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externalLinks/externalLink481.xml" ContentType="application/vnd.openxmlformats-officedocument.spreadsheetml.externalLink+xml"/>
  <Override PartName="/xl/externalLinks/externalLink482.xml" ContentType="application/vnd.openxmlformats-officedocument.spreadsheetml.externalLink+xml"/>
  <Override PartName="/xl/externalLinks/externalLink483.xml" ContentType="application/vnd.openxmlformats-officedocument.spreadsheetml.externalLink+xml"/>
  <Override PartName="/xl/externalLinks/externalLink484.xml" ContentType="application/vnd.openxmlformats-officedocument.spreadsheetml.externalLink+xml"/>
  <Override PartName="/xl/externalLinks/externalLink485.xml" ContentType="application/vnd.openxmlformats-officedocument.spreadsheetml.externalLink+xml"/>
  <Override PartName="/xl/externalLinks/externalLink486.xml" ContentType="application/vnd.openxmlformats-officedocument.spreadsheetml.externalLink+xml"/>
  <Override PartName="/xl/externalLinks/externalLink487.xml" ContentType="application/vnd.openxmlformats-officedocument.spreadsheetml.externalLink+xml"/>
  <Override PartName="/xl/externalLinks/externalLink488.xml" ContentType="application/vnd.openxmlformats-officedocument.spreadsheetml.externalLink+xml"/>
  <Override PartName="/xl/externalLinks/externalLink489.xml" ContentType="application/vnd.openxmlformats-officedocument.spreadsheetml.externalLink+xml"/>
  <Override PartName="/xl/externalLinks/externalLink490.xml" ContentType="application/vnd.openxmlformats-officedocument.spreadsheetml.externalLink+xml"/>
  <Override PartName="/xl/externalLinks/externalLink491.xml" ContentType="application/vnd.openxmlformats-officedocument.spreadsheetml.externalLink+xml"/>
  <Override PartName="/xl/externalLinks/externalLink492.xml" ContentType="application/vnd.openxmlformats-officedocument.spreadsheetml.externalLink+xml"/>
  <Override PartName="/xl/externalLinks/externalLink493.xml" ContentType="application/vnd.openxmlformats-officedocument.spreadsheetml.externalLink+xml"/>
  <Override PartName="/xl/externalLinks/externalLink494.xml" ContentType="application/vnd.openxmlformats-officedocument.spreadsheetml.externalLink+xml"/>
  <Override PartName="/xl/externalLinks/externalLink495.xml" ContentType="application/vnd.openxmlformats-officedocument.spreadsheetml.externalLink+xml"/>
  <Override PartName="/xl/externalLinks/externalLink496.xml" ContentType="application/vnd.openxmlformats-officedocument.spreadsheetml.externalLink+xml"/>
  <Override PartName="/xl/externalLinks/externalLink497.xml" ContentType="application/vnd.openxmlformats-officedocument.spreadsheetml.externalLink+xml"/>
  <Override PartName="/xl/externalLinks/externalLink498.xml" ContentType="application/vnd.openxmlformats-officedocument.spreadsheetml.externalLink+xml"/>
  <Override PartName="/xl/externalLinks/externalLink499.xml" ContentType="application/vnd.openxmlformats-officedocument.spreadsheetml.externalLink+xml"/>
  <Override PartName="/xl/externalLinks/externalLink500.xml" ContentType="application/vnd.openxmlformats-officedocument.spreadsheetml.externalLink+xml"/>
  <Override PartName="/xl/externalLinks/externalLink501.xml" ContentType="application/vnd.openxmlformats-officedocument.spreadsheetml.externalLink+xml"/>
  <Override PartName="/xl/externalLinks/externalLink502.xml" ContentType="application/vnd.openxmlformats-officedocument.spreadsheetml.externalLink+xml"/>
  <Override PartName="/xl/externalLinks/externalLink503.xml" ContentType="application/vnd.openxmlformats-officedocument.spreadsheetml.externalLink+xml"/>
  <Override PartName="/xl/externalLinks/externalLink504.xml" ContentType="application/vnd.openxmlformats-officedocument.spreadsheetml.externalLink+xml"/>
  <Override PartName="/xl/externalLinks/externalLink505.xml" ContentType="application/vnd.openxmlformats-officedocument.spreadsheetml.externalLink+xml"/>
  <Override PartName="/xl/externalLinks/externalLink506.xml" ContentType="application/vnd.openxmlformats-officedocument.spreadsheetml.externalLink+xml"/>
  <Override PartName="/xl/externalLinks/externalLink5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D:\2023\RAB 2023\Tender 2023\"/>
    </mc:Choice>
  </mc:AlternateContent>
  <xr:revisionPtr revIDLastSave="0" documentId="13_ncr:1_{5B650584-3F3F-40E7-99A7-0BAC0288F427}" xr6:coauthVersionLast="47" xr6:coauthVersionMax="47" xr10:uidLastSave="{00000000-0000-0000-0000-000000000000}"/>
  <bookViews>
    <workbookView xWindow="-110" yWindow="-110" windowWidth="19420" windowHeight="10300" tabRatio="729" firstSheet="1" activeTab="1" xr2:uid="{AF37391A-AB1D-494A-A774-F89362A5AA61}"/>
  </bookViews>
  <sheets>
    <sheet name="KONVERSI (2)" sheetId="13" state="hidden" r:id="rId1"/>
    <sheet name="Sampul" sheetId="12" r:id="rId2"/>
    <sheet name="REKAP" sheetId="1" r:id="rId3"/>
    <sheet name="RAB" sheetId="11" r:id="rId4"/>
    <sheet name="Rekap Analisa" sheetId="3" r:id="rId5"/>
    <sheet name="Biaya K3" sheetId="10" r:id="rId6"/>
    <sheet name="analisa" sheetId="5" r:id="rId7"/>
    <sheet name="HRG SATUAN" sheetId="6" r:id="rId8"/>
    <sheet name="Analisa Angkut" sheetId="7" r:id="rId9"/>
    <sheet name="Volume" sheetId="8" r:id="rId10"/>
    <sheet name="Volume (2)" sheetId="15"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 r:id="rId497"/>
    <externalReference r:id="rId498"/>
    <externalReference r:id="rId499"/>
    <externalReference r:id="rId500"/>
    <externalReference r:id="rId501"/>
    <externalReference r:id="rId502"/>
    <externalReference r:id="rId503"/>
    <externalReference r:id="rId504"/>
    <externalReference r:id="rId505"/>
    <externalReference r:id="rId506"/>
    <externalReference r:id="rId507"/>
    <externalReference r:id="rId508"/>
    <externalReference r:id="rId509"/>
    <externalReference r:id="rId510"/>
    <externalReference r:id="rId511"/>
    <externalReference r:id="rId512"/>
    <externalReference r:id="rId513"/>
    <externalReference r:id="rId514"/>
    <externalReference r:id="rId515"/>
    <externalReference r:id="rId516"/>
    <externalReference r:id="rId517"/>
    <externalReference r:id="rId518"/>
  </externalReferences>
  <definedNames>
    <definedName name="\0" localSheetId="5">[1]RAB!#REF!</definedName>
    <definedName name="\0" localSheetId="0">[1]RAB!#REF!</definedName>
    <definedName name="\0">[1]RAB!#REF!</definedName>
    <definedName name="\A" localSheetId="5">#REF!</definedName>
    <definedName name="\A" localSheetId="0">#REF!</definedName>
    <definedName name="\A" localSheetId="1">[2]Rekapitulasi!$FT$8191</definedName>
    <definedName name="\A" localSheetId="10">[2]Rekapitulasi!$FT$8191</definedName>
    <definedName name="\A">#REF!</definedName>
    <definedName name="\B" localSheetId="5">#REF!</definedName>
    <definedName name="\B" localSheetId="1">#REF!</definedName>
    <definedName name="\B" localSheetId="10">#REF!</definedName>
    <definedName name="\B">#REF!</definedName>
    <definedName name="\C" localSheetId="5">#REF!</definedName>
    <definedName name="\C" localSheetId="1">#REF!</definedName>
    <definedName name="\C" localSheetId="10">#REF!</definedName>
    <definedName name="\C">#REF!</definedName>
    <definedName name="\D" localSheetId="5">#REF!</definedName>
    <definedName name="\D" localSheetId="1">#REF!</definedName>
    <definedName name="\D" localSheetId="10">#REF!</definedName>
    <definedName name="\D">#REF!</definedName>
    <definedName name="\E" localSheetId="5">#REF!</definedName>
    <definedName name="\E" localSheetId="1">#REF!</definedName>
    <definedName name="\E" localSheetId="10">#REF!</definedName>
    <definedName name="\E">#REF!</definedName>
    <definedName name="\E1" localSheetId="5">[3]H.Satuan!#REF!</definedName>
    <definedName name="\E1">[3]H.Satuan!#REF!</definedName>
    <definedName name="\F" localSheetId="5">[3]H.Satuan!#REF!</definedName>
    <definedName name="\F" localSheetId="0">[3]H.Satuan!#REF!</definedName>
    <definedName name="\F" localSheetId="1">#REF!</definedName>
    <definedName name="\F" localSheetId="10">#REF!</definedName>
    <definedName name="\F">[3]H.Satuan!#REF!</definedName>
    <definedName name="\G" localSheetId="5">[3]H.Satuan!#REF!</definedName>
    <definedName name="\G" localSheetId="0">[3]H.Satuan!#REF!</definedName>
    <definedName name="\G" localSheetId="1">#REF!</definedName>
    <definedName name="\G" localSheetId="10">#REF!</definedName>
    <definedName name="\G">[3]H.Satuan!#REF!</definedName>
    <definedName name="\h" localSheetId="5">'[4]Upah&amp;Bahan'!#REF!</definedName>
    <definedName name="\h" localSheetId="0">'[4]Upah&amp;Bahan'!#REF!</definedName>
    <definedName name="\H" localSheetId="1">#REF!</definedName>
    <definedName name="\H" localSheetId="10">#REF!</definedName>
    <definedName name="\h">'[4]Upah&amp;Bahan'!#REF!</definedName>
    <definedName name="\I" localSheetId="0">#REF!</definedName>
    <definedName name="\I" localSheetId="10">#REF!</definedName>
    <definedName name="\I">#REF!</definedName>
    <definedName name="\j" localSheetId="0">'[4]Upah&amp;Bahan'!#REF!</definedName>
    <definedName name="\J" localSheetId="1">#REF!</definedName>
    <definedName name="\J" localSheetId="10">#REF!</definedName>
    <definedName name="\j">'[4]Upah&amp;Bahan'!#REF!</definedName>
    <definedName name="\k" localSheetId="0">[5]RAB!#REF!</definedName>
    <definedName name="\K" localSheetId="1">#REF!</definedName>
    <definedName name="\K" localSheetId="10">#REF!</definedName>
    <definedName name="\k">[5]RAB!#REF!</definedName>
    <definedName name="\L" localSheetId="5">#REF!</definedName>
    <definedName name="\L" localSheetId="0">#REF!</definedName>
    <definedName name="\L" localSheetId="1">#REF!</definedName>
    <definedName name="\L" localSheetId="10">#REF!</definedName>
    <definedName name="\L">#REF!</definedName>
    <definedName name="\m" localSheetId="0">'[6]Upah&amp;Bahan'!#REF!</definedName>
    <definedName name="\M" localSheetId="1">#REF!</definedName>
    <definedName name="\M" localSheetId="10">#REF!</definedName>
    <definedName name="\m">'[6]Upah&amp;Bahan'!#REF!</definedName>
    <definedName name="\n" localSheetId="0">'[6]Upah&amp;Bahan'!#REF!</definedName>
    <definedName name="\N" localSheetId="1">#REF!</definedName>
    <definedName name="\N" localSheetId="10">#REF!</definedName>
    <definedName name="\n">'[6]Upah&amp;Bahan'!#REF!</definedName>
    <definedName name="\O" localSheetId="10">#REF!</definedName>
    <definedName name="\O">#REF!</definedName>
    <definedName name="\P" localSheetId="5">#REF!</definedName>
    <definedName name="\P" localSheetId="0">#REF!</definedName>
    <definedName name="\P" localSheetId="1">#REF!</definedName>
    <definedName name="\P" localSheetId="10">#REF!</definedName>
    <definedName name="\P">#REF!</definedName>
    <definedName name="\Q" localSheetId="5">#REF!</definedName>
    <definedName name="\Q" localSheetId="0">#REF!</definedName>
    <definedName name="\q" localSheetId="1">[7]Cover!#REF!</definedName>
    <definedName name="\q" localSheetId="10">[7]Cover!#REF!</definedName>
    <definedName name="\Q">#REF!</definedName>
    <definedName name="\R" localSheetId="5">[3]H.Satuan!#REF!</definedName>
    <definedName name="\R" localSheetId="0">[3]H.Satuan!#REF!</definedName>
    <definedName name="\R" localSheetId="1">#REF!</definedName>
    <definedName name="\R" localSheetId="10">#REF!</definedName>
    <definedName name="\R">[3]H.Satuan!#REF!</definedName>
    <definedName name="\S" localSheetId="5">[1]RAB!#REF!</definedName>
    <definedName name="\S" localSheetId="0">[1]RAB!#REF!</definedName>
    <definedName name="\S" localSheetId="1">#REF!</definedName>
    <definedName name="\S" localSheetId="10">#REF!</definedName>
    <definedName name="\S">[1]RAB!#REF!</definedName>
    <definedName name="\T" localSheetId="0">#REF!</definedName>
    <definedName name="\T" localSheetId="10">#REF!</definedName>
    <definedName name="\T">#REF!</definedName>
    <definedName name="\U" localSheetId="0">#REF!</definedName>
    <definedName name="\U" localSheetId="10">#REF!</definedName>
    <definedName name="\U">#REF!</definedName>
    <definedName name="\V" localSheetId="0">[3]H.Satuan!#REF!</definedName>
    <definedName name="\V" localSheetId="1">#REF!</definedName>
    <definedName name="\V" localSheetId="10">#REF!</definedName>
    <definedName name="\V">[3]H.Satuan!#REF!</definedName>
    <definedName name="\W" localSheetId="5">#REF!</definedName>
    <definedName name="\W" localSheetId="0">#REF!</definedName>
    <definedName name="\W" localSheetId="1">#REF!</definedName>
    <definedName name="\W" localSheetId="10">#REF!</definedName>
    <definedName name="\W">#REF!</definedName>
    <definedName name="\WQ" localSheetId="0">'[8]BAG-2'!#REF!</definedName>
    <definedName name="\WQ" localSheetId="10">'[8]BAG-2'!#REF!</definedName>
    <definedName name="\WQ">'[8]BAG-2'!#REF!</definedName>
    <definedName name="\X" localSheetId="5">#REF!</definedName>
    <definedName name="\X" localSheetId="0">#REF!</definedName>
    <definedName name="\x" localSheetId="1">[9]Cover!#REF!</definedName>
    <definedName name="\x" localSheetId="10">[9]Cover!#REF!</definedName>
    <definedName name="\X">#REF!</definedName>
    <definedName name="\Y" localSheetId="0">#REF!</definedName>
    <definedName name="\Y" localSheetId="10">#REF!</definedName>
    <definedName name="\Y">#REF!</definedName>
    <definedName name="\Z" localSheetId="10">#REF!</definedName>
    <definedName name="\Z">#REF!</definedName>
    <definedName name="_">[10]Nama!$C$18</definedName>
    <definedName name="___________________________________________________LLL01">#REF!</definedName>
    <definedName name="___________________________________________________LLL03">#REF!</definedName>
    <definedName name="___________________________________________________MMM03">#REF!</definedName>
    <definedName name="___________________________________________________MMM18">#REF!</definedName>
    <definedName name="___________________________________________________MMM19">#REF!</definedName>
    <definedName name="__________________________________________________LLL01">#REF!</definedName>
    <definedName name="__________________________________________________LLL02">#REF!</definedName>
    <definedName name="__________________________________________________LLL03">#REF!</definedName>
    <definedName name="__________________________________________________MMM03">#REF!</definedName>
    <definedName name="__________________________________________________MMM18">#REF!</definedName>
    <definedName name="__________________________________________________MMM19">#REF!</definedName>
    <definedName name="_________________________________________________DIV1">'[11]Kuantitas &amp; Harga'!$G$24</definedName>
    <definedName name="_________________________________________________DIV2">'[11]Kuantitas &amp; Harga'!$G$46</definedName>
    <definedName name="_________________________________________________DIV3">'[11]Kuantitas &amp; Harga'!$G$80</definedName>
    <definedName name="_________________________________________________DIV4">'[11]Kuantitas &amp; Harga'!$G$95</definedName>
    <definedName name="_________________________________________________DIV5">'[11]Kuantitas &amp; Harga'!$G$115</definedName>
    <definedName name="_________________________________________________LLL01">#REF!</definedName>
    <definedName name="_________________________________________________LLL02">#REF!</definedName>
    <definedName name="_________________________________________________LLL03">#REF!</definedName>
    <definedName name="_________________________________________________MMM03">#REF!</definedName>
    <definedName name="_________________________________________________MMM18">#REF!</definedName>
    <definedName name="_________________________________________________MMM19">#REF!</definedName>
    <definedName name="________________________________________________DIV1">'[11]Kuantitas &amp; Harga'!$G$24</definedName>
    <definedName name="________________________________________________DIV2">'[11]Kuantitas &amp; Harga'!$G$46</definedName>
    <definedName name="________________________________________________DIV3">'[11]Kuantitas &amp; Harga'!$G$80</definedName>
    <definedName name="________________________________________________DIV4">'[11]Kuantitas &amp; Harga'!$G$95</definedName>
    <definedName name="________________________________________________DIV5">'[11]Kuantitas &amp; Harga'!$G$115</definedName>
    <definedName name="________________________________________________LLL01" localSheetId="5">#REF!</definedName>
    <definedName name="________________________________________________LLL01" localSheetId="0">#REF!</definedName>
    <definedName name="________________________________________________LLL01">#REF!</definedName>
    <definedName name="________________________________________________LLL02">#REF!</definedName>
    <definedName name="________________________________________________LLL03" localSheetId="5">#REF!</definedName>
    <definedName name="________________________________________________LLL03">#REF!</definedName>
    <definedName name="________________________________________________MMM03" localSheetId="5">#REF!</definedName>
    <definedName name="________________________________________________MMM03">#REF!</definedName>
    <definedName name="________________________________________________MMM13">#REF!</definedName>
    <definedName name="________________________________________________MMM18" localSheetId="5">#REF!</definedName>
    <definedName name="________________________________________________MMM18">#REF!</definedName>
    <definedName name="________________________________________________MMM19" localSheetId="5">#REF!</definedName>
    <definedName name="________________________________________________MMM19">#REF!</definedName>
    <definedName name="________________________________________________MMM33">#REF!</definedName>
    <definedName name="_______________________________________________DIV1" localSheetId="5">'[12]BOQ Rutin Jemb.'!#REF!</definedName>
    <definedName name="_______________________________________________DIV1">'[12]BOQ Rutin Jemb.'!#REF!</definedName>
    <definedName name="_______________________________________________DIV2" localSheetId="5">'[12]BOQ Rutin Jemb.'!#REF!</definedName>
    <definedName name="_______________________________________________DIV2">'[12]BOQ Rutin Jemb.'!#REF!</definedName>
    <definedName name="_______________________________________________DIV3" localSheetId="5">'[12]BOQ Rutin Jemb.'!#REF!</definedName>
    <definedName name="_______________________________________________DIV3">'[12]BOQ Rutin Jemb.'!#REF!</definedName>
    <definedName name="_______________________________________________DIV4" localSheetId="5">'[12]BOQ Rutin Jemb.'!#REF!</definedName>
    <definedName name="_______________________________________________DIV4">'[12]BOQ Rutin Jemb.'!#REF!</definedName>
    <definedName name="_______________________________________________DIV5">'[12]BOQ Rutin Jemb.'!#REF!</definedName>
    <definedName name="_______________________________________________EEE10">'[13]5-ALAT(1)'!#REF!</definedName>
    <definedName name="_______________________________________________LLL01">'[14]4-Basic Price'!$F$8</definedName>
    <definedName name="_______________________________________________LLL02" localSheetId="5">#REF!</definedName>
    <definedName name="_______________________________________________LLL02" localSheetId="0">#REF!</definedName>
    <definedName name="_______________________________________________LLL02">#REF!</definedName>
    <definedName name="_______________________________________________LLL03">'[14]4-Basic Price'!$F$10</definedName>
    <definedName name="_______________________________________________MMM03">'[14]4-Basic Price'!$F$53</definedName>
    <definedName name="_______________________________________________MMM13">#REF!</definedName>
    <definedName name="_______________________________________________MMM18">'[14]4-Basic Price'!$F$70</definedName>
    <definedName name="_______________________________________________MMM19">'[14]4-Basic Price'!$F$71</definedName>
    <definedName name="_______________________________________________MMM33">#REF!</definedName>
    <definedName name="______________________________________________DIV1" localSheetId="5">#REF!</definedName>
    <definedName name="______________________________________________DIV1" localSheetId="0">#REF!</definedName>
    <definedName name="______________________________________________DIV1">#REF!</definedName>
    <definedName name="______________________________________________DIV2" localSheetId="5">#REF!</definedName>
    <definedName name="______________________________________________DIV2">#REF!</definedName>
    <definedName name="______________________________________________DIV3" localSheetId="5">#REF!</definedName>
    <definedName name="______________________________________________DIV3">#REF!</definedName>
    <definedName name="______________________________________________DIV4" localSheetId="5">#REF!</definedName>
    <definedName name="______________________________________________DIV4">#REF!</definedName>
    <definedName name="______________________________________________DIV5" localSheetId="5">#REF!</definedName>
    <definedName name="______________________________________________DIV5">#REF!</definedName>
    <definedName name="______________________________________________EEE10">'[14]5-ALAT(1)'!$AW$17</definedName>
    <definedName name="______________________________________________LLL01">'[14]4-Basic Price'!$F$8</definedName>
    <definedName name="______________________________________________LLL02">'[14]4-Basic Price'!$F$9</definedName>
    <definedName name="______________________________________________LLL03">'[14]4-Basic Price'!$F$10</definedName>
    <definedName name="______________________________________________MMM03">'[14]4-Basic Price'!$F$53</definedName>
    <definedName name="______________________________________________MMM13">#REF!</definedName>
    <definedName name="______________________________________________MMM18">'[14]4-Basic Price'!$F$70</definedName>
    <definedName name="______________________________________________MMM19">'[14]4-Basic Price'!$F$71</definedName>
    <definedName name="______________________________________________MMM33">#REF!</definedName>
    <definedName name="_____________________________________________DIV1" localSheetId="5">#REF!</definedName>
    <definedName name="_____________________________________________DIV1" localSheetId="0">#REF!</definedName>
    <definedName name="_____________________________________________DIV1">#REF!</definedName>
    <definedName name="_____________________________________________DIV2" localSheetId="5">#REF!</definedName>
    <definedName name="_____________________________________________DIV2">#REF!</definedName>
    <definedName name="_____________________________________________DIV3" localSheetId="5">#REF!</definedName>
    <definedName name="_____________________________________________DIV3">#REF!</definedName>
    <definedName name="_____________________________________________DIV4" localSheetId="5">#REF!</definedName>
    <definedName name="_____________________________________________DIV4">#REF!</definedName>
    <definedName name="_____________________________________________DIV5" localSheetId="5">#REF!</definedName>
    <definedName name="_____________________________________________DIV5">#REF!</definedName>
    <definedName name="_____________________________________________EEE09" localSheetId="5">'[13]5-ALAT(1)'!#REF!</definedName>
    <definedName name="_____________________________________________EEE09">'[13]5-ALAT(1)'!#REF!</definedName>
    <definedName name="_____________________________________________EEE10">'[14]5-ALAT(1)'!$AW$17</definedName>
    <definedName name="_____________________________________________LLL01">'[14]4-Basic Price'!$F$8</definedName>
    <definedName name="_____________________________________________LLL02">'[14]4-Basic Price'!$F$9</definedName>
    <definedName name="_____________________________________________LLL03">'[14]4-Basic Price'!$F$10</definedName>
    <definedName name="_____________________________________________MMM03">'[14]4-Basic Price'!$F$53</definedName>
    <definedName name="_____________________________________________MMM13" localSheetId="5">#REF!</definedName>
    <definedName name="_____________________________________________MMM13" localSheetId="0">#REF!</definedName>
    <definedName name="_____________________________________________MMM13">#REF!</definedName>
    <definedName name="_____________________________________________MMM18">'[14]4-Basic Price'!$F$70</definedName>
    <definedName name="_____________________________________________MMM19">'[14]4-Basic Price'!$F$71</definedName>
    <definedName name="_____________________________________________MMM33" localSheetId="5">#REF!</definedName>
    <definedName name="_____________________________________________MMM33" localSheetId="0">#REF!</definedName>
    <definedName name="_____________________________________________MMM33">#REF!</definedName>
    <definedName name="____________________________________________DIV1" localSheetId="5">#REF!</definedName>
    <definedName name="____________________________________________DIV1">#REF!</definedName>
    <definedName name="____________________________________________DIV2" localSheetId="5">#REF!</definedName>
    <definedName name="____________________________________________DIV2">#REF!</definedName>
    <definedName name="____________________________________________DIV3" localSheetId="5">#REF!</definedName>
    <definedName name="____________________________________________DIV3">#REF!</definedName>
    <definedName name="____________________________________________DIV4" localSheetId="5">#REF!</definedName>
    <definedName name="____________________________________________DIV4">#REF!</definedName>
    <definedName name="____________________________________________DIV5" localSheetId="5">#REF!</definedName>
    <definedName name="____________________________________________DIV5">#REF!</definedName>
    <definedName name="____________________________________________EEE09">'[14]5-ALAT(1)'!$AW$16</definedName>
    <definedName name="____________________________________________EEE10">'[14]5-ALAT(1)'!$AW$17</definedName>
    <definedName name="____________________________________________LLL01">'[14]4-Basic Price'!$F$8</definedName>
    <definedName name="____________________________________________LLL02">'[14]4-Basic Price'!$F$9</definedName>
    <definedName name="____________________________________________LLL03">'[14]4-Basic Price'!$F$10</definedName>
    <definedName name="____________________________________________MMM03">'[14]4-Basic Price'!$F$53</definedName>
    <definedName name="____________________________________________MMM13">'[14]4-Basic Price'!$F$64</definedName>
    <definedName name="____________________________________________MMM18">'[14]4-Basic Price'!$F$70</definedName>
    <definedName name="____________________________________________MMM19">'[14]4-Basic Price'!$F$71</definedName>
    <definedName name="____________________________________________MMM33">'[14]4-Basic Price'!$F$85</definedName>
    <definedName name="___________________________________________DIV1" localSheetId="5">#REF!</definedName>
    <definedName name="___________________________________________DIV1" localSheetId="0">#REF!</definedName>
    <definedName name="___________________________________________DIV1">#REF!</definedName>
    <definedName name="___________________________________________DIV2" localSheetId="5">#REF!</definedName>
    <definedName name="___________________________________________DIV2">#REF!</definedName>
    <definedName name="___________________________________________DIV3" localSheetId="5">#REF!</definedName>
    <definedName name="___________________________________________DIV3">#REF!</definedName>
    <definedName name="___________________________________________DIV4" localSheetId="5">#REF!</definedName>
    <definedName name="___________________________________________DIV4">#REF!</definedName>
    <definedName name="___________________________________________DIV5" localSheetId="5">#REF!</definedName>
    <definedName name="___________________________________________DIV5">#REF!</definedName>
    <definedName name="___________________________________________EEE09">'[14]5-ALAT(1)'!$AW$16</definedName>
    <definedName name="___________________________________________EEE10">'[14]5-ALAT(1)'!$AW$17</definedName>
    <definedName name="___________________________________________LLL01">'[15]4-Basic Price'!$F$8</definedName>
    <definedName name="___________________________________________LLL02">'[14]4-Basic Price'!$F$9</definedName>
    <definedName name="___________________________________________LLL03">'[15]4-Basic Price'!$F$10</definedName>
    <definedName name="___________________________________________MMM03">'[15]4-Basic Price'!$F$53</definedName>
    <definedName name="___________________________________________MMM13">'[14]4-Basic Price'!$F$64</definedName>
    <definedName name="___________________________________________MMM18">'[15]4-Basic Price'!$F$70</definedName>
    <definedName name="___________________________________________MMM19">'[15]4-Basic Price'!$F$71</definedName>
    <definedName name="___________________________________________MMM33">'[14]4-Basic Price'!$F$85</definedName>
    <definedName name="__________________________________________DIV1" localSheetId="5">#REF!</definedName>
    <definedName name="__________________________________________DIV1" localSheetId="0">#REF!</definedName>
    <definedName name="__________________________________________DIV1">#REF!</definedName>
    <definedName name="__________________________________________DIV2" localSheetId="5">#REF!</definedName>
    <definedName name="__________________________________________DIV2">#REF!</definedName>
    <definedName name="__________________________________________DIV3" localSheetId="5">#REF!</definedName>
    <definedName name="__________________________________________DIV3">#REF!</definedName>
    <definedName name="__________________________________________DIV4" localSheetId="5">#REF!</definedName>
    <definedName name="__________________________________________DIV4">#REF!</definedName>
    <definedName name="__________________________________________DIV5" localSheetId="5">#REF!</definedName>
    <definedName name="__________________________________________DIV5">#REF!</definedName>
    <definedName name="__________________________________________EEE09">'[14]5-ALAT(1)'!$AW$16</definedName>
    <definedName name="__________________________________________EEE10">'[15]5-ALAT(1)'!$AW$17</definedName>
    <definedName name="__________________________________________LLL01">'[15]4-Basic Price'!$F$8</definedName>
    <definedName name="__________________________________________LLL02">'[15]4-Basic Price'!$F$9</definedName>
    <definedName name="__________________________________________LLL03">'[15]4-Basic Price'!$F$10</definedName>
    <definedName name="__________________________________________MMM03">'[15]4-Basic Price'!$F$53</definedName>
    <definedName name="__________________________________________MMM13">'[14]4-Basic Price'!$F$64</definedName>
    <definedName name="__________________________________________MMM18">'[15]4-Basic Price'!$F$70</definedName>
    <definedName name="__________________________________________MMM19">'[15]4-Basic Price'!$F$71</definedName>
    <definedName name="__________________________________________MMM27">#REF!</definedName>
    <definedName name="__________________________________________MMM33">'[14]4-Basic Price'!$F$85</definedName>
    <definedName name="_________________________________________DIV1" localSheetId="5">#REF!</definedName>
    <definedName name="_________________________________________DIV1" localSheetId="0">#REF!</definedName>
    <definedName name="_________________________________________DIV1">#REF!</definedName>
    <definedName name="_________________________________________DIV2" localSheetId="5">#REF!</definedName>
    <definedName name="_________________________________________DIV2">#REF!</definedName>
    <definedName name="_________________________________________DIV3" localSheetId="5">#REF!</definedName>
    <definedName name="_________________________________________DIV3">#REF!</definedName>
    <definedName name="_________________________________________DIV4" localSheetId="5">#REF!</definedName>
    <definedName name="_________________________________________DIV4">#REF!</definedName>
    <definedName name="_________________________________________DIV5" localSheetId="5">#REF!</definedName>
    <definedName name="_________________________________________DIV5">#REF!</definedName>
    <definedName name="_________________________________________EEE09">'[14]5-ALAT(1)'!$AW$16</definedName>
    <definedName name="_________________________________________EEE10">'[15]5-ALAT(1)'!$AW$17</definedName>
    <definedName name="_________________________________________LLL01">'[15]4-Basic Price'!$F$8</definedName>
    <definedName name="_________________________________________LLL02">'[15]4-Basic Price'!$F$9</definedName>
    <definedName name="_________________________________________LLL03">'[15]4-Basic Price'!$F$10</definedName>
    <definedName name="_________________________________________LLL11" localSheetId="5">'[16]Harga Dasar'!#REF!</definedName>
    <definedName name="_________________________________________LLL11">'[16]Harga Dasar'!#REF!</definedName>
    <definedName name="_________________________________________MMM03">'[15]4-Basic Price'!$F$53</definedName>
    <definedName name="_________________________________________MMM10">#REF!</definedName>
    <definedName name="_________________________________________MMM13">'[14]4-Basic Price'!$F$64</definedName>
    <definedName name="_________________________________________MMM18">'[15]4-Basic Price'!$F$70</definedName>
    <definedName name="_________________________________________MMM19">'[15]4-Basic Price'!$F$71</definedName>
    <definedName name="_________________________________________MMM26">#REF!</definedName>
    <definedName name="_________________________________________MMM27">#REF!</definedName>
    <definedName name="_________________________________________MMM33">'[14]4-Basic Price'!$F$85</definedName>
    <definedName name="________________________________________DIV1" localSheetId="5">[15]BOQ!#REF!</definedName>
    <definedName name="________________________________________DIV1">[15]BOQ!#REF!</definedName>
    <definedName name="________________________________________DIV2" localSheetId="5">[15]BOQ!#REF!</definedName>
    <definedName name="________________________________________DIV2">[15]BOQ!#REF!</definedName>
    <definedName name="________________________________________DIV3" localSheetId="5">[15]BOQ!#REF!</definedName>
    <definedName name="________________________________________DIV3">[15]BOQ!#REF!</definedName>
    <definedName name="________________________________________DIV4" localSheetId="5">[15]BOQ!#REF!</definedName>
    <definedName name="________________________________________DIV4">[15]BOQ!#REF!</definedName>
    <definedName name="________________________________________DIV5">[15]BOQ!#REF!</definedName>
    <definedName name="________________________________________EEE09">'[15]5-ALAT(1)'!$AW$16</definedName>
    <definedName name="________________________________________EEE10">'[15]5-ALAT(1)'!$AW$17</definedName>
    <definedName name="________________________________________LLL01">'[15]4-Basic Price'!$F$8</definedName>
    <definedName name="________________________________________LLL02">'[15]4-Basic Price'!$F$9</definedName>
    <definedName name="________________________________________LLL03">'[15]4-Basic Price'!$F$10</definedName>
    <definedName name="________________________________________LLL04">#REF!</definedName>
    <definedName name="________________________________________LLL05">#REF!</definedName>
    <definedName name="________________________________________LLL08">#REF!</definedName>
    <definedName name="________________________________________LLL11" localSheetId="5">'[16]Harga Dasar'!#REF!</definedName>
    <definedName name="________________________________________LLL11">'[16]Harga Dasar'!#REF!</definedName>
    <definedName name="________________________________________MMM02">#REF!</definedName>
    <definedName name="________________________________________MMM03">'[15]4-Basic Price'!$F$53</definedName>
    <definedName name="________________________________________MMM04">#REF!</definedName>
    <definedName name="________________________________________MMM06">#REF!</definedName>
    <definedName name="________________________________________MMM08">#REF!</definedName>
    <definedName name="________________________________________MMM09">#REF!</definedName>
    <definedName name="________________________________________MMM10">#REF!</definedName>
    <definedName name="________________________________________MMM13">'[15]4-Basic Price'!$F$64</definedName>
    <definedName name="________________________________________MMM14">#REF!</definedName>
    <definedName name="________________________________________MMM16">#REF!</definedName>
    <definedName name="________________________________________MMM17">#REF!</definedName>
    <definedName name="________________________________________MMM18">'[15]4-Basic Price'!$F$70</definedName>
    <definedName name="________________________________________MMM19">'[15]4-Basic Price'!$F$71</definedName>
    <definedName name="________________________________________MMM26">#REF!</definedName>
    <definedName name="________________________________________MMM27">#REF!</definedName>
    <definedName name="________________________________________MMM29">#REF!</definedName>
    <definedName name="________________________________________MMM31">#REF!</definedName>
    <definedName name="________________________________________MMM33">'[15]4-Basic Price'!$F$85</definedName>
    <definedName name="________________________________________MMM34">#REF!</definedName>
    <definedName name="________________________________________MMM42">#REF!</definedName>
    <definedName name="_______________________________________DIV1" localSheetId="5">#REF!</definedName>
    <definedName name="_______________________________________DIV1" localSheetId="0">#REF!</definedName>
    <definedName name="_______________________________________DIV1">#REF!</definedName>
    <definedName name="_______________________________________DIV2" localSheetId="5">#REF!</definedName>
    <definedName name="_______________________________________DIV2">#REF!</definedName>
    <definedName name="_______________________________________DIV3" localSheetId="5">#REF!</definedName>
    <definedName name="_______________________________________DIV3">#REF!</definedName>
    <definedName name="_______________________________________DIV4" localSheetId="5">#REF!</definedName>
    <definedName name="_______________________________________DIV4">#REF!</definedName>
    <definedName name="_______________________________________DIV5" localSheetId="5">#REF!</definedName>
    <definedName name="_______________________________________DIV5">#REF!</definedName>
    <definedName name="_______________________________________EEE09">'[15]5-ALAT(1)'!$AW$16</definedName>
    <definedName name="_______________________________________EEE10">'[15]5-ALAT(1)'!$AW$17</definedName>
    <definedName name="_______________________________________LLL01">'[16]Harga Dasar'!$G$9</definedName>
    <definedName name="_______________________________________LLL02">'[15]4-Basic Price'!$F$9</definedName>
    <definedName name="_______________________________________LLL03">'[16]Harga Dasar'!$G$10</definedName>
    <definedName name="_______________________________________LLL04">#REF!</definedName>
    <definedName name="_______________________________________LLL05">#REF!</definedName>
    <definedName name="_______________________________________LLL08">#REF!</definedName>
    <definedName name="_______________________________________LLL11">#REF!</definedName>
    <definedName name="_______________________________________MMM02">#REF!</definedName>
    <definedName name="_______________________________________MMM03">'[16]Harga Dasar'!$G$43</definedName>
    <definedName name="_______________________________________MMM04">#REF!</definedName>
    <definedName name="_______________________________________MMM06">#REF!</definedName>
    <definedName name="_______________________________________MMM08">#REF!</definedName>
    <definedName name="_______________________________________MMM09">#REF!</definedName>
    <definedName name="_______________________________________MMM10">#REF!</definedName>
    <definedName name="_______________________________________MMM13">'[15]4-Basic Price'!$F$64</definedName>
    <definedName name="_______________________________________MMM14">#REF!</definedName>
    <definedName name="_______________________________________MMM16">#REF!</definedName>
    <definedName name="_______________________________________MMM17">#REF!</definedName>
    <definedName name="_______________________________________MMM18">'[16]Harga Dasar'!$G$61</definedName>
    <definedName name="_______________________________________MMM19">'[16]Harga Dasar'!$G$62</definedName>
    <definedName name="_______________________________________MMM26">#REF!</definedName>
    <definedName name="_______________________________________MMM27" localSheetId="5">#REF!</definedName>
    <definedName name="_______________________________________MMM27" localSheetId="0">#REF!</definedName>
    <definedName name="_______________________________________MMM27">#REF!</definedName>
    <definedName name="_______________________________________MMM29">#REF!</definedName>
    <definedName name="_______________________________________MMM31">#REF!</definedName>
    <definedName name="_______________________________________MMM33">'[15]4-Basic Price'!$F$85</definedName>
    <definedName name="_______________________________________MMM34">#REF!</definedName>
    <definedName name="_______________________________________MMM42">#REF!</definedName>
    <definedName name="______________________________________DIV1" localSheetId="5">[15]BOQ!#REF!</definedName>
    <definedName name="______________________________________DIV1">[15]BOQ!#REF!</definedName>
    <definedName name="______________________________________DIV2" localSheetId="5">[15]BOQ!#REF!</definedName>
    <definedName name="______________________________________DIV2">[15]BOQ!#REF!</definedName>
    <definedName name="______________________________________DIV3" localSheetId="5">[15]BOQ!#REF!</definedName>
    <definedName name="______________________________________DIV3">[15]BOQ!#REF!</definedName>
    <definedName name="______________________________________DIV4" localSheetId="5">[15]BOQ!#REF!</definedName>
    <definedName name="______________________________________DIV4">[15]BOQ!#REF!</definedName>
    <definedName name="______________________________________DIV5">[15]BOQ!#REF!</definedName>
    <definedName name="______________________________________EEE09">'[15]5-ALAT(1)'!$AW$16</definedName>
    <definedName name="______________________________________EEE10">'[16]Alat (1)'!$AW$17</definedName>
    <definedName name="______________________________________LLL01">'[16]Harga Dasar'!$G$9</definedName>
    <definedName name="______________________________________LLL02">'[16]Harga Dasar'!$G$18</definedName>
    <definedName name="______________________________________LLL03">'[16]Harga Dasar'!$G$10</definedName>
    <definedName name="______________________________________LLL04">#REF!</definedName>
    <definedName name="______________________________________LLL05">#REF!</definedName>
    <definedName name="______________________________________LLL08">#REF!</definedName>
    <definedName name="______________________________________LLL11" localSheetId="5">'[16]Harga Dasar'!#REF!</definedName>
    <definedName name="______________________________________LLL11" localSheetId="0">'[16]Harga Dasar'!#REF!</definedName>
    <definedName name="______________________________________LLL11">'[16]Harga Dasar'!#REF!</definedName>
    <definedName name="______________________________________MMM02" localSheetId="0">#REF!</definedName>
    <definedName name="______________________________________MMM02">#REF!</definedName>
    <definedName name="______________________________________MMM03">'[16]Harga Dasar'!$G$43</definedName>
    <definedName name="______________________________________MMM04">#REF!</definedName>
    <definedName name="______________________________________MMM06">#REF!</definedName>
    <definedName name="______________________________________MMM08">#REF!</definedName>
    <definedName name="______________________________________MMM09">#REF!</definedName>
    <definedName name="______________________________________MMM10" localSheetId="5">#REF!</definedName>
    <definedName name="______________________________________MMM10" localSheetId="0">#REF!</definedName>
    <definedName name="______________________________________MMM10">#REF!</definedName>
    <definedName name="______________________________________MMM13">'[15]4-Basic Price'!$F$64</definedName>
    <definedName name="______________________________________MMM14">#REF!</definedName>
    <definedName name="______________________________________MMM16">#REF!</definedName>
    <definedName name="______________________________________MMM17">#REF!</definedName>
    <definedName name="______________________________________MMM18">'[16]Harga Dasar'!$G$61</definedName>
    <definedName name="______________________________________MMM19">'[16]Harga Dasar'!$G$62</definedName>
    <definedName name="______________________________________MMM26" localSheetId="5">#REF!</definedName>
    <definedName name="______________________________________MMM26" localSheetId="0">#REF!</definedName>
    <definedName name="______________________________________MMM26">#REF!</definedName>
    <definedName name="______________________________________MMM27">'[16]Harga Dasar'!$G$70</definedName>
    <definedName name="______________________________________MMM29">#REF!</definedName>
    <definedName name="______________________________________MMM31">#REF!</definedName>
    <definedName name="______________________________________MMM33">'[15]4-Basic Price'!$F$85</definedName>
    <definedName name="______________________________________MMM34">#REF!</definedName>
    <definedName name="______________________________________MMM42">#REF!</definedName>
    <definedName name="_____________________________________DIV1" localSheetId="5">#REF!</definedName>
    <definedName name="_____________________________________DIV1" localSheetId="0">#REF!</definedName>
    <definedName name="_____________________________________DIV1">#REF!</definedName>
    <definedName name="_____________________________________DIV2" localSheetId="5">#REF!</definedName>
    <definedName name="_____________________________________DIV2">#REF!</definedName>
    <definedName name="_____________________________________DIV3" localSheetId="5">#REF!</definedName>
    <definedName name="_____________________________________DIV3">#REF!</definedName>
    <definedName name="_____________________________________DIV4" localSheetId="5">#REF!</definedName>
    <definedName name="_____________________________________DIV4">#REF!</definedName>
    <definedName name="_____________________________________DIV5" localSheetId="5">#REF!</definedName>
    <definedName name="_____________________________________DIV5">#REF!</definedName>
    <definedName name="_____________________________________EEE09">'[15]5-ALAT(1)'!$AW$16</definedName>
    <definedName name="_____________________________________EEE10">'[16]Alat (1)'!$AW$17</definedName>
    <definedName name="_____________________________________LLL01">'[16]Harga Dasar'!$G$9</definedName>
    <definedName name="_____________________________________LLL02">'[16]Harga Dasar'!$G$18</definedName>
    <definedName name="_____________________________________LLL03">'[16]Harga Dasar'!$G$10</definedName>
    <definedName name="_____________________________________LLL04" localSheetId="5">#REF!</definedName>
    <definedName name="_____________________________________LLL04" localSheetId="0">#REF!</definedName>
    <definedName name="_____________________________________LLL04">#REF!</definedName>
    <definedName name="_____________________________________LLL05" localSheetId="5">#REF!</definedName>
    <definedName name="_____________________________________LLL05">#REF!</definedName>
    <definedName name="_____________________________________LLL08" localSheetId="5">#REF!</definedName>
    <definedName name="_____________________________________LLL08">#REF!</definedName>
    <definedName name="_____________________________________LLL11">#REF!</definedName>
    <definedName name="_____________________________________MMM02" localSheetId="5">#REF!</definedName>
    <definedName name="_____________________________________MMM02">#REF!</definedName>
    <definedName name="_____________________________________MMM03">'[16]Harga Dasar'!$G$43</definedName>
    <definedName name="_____________________________________MMM04" localSheetId="5">#REF!</definedName>
    <definedName name="_____________________________________MMM04" localSheetId="0">#REF!</definedName>
    <definedName name="_____________________________________MMM04">#REF!</definedName>
    <definedName name="_____________________________________MMM06" localSheetId="5">#REF!</definedName>
    <definedName name="_____________________________________MMM06">#REF!</definedName>
    <definedName name="_____________________________________MMM08" localSheetId="5">#REF!</definedName>
    <definedName name="_____________________________________MMM08">#REF!</definedName>
    <definedName name="_____________________________________MMM09" localSheetId="5">#REF!</definedName>
    <definedName name="_____________________________________MMM09">#REF!</definedName>
    <definedName name="_____________________________________MMM10">'[16]Harga Dasar'!$G$50</definedName>
    <definedName name="_____________________________________MMM13">'[15]4-Basic Price'!$F$64</definedName>
    <definedName name="_____________________________________MMM14" localSheetId="5">#REF!</definedName>
    <definedName name="_____________________________________MMM14" localSheetId="0">#REF!</definedName>
    <definedName name="_____________________________________MMM14">#REF!</definedName>
    <definedName name="_____________________________________MMM16" localSheetId="5">#REF!</definedName>
    <definedName name="_____________________________________MMM16">#REF!</definedName>
    <definedName name="_____________________________________MMM17" localSheetId="5">#REF!</definedName>
    <definedName name="_____________________________________MMM17">#REF!</definedName>
    <definedName name="_____________________________________MMM18">'[16]Harga Dasar'!$G$61</definedName>
    <definedName name="_____________________________________MMM19">'[16]Harga Dasar'!$G$62</definedName>
    <definedName name="_____________________________________MMM26">'[16]Harga Dasar'!$G$69</definedName>
    <definedName name="_____________________________________MMM27">'[16]Harga Dasar'!$G$70</definedName>
    <definedName name="_____________________________________MMM29" localSheetId="5">#REF!</definedName>
    <definedName name="_____________________________________MMM29" localSheetId="0">#REF!</definedName>
    <definedName name="_____________________________________MMM29">#REF!</definedName>
    <definedName name="_____________________________________MMM31" localSheetId="5">#REF!</definedName>
    <definedName name="_____________________________________MMM31">#REF!</definedName>
    <definedName name="_____________________________________MMM33">'[15]4-Basic Price'!$F$85</definedName>
    <definedName name="_____________________________________MMM34" localSheetId="5">#REF!</definedName>
    <definedName name="_____________________________________MMM34" localSheetId="0">#REF!</definedName>
    <definedName name="_____________________________________MMM34">#REF!</definedName>
    <definedName name="_____________________________________MMM42" localSheetId="5">#REF!</definedName>
    <definedName name="_____________________________________MMM42">#REF!</definedName>
    <definedName name="____________________________________DIV1" localSheetId="5">[15]BOQ!#REF!</definedName>
    <definedName name="____________________________________DIV1">[15]BOQ!#REF!</definedName>
    <definedName name="____________________________________DIV2" localSheetId="5">[15]BOQ!#REF!</definedName>
    <definedName name="____________________________________DIV2">[15]BOQ!#REF!</definedName>
    <definedName name="____________________________________DIV3" localSheetId="5">[15]BOQ!#REF!</definedName>
    <definedName name="____________________________________DIV3">[15]BOQ!#REF!</definedName>
    <definedName name="____________________________________DIV4" localSheetId="5">[15]BOQ!#REF!</definedName>
    <definedName name="____________________________________DIV4">[15]BOQ!#REF!</definedName>
    <definedName name="____________________________________DIV5">[15]BOQ!#REF!</definedName>
    <definedName name="____________________________________EEE09">'[16]Alat (1)'!$AW$16</definedName>
    <definedName name="____________________________________EEE10">'[16]Alat (1)'!$AW$17</definedName>
    <definedName name="____________________________________LLL01">'[16]Harga Dasar'!$G$9</definedName>
    <definedName name="____________________________________LLL02">'[16]Harga Dasar'!$G$18</definedName>
    <definedName name="____________________________________LLL03">'[16]Harga Dasar'!$G$10</definedName>
    <definedName name="____________________________________LLL04">'[16]Harga Dasar'!$G$11</definedName>
    <definedName name="____________________________________LLL05">'[16]Harga Dasar'!$G$12</definedName>
    <definedName name="____________________________________LLL08">'[16]Harga Dasar'!$G$15</definedName>
    <definedName name="____________________________________LLL11" localSheetId="5">'[16]Harga Dasar'!#REF!</definedName>
    <definedName name="____________________________________LLL11">'[16]Harga Dasar'!#REF!</definedName>
    <definedName name="____________________________________MMM02">'[16]Harga Dasar'!$G$42</definedName>
    <definedName name="____________________________________MMM03">'[16]Harga Dasar'!$G$43</definedName>
    <definedName name="____________________________________MMM04">'[16]Harga Dasar'!$G$44</definedName>
    <definedName name="____________________________________MMM06">'[16]Harga Dasar'!$G$46</definedName>
    <definedName name="____________________________________MMM08">'[16]Harga Dasar'!$G$48</definedName>
    <definedName name="____________________________________MMM09">'[16]Harga Dasar'!$G$49</definedName>
    <definedName name="____________________________________MMM10">'[16]Harga Dasar'!$G$50</definedName>
    <definedName name="____________________________________MMM13">'[16]Harga Dasar'!$G$55</definedName>
    <definedName name="____________________________________MMM14">'[16]Harga Dasar'!$G$56</definedName>
    <definedName name="____________________________________MMM16">'[16]Harga Dasar'!$G$58</definedName>
    <definedName name="____________________________________MMM17">'[16]Harga Dasar'!$G$59</definedName>
    <definedName name="____________________________________MMM18">'[16]Harga Dasar'!$G$61</definedName>
    <definedName name="____________________________________MMM19">'[16]Harga Dasar'!$G$62</definedName>
    <definedName name="____________________________________MMM26">'[16]Harga Dasar'!$G$69</definedName>
    <definedName name="____________________________________MMM27">'[16]Harga Dasar'!$G$70</definedName>
    <definedName name="____________________________________MMM29">'[16]Harga Dasar'!$G$72</definedName>
    <definedName name="____________________________________MMM31">'[16]Harga Dasar'!$G$74</definedName>
    <definedName name="____________________________________MMM33">'[16]Harga Dasar'!$G$76</definedName>
    <definedName name="____________________________________MMM34">'[16]Harga Dasar'!$G$77</definedName>
    <definedName name="____________________________________MMM42">'[16]Harga Dasar'!$G$87</definedName>
    <definedName name="___________________________________DIV1" localSheetId="5">#REF!</definedName>
    <definedName name="___________________________________DIV1" localSheetId="0">#REF!</definedName>
    <definedName name="___________________________________DIV1">#REF!</definedName>
    <definedName name="___________________________________DIV2" localSheetId="5">#REF!</definedName>
    <definedName name="___________________________________DIV2">#REF!</definedName>
    <definedName name="___________________________________DIV3" localSheetId="5">#REF!</definedName>
    <definedName name="___________________________________DIV3">#REF!</definedName>
    <definedName name="___________________________________DIV4" localSheetId="5">#REF!</definedName>
    <definedName name="___________________________________DIV4">#REF!</definedName>
    <definedName name="___________________________________DIV5" localSheetId="5">#REF!</definedName>
    <definedName name="___________________________________DIV5">#REF!</definedName>
    <definedName name="___________________________________EEE09">'[16]Alat (1)'!$AW$16</definedName>
    <definedName name="___________________________________EEE10">'[16]Alat (1)'!$AW$17</definedName>
    <definedName name="___________________________________LLL01">'[16]Harga Dasar'!$G$9</definedName>
    <definedName name="___________________________________LLL02">'[16]Harga Dasar'!$G$18</definedName>
    <definedName name="___________________________________LLL03">'[16]Harga Dasar'!$G$10</definedName>
    <definedName name="___________________________________LLL04">'[16]Harga Dasar'!$G$11</definedName>
    <definedName name="___________________________________LLL05">'[16]Harga Dasar'!$G$12</definedName>
    <definedName name="___________________________________LLL08">'[16]Harga Dasar'!$G$15</definedName>
    <definedName name="___________________________________LLL11">#REF!</definedName>
    <definedName name="___________________________________MMM02">'[16]Harga Dasar'!$G$42</definedName>
    <definedName name="___________________________________MMM03">'[16]Harga Dasar'!$G$43</definedName>
    <definedName name="___________________________________MMM04">'[16]Harga Dasar'!$G$44</definedName>
    <definedName name="___________________________________MMM06">'[16]Harga Dasar'!$G$46</definedName>
    <definedName name="___________________________________MMM08">'[16]Harga Dasar'!$G$48</definedName>
    <definedName name="___________________________________MMM09">'[16]Harga Dasar'!$G$49</definedName>
    <definedName name="___________________________________MMM10">'[16]Harga Dasar'!$G$50</definedName>
    <definedName name="___________________________________MMM13">'[16]Harga Dasar'!$G$55</definedName>
    <definedName name="___________________________________MMM14">'[16]Harga Dasar'!$G$56</definedName>
    <definedName name="___________________________________MMM16">'[16]Harga Dasar'!$G$58</definedName>
    <definedName name="___________________________________MMM17">'[16]Harga Dasar'!$G$59</definedName>
    <definedName name="___________________________________MMM18">'[16]Harga Dasar'!$G$61</definedName>
    <definedName name="___________________________________MMM19">'[16]Harga Dasar'!$G$62</definedName>
    <definedName name="___________________________________MMM26">'[16]Harga Dasar'!$G$69</definedName>
    <definedName name="___________________________________MMM27">'[16]Harga Dasar'!$G$70</definedName>
    <definedName name="___________________________________MMM29">'[16]Harga Dasar'!$G$72</definedName>
    <definedName name="___________________________________MMM31">'[16]Harga Dasar'!$G$74</definedName>
    <definedName name="___________________________________MMM33">'[16]Harga Dasar'!$G$76</definedName>
    <definedName name="___________________________________MMM34">'[16]Harga Dasar'!$G$77</definedName>
    <definedName name="___________________________________MMM42">'[16]Harga Dasar'!$G$87</definedName>
    <definedName name="__________________________________DIV1">'[11]Kuantitas &amp; Harga'!$G$24</definedName>
    <definedName name="__________________________________DIV2">'[11]Kuantitas &amp; Harga'!$G$46</definedName>
    <definedName name="__________________________________DIV3">'[11]Kuantitas &amp; Harga'!$G$80</definedName>
    <definedName name="__________________________________DIV4">'[11]Kuantitas &amp; Harga'!$G$95</definedName>
    <definedName name="__________________________________DIV5">'[11]Kuantitas &amp; Harga'!$G$115</definedName>
    <definedName name="__________________________________EEE09">'[16]Alat (1)'!$AW$16</definedName>
    <definedName name="__________________________________EEE10">'[16]Alat (1)'!$AW$17</definedName>
    <definedName name="__________________________________LLL01">'[16]Harga Dasar'!$G$9</definedName>
    <definedName name="__________________________________LLL02">'[16]Harga Dasar'!$G$18</definedName>
    <definedName name="__________________________________LLL03">'[16]Harga Dasar'!$G$10</definedName>
    <definedName name="__________________________________LLL04">'[16]Harga Dasar'!$G$11</definedName>
    <definedName name="__________________________________LLL05">'[16]Harga Dasar'!$G$12</definedName>
    <definedName name="__________________________________LLL08">'[16]Harga Dasar'!$G$15</definedName>
    <definedName name="__________________________________LLL11" localSheetId="5">'[17]Basic Price'!#REF!</definedName>
    <definedName name="__________________________________LLL11">'[17]Basic Price'!#REF!</definedName>
    <definedName name="__________________________________MMM02">'[16]Harga Dasar'!$G$42</definedName>
    <definedName name="__________________________________MMM03">'[16]Harga Dasar'!$G$43</definedName>
    <definedName name="__________________________________MMM04">'[16]Harga Dasar'!$G$44</definedName>
    <definedName name="__________________________________MMM06">'[16]Harga Dasar'!$G$46</definedName>
    <definedName name="__________________________________MMM08">'[16]Harga Dasar'!$G$48</definedName>
    <definedName name="__________________________________MMM09">'[16]Harga Dasar'!$G$49</definedName>
    <definedName name="__________________________________MMM10">'[16]Harga Dasar'!$G$50</definedName>
    <definedName name="__________________________________MMM13">'[16]Harga Dasar'!$G$55</definedName>
    <definedName name="__________________________________MMM14">'[16]Harga Dasar'!$G$56</definedName>
    <definedName name="__________________________________MMM16">'[16]Harga Dasar'!$G$58</definedName>
    <definedName name="__________________________________MMM17">'[16]Harga Dasar'!$G$59</definedName>
    <definedName name="__________________________________MMM18">'[16]Harga Dasar'!$G$61</definedName>
    <definedName name="__________________________________MMM19">'[16]Harga Dasar'!$G$62</definedName>
    <definedName name="__________________________________MMM26">'[16]Harga Dasar'!$G$69</definedName>
    <definedName name="__________________________________MMM27">'[16]Harga Dasar'!$G$70</definedName>
    <definedName name="__________________________________MMM29">'[16]Harga Dasar'!$G$72</definedName>
    <definedName name="__________________________________MMM31">'[16]Harga Dasar'!$G$74</definedName>
    <definedName name="__________________________________MMM33">'[16]Harga Dasar'!$G$76</definedName>
    <definedName name="__________________________________MMM34">'[16]Harga Dasar'!$G$77</definedName>
    <definedName name="__________________________________MMM42">'[16]Harga Dasar'!$G$87</definedName>
    <definedName name="_________________________________DIV1" localSheetId="5">#REF!</definedName>
    <definedName name="_________________________________DIV1" localSheetId="0">#REF!</definedName>
    <definedName name="_________________________________DIV1">#REF!</definedName>
    <definedName name="_________________________________DIV2" localSheetId="5">#REF!</definedName>
    <definedName name="_________________________________DIV2">#REF!</definedName>
    <definedName name="_________________________________DIV3" localSheetId="5">#REF!</definedName>
    <definedName name="_________________________________DIV3">#REF!</definedName>
    <definedName name="_________________________________DIV4" localSheetId="5">#REF!</definedName>
    <definedName name="_________________________________DIV4">#REF!</definedName>
    <definedName name="_________________________________DIV5" localSheetId="5">#REF!</definedName>
    <definedName name="_________________________________DIV5">#REF!</definedName>
    <definedName name="_________________________________EEE09">'[16]Alat (1)'!$AW$16</definedName>
    <definedName name="_________________________________EEE10">'[16]Alat (1)'!$AW$17</definedName>
    <definedName name="_________________________________LLL01" localSheetId="5">'[17]Basic Price'!#REF!</definedName>
    <definedName name="_________________________________LLL01">'[17]Basic Price'!#REF!</definedName>
    <definedName name="_________________________________LLL02">'[16]Harga Dasar'!$G$18</definedName>
    <definedName name="_________________________________LLL03" localSheetId="5">'[17]Basic Price'!#REF!</definedName>
    <definedName name="_________________________________LLL03">'[17]Basic Price'!#REF!</definedName>
    <definedName name="_________________________________LLL04">'[16]Harga Dasar'!$G$11</definedName>
    <definedName name="_________________________________LLL05">'[16]Harga Dasar'!$G$12</definedName>
    <definedName name="_________________________________LLL08">'[16]Harga Dasar'!$G$15</definedName>
    <definedName name="_________________________________LLL11" localSheetId="5">'[17]Basic Price'!#REF!</definedName>
    <definedName name="_________________________________LLL11">'[17]Basic Price'!#REF!</definedName>
    <definedName name="_________________________________MMM02">'[16]Harga Dasar'!$G$42</definedName>
    <definedName name="_________________________________MMM03" localSheetId="5">'[17]Basic Price'!#REF!</definedName>
    <definedName name="_________________________________MMM03">'[17]Basic Price'!#REF!</definedName>
    <definedName name="_________________________________MMM04">'[16]Harga Dasar'!$G$44</definedName>
    <definedName name="_________________________________MMM06">'[16]Harga Dasar'!$G$46</definedName>
    <definedName name="_________________________________MMM08">'[16]Harga Dasar'!$G$48</definedName>
    <definedName name="_________________________________MMM09">'[16]Harga Dasar'!$G$49</definedName>
    <definedName name="_________________________________MMM10">'[16]Harga Dasar'!$G$50</definedName>
    <definedName name="_________________________________MMM13">'[16]Harga Dasar'!$G$55</definedName>
    <definedName name="_________________________________MMM14">'[16]Harga Dasar'!$G$56</definedName>
    <definedName name="_________________________________MMM16">'[16]Harga Dasar'!$G$58</definedName>
    <definedName name="_________________________________MMM17">'[16]Harga Dasar'!$G$59</definedName>
    <definedName name="_________________________________MMM18" localSheetId="5">'[17]Basic Price'!#REF!</definedName>
    <definedName name="_________________________________MMM18">'[17]Basic Price'!#REF!</definedName>
    <definedName name="_________________________________MMM19" localSheetId="5">'[17]Basic Price'!#REF!</definedName>
    <definedName name="_________________________________MMM19">'[17]Basic Price'!#REF!</definedName>
    <definedName name="_________________________________MMM26">'[16]Harga Dasar'!$G$69</definedName>
    <definedName name="_________________________________MMM27">'[16]Harga Dasar'!$G$70</definedName>
    <definedName name="_________________________________MMM29">'[16]Harga Dasar'!$G$72</definedName>
    <definedName name="_________________________________MMM31">'[16]Harga Dasar'!$G$74</definedName>
    <definedName name="_________________________________MMM33">'[16]Harga Dasar'!$G$76</definedName>
    <definedName name="_________________________________MMM34">'[16]Harga Dasar'!$G$77</definedName>
    <definedName name="_________________________________MMM42">'[16]Harga Dasar'!$G$87</definedName>
    <definedName name="________________________________DIV1" localSheetId="5">#REF!</definedName>
    <definedName name="________________________________DIV1" localSheetId="0">#REF!</definedName>
    <definedName name="________________________________DIV1">#REF!</definedName>
    <definedName name="________________________________DIV2" localSheetId="5">#REF!</definedName>
    <definedName name="________________________________DIV2">#REF!</definedName>
    <definedName name="________________________________DIV3" localSheetId="5">#REF!</definedName>
    <definedName name="________________________________DIV3">#REF!</definedName>
    <definedName name="________________________________DIV4" localSheetId="5">#REF!</definedName>
    <definedName name="________________________________DIV4">#REF!</definedName>
    <definedName name="________________________________DIV5" localSheetId="5">#REF!</definedName>
    <definedName name="________________________________DIV5">#REF!</definedName>
    <definedName name="________________________________EEE09">'[16]Alat (1)'!$AW$16</definedName>
    <definedName name="________________________________EEE10" localSheetId="5">#REF!</definedName>
    <definedName name="________________________________EEE10" localSheetId="0">#REF!</definedName>
    <definedName name="________________________________EEE10">#REF!</definedName>
    <definedName name="________________________________LLL01" localSheetId="5">'[17]Basic Price'!#REF!</definedName>
    <definedName name="________________________________LLL01" localSheetId="0">'[17]Basic Price'!#REF!</definedName>
    <definedName name="________________________________LLL01">'[17]Basic Price'!#REF!</definedName>
    <definedName name="________________________________LLL02" localSheetId="5">'[17]Basic Price'!#REF!</definedName>
    <definedName name="________________________________LLL02" localSheetId="0">'[17]Basic Price'!#REF!</definedName>
    <definedName name="________________________________LLL02">'[17]Basic Price'!#REF!</definedName>
    <definedName name="________________________________LLL03">'[17]Basic Price'!#REF!</definedName>
    <definedName name="________________________________LLL04">'[16]Harga Dasar'!$G$11</definedName>
    <definedName name="________________________________LLL05">'[16]Harga Dasar'!$G$12</definedName>
    <definedName name="________________________________LLL08">'[16]Harga Dasar'!$G$15</definedName>
    <definedName name="________________________________LLL11" localSheetId="5">'[17]Basic Price'!#REF!</definedName>
    <definedName name="________________________________LLL11">'[17]Basic Price'!#REF!</definedName>
    <definedName name="________________________________MMM02">'[16]Harga Dasar'!$G$42</definedName>
    <definedName name="________________________________MMM03" localSheetId="5">'[17]Basic Price'!#REF!</definedName>
    <definedName name="________________________________MMM03">'[17]Basic Price'!#REF!</definedName>
    <definedName name="________________________________MMM04">'[16]Harga Dasar'!$G$44</definedName>
    <definedName name="________________________________MMM06">'[16]Harga Dasar'!$G$46</definedName>
    <definedName name="________________________________MMM08">'[16]Harga Dasar'!$G$48</definedName>
    <definedName name="________________________________MMM09">'[16]Harga Dasar'!$G$49</definedName>
    <definedName name="________________________________MMM10">'[16]Harga Dasar'!$G$50</definedName>
    <definedName name="________________________________MMM13">'[16]Harga Dasar'!$G$55</definedName>
    <definedName name="________________________________MMM14">'[16]Harga Dasar'!$G$56</definedName>
    <definedName name="________________________________MMM16">'[16]Harga Dasar'!$G$58</definedName>
    <definedName name="________________________________MMM17">'[16]Harga Dasar'!$G$59</definedName>
    <definedName name="________________________________MMM18" localSheetId="5">'[17]Basic Price'!#REF!</definedName>
    <definedName name="________________________________MMM18">'[17]Basic Price'!#REF!</definedName>
    <definedName name="________________________________MMM19" localSheetId="5">'[17]Basic Price'!#REF!</definedName>
    <definedName name="________________________________MMM19">'[17]Basic Price'!#REF!</definedName>
    <definedName name="________________________________MMM26">'[16]Harga Dasar'!$G$69</definedName>
    <definedName name="________________________________MMM27" localSheetId="5">'[17]Basic Price'!#REF!</definedName>
    <definedName name="________________________________MMM27">'[17]Basic Price'!#REF!</definedName>
    <definedName name="________________________________MMM29">'[16]Harga Dasar'!$G$72</definedName>
    <definedName name="________________________________MMM31">'[16]Harga Dasar'!$G$74</definedName>
    <definedName name="________________________________MMM33">'[16]Harga Dasar'!$G$76</definedName>
    <definedName name="________________________________MMM34">'[16]Harga Dasar'!$G$77</definedName>
    <definedName name="________________________________MMM42">'[16]Harga Dasar'!$G$87</definedName>
    <definedName name="_______________________________DIV1" localSheetId="5">#REF!</definedName>
    <definedName name="_______________________________DIV1" localSheetId="0">#REF!</definedName>
    <definedName name="_______________________________DIV1">#REF!</definedName>
    <definedName name="_______________________________DIV2" localSheetId="5">#REF!</definedName>
    <definedName name="_______________________________DIV2">#REF!</definedName>
    <definedName name="_______________________________DIV3" localSheetId="5">#REF!</definedName>
    <definedName name="_______________________________DIV3">#REF!</definedName>
    <definedName name="_______________________________DIV4" localSheetId="5">#REF!</definedName>
    <definedName name="_______________________________DIV4">#REF!</definedName>
    <definedName name="_______________________________DIV5" localSheetId="5">#REF!</definedName>
    <definedName name="_______________________________DIV5">#REF!</definedName>
    <definedName name="_______________________________EEE09">'[16]Alat (1)'!$AW$16</definedName>
    <definedName name="_______________________________EEE10" localSheetId="5">#REF!</definedName>
    <definedName name="_______________________________EEE10" localSheetId="0">#REF!</definedName>
    <definedName name="_______________________________EEE10">#REF!</definedName>
    <definedName name="_______________________________LLL01" localSheetId="5">'[17]Basic Price'!#REF!</definedName>
    <definedName name="_______________________________LLL01" localSheetId="0">'[17]Basic Price'!#REF!</definedName>
    <definedName name="_______________________________LLL01">'[17]Basic Price'!#REF!</definedName>
    <definedName name="_______________________________LLL02" localSheetId="5">'[17]Basic Price'!#REF!</definedName>
    <definedName name="_______________________________LLL02" localSheetId="0">'[17]Basic Price'!#REF!</definedName>
    <definedName name="_______________________________LLL02">'[17]Basic Price'!#REF!</definedName>
    <definedName name="_______________________________LLL03">'[17]Basic Price'!#REF!</definedName>
    <definedName name="_______________________________LLL04">'[16]Harga Dasar'!$G$11</definedName>
    <definedName name="_______________________________LLL05">'[16]Harga Dasar'!$G$12</definedName>
    <definedName name="_______________________________LLL08">'[16]Harga Dasar'!$G$15</definedName>
    <definedName name="_______________________________LLL11" localSheetId="5">'[18]Harga Dasar'!#REF!</definedName>
    <definedName name="_______________________________LLL11">'[18]Harga Dasar'!#REF!</definedName>
    <definedName name="_______________________________MMM01">#REF!</definedName>
    <definedName name="_______________________________MMM02">'[16]Harga Dasar'!$G$42</definedName>
    <definedName name="_______________________________MMM03" localSheetId="5">'[17]Basic Price'!#REF!</definedName>
    <definedName name="_______________________________MMM03">'[17]Basic Price'!#REF!</definedName>
    <definedName name="_______________________________MMM04">'[16]Harga Dasar'!$G$44</definedName>
    <definedName name="_______________________________MMM06">'[16]Harga Dasar'!$G$46</definedName>
    <definedName name="_______________________________MMM08">'[16]Harga Dasar'!$G$48</definedName>
    <definedName name="_______________________________MMM09">'[16]Harga Dasar'!$G$49</definedName>
    <definedName name="_______________________________MMM10" localSheetId="5">'[17]Basic Price'!#REF!</definedName>
    <definedName name="_______________________________MMM10">'[17]Basic Price'!#REF!</definedName>
    <definedName name="_______________________________MMM13">'[16]Harga Dasar'!$G$55</definedName>
    <definedName name="_______________________________MMM14">'[16]Harga Dasar'!$G$56</definedName>
    <definedName name="_______________________________MMM16">'[16]Harga Dasar'!$G$58</definedName>
    <definedName name="_______________________________MMM17">'[16]Harga Dasar'!$G$59</definedName>
    <definedName name="_______________________________MMM18" localSheetId="5">'[17]Basic Price'!#REF!</definedName>
    <definedName name="_______________________________MMM18">'[17]Basic Price'!#REF!</definedName>
    <definedName name="_______________________________MMM19" localSheetId="5">'[17]Basic Price'!#REF!</definedName>
    <definedName name="_______________________________MMM19">'[17]Basic Price'!#REF!</definedName>
    <definedName name="_______________________________MMM26" localSheetId="5">'[17]Basic Price'!#REF!</definedName>
    <definedName name="_______________________________MMM26">'[17]Basic Price'!#REF!</definedName>
    <definedName name="_______________________________MMM27" localSheetId="5">'[17]Basic Price'!#REF!</definedName>
    <definedName name="_______________________________MMM27">'[17]Basic Price'!#REF!</definedName>
    <definedName name="_______________________________MMM29">'[16]Harga Dasar'!$G$72</definedName>
    <definedName name="_______________________________MMM31">'[16]Harga Dasar'!$G$74</definedName>
    <definedName name="_______________________________MMM33">'[16]Harga Dasar'!$G$76</definedName>
    <definedName name="_______________________________MMM34">'[16]Harga Dasar'!$G$77</definedName>
    <definedName name="_______________________________MMM42">'[16]Harga Dasar'!$G$87</definedName>
    <definedName name="______________________________DIV1" localSheetId="5">'[19]BOQ Rutin Jalan'!#REF!</definedName>
    <definedName name="______________________________DIV1">'[19]BOQ Rutin Jalan'!#REF!</definedName>
    <definedName name="______________________________DIV2" localSheetId="5">'[19]BOQ Rutin Jalan'!#REF!</definedName>
    <definedName name="______________________________DIV2">'[19]BOQ Rutin Jalan'!#REF!</definedName>
    <definedName name="______________________________DIV3" localSheetId="5">'[19]BOQ Rutin Jalan'!#REF!</definedName>
    <definedName name="______________________________DIV3">'[19]BOQ Rutin Jalan'!#REF!</definedName>
    <definedName name="______________________________DIV4" localSheetId="5">'[19]BOQ Rutin Jalan'!#REF!</definedName>
    <definedName name="______________________________DIV4">'[19]BOQ Rutin Jalan'!#REF!</definedName>
    <definedName name="______________________________DIV5">'[19]BOQ Rutin Jalan'!#REF!</definedName>
    <definedName name="______________________________EEE09" localSheetId="5">#REF!</definedName>
    <definedName name="______________________________EEE09" localSheetId="0">#REF!</definedName>
    <definedName name="______________________________EEE09">#REF!</definedName>
    <definedName name="______________________________EEE10" localSheetId="5">#REF!</definedName>
    <definedName name="______________________________EEE10">#REF!</definedName>
    <definedName name="______________________________EEE59">'[16]Alat (1)'!$AW$66</definedName>
    <definedName name="______________________________EER03">'[16]Alat (1)'!$AX$10</definedName>
    <definedName name="______________________________EER05">'[16]Alat (1)'!$AX$12</definedName>
    <definedName name="______________________________EER06">'[16]Alat (1)'!$AX$13</definedName>
    <definedName name="______________________________EER08">'[16]Alat (1)'!$AX$15</definedName>
    <definedName name="______________________________EER13">'[16]Alat (1)'!$AX$20</definedName>
    <definedName name="______________________________EER17">'[16]Alat (1)'!$AX$24</definedName>
    <definedName name="______________________________EER24">'[16]Alat (1)'!$AX$31</definedName>
    <definedName name="______________________________EER25">'[16]Alat (1)'!$AX$32</definedName>
    <definedName name="______________________________EER26">'[16]Alat (1)'!$AX$33</definedName>
    <definedName name="______________________________EER47">'[16]Alat (1)'!$AX$54</definedName>
    <definedName name="______________________________EER48">'[16]Alat (1)'!$AX$55</definedName>
    <definedName name="______________________________EER56">'[16]Alat (1)'!$AX$63</definedName>
    <definedName name="______________________________EER57">'[16]Alat (1)'!$AX$64</definedName>
    <definedName name="______________________________EER58">'[16]Alat (1)'!$AX$65</definedName>
    <definedName name="______________________________EER59">'[16]Alat (1)'!$AX$66</definedName>
    <definedName name="______________________________EER60">'[16]Alat (1)'!$AX$67</definedName>
    <definedName name="______________________________LLL01">'[18]Harga Dasar'!$G$9</definedName>
    <definedName name="______________________________LLL02" localSheetId="5">'[17]Basic Price'!#REF!</definedName>
    <definedName name="______________________________LLL02">'[17]Basic Price'!#REF!</definedName>
    <definedName name="______________________________LLL03">'[18]Harga Dasar'!$G$10</definedName>
    <definedName name="______________________________LLL04" localSheetId="5">'[17]Basic Price'!#REF!</definedName>
    <definedName name="______________________________LLL04">'[17]Basic Price'!#REF!</definedName>
    <definedName name="______________________________LLL05" localSheetId="5">'[17]Basic Price'!#REF!</definedName>
    <definedName name="______________________________LLL05">'[17]Basic Price'!#REF!</definedName>
    <definedName name="______________________________LLL06">#REF!</definedName>
    <definedName name="______________________________LLL08" localSheetId="5">'[17]Basic Price'!#REF!</definedName>
    <definedName name="______________________________LLL08">'[17]Basic Price'!#REF!</definedName>
    <definedName name="______________________________LLL11" localSheetId="5">'[18]Harga Dasar'!#REF!</definedName>
    <definedName name="______________________________LLL11">'[18]Harga Dasar'!#REF!</definedName>
    <definedName name="______________________________MMM01">#REF!</definedName>
    <definedName name="______________________________MMM02">'[17]Basic Price'!#REF!</definedName>
    <definedName name="______________________________MMM03">'[18]Harga Dasar'!$G$44</definedName>
    <definedName name="______________________________MMM04" localSheetId="5">'[17]Basic Price'!#REF!</definedName>
    <definedName name="______________________________MMM04">'[17]Basic Price'!#REF!</definedName>
    <definedName name="______________________________MMM06" localSheetId="5">'[17]Basic Price'!#REF!</definedName>
    <definedName name="______________________________MMM06">'[17]Basic Price'!#REF!</definedName>
    <definedName name="______________________________MMM08" localSheetId="5">'[17]Basic Price'!#REF!</definedName>
    <definedName name="______________________________MMM08">'[17]Basic Price'!#REF!</definedName>
    <definedName name="______________________________MMM09" localSheetId="5">'[17]Basic Price'!#REF!</definedName>
    <definedName name="______________________________MMM09">'[17]Basic Price'!#REF!</definedName>
    <definedName name="______________________________MMM10">'[17]Basic Price'!#REF!</definedName>
    <definedName name="______________________________MMM13">'[17]Basic Price'!#REF!</definedName>
    <definedName name="______________________________MMM14">'[17]Basic Price'!#REF!</definedName>
    <definedName name="______________________________MMM16">'[17]Basic Price'!#REF!</definedName>
    <definedName name="______________________________MMM17">'[17]Basic Price'!#REF!</definedName>
    <definedName name="______________________________MMM18">'[18]Harga Dasar'!$G$62</definedName>
    <definedName name="______________________________MMM19">'[18]Harga Dasar'!$G$63</definedName>
    <definedName name="______________________________MMM26" localSheetId="5">'[17]Basic Price'!#REF!</definedName>
    <definedName name="______________________________MMM26">'[17]Basic Price'!#REF!</definedName>
    <definedName name="______________________________MMM27" localSheetId="5">'[17]Basic Price'!#REF!</definedName>
    <definedName name="______________________________MMM27">'[17]Basic Price'!#REF!</definedName>
    <definedName name="______________________________MMM29" localSheetId="5">'[17]Basic Price'!#REF!</definedName>
    <definedName name="______________________________MMM29">'[17]Basic Price'!#REF!</definedName>
    <definedName name="______________________________MMM31" localSheetId="5">'[17]Basic Price'!#REF!</definedName>
    <definedName name="______________________________MMM31">'[17]Basic Price'!#REF!</definedName>
    <definedName name="______________________________MMM33">'[17]Basic Price'!#REF!</definedName>
    <definedName name="______________________________MMM34">'[17]Basic Price'!#REF!</definedName>
    <definedName name="______________________________MMM42">'[17]Basic Price'!#REF!</definedName>
    <definedName name="_____________________________DIV1">[20]BOQ!$G$22</definedName>
    <definedName name="_____________________________DIV2" localSheetId="5">[20]BOQ!#REF!</definedName>
    <definedName name="_____________________________DIV2">[20]BOQ!#REF!</definedName>
    <definedName name="_____________________________DIV3">[20]BOQ!$G$66</definedName>
    <definedName name="_____________________________DIV4">[20]BOQ!$G$82</definedName>
    <definedName name="_____________________________DIV5">[20]BOQ!$G$97</definedName>
    <definedName name="_____________________________EEE09" localSheetId="5">#REF!</definedName>
    <definedName name="_____________________________EEE09" localSheetId="0">#REF!</definedName>
    <definedName name="_____________________________EEE09">#REF!</definedName>
    <definedName name="_____________________________EEE10">'[18]Alat (1)'!$AW$17</definedName>
    <definedName name="_____________________________EEE59">'[16]Alat (1)'!$AW$66</definedName>
    <definedName name="_____________________________EER03">'[16]Alat (1)'!$AX$10</definedName>
    <definedName name="_____________________________EER05">'[16]Alat (1)'!$AX$12</definedName>
    <definedName name="_____________________________EER06">'[16]Alat (1)'!$AX$13</definedName>
    <definedName name="_____________________________EER08">'[16]Alat (1)'!$AX$15</definedName>
    <definedName name="_____________________________EER13">'[16]Alat (1)'!$AX$20</definedName>
    <definedName name="_____________________________EER17">'[16]Alat (1)'!$AX$24</definedName>
    <definedName name="_____________________________EER24">'[16]Alat (1)'!$AX$31</definedName>
    <definedName name="_____________________________EER25">'[16]Alat (1)'!$AX$32</definedName>
    <definedName name="_____________________________EER26">'[16]Alat (1)'!$AX$33</definedName>
    <definedName name="_____________________________EER47">'[16]Alat (1)'!$AX$54</definedName>
    <definedName name="_____________________________EER48">'[16]Alat (1)'!$AX$55</definedName>
    <definedName name="_____________________________EER56">'[16]Alat (1)'!$AX$63</definedName>
    <definedName name="_____________________________EER57">'[16]Alat (1)'!$AX$64</definedName>
    <definedName name="_____________________________EER58">'[16]Alat (1)'!$AX$65</definedName>
    <definedName name="_____________________________EER59">'[16]Alat (1)'!$AX$66</definedName>
    <definedName name="_____________________________EER60">'[16]Alat (1)'!$AX$67</definedName>
    <definedName name="_____________________________LLL01">'[18]Harga Dasar'!$G$9</definedName>
    <definedName name="_____________________________LLL02">'[18]Harga Dasar'!$G$18</definedName>
    <definedName name="_____________________________LLL03">'[18]Harga Dasar'!$G$10</definedName>
    <definedName name="_____________________________LLL04" localSheetId="5">'[17]Basic Price'!#REF!</definedName>
    <definedName name="_____________________________LLL04">'[17]Basic Price'!#REF!</definedName>
    <definedName name="_____________________________LLL05" localSheetId="5">'[17]Basic Price'!#REF!</definedName>
    <definedName name="_____________________________LLL05">'[17]Basic Price'!#REF!</definedName>
    <definedName name="_____________________________LLL06">#REF!</definedName>
    <definedName name="_____________________________LLL08" localSheetId="5">'[17]Basic Price'!#REF!</definedName>
    <definedName name="_____________________________LLL08">'[17]Basic Price'!#REF!</definedName>
    <definedName name="_____________________________LLL11" localSheetId="5">#REF!</definedName>
    <definedName name="_____________________________LLL11" localSheetId="0">#REF!</definedName>
    <definedName name="_____________________________LLL11">#REF!</definedName>
    <definedName name="_____________________________MMM01" localSheetId="0">#REF!</definedName>
    <definedName name="_____________________________MMM01">#REF!</definedName>
    <definedName name="_____________________________MMM02" localSheetId="5">'[17]Basic Price'!#REF!</definedName>
    <definedName name="_____________________________MMM02" localSheetId="0">'[17]Basic Price'!#REF!</definedName>
    <definedName name="_____________________________MMM02">'[17]Basic Price'!#REF!</definedName>
    <definedName name="_____________________________MMM03">'[18]Harga Dasar'!$G$44</definedName>
    <definedName name="_____________________________MMM04" localSheetId="5">'[17]Basic Price'!#REF!</definedName>
    <definedName name="_____________________________MMM04">'[17]Basic Price'!#REF!</definedName>
    <definedName name="_____________________________MMM06" localSheetId="5">'[17]Basic Price'!#REF!</definedName>
    <definedName name="_____________________________MMM06">'[17]Basic Price'!#REF!</definedName>
    <definedName name="_____________________________MMM08" localSheetId="5">'[17]Basic Price'!#REF!</definedName>
    <definedName name="_____________________________MMM08">'[17]Basic Price'!#REF!</definedName>
    <definedName name="_____________________________MMM09" localSheetId="5">'[17]Basic Price'!#REF!</definedName>
    <definedName name="_____________________________MMM09">'[17]Basic Price'!#REF!</definedName>
    <definedName name="_____________________________MMM10">'[17]Basic Price'!#REF!</definedName>
    <definedName name="_____________________________MMM13">'[17]Basic Price'!#REF!</definedName>
    <definedName name="_____________________________MMM14">'[17]Basic Price'!#REF!</definedName>
    <definedName name="_____________________________MMM16">'[17]Basic Price'!#REF!</definedName>
    <definedName name="_____________________________MMM17">'[17]Basic Price'!#REF!</definedName>
    <definedName name="_____________________________MMM18">'[18]Harga Dasar'!$G$62</definedName>
    <definedName name="_____________________________MMM19">'[18]Harga Dasar'!$G$63</definedName>
    <definedName name="_____________________________MMM26" localSheetId="5">'[17]Basic Price'!#REF!</definedName>
    <definedName name="_____________________________MMM26">'[17]Basic Price'!#REF!</definedName>
    <definedName name="_____________________________MMM27">'[18]Harga Dasar'!$G$71</definedName>
    <definedName name="_____________________________MMM29" localSheetId="5">'[17]Basic Price'!#REF!</definedName>
    <definedName name="_____________________________MMM29">'[17]Basic Price'!#REF!</definedName>
    <definedName name="_____________________________MMM31" localSheetId="5">'[17]Basic Price'!#REF!</definedName>
    <definedName name="_____________________________MMM31">'[17]Basic Price'!#REF!</definedName>
    <definedName name="_____________________________MMM33" localSheetId="5">'[17]Basic Price'!#REF!</definedName>
    <definedName name="_____________________________MMM33">'[17]Basic Price'!#REF!</definedName>
    <definedName name="_____________________________MMM34" localSheetId="5">'[17]Basic Price'!#REF!</definedName>
    <definedName name="_____________________________MMM34">'[17]Basic Price'!#REF!</definedName>
    <definedName name="_____________________________MMM42">'[17]Basic Price'!#REF!</definedName>
    <definedName name="____________________________DIV1">'[21]Kuantitas &amp; Harga'!#REF!</definedName>
    <definedName name="____________________________DIV2">'[21]Kuantitas &amp; Harga'!#REF!</definedName>
    <definedName name="____________________________DIV3">'[21]Kuantitas &amp; Harga'!#REF!</definedName>
    <definedName name="____________________________DIV4">'[21]Kuantitas &amp; Harga'!#REF!</definedName>
    <definedName name="____________________________DIV5">'[21]Kuantitas &amp; Harga'!#REF!</definedName>
    <definedName name="____________________________EEE09" localSheetId="5">#REF!</definedName>
    <definedName name="____________________________EEE09" localSheetId="0">#REF!</definedName>
    <definedName name="____________________________EEE09">#REF!</definedName>
    <definedName name="____________________________EEE10">'[18]Alat (1)'!$AW$17</definedName>
    <definedName name="____________________________EEE59">'[16]Alat (1)'!$AW$66</definedName>
    <definedName name="____________________________EER03">'[16]Alat (1)'!$AX$10</definedName>
    <definedName name="____________________________EER05">'[16]Alat (1)'!$AX$12</definedName>
    <definedName name="____________________________EER06">'[16]Alat (1)'!$AX$13</definedName>
    <definedName name="____________________________EER08">'[16]Alat (1)'!$AX$15</definedName>
    <definedName name="____________________________EER13">'[16]Alat (1)'!$AX$20</definedName>
    <definedName name="____________________________EER17">'[16]Alat (1)'!$AX$24</definedName>
    <definedName name="____________________________EER24">'[16]Alat (1)'!$AX$31</definedName>
    <definedName name="____________________________EER25">'[16]Alat (1)'!$AX$32</definedName>
    <definedName name="____________________________EER26">'[16]Alat (1)'!$AX$33</definedName>
    <definedName name="____________________________EER47">'[16]Alat (1)'!$AX$54</definedName>
    <definedName name="____________________________EER48">'[16]Alat (1)'!$AX$55</definedName>
    <definedName name="____________________________EER56">'[16]Alat (1)'!$AX$63</definedName>
    <definedName name="____________________________EER57">'[16]Alat (1)'!$AX$64</definedName>
    <definedName name="____________________________EER58">'[16]Alat (1)'!$AX$65</definedName>
    <definedName name="____________________________EER59">'[16]Alat (1)'!$AX$66</definedName>
    <definedName name="____________________________EER60">'[16]Alat (1)'!$AX$67</definedName>
    <definedName name="____________________________LLL01">'[18]Harga Dasar'!$G$9</definedName>
    <definedName name="____________________________LLL02">'[18]Harga Dasar'!$G$18</definedName>
    <definedName name="____________________________LLL03">'[18]Harga Dasar'!$G$10</definedName>
    <definedName name="____________________________LLL04" localSheetId="5">'[17]Basic Price'!#REF!</definedName>
    <definedName name="____________________________LLL04">'[17]Basic Price'!#REF!</definedName>
    <definedName name="____________________________LLL05" localSheetId="5">'[17]Basic Price'!#REF!</definedName>
    <definedName name="____________________________LLL05">'[17]Basic Price'!#REF!</definedName>
    <definedName name="____________________________LLL06">#REF!</definedName>
    <definedName name="____________________________LLL08" localSheetId="5">'[17]Basic Price'!#REF!</definedName>
    <definedName name="____________________________LLL08" localSheetId="0">'[17]Basic Price'!#REF!</definedName>
    <definedName name="____________________________LLL08">'[17]Basic Price'!#REF!</definedName>
    <definedName name="____________________________LLL11" localSheetId="5">'[18]Harga Dasar'!#REF!</definedName>
    <definedName name="____________________________LLL11">'[18]Harga Dasar'!#REF!</definedName>
    <definedName name="____________________________MMM01" localSheetId="5">#REF!</definedName>
    <definedName name="____________________________MMM01" localSheetId="0">#REF!</definedName>
    <definedName name="____________________________MMM01">#REF!</definedName>
    <definedName name="____________________________MMM02" localSheetId="5">'[17]Basic Price'!#REF!</definedName>
    <definedName name="____________________________MMM02" localSheetId="0">'[17]Basic Price'!#REF!</definedName>
    <definedName name="____________________________MMM02">'[17]Basic Price'!#REF!</definedName>
    <definedName name="____________________________MMM03">'[18]Harga Dasar'!$G$44</definedName>
    <definedName name="____________________________MMM04" localSheetId="5">'[17]Basic Price'!#REF!</definedName>
    <definedName name="____________________________MMM04">'[17]Basic Price'!#REF!</definedName>
    <definedName name="____________________________MMM06" localSheetId="5">'[17]Basic Price'!#REF!</definedName>
    <definedName name="____________________________MMM06">'[17]Basic Price'!#REF!</definedName>
    <definedName name="____________________________MMM08" localSheetId="5">'[17]Basic Price'!#REF!</definedName>
    <definedName name="____________________________MMM08">'[17]Basic Price'!#REF!</definedName>
    <definedName name="____________________________MMM09" localSheetId="5">'[17]Basic Price'!#REF!</definedName>
    <definedName name="____________________________MMM09">'[17]Basic Price'!#REF!</definedName>
    <definedName name="____________________________MMM10">'[18]Harga Dasar'!$G$51</definedName>
    <definedName name="____________________________MMM13" localSheetId="5">'[17]Basic Price'!#REF!</definedName>
    <definedName name="____________________________MMM13">'[17]Basic Price'!#REF!</definedName>
    <definedName name="____________________________MMM14" localSheetId="5">'[17]Basic Price'!#REF!</definedName>
    <definedName name="____________________________MMM14">'[17]Basic Price'!#REF!</definedName>
    <definedName name="____________________________MMM16" localSheetId="5">'[17]Basic Price'!#REF!</definedName>
    <definedName name="____________________________MMM16">'[17]Basic Price'!#REF!</definedName>
    <definedName name="____________________________MMM17" localSheetId="5">'[17]Basic Price'!#REF!</definedName>
    <definedName name="____________________________MMM17">'[17]Basic Price'!#REF!</definedName>
    <definedName name="____________________________MMM18">'[18]Harga Dasar'!$G$62</definedName>
    <definedName name="____________________________MMM19">'[18]Harga Dasar'!$G$63</definedName>
    <definedName name="____________________________MMM26">'[18]Harga Dasar'!$G$70</definedName>
    <definedName name="____________________________MMM27">'[18]Harga Dasar'!$G$71</definedName>
    <definedName name="____________________________MMM29" localSheetId="5">'[17]Basic Price'!#REF!</definedName>
    <definedName name="____________________________MMM29">'[17]Basic Price'!#REF!</definedName>
    <definedName name="____________________________MMM31" localSheetId="5">'[17]Basic Price'!#REF!</definedName>
    <definedName name="____________________________MMM31">'[17]Basic Price'!#REF!</definedName>
    <definedName name="____________________________MMM33" localSheetId="5">'[17]Basic Price'!#REF!</definedName>
    <definedName name="____________________________MMM33">'[17]Basic Price'!#REF!</definedName>
    <definedName name="____________________________MMM34" localSheetId="5">'[17]Basic Price'!#REF!</definedName>
    <definedName name="____________________________MMM34">'[17]Basic Price'!#REF!</definedName>
    <definedName name="____________________________MMM42">'[17]Basic Price'!#REF!</definedName>
    <definedName name="___________________________DIV1" localSheetId="5">#REF!</definedName>
    <definedName name="___________________________DIV1" localSheetId="0">#REF!</definedName>
    <definedName name="___________________________DIV1">#REF!</definedName>
    <definedName name="___________________________DIV2" localSheetId="5">#REF!</definedName>
    <definedName name="___________________________DIV2">#REF!</definedName>
    <definedName name="___________________________DIV3" localSheetId="5">#REF!</definedName>
    <definedName name="___________________________DIV3">#REF!</definedName>
    <definedName name="___________________________DIV4" localSheetId="5">#REF!</definedName>
    <definedName name="___________________________DIV4">#REF!</definedName>
    <definedName name="___________________________DIV5" localSheetId="5">#REF!</definedName>
    <definedName name="___________________________DIV5">#REF!</definedName>
    <definedName name="___________________________EEE09">'[18]Alat (1)'!$AW$16</definedName>
    <definedName name="___________________________EEE10">'[18]Alat (1)'!$AW$17</definedName>
    <definedName name="___________________________EEE59">'[16]Alat (1)'!$AW$66</definedName>
    <definedName name="___________________________EER03">'[16]Alat (1)'!$AX$10</definedName>
    <definedName name="___________________________EER05">'[16]Alat (1)'!$AX$12</definedName>
    <definedName name="___________________________EER06">'[16]Alat (1)'!$AX$13</definedName>
    <definedName name="___________________________EER08">'[16]Alat (1)'!$AX$15</definedName>
    <definedName name="___________________________EER13">'[16]Alat (1)'!$AX$20</definedName>
    <definedName name="___________________________EER17">'[16]Alat (1)'!$AX$24</definedName>
    <definedName name="___________________________EER24">'[16]Alat (1)'!$AX$31</definedName>
    <definedName name="___________________________EER25">'[16]Alat (1)'!$AX$32</definedName>
    <definedName name="___________________________EER26">'[16]Alat (1)'!$AX$33</definedName>
    <definedName name="___________________________EER47">'[16]Alat (1)'!$AX$54</definedName>
    <definedName name="___________________________EER48">'[16]Alat (1)'!$AX$55</definedName>
    <definedName name="___________________________EER56">'[16]Alat (1)'!$AX$63</definedName>
    <definedName name="___________________________EER57">'[16]Alat (1)'!$AX$64</definedName>
    <definedName name="___________________________EER58">'[16]Alat (1)'!$AX$65</definedName>
    <definedName name="___________________________EER59">'[16]Alat (1)'!$AX$66</definedName>
    <definedName name="___________________________EER60">'[16]Alat (1)'!$AX$67</definedName>
    <definedName name="___________________________LLL01">'[18]Harga Dasar'!$G$9</definedName>
    <definedName name="___________________________LLL02">'[18]Harga Dasar'!$G$18</definedName>
    <definedName name="___________________________LLL03">'[18]Harga Dasar'!$G$10</definedName>
    <definedName name="___________________________LLL04">'[18]Harga Dasar'!$G$11</definedName>
    <definedName name="___________________________LLL05">'[18]Harga Dasar'!$G$12</definedName>
    <definedName name="___________________________LLL06" localSheetId="5">#REF!</definedName>
    <definedName name="___________________________LLL06" localSheetId="0">#REF!</definedName>
    <definedName name="___________________________LLL06">#REF!</definedName>
    <definedName name="___________________________LLL08">'[18]Harga Dasar'!$G$15</definedName>
    <definedName name="___________________________LLL11" localSheetId="5">'[16]Harga Dasar'!#REF!</definedName>
    <definedName name="___________________________LLL11">'[16]Harga Dasar'!#REF!</definedName>
    <definedName name="___________________________MMM01">'[14]4-Basic Price'!$F$48</definedName>
    <definedName name="___________________________MMM02">'[18]Harga Dasar'!$G$42</definedName>
    <definedName name="___________________________MMM03">'[18]Harga Dasar'!$G$44</definedName>
    <definedName name="___________________________MMM04">'[18]Harga Dasar'!$G$45</definedName>
    <definedName name="___________________________MMM06">'[18]Harga Dasar'!$G$47</definedName>
    <definedName name="___________________________MMM08">'[18]Harga Dasar'!$G$49</definedName>
    <definedName name="___________________________MMM09">'[18]Harga Dasar'!$G$50</definedName>
    <definedName name="___________________________MMM10">'[18]Harga Dasar'!$G$51</definedName>
    <definedName name="___________________________MMM13">'[18]Harga Dasar'!$G$56</definedName>
    <definedName name="___________________________MMM14">'[18]Harga Dasar'!$G$57</definedName>
    <definedName name="___________________________MMM16">'[18]Harga Dasar'!$G$59</definedName>
    <definedName name="___________________________MMM17">'[18]Harga Dasar'!$G$60</definedName>
    <definedName name="___________________________MMM18">'[18]Harga Dasar'!$G$62</definedName>
    <definedName name="___________________________MMM19">'[18]Harga Dasar'!$G$63</definedName>
    <definedName name="___________________________MMM26">'[18]Harga Dasar'!$G$70</definedName>
    <definedName name="___________________________MMM27">'[18]Harga Dasar'!$G$71</definedName>
    <definedName name="___________________________MMM29">'[18]Harga Dasar'!$G$73</definedName>
    <definedName name="___________________________MMM31">'[18]Harga Dasar'!$G$75</definedName>
    <definedName name="___________________________MMM33">'[18]Harga Dasar'!$G$77</definedName>
    <definedName name="___________________________MMM34">'[18]Harga Dasar'!$G$78</definedName>
    <definedName name="___________________________MMM42">'[18]Harga Dasar'!$G$88</definedName>
    <definedName name="__________________________DIV1" localSheetId="5">#REF!</definedName>
    <definedName name="__________________________DIV1" localSheetId="0">#REF!</definedName>
    <definedName name="__________________________DIV1">#REF!</definedName>
    <definedName name="__________________________DIV2" localSheetId="5">#REF!</definedName>
    <definedName name="__________________________DIV2">#REF!</definedName>
    <definedName name="__________________________DIV3" localSheetId="5">#REF!</definedName>
    <definedName name="__________________________DIV3">#REF!</definedName>
    <definedName name="__________________________DIV4" localSheetId="5">#REF!</definedName>
    <definedName name="__________________________DIV4">#REF!</definedName>
    <definedName name="__________________________DIV5" localSheetId="5">#REF!</definedName>
    <definedName name="__________________________DIV5">#REF!</definedName>
    <definedName name="__________________________EEE09">'[18]Alat (1)'!$AW$16</definedName>
    <definedName name="__________________________EEE10">'[18]Alat (1)'!$AW$17</definedName>
    <definedName name="__________________________EEE59">'[16]Alat (1)'!$AW$66</definedName>
    <definedName name="__________________________EER03">'[16]Alat (1)'!$AX$10</definedName>
    <definedName name="__________________________EER05">'[16]Alat (1)'!$AX$12</definedName>
    <definedName name="__________________________EER06">'[16]Alat (1)'!$AX$13</definedName>
    <definedName name="__________________________EER08">'[16]Alat (1)'!$AX$15</definedName>
    <definedName name="__________________________EER13">'[16]Alat (1)'!$AX$20</definedName>
    <definedName name="__________________________EER17">'[16]Alat (1)'!$AX$24</definedName>
    <definedName name="__________________________EER24">'[16]Alat (1)'!$AX$31</definedName>
    <definedName name="__________________________EER25">'[16]Alat (1)'!$AX$32</definedName>
    <definedName name="__________________________EER26">'[16]Alat (1)'!$AX$33</definedName>
    <definedName name="__________________________EER47">'[16]Alat (1)'!$AX$54</definedName>
    <definedName name="__________________________EER48">'[16]Alat (1)'!$AX$55</definedName>
    <definedName name="__________________________EER56">'[16]Alat (1)'!$AX$63</definedName>
    <definedName name="__________________________EER57">'[16]Alat (1)'!$AX$64</definedName>
    <definedName name="__________________________EER58">'[16]Alat (1)'!$AX$65</definedName>
    <definedName name="__________________________EER59">'[16]Alat (1)'!$AX$66</definedName>
    <definedName name="__________________________EER60">'[16]Alat (1)'!$AX$67</definedName>
    <definedName name="__________________________LLL01">'[16]Harga Dasar'!$G$9</definedName>
    <definedName name="__________________________LLL02">'[18]Harga Dasar'!$G$18</definedName>
    <definedName name="__________________________LLL03">'[16]Harga Dasar'!$G$10</definedName>
    <definedName name="__________________________LLL04">'[18]Harga Dasar'!$G$11</definedName>
    <definedName name="__________________________LLL05">'[18]Harga Dasar'!$G$12</definedName>
    <definedName name="__________________________LLL06">'[16]Harga Dasar'!$G$13</definedName>
    <definedName name="__________________________LLL08">'[18]Harga Dasar'!$G$15</definedName>
    <definedName name="__________________________LLL11" localSheetId="5">'[18]Harga Dasar'!#REF!</definedName>
    <definedName name="__________________________LLL11">'[18]Harga Dasar'!#REF!</definedName>
    <definedName name="__________________________MMM01">'[14]4-Basic Price'!$F$48</definedName>
    <definedName name="__________________________MMM02">'[18]Harga Dasar'!$G$42</definedName>
    <definedName name="__________________________MMM03">'[16]Harga Dasar'!$G$43</definedName>
    <definedName name="__________________________MMM04">'[18]Harga Dasar'!$G$45</definedName>
    <definedName name="__________________________MMM06">'[18]Harga Dasar'!$G$47</definedName>
    <definedName name="__________________________MMM08">'[18]Harga Dasar'!$G$49</definedName>
    <definedName name="__________________________MMM09">'[18]Harga Dasar'!$G$50</definedName>
    <definedName name="__________________________MMM10">'[18]Harga Dasar'!$G$51</definedName>
    <definedName name="__________________________MMM13">'[18]Harga Dasar'!$G$56</definedName>
    <definedName name="__________________________MMM14">'[18]Harga Dasar'!$G$57</definedName>
    <definedName name="__________________________MMM16">'[18]Harga Dasar'!$G$59</definedName>
    <definedName name="__________________________MMM17">'[18]Harga Dasar'!$G$60</definedName>
    <definedName name="__________________________MMM18">'[16]Harga Dasar'!$G$61</definedName>
    <definedName name="__________________________MMM19">'[16]Harga Dasar'!$G$62</definedName>
    <definedName name="__________________________MMM26">'[18]Harga Dasar'!$G$70</definedName>
    <definedName name="__________________________MMM27">'[18]Harga Dasar'!$G$71</definedName>
    <definedName name="__________________________MMM29">'[18]Harga Dasar'!$G$73</definedName>
    <definedName name="__________________________MMM31">'[18]Harga Dasar'!$G$75</definedName>
    <definedName name="__________________________MMM33">'[18]Harga Dasar'!$G$77</definedName>
    <definedName name="__________________________MMM34">'[18]Harga Dasar'!$G$78</definedName>
    <definedName name="__________________________MMM42">'[18]Harga Dasar'!$G$88</definedName>
    <definedName name="_________________________DIV1" localSheetId="5">#REF!</definedName>
    <definedName name="_________________________DIV1" localSheetId="0">#REF!</definedName>
    <definedName name="_________________________DIV1">#REF!</definedName>
    <definedName name="_________________________DIV2" localSheetId="5">#REF!</definedName>
    <definedName name="_________________________DIV2">#REF!</definedName>
    <definedName name="_________________________DIV3" localSheetId="5">#REF!</definedName>
    <definedName name="_________________________DIV3">#REF!</definedName>
    <definedName name="_________________________DIV4" localSheetId="5">#REF!</definedName>
    <definedName name="_________________________DIV4">#REF!</definedName>
    <definedName name="_________________________DIV5" localSheetId="5">#REF!</definedName>
    <definedName name="_________________________DIV5">#REF!</definedName>
    <definedName name="_________________________EEE09">'[18]Alat (1)'!$AW$16</definedName>
    <definedName name="_________________________EEE10">'[16]Alat (1)'!$AW$17</definedName>
    <definedName name="_________________________EEE59">'[16]Alat (1)'!$AW$66</definedName>
    <definedName name="_________________________EER03">'[16]Alat (1)'!$AX$10</definedName>
    <definedName name="_________________________EER05">'[16]Alat (1)'!$AX$12</definedName>
    <definedName name="_________________________EER06">'[16]Alat (1)'!$AX$13</definedName>
    <definedName name="_________________________EER08">'[16]Alat (1)'!$AX$15</definedName>
    <definedName name="_________________________EER13">'[16]Alat (1)'!$AX$20</definedName>
    <definedName name="_________________________EER17">'[16]Alat (1)'!$AX$24</definedName>
    <definedName name="_________________________EER24">'[16]Alat (1)'!$AX$31</definedName>
    <definedName name="_________________________EER25">'[16]Alat (1)'!$AX$32</definedName>
    <definedName name="_________________________EER26">'[16]Alat (1)'!$AX$33</definedName>
    <definedName name="_________________________EER47">'[16]Alat (1)'!$AX$54</definedName>
    <definedName name="_________________________EER48">'[16]Alat (1)'!$AX$55</definedName>
    <definedName name="_________________________EER56">'[16]Alat (1)'!$AX$63</definedName>
    <definedName name="_________________________EER57">'[16]Alat (1)'!$AX$64</definedName>
    <definedName name="_________________________EER58">'[16]Alat (1)'!$AX$65</definedName>
    <definedName name="_________________________EER59">'[16]Alat (1)'!$AX$66</definedName>
    <definedName name="_________________________EER60">'[16]Alat (1)'!$AX$67</definedName>
    <definedName name="_________________________LLL01">'[18]Harga Dasar'!$G$9</definedName>
    <definedName name="_________________________LLL02">'[16]Harga Dasar'!$G$18</definedName>
    <definedName name="_________________________LLL03">'[18]Harga Dasar'!$G$10</definedName>
    <definedName name="_________________________LLL04">'[18]Harga Dasar'!$G$11</definedName>
    <definedName name="_________________________LLL05">'[18]Harga Dasar'!$G$12</definedName>
    <definedName name="_________________________LLL06">'[16]Harga Dasar'!$G$13</definedName>
    <definedName name="_________________________LLL08">'[18]Harga Dasar'!$G$15</definedName>
    <definedName name="_________________________LLL11" localSheetId="5">'[16]Harga Dasar'!#REF!</definedName>
    <definedName name="_________________________LLL11">'[16]Harga Dasar'!#REF!</definedName>
    <definedName name="_________________________MMM01">'[14]4-Basic Price'!$F$48</definedName>
    <definedName name="_________________________MMM02">'[18]Harga Dasar'!$G$42</definedName>
    <definedName name="_________________________MMM03">'[18]Harga Dasar'!$G$44</definedName>
    <definedName name="_________________________MMM04">'[18]Harga Dasar'!$G$45</definedName>
    <definedName name="_________________________MMM06">'[18]Harga Dasar'!$G$47</definedName>
    <definedName name="_________________________MMM08">'[18]Harga Dasar'!$G$49</definedName>
    <definedName name="_________________________MMM09">'[18]Harga Dasar'!$G$50</definedName>
    <definedName name="_________________________MMM10">'[18]Harga Dasar'!$G$51</definedName>
    <definedName name="_________________________MMM13">'[18]Harga Dasar'!$G$56</definedName>
    <definedName name="_________________________MMM14">'[18]Harga Dasar'!$G$57</definedName>
    <definedName name="_________________________MMM16">'[18]Harga Dasar'!$G$59</definedName>
    <definedName name="_________________________MMM17">'[18]Harga Dasar'!$G$60</definedName>
    <definedName name="_________________________MMM18">'[18]Harga Dasar'!$G$62</definedName>
    <definedName name="_________________________MMM19">'[18]Harga Dasar'!$G$63</definedName>
    <definedName name="_________________________MMM26">'[18]Harga Dasar'!$G$70</definedName>
    <definedName name="_________________________MMM27">'[16]Harga Dasar'!$G$70</definedName>
    <definedName name="_________________________MMM29">'[18]Harga Dasar'!$G$73</definedName>
    <definedName name="_________________________MMM31">'[18]Harga Dasar'!$G$75</definedName>
    <definedName name="_________________________MMM33">'[18]Harga Dasar'!$G$77</definedName>
    <definedName name="_________________________MMM34">'[18]Harga Dasar'!$G$78</definedName>
    <definedName name="_________________________MMM42">'[18]Harga Dasar'!$G$88</definedName>
    <definedName name="________________________DIV1" localSheetId="5">#REF!</definedName>
    <definedName name="________________________DIV1" localSheetId="0">#REF!</definedName>
    <definedName name="________________________DIV1">#REF!</definedName>
    <definedName name="________________________DIV2" localSheetId="5">#REF!</definedName>
    <definedName name="________________________DIV2">#REF!</definedName>
    <definedName name="________________________DIV3" localSheetId="5">#REF!</definedName>
    <definedName name="________________________DIV3">#REF!</definedName>
    <definedName name="________________________DIV4" localSheetId="5">#REF!</definedName>
    <definedName name="________________________DIV4">#REF!</definedName>
    <definedName name="________________________DIV5" localSheetId="5">#REF!</definedName>
    <definedName name="________________________DIV5">#REF!</definedName>
    <definedName name="________________________EEE09">'[18]Alat (1)'!$AW$16</definedName>
    <definedName name="________________________EEE10">'[18]Alat (1)'!$AW$17</definedName>
    <definedName name="________________________EEE59">'[16]Alat (1)'!$AW$66</definedName>
    <definedName name="________________________EER03">'[16]Alat (1)'!$AX$10</definedName>
    <definedName name="________________________EER05">'[16]Alat (1)'!$AX$12</definedName>
    <definedName name="________________________EER06">'[16]Alat (1)'!$AX$13</definedName>
    <definedName name="________________________EER08">'[16]Alat (1)'!$AX$15</definedName>
    <definedName name="________________________EER13">'[16]Alat (1)'!$AX$20</definedName>
    <definedName name="________________________EER17">'[16]Alat (1)'!$AX$24</definedName>
    <definedName name="________________________EER24">'[16]Alat (1)'!$AX$31</definedName>
    <definedName name="________________________EER25">'[16]Alat (1)'!$AX$32</definedName>
    <definedName name="________________________EER26">'[16]Alat (1)'!$AX$33</definedName>
    <definedName name="________________________EER47">'[16]Alat (1)'!$AX$54</definedName>
    <definedName name="________________________EER48">'[16]Alat (1)'!$AX$55</definedName>
    <definedName name="________________________EER56">'[16]Alat (1)'!$AX$63</definedName>
    <definedName name="________________________EER57">'[16]Alat (1)'!$AX$64</definedName>
    <definedName name="________________________EER58">'[16]Alat (1)'!$AX$65</definedName>
    <definedName name="________________________EER59">'[16]Alat (1)'!$AX$66</definedName>
    <definedName name="________________________EER60">'[16]Alat (1)'!$AX$67</definedName>
    <definedName name="________________________LLL01">'[18]Harga Dasar'!$G$9</definedName>
    <definedName name="________________________LLL02">'[18]Harga Dasar'!$G$18</definedName>
    <definedName name="________________________LLL03">'[18]Harga Dasar'!$G$10</definedName>
    <definedName name="________________________LLL04">'[18]Harga Dasar'!$G$11</definedName>
    <definedName name="________________________LLL05">'[18]Harga Dasar'!$G$12</definedName>
    <definedName name="________________________LLL06">'[16]Harga Dasar'!$G$13</definedName>
    <definedName name="________________________LLL08">'[18]Harga Dasar'!$G$15</definedName>
    <definedName name="________________________LLL11" localSheetId="5">'[18]Harga Dasar'!#REF!</definedName>
    <definedName name="________________________LLL11">'[18]Harga Dasar'!#REF!</definedName>
    <definedName name="________________________MMM01">'[14]4-Basic Price'!$F$48</definedName>
    <definedName name="________________________MMM02">'[18]Harga Dasar'!$G$42</definedName>
    <definedName name="________________________MMM03">'[18]Harga Dasar'!$G$44</definedName>
    <definedName name="________________________MMM04">'[18]Harga Dasar'!$G$45</definedName>
    <definedName name="________________________MMM06">'[18]Harga Dasar'!$G$47</definedName>
    <definedName name="________________________MMM08">'[18]Harga Dasar'!$G$49</definedName>
    <definedName name="________________________MMM09">'[18]Harga Dasar'!$G$50</definedName>
    <definedName name="________________________MMM10">'[16]Harga Dasar'!$G$50</definedName>
    <definedName name="________________________MMM13">'[18]Harga Dasar'!$G$56</definedName>
    <definedName name="________________________MMM14">'[18]Harga Dasar'!$G$57</definedName>
    <definedName name="________________________MMM16">'[18]Harga Dasar'!$G$59</definedName>
    <definedName name="________________________MMM17">'[18]Harga Dasar'!$G$60</definedName>
    <definedName name="________________________MMM18">'[18]Harga Dasar'!$G$62</definedName>
    <definedName name="________________________MMM19">'[18]Harga Dasar'!$G$63</definedName>
    <definedName name="________________________MMM26">'[16]Harga Dasar'!$G$69</definedName>
    <definedName name="________________________MMM27">'[18]Harga Dasar'!$G$71</definedName>
    <definedName name="________________________MMM29">'[18]Harga Dasar'!$G$73</definedName>
    <definedName name="________________________MMM31">'[18]Harga Dasar'!$G$75</definedName>
    <definedName name="________________________MMM33">'[18]Harga Dasar'!$G$77</definedName>
    <definedName name="________________________MMM34">'[18]Harga Dasar'!$G$78</definedName>
    <definedName name="________________________MMM39">#REF!</definedName>
    <definedName name="________________________MMM42">'[18]Harga Dasar'!$G$88</definedName>
    <definedName name="_______________________DIV1" localSheetId="5">#REF!</definedName>
    <definedName name="_______________________DIV1" localSheetId="0">#REF!</definedName>
    <definedName name="_______________________DIV1">#REF!</definedName>
    <definedName name="_______________________DIV11">[22]RAB!#REF!</definedName>
    <definedName name="_______________________DIV2" localSheetId="5">#REF!</definedName>
    <definedName name="_______________________DIV2">#REF!</definedName>
    <definedName name="_______________________DIV3" localSheetId="5">#REF!</definedName>
    <definedName name="_______________________DIV3">#REF!</definedName>
    <definedName name="_______________________DIV4" localSheetId="5">#REF!</definedName>
    <definedName name="_______________________DIV4">#REF!</definedName>
    <definedName name="_______________________DIV5" localSheetId="5">#REF!</definedName>
    <definedName name="_______________________DIV5">#REF!</definedName>
    <definedName name="_______________________EEE09">'[16]Alat (1)'!$AW$16</definedName>
    <definedName name="_______________________EEE10">'[18]Alat (1)'!$AW$17</definedName>
    <definedName name="_______________________EEE59">'[16]Alat (1)'!$AW$66</definedName>
    <definedName name="_______________________EER03">'[16]Alat (1)'!$AX$10</definedName>
    <definedName name="_______________________EER05">'[16]Alat (1)'!$AX$12</definedName>
    <definedName name="_______________________EER06">'[16]Alat (1)'!$AX$13</definedName>
    <definedName name="_______________________EER08">'[16]Alat (1)'!$AX$15</definedName>
    <definedName name="_______________________EER13">'[16]Alat (1)'!$AX$20</definedName>
    <definedName name="_______________________EER17">'[16]Alat (1)'!$AX$24</definedName>
    <definedName name="_______________________EER24">'[16]Alat (1)'!$AX$31</definedName>
    <definedName name="_______________________EER25">'[16]Alat (1)'!$AX$32</definedName>
    <definedName name="_______________________EER26">'[16]Alat (1)'!$AX$33</definedName>
    <definedName name="_______________________EER47">'[16]Alat (1)'!$AX$54</definedName>
    <definedName name="_______________________EER48">'[16]Alat (1)'!$AX$55</definedName>
    <definedName name="_______________________EER56">'[16]Alat (1)'!$AX$63</definedName>
    <definedName name="_______________________EER57">'[16]Alat (1)'!$AX$64</definedName>
    <definedName name="_______________________EER58">'[16]Alat (1)'!$AX$65</definedName>
    <definedName name="_______________________EER59">'[16]Alat (1)'!$AX$66</definedName>
    <definedName name="_______________________EER60">'[16]Alat (1)'!$AX$67</definedName>
    <definedName name="_______________________LLL01">'[18]Harga Dasar'!$G$9</definedName>
    <definedName name="_______________________LLL02">'[18]Harga Dasar'!$G$18</definedName>
    <definedName name="_______________________LLL03">'[18]Harga Dasar'!$G$10</definedName>
    <definedName name="_______________________LLL04">'[16]Harga Dasar'!$G$11</definedName>
    <definedName name="_______________________LLL05">'[16]Harga Dasar'!$G$12</definedName>
    <definedName name="_______________________LLL06">'[16]Harga Dasar'!$G$13</definedName>
    <definedName name="_______________________LLL08">'[16]Harga Dasar'!$G$15</definedName>
    <definedName name="_______________________LLL11" localSheetId="5">'[16]Harga Dasar'!#REF!</definedName>
    <definedName name="_______________________LLL11">'[16]Harga Dasar'!#REF!</definedName>
    <definedName name="_______________________MMM01">'[15]4-Basic Price'!$F$48</definedName>
    <definedName name="_______________________MMM02">'[16]Harga Dasar'!$G$42</definedName>
    <definedName name="_______________________MMM03">'[18]Harga Dasar'!$G$44</definedName>
    <definedName name="_______________________MMM04">'[16]Harga Dasar'!$G$44</definedName>
    <definedName name="_______________________MMM06">'[16]Harga Dasar'!$G$46</definedName>
    <definedName name="_______________________MMM08">'[16]Harga Dasar'!$G$48</definedName>
    <definedName name="_______________________MMM09">'[16]Harga Dasar'!$G$49</definedName>
    <definedName name="_______________________MMM10">'[18]Harga Dasar'!$G$51</definedName>
    <definedName name="_______________________MMM13">'[16]Harga Dasar'!$G$55</definedName>
    <definedName name="_______________________MMM14">'[16]Harga Dasar'!$G$56</definedName>
    <definedName name="_______________________MMM16">'[16]Harga Dasar'!$G$58</definedName>
    <definedName name="_______________________MMM17">'[16]Harga Dasar'!$G$59</definedName>
    <definedName name="_______________________MMM18">'[18]Harga Dasar'!$G$62</definedName>
    <definedName name="_______________________MMM19">'[18]Harga Dasar'!$G$63</definedName>
    <definedName name="_______________________MMM26">'[18]Harga Dasar'!$G$70</definedName>
    <definedName name="_______________________MMM27">'[18]Harga Dasar'!$G$71</definedName>
    <definedName name="_______________________MMM29">'[16]Harga Dasar'!$G$72</definedName>
    <definedName name="_______________________MMM31">'[16]Harga Dasar'!$G$74</definedName>
    <definedName name="_______________________MMM33">'[16]Harga Dasar'!$G$76</definedName>
    <definedName name="_______________________MMM34">'[16]Harga Dasar'!$G$77</definedName>
    <definedName name="_______________________MMM39">#REF!</definedName>
    <definedName name="_______________________MMM42">'[16]Harga Dasar'!$G$87</definedName>
    <definedName name="______________________DIV1" localSheetId="5">#REF!</definedName>
    <definedName name="______________________DIV1" localSheetId="0">#REF!</definedName>
    <definedName name="______________________DIV1">#REF!</definedName>
    <definedName name="______________________DIV10">'[11]Kuantitas &amp; Harga'!$G$393</definedName>
    <definedName name="______________________DIV11">[22]RAB!#REF!</definedName>
    <definedName name="______________________DIV2" localSheetId="5">#REF!</definedName>
    <definedName name="______________________DIV2">#REF!</definedName>
    <definedName name="______________________DIV3" localSheetId="5">#REF!</definedName>
    <definedName name="______________________DIV3">#REF!</definedName>
    <definedName name="______________________DIV4" localSheetId="5">#REF!</definedName>
    <definedName name="______________________DIV4">#REF!</definedName>
    <definedName name="______________________DIV5" localSheetId="5">#REF!</definedName>
    <definedName name="______________________DIV5">#REF!</definedName>
    <definedName name="______________________DIV6">'[11]Kuantitas &amp; Harga'!$G$150</definedName>
    <definedName name="______________________DIV7">'[11]Kuantitas &amp; Harga'!$G$298</definedName>
    <definedName name="______________________DIV8">'[11]Kuantitas &amp; Harga'!$G$350</definedName>
    <definedName name="______________________DIV9">'[11]Kuantitas &amp; Harga'!$G$380</definedName>
    <definedName name="______________________EEE09">'[18]Alat (1)'!$AW$16</definedName>
    <definedName name="______________________EEE10">'[18]Alat (1)'!$AW$17</definedName>
    <definedName name="______________________EEE59">'[16]Alat (1)'!$AW$66</definedName>
    <definedName name="______________________EER03">'[16]Alat (1)'!$AX$10</definedName>
    <definedName name="______________________EER05">'[16]Alat (1)'!$AX$12</definedName>
    <definedName name="______________________EER06">'[16]Alat (1)'!$AX$13</definedName>
    <definedName name="______________________EER08">'[16]Alat (1)'!$AX$15</definedName>
    <definedName name="______________________EER13">'[16]Alat (1)'!$AX$20</definedName>
    <definedName name="______________________EER17">'[16]Alat (1)'!$AX$24</definedName>
    <definedName name="______________________EER24">'[16]Alat (1)'!$AX$31</definedName>
    <definedName name="______________________EER25">'[16]Alat (1)'!$AX$32</definedName>
    <definedName name="______________________EER26">'[16]Alat (1)'!$AX$33</definedName>
    <definedName name="______________________EER47">'[16]Alat (1)'!$AX$54</definedName>
    <definedName name="______________________EER48">'[16]Alat (1)'!$AX$55</definedName>
    <definedName name="______________________EER56">'[16]Alat (1)'!$AX$63</definedName>
    <definedName name="______________________EER57">'[16]Alat (1)'!$AX$64</definedName>
    <definedName name="______________________EER58">'[16]Alat (1)'!$AX$65</definedName>
    <definedName name="______________________EER59">'[16]Alat (1)'!$AX$66</definedName>
    <definedName name="______________________EER60">'[16]Alat (1)'!$AX$67</definedName>
    <definedName name="______________________LLL01">'[18]Harga Dasar'!$G$9</definedName>
    <definedName name="______________________LLL02">'[18]Harga Dasar'!$G$18</definedName>
    <definedName name="______________________LLL03">'[18]Harga Dasar'!$G$10</definedName>
    <definedName name="______________________LLL04">'[18]Harga Dasar'!$G$11</definedName>
    <definedName name="______________________LLL05">'[18]Harga Dasar'!$G$12</definedName>
    <definedName name="______________________LLL06">'[16]Harga Dasar'!$G$13</definedName>
    <definedName name="______________________LLL08">'[18]Harga Dasar'!$G$15</definedName>
    <definedName name="______________________LLL11" localSheetId="5">'[18]Harga Dasar'!#REF!</definedName>
    <definedName name="______________________LLL11">'[18]Harga Dasar'!#REF!</definedName>
    <definedName name="______________________MMM01">'[15]4-Basic Price'!$F$48</definedName>
    <definedName name="______________________MMM02">'[18]Harga Dasar'!$G$42</definedName>
    <definedName name="______________________MMM03">'[18]Harga Dasar'!$G$44</definedName>
    <definedName name="______________________MMM04">'[18]Harga Dasar'!$G$45</definedName>
    <definedName name="______________________MMM06">'[18]Harga Dasar'!$G$47</definedName>
    <definedName name="______________________MMM08">'[18]Harga Dasar'!$G$49</definedName>
    <definedName name="______________________MMM09">'[18]Harga Dasar'!$G$50</definedName>
    <definedName name="______________________MMM10">'[18]Harga Dasar'!$G$51</definedName>
    <definedName name="______________________MMM13">'[18]Harga Dasar'!$G$56</definedName>
    <definedName name="______________________MMM14">'[18]Harga Dasar'!$G$57</definedName>
    <definedName name="______________________MMM16">'[18]Harga Dasar'!$G$59</definedName>
    <definedName name="______________________MMM17">'[18]Harga Dasar'!$G$60</definedName>
    <definedName name="______________________MMM18">'[18]Harga Dasar'!$G$62</definedName>
    <definedName name="______________________MMM19">'[18]Harga Dasar'!$G$63</definedName>
    <definedName name="______________________MMM26">'[18]Harga Dasar'!$G$70</definedName>
    <definedName name="______________________MMM27">'[18]Harga Dasar'!$G$71</definedName>
    <definedName name="______________________MMM29">'[18]Harga Dasar'!$G$73</definedName>
    <definedName name="______________________MMM31">'[18]Harga Dasar'!$G$75</definedName>
    <definedName name="______________________MMM33">'[18]Harga Dasar'!$G$77</definedName>
    <definedName name="______________________MMM34">'[18]Harga Dasar'!$G$78</definedName>
    <definedName name="______________________MMM39">#REF!</definedName>
    <definedName name="______________________MMM42">'[18]Harga Dasar'!$G$88</definedName>
    <definedName name="_____________________DIV1" localSheetId="5">#REF!</definedName>
    <definedName name="_____________________DIV1" localSheetId="0">#REF!</definedName>
    <definedName name="_____________________DIV1">#REF!</definedName>
    <definedName name="_____________________DIV10">'[11]Kuantitas &amp; Harga'!$G$393</definedName>
    <definedName name="_____________________DIV11" localSheetId="5">#REF!</definedName>
    <definedName name="_____________________DIV11">#REF!</definedName>
    <definedName name="_____________________DIV2" localSheetId="5">#REF!</definedName>
    <definedName name="_____________________DIV2">#REF!</definedName>
    <definedName name="_____________________DIV3" localSheetId="5">#REF!</definedName>
    <definedName name="_____________________DIV3">#REF!</definedName>
    <definedName name="_____________________DIV4" localSheetId="5">#REF!</definedName>
    <definedName name="_____________________DIV4">#REF!</definedName>
    <definedName name="_____________________DIV5" localSheetId="5">#REF!</definedName>
    <definedName name="_____________________DIV5">#REF!</definedName>
    <definedName name="_____________________DIV6">'[11]Kuantitas &amp; Harga'!$G$150</definedName>
    <definedName name="_____________________DIV7">'[11]Kuantitas &amp; Harga'!$G$298</definedName>
    <definedName name="_____________________DIV8">'[11]Kuantitas &amp; Harga'!$G$350</definedName>
    <definedName name="_____________________DIV9">'[11]Kuantitas &amp; Harga'!$G$380</definedName>
    <definedName name="_____________________EEE09">'[18]Alat (1)'!$AW$16</definedName>
    <definedName name="_____________________EEE10">'[18]Alat (1)'!$AW$17</definedName>
    <definedName name="_____________________EEE59">'[18]Alat (1)'!$AW$66</definedName>
    <definedName name="_____________________EER03">'[18]Alat (1)'!$AX$10</definedName>
    <definedName name="_____________________EER05">'[18]Alat (1)'!$AX$12</definedName>
    <definedName name="_____________________EER06">'[18]Alat (1)'!$AX$13</definedName>
    <definedName name="_____________________EER08">'[18]Alat (1)'!$AX$15</definedName>
    <definedName name="_____________________EER13">'[18]Alat (1)'!$AX$20</definedName>
    <definedName name="_____________________EER17">'[18]Alat (1)'!$AX$24</definedName>
    <definedName name="_____________________EER24">'[18]Alat (1)'!$AX$31</definedName>
    <definedName name="_____________________EER25">'[18]Alat (1)'!$AX$32</definedName>
    <definedName name="_____________________EER26">'[18]Alat (1)'!$AX$33</definedName>
    <definedName name="_____________________EER47">'[18]Alat (1)'!$AX$54</definedName>
    <definedName name="_____________________EER48">'[18]Alat (1)'!$AX$55</definedName>
    <definedName name="_____________________EER56">'[18]Alat (1)'!$AX$63</definedName>
    <definedName name="_____________________EER57">'[18]Alat (1)'!$AX$64</definedName>
    <definedName name="_____________________EER58">'[18]Alat (1)'!$AX$65</definedName>
    <definedName name="_____________________EER59">'[18]Alat (1)'!$AX$66</definedName>
    <definedName name="_____________________EER60">'[18]Alat (1)'!$AX$67</definedName>
    <definedName name="_____________________LLL01">'[18]Harga Dasar'!$G$9</definedName>
    <definedName name="_____________________LLL02">'[18]Harga Dasar'!$G$18</definedName>
    <definedName name="_____________________LLL03">'[18]Harga Dasar'!$G$10</definedName>
    <definedName name="_____________________LLL04">'[18]Harga Dasar'!$G$11</definedName>
    <definedName name="_____________________LLL05">'[18]Harga Dasar'!$G$12</definedName>
    <definedName name="_____________________LLL06">'[16]Harga Dasar'!$G$13</definedName>
    <definedName name="_____________________LLL08">'[18]Harga Dasar'!$G$15</definedName>
    <definedName name="_____________________LLL11" localSheetId="5">'[16]Harga Dasar'!#REF!</definedName>
    <definedName name="_____________________LLL11">'[16]Harga Dasar'!#REF!</definedName>
    <definedName name="_____________________MMM01">'[15]4-Basic Price'!$F$48</definedName>
    <definedName name="_____________________MMM02">'[18]Harga Dasar'!$G$42</definedName>
    <definedName name="_____________________MMM03">'[18]Harga Dasar'!$G$44</definedName>
    <definedName name="_____________________MMM04">'[18]Harga Dasar'!$G$45</definedName>
    <definedName name="_____________________MMM06">'[18]Harga Dasar'!$G$47</definedName>
    <definedName name="_____________________MMM08">'[18]Harga Dasar'!$G$49</definedName>
    <definedName name="_____________________MMM09">'[18]Harga Dasar'!$G$50</definedName>
    <definedName name="_____________________MMM10">'[18]Harga Dasar'!$G$51</definedName>
    <definedName name="_____________________MMM13">'[18]Harga Dasar'!$G$56</definedName>
    <definedName name="_____________________MMM14">'[18]Harga Dasar'!$G$57</definedName>
    <definedName name="_____________________MMM16">'[18]Harga Dasar'!$G$59</definedName>
    <definedName name="_____________________MMM17">'[18]Harga Dasar'!$G$60</definedName>
    <definedName name="_____________________MMM18">'[18]Harga Dasar'!$G$62</definedName>
    <definedName name="_____________________MMM19">'[18]Harga Dasar'!$G$63</definedName>
    <definedName name="_____________________MMM26">'[18]Harga Dasar'!$G$70</definedName>
    <definedName name="_____________________MMM27">'[18]Harga Dasar'!$G$71</definedName>
    <definedName name="_____________________MMM29">'[18]Harga Dasar'!$G$73</definedName>
    <definedName name="_____________________MMM31">'[18]Harga Dasar'!$G$75</definedName>
    <definedName name="_____________________MMM33">'[18]Harga Dasar'!$G$77</definedName>
    <definedName name="_____________________MMM34">'[18]Harga Dasar'!$G$78</definedName>
    <definedName name="_____________________MMM38">#REF!</definedName>
    <definedName name="_____________________MMM39" localSheetId="5">#REF!</definedName>
    <definedName name="_____________________MMM39" localSheetId="0">#REF!</definedName>
    <definedName name="_____________________MMM39">#REF!</definedName>
    <definedName name="_____________________MMM42">'[18]Harga Dasar'!$G$88</definedName>
    <definedName name="____________________DIV1" localSheetId="5">#REF!</definedName>
    <definedName name="____________________DIV1" localSheetId="0">#REF!</definedName>
    <definedName name="____________________DIV1">#REF!</definedName>
    <definedName name="____________________DIV10">'[11]Kuantitas &amp; Harga'!$G$393</definedName>
    <definedName name="____________________DIV11" localSheetId="5">#REF!</definedName>
    <definedName name="____________________DIV11" localSheetId="0">#REF!</definedName>
    <definedName name="____________________DIV11">#REF!</definedName>
    <definedName name="____________________DIV2" localSheetId="5">#REF!</definedName>
    <definedName name="____________________DIV2">#REF!</definedName>
    <definedName name="____________________DIV3" localSheetId="5">#REF!</definedName>
    <definedName name="____________________DIV3">#REF!</definedName>
    <definedName name="____________________DIV4" localSheetId="5">#REF!</definedName>
    <definedName name="____________________DIV4">#REF!</definedName>
    <definedName name="____________________DIV5" localSheetId="5">#REF!</definedName>
    <definedName name="____________________DIV5">#REF!</definedName>
    <definedName name="____________________DIV6">'[11]Kuantitas &amp; Harga'!$G$150</definedName>
    <definedName name="____________________DIV7">'[11]Kuantitas &amp; Harga'!$G$298</definedName>
    <definedName name="____________________DIV8">'[11]Kuantitas &amp; Harga'!$G$350</definedName>
    <definedName name="____________________DIV9">'[11]Kuantitas &amp; Harga'!$G$380</definedName>
    <definedName name="____________________EEE09">'[18]Alat (1)'!$AW$16</definedName>
    <definedName name="____________________EEE10">'[18]Alat (1)'!$AW$17</definedName>
    <definedName name="____________________EEE59">'[18]Alat (1)'!$AW$66</definedName>
    <definedName name="____________________EER03">'[18]Alat (1)'!$AX$10</definedName>
    <definedName name="____________________EER05">'[18]Alat (1)'!$AX$12</definedName>
    <definedName name="____________________EER06">'[18]Alat (1)'!$AX$13</definedName>
    <definedName name="____________________EER08">'[18]Alat (1)'!$AX$15</definedName>
    <definedName name="____________________EER13">'[18]Alat (1)'!$AX$20</definedName>
    <definedName name="____________________EER17">'[18]Alat (1)'!$AX$24</definedName>
    <definedName name="____________________EER24">'[18]Alat (1)'!$AX$31</definedName>
    <definedName name="____________________EER25">'[18]Alat (1)'!$AX$32</definedName>
    <definedName name="____________________EER26">'[18]Alat (1)'!$AX$33</definedName>
    <definedName name="____________________EER47">'[18]Alat (1)'!$AX$54</definedName>
    <definedName name="____________________EER48">'[18]Alat (1)'!$AX$55</definedName>
    <definedName name="____________________EER56">'[18]Alat (1)'!$AX$63</definedName>
    <definedName name="____________________EER57">'[18]Alat (1)'!$AX$64</definedName>
    <definedName name="____________________EER58">'[18]Alat (1)'!$AX$65</definedName>
    <definedName name="____________________EER59">'[18]Alat (1)'!$AX$66</definedName>
    <definedName name="____________________EER60">'[18]Alat (1)'!$AX$67</definedName>
    <definedName name="____________________LLL01">'[18]Harga Dasar'!$G$9</definedName>
    <definedName name="____________________LLL02">'[18]Harga Dasar'!$G$18</definedName>
    <definedName name="____________________LLL03">'[18]Harga Dasar'!$G$10</definedName>
    <definedName name="____________________LLL04">'[18]Harga Dasar'!$G$11</definedName>
    <definedName name="____________________LLL05">'[18]Harga Dasar'!$G$12</definedName>
    <definedName name="____________________LLL06" localSheetId="5">'[17]Basic Price'!#REF!</definedName>
    <definedName name="____________________LLL06">'[17]Basic Price'!#REF!</definedName>
    <definedName name="____________________LLL08">'[18]Harga Dasar'!$G$15</definedName>
    <definedName name="____________________LLL11" localSheetId="5">'[16]Harga Dasar'!#REF!</definedName>
    <definedName name="____________________LLL11">'[16]Harga Dasar'!#REF!</definedName>
    <definedName name="____________________MMM01">'[15]4-Basic Price'!$F$48</definedName>
    <definedName name="____________________MMM02">'[18]Harga Dasar'!$G$42</definedName>
    <definedName name="____________________MMM03">'[18]Harga Dasar'!$G$44</definedName>
    <definedName name="____________________MMM04">'[18]Harga Dasar'!$G$45</definedName>
    <definedName name="____________________MMM06">'[18]Harga Dasar'!$G$47</definedName>
    <definedName name="____________________MMM08">'[18]Harga Dasar'!$G$49</definedName>
    <definedName name="____________________MMM09">'[18]Harga Dasar'!$G$50</definedName>
    <definedName name="____________________MMM10">'[18]Harga Dasar'!$G$51</definedName>
    <definedName name="____________________MMM13">'[18]Harga Dasar'!$G$56</definedName>
    <definedName name="____________________MMM14">'[18]Harga Dasar'!$G$57</definedName>
    <definedName name="____________________MMM16">'[18]Harga Dasar'!$G$59</definedName>
    <definedName name="____________________MMM17">'[18]Harga Dasar'!$G$60</definedName>
    <definedName name="____________________MMM18">'[18]Harga Dasar'!$G$62</definedName>
    <definedName name="____________________MMM19">'[18]Harga Dasar'!$G$63</definedName>
    <definedName name="____________________MMM26">'[18]Harga Dasar'!$G$70</definedName>
    <definedName name="____________________MMM27">'[18]Harga Dasar'!$G$71</definedName>
    <definedName name="____________________MMM29">'[18]Harga Dasar'!$G$73</definedName>
    <definedName name="____________________MMM31">'[18]Harga Dasar'!$G$75</definedName>
    <definedName name="____________________MMM33">'[18]Harga Dasar'!$G$77</definedName>
    <definedName name="____________________MMM34">'[18]Harga Dasar'!$G$78</definedName>
    <definedName name="____________________MMM38">#REF!</definedName>
    <definedName name="____________________MMM39">'[14]4-Basic Price'!$F$91</definedName>
    <definedName name="____________________MMM42">'[18]Harga Dasar'!$G$88</definedName>
    <definedName name="___________________DIV1" localSheetId="5">#REF!</definedName>
    <definedName name="___________________DIV1" localSheetId="0">#REF!</definedName>
    <definedName name="___________________DIV1">#REF!</definedName>
    <definedName name="___________________DIV10">[20]BOQ!$G$364</definedName>
    <definedName name="___________________DIV11">[22]RAB!#REF!</definedName>
    <definedName name="___________________DIV2" localSheetId="5">#REF!</definedName>
    <definedName name="___________________DIV2" localSheetId="0">#REF!</definedName>
    <definedName name="___________________DIV2">#REF!</definedName>
    <definedName name="___________________DIV3" localSheetId="5">#REF!</definedName>
    <definedName name="___________________DIV3">#REF!</definedName>
    <definedName name="___________________DIV4" localSheetId="5">#REF!</definedName>
    <definedName name="___________________DIV4">#REF!</definedName>
    <definedName name="___________________DIV5" localSheetId="5">#REF!</definedName>
    <definedName name="___________________DIV5">#REF!</definedName>
    <definedName name="___________________DIV6" localSheetId="5">[20]BOQ!#REF!</definedName>
    <definedName name="___________________DIV6">[20]BOQ!#REF!</definedName>
    <definedName name="___________________DIV7">[20]BOQ!$G$277</definedName>
    <definedName name="___________________DIV8">[20]BOQ!$G$327</definedName>
    <definedName name="___________________DIV9">[20]BOQ!$G$353</definedName>
    <definedName name="___________________EEE09">'[18]Alat (1)'!$AW$16</definedName>
    <definedName name="___________________EEE10">'[18]Alat (1)'!$AW$17</definedName>
    <definedName name="___________________EEE59">'[18]Alat (1)'!$AW$66</definedName>
    <definedName name="___________________EER03">'[18]Alat (1)'!$AX$10</definedName>
    <definedName name="___________________EER05">'[18]Alat (1)'!$AX$12</definedName>
    <definedName name="___________________EER06">'[18]Alat (1)'!$AX$13</definedName>
    <definedName name="___________________EER08">'[18]Alat (1)'!$AX$15</definedName>
    <definedName name="___________________EER13">'[18]Alat (1)'!$AX$20</definedName>
    <definedName name="___________________EER17">'[18]Alat (1)'!$AX$24</definedName>
    <definedName name="___________________EER24">'[18]Alat (1)'!$AX$31</definedName>
    <definedName name="___________________EER25">'[18]Alat (1)'!$AX$32</definedName>
    <definedName name="___________________EER26">'[18]Alat (1)'!$AX$33</definedName>
    <definedName name="___________________EER47">'[18]Alat (1)'!$AX$54</definedName>
    <definedName name="___________________EER48">'[18]Alat (1)'!$AX$55</definedName>
    <definedName name="___________________EER56">'[18]Alat (1)'!$AX$63</definedName>
    <definedName name="___________________EER57">'[18]Alat (1)'!$AX$64</definedName>
    <definedName name="___________________EER58">'[18]Alat (1)'!$AX$65</definedName>
    <definedName name="___________________EER59">'[18]Alat (1)'!$AX$66</definedName>
    <definedName name="___________________EER60">'[18]Alat (1)'!$AX$67</definedName>
    <definedName name="___________________HAL1">#REF!</definedName>
    <definedName name="___________________HAL2">'[23]Kuantitas &amp; Harga'!#REF!</definedName>
    <definedName name="___________________HAL3">'[23]Kuantitas &amp; Harga'!#REF!</definedName>
    <definedName name="___________________HAL4">'[23]Kuantitas &amp; Harga'!#REF!</definedName>
    <definedName name="___________________HAL5">'[23]Kuantitas &amp; Harga'!#REF!</definedName>
    <definedName name="___________________HAL6">'[23]Kuantitas &amp; Harga'!#REF!</definedName>
    <definedName name="___________________HAL7">'[23]Kuantitas &amp; Harga'!#REF!</definedName>
    <definedName name="___________________LLL01">'[16]Harga Dasar'!$G$9</definedName>
    <definedName name="___________________LLL02">'[18]Harga Dasar'!$G$18</definedName>
    <definedName name="___________________LLL03">'[16]Harga Dasar'!$G$10</definedName>
    <definedName name="___________________LLL04">'[18]Harga Dasar'!$G$11</definedName>
    <definedName name="___________________LLL05">'[18]Harga Dasar'!$G$12</definedName>
    <definedName name="___________________LLL06" localSheetId="5">'[17]Basic Price'!#REF!</definedName>
    <definedName name="___________________LLL06">'[17]Basic Price'!#REF!</definedName>
    <definedName name="___________________LLL08">'[18]Harga Dasar'!$G$15</definedName>
    <definedName name="___________________LLL11" localSheetId="5">'[16]Harga Dasar'!#REF!</definedName>
    <definedName name="___________________LLL11">'[16]Harga Dasar'!#REF!</definedName>
    <definedName name="___________________MMM01" localSheetId="5">'[17]Basic Price'!#REF!</definedName>
    <definedName name="___________________MMM01">'[17]Basic Price'!#REF!</definedName>
    <definedName name="___________________MMM02">'[18]Harga Dasar'!$G$42</definedName>
    <definedName name="___________________MMM03">'[16]Harga Dasar'!$G$43</definedName>
    <definedName name="___________________MMM04">'[18]Harga Dasar'!$G$45</definedName>
    <definedName name="___________________MMM06">'[18]Harga Dasar'!$G$47</definedName>
    <definedName name="___________________MMM08">'[18]Harga Dasar'!$G$49</definedName>
    <definedName name="___________________MMM09">'[18]Harga Dasar'!$G$50</definedName>
    <definedName name="___________________MMM10">'[18]Harga Dasar'!$G$51</definedName>
    <definedName name="___________________MMM13">'[18]Harga Dasar'!$G$56</definedName>
    <definedName name="___________________MMM14">'[18]Harga Dasar'!$G$57</definedName>
    <definedName name="___________________MMM16">'[18]Harga Dasar'!$G$59</definedName>
    <definedName name="___________________MMM17">'[18]Harga Dasar'!$G$60</definedName>
    <definedName name="___________________MMM18">'[16]Harga Dasar'!$G$61</definedName>
    <definedName name="___________________MMM19">'[16]Harga Dasar'!$G$62</definedName>
    <definedName name="___________________MMM26">'[18]Harga Dasar'!$G$70</definedName>
    <definedName name="___________________MMM27">'[18]Harga Dasar'!$G$71</definedName>
    <definedName name="___________________MMM29">'[18]Harga Dasar'!$G$73</definedName>
    <definedName name="___________________MMM31">'[18]Harga Dasar'!$G$75</definedName>
    <definedName name="___________________MMM33">'[18]Harga Dasar'!$G$77</definedName>
    <definedName name="___________________MMM34">'[18]Harga Dasar'!$G$78</definedName>
    <definedName name="___________________MMM38">#REF!</definedName>
    <definedName name="___________________MMM39">'[14]4-Basic Price'!$F$91</definedName>
    <definedName name="___________________MMM42">'[18]Harga Dasar'!$G$88</definedName>
    <definedName name="__________________DIV1" localSheetId="5">#REF!</definedName>
    <definedName name="__________________DIV1" localSheetId="0">#REF!</definedName>
    <definedName name="__________________DIV1">#REF!</definedName>
    <definedName name="__________________DIV10" localSheetId="5">'[24]Kuantitas &amp; Harga'!#REF!</definedName>
    <definedName name="__________________DIV10" localSheetId="0">'[24]Kuantitas &amp; Harga'!#REF!</definedName>
    <definedName name="__________________DIV10">'[24]Kuantitas &amp; Harga'!#REF!</definedName>
    <definedName name="__________________DIV11" localSheetId="5">#REF!</definedName>
    <definedName name="__________________DIV11" localSheetId="0">#REF!</definedName>
    <definedName name="__________________DIV11">#REF!</definedName>
    <definedName name="__________________DIV2" localSheetId="5">#REF!</definedName>
    <definedName name="__________________DIV2">#REF!</definedName>
    <definedName name="__________________DIV3" localSheetId="5">#REF!</definedName>
    <definedName name="__________________DIV3">#REF!</definedName>
    <definedName name="__________________DIV4" localSheetId="5">#REF!</definedName>
    <definedName name="__________________DIV4">#REF!</definedName>
    <definedName name="__________________DIV5" localSheetId="5">#REF!</definedName>
    <definedName name="__________________DIV5">#REF!</definedName>
    <definedName name="__________________DIV6" localSheetId="5">'[21]Kuantitas &amp; Harga'!#REF!</definedName>
    <definedName name="__________________DIV6">'[21]Kuantitas &amp; Harga'!#REF!</definedName>
    <definedName name="__________________DIV7" localSheetId="5">'[24]Kuantitas &amp; Harga'!#REF!</definedName>
    <definedName name="__________________DIV7">'[24]Kuantitas &amp; Harga'!#REF!</definedName>
    <definedName name="__________________DIV8" localSheetId="5">'[21]Kuantitas &amp; Harga'!#REF!</definedName>
    <definedName name="__________________DIV8">'[21]Kuantitas &amp; Harga'!#REF!</definedName>
    <definedName name="__________________DIV9" localSheetId="5">'[24]Kuantitas &amp; Harga'!#REF!</definedName>
    <definedName name="__________________DIV9">'[24]Kuantitas &amp; Harga'!#REF!</definedName>
    <definedName name="__________________EEE09">'[18]Alat (1)'!$AW$16</definedName>
    <definedName name="__________________EEE10">'[16]Alat (1)'!$AW$17</definedName>
    <definedName name="__________________EEE59">'[18]Alat (1)'!$AW$66</definedName>
    <definedName name="__________________EER03">'[18]Alat (1)'!$AX$10</definedName>
    <definedName name="__________________EER05">'[18]Alat (1)'!$AX$12</definedName>
    <definedName name="__________________EER06">'[18]Alat (1)'!$AX$13</definedName>
    <definedName name="__________________EER08">'[18]Alat (1)'!$AX$15</definedName>
    <definedName name="__________________EER13">'[18]Alat (1)'!$AX$20</definedName>
    <definedName name="__________________EER17">'[18]Alat (1)'!$AX$24</definedName>
    <definedName name="__________________EER24">'[18]Alat (1)'!$AX$31</definedName>
    <definedName name="__________________EER25">'[18]Alat (1)'!$AX$32</definedName>
    <definedName name="__________________EER26">'[18]Alat (1)'!$AX$33</definedName>
    <definedName name="__________________EER47">'[18]Alat (1)'!$AX$54</definedName>
    <definedName name="__________________EER48">'[18]Alat (1)'!$AX$55</definedName>
    <definedName name="__________________EER56">'[18]Alat (1)'!$AX$63</definedName>
    <definedName name="__________________EER57">'[18]Alat (1)'!$AX$64</definedName>
    <definedName name="__________________EER58">'[18]Alat (1)'!$AX$65</definedName>
    <definedName name="__________________EER59">'[18]Alat (1)'!$AX$66</definedName>
    <definedName name="__________________EER60">'[18]Alat (1)'!$AX$67</definedName>
    <definedName name="__________________HAL1">#REF!</definedName>
    <definedName name="__________________HAL2">'[23]Kuantitas &amp; Harga'!#REF!</definedName>
    <definedName name="__________________HAL3">'[23]Kuantitas &amp; Harga'!#REF!</definedName>
    <definedName name="__________________HAL4">'[23]Kuantitas &amp; Harga'!#REF!</definedName>
    <definedName name="__________________HAL5">'[23]Kuantitas &amp; Harga'!#REF!</definedName>
    <definedName name="__________________HAL6">'[23]Kuantitas &amp; Harga'!#REF!</definedName>
    <definedName name="__________________HAL7">'[23]Kuantitas &amp; Harga'!#REF!</definedName>
    <definedName name="__________________LLL01">'[16]Harga Dasar'!$G$9</definedName>
    <definedName name="__________________LLL02">'[16]Harga Dasar'!$G$18</definedName>
    <definedName name="__________________LLL03">'[16]Harga Dasar'!$G$10</definedName>
    <definedName name="__________________LLL04">'[18]Harga Dasar'!$G$11</definedName>
    <definedName name="__________________LLL05">'[18]Harga Dasar'!$G$12</definedName>
    <definedName name="__________________LLL06" localSheetId="5">'[17]Basic Price'!#REF!</definedName>
    <definedName name="__________________LLL06">'[17]Basic Price'!#REF!</definedName>
    <definedName name="__________________LLL08">'[18]Harga Dasar'!$G$15</definedName>
    <definedName name="__________________LLL11" localSheetId="5">'[16]Harga Dasar'!#REF!</definedName>
    <definedName name="__________________LLL11">'[16]Harga Dasar'!#REF!</definedName>
    <definedName name="__________________MDE03">[22]ALAT!#REF!</definedName>
    <definedName name="__________________MDE06">[22]ALAT!#REF!</definedName>
    <definedName name="__________________ME03">[22]ALAT!#REF!</definedName>
    <definedName name="__________________ME06">[22]ALAT!#REF!</definedName>
    <definedName name="__________________MMM01" localSheetId="5">'[17]Basic Price'!#REF!</definedName>
    <definedName name="__________________MMM01">'[17]Basic Price'!#REF!</definedName>
    <definedName name="__________________MMM02">'[18]Harga Dasar'!$G$42</definedName>
    <definedName name="__________________MMM03">'[16]Harga Dasar'!$G$43</definedName>
    <definedName name="__________________MMM04">'[18]Harga Dasar'!$G$45</definedName>
    <definedName name="__________________MMM06">'[18]Harga Dasar'!$G$47</definedName>
    <definedName name="__________________MMM08">'[18]Harga Dasar'!$G$49</definedName>
    <definedName name="__________________MMM09">'[18]Harga Dasar'!$G$50</definedName>
    <definedName name="__________________MMM10">'[18]Harga Dasar'!$G$51</definedName>
    <definedName name="__________________MMM13">'[18]Harga Dasar'!$G$56</definedName>
    <definedName name="__________________MMM14">'[18]Harga Dasar'!$G$57</definedName>
    <definedName name="__________________MMM16">'[18]Harga Dasar'!$G$59</definedName>
    <definedName name="__________________MMM17">'[18]Harga Dasar'!$G$60</definedName>
    <definedName name="__________________MMM18">'[16]Harga Dasar'!$G$61</definedName>
    <definedName name="__________________MMM19">'[16]Harga Dasar'!$G$62</definedName>
    <definedName name="__________________MMM26">'[18]Harga Dasar'!$G$70</definedName>
    <definedName name="__________________MMM27">'[16]Harga Dasar'!$G$70</definedName>
    <definedName name="__________________MMM29">'[18]Harga Dasar'!$G$73</definedName>
    <definedName name="__________________MMM31">'[18]Harga Dasar'!$G$75</definedName>
    <definedName name="__________________MMM33">'[18]Harga Dasar'!$G$77</definedName>
    <definedName name="__________________MMM34">'[18]Harga Dasar'!$G$78</definedName>
    <definedName name="__________________MMM38" localSheetId="5">#REF!</definedName>
    <definedName name="__________________MMM38" localSheetId="0">#REF!</definedName>
    <definedName name="__________________MMM38">#REF!</definedName>
    <definedName name="__________________MMM39">'[14]4-Basic Price'!$F$91</definedName>
    <definedName name="__________________MMM42">'[18]Harga Dasar'!$G$88</definedName>
    <definedName name="_________________DIV1">[25]BOQ!$H$33</definedName>
    <definedName name="_________________DIV10">[25]BOQ!$H$226</definedName>
    <definedName name="_________________DIV11" localSheetId="5">'[26]Kuantitas &amp; Harga'!#REF!</definedName>
    <definedName name="_________________DIV11">'[26]Kuantitas &amp; Harga'!#REF!</definedName>
    <definedName name="_________________DIV2">[25]BOQ!$H$59</definedName>
    <definedName name="_________________DIV3">[25]BOQ!$H$85</definedName>
    <definedName name="_________________DIV4">[25]BOQ!$H$99</definedName>
    <definedName name="_________________DIV5">[25]BOQ!$H$116</definedName>
    <definedName name="_________________DIV6">[25]BOQ!$H$133</definedName>
    <definedName name="_________________DIV7">[25]BOQ!$H$158</definedName>
    <definedName name="_________________DIV8">[25]BOQ!$H$186</definedName>
    <definedName name="_________________DIV9">[25]BOQ!$H$214</definedName>
    <definedName name="_________________EEE09">'[18]Alat (1)'!$AW$16</definedName>
    <definedName name="_________________EEE10">'[16]Alat (1)'!$AW$17</definedName>
    <definedName name="_________________EEE59">'[16]Alat (1)'!$AW$66</definedName>
    <definedName name="_________________EER03">'[16]Alat (1)'!$AX$10</definedName>
    <definedName name="_________________EER05">'[16]Alat (1)'!$AX$12</definedName>
    <definedName name="_________________EER06">'[16]Alat (1)'!$AX$13</definedName>
    <definedName name="_________________EER08">'[16]Alat (1)'!$AX$15</definedName>
    <definedName name="_________________EER13">'[16]Alat (1)'!$AX$20</definedName>
    <definedName name="_________________EER17">'[16]Alat (1)'!$AX$24</definedName>
    <definedName name="_________________EER24">'[16]Alat (1)'!$AX$31</definedName>
    <definedName name="_________________EER25">'[16]Alat (1)'!$AX$32</definedName>
    <definedName name="_________________EER26">'[16]Alat (1)'!$AX$33</definedName>
    <definedName name="_________________EER47">'[16]Alat (1)'!$AX$54</definedName>
    <definedName name="_________________EER48">'[16]Alat (1)'!$AX$55</definedName>
    <definedName name="_________________EER56">'[16]Alat (1)'!$AX$63</definedName>
    <definedName name="_________________EER57">'[16]Alat (1)'!$AX$64</definedName>
    <definedName name="_________________EER58">'[16]Alat (1)'!$AX$65</definedName>
    <definedName name="_________________EER59">'[16]Alat (1)'!$AX$66</definedName>
    <definedName name="_________________EER60">'[16]Alat (1)'!$AX$67</definedName>
    <definedName name="_________________HAL1">#REF!</definedName>
    <definedName name="_________________HAL2">'[23]Kuantitas &amp; Harga'!#REF!</definedName>
    <definedName name="_________________HAL3">'[23]Kuantitas &amp; Harga'!#REF!</definedName>
    <definedName name="_________________HAL4">'[23]Kuantitas &amp; Harga'!#REF!</definedName>
    <definedName name="_________________HAL5">'[23]Kuantitas &amp; Harga'!#REF!</definedName>
    <definedName name="_________________HAL6">'[23]Kuantitas &amp; Harga'!#REF!</definedName>
    <definedName name="_________________HAL7">'[23]Kuantitas &amp; Harga'!#REF!</definedName>
    <definedName name="_________________LLL01">'[27]4-Basic Price-Upah'!$I$8</definedName>
    <definedName name="_________________LLL02">'[16]Harga Dasar'!$G$18</definedName>
    <definedName name="_________________LLL03">'[27]4-Basic Price-Upah'!$I$12</definedName>
    <definedName name="_________________LLL04">'[18]Harga Dasar'!$G$11</definedName>
    <definedName name="_________________LLL05">'[18]Harga Dasar'!$G$12</definedName>
    <definedName name="_________________LLL06">'[16]Harga Dasar'!$G$13</definedName>
    <definedName name="_________________LLL08">'[18]Harga Dasar'!$G$15</definedName>
    <definedName name="_________________LLL11" localSheetId="5">'[18]Harga Dasar'!#REF!</definedName>
    <definedName name="_________________LLL11">'[18]Harga Dasar'!#REF!</definedName>
    <definedName name="_________________MDE03">[22]ALAT!#REF!</definedName>
    <definedName name="_________________MDE06">[22]ALAT!#REF!</definedName>
    <definedName name="_________________ME03">[22]ALAT!#REF!</definedName>
    <definedName name="_________________ME06">[22]ALAT!#REF!</definedName>
    <definedName name="_________________MMM01" localSheetId="5">'[17]Basic Price'!#REF!</definedName>
    <definedName name="_________________MMM01">'[17]Basic Price'!#REF!</definedName>
    <definedName name="_________________MMM02">'[18]Harga Dasar'!$G$42</definedName>
    <definedName name="_________________MMM03">'[16]Harga Dasar'!$G$43</definedName>
    <definedName name="_________________MMM04">'[18]Harga Dasar'!$G$45</definedName>
    <definedName name="_________________MMM06">'[18]Harga Dasar'!$G$47</definedName>
    <definedName name="_________________MMM08">'[18]Harga Dasar'!$G$49</definedName>
    <definedName name="_________________MMM09">'[18]Harga Dasar'!$G$50</definedName>
    <definedName name="_________________MMM10">'[16]Harga Dasar'!$G$50</definedName>
    <definedName name="_________________MMM13">'[18]Harga Dasar'!$G$56</definedName>
    <definedName name="_________________MMM14">'[18]Harga Dasar'!$G$57</definedName>
    <definedName name="_________________MMM16">'[18]Harga Dasar'!$G$59</definedName>
    <definedName name="_________________MMM17">'[18]Harga Dasar'!$G$60</definedName>
    <definedName name="_________________MMM18">'[16]Harga Dasar'!$G$61</definedName>
    <definedName name="_________________MMM19">'[16]Harga Dasar'!$G$62</definedName>
    <definedName name="_________________MMM26">'[16]Harga Dasar'!$G$69</definedName>
    <definedName name="_________________MMM27">'[16]Harga Dasar'!$G$70</definedName>
    <definedName name="_________________MMM29">'[18]Harga Dasar'!$G$73</definedName>
    <definedName name="_________________MMM31">'[18]Harga Dasar'!$G$75</definedName>
    <definedName name="_________________MMM33">'[18]Harga Dasar'!$G$77</definedName>
    <definedName name="_________________MMM34">'[18]Harga Dasar'!$G$78</definedName>
    <definedName name="_________________MMM38" localSheetId="5">'[14]4-Basic Price'!#REF!</definedName>
    <definedName name="_________________MMM38">'[14]4-Basic Price'!#REF!</definedName>
    <definedName name="_________________MMM39">'[14]4-Basic Price'!$F$91</definedName>
    <definedName name="_________________MMM42">'[18]Harga Dasar'!$G$88</definedName>
    <definedName name="________________DIV1">[28]BOQ!$H$33</definedName>
    <definedName name="________________DIV10">[28]BOQ!$H$226</definedName>
    <definedName name="________________DIV11" localSheetId="5">#REF!</definedName>
    <definedName name="________________DIV11" localSheetId="0">#REF!</definedName>
    <definedName name="________________DIV11">#REF!</definedName>
    <definedName name="________________DIV2">[28]BOQ!$H$59</definedName>
    <definedName name="________________DIV3">[28]BOQ!$H$85</definedName>
    <definedName name="________________DIV4">[28]BOQ!$H$99</definedName>
    <definedName name="________________DIV5">[28]BOQ!$H$116</definedName>
    <definedName name="________________DIV6">[28]BOQ!$H$133</definedName>
    <definedName name="________________DIV7">[28]BOQ!$H$158</definedName>
    <definedName name="________________DIV8">[28]BOQ!$H$186</definedName>
    <definedName name="________________DIV9">[28]BOQ!$H$214</definedName>
    <definedName name="________________EEE09">'[16]Alat (1)'!$AW$16</definedName>
    <definedName name="________________EEE10">'[16]Alat (1)'!$AW$17</definedName>
    <definedName name="________________EEE59">'[18]Alat (1)'!$AW$66</definedName>
    <definedName name="________________EER03">'[18]Alat (1)'!$AX$10</definedName>
    <definedName name="________________EER05">'[18]Alat (1)'!$AX$12</definedName>
    <definedName name="________________EER06">'[18]Alat (1)'!$AX$13</definedName>
    <definedName name="________________EER08">'[18]Alat (1)'!$AX$15</definedName>
    <definedName name="________________EER13">'[18]Alat (1)'!$AX$20</definedName>
    <definedName name="________________EER17">'[18]Alat (1)'!$AX$24</definedName>
    <definedName name="________________EER24">'[18]Alat (1)'!$AX$31</definedName>
    <definedName name="________________EER25">'[18]Alat (1)'!$AX$32</definedName>
    <definedName name="________________EER26">'[18]Alat (1)'!$AX$33</definedName>
    <definedName name="________________EER47">'[18]Alat (1)'!$AX$54</definedName>
    <definedName name="________________EER48">'[18]Alat (1)'!$AX$55</definedName>
    <definedName name="________________EER56">'[18]Alat (1)'!$AX$63</definedName>
    <definedName name="________________EER57">'[18]Alat (1)'!$AX$64</definedName>
    <definedName name="________________EER58">'[18]Alat (1)'!$AX$65</definedName>
    <definedName name="________________EER59">'[18]Alat (1)'!$AX$66</definedName>
    <definedName name="________________EER60">'[18]Alat (1)'!$AX$67</definedName>
    <definedName name="________________HAL1" localSheetId="5">#REF!</definedName>
    <definedName name="________________HAL1" localSheetId="0">#REF!</definedName>
    <definedName name="________________HAL1">#REF!</definedName>
    <definedName name="________________HAL2" localSheetId="5">#REF!</definedName>
    <definedName name="________________HAL2">#REF!</definedName>
    <definedName name="________________HAL3" localSheetId="5">#REF!</definedName>
    <definedName name="________________HAL3">#REF!</definedName>
    <definedName name="________________HAL4" localSheetId="5">#REF!</definedName>
    <definedName name="________________HAL4">#REF!</definedName>
    <definedName name="________________HAL5" localSheetId="5">#REF!</definedName>
    <definedName name="________________HAL5">#REF!</definedName>
    <definedName name="________________HAL6" localSheetId="5">#REF!</definedName>
    <definedName name="________________HAL6">#REF!</definedName>
    <definedName name="________________HAL7" localSheetId="5">#REF!</definedName>
    <definedName name="________________HAL7">#REF!</definedName>
    <definedName name="________________HAL8" localSheetId="5">#REF!</definedName>
    <definedName name="________________HAL8">#REF!</definedName>
    <definedName name="________________LLL01">[29]Price!$F$8</definedName>
    <definedName name="________________LLL02">'[27]4-Basic Price-Upah'!$I$10</definedName>
    <definedName name="________________LLL03">[29]Price!$F$12</definedName>
    <definedName name="________________LLL04">'[27]4-Basic Price-Upah'!$I$14</definedName>
    <definedName name="________________LLL05">'[27]4-Basic Price-Upah'!$I$16</definedName>
    <definedName name="________________LLL06">'[16]Harga Dasar'!$G$13</definedName>
    <definedName name="________________LLL08">'[16]Harga Dasar'!$G$15</definedName>
    <definedName name="________________LLL11" localSheetId="5">'[16]Harga Dasar'!#REF!</definedName>
    <definedName name="________________LLL11">'[16]Harga Dasar'!#REF!</definedName>
    <definedName name="________________MDE03" localSheetId="5">'[30]5-Ur-ALAT'!#REF!</definedName>
    <definedName name="________________MDE03">'[30]5-Ur-ALAT'!#REF!</definedName>
    <definedName name="________________MDE06" localSheetId="5">'[30]5-Ur-ALAT'!#REF!</definedName>
    <definedName name="________________MDE06">'[30]5-Ur-ALAT'!#REF!</definedName>
    <definedName name="________________ME03">[22]ALAT!#REF!</definedName>
    <definedName name="________________ME06">[22]ALAT!#REF!</definedName>
    <definedName name="________________MMM01">'[18]Harga Dasar'!$G$34</definedName>
    <definedName name="________________MMM02">'[16]Harga Dasar'!$G$42</definedName>
    <definedName name="________________MMM03">'[16]Harga Dasar'!$G$43</definedName>
    <definedName name="________________MMM04">'[30]4-Basic Price-Bahan'!$G$14</definedName>
    <definedName name="________________MMM06">'[16]Harga Dasar'!$G$46</definedName>
    <definedName name="________________MMM08">'[16]Harga Dasar'!$G$48</definedName>
    <definedName name="________________MMM09">'[16]Harga Dasar'!$G$49</definedName>
    <definedName name="________________MMM10">'[16]Harga Dasar'!$G$50</definedName>
    <definedName name="________________MMM13">'[16]Harga Dasar'!$G$55</definedName>
    <definedName name="________________MMM14">'[16]Harga Dasar'!$G$56</definedName>
    <definedName name="________________MMM16">'[30]4-Basic Price-Bahan'!$G$33</definedName>
    <definedName name="________________MMM17">'[16]Harga Dasar'!$G$59</definedName>
    <definedName name="________________MMM18">'[16]Harga Dasar'!$G$61</definedName>
    <definedName name="________________MMM19">'[30]4-Basic Price-Bahan'!$G$37</definedName>
    <definedName name="________________MMM26">'[16]Harga Dasar'!$G$69</definedName>
    <definedName name="________________MMM27">'[16]Harga Dasar'!$G$70</definedName>
    <definedName name="________________MMM29">'[16]Harga Dasar'!$G$72</definedName>
    <definedName name="________________MMM31">'[16]Harga Dasar'!$G$74</definedName>
    <definedName name="________________MMM33">'[16]Harga Dasar'!$G$76</definedName>
    <definedName name="________________MMM34">'[16]Harga Dasar'!$G$77</definedName>
    <definedName name="________________MMM38" localSheetId="5">'[14]4-Basic Price'!#REF!</definedName>
    <definedName name="________________MMM38">'[14]4-Basic Price'!#REF!</definedName>
    <definedName name="________________MMM39">'[15]4-Basic Price'!$F$91</definedName>
    <definedName name="________________MMM42">'[16]Harga Dasar'!$G$87</definedName>
    <definedName name="_______________DIV1" localSheetId="5">#REF!</definedName>
    <definedName name="_______________DIV1" localSheetId="0">#REF!</definedName>
    <definedName name="_______________DIV1">#REF!</definedName>
    <definedName name="_______________DIV10" localSheetId="5">#REF!</definedName>
    <definedName name="_______________DIV10">#REF!</definedName>
    <definedName name="_______________DIV11" localSheetId="5">'[31]Kuantitas &amp; Harga'!#REF!</definedName>
    <definedName name="_______________DIV11">'[31]Kuantitas &amp; Harga'!#REF!</definedName>
    <definedName name="_______________DIV2" localSheetId="5">#REF!</definedName>
    <definedName name="_______________DIV2" localSheetId="0">#REF!</definedName>
    <definedName name="_______________DIV2">#REF!</definedName>
    <definedName name="_______________DIV3" localSheetId="5">#REF!</definedName>
    <definedName name="_______________DIV3">#REF!</definedName>
    <definedName name="_______________DIV4" localSheetId="5">#REF!</definedName>
    <definedName name="_______________DIV4">#REF!</definedName>
    <definedName name="_______________DIV5" localSheetId="5">#REF!</definedName>
    <definedName name="_______________DIV5">#REF!</definedName>
    <definedName name="_______________DIV6" localSheetId="5">#REF!</definedName>
    <definedName name="_______________DIV6">#REF!</definedName>
    <definedName name="_______________DIV7" localSheetId="5">#REF!</definedName>
    <definedName name="_______________DIV7">#REF!</definedName>
    <definedName name="_______________DIV8" localSheetId="5">#REF!</definedName>
    <definedName name="_______________DIV8">#REF!</definedName>
    <definedName name="_______________DIV9" localSheetId="5">#REF!</definedName>
    <definedName name="_______________DIV9">#REF!</definedName>
    <definedName name="_______________EEE09">'[16]Alat (1)'!$AW$16</definedName>
    <definedName name="_______________EEE10">'[30]5-Daftar-ALAT'!$I$17</definedName>
    <definedName name="_______________EEE59">'[18]Alat (1)'!$AW$66</definedName>
    <definedName name="_______________EER03">'[18]Alat (1)'!$AX$10</definedName>
    <definedName name="_______________EER05">'[18]Alat (1)'!$AX$12</definedName>
    <definedName name="_______________EER06">'[18]Alat (1)'!$AX$13</definedName>
    <definedName name="_______________EER08">'[18]Alat (1)'!$AX$15</definedName>
    <definedName name="_______________EER13">'[18]Alat (1)'!$AX$20</definedName>
    <definedName name="_______________EER17">'[18]Alat (1)'!$AX$24</definedName>
    <definedName name="_______________EER24">'[18]Alat (1)'!$AX$31</definedName>
    <definedName name="_______________EER25">'[18]Alat (1)'!$AX$32</definedName>
    <definedName name="_______________EER26">'[18]Alat (1)'!$AX$33</definedName>
    <definedName name="_______________EER47">'[18]Alat (1)'!$AX$54</definedName>
    <definedName name="_______________EER48">'[18]Alat (1)'!$AX$55</definedName>
    <definedName name="_______________EER56">'[18]Alat (1)'!$AX$63</definedName>
    <definedName name="_______________EER57">'[18]Alat (1)'!$AX$64</definedName>
    <definedName name="_______________EER58">'[18]Alat (1)'!$AX$65</definedName>
    <definedName name="_______________EER59">'[18]Alat (1)'!$AX$66</definedName>
    <definedName name="_______________EER60">'[18]Alat (1)'!$AX$67</definedName>
    <definedName name="_______________HAL1">'[29]1'!$A$6:$I$68</definedName>
    <definedName name="_______________HAL2">'[29]1'!$A$69:$I$123</definedName>
    <definedName name="_______________HAL3" localSheetId="5">#REF!</definedName>
    <definedName name="_______________HAL3" localSheetId="0">#REF!</definedName>
    <definedName name="_______________HAL3">#REF!</definedName>
    <definedName name="_______________HAL4" localSheetId="5">#REF!</definedName>
    <definedName name="_______________HAL4">#REF!</definedName>
    <definedName name="_______________HAL5" localSheetId="5">#REF!</definedName>
    <definedName name="_______________HAL5">#REF!</definedName>
    <definedName name="_______________HAL6" localSheetId="5">'[24]Kuantitas &amp; Harga'!#REF!</definedName>
    <definedName name="_______________HAL6">'[24]Kuantitas &amp; Harga'!#REF!</definedName>
    <definedName name="_______________HAL7" localSheetId="5">#REF!</definedName>
    <definedName name="_______________HAL7" localSheetId="0">#REF!</definedName>
    <definedName name="_______________HAL7">#REF!</definedName>
    <definedName name="_______________HAL8" localSheetId="5">'[21]Kuantitas &amp; Harga'!#REF!</definedName>
    <definedName name="_______________HAL8" localSheetId="0">'[21]Kuantitas &amp; Harga'!#REF!</definedName>
    <definedName name="_______________HAL8">'[21]Kuantitas &amp; Harga'!#REF!</definedName>
    <definedName name="_______________LLL01">'[32]Harga Dasar'!$G$9</definedName>
    <definedName name="_______________LLL02">[29]Price!$F$10</definedName>
    <definedName name="_______________LLL03">'[32]Harga Dasar'!$G$10</definedName>
    <definedName name="_______________LLL04">'[32]Harga Dasar'!$G$11</definedName>
    <definedName name="_______________LLL05">'[32]Harga Dasar'!$G$12</definedName>
    <definedName name="_______________LLL06">'[16]Harga Dasar'!$G$13</definedName>
    <definedName name="_______________LLL08">'[27]4-Basic Price-Upah'!$I$22</definedName>
    <definedName name="_______________LLL11" localSheetId="5">'[18]Harga Dasar'!#REF!</definedName>
    <definedName name="_______________LLL11">'[18]Harga Dasar'!#REF!</definedName>
    <definedName name="_______________MDE03">[29]Alt!$BP$67</definedName>
    <definedName name="_______________MDE06">[29]Alt!$BP$127</definedName>
    <definedName name="_______________MDE35" localSheetId="5">#REF!</definedName>
    <definedName name="_______________MDE35" localSheetId="0">#REF!</definedName>
    <definedName name="_______________MDE35">#REF!</definedName>
    <definedName name="_______________MDE36" localSheetId="5">#REF!</definedName>
    <definedName name="_______________MDE36">#REF!</definedName>
    <definedName name="_______________MDE37" localSheetId="5">#REF!</definedName>
    <definedName name="_______________MDE37">#REF!</definedName>
    <definedName name="_______________MDE38" localSheetId="5">#REF!</definedName>
    <definedName name="_______________MDE38">#REF!</definedName>
    <definedName name="_______________MDE39" localSheetId="5">#REF!</definedName>
    <definedName name="_______________MDE39">#REF!</definedName>
    <definedName name="_______________MDE40" localSheetId="5">#REF!</definedName>
    <definedName name="_______________MDE40">#REF!</definedName>
    <definedName name="_______________MDE41" localSheetId="5">#REF!</definedName>
    <definedName name="_______________MDE41">#REF!</definedName>
    <definedName name="_______________MDE42" localSheetId="5">#REF!</definedName>
    <definedName name="_______________MDE42">#REF!</definedName>
    <definedName name="_______________MDE43" localSheetId="5">#REF!</definedName>
    <definedName name="_______________MDE43">#REF!</definedName>
    <definedName name="_______________MDE44" localSheetId="5">#REF!</definedName>
    <definedName name="_______________MDE44">#REF!</definedName>
    <definedName name="_______________MDE45" localSheetId="5">#REF!</definedName>
    <definedName name="_______________MDE45">#REF!</definedName>
    <definedName name="_______________MDE46" localSheetId="5">#REF!</definedName>
    <definedName name="_______________MDE46">#REF!</definedName>
    <definedName name="_______________MDE47" localSheetId="5">#REF!</definedName>
    <definedName name="_______________MDE47">#REF!</definedName>
    <definedName name="_______________MDE48" localSheetId="5">#REF!</definedName>
    <definedName name="_______________MDE48">#REF!</definedName>
    <definedName name="_______________MDE49" localSheetId="5">#REF!</definedName>
    <definedName name="_______________MDE49">#REF!</definedName>
    <definedName name="_______________MDE50" localSheetId="5">#REF!</definedName>
    <definedName name="_______________MDE50">#REF!</definedName>
    <definedName name="_______________MDE51" localSheetId="5">#REF!</definedName>
    <definedName name="_______________MDE51">#REF!</definedName>
    <definedName name="_______________MDE52" localSheetId="5">#REF!</definedName>
    <definedName name="_______________MDE52">#REF!</definedName>
    <definedName name="_______________MDE53" localSheetId="5">#REF!</definedName>
    <definedName name="_______________MDE53">#REF!</definedName>
    <definedName name="_______________MDE54" localSheetId="5">#REF!</definedName>
    <definedName name="_______________MDE54">#REF!</definedName>
    <definedName name="_______________MDE55" localSheetId="5">#REF!</definedName>
    <definedName name="_______________MDE55">#REF!</definedName>
    <definedName name="_______________MDE56" localSheetId="5">#REF!</definedName>
    <definedName name="_______________MDE56">#REF!</definedName>
    <definedName name="_______________MDE57" localSheetId="5">#REF!</definedName>
    <definedName name="_______________MDE57">#REF!</definedName>
    <definedName name="_______________MDE58" localSheetId="5">#REF!</definedName>
    <definedName name="_______________MDE58">#REF!</definedName>
    <definedName name="_______________MDE59" localSheetId="5">#REF!</definedName>
    <definedName name="_______________MDE59">#REF!</definedName>
    <definedName name="_______________MDE60" localSheetId="5">#REF!</definedName>
    <definedName name="_______________MDE60">#REF!</definedName>
    <definedName name="_______________MDE61" localSheetId="5">#REF!</definedName>
    <definedName name="_______________MDE61">#REF!</definedName>
    <definedName name="_______________MDE62" localSheetId="5">#REF!</definedName>
    <definedName name="_______________MDE62">#REF!</definedName>
    <definedName name="_______________MDE63" localSheetId="5">#REF!</definedName>
    <definedName name="_______________MDE63">#REF!</definedName>
    <definedName name="_______________MDE64" localSheetId="5">#REF!</definedName>
    <definedName name="_______________MDE64">#REF!</definedName>
    <definedName name="_______________MDE65" localSheetId="5">#REF!</definedName>
    <definedName name="_______________MDE65">#REF!</definedName>
    <definedName name="_______________MDE66" localSheetId="5">#REF!</definedName>
    <definedName name="_______________MDE66">#REF!</definedName>
    <definedName name="_______________MDE67" localSheetId="5">#REF!</definedName>
    <definedName name="_______________MDE67">#REF!</definedName>
    <definedName name="_______________MDE68" localSheetId="5">#REF!</definedName>
    <definedName name="_______________MDE68">#REF!</definedName>
    <definedName name="_______________ME03" localSheetId="5">'[30]5-Ur-ALAT'!#REF!</definedName>
    <definedName name="_______________ME03">'[30]5-Ur-ALAT'!#REF!</definedName>
    <definedName name="_______________ME06" localSheetId="5">'[30]5-Ur-ALAT'!#REF!</definedName>
    <definedName name="_______________ME06">'[30]5-Ur-ALAT'!#REF!</definedName>
    <definedName name="_______________ME35" localSheetId="5">#REF!</definedName>
    <definedName name="_______________ME35" localSheetId="0">#REF!</definedName>
    <definedName name="_______________ME35">#REF!</definedName>
    <definedName name="_______________ME36" localSheetId="5">#REF!</definedName>
    <definedName name="_______________ME36">#REF!</definedName>
    <definedName name="_______________ME37" localSheetId="5">#REF!</definedName>
    <definedName name="_______________ME37">#REF!</definedName>
    <definedName name="_______________ME38" localSheetId="5">#REF!</definedName>
    <definedName name="_______________ME38">#REF!</definedName>
    <definedName name="_______________ME39" localSheetId="5">#REF!</definedName>
    <definedName name="_______________ME39">#REF!</definedName>
    <definedName name="_______________ME40" localSheetId="5">#REF!</definedName>
    <definedName name="_______________ME40">#REF!</definedName>
    <definedName name="_______________ME41" localSheetId="5">#REF!</definedName>
    <definedName name="_______________ME41">#REF!</definedName>
    <definedName name="_______________ME42" localSheetId="5">#REF!</definedName>
    <definedName name="_______________ME42">#REF!</definedName>
    <definedName name="_______________ME43" localSheetId="5">#REF!</definedName>
    <definedName name="_______________ME43">#REF!</definedName>
    <definedName name="_______________ME44" localSheetId="5">#REF!</definedName>
    <definedName name="_______________ME44">#REF!</definedName>
    <definedName name="_______________ME45" localSheetId="5">#REF!</definedName>
    <definedName name="_______________ME45">#REF!</definedName>
    <definedName name="_______________ME46" localSheetId="5">#REF!</definedName>
    <definedName name="_______________ME46">#REF!</definedName>
    <definedName name="_______________ME47" localSheetId="5">#REF!</definedName>
    <definedName name="_______________ME47">#REF!</definedName>
    <definedName name="_______________ME48" localSheetId="5">#REF!</definedName>
    <definedName name="_______________ME48">#REF!</definedName>
    <definedName name="_______________ME49" localSheetId="5">#REF!</definedName>
    <definedName name="_______________ME49">#REF!</definedName>
    <definedName name="_______________ME50" localSheetId="5">#REF!</definedName>
    <definedName name="_______________ME50">#REF!</definedName>
    <definedName name="_______________ME51" localSheetId="5">#REF!</definedName>
    <definedName name="_______________ME51">#REF!</definedName>
    <definedName name="_______________ME52" localSheetId="5">#REF!</definedName>
    <definedName name="_______________ME52">#REF!</definedName>
    <definedName name="_______________ME53" localSheetId="5">#REF!</definedName>
    <definedName name="_______________ME53">#REF!</definedName>
    <definedName name="_______________ME54" localSheetId="5">#REF!</definedName>
    <definedName name="_______________ME54">#REF!</definedName>
    <definedName name="_______________ME55" localSheetId="5">#REF!</definedName>
    <definedName name="_______________ME55">#REF!</definedName>
    <definedName name="_______________ME56" localSheetId="5">#REF!</definedName>
    <definedName name="_______________ME56">#REF!</definedName>
    <definedName name="_______________ME57" localSheetId="5">#REF!</definedName>
    <definedName name="_______________ME57">#REF!</definedName>
    <definedName name="_______________ME58" localSheetId="5">#REF!</definedName>
    <definedName name="_______________ME58">#REF!</definedName>
    <definedName name="_______________ME59" localSheetId="5">#REF!</definedName>
    <definedName name="_______________ME59">#REF!</definedName>
    <definedName name="_______________ME60" localSheetId="5">#REF!</definedName>
    <definedName name="_______________ME60">#REF!</definedName>
    <definedName name="_______________ME61" localSheetId="5">#REF!</definedName>
    <definedName name="_______________ME61">#REF!</definedName>
    <definedName name="_______________ME62" localSheetId="5">#REF!</definedName>
    <definedName name="_______________ME62">#REF!</definedName>
    <definedName name="_______________ME63" localSheetId="5">#REF!</definedName>
    <definedName name="_______________ME63">#REF!</definedName>
    <definedName name="_______________ME64" localSheetId="5">#REF!</definedName>
    <definedName name="_______________ME64">#REF!</definedName>
    <definedName name="_______________ME65" localSheetId="5">#REF!</definedName>
    <definedName name="_______________ME65">#REF!</definedName>
    <definedName name="_______________ME66" localSheetId="5">#REF!</definedName>
    <definedName name="_______________ME66">#REF!</definedName>
    <definedName name="_______________ME67" localSheetId="5">#REF!</definedName>
    <definedName name="_______________ME67">#REF!</definedName>
    <definedName name="_______________ME68" localSheetId="5">#REF!</definedName>
    <definedName name="_______________ME68">#REF!</definedName>
    <definedName name="_______________MMM01">'[18]Harga Dasar'!$G$34</definedName>
    <definedName name="_______________MMM02">[29]Price!$F$55</definedName>
    <definedName name="_______________MMM03">[29]Price!$F$57</definedName>
    <definedName name="_______________MMM04">[29]Price!$F$59</definedName>
    <definedName name="_______________MMM06">'[16]Harga Dasar'!$G$46</definedName>
    <definedName name="_______________MMM08">'[16]Harga Dasar'!$G$48</definedName>
    <definedName name="_______________MMM09">[29]Price!$F$69</definedName>
    <definedName name="_______________MMM10">[29]Price!$F$71</definedName>
    <definedName name="_______________MMM13">'[16]Harga Dasar'!$G$55</definedName>
    <definedName name="_______________MMM14">'[16]Harga Dasar'!$G$56</definedName>
    <definedName name="_______________MMM16">[29]Price!$F$84</definedName>
    <definedName name="_______________MMM17">'[16]Harga Dasar'!$G$59</definedName>
    <definedName name="_______________MMM18">'[16]Harga Dasar'!$G$61</definedName>
    <definedName name="_______________MMM19">'[33]4-Basic Price'!$F$71</definedName>
    <definedName name="_______________MMM26">[29]Price!$F$114</definedName>
    <definedName name="_______________MMM27">[29]Price!$F$116</definedName>
    <definedName name="_______________MMM29">'[16]Harga Dasar'!$G$72</definedName>
    <definedName name="_______________MMM31">'[16]Harga Dasar'!$G$74</definedName>
    <definedName name="_______________MMM33">'[16]Harga Dasar'!$G$76</definedName>
    <definedName name="_______________MMM34">'[16]Harga Dasar'!$G$77</definedName>
    <definedName name="_______________MMM37">#REF!</definedName>
    <definedName name="_______________MMM38" localSheetId="5">'[14]4-Basic Price'!#REF!</definedName>
    <definedName name="_______________MMM38">'[14]4-Basic Price'!#REF!</definedName>
    <definedName name="_______________MMM39">'[15]4-Basic Price'!$F$91</definedName>
    <definedName name="_______________MMM42">'[16]Harga Dasar'!$G$87</definedName>
    <definedName name="______________DIV1">[34]BOQ!$H$33</definedName>
    <definedName name="______________DIV10">[34]BOQ!$H$226</definedName>
    <definedName name="______________DIV11" localSheetId="5">'[31]Kuantitas &amp; Harga'!#REF!</definedName>
    <definedName name="______________DIV11">'[31]Kuantitas &amp; Harga'!#REF!</definedName>
    <definedName name="______________DIV2">[34]BOQ!$H$59</definedName>
    <definedName name="______________DIV3">[34]BOQ!$H$85</definedName>
    <definedName name="______________DIV4">[34]BOQ!$H$99</definedName>
    <definedName name="______________DIV5">[34]BOQ!$H$116</definedName>
    <definedName name="______________DIV6">[34]BOQ!$H$133</definedName>
    <definedName name="______________DIV7">[34]BOQ!$H$158</definedName>
    <definedName name="______________DIV8">[34]BOQ!$H$186</definedName>
    <definedName name="______________DIV9">[34]BOQ!$H$214</definedName>
    <definedName name="______________EEE05" localSheetId="5">'[13]5-ALAT(1)'!#REF!</definedName>
    <definedName name="______________EEE05">'[13]5-ALAT(1)'!#REF!</definedName>
    <definedName name="______________EEE09">'[16]Alat (1)'!$AW$16</definedName>
    <definedName name="______________EEE10">[29]Alt!$AW$17</definedName>
    <definedName name="______________EEE59">'[18]Alat (1)'!$AW$66</definedName>
    <definedName name="______________EER03">'[18]Alat (1)'!$AX$10</definedName>
    <definedName name="______________EER05">'[18]Alat (1)'!$AX$12</definedName>
    <definedName name="______________EER06">'[18]Alat (1)'!$AX$13</definedName>
    <definedName name="______________EER08">'[18]Alat (1)'!$AX$15</definedName>
    <definedName name="______________EER13">'[18]Alat (1)'!$AX$20</definedName>
    <definedName name="______________EER17">'[18]Alat (1)'!$AX$24</definedName>
    <definedName name="______________EER24">'[18]Alat (1)'!$AX$31</definedName>
    <definedName name="______________EER25">'[18]Alat (1)'!$AX$32</definedName>
    <definedName name="______________EER26">'[18]Alat (1)'!$AX$33</definedName>
    <definedName name="______________EER47">'[18]Alat (1)'!$AX$54</definedName>
    <definedName name="______________EER48">'[18]Alat (1)'!$AX$55</definedName>
    <definedName name="______________EER56">'[18]Alat (1)'!$AX$63</definedName>
    <definedName name="______________EER57">'[18]Alat (1)'!$AX$64</definedName>
    <definedName name="______________EER58">'[18]Alat (1)'!$AX$65</definedName>
    <definedName name="______________EER59">'[18]Alat (1)'!$AX$66</definedName>
    <definedName name="______________EER60">'[18]Alat (1)'!$AX$67</definedName>
    <definedName name="______________HAL1" localSheetId="5">#REF!</definedName>
    <definedName name="______________HAL1" localSheetId="0">#REF!</definedName>
    <definedName name="______________HAL1">#REF!</definedName>
    <definedName name="______________HAL2" localSheetId="5">#REF!</definedName>
    <definedName name="______________HAL2">#REF!</definedName>
    <definedName name="______________HAL3" localSheetId="5">#REF!</definedName>
    <definedName name="______________HAL3">#REF!</definedName>
    <definedName name="______________HAL4" localSheetId="5">#REF!</definedName>
    <definedName name="______________HAL4">#REF!</definedName>
    <definedName name="______________HAL5" localSheetId="5">#REF!</definedName>
    <definedName name="______________HAL5">#REF!</definedName>
    <definedName name="______________HAL6" localSheetId="5">#REF!</definedName>
    <definedName name="______________HAL6">#REF!</definedName>
    <definedName name="______________HAL7" localSheetId="5">#REF!</definedName>
    <definedName name="______________HAL7">#REF!</definedName>
    <definedName name="______________HAL8" localSheetId="5">#REF!</definedName>
    <definedName name="______________HAL8">#REF!</definedName>
    <definedName name="______________LLL01">'[33]4-Basic Price'!$F$8</definedName>
    <definedName name="______________LLL02">'[33]4-Basic Price'!$F$9</definedName>
    <definedName name="______________LLL03">'[33]4-Basic Price'!$F$10</definedName>
    <definedName name="______________LLL04">[29]Price!$F$14</definedName>
    <definedName name="______________LLL05">[29]Price!$F$16</definedName>
    <definedName name="______________LLL06">'[16]Harga Dasar'!$G$13</definedName>
    <definedName name="______________LLL07">#REF!</definedName>
    <definedName name="______________LLL08">[29]Price!$F$22</definedName>
    <definedName name="______________LLL09">#REF!</definedName>
    <definedName name="______________LLL10">#REF!</definedName>
    <definedName name="______________LLL11" localSheetId="5">'[16]Harga Dasar'!#REF!</definedName>
    <definedName name="______________LLL11">'[16]Harga Dasar'!#REF!</definedName>
    <definedName name="______________MDE01">[22]ALAT!#REF!</definedName>
    <definedName name="______________MDE02">[22]ALAT!#REF!</definedName>
    <definedName name="______________MDE03" localSheetId="5">'[35]5-Ur-ALAT'!#REF!</definedName>
    <definedName name="______________MDE03">'[35]5-Ur-ALAT'!#REF!</definedName>
    <definedName name="______________MDE04">[22]ALAT!#REF!</definedName>
    <definedName name="______________MDE05">[22]ALAT!#REF!</definedName>
    <definedName name="______________MDE06" localSheetId="5">'[35]5-Ur-ALAT'!#REF!</definedName>
    <definedName name="______________MDE06">'[35]5-Ur-ALAT'!#REF!</definedName>
    <definedName name="______________MDE07">[22]ALAT!#REF!</definedName>
    <definedName name="______________MDE08">[22]ALAT!#REF!</definedName>
    <definedName name="______________MDE09">[22]ALAT!#REF!</definedName>
    <definedName name="______________MDE10">[22]ALAT!#REF!</definedName>
    <definedName name="______________MDE11">[22]ALAT!#REF!</definedName>
    <definedName name="______________MDE12">[22]ALAT!#REF!</definedName>
    <definedName name="______________MDE13">[22]ALAT!#REF!</definedName>
    <definedName name="______________MDE14">[22]ALAT!#REF!</definedName>
    <definedName name="______________MDE15">[22]ALAT!#REF!</definedName>
    <definedName name="______________MDE16">[22]ALAT!#REF!</definedName>
    <definedName name="______________MDE17">[22]ALAT!#REF!</definedName>
    <definedName name="______________MDE18">[22]ALAT!#REF!</definedName>
    <definedName name="______________MDE19">[22]ALAT!#REF!</definedName>
    <definedName name="______________MDE20">[22]ALAT!#REF!</definedName>
    <definedName name="______________MDE21">[22]ALAT!#REF!</definedName>
    <definedName name="______________MDE22">[22]ALAT!#REF!</definedName>
    <definedName name="______________MDE23">[22]ALAT!#REF!</definedName>
    <definedName name="______________MDE24">[22]ALAT!#REF!</definedName>
    <definedName name="______________MDE25">[22]ALAT!#REF!</definedName>
    <definedName name="______________MDE26">[22]ALAT!#REF!</definedName>
    <definedName name="______________MDE27">[22]ALAT!#REF!</definedName>
    <definedName name="______________MDE28">[22]ALAT!#REF!</definedName>
    <definedName name="______________MDE29">[22]ALAT!#REF!</definedName>
    <definedName name="______________MDE30">[22]ALAT!#REF!</definedName>
    <definedName name="______________MDE31">[22]ALAT!#REF!</definedName>
    <definedName name="______________MDE32">[22]ALAT!#REF!</definedName>
    <definedName name="______________MDE34">[22]ALAT!#REF!</definedName>
    <definedName name="______________MDE35" localSheetId="5">#REF!</definedName>
    <definedName name="______________MDE35" localSheetId="0">#REF!</definedName>
    <definedName name="______________MDE35">#REF!</definedName>
    <definedName name="______________MDE36" localSheetId="5">#REF!</definedName>
    <definedName name="______________MDE36">#REF!</definedName>
    <definedName name="______________MDE37" localSheetId="5">#REF!</definedName>
    <definedName name="______________MDE37">#REF!</definedName>
    <definedName name="______________MDE38" localSheetId="5">#REF!</definedName>
    <definedName name="______________MDE38">#REF!</definedName>
    <definedName name="______________MDE39" localSheetId="5">#REF!</definedName>
    <definedName name="______________MDE39">#REF!</definedName>
    <definedName name="______________MDE40" localSheetId="5">#REF!</definedName>
    <definedName name="______________MDE40">#REF!</definedName>
    <definedName name="______________MDE41" localSheetId="5">#REF!</definedName>
    <definedName name="______________MDE41">#REF!</definedName>
    <definedName name="______________MDE42" localSheetId="5">#REF!</definedName>
    <definedName name="______________MDE42">#REF!</definedName>
    <definedName name="______________MDE43" localSheetId="5">#REF!</definedName>
    <definedName name="______________MDE43">#REF!</definedName>
    <definedName name="______________MDE44" localSheetId="5">#REF!</definedName>
    <definedName name="______________MDE44">#REF!</definedName>
    <definedName name="______________MDE45" localSheetId="5">#REF!</definedName>
    <definedName name="______________MDE45">#REF!</definedName>
    <definedName name="______________MDE46" localSheetId="5">#REF!</definedName>
    <definedName name="______________MDE46">#REF!</definedName>
    <definedName name="______________MDE47" localSheetId="5">#REF!</definedName>
    <definedName name="______________MDE47">#REF!</definedName>
    <definedName name="______________MDE48" localSheetId="5">#REF!</definedName>
    <definedName name="______________MDE48">#REF!</definedName>
    <definedName name="______________MDE49" localSheetId="5">#REF!</definedName>
    <definedName name="______________MDE49">#REF!</definedName>
    <definedName name="______________MDE50" localSheetId="5">#REF!</definedName>
    <definedName name="______________MDE50">#REF!</definedName>
    <definedName name="______________MDE51" localSheetId="5">#REF!</definedName>
    <definedName name="______________MDE51">#REF!</definedName>
    <definedName name="______________MDE52" localSheetId="5">#REF!</definedName>
    <definedName name="______________MDE52">#REF!</definedName>
    <definedName name="______________MDE53" localSheetId="5">#REF!</definedName>
    <definedName name="______________MDE53">#REF!</definedName>
    <definedName name="______________MDE54" localSheetId="5">#REF!</definedName>
    <definedName name="______________MDE54">#REF!</definedName>
    <definedName name="______________MDE55" localSheetId="5">#REF!</definedName>
    <definedName name="______________MDE55">#REF!</definedName>
    <definedName name="______________MDE56" localSheetId="5">#REF!</definedName>
    <definedName name="______________MDE56">#REF!</definedName>
    <definedName name="______________MDE57" localSheetId="5">#REF!</definedName>
    <definedName name="______________MDE57">#REF!</definedName>
    <definedName name="______________MDE58" localSheetId="5">#REF!</definedName>
    <definedName name="______________MDE58">#REF!</definedName>
    <definedName name="______________MDE59" localSheetId="5">#REF!</definedName>
    <definedName name="______________MDE59">#REF!</definedName>
    <definedName name="______________MDE60" localSheetId="5">#REF!</definedName>
    <definedName name="______________MDE60">#REF!</definedName>
    <definedName name="______________MDE61" localSheetId="5">#REF!</definedName>
    <definedName name="______________MDE61">#REF!</definedName>
    <definedName name="______________MDE62" localSheetId="5">#REF!</definedName>
    <definedName name="______________MDE62">#REF!</definedName>
    <definedName name="______________MDE63" localSheetId="5">#REF!</definedName>
    <definedName name="______________MDE63">#REF!</definedName>
    <definedName name="______________MDE64" localSheetId="5">#REF!</definedName>
    <definedName name="______________MDE64">#REF!</definedName>
    <definedName name="______________MDE65" localSheetId="5">#REF!</definedName>
    <definedName name="______________MDE65">#REF!</definedName>
    <definedName name="______________MDE66" localSheetId="5">#REF!</definedName>
    <definedName name="______________MDE66">#REF!</definedName>
    <definedName name="______________MDE67" localSheetId="5">#REF!</definedName>
    <definedName name="______________MDE67">#REF!</definedName>
    <definedName name="______________MDE68" localSheetId="5">#REF!</definedName>
    <definedName name="______________MDE68">#REF!</definedName>
    <definedName name="______________ME01">[22]ALAT!#REF!</definedName>
    <definedName name="______________ME02">[22]ALAT!#REF!</definedName>
    <definedName name="______________ME03">[29]Alt!$BP$66</definedName>
    <definedName name="______________ME04">[22]ALAT!#REF!</definedName>
    <definedName name="______________ME05">[22]ALAT!#REF!</definedName>
    <definedName name="______________ME06">[29]Alt!$BP$126</definedName>
    <definedName name="______________ME07">[22]ALAT!#REF!</definedName>
    <definedName name="______________ME08">[22]ALAT!#REF!</definedName>
    <definedName name="______________ME09">[22]ALAT!#REF!</definedName>
    <definedName name="______________ME10">[22]ALAT!#REF!</definedName>
    <definedName name="______________ME11">[22]ALAT!#REF!</definedName>
    <definedName name="______________ME12">[22]ALAT!#REF!</definedName>
    <definedName name="______________ME13">[22]ALAT!#REF!</definedName>
    <definedName name="______________ME14">[22]ALAT!#REF!</definedName>
    <definedName name="______________ME15">[22]ALAT!#REF!</definedName>
    <definedName name="______________ME16">[22]ALAT!#REF!</definedName>
    <definedName name="______________ME17">[22]ALAT!#REF!</definedName>
    <definedName name="______________ME18">[22]ALAT!#REF!</definedName>
    <definedName name="______________ME19">[22]ALAT!#REF!</definedName>
    <definedName name="______________ME20">[22]ALAT!#REF!</definedName>
    <definedName name="______________ME21">[22]ALAT!#REF!</definedName>
    <definedName name="______________ME22">[22]ALAT!#REF!</definedName>
    <definedName name="______________ME23">[22]ALAT!#REF!</definedName>
    <definedName name="______________ME24">[22]ALAT!#REF!</definedName>
    <definedName name="______________ME25">[22]ALAT!#REF!</definedName>
    <definedName name="______________ME26">[22]ALAT!#REF!</definedName>
    <definedName name="______________ME27">[22]ALAT!#REF!</definedName>
    <definedName name="______________ME28">[22]ALAT!#REF!</definedName>
    <definedName name="______________ME29">[22]ALAT!#REF!</definedName>
    <definedName name="______________ME30">[22]ALAT!#REF!</definedName>
    <definedName name="______________ME31">[22]ALAT!#REF!</definedName>
    <definedName name="______________ME32">[22]ALAT!#REF!</definedName>
    <definedName name="______________ME34">[22]ALAT!#REF!</definedName>
    <definedName name="______________ME35" localSheetId="5">#REF!</definedName>
    <definedName name="______________ME35" localSheetId="0">#REF!</definedName>
    <definedName name="______________ME35">#REF!</definedName>
    <definedName name="______________ME36" localSheetId="5">#REF!</definedName>
    <definedName name="______________ME36">#REF!</definedName>
    <definedName name="______________ME37" localSheetId="5">#REF!</definedName>
    <definedName name="______________ME37">#REF!</definedName>
    <definedName name="______________ME38" localSheetId="5">#REF!</definedName>
    <definedName name="______________ME38">#REF!</definedName>
    <definedName name="______________ME39" localSheetId="5">#REF!</definedName>
    <definedName name="______________ME39">#REF!</definedName>
    <definedName name="______________ME40" localSheetId="5">#REF!</definedName>
    <definedName name="______________ME40">#REF!</definedName>
    <definedName name="______________ME41" localSheetId="5">#REF!</definedName>
    <definedName name="______________ME41">#REF!</definedName>
    <definedName name="______________ME42" localSheetId="5">#REF!</definedName>
    <definedName name="______________ME42">#REF!</definedName>
    <definedName name="______________ME43" localSheetId="5">#REF!</definedName>
    <definedName name="______________ME43">#REF!</definedName>
    <definedName name="______________ME44" localSheetId="5">#REF!</definedName>
    <definedName name="______________ME44">#REF!</definedName>
    <definedName name="______________ME45" localSheetId="5">#REF!</definedName>
    <definedName name="______________ME45">#REF!</definedName>
    <definedName name="______________ME46" localSheetId="5">#REF!</definedName>
    <definedName name="______________ME46">#REF!</definedName>
    <definedName name="______________ME47" localSheetId="5">#REF!</definedName>
    <definedName name="______________ME47">#REF!</definedName>
    <definedName name="______________ME48" localSheetId="5">#REF!</definedName>
    <definedName name="______________ME48">#REF!</definedName>
    <definedName name="______________ME49" localSheetId="5">#REF!</definedName>
    <definedName name="______________ME49">#REF!</definedName>
    <definedName name="______________ME50" localSheetId="5">#REF!</definedName>
    <definedName name="______________ME50">#REF!</definedName>
    <definedName name="______________ME51" localSheetId="5">#REF!</definedName>
    <definedName name="______________ME51">#REF!</definedName>
    <definedName name="______________ME52" localSheetId="5">#REF!</definedName>
    <definedName name="______________ME52">#REF!</definedName>
    <definedName name="______________ME53" localSheetId="5">#REF!</definedName>
    <definedName name="______________ME53">#REF!</definedName>
    <definedName name="______________ME54" localSheetId="5">#REF!</definedName>
    <definedName name="______________ME54">#REF!</definedName>
    <definedName name="______________ME55" localSheetId="5">#REF!</definedName>
    <definedName name="______________ME55">#REF!</definedName>
    <definedName name="______________ME56" localSheetId="5">#REF!</definedName>
    <definedName name="______________ME56">#REF!</definedName>
    <definedName name="______________ME57" localSheetId="5">#REF!</definedName>
    <definedName name="______________ME57">#REF!</definedName>
    <definedName name="______________ME58" localSheetId="5">#REF!</definedName>
    <definedName name="______________ME58">#REF!</definedName>
    <definedName name="______________ME59" localSheetId="5">#REF!</definedName>
    <definedName name="______________ME59">#REF!</definedName>
    <definedName name="______________ME60" localSheetId="5">#REF!</definedName>
    <definedName name="______________ME60">#REF!</definedName>
    <definedName name="______________ME61" localSheetId="5">#REF!</definedName>
    <definedName name="______________ME61">#REF!</definedName>
    <definedName name="______________ME62" localSheetId="5">#REF!</definedName>
    <definedName name="______________ME62">#REF!</definedName>
    <definedName name="______________ME63" localSheetId="5">#REF!</definedName>
    <definedName name="______________ME63">#REF!</definedName>
    <definedName name="______________ME64" localSheetId="5">#REF!</definedName>
    <definedName name="______________ME64">#REF!</definedName>
    <definedName name="______________ME65" localSheetId="5">#REF!</definedName>
    <definedName name="______________ME65">#REF!</definedName>
    <definedName name="______________ME66" localSheetId="5">#REF!</definedName>
    <definedName name="______________ME66">#REF!</definedName>
    <definedName name="______________ME67" localSheetId="5">#REF!</definedName>
    <definedName name="______________ME67">#REF!</definedName>
    <definedName name="______________ME68" localSheetId="5">#REF!</definedName>
    <definedName name="______________ME68">#REF!</definedName>
    <definedName name="______________MMM01">'[18]Harga Dasar'!$G$34</definedName>
    <definedName name="______________MMM02">'[33]4-Basic Price'!$F$52</definedName>
    <definedName name="______________MMM03">'[33]4-Basic Price'!$F$53</definedName>
    <definedName name="______________MMM04">'[33]4-Basic Price'!$F$54</definedName>
    <definedName name="______________MMM05">#REF!</definedName>
    <definedName name="______________MMM06">[29]Price!$F$63</definedName>
    <definedName name="______________MMM07">#REF!</definedName>
    <definedName name="______________MMM08">[29]Price!$F$67</definedName>
    <definedName name="______________MMM09">'[33]4-Basic Price'!$F$59</definedName>
    <definedName name="______________MMM10">'[33]4-Basic Price'!$F$60</definedName>
    <definedName name="______________MMM11">#REF!</definedName>
    <definedName name="______________MMM12">#REF!</definedName>
    <definedName name="______________MMM13">'[16]Harga Dasar'!$G$55</definedName>
    <definedName name="______________MMM14">'[16]Harga Dasar'!$G$56</definedName>
    <definedName name="______________MMM15">#REF!</definedName>
    <definedName name="______________MMM16">'[33]4-Basic Price'!$F$67</definedName>
    <definedName name="______________MMM17">'[16]Harga Dasar'!$G$59</definedName>
    <definedName name="______________MMM18">[29]Price!$F$89</definedName>
    <definedName name="______________MMM19">[29]Price!$F$99</definedName>
    <definedName name="______________MMM20">#REF!</definedName>
    <definedName name="______________MMM21">#REF!</definedName>
    <definedName name="______________MMM22">#REF!</definedName>
    <definedName name="______________MMM23">#REF!</definedName>
    <definedName name="______________MMM24">#REF!</definedName>
    <definedName name="______________MMM25">#REF!</definedName>
    <definedName name="______________MMM26">'[33]4-Basic Price'!$F$79</definedName>
    <definedName name="______________MMM27">'[33]4-Basic Price'!$F$80</definedName>
    <definedName name="______________MMM28">#REF!</definedName>
    <definedName name="______________MMM29">'[16]Harga Dasar'!$G$72</definedName>
    <definedName name="______________MMM30">#REF!</definedName>
    <definedName name="______________MMM31">[29]Price!$F$124</definedName>
    <definedName name="______________MMM32">#REF!</definedName>
    <definedName name="______________MMM33">'[16]Harga Dasar'!$G$76</definedName>
    <definedName name="______________MMM34">'[16]Harga Dasar'!$G$77</definedName>
    <definedName name="______________MMM35">#REF!</definedName>
    <definedName name="______________MMM36">#REF!</definedName>
    <definedName name="______________MMM37">#REF!</definedName>
    <definedName name="______________MMM38" localSheetId="5">'[14]4-Basic Price'!#REF!</definedName>
    <definedName name="______________MMM38">'[14]4-Basic Price'!#REF!</definedName>
    <definedName name="______________MMM39">'[15]4-Basic Price'!$F$91</definedName>
    <definedName name="______________MMM40">#REF!</definedName>
    <definedName name="______________MMM41">#REF!</definedName>
    <definedName name="______________MMM411">#REF!</definedName>
    <definedName name="______________MMM42">'[16]Harga Dasar'!$G$87</definedName>
    <definedName name="______________MMM43">#REF!</definedName>
    <definedName name="______________MMM44">#REF!</definedName>
    <definedName name="______________MMM45">#REF!</definedName>
    <definedName name="______________MMM46">#REF!</definedName>
    <definedName name="______________MMM47">#REF!</definedName>
    <definedName name="______________MMM48">#REF!</definedName>
    <definedName name="______________MMM49">#REF!</definedName>
    <definedName name="______________MMM50">#REF!</definedName>
    <definedName name="______________MMM51">#REF!</definedName>
    <definedName name="______________MMM52">#REF!</definedName>
    <definedName name="______________MMM53">#REF!</definedName>
    <definedName name="______________MMM54">#REF!</definedName>
    <definedName name="_____________DIV1" localSheetId="5">#REF!</definedName>
    <definedName name="_____________DIV1" localSheetId="0">#REF!</definedName>
    <definedName name="_____________DIV1">#REF!</definedName>
    <definedName name="_____________DIV10" localSheetId="5">#REF!</definedName>
    <definedName name="_____________DIV10">#REF!</definedName>
    <definedName name="_____________DIV11" localSheetId="5">'[31]Kuantitas &amp; Harga'!#REF!</definedName>
    <definedName name="_____________DIV11">'[31]Kuantitas &amp; Harga'!#REF!</definedName>
    <definedName name="_____________DIV2" localSheetId="5">#REF!</definedName>
    <definedName name="_____________DIV2" localSheetId="0">#REF!</definedName>
    <definedName name="_____________DIV2">#REF!</definedName>
    <definedName name="_____________DIV3" localSheetId="5">#REF!</definedName>
    <definedName name="_____________DIV3">#REF!</definedName>
    <definedName name="_____________DIV4" localSheetId="5">#REF!</definedName>
    <definedName name="_____________DIV4">#REF!</definedName>
    <definedName name="_____________DIV5" localSheetId="5">#REF!</definedName>
    <definedName name="_____________DIV5">#REF!</definedName>
    <definedName name="_____________DIV6" localSheetId="5">#REF!</definedName>
    <definedName name="_____________DIV6">#REF!</definedName>
    <definedName name="_____________DIV7" localSheetId="5">#REF!</definedName>
    <definedName name="_____________DIV7">#REF!</definedName>
    <definedName name="_____________DIV8" localSheetId="5">[15]BOQ!#REF!</definedName>
    <definedName name="_____________DIV8">[15]BOQ!#REF!</definedName>
    <definedName name="_____________DIV9" localSheetId="5">#REF!</definedName>
    <definedName name="_____________DIV9" localSheetId="0">#REF!</definedName>
    <definedName name="_____________DIV9">#REF!</definedName>
    <definedName name="_____________EEE05">'[14]5-ALAT(1)'!$AW$12</definedName>
    <definedName name="_____________EEE08" localSheetId="5">'[13]5-ALAT(1)'!#REF!</definedName>
    <definedName name="_____________EEE08">'[13]5-ALAT(1)'!#REF!</definedName>
    <definedName name="_____________EEE09">'[30]5-Daftar-ALAT'!$I$16</definedName>
    <definedName name="_____________EEE10">'[33]5-ALAT(1)'!$AW$17</definedName>
    <definedName name="_____________EEE59">'[18]Alat (1)'!$AW$66</definedName>
    <definedName name="_____________EER03">'[18]Alat (1)'!$AX$10</definedName>
    <definedName name="_____________EER05">'[18]Alat (1)'!$AX$12</definedName>
    <definedName name="_____________EER06">'[18]Alat (1)'!$AX$13</definedName>
    <definedName name="_____________EER08">'[18]Alat (1)'!$AX$15</definedName>
    <definedName name="_____________EER13">'[18]Alat (1)'!$AX$20</definedName>
    <definedName name="_____________EER17">'[18]Alat (1)'!$AX$24</definedName>
    <definedName name="_____________EER24">'[18]Alat (1)'!$AX$31</definedName>
    <definedName name="_____________EER25">'[18]Alat (1)'!$AX$32</definedName>
    <definedName name="_____________EER26">'[18]Alat (1)'!$AX$33</definedName>
    <definedName name="_____________EER47">'[18]Alat (1)'!$AX$54</definedName>
    <definedName name="_____________EER48">'[18]Alat (1)'!$AX$55</definedName>
    <definedName name="_____________EER56">'[18]Alat (1)'!$AX$63</definedName>
    <definedName name="_____________EER57">'[18]Alat (1)'!$AX$64</definedName>
    <definedName name="_____________EER58">'[18]Alat (1)'!$AX$65</definedName>
    <definedName name="_____________EER59">'[18]Alat (1)'!$AX$66</definedName>
    <definedName name="_____________EER60">'[18]Alat (1)'!$AX$67</definedName>
    <definedName name="_____________HAL1" localSheetId="5">#REF!</definedName>
    <definedName name="_____________HAL1" localSheetId="0">#REF!</definedName>
    <definedName name="_____________HAL1">#REF!</definedName>
    <definedName name="_____________HAL2" localSheetId="5">#REF!</definedName>
    <definedName name="_____________HAL2">#REF!</definedName>
    <definedName name="_____________HAL3" localSheetId="5">#REF!</definedName>
    <definedName name="_____________HAL3">#REF!</definedName>
    <definedName name="_____________HAL4" localSheetId="5">#REF!</definedName>
    <definedName name="_____________HAL4">#REF!</definedName>
    <definedName name="_____________HAL5" localSheetId="5">#REF!</definedName>
    <definedName name="_____________HAL5">#REF!</definedName>
    <definedName name="_____________HAL6" localSheetId="5">#REF!</definedName>
    <definedName name="_____________HAL6">#REF!</definedName>
    <definedName name="_____________HAL7" localSheetId="5">#REF!</definedName>
    <definedName name="_____________HAL7">#REF!</definedName>
    <definedName name="_____________HAL8" localSheetId="5">#REF!</definedName>
    <definedName name="_____________HAL8">#REF!</definedName>
    <definedName name="_____________LLL01">'[32]Harga Dasar'!$G$9</definedName>
    <definedName name="_____________LLL02">'[32]Harga Dasar'!$G$18</definedName>
    <definedName name="_____________LLL03">'[32]Harga Dasar'!$G$10</definedName>
    <definedName name="_____________LLL04">'[32]Harga Dasar'!$G$11</definedName>
    <definedName name="_____________LLL05">'[32]Harga Dasar'!$G$12</definedName>
    <definedName name="_____________LLL06">'[16]Harga Dasar'!$G$13</definedName>
    <definedName name="_____________LLL07">#REF!</definedName>
    <definedName name="_____________LLL08">'[32]Harga Dasar'!$G$15</definedName>
    <definedName name="_____________LLL09">#REF!</definedName>
    <definedName name="_____________LLL10">#REF!</definedName>
    <definedName name="_____________LLL11" localSheetId="5">'[27]4-Basic Price-Upah'!#REF!</definedName>
    <definedName name="_____________LLL11">'[27]4-Basic Price-Upah'!#REF!</definedName>
    <definedName name="_____________MDE01">[22]ALAT!#REF!</definedName>
    <definedName name="_____________MDE02">[22]ALAT!#REF!</definedName>
    <definedName name="_____________MDE03" localSheetId="5">'[36]5-Ur-ALAT'!#REF!</definedName>
    <definedName name="_____________MDE03">'[36]5-Ur-ALAT'!#REF!</definedName>
    <definedName name="_____________MDE04">[22]ALAT!#REF!</definedName>
    <definedName name="_____________MDE05">[22]ALAT!#REF!</definedName>
    <definedName name="_____________MDE06" localSheetId="5">'[36]5-Ur-ALAT'!#REF!</definedName>
    <definedName name="_____________MDE06">'[36]5-Ur-ALAT'!#REF!</definedName>
    <definedName name="_____________MDE07">[22]ALAT!#REF!</definedName>
    <definedName name="_____________MDE08">[22]ALAT!#REF!</definedName>
    <definedName name="_____________MDE09">[22]ALAT!#REF!</definedName>
    <definedName name="_____________MDE10">[22]ALAT!#REF!</definedName>
    <definedName name="_____________MDE11">[22]ALAT!#REF!</definedName>
    <definedName name="_____________MDE12">[22]ALAT!#REF!</definedName>
    <definedName name="_____________MDE13">[22]ALAT!#REF!</definedName>
    <definedName name="_____________MDE14">[22]ALAT!#REF!</definedName>
    <definedName name="_____________MDE15">[22]ALAT!#REF!</definedName>
    <definedName name="_____________MDE16">[22]ALAT!#REF!</definedName>
    <definedName name="_____________MDE17">[22]ALAT!#REF!</definedName>
    <definedName name="_____________MDE18">[22]ALAT!#REF!</definedName>
    <definedName name="_____________MDE19">[22]ALAT!#REF!</definedName>
    <definedName name="_____________MDE20">[22]ALAT!#REF!</definedName>
    <definedName name="_____________MDE21">[22]ALAT!#REF!</definedName>
    <definedName name="_____________MDE22">[22]ALAT!#REF!</definedName>
    <definedName name="_____________MDE23">[22]ALAT!#REF!</definedName>
    <definedName name="_____________MDE24">[22]ALAT!#REF!</definedName>
    <definedName name="_____________MDE25">[22]ALAT!#REF!</definedName>
    <definedName name="_____________MDE26">[22]ALAT!#REF!</definedName>
    <definedName name="_____________MDE27">[22]ALAT!#REF!</definedName>
    <definedName name="_____________MDE28">[22]ALAT!#REF!</definedName>
    <definedName name="_____________MDE29">[22]ALAT!#REF!</definedName>
    <definedName name="_____________MDE30">[22]ALAT!#REF!</definedName>
    <definedName name="_____________MDE31">[22]ALAT!#REF!</definedName>
    <definedName name="_____________MDE32">[22]ALAT!#REF!</definedName>
    <definedName name="_____________MDE34">[22]ALAT!#REF!</definedName>
    <definedName name="_____________MDE35" localSheetId="5">#REF!</definedName>
    <definedName name="_____________MDE35" localSheetId="0">#REF!</definedName>
    <definedName name="_____________MDE35">#REF!</definedName>
    <definedName name="_____________MDE36" localSheetId="5">#REF!</definedName>
    <definedName name="_____________MDE36">#REF!</definedName>
    <definedName name="_____________MDE37" localSheetId="5">#REF!</definedName>
    <definedName name="_____________MDE37">#REF!</definedName>
    <definedName name="_____________MDE38" localSheetId="5">#REF!</definedName>
    <definedName name="_____________MDE38">#REF!</definedName>
    <definedName name="_____________MDE39" localSheetId="5">#REF!</definedName>
    <definedName name="_____________MDE39">#REF!</definedName>
    <definedName name="_____________MDE40" localSheetId="5">#REF!</definedName>
    <definedName name="_____________MDE40">#REF!</definedName>
    <definedName name="_____________MDE41" localSheetId="5">#REF!</definedName>
    <definedName name="_____________MDE41">#REF!</definedName>
    <definedName name="_____________MDE42" localSheetId="5">#REF!</definedName>
    <definedName name="_____________MDE42">#REF!</definedName>
    <definedName name="_____________MDE43" localSheetId="5">#REF!</definedName>
    <definedName name="_____________MDE43">#REF!</definedName>
    <definedName name="_____________MDE44" localSheetId="5">#REF!</definedName>
    <definedName name="_____________MDE44">#REF!</definedName>
    <definedName name="_____________MDE45" localSheetId="5">#REF!</definedName>
    <definedName name="_____________MDE45">#REF!</definedName>
    <definedName name="_____________MDE46" localSheetId="5">#REF!</definedName>
    <definedName name="_____________MDE46">#REF!</definedName>
    <definedName name="_____________MDE47" localSheetId="5">#REF!</definedName>
    <definedName name="_____________MDE47">#REF!</definedName>
    <definedName name="_____________MDE48" localSheetId="5">#REF!</definedName>
    <definedName name="_____________MDE48">#REF!</definedName>
    <definedName name="_____________MDE49" localSheetId="5">#REF!</definedName>
    <definedName name="_____________MDE49">#REF!</definedName>
    <definedName name="_____________MDE50" localSheetId="5">#REF!</definedName>
    <definedName name="_____________MDE50">#REF!</definedName>
    <definedName name="_____________MDE51" localSheetId="5">#REF!</definedName>
    <definedName name="_____________MDE51">#REF!</definedName>
    <definedName name="_____________MDE52" localSheetId="5">#REF!</definedName>
    <definedName name="_____________MDE52">#REF!</definedName>
    <definedName name="_____________MDE53" localSheetId="5">#REF!</definedName>
    <definedName name="_____________MDE53">#REF!</definedName>
    <definedName name="_____________MDE54" localSheetId="5">#REF!</definedName>
    <definedName name="_____________MDE54">#REF!</definedName>
    <definedName name="_____________MDE55" localSheetId="5">#REF!</definedName>
    <definedName name="_____________MDE55">#REF!</definedName>
    <definedName name="_____________MDE56" localSheetId="5">#REF!</definedName>
    <definedName name="_____________MDE56">#REF!</definedName>
    <definedName name="_____________MDE57" localSheetId="5">#REF!</definedName>
    <definedName name="_____________MDE57">#REF!</definedName>
    <definedName name="_____________MDE58" localSheetId="5">#REF!</definedName>
    <definedName name="_____________MDE58">#REF!</definedName>
    <definedName name="_____________MDE59" localSheetId="5">#REF!</definedName>
    <definedName name="_____________MDE59">#REF!</definedName>
    <definedName name="_____________MDE60" localSheetId="5">#REF!</definedName>
    <definedName name="_____________MDE60">#REF!</definedName>
    <definedName name="_____________MDE61" localSheetId="5">#REF!</definedName>
    <definedName name="_____________MDE61">#REF!</definedName>
    <definedName name="_____________MDE62" localSheetId="5">#REF!</definedName>
    <definedName name="_____________MDE62">#REF!</definedName>
    <definedName name="_____________MDE63" localSheetId="5">#REF!</definedName>
    <definedName name="_____________MDE63">#REF!</definedName>
    <definedName name="_____________MDE64" localSheetId="5">#REF!</definedName>
    <definedName name="_____________MDE64">#REF!</definedName>
    <definedName name="_____________MDE65" localSheetId="5">#REF!</definedName>
    <definedName name="_____________MDE65">#REF!</definedName>
    <definedName name="_____________MDE66" localSheetId="5">#REF!</definedName>
    <definedName name="_____________MDE66">#REF!</definedName>
    <definedName name="_____________MDE67" localSheetId="5">#REF!</definedName>
    <definedName name="_____________MDE67">#REF!</definedName>
    <definedName name="_____________MDE68" localSheetId="5">#REF!</definedName>
    <definedName name="_____________MDE68">#REF!</definedName>
    <definedName name="_____________ME01">[22]ALAT!#REF!</definedName>
    <definedName name="_____________ME02">[22]ALAT!#REF!</definedName>
    <definedName name="_____________ME03" localSheetId="5">'[35]5-Ur-ALAT'!#REF!</definedName>
    <definedName name="_____________ME03">'[35]5-Ur-ALAT'!#REF!</definedName>
    <definedName name="_____________ME04">[22]ALAT!#REF!</definedName>
    <definedName name="_____________ME05">[22]ALAT!#REF!</definedName>
    <definedName name="_____________ME06" localSheetId="5">'[35]5-Ur-ALAT'!#REF!</definedName>
    <definedName name="_____________ME06">'[35]5-Ur-ALAT'!#REF!</definedName>
    <definedName name="_____________ME07">[22]ALAT!#REF!</definedName>
    <definedName name="_____________ME08">[22]ALAT!#REF!</definedName>
    <definedName name="_____________ME09">[22]ALAT!#REF!</definedName>
    <definedName name="_____________ME10">[22]ALAT!#REF!</definedName>
    <definedName name="_____________ME11">[22]ALAT!#REF!</definedName>
    <definedName name="_____________ME12">[22]ALAT!#REF!</definedName>
    <definedName name="_____________ME13">[22]ALAT!#REF!</definedName>
    <definedName name="_____________ME14">[22]ALAT!#REF!</definedName>
    <definedName name="_____________ME15">[22]ALAT!#REF!</definedName>
    <definedName name="_____________ME16">[22]ALAT!#REF!</definedName>
    <definedName name="_____________ME17">[22]ALAT!#REF!</definedName>
    <definedName name="_____________ME18">[22]ALAT!#REF!</definedName>
    <definedName name="_____________ME19">[22]ALAT!#REF!</definedName>
    <definedName name="_____________ME20">[22]ALAT!#REF!</definedName>
    <definedName name="_____________ME21">[22]ALAT!#REF!</definedName>
    <definedName name="_____________ME22">[22]ALAT!#REF!</definedName>
    <definedName name="_____________ME23">[22]ALAT!#REF!</definedName>
    <definedName name="_____________ME24">[22]ALAT!#REF!</definedName>
    <definedName name="_____________ME25">[22]ALAT!#REF!</definedName>
    <definedName name="_____________ME26">[22]ALAT!#REF!</definedName>
    <definedName name="_____________ME27">[22]ALAT!#REF!</definedName>
    <definedName name="_____________ME28">[22]ALAT!#REF!</definedName>
    <definedName name="_____________ME29">[22]ALAT!#REF!</definedName>
    <definedName name="_____________ME30">[22]ALAT!#REF!</definedName>
    <definedName name="_____________ME31">[22]ALAT!#REF!</definedName>
    <definedName name="_____________ME32">[22]ALAT!#REF!</definedName>
    <definedName name="_____________ME34">[22]ALAT!#REF!</definedName>
    <definedName name="_____________ME35" localSheetId="5">#REF!</definedName>
    <definedName name="_____________ME35" localSheetId="0">#REF!</definedName>
    <definedName name="_____________ME35">#REF!</definedName>
    <definedName name="_____________ME36" localSheetId="5">#REF!</definedName>
    <definedName name="_____________ME36">#REF!</definedName>
    <definedName name="_____________ME37" localSheetId="5">#REF!</definedName>
    <definedName name="_____________ME37">#REF!</definedName>
    <definedName name="_____________ME38" localSheetId="5">#REF!</definedName>
    <definedName name="_____________ME38">#REF!</definedName>
    <definedName name="_____________ME39" localSheetId="5">#REF!</definedName>
    <definedName name="_____________ME39">#REF!</definedName>
    <definedName name="_____________ME40" localSheetId="5">#REF!</definedName>
    <definedName name="_____________ME40">#REF!</definedName>
    <definedName name="_____________ME41" localSheetId="5">#REF!</definedName>
    <definedName name="_____________ME41">#REF!</definedName>
    <definedName name="_____________ME42" localSheetId="5">#REF!</definedName>
    <definedName name="_____________ME42">#REF!</definedName>
    <definedName name="_____________ME43" localSheetId="5">#REF!</definedName>
    <definedName name="_____________ME43">#REF!</definedName>
    <definedName name="_____________ME44" localSheetId="5">#REF!</definedName>
    <definedName name="_____________ME44">#REF!</definedName>
    <definedName name="_____________ME45" localSheetId="5">#REF!</definedName>
    <definedName name="_____________ME45">#REF!</definedName>
    <definedName name="_____________ME46" localSheetId="5">#REF!</definedName>
    <definedName name="_____________ME46">#REF!</definedName>
    <definedName name="_____________ME47" localSheetId="5">#REF!</definedName>
    <definedName name="_____________ME47">#REF!</definedName>
    <definedName name="_____________ME48" localSheetId="5">#REF!</definedName>
    <definedName name="_____________ME48">#REF!</definedName>
    <definedName name="_____________ME49" localSheetId="5">#REF!</definedName>
    <definedName name="_____________ME49">#REF!</definedName>
    <definedName name="_____________ME50" localSheetId="5">#REF!</definedName>
    <definedName name="_____________ME50">#REF!</definedName>
    <definedName name="_____________ME51" localSheetId="5">#REF!</definedName>
    <definedName name="_____________ME51">#REF!</definedName>
    <definedName name="_____________ME52" localSheetId="5">#REF!</definedName>
    <definedName name="_____________ME52">#REF!</definedName>
    <definedName name="_____________ME53" localSheetId="5">#REF!</definedName>
    <definedName name="_____________ME53">#REF!</definedName>
    <definedName name="_____________ME54" localSheetId="5">#REF!</definedName>
    <definedName name="_____________ME54">#REF!</definedName>
    <definedName name="_____________ME55" localSheetId="5">#REF!</definedName>
    <definedName name="_____________ME55">#REF!</definedName>
    <definedName name="_____________ME56" localSheetId="5">#REF!</definedName>
    <definedName name="_____________ME56">#REF!</definedName>
    <definedName name="_____________ME57" localSheetId="5">#REF!</definedName>
    <definedName name="_____________ME57">#REF!</definedName>
    <definedName name="_____________ME58" localSheetId="5">#REF!</definedName>
    <definedName name="_____________ME58">#REF!</definedName>
    <definedName name="_____________ME59" localSheetId="5">#REF!</definedName>
    <definedName name="_____________ME59">#REF!</definedName>
    <definedName name="_____________ME60" localSheetId="5">#REF!</definedName>
    <definedName name="_____________ME60">#REF!</definedName>
    <definedName name="_____________ME61" localSheetId="5">#REF!</definedName>
    <definedName name="_____________ME61">#REF!</definedName>
    <definedName name="_____________ME62" localSheetId="5">#REF!</definedName>
    <definedName name="_____________ME62">#REF!</definedName>
    <definedName name="_____________ME63" localSheetId="5">#REF!</definedName>
    <definedName name="_____________ME63">#REF!</definedName>
    <definedName name="_____________ME64" localSheetId="5">#REF!</definedName>
    <definedName name="_____________ME64">#REF!</definedName>
    <definedName name="_____________ME65" localSheetId="5">#REF!</definedName>
    <definedName name="_____________ME65">#REF!</definedName>
    <definedName name="_____________ME66" localSheetId="5">#REF!</definedName>
    <definedName name="_____________ME66">#REF!</definedName>
    <definedName name="_____________ME67" localSheetId="5">#REF!</definedName>
    <definedName name="_____________ME67">#REF!</definedName>
    <definedName name="_____________ME68" localSheetId="5">#REF!</definedName>
    <definedName name="_____________ME68">#REF!</definedName>
    <definedName name="_____________MMM01">'[18]Harga Dasar'!$G$34</definedName>
    <definedName name="_____________MMM02">'[32]Harga Dasar'!$G$42</definedName>
    <definedName name="_____________MMM03">'[32]Harga Dasar'!$G$43</definedName>
    <definedName name="_____________MMM04">'[32]Harga Dasar'!$G$44</definedName>
    <definedName name="_____________MMM05">#REF!</definedName>
    <definedName name="_____________MMM06">'[32]Harga Dasar'!$G$46</definedName>
    <definedName name="_____________MMM07">#REF!</definedName>
    <definedName name="_____________MMM08">'[32]Harga Dasar'!$G$48</definedName>
    <definedName name="_____________MMM09">'[32]Harga Dasar'!$G$49</definedName>
    <definedName name="_____________MMM10">'[32]Harga Dasar'!$G$50</definedName>
    <definedName name="_____________MMM11">#REF!</definedName>
    <definedName name="_____________MMM12">#REF!</definedName>
    <definedName name="_____________MMM13">'[30]4-Basic Price-Bahan'!$G$24</definedName>
    <definedName name="_____________MMM14">'[16]Harga Dasar'!$G$56</definedName>
    <definedName name="_____________MMM15">#REF!</definedName>
    <definedName name="_____________MMM16">'[32]Harga Dasar'!$G$58</definedName>
    <definedName name="_____________MMM17">'[16]Harga Dasar'!$G$59</definedName>
    <definedName name="_____________MMM18">'[32]Harga Dasar'!$G$61</definedName>
    <definedName name="_____________MMM19">'[32]Harga Dasar'!$G$62</definedName>
    <definedName name="_____________MMM20">#REF!</definedName>
    <definedName name="_____________MMM21">#REF!</definedName>
    <definedName name="_____________MMM22">#REF!</definedName>
    <definedName name="_____________MMM23">#REF!</definedName>
    <definedName name="_____________MMM24">#REF!</definedName>
    <definedName name="_____________MMM25">#REF!</definedName>
    <definedName name="_____________MMM26">'[32]Harga Dasar'!$G$69</definedName>
    <definedName name="_____________MMM27">'[32]Harga Dasar'!$G$70</definedName>
    <definedName name="_____________MMM28">#REF!</definedName>
    <definedName name="_____________MMM29">'[16]Harga Dasar'!$G$72</definedName>
    <definedName name="_____________MMM30">#REF!</definedName>
    <definedName name="_____________MMM31">'[16]Harga Dasar'!$G$74</definedName>
    <definedName name="_____________MMM32">#REF!</definedName>
    <definedName name="_____________MMM33">'[16]Harga Dasar'!$G$76</definedName>
    <definedName name="_____________MMM34">'[16]Harga Dasar'!$G$77</definedName>
    <definedName name="_____________MMM35">#REF!</definedName>
    <definedName name="_____________MMM36">#REF!</definedName>
    <definedName name="_____________MMM37">#REF!</definedName>
    <definedName name="_____________MMM38" localSheetId="5">'[15]4-Basic Price'!#REF!</definedName>
    <definedName name="_____________MMM38" localSheetId="0">'[15]4-Basic Price'!#REF!</definedName>
    <definedName name="_____________MMM38">'[15]4-Basic Price'!#REF!</definedName>
    <definedName name="_____________MMM39">'[15]4-Basic Price'!$F$91</definedName>
    <definedName name="_____________MMM40">#REF!</definedName>
    <definedName name="_____________MMM41">#REF!</definedName>
    <definedName name="_____________MMM411">#REF!</definedName>
    <definedName name="_____________MMM42">'[16]Harga Dasar'!$G$87</definedName>
    <definedName name="_____________MMM43">#REF!</definedName>
    <definedName name="_____________MMM44">#REF!</definedName>
    <definedName name="_____________MMM45">#REF!</definedName>
    <definedName name="_____________MMM46">#REF!</definedName>
    <definedName name="_____________MMM47">#REF!</definedName>
    <definedName name="_____________MMM48">#REF!</definedName>
    <definedName name="_____________MMM49">#REF!</definedName>
    <definedName name="_____________MMM50">#REF!</definedName>
    <definedName name="_____________MMM51">#REF!</definedName>
    <definedName name="_____________MMM52">#REF!</definedName>
    <definedName name="_____________MMM53">#REF!</definedName>
    <definedName name="_____________MMM54">#REF!</definedName>
    <definedName name="____________ANA1" localSheetId="5">#REF!</definedName>
    <definedName name="____________ANA1" localSheetId="0">#REF!</definedName>
    <definedName name="____________ANA1">#REF!</definedName>
    <definedName name="____________ANA2" localSheetId="5">#REF!</definedName>
    <definedName name="____________ANA2">#REF!</definedName>
    <definedName name="____________DIV1">[37]BOQ!$G$18</definedName>
    <definedName name="____________DIV10">[37]BOQ!$G$323</definedName>
    <definedName name="____________DIV11" localSheetId="5">'[31]Kuantitas &amp; Harga'!#REF!</definedName>
    <definedName name="____________DIV11">'[31]Kuantitas &amp; Harga'!#REF!</definedName>
    <definedName name="____________DIV2">[37]BOQ!$G$36</definedName>
    <definedName name="____________DIV3">[37]BOQ!$G$59</definedName>
    <definedName name="____________DIV4">[37]BOQ!$G$76</definedName>
    <definedName name="____________DIV5">[37]BOQ!$G$89</definedName>
    <definedName name="____________DIV6">[37]BOQ!$G$127</definedName>
    <definedName name="____________DIV7">[37]BOQ!$G$232</definedName>
    <definedName name="____________DIV8">[37]BOQ!$G$286</definedName>
    <definedName name="____________DIV9">[37]BOQ!$G$312</definedName>
    <definedName name="____________EEE05">'[14]5-ALAT(1)'!$AW$12</definedName>
    <definedName name="____________EEE06" localSheetId="5">'[13]5-ALAT(1)'!#REF!</definedName>
    <definedName name="____________EEE06">'[13]5-ALAT(1)'!#REF!</definedName>
    <definedName name="____________EEE08" localSheetId="5">#REF!</definedName>
    <definedName name="____________EEE08" localSheetId="0">#REF!</definedName>
    <definedName name="____________EEE08">#REF!</definedName>
    <definedName name="____________EEE09">[29]Alt!$AW$16</definedName>
    <definedName name="____________EEE10">'[32]Alat (1)'!$AW$17</definedName>
    <definedName name="____________EEE17" localSheetId="5">'[13]5-ALAT(1)'!#REF!</definedName>
    <definedName name="____________EEE17">'[13]5-ALAT(1)'!#REF!</definedName>
    <definedName name="____________EEE23" localSheetId="5">'[13]5-ALAT(1)'!#REF!</definedName>
    <definedName name="____________EEE23">'[13]5-ALAT(1)'!#REF!</definedName>
    <definedName name="____________EEE59">'[18]Alat (1)'!$AW$66</definedName>
    <definedName name="____________EER03">'[18]Alat (1)'!$AX$10</definedName>
    <definedName name="____________EER05">'[18]Alat (1)'!$AX$12</definedName>
    <definedName name="____________EER06">'[18]Alat (1)'!$AX$13</definedName>
    <definedName name="____________EER08">'[18]Alat (1)'!$AX$15</definedName>
    <definedName name="____________EER13">'[18]Alat (1)'!$AX$20</definedName>
    <definedName name="____________EER17">'[18]Alat (1)'!$AX$24</definedName>
    <definedName name="____________EER24">'[18]Alat (1)'!$AX$31</definedName>
    <definedName name="____________EER25">'[18]Alat (1)'!$AX$32</definedName>
    <definedName name="____________EER26">'[18]Alat (1)'!$AX$33</definedName>
    <definedName name="____________EER47">'[18]Alat (1)'!$AX$54</definedName>
    <definedName name="____________EER48">'[18]Alat (1)'!$AX$55</definedName>
    <definedName name="____________EER56">'[18]Alat (1)'!$AX$63</definedName>
    <definedName name="____________EER57">'[18]Alat (1)'!$AX$64</definedName>
    <definedName name="____________EER58">'[18]Alat (1)'!$AX$65</definedName>
    <definedName name="____________EER59">'[18]Alat (1)'!$AX$66</definedName>
    <definedName name="____________EER60">'[18]Alat (1)'!$AX$67</definedName>
    <definedName name="____________HAL1" localSheetId="5">#REF!</definedName>
    <definedName name="____________HAL1" localSheetId="0">#REF!</definedName>
    <definedName name="____________HAL1">#REF!</definedName>
    <definedName name="____________HAL2" localSheetId="5">#REF!</definedName>
    <definedName name="____________HAL2">#REF!</definedName>
    <definedName name="____________HAL3" localSheetId="5">#REF!</definedName>
    <definedName name="____________HAL3">#REF!</definedName>
    <definedName name="____________HAL4" localSheetId="5">#REF!</definedName>
    <definedName name="____________HAL4">#REF!</definedName>
    <definedName name="____________HAL5" localSheetId="5">#REF!</definedName>
    <definedName name="____________HAL5">#REF!</definedName>
    <definedName name="____________HAL6" localSheetId="5">#REF!</definedName>
    <definedName name="____________HAL6">#REF!</definedName>
    <definedName name="____________HAL7" localSheetId="5">#REF!</definedName>
    <definedName name="____________HAL7">#REF!</definedName>
    <definedName name="____________HAL8" localSheetId="5">#REF!</definedName>
    <definedName name="____________HAL8">#REF!</definedName>
    <definedName name="____________LLL01">'[32]Harga Dasar'!$G$9</definedName>
    <definedName name="____________LLL02">'[32]Harga Dasar'!$G$18</definedName>
    <definedName name="____________LLL03">'[32]Harga Dasar'!$G$10</definedName>
    <definedName name="____________LLL04">'[32]Harga Dasar'!$G$11</definedName>
    <definedName name="____________LLL05">'[32]Harga Dasar'!$G$12</definedName>
    <definedName name="____________LLL06">'[16]Harga Dasar'!$G$13</definedName>
    <definedName name="____________LLL07">#REF!</definedName>
    <definedName name="____________LLL08">'[32]Harga Dasar'!$G$15</definedName>
    <definedName name="____________LLL09">#REF!</definedName>
    <definedName name="____________LLL10">#REF!</definedName>
    <definedName name="____________LLL11">[29]Price!$F$28</definedName>
    <definedName name="____________MDE01">[22]ALAT!#REF!</definedName>
    <definedName name="____________MDE02">[22]ALAT!#REF!</definedName>
    <definedName name="____________MDE03">[22]ALAT!#REF!</definedName>
    <definedName name="____________MDE04">[22]ALAT!#REF!</definedName>
    <definedName name="____________MDE05">[22]ALAT!#REF!</definedName>
    <definedName name="____________MDE06">[22]ALAT!#REF!</definedName>
    <definedName name="____________MDE07">[22]ALAT!#REF!</definedName>
    <definedName name="____________MDE08">[22]ALAT!#REF!</definedName>
    <definedName name="____________MDE09">[22]ALAT!#REF!</definedName>
    <definedName name="____________MDE10">[22]ALAT!#REF!</definedName>
    <definedName name="____________MDE11">[22]ALAT!#REF!</definedName>
    <definedName name="____________MDE12">[22]ALAT!#REF!</definedName>
    <definedName name="____________MDE13">[22]ALAT!#REF!</definedName>
    <definedName name="____________MDE14">[22]ALAT!#REF!</definedName>
    <definedName name="____________MDE15">[22]ALAT!#REF!</definedName>
    <definedName name="____________MDE16">[22]ALAT!#REF!</definedName>
    <definedName name="____________MDE17">[22]ALAT!#REF!</definedName>
    <definedName name="____________MDE18">[22]ALAT!#REF!</definedName>
    <definedName name="____________MDE19">[22]ALAT!#REF!</definedName>
    <definedName name="____________MDE20">[22]ALAT!#REF!</definedName>
    <definedName name="____________MDE21">[22]ALAT!#REF!</definedName>
    <definedName name="____________MDE22">[22]ALAT!#REF!</definedName>
    <definedName name="____________MDE23">[22]ALAT!#REF!</definedName>
    <definedName name="____________MDE24">[22]ALAT!#REF!</definedName>
    <definedName name="____________MDE25">[22]ALAT!#REF!</definedName>
    <definedName name="____________MDE26">[22]ALAT!#REF!</definedName>
    <definedName name="____________MDE27">[22]ALAT!#REF!</definedName>
    <definedName name="____________MDE28">[22]ALAT!#REF!</definedName>
    <definedName name="____________MDE29">[22]ALAT!#REF!</definedName>
    <definedName name="____________MDE30">[22]ALAT!#REF!</definedName>
    <definedName name="____________MDE31">[22]ALAT!#REF!</definedName>
    <definedName name="____________MDE32">[22]ALAT!#REF!</definedName>
    <definedName name="____________MDE34">[22]ALAT!#REF!</definedName>
    <definedName name="____________MDE35" localSheetId="5">#REF!</definedName>
    <definedName name="____________MDE35" localSheetId="0">#REF!</definedName>
    <definedName name="____________MDE35">#REF!</definedName>
    <definedName name="____________MDE36" localSheetId="5">#REF!</definedName>
    <definedName name="____________MDE36">#REF!</definedName>
    <definedName name="____________MDE37" localSheetId="5">#REF!</definedName>
    <definedName name="____________MDE37">#REF!</definedName>
    <definedName name="____________MDE38" localSheetId="5">#REF!</definedName>
    <definedName name="____________MDE38">#REF!</definedName>
    <definedName name="____________MDE39" localSheetId="5">#REF!</definedName>
    <definedName name="____________MDE39">#REF!</definedName>
    <definedName name="____________MDE40" localSheetId="5">#REF!</definedName>
    <definedName name="____________MDE40">#REF!</definedName>
    <definedName name="____________MDE41" localSheetId="5">#REF!</definedName>
    <definedName name="____________MDE41">#REF!</definedName>
    <definedName name="____________MDE42" localSheetId="5">#REF!</definedName>
    <definedName name="____________MDE42">#REF!</definedName>
    <definedName name="____________MDE43" localSheetId="5">#REF!</definedName>
    <definedName name="____________MDE43">#REF!</definedName>
    <definedName name="____________MDE44" localSheetId="5">#REF!</definedName>
    <definedName name="____________MDE44">#REF!</definedName>
    <definedName name="____________MDE45" localSheetId="5">#REF!</definedName>
    <definedName name="____________MDE45">#REF!</definedName>
    <definedName name="____________MDE46" localSheetId="5">#REF!</definedName>
    <definedName name="____________MDE46">#REF!</definedName>
    <definedName name="____________MDE47" localSheetId="5">#REF!</definedName>
    <definedName name="____________MDE47">#REF!</definedName>
    <definedName name="____________MDE48" localSheetId="5">#REF!</definedName>
    <definedName name="____________MDE48">#REF!</definedName>
    <definedName name="____________MDE49" localSheetId="5">#REF!</definedName>
    <definedName name="____________MDE49">#REF!</definedName>
    <definedName name="____________MDE50" localSheetId="5">#REF!</definedName>
    <definedName name="____________MDE50">#REF!</definedName>
    <definedName name="____________MDE51" localSheetId="5">#REF!</definedName>
    <definedName name="____________MDE51">#REF!</definedName>
    <definedName name="____________MDE52" localSheetId="5">#REF!</definedName>
    <definedName name="____________MDE52">#REF!</definedName>
    <definedName name="____________MDE53" localSheetId="5">#REF!</definedName>
    <definedName name="____________MDE53">#REF!</definedName>
    <definedName name="____________MDE54" localSheetId="5">#REF!</definedName>
    <definedName name="____________MDE54">#REF!</definedName>
    <definedName name="____________MDE55" localSheetId="5">#REF!</definedName>
    <definedName name="____________MDE55">#REF!</definedName>
    <definedName name="____________MDE56" localSheetId="5">#REF!</definedName>
    <definedName name="____________MDE56">#REF!</definedName>
    <definedName name="____________MDE57" localSheetId="5">#REF!</definedName>
    <definedName name="____________MDE57">#REF!</definedName>
    <definedName name="____________MDE58" localSheetId="5">#REF!</definedName>
    <definedName name="____________MDE58">#REF!</definedName>
    <definedName name="____________MDE59" localSheetId="5">#REF!</definedName>
    <definedName name="____________MDE59">#REF!</definedName>
    <definedName name="____________MDE60" localSheetId="5">#REF!</definedName>
    <definedName name="____________MDE60">#REF!</definedName>
    <definedName name="____________MDE61" localSheetId="5">#REF!</definedName>
    <definedName name="____________MDE61">#REF!</definedName>
    <definedName name="____________MDE62" localSheetId="5">#REF!</definedName>
    <definedName name="____________MDE62">#REF!</definedName>
    <definedName name="____________MDE63" localSheetId="5">#REF!</definedName>
    <definedName name="____________MDE63">#REF!</definedName>
    <definedName name="____________MDE64" localSheetId="5">#REF!</definedName>
    <definedName name="____________MDE64">#REF!</definedName>
    <definedName name="____________MDE65" localSheetId="5">#REF!</definedName>
    <definedName name="____________MDE65">#REF!</definedName>
    <definedName name="____________MDE66" localSheetId="5">#REF!</definedName>
    <definedName name="____________MDE66">#REF!</definedName>
    <definedName name="____________MDE67" localSheetId="5">#REF!</definedName>
    <definedName name="____________MDE67">#REF!</definedName>
    <definedName name="____________MDE68" localSheetId="5">#REF!</definedName>
    <definedName name="____________MDE68">#REF!</definedName>
    <definedName name="____________ME01">[22]ALAT!#REF!</definedName>
    <definedName name="____________ME02">[22]ALAT!#REF!</definedName>
    <definedName name="____________ME03" localSheetId="5">'[36]5-Ur-ALAT'!#REF!</definedName>
    <definedName name="____________ME03" localSheetId="0">'[36]5-Ur-ALAT'!#REF!</definedName>
    <definedName name="____________ME03">'[36]5-Ur-ALAT'!#REF!</definedName>
    <definedName name="____________ME04">[22]ALAT!#REF!</definedName>
    <definedName name="____________ME05">[22]ALAT!#REF!</definedName>
    <definedName name="____________ME06" localSheetId="5">'[36]5-Ur-ALAT'!#REF!</definedName>
    <definedName name="____________ME06" localSheetId="0">'[36]5-Ur-ALAT'!#REF!</definedName>
    <definedName name="____________ME06">'[36]5-Ur-ALAT'!#REF!</definedName>
    <definedName name="____________ME07">[22]ALAT!#REF!</definedName>
    <definedName name="____________ME08">[22]ALAT!#REF!</definedName>
    <definedName name="____________ME09">[22]ALAT!#REF!</definedName>
    <definedName name="____________ME10">[22]ALAT!#REF!</definedName>
    <definedName name="____________ME11">[22]ALAT!#REF!</definedName>
    <definedName name="____________ME12">[22]ALAT!#REF!</definedName>
    <definedName name="____________ME13">[22]ALAT!#REF!</definedName>
    <definedName name="____________ME14">[22]ALAT!#REF!</definedName>
    <definedName name="____________ME15">[22]ALAT!#REF!</definedName>
    <definedName name="____________ME16">[22]ALAT!#REF!</definedName>
    <definedName name="____________ME17">[22]ALAT!#REF!</definedName>
    <definedName name="____________ME18">[22]ALAT!#REF!</definedName>
    <definedName name="____________ME19">[22]ALAT!#REF!</definedName>
    <definedName name="____________ME20">[22]ALAT!#REF!</definedName>
    <definedName name="____________ME21">[22]ALAT!#REF!</definedName>
    <definedName name="____________ME22">[22]ALAT!#REF!</definedName>
    <definedName name="____________ME23">[22]ALAT!#REF!</definedName>
    <definedName name="____________ME24">[22]ALAT!#REF!</definedName>
    <definedName name="____________ME25">[22]ALAT!#REF!</definedName>
    <definedName name="____________ME26">[22]ALAT!#REF!</definedName>
    <definedName name="____________ME27">[22]ALAT!#REF!</definedName>
    <definedName name="____________ME28">[22]ALAT!#REF!</definedName>
    <definedName name="____________ME29">[22]ALAT!#REF!</definedName>
    <definedName name="____________ME30">[22]ALAT!#REF!</definedName>
    <definedName name="____________ME31">[22]ALAT!#REF!</definedName>
    <definedName name="____________ME32">[22]ALAT!#REF!</definedName>
    <definedName name="____________ME34">[22]ALAT!#REF!</definedName>
    <definedName name="____________ME35" localSheetId="5">#REF!</definedName>
    <definedName name="____________ME35" localSheetId="0">#REF!</definedName>
    <definedName name="____________ME35">#REF!</definedName>
    <definedName name="____________ME36" localSheetId="5">#REF!</definedName>
    <definedName name="____________ME36">#REF!</definedName>
    <definedName name="____________ME37" localSheetId="5">#REF!</definedName>
    <definedName name="____________ME37">#REF!</definedName>
    <definedName name="____________ME38" localSheetId="5">#REF!</definedName>
    <definedName name="____________ME38">#REF!</definedName>
    <definedName name="____________ME39" localSheetId="5">#REF!</definedName>
    <definedName name="____________ME39">#REF!</definedName>
    <definedName name="____________ME40" localSheetId="5">#REF!</definedName>
    <definedName name="____________ME40">#REF!</definedName>
    <definedName name="____________ME41" localSheetId="5">#REF!</definedName>
    <definedName name="____________ME41">#REF!</definedName>
    <definedName name="____________ME42" localSheetId="5">#REF!</definedName>
    <definedName name="____________ME42">#REF!</definedName>
    <definedName name="____________ME43" localSheetId="5">#REF!</definedName>
    <definedName name="____________ME43">#REF!</definedName>
    <definedName name="____________ME44" localSheetId="5">#REF!</definedName>
    <definedName name="____________ME44">#REF!</definedName>
    <definedName name="____________ME45" localSheetId="5">#REF!</definedName>
    <definedName name="____________ME45">#REF!</definedName>
    <definedName name="____________ME46" localSheetId="5">#REF!</definedName>
    <definedName name="____________ME46">#REF!</definedName>
    <definedName name="____________ME47" localSheetId="5">#REF!</definedName>
    <definedName name="____________ME47">#REF!</definedName>
    <definedName name="____________ME48" localSheetId="5">#REF!</definedName>
    <definedName name="____________ME48">#REF!</definedName>
    <definedName name="____________ME49" localSheetId="5">#REF!</definedName>
    <definedName name="____________ME49">#REF!</definedName>
    <definedName name="____________ME50" localSheetId="5">#REF!</definedName>
    <definedName name="____________ME50">#REF!</definedName>
    <definedName name="____________ME51" localSheetId="5">#REF!</definedName>
    <definedName name="____________ME51">#REF!</definedName>
    <definedName name="____________ME52" localSheetId="5">#REF!</definedName>
    <definedName name="____________ME52">#REF!</definedName>
    <definedName name="____________ME53" localSheetId="5">#REF!</definedName>
    <definedName name="____________ME53">#REF!</definedName>
    <definedName name="____________ME54" localSheetId="5">#REF!</definedName>
    <definedName name="____________ME54">#REF!</definedName>
    <definedName name="____________ME55" localSheetId="5">#REF!</definedName>
    <definedName name="____________ME55">#REF!</definedName>
    <definedName name="____________ME56" localSheetId="5">#REF!</definedName>
    <definedName name="____________ME56">#REF!</definedName>
    <definedName name="____________ME57" localSheetId="5">#REF!</definedName>
    <definedName name="____________ME57">#REF!</definedName>
    <definedName name="____________ME58" localSheetId="5">#REF!</definedName>
    <definedName name="____________ME58">#REF!</definedName>
    <definedName name="____________ME59" localSheetId="5">#REF!</definedName>
    <definedName name="____________ME59">#REF!</definedName>
    <definedName name="____________ME60" localSheetId="5">#REF!</definedName>
    <definedName name="____________ME60">#REF!</definedName>
    <definedName name="____________ME61" localSheetId="5">#REF!</definedName>
    <definedName name="____________ME61">#REF!</definedName>
    <definedName name="____________ME62" localSheetId="5">#REF!</definedName>
    <definedName name="____________ME62">#REF!</definedName>
    <definedName name="____________ME63" localSheetId="5">#REF!</definedName>
    <definedName name="____________ME63">#REF!</definedName>
    <definedName name="____________ME64" localSheetId="5">#REF!</definedName>
    <definedName name="____________ME64">#REF!</definedName>
    <definedName name="____________ME65" localSheetId="5">#REF!</definedName>
    <definedName name="____________ME65">#REF!</definedName>
    <definedName name="____________ME66" localSheetId="5">#REF!</definedName>
    <definedName name="____________ME66">#REF!</definedName>
    <definedName name="____________ME67" localSheetId="5">#REF!</definedName>
    <definedName name="____________ME67">#REF!</definedName>
    <definedName name="____________ME68" localSheetId="5">#REF!</definedName>
    <definedName name="____________ME68">#REF!</definedName>
    <definedName name="____________MMM01">'[18]Harga Dasar'!$G$34</definedName>
    <definedName name="____________MMM02">'[32]Harga Dasar'!$G$42</definedName>
    <definedName name="____________MMM03">'[32]Harga Dasar'!$G$43</definedName>
    <definedName name="____________MMM04">'[32]Harga Dasar'!$G$44</definedName>
    <definedName name="____________MMM05">#REF!</definedName>
    <definedName name="____________MMM06">'[32]Harga Dasar'!$G$46</definedName>
    <definedName name="____________MMM07">#REF!</definedName>
    <definedName name="____________MMM08">'[32]Harga Dasar'!$G$48</definedName>
    <definedName name="____________MMM09">'[32]Harga Dasar'!$G$49</definedName>
    <definedName name="____________MMM10">'[32]Harga Dasar'!$G$50</definedName>
    <definedName name="____________MMM11">#REF!</definedName>
    <definedName name="____________MMM12">#REF!</definedName>
    <definedName name="____________MMM13">[29]Price!$F$78</definedName>
    <definedName name="____________MMM14">'[16]Harga Dasar'!$G$56</definedName>
    <definedName name="____________MMM15">#REF!</definedName>
    <definedName name="____________MMM16">'[32]Harga Dasar'!$G$58</definedName>
    <definedName name="____________MMM17">'[16]Harga Dasar'!$G$59</definedName>
    <definedName name="____________MMM18">'[32]Harga Dasar'!$G$61</definedName>
    <definedName name="____________MMM19">'[32]Harga Dasar'!$G$62</definedName>
    <definedName name="____________MMM20">#REF!</definedName>
    <definedName name="____________MMM21">#REF!</definedName>
    <definedName name="____________MMM22">#REF!</definedName>
    <definedName name="____________MMM23">#REF!</definedName>
    <definedName name="____________MMM24">#REF!</definedName>
    <definedName name="____________MMM25">#REF!</definedName>
    <definedName name="____________MMM26">'[32]Harga Dasar'!$G$69</definedName>
    <definedName name="____________MMM27">'[32]Harga Dasar'!$G$70</definedName>
    <definedName name="____________MMM28">#REF!</definedName>
    <definedName name="____________MMM29">'[16]Harga Dasar'!$G$72</definedName>
    <definedName name="____________MMM30">#REF!</definedName>
    <definedName name="____________MMM31">'[33]4-Basic Price'!$F$84</definedName>
    <definedName name="____________MMM32">#REF!</definedName>
    <definedName name="____________MMM33">[29]Price!$F$128</definedName>
    <definedName name="____________MMM34">'[16]Harga Dasar'!$G$77</definedName>
    <definedName name="____________MMM35">#REF!</definedName>
    <definedName name="____________MMM36">#REF!</definedName>
    <definedName name="____________MMM37" localSheetId="5">#REF!</definedName>
    <definedName name="____________MMM37" localSheetId="0">#REF!</definedName>
    <definedName name="____________MMM37">#REF!</definedName>
    <definedName name="____________MMM38" localSheetId="5">'[27]4-Basic Price-Upah'!#REF!</definedName>
    <definedName name="____________MMM38" localSheetId="0">'[27]4-Basic Price-Upah'!#REF!</definedName>
    <definedName name="____________MMM38">'[27]4-Basic Price-Upah'!#REF!</definedName>
    <definedName name="____________MMM39" localSheetId="5">'[17]Basic Price'!#REF!</definedName>
    <definedName name="____________MMM39" localSheetId="0">'[17]Basic Price'!#REF!</definedName>
    <definedName name="____________MMM39">'[17]Basic Price'!#REF!</definedName>
    <definedName name="____________MMM40" localSheetId="0">#REF!</definedName>
    <definedName name="____________MMM40">#REF!</definedName>
    <definedName name="____________MMM41" localSheetId="0">#REF!</definedName>
    <definedName name="____________MMM41">#REF!</definedName>
    <definedName name="____________MMM411">#REF!</definedName>
    <definedName name="____________MMM42">'[16]Harga Dasar'!$G$87</definedName>
    <definedName name="____________MMM43">#REF!</definedName>
    <definedName name="____________MMM44">#REF!</definedName>
    <definedName name="____________MMM45">#REF!</definedName>
    <definedName name="____________MMM46">#REF!</definedName>
    <definedName name="____________MMM47">#REF!</definedName>
    <definedName name="____________MMM48">#REF!</definedName>
    <definedName name="____________MMM49">#REF!</definedName>
    <definedName name="____________MMM50">#REF!</definedName>
    <definedName name="____________MMM51">#REF!</definedName>
    <definedName name="____________MMM52">#REF!</definedName>
    <definedName name="____________MMM53">#REF!</definedName>
    <definedName name="____________MMM54">#REF!</definedName>
    <definedName name="___________ANA1" localSheetId="5">#REF!</definedName>
    <definedName name="___________ANA1" localSheetId="0">#REF!</definedName>
    <definedName name="___________ANA1">#REF!</definedName>
    <definedName name="___________ANA2" localSheetId="5">#REF!</definedName>
    <definedName name="___________ANA2">#REF!</definedName>
    <definedName name="___________daf1">#REF!</definedName>
    <definedName name="___________DIV1" localSheetId="5">#REF!</definedName>
    <definedName name="___________DIV1">#REF!</definedName>
    <definedName name="___________DIV10" localSheetId="5">#REF!</definedName>
    <definedName name="___________DIV10">#REF!</definedName>
    <definedName name="___________DIV11" localSheetId="5">'[31]Kuantitas &amp; Harga'!#REF!</definedName>
    <definedName name="___________DIV11">'[31]Kuantitas &amp; Harga'!#REF!</definedName>
    <definedName name="___________DIV2" localSheetId="5">#REF!</definedName>
    <definedName name="___________DIV2" localSheetId="0">#REF!</definedName>
    <definedName name="___________DIV2">#REF!</definedName>
    <definedName name="___________DIV3" localSheetId="5">#REF!</definedName>
    <definedName name="___________DIV3">#REF!</definedName>
    <definedName name="___________DIV4" localSheetId="5">#REF!</definedName>
    <definedName name="___________DIV4">#REF!</definedName>
    <definedName name="___________DIV5" localSheetId="5">#REF!</definedName>
    <definedName name="___________DIV5">#REF!</definedName>
    <definedName name="___________DIV6" localSheetId="5">#REF!</definedName>
    <definedName name="___________DIV6">#REF!</definedName>
    <definedName name="___________DIV7" localSheetId="5">#REF!</definedName>
    <definedName name="___________DIV7">#REF!</definedName>
    <definedName name="___________DIV8" localSheetId="5">#REF!</definedName>
    <definedName name="___________DIV8">#REF!</definedName>
    <definedName name="___________DIV9" localSheetId="5">#REF!</definedName>
    <definedName name="___________DIV9">#REF!</definedName>
    <definedName name="___________EEE01">[38]A.Alat!$AW$8</definedName>
    <definedName name="___________EEE02">[38]A.Alat!$AW$9</definedName>
    <definedName name="___________EEE03">[38]A.Alat!$AW$10</definedName>
    <definedName name="___________EEE04">[38]A.Alat!$AW$11</definedName>
    <definedName name="___________EEE05">[38]A.Alat!$AW$12</definedName>
    <definedName name="___________EEE06">[38]A.Alat!$AW$13</definedName>
    <definedName name="___________EEE07">[38]A.Alat!$AW$14</definedName>
    <definedName name="___________EEE08">[38]A.Alat!$AW$15</definedName>
    <definedName name="___________EEE09">[38]A.Alat!$AW$16</definedName>
    <definedName name="___________EEE10">[38]A.Alat!$AW$17</definedName>
    <definedName name="___________EEE11">[38]A.Alat!$AW$18</definedName>
    <definedName name="___________EEE12">[38]A.Alat!$AW$19</definedName>
    <definedName name="___________EEE13">[38]A.Alat!$AW$20</definedName>
    <definedName name="___________EEE14">[38]A.Alat!$AW$21</definedName>
    <definedName name="___________EEE15">[38]A.Alat!$AW$22</definedName>
    <definedName name="___________EEE16">[38]A.Alat!$AW$23</definedName>
    <definedName name="___________EEE17">[38]A.Alat!$AW$24</definedName>
    <definedName name="___________EEE18">[38]A.Alat!$AW$25</definedName>
    <definedName name="___________EEE19">[38]A.Alat!$AW$26</definedName>
    <definedName name="___________EEE20">[38]A.Alat!$AW$27</definedName>
    <definedName name="___________EEE21">[38]A.Alat!$AW$28</definedName>
    <definedName name="___________EEE22">[38]A.Alat!$AW$29</definedName>
    <definedName name="___________EEE23">[38]A.Alat!$AW$30</definedName>
    <definedName name="___________EEE24">[38]A.Alat!$AW$31</definedName>
    <definedName name="___________EEE25">[38]A.Alat!$AW$32</definedName>
    <definedName name="___________EEE26">[38]A.Alat!$AW$33</definedName>
    <definedName name="___________EEE27">[38]A.Alat!$AW$34</definedName>
    <definedName name="___________EEE28">[38]A.Alat!$AW$35</definedName>
    <definedName name="___________EEE29">[38]A.Alat!$AW$36</definedName>
    <definedName name="___________EEE30">[38]A.Alat!$AW$37</definedName>
    <definedName name="___________EEE31">[38]A.Alat!$AW$38</definedName>
    <definedName name="___________EEE32">[38]A.Alat!$AW$39</definedName>
    <definedName name="___________EEE33">[38]A.Alat!$AW$40</definedName>
    <definedName name="___________EEE59">'[18]Alat (1)'!$AW$66</definedName>
    <definedName name="___________EER03">'[18]Alat (1)'!$AX$10</definedName>
    <definedName name="___________EER05">'[18]Alat (1)'!$AX$12</definedName>
    <definedName name="___________EER06">'[18]Alat (1)'!$AX$13</definedName>
    <definedName name="___________EER08">'[18]Alat (1)'!$AX$15</definedName>
    <definedName name="___________EER13">'[18]Alat (1)'!$AX$20</definedName>
    <definedName name="___________EER17">'[18]Alat (1)'!$AX$24</definedName>
    <definedName name="___________EER24">'[18]Alat (1)'!$AX$31</definedName>
    <definedName name="___________EER25">'[18]Alat (1)'!$AX$32</definedName>
    <definedName name="___________EER26">'[18]Alat (1)'!$AX$33</definedName>
    <definedName name="___________EER47">'[18]Alat (1)'!$AX$54</definedName>
    <definedName name="___________EER48">'[18]Alat (1)'!$AX$55</definedName>
    <definedName name="___________EER56">'[18]Alat (1)'!$AX$63</definedName>
    <definedName name="___________EER57">'[18]Alat (1)'!$AX$64</definedName>
    <definedName name="___________EER58">'[18]Alat (1)'!$AX$65</definedName>
    <definedName name="___________EER59">'[18]Alat (1)'!$AX$66</definedName>
    <definedName name="___________EER60">'[18]Alat (1)'!$AX$67</definedName>
    <definedName name="___________HAL1" localSheetId="5">#REF!</definedName>
    <definedName name="___________HAL1" localSheetId="0">#REF!</definedName>
    <definedName name="___________HAL1">#REF!</definedName>
    <definedName name="___________HAL2" localSheetId="5">#REF!</definedName>
    <definedName name="___________HAL2">#REF!</definedName>
    <definedName name="___________HAL3" localSheetId="5">#REF!</definedName>
    <definedName name="___________HAL3">#REF!</definedName>
    <definedName name="___________HAL4" localSheetId="5">#REF!</definedName>
    <definedName name="___________HAL4">#REF!</definedName>
    <definedName name="___________HAL5" localSheetId="5">#REF!</definedName>
    <definedName name="___________HAL5">#REF!</definedName>
    <definedName name="___________HAL6" localSheetId="5">#REF!</definedName>
    <definedName name="___________HAL6">#REF!</definedName>
    <definedName name="___________HAL7" localSheetId="5">#REF!</definedName>
    <definedName name="___________HAL7">#REF!</definedName>
    <definedName name="___________HAL8" localSheetId="5">#REF!</definedName>
    <definedName name="___________HAL8">#REF!</definedName>
    <definedName name="___________LLL01" localSheetId="5">#REF!</definedName>
    <definedName name="___________LLL01">#REF!</definedName>
    <definedName name="___________LLL02" localSheetId="5">#REF!</definedName>
    <definedName name="___________LLL02">#REF!</definedName>
    <definedName name="___________LLL03" localSheetId="5">#REF!</definedName>
    <definedName name="___________LLL03">#REF!</definedName>
    <definedName name="___________LLL04" localSheetId="5">#REF!</definedName>
    <definedName name="___________LLL04">#REF!</definedName>
    <definedName name="___________LLL05" localSheetId="5">#REF!</definedName>
    <definedName name="___________LLL05">#REF!</definedName>
    <definedName name="___________LLL06" localSheetId="5">#REF!</definedName>
    <definedName name="___________LLL06">#REF!</definedName>
    <definedName name="___________LLL07" localSheetId="5">#REF!</definedName>
    <definedName name="___________LLL07">#REF!</definedName>
    <definedName name="___________LLL08" localSheetId="5">#REF!</definedName>
    <definedName name="___________LLL08">#REF!</definedName>
    <definedName name="___________LLL09" localSheetId="5">#REF!</definedName>
    <definedName name="___________LLL09">#REF!</definedName>
    <definedName name="___________LLL10" localSheetId="5">#REF!</definedName>
    <definedName name="___________LLL10">#REF!</definedName>
    <definedName name="___________LLL11" localSheetId="5">#REF!</definedName>
    <definedName name="___________LLL11">#REF!</definedName>
    <definedName name="___________MDE01">'[39]anls by sewa'!$BE$30</definedName>
    <definedName name="___________MDE02">'[39]anls by sewa'!$BE$50</definedName>
    <definedName name="___________MDE03">'[39]anls by sewa'!$BE$83</definedName>
    <definedName name="___________MDE04">'[39]anls by sewa'!$BE$103</definedName>
    <definedName name="___________MDE05">'[39]anls by sewa'!$BE$123</definedName>
    <definedName name="___________MDE06">'[39]anls by sewa'!$BE$156</definedName>
    <definedName name="___________MDE07">'[39]anls by sewa'!$BE$176</definedName>
    <definedName name="___________MDE08">'[39]anls by sewa'!$BE$196</definedName>
    <definedName name="___________MDE09">'[39]anls by sewa'!$BE$229</definedName>
    <definedName name="___________MDE10">'[39]anls by sewa'!$BE$249</definedName>
    <definedName name="___________MDE11">'[39]anls by sewa'!$BE$269</definedName>
    <definedName name="___________MDE12">'[39]anls by sewa'!$BE$302</definedName>
    <definedName name="___________MDE13">'[39]anls by sewa'!$BE$322</definedName>
    <definedName name="___________MDE14">'[39]anls by sewa'!$BE$342</definedName>
    <definedName name="___________MDE15">'[39]anls by sewa'!$BE$375</definedName>
    <definedName name="___________MDE16">'[39]anls by sewa'!$BE$395</definedName>
    <definedName name="___________MDE17">'[39]anls by sewa'!$BE$415</definedName>
    <definedName name="___________MDE18">'[39]anls by sewa'!$BE$448</definedName>
    <definedName name="___________MDE19">'[39]anls by sewa'!$BE$468</definedName>
    <definedName name="___________MDE20">'[39]anls by sewa'!$BE$488</definedName>
    <definedName name="___________MDE21">'[39]anls by sewa'!$BE$521</definedName>
    <definedName name="___________MDE22">'[39]anls by sewa'!$BE$541</definedName>
    <definedName name="___________MDE23">'[39]anls by sewa'!$BE$561</definedName>
    <definedName name="___________MDE24">'[39]anls by sewa'!$BE$594</definedName>
    <definedName name="___________MDE25">'[39]anls by sewa'!$BE$614</definedName>
    <definedName name="___________MDE26">'[39]anls by sewa'!$BE$634</definedName>
    <definedName name="___________MDE27">'[39]anls by sewa'!$BE$667</definedName>
    <definedName name="___________MDE28">'[39]anls by sewa'!$BE$687</definedName>
    <definedName name="___________MDE29">'[39]anls by sewa'!$BE$707</definedName>
    <definedName name="___________MDE30">'[39]anls by sewa'!$BE$740</definedName>
    <definedName name="___________MDE31">'[39]anls by sewa'!$BE$760</definedName>
    <definedName name="___________MDE32">'[39]anls by sewa'!$BE$780</definedName>
    <definedName name="___________MDE33">'[39]anls by sewa'!$BE$813</definedName>
    <definedName name="___________MDE34">'[39]anls by sewa'!$BE$844</definedName>
    <definedName name="___________MDE35" localSheetId="5">#REF!</definedName>
    <definedName name="___________MDE35" localSheetId="0">#REF!</definedName>
    <definedName name="___________MDE35">#REF!</definedName>
    <definedName name="___________MDE36" localSheetId="5">#REF!</definedName>
    <definedName name="___________MDE36">#REF!</definedName>
    <definedName name="___________MDE37" localSheetId="5">#REF!</definedName>
    <definedName name="___________MDE37">#REF!</definedName>
    <definedName name="___________MDE38" localSheetId="5">#REF!</definedName>
    <definedName name="___________MDE38">#REF!</definedName>
    <definedName name="___________MDE39" localSheetId="5">#REF!</definedName>
    <definedName name="___________MDE39">#REF!</definedName>
    <definedName name="___________MDE40" localSheetId="5">#REF!</definedName>
    <definedName name="___________MDE40">#REF!</definedName>
    <definedName name="___________MDE41" localSheetId="5">#REF!</definedName>
    <definedName name="___________MDE41">#REF!</definedName>
    <definedName name="___________MDE42" localSheetId="5">#REF!</definedName>
    <definedName name="___________MDE42">#REF!</definedName>
    <definedName name="___________MDE43" localSheetId="5">#REF!</definedName>
    <definedName name="___________MDE43">#REF!</definedName>
    <definedName name="___________MDE44" localSheetId="5">#REF!</definedName>
    <definedName name="___________MDE44">#REF!</definedName>
    <definedName name="___________MDE45" localSheetId="5">#REF!</definedName>
    <definedName name="___________MDE45">#REF!</definedName>
    <definedName name="___________MDE46" localSheetId="5">#REF!</definedName>
    <definedName name="___________MDE46">#REF!</definedName>
    <definedName name="___________MDE47" localSheetId="5">#REF!</definedName>
    <definedName name="___________MDE47">#REF!</definedName>
    <definedName name="___________MDE48" localSheetId="5">#REF!</definedName>
    <definedName name="___________MDE48">#REF!</definedName>
    <definedName name="___________MDE49" localSheetId="5">#REF!</definedName>
    <definedName name="___________MDE49">#REF!</definedName>
    <definedName name="___________MDE50" localSheetId="5">#REF!</definedName>
    <definedName name="___________MDE50">#REF!</definedName>
    <definedName name="___________MDE51" localSheetId="5">#REF!</definedName>
    <definedName name="___________MDE51">#REF!</definedName>
    <definedName name="___________MDE52" localSheetId="5">#REF!</definedName>
    <definedName name="___________MDE52">#REF!</definedName>
    <definedName name="___________MDE53" localSheetId="5">#REF!</definedName>
    <definedName name="___________MDE53">#REF!</definedName>
    <definedName name="___________MDE54" localSheetId="5">#REF!</definedName>
    <definedName name="___________MDE54">#REF!</definedName>
    <definedName name="___________MDE55" localSheetId="5">#REF!</definedName>
    <definedName name="___________MDE55">#REF!</definedName>
    <definedName name="___________MDE56" localSheetId="5">#REF!</definedName>
    <definedName name="___________MDE56">#REF!</definedName>
    <definedName name="___________MDE57" localSheetId="5">#REF!</definedName>
    <definedName name="___________MDE57">#REF!</definedName>
    <definedName name="___________MDE58" localSheetId="5">#REF!</definedName>
    <definedName name="___________MDE58">#REF!</definedName>
    <definedName name="___________MDE59" localSheetId="5">#REF!</definedName>
    <definedName name="___________MDE59">#REF!</definedName>
    <definedName name="___________MDE60" localSheetId="5">#REF!</definedName>
    <definedName name="___________MDE60">#REF!</definedName>
    <definedName name="___________MDE61" localSheetId="5">#REF!</definedName>
    <definedName name="___________MDE61">#REF!</definedName>
    <definedName name="___________MDE62" localSheetId="5">#REF!</definedName>
    <definedName name="___________MDE62">#REF!</definedName>
    <definedName name="___________MDE63" localSheetId="5">#REF!</definedName>
    <definedName name="___________MDE63">#REF!</definedName>
    <definedName name="___________MDE64" localSheetId="5">#REF!</definedName>
    <definedName name="___________MDE64">#REF!</definedName>
    <definedName name="___________MDE65" localSheetId="5">#REF!</definedName>
    <definedName name="___________MDE65">#REF!</definedName>
    <definedName name="___________MDE66" localSheetId="5">#REF!</definedName>
    <definedName name="___________MDE66">#REF!</definedName>
    <definedName name="___________MDE67" localSheetId="5">#REF!</definedName>
    <definedName name="___________MDE67">#REF!</definedName>
    <definedName name="___________MDE68" localSheetId="5">#REF!</definedName>
    <definedName name="___________MDE68">#REF!</definedName>
    <definedName name="___________ME01">'[39]anls by sewa'!$BE$29</definedName>
    <definedName name="___________ME02">'[39]anls by sewa'!$BE$49</definedName>
    <definedName name="___________ME03">'[39]anls by sewa'!$BE$82</definedName>
    <definedName name="___________ME04">'[39]anls by sewa'!$BE$102</definedName>
    <definedName name="___________ME05">'[39]anls by sewa'!$BE$122</definedName>
    <definedName name="___________ME06">'[39]anls by sewa'!$BE$155</definedName>
    <definedName name="___________ME07">'[39]anls by sewa'!$BE$175</definedName>
    <definedName name="___________ME08">'[39]anls by sewa'!$BE$195</definedName>
    <definedName name="___________ME09">'[39]anls by sewa'!$BE$228</definedName>
    <definedName name="___________ME10">'[39]anls by sewa'!$BE$248</definedName>
    <definedName name="___________ME11">'[39]anls by sewa'!$BE$268</definedName>
    <definedName name="___________ME12">'[39]anls by sewa'!$BE$301</definedName>
    <definedName name="___________ME13">'[39]anls by sewa'!$BE$321</definedName>
    <definedName name="___________ME14">'[39]anls by sewa'!$BE$341</definedName>
    <definedName name="___________ME15">'[39]anls by sewa'!$BE$374</definedName>
    <definedName name="___________ME16">'[39]anls by sewa'!$BE$394</definedName>
    <definedName name="___________ME17">'[39]anls by sewa'!$BE$414</definedName>
    <definedName name="___________ME18">'[39]anls by sewa'!$BE$447</definedName>
    <definedName name="___________ME19">'[39]anls by sewa'!$BE$467</definedName>
    <definedName name="___________ME20">'[39]anls by sewa'!$BE$487</definedName>
    <definedName name="___________ME21">'[39]anls by sewa'!$BE$520</definedName>
    <definedName name="___________ME22">'[39]anls by sewa'!$BE$540</definedName>
    <definedName name="___________ME23">'[39]anls by sewa'!$BE$560</definedName>
    <definedName name="___________ME24">'[39]anls by sewa'!$BE$593</definedName>
    <definedName name="___________ME25">'[39]anls by sewa'!$BE$613</definedName>
    <definedName name="___________ME26">'[39]anls by sewa'!$BE$633</definedName>
    <definedName name="___________ME27">'[39]anls by sewa'!$BE$666</definedName>
    <definedName name="___________ME28">'[39]anls by sewa'!$BE$686</definedName>
    <definedName name="___________ME29">'[39]anls by sewa'!$BE$706</definedName>
    <definedName name="___________ME30">'[39]anls by sewa'!$BE$739</definedName>
    <definedName name="___________ME31">'[39]anls by sewa'!$BE$759</definedName>
    <definedName name="___________ME32">'[39]anls by sewa'!$BE$779</definedName>
    <definedName name="___________ME33">'[39]anls by sewa'!$BE$812</definedName>
    <definedName name="___________ME34">'[39]anls by sewa'!$BE$843</definedName>
    <definedName name="___________ME35" localSheetId="5">#REF!</definedName>
    <definedName name="___________ME35" localSheetId="0">#REF!</definedName>
    <definedName name="___________ME35">#REF!</definedName>
    <definedName name="___________ME36" localSheetId="5">#REF!</definedName>
    <definedName name="___________ME36">#REF!</definedName>
    <definedName name="___________ME37" localSheetId="5">#REF!</definedName>
    <definedName name="___________ME37">#REF!</definedName>
    <definedName name="___________ME38" localSheetId="5">#REF!</definedName>
    <definedName name="___________ME38">#REF!</definedName>
    <definedName name="___________ME39" localSheetId="5">#REF!</definedName>
    <definedName name="___________ME39">#REF!</definedName>
    <definedName name="___________ME40" localSheetId="5">#REF!</definedName>
    <definedName name="___________ME40">#REF!</definedName>
    <definedName name="___________ME41" localSheetId="5">#REF!</definedName>
    <definedName name="___________ME41">#REF!</definedName>
    <definedName name="___________ME42" localSheetId="5">#REF!</definedName>
    <definedName name="___________ME42">#REF!</definedName>
    <definedName name="___________ME43" localSheetId="5">#REF!</definedName>
    <definedName name="___________ME43">#REF!</definedName>
    <definedName name="___________ME44" localSheetId="5">#REF!</definedName>
    <definedName name="___________ME44">#REF!</definedName>
    <definedName name="___________ME45" localSheetId="5">#REF!</definedName>
    <definedName name="___________ME45">#REF!</definedName>
    <definedName name="___________ME46" localSheetId="5">#REF!</definedName>
    <definedName name="___________ME46">#REF!</definedName>
    <definedName name="___________ME47" localSheetId="5">#REF!</definedName>
    <definedName name="___________ME47">#REF!</definedName>
    <definedName name="___________ME48" localSheetId="5">#REF!</definedName>
    <definedName name="___________ME48">#REF!</definedName>
    <definedName name="___________ME49" localSheetId="5">#REF!</definedName>
    <definedName name="___________ME49">#REF!</definedName>
    <definedName name="___________ME50" localSheetId="5">#REF!</definedName>
    <definedName name="___________ME50">#REF!</definedName>
    <definedName name="___________ME51" localSheetId="5">#REF!</definedName>
    <definedName name="___________ME51">#REF!</definedName>
    <definedName name="___________ME52" localSheetId="5">#REF!</definedName>
    <definedName name="___________ME52">#REF!</definedName>
    <definedName name="___________ME53" localSheetId="5">#REF!</definedName>
    <definedName name="___________ME53">#REF!</definedName>
    <definedName name="___________ME54" localSheetId="5">#REF!</definedName>
    <definedName name="___________ME54">#REF!</definedName>
    <definedName name="___________ME55" localSheetId="5">#REF!</definedName>
    <definedName name="___________ME55">#REF!</definedName>
    <definedName name="___________ME56" localSheetId="5">#REF!</definedName>
    <definedName name="___________ME56">#REF!</definedName>
    <definedName name="___________ME57" localSheetId="5">#REF!</definedName>
    <definedName name="___________ME57">#REF!</definedName>
    <definedName name="___________ME58" localSheetId="5">#REF!</definedName>
    <definedName name="___________ME58">#REF!</definedName>
    <definedName name="___________ME59" localSheetId="5">#REF!</definedName>
    <definedName name="___________ME59">#REF!</definedName>
    <definedName name="___________ME60" localSheetId="5">#REF!</definedName>
    <definedName name="___________ME60">#REF!</definedName>
    <definedName name="___________ME61" localSheetId="5">#REF!</definedName>
    <definedName name="___________ME61">#REF!</definedName>
    <definedName name="___________ME62" localSheetId="5">#REF!</definedName>
    <definedName name="___________ME62">#REF!</definedName>
    <definedName name="___________ME63" localSheetId="5">#REF!</definedName>
    <definedName name="___________ME63">#REF!</definedName>
    <definedName name="___________ME64" localSheetId="5">#REF!</definedName>
    <definedName name="___________ME64">#REF!</definedName>
    <definedName name="___________ME65" localSheetId="5">#REF!</definedName>
    <definedName name="___________ME65">#REF!</definedName>
    <definedName name="___________ME66" localSheetId="5">#REF!</definedName>
    <definedName name="___________ME66">#REF!</definedName>
    <definedName name="___________ME67" localSheetId="5">#REF!</definedName>
    <definedName name="___________ME67">#REF!</definedName>
    <definedName name="___________ME68" localSheetId="5">#REF!</definedName>
    <definedName name="___________ME68">#REF!</definedName>
    <definedName name="___________MMM01" localSheetId="5">#REF!</definedName>
    <definedName name="___________MMM01">#REF!</definedName>
    <definedName name="___________MMM02" localSheetId="5">#REF!</definedName>
    <definedName name="___________MMM02">#REF!</definedName>
    <definedName name="___________MMM03" localSheetId="5">#REF!</definedName>
    <definedName name="___________MMM03">#REF!</definedName>
    <definedName name="___________MMM04" localSheetId="5">#REF!</definedName>
    <definedName name="___________MMM04">#REF!</definedName>
    <definedName name="___________MMM05" localSheetId="5">#REF!</definedName>
    <definedName name="___________MMM05">#REF!</definedName>
    <definedName name="___________MMM06" localSheetId="5">#REF!</definedName>
    <definedName name="___________MMM06">#REF!</definedName>
    <definedName name="___________MMM07" localSheetId="5">#REF!</definedName>
    <definedName name="___________MMM07">#REF!</definedName>
    <definedName name="___________MMM08" localSheetId="5">#REF!</definedName>
    <definedName name="___________MMM08">#REF!</definedName>
    <definedName name="___________MMM09" localSheetId="5">#REF!</definedName>
    <definedName name="___________MMM09">#REF!</definedName>
    <definedName name="___________MMM10" localSheetId="5">#REF!</definedName>
    <definedName name="___________MMM10">#REF!</definedName>
    <definedName name="___________MMM11" localSheetId="5">#REF!</definedName>
    <definedName name="___________MMM11">#REF!</definedName>
    <definedName name="___________MMM12" localSheetId="5">#REF!</definedName>
    <definedName name="___________MMM12">#REF!</definedName>
    <definedName name="___________MMM13" localSheetId="5">#REF!</definedName>
    <definedName name="___________MMM13">#REF!</definedName>
    <definedName name="___________MMM14" localSheetId="5">#REF!</definedName>
    <definedName name="___________MMM14">#REF!</definedName>
    <definedName name="___________MMM15" localSheetId="5">#REF!</definedName>
    <definedName name="___________MMM15">#REF!</definedName>
    <definedName name="___________MMM16" localSheetId="5">#REF!</definedName>
    <definedName name="___________MMM16">#REF!</definedName>
    <definedName name="___________MMM17" localSheetId="5">#REF!</definedName>
    <definedName name="___________MMM17">#REF!</definedName>
    <definedName name="___________MMM18" localSheetId="5">#REF!</definedName>
    <definedName name="___________MMM18">#REF!</definedName>
    <definedName name="___________MMM19" localSheetId="5">#REF!</definedName>
    <definedName name="___________MMM19">#REF!</definedName>
    <definedName name="___________MMM20" localSheetId="5">#REF!</definedName>
    <definedName name="___________MMM20">#REF!</definedName>
    <definedName name="___________MMM21" localSheetId="5">#REF!</definedName>
    <definedName name="___________MMM21">#REF!</definedName>
    <definedName name="___________MMM22" localSheetId="5">#REF!</definedName>
    <definedName name="___________MMM22">#REF!</definedName>
    <definedName name="___________MMM23" localSheetId="5">#REF!</definedName>
    <definedName name="___________MMM23">#REF!</definedName>
    <definedName name="___________MMM24" localSheetId="5">#REF!</definedName>
    <definedName name="___________MMM24">#REF!</definedName>
    <definedName name="___________MMM25" localSheetId="5">#REF!</definedName>
    <definedName name="___________MMM25">#REF!</definedName>
    <definedName name="___________MMM26" localSheetId="5">#REF!</definedName>
    <definedName name="___________MMM26">#REF!</definedName>
    <definedName name="___________MMM27" localSheetId="5">#REF!</definedName>
    <definedName name="___________MMM27">#REF!</definedName>
    <definedName name="___________MMM28" localSheetId="5">#REF!</definedName>
    <definedName name="___________MMM28">#REF!</definedName>
    <definedName name="___________MMM29" localSheetId="5">#REF!</definedName>
    <definedName name="___________MMM29">#REF!</definedName>
    <definedName name="___________MMM30" localSheetId="5">#REF!</definedName>
    <definedName name="___________MMM30">#REF!</definedName>
    <definedName name="___________MMM31" localSheetId="5">#REF!</definedName>
    <definedName name="___________MMM31">#REF!</definedName>
    <definedName name="___________MMM32" localSheetId="5">#REF!</definedName>
    <definedName name="___________MMM32">#REF!</definedName>
    <definedName name="___________MMM33" localSheetId="5">#REF!</definedName>
    <definedName name="___________MMM33">#REF!</definedName>
    <definedName name="___________MMM34" localSheetId="5">#REF!</definedName>
    <definedName name="___________MMM34">#REF!</definedName>
    <definedName name="___________MMM35" localSheetId="5">#REF!</definedName>
    <definedName name="___________MMM35">#REF!</definedName>
    <definedName name="___________MMM36" localSheetId="5">#REF!</definedName>
    <definedName name="___________MMM36">#REF!</definedName>
    <definedName name="___________MMM37" localSheetId="5">#REF!</definedName>
    <definedName name="___________MMM37">#REF!</definedName>
    <definedName name="___________MMM38" localSheetId="5">#REF!</definedName>
    <definedName name="___________MMM38">#REF!</definedName>
    <definedName name="___________MMM39" localSheetId="5">#REF!</definedName>
    <definedName name="___________MMM39">#REF!</definedName>
    <definedName name="___________MMM40" localSheetId="5">#REF!</definedName>
    <definedName name="___________MMM40">#REF!</definedName>
    <definedName name="___________MMM41" localSheetId="5">#REF!</definedName>
    <definedName name="___________MMM41">#REF!</definedName>
    <definedName name="___________MMM411" localSheetId="5">#REF!</definedName>
    <definedName name="___________MMM411">#REF!</definedName>
    <definedName name="___________MMM42" localSheetId="5">#REF!</definedName>
    <definedName name="___________MMM42">#REF!</definedName>
    <definedName name="___________MMM43" localSheetId="5">#REF!</definedName>
    <definedName name="___________MMM43">#REF!</definedName>
    <definedName name="___________MMM44" localSheetId="5">#REF!</definedName>
    <definedName name="___________MMM44">#REF!</definedName>
    <definedName name="___________MMM45" localSheetId="5">#REF!</definedName>
    <definedName name="___________MMM45">#REF!</definedName>
    <definedName name="___________MMM46" localSheetId="5">#REF!</definedName>
    <definedName name="___________MMM46">#REF!</definedName>
    <definedName name="___________MMM47" localSheetId="5">#REF!</definedName>
    <definedName name="___________MMM47">#REF!</definedName>
    <definedName name="___________MMM48" localSheetId="5">#REF!</definedName>
    <definedName name="___________MMM48">#REF!</definedName>
    <definedName name="___________MMM49" localSheetId="5">#REF!</definedName>
    <definedName name="___________MMM49">#REF!</definedName>
    <definedName name="___________MMM50" localSheetId="5">#REF!</definedName>
    <definedName name="___________MMM50">#REF!</definedName>
    <definedName name="___________MMM51" localSheetId="5">#REF!</definedName>
    <definedName name="___________MMM51">#REF!</definedName>
    <definedName name="___________MMM52" localSheetId="5">#REF!</definedName>
    <definedName name="___________MMM52">#REF!</definedName>
    <definedName name="___________MMM53" localSheetId="5">#REF!</definedName>
    <definedName name="___________MMM53">#REF!</definedName>
    <definedName name="___________MMM54" localSheetId="5">#REF!</definedName>
    <definedName name="___________MMM54">#REF!</definedName>
    <definedName name="___________pvc1" localSheetId="5">[40]upah!#REF!</definedName>
    <definedName name="___________pvc1">[40]upah!#REF!</definedName>
    <definedName name="___________pvc12" localSheetId="5">[40]upah!#REF!</definedName>
    <definedName name="___________pvc12">[40]upah!#REF!</definedName>
    <definedName name="___________pvc34" localSheetId="5">[40]upah!#REF!</definedName>
    <definedName name="___________pvc34">[40]upah!#REF!</definedName>
    <definedName name="___________pvc4" localSheetId="5">[40]upah!#REF!</definedName>
    <definedName name="___________pvc4">[40]upah!#REF!</definedName>
    <definedName name="___________sc1">#REF!</definedName>
    <definedName name="___________SC2">#REF!</definedName>
    <definedName name="___________sc3">#REF!</definedName>
    <definedName name="__________ANA1" localSheetId="5">#REF!</definedName>
    <definedName name="__________ANA1" localSheetId="0">#REF!</definedName>
    <definedName name="__________ANA1">#REF!</definedName>
    <definedName name="__________ANA2" localSheetId="5">#REF!</definedName>
    <definedName name="__________ANA2">#REF!</definedName>
    <definedName name="__________daf1">#REF!</definedName>
    <definedName name="__________DIV1">[41]BOQ!$G$18</definedName>
    <definedName name="__________DIV10">[41]BOQ!$G$323</definedName>
    <definedName name="__________DIV11" localSheetId="5">'[31]Kuantitas &amp; Harga'!#REF!</definedName>
    <definedName name="__________DIV11">'[31]Kuantitas &amp; Harga'!#REF!</definedName>
    <definedName name="__________DIV2">[41]BOQ!$G$36</definedName>
    <definedName name="__________DIV3">[41]BOQ!$G$59</definedName>
    <definedName name="__________DIV4">[41]BOQ!$G$76</definedName>
    <definedName name="__________DIV5">[41]BOQ!$G$89</definedName>
    <definedName name="__________DIV6">[41]BOQ!$G$127</definedName>
    <definedName name="__________DIV7">[41]BOQ!$G$232</definedName>
    <definedName name="__________DIV8">[41]BOQ!$G$286</definedName>
    <definedName name="__________DIV9">[41]BOQ!$G$312</definedName>
    <definedName name="__________EEE01">[42]A.Alat!$AW$8</definedName>
    <definedName name="__________EEE02">[42]A.Alat!$AW$9</definedName>
    <definedName name="__________EEE03">[42]A.Alat!$AW$10</definedName>
    <definedName name="__________EEE04">[42]A.Alat!$AW$11</definedName>
    <definedName name="__________EEE05">[42]A.Alat!$AW$12</definedName>
    <definedName name="__________EEE06">[42]A.Alat!$AW$13</definedName>
    <definedName name="__________EEE07">[42]A.Alat!$AW$14</definedName>
    <definedName name="__________EEE08">[42]A.Alat!$AW$15</definedName>
    <definedName name="__________EEE09">[42]A.Alat!$AW$16</definedName>
    <definedName name="__________EEE10">[42]A.Alat!$AW$17</definedName>
    <definedName name="__________EEE11">[42]A.Alat!$AW$18</definedName>
    <definedName name="__________EEE12">[42]A.Alat!$AW$19</definedName>
    <definedName name="__________EEE13">[42]A.Alat!$AW$20</definedName>
    <definedName name="__________EEE14">[42]A.Alat!$AW$21</definedName>
    <definedName name="__________EEE15">[42]A.Alat!$AW$22</definedName>
    <definedName name="__________EEE16">[42]A.Alat!$AW$23</definedName>
    <definedName name="__________EEE17">[42]A.Alat!$AW$24</definedName>
    <definedName name="__________EEE18">[42]A.Alat!$AW$25</definedName>
    <definedName name="__________EEE19">[42]A.Alat!$AW$26</definedName>
    <definedName name="__________EEE20">[42]A.Alat!$AW$27</definedName>
    <definedName name="__________EEE21">[42]A.Alat!$AW$28</definedName>
    <definedName name="__________EEE22">[42]A.Alat!$AW$29</definedName>
    <definedName name="__________EEE23">[42]A.Alat!$AW$30</definedName>
    <definedName name="__________EEE24">[42]A.Alat!$AW$31</definedName>
    <definedName name="__________EEE25">[42]A.Alat!$AW$32</definedName>
    <definedName name="__________EEE26">[42]A.Alat!$AW$33</definedName>
    <definedName name="__________EEE27">[42]A.Alat!$AW$34</definedName>
    <definedName name="__________EEE28">[42]A.Alat!$AW$35</definedName>
    <definedName name="__________EEE29">[42]A.Alat!$AW$36</definedName>
    <definedName name="__________EEE30">[42]A.Alat!$AW$37</definedName>
    <definedName name="__________EEE31">[42]A.Alat!$AW$38</definedName>
    <definedName name="__________EEE32">[42]A.Alat!$AW$39</definedName>
    <definedName name="__________EEE33">[42]A.Alat!$AW$40</definedName>
    <definedName name="__________EEE59">'[16]Alat (1)'!$AW$66</definedName>
    <definedName name="__________EER03">'[32]Alat (1)'!$AX$10</definedName>
    <definedName name="__________EER05">'[32]Alat (1)'!$AX$12</definedName>
    <definedName name="__________EER06">'[32]Alat (1)'!$AX$13</definedName>
    <definedName name="__________EER08">'[32]Alat (1)'!$AX$15</definedName>
    <definedName name="__________EER13">'[16]Alat (1)'!$AX$20</definedName>
    <definedName name="__________EER17">'[16]Alat (1)'!$AX$24</definedName>
    <definedName name="__________EER24">'[32]Alat (1)'!$AX$31</definedName>
    <definedName name="__________EER25">'[16]Alat (1)'!$AX$32</definedName>
    <definedName name="__________EER26">'[16]Alat (1)'!$AX$33</definedName>
    <definedName name="__________EER47">'[16]Alat (1)'!$AX$54</definedName>
    <definedName name="__________EER48">'[16]Alat (1)'!$AX$55</definedName>
    <definedName name="__________EER56">'[16]Alat (1)'!$AX$63</definedName>
    <definedName name="__________EER57">'[32]Alat (1)'!$AX$64</definedName>
    <definedName name="__________EER58">'[16]Alat (1)'!$AX$65</definedName>
    <definedName name="__________EER59">'[16]Alat (1)'!$AX$66</definedName>
    <definedName name="__________EER60">'[16]Alat (1)'!$AX$67</definedName>
    <definedName name="__________HAL1" localSheetId="5">#REF!</definedName>
    <definedName name="__________HAL1" localSheetId="0">#REF!</definedName>
    <definedName name="__________HAL1">#REF!</definedName>
    <definedName name="__________HAL2" localSheetId="5">#REF!</definedName>
    <definedName name="__________HAL2">#REF!</definedName>
    <definedName name="__________HAL3" localSheetId="5">#REF!</definedName>
    <definedName name="__________HAL3">#REF!</definedName>
    <definedName name="__________HAL4" localSheetId="5">#REF!</definedName>
    <definedName name="__________HAL4">#REF!</definedName>
    <definedName name="__________HAL5" localSheetId="5">#REF!</definedName>
    <definedName name="__________HAL5">#REF!</definedName>
    <definedName name="__________HAL6" localSheetId="5">#REF!</definedName>
    <definedName name="__________HAL6">#REF!</definedName>
    <definedName name="__________HAL7" localSheetId="5">#REF!</definedName>
    <definedName name="__________HAL7">#REF!</definedName>
    <definedName name="__________HAL8" localSheetId="5">#REF!</definedName>
    <definedName name="__________HAL8">#REF!</definedName>
    <definedName name="__________LLL01" localSheetId="5">#REF!</definedName>
    <definedName name="__________LLL01">#REF!</definedName>
    <definedName name="__________LLL02" localSheetId="5">#REF!</definedName>
    <definedName name="__________LLL02">#REF!</definedName>
    <definedName name="__________LLL03" localSheetId="5">#REF!</definedName>
    <definedName name="__________LLL03">#REF!</definedName>
    <definedName name="__________LLL04" localSheetId="5">#REF!</definedName>
    <definedName name="__________LLL04">#REF!</definedName>
    <definedName name="__________LLL05" localSheetId="5">#REF!</definedName>
    <definedName name="__________LLL05">#REF!</definedName>
    <definedName name="__________LLL06" localSheetId="5">#REF!</definedName>
    <definedName name="__________LLL06">#REF!</definedName>
    <definedName name="__________LLL07" localSheetId="5">#REF!</definedName>
    <definedName name="__________LLL07">#REF!</definedName>
    <definedName name="__________LLL08" localSheetId="5">#REF!</definedName>
    <definedName name="__________LLL08">#REF!</definedName>
    <definedName name="__________LLL09" localSheetId="5">#REF!</definedName>
    <definedName name="__________LLL09">#REF!</definedName>
    <definedName name="__________LLL10" localSheetId="5">#REF!</definedName>
    <definedName name="__________LLL10">#REF!</definedName>
    <definedName name="__________LLL11" localSheetId="5">#REF!</definedName>
    <definedName name="__________LLL11">#REF!</definedName>
    <definedName name="__________MDE01">[42]A.Alat!$BO$27</definedName>
    <definedName name="__________MDE02">[42]A.Alat!$BO$47</definedName>
    <definedName name="__________MDE03">[42]A.Alat!$BO$68</definedName>
    <definedName name="__________MDE04">[42]A.Alat!$BO$88</definedName>
    <definedName name="__________MDE05">[42]A.Alat!$BO$108</definedName>
    <definedName name="__________MDE06">[42]A.Alat!$BO$128</definedName>
    <definedName name="__________MDE07">[42]A.Alat!$BO$148</definedName>
    <definedName name="__________MDE08">[42]A.Alat!$BO$168</definedName>
    <definedName name="__________MDE09">[42]A.Alat!$BO$188</definedName>
    <definedName name="__________MDE10">[42]A.Alat!$BO$208</definedName>
    <definedName name="__________MDE11">[42]A.Alat!$BO$228</definedName>
    <definedName name="__________MDE12">[42]A.Alat!$BO$248</definedName>
    <definedName name="__________MDE13">[42]A.Alat!$BO$268</definedName>
    <definedName name="__________MDE14">[42]A.Alat!$BO$288</definedName>
    <definedName name="__________MDE15">[42]A.Alat!$BO$308</definedName>
    <definedName name="__________MDE16">[42]A.Alat!$BO$328</definedName>
    <definedName name="__________MDE17">[42]A.Alat!$BO$348</definedName>
    <definedName name="__________MDE18">[42]A.Alat!$BO$368</definedName>
    <definedName name="__________MDE19">[42]A.Alat!$BO$388</definedName>
    <definedName name="__________MDE20">[42]A.Alat!$BO$408</definedName>
    <definedName name="__________MDE21">[42]A.Alat!$BO$428</definedName>
    <definedName name="__________MDE22">[42]A.Alat!$BO$448</definedName>
    <definedName name="__________MDE23">[42]A.Alat!$BO$468</definedName>
    <definedName name="__________MDE24">[42]A.Alat!$BO$488</definedName>
    <definedName name="__________MDE25">[42]A.Alat!$BO$508</definedName>
    <definedName name="__________MDE26">[42]A.Alat!$BO$528</definedName>
    <definedName name="__________MDE27">[42]A.Alat!$BO$548</definedName>
    <definedName name="__________MDE28">[42]A.Alat!$BO$568</definedName>
    <definedName name="__________MDE29">[42]A.Alat!$BO$588</definedName>
    <definedName name="__________MDE30">[42]A.Alat!$BO$608</definedName>
    <definedName name="__________MDE31">[42]A.Alat!$BO$628</definedName>
    <definedName name="__________MDE32">[42]A.Alat!$BO$648</definedName>
    <definedName name="__________MDE33">[42]A.Alat!$BO$668</definedName>
    <definedName name="__________MDE34">[42]A.Alat!$BO$699</definedName>
    <definedName name="__________MDE35" localSheetId="5">#REF!</definedName>
    <definedName name="__________MDE35" localSheetId="0">#REF!</definedName>
    <definedName name="__________MDE35">#REF!</definedName>
    <definedName name="__________MDE36" localSheetId="5">#REF!</definedName>
    <definedName name="__________MDE36">#REF!</definedName>
    <definedName name="__________MDE37" localSheetId="5">#REF!</definedName>
    <definedName name="__________MDE37">#REF!</definedName>
    <definedName name="__________MDE38" localSheetId="5">#REF!</definedName>
    <definedName name="__________MDE38">#REF!</definedName>
    <definedName name="__________MDE39" localSheetId="5">#REF!</definedName>
    <definedName name="__________MDE39">#REF!</definedName>
    <definedName name="__________MDE40" localSheetId="5">#REF!</definedName>
    <definedName name="__________MDE40">#REF!</definedName>
    <definedName name="__________MDE41" localSheetId="5">#REF!</definedName>
    <definedName name="__________MDE41">#REF!</definedName>
    <definedName name="__________MDE42" localSheetId="5">#REF!</definedName>
    <definedName name="__________MDE42">#REF!</definedName>
    <definedName name="__________MDE43" localSheetId="5">#REF!</definedName>
    <definedName name="__________MDE43">#REF!</definedName>
    <definedName name="__________MDE44" localSheetId="5">#REF!</definedName>
    <definedName name="__________MDE44">#REF!</definedName>
    <definedName name="__________MDE45" localSheetId="5">#REF!</definedName>
    <definedName name="__________MDE45">#REF!</definedName>
    <definedName name="__________MDE46" localSheetId="5">#REF!</definedName>
    <definedName name="__________MDE46">#REF!</definedName>
    <definedName name="__________MDE47" localSheetId="5">#REF!</definedName>
    <definedName name="__________MDE47">#REF!</definedName>
    <definedName name="__________MDE48" localSheetId="5">#REF!</definedName>
    <definedName name="__________MDE48">#REF!</definedName>
    <definedName name="__________MDE49" localSheetId="5">#REF!</definedName>
    <definedName name="__________MDE49">#REF!</definedName>
    <definedName name="__________MDE50" localSheetId="5">#REF!</definedName>
    <definedName name="__________MDE50">#REF!</definedName>
    <definedName name="__________MDE51" localSheetId="5">#REF!</definedName>
    <definedName name="__________MDE51">#REF!</definedName>
    <definedName name="__________MDE52" localSheetId="5">#REF!</definedName>
    <definedName name="__________MDE52">#REF!</definedName>
    <definedName name="__________MDE53" localSheetId="5">#REF!</definedName>
    <definedName name="__________MDE53">#REF!</definedName>
    <definedName name="__________MDE54" localSheetId="5">#REF!</definedName>
    <definedName name="__________MDE54">#REF!</definedName>
    <definedName name="__________MDE55" localSheetId="5">#REF!</definedName>
    <definedName name="__________MDE55">#REF!</definedName>
    <definedName name="__________MDE56" localSheetId="5">#REF!</definedName>
    <definedName name="__________MDE56">#REF!</definedName>
    <definedName name="__________MDE57" localSheetId="5">#REF!</definedName>
    <definedName name="__________MDE57">#REF!</definedName>
    <definedName name="__________MDE58" localSheetId="5">#REF!</definedName>
    <definedName name="__________MDE58">#REF!</definedName>
    <definedName name="__________MDE59" localSheetId="5">#REF!</definedName>
    <definedName name="__________MDE59">#REF!</definedName>
    <definedName name="__________MDE60" localSheetId="5">#REF!</definedName>
    <definedName name="__________MDE60">#REF!</definedName>
    <definedName name="__________MDE61" localSheetId="5">#REF!</definedName>
    <definedName name="__________MDE61">#REF!</definedName>
    <definedName name="__________MDE62" localSheetId="5">#REF!</definedName>
    <definedName name="__________MDE62">#REF!</definedName>
    <definedName name="__________MDE63" localSheetId="5">#REF!</definedName>
    <definedName name="__________MDE63">#REF!</definedName>
    <definedName name="__________MDE64" localSheetId="5">#REF!</definedName>
    <definedName name="__________MDE64">#REF!</definedName>
    <definedName name="__________MDE65" localSheetId="5">#REF!</definedName>
    <definedName name="__________MDE65">#REF!</definedName>
    <definedName name="__________MDE66" localSheetId="5">#REF!</definedName>
    <definedName name="__________MDE66">#REF!</definedName>
    <definedName name="__________MDE67" localSheetId="5">#REF!</definedName>
    <definedName name="__________MDE67">#REF!</definedName>
    <definedName name="__________MDE68" localSheetId="5">#REF!</definedName>
    <definedName name="__________MDE68">#REF!</definedName>
    <definedName name="__________ME01">[42]A.Alat!$BO$26</definedName>
    <definedName name="__________ME02">[42]A.Alat!$BO$46</definedName>
    <definedName name="__________ME03">[42]A.Alat!$BO$67</definedName>
    <definedName name="__________ME04">[42]A.Alat!$BO$87</definedName>
    <definedName name="__________ME05">[42]A.Alat!$BO$107</definedName>
    <definedName name="__________ME06">[42]A.Alat!$BO$127</definedName>
    <definedName name="__________ME07">[42]A.Alat!$BO$147</definedName>
    <definedName name="__________ME08">[42]A.Alat!$BO$167</definedName>
    <definedName name="__________ME09">[42]A.Alat!$BO$187</definedName>
    <definedName name="__________ME10">[42]A.Alat!$BO$207</definedName>
    <definedName name="__________ME11">[42]A.Alat!$BO$227</definedName>
    <definedName name="__________ME12">[42]A.Alat!$BO$247</definedName>
    <definedName name="__________ME13">[42]A.Alat!$BO$267</definedName>
    <definedName name="__________ME14">[42]A.Alat!$BO$287</definedName>
    <definedName name="__________ME15">[42]A.Alat!$BO$307</definedName>
    <definedName name="__________ME16">[42]A.Alat!$BO$327</definedName>
    <definedName name="__________ME17">[42]A.Alat!$BO$347</definedName>
    <definedName name="__________ME18">[42]A.Alat!$BO$367</definedName>
    <definedName name="__________ME19">[42]A.Alat!$BO$387</definedName>
    <definedName name="__________ME20">[42]A.Alat!$BO$407</definedName>
    <definedName name="__________ME21">[42]A.Alat!$BO$427</definedName>
    <definedName name="__________ME22">[42]A.Alat!$BO$447</definedName>
    <definedName name="__________ME23">[42]A.Alat!$BO$467</definedName>
    <definedName name="__________ME24">[42]A.Alat!$BO$487</definedName>
    <definedName name="__________ME25">[42]A.Alat!$BO$507</definedName>
    <definedName name="__________ME26">[42]A.Alat!$BO$527</definedName>
    <definedName name="__________ME27">[42]A.Alat!$BO$547</definedName>
    <definedName name="__________ME28">[42]A.Alat!$BO$567</definedName>
    <definedName name="__________ME29">[42]A.Alat!$BO$587</definedName>
    <definedName name="__________ME30">[42]A.Alat!$BO$607</definedName>
    <definedName name="__________ME31">[42]A.Alat!$BO$627</definedName>
    <definedName name="__________ME32">[42]A.Alat!$BO$647</definedName>
    <definedName name="__________ME33">[42]A.Alat!$BO$667</definedName>
    <definedName name="__________ME34">[42]A.Alat!$BO$698</definedName>
    <definedName name="__________ME35" localSheetId="5">#REF!</definedName>
    <definedName name="__________ME35" localSheetId="0">#REF!</definedName>
    <definedName name="__________ME35">#REF!</definedName>
    <definedName name="__________ME36" localSheetId="5">#REF!</definedName>
    <definedName name="__________ME36">#REF!</definedName>
    <definedName name="__________ME37" localSheetId="5">#REF!</definedName>
    <definedName name="__________ME37">#REF!</definedName>
    <definedName name="__________ME38" localSheetId="5">#REF!</definedName>
    <definedName name="__________ME38">#REF!</definedName>
    <definedName name="__________ME39" localSheetId="5">#REF!</definedName>
    <definedName name="__________ME39">#REF!</definedName>
    <definedName name="__________ME40" localSheetId="5">#REF!</definedName>
    <definedName name="__________ME40">#REF!</definedName>
    <definedName name="__________ME41" localSheetId="5">#REF!</definedName>
    <definedName name="__________ME41">#REF!</definedName>
    <definedName name="__________ME42" localSheetId="5">#REF!</definedName>
    <definedName name="__________ME42">#REF!</definedName>
    <definedName name="__________ME43" localSheetId="5">#REF!</definedName>
    <definedName name="__________ME43">#REF!</definedName>
    <definedName name="__________ME44" localSheetId="5">#REF!</definedName>
    <definedName name="__________ME44">#REF!</definedName>
    <definedName name="__________ME45" localSheetId="5">#REF!</definedName>
    <definedName name="__________ME45">#REF!</definedName>
    <definedName name="__________ME46" localSheetId="5">#REF!</definedName>
    <definedName name="__________ME46">#REF!</definedName>
    <definedName name="__________ME47" localSheetId="5">#REF!</definedName>
    <definedName name="__________ME47">#REF!</definedName>
    <definedName name="__________ME48" localSheetId="5">#REF!</definedName>
    <definedName name="__________ME48">#REF!</definedName>
    <definedName name="__________ME49" localSheetId="5">#REF!</definedName>
    <definedName name="__________ME49">#REF!</definedName>
    <definedName name="__________ME50" localSheetId="5">#REF!</definedName>
    <definedName name="__________ME50">#REF!</definedName>
    <definedName name="__________ME51" localSheetId="5">#REF!</definedName>
    <definedName name="__________ME51">#REF!</definedName>
    <definedName name="__________ME52" localSheetId="5">#REF!</definedName>
    <definedName name="__________ME52">#REF!</definedName>
    <definedName name="__________ME53" localSheetId="5">#REF!</definedName>
    <definedName name="__________ME53">#REF!</definedName>
    <definedName name="__________ME54" localSheetId="5">#REF!</definedName>
    <definedName name="__________ME54">#REF!</definedName>
    <definedName name="__________ME55" localSheetId="5">#REF!</definedName>
    <definedName name="__________ME55">#REF!</definedName>
    <definedName name="__________ME56" localSheetId="5">#REF!</definedName>
    <definedName name="__________ME56">#REF!</definedName>
    <definedName name="__________ME57" localSheetId="5">#REF!</definedName>
    <definedName name="__________ME57">#REF!</definedName>
    <definedName name="__________ME58" localSheetId="5">#REF!</definedName>
    <definedName name="__________ME58">#REF!</definedName>
    <definedName name="__________ME59" localSheetId="5">#REF!</definedName>
    <definedName name="__________ME59">#REF!</definedName>
    <definedName name="__________ME60" localSheetId="5">#REF!</definedName>
    <definedName name="__________ME60">#REF!</definedName>
    <definedName name="__________ME61" localSheetId="5">#REF!</definedName>
    <definedName name="__________ME61">#REF!</definedName>
    <definedName name="__________ME62" localSheetId="5">#REF!</definedName>
    <definedName name="__________ME62">#REF!</definedName>
    <definedName name="__________ME63" localSheetId="5">#REF!</definedName>
    <definedName name="__________ME63">#REF!</definedName>
    <definedName name="__________ME64" localSheetId="5">#REF!</definedName>
    <definedName name="__________ME64">#REF!</definedName>
    <definedName name="__________ME65" localSheetId="5">#REF!</definedName>
    <definedName name="__________ME65">#REF!</definedName>
    <definedName name="__________ME66" localSheetId="5">#REF!</definedName>
    <definedName name="__________ME66">#REF!</definedName>
    <definedName name="__________ME67" localSheetId="5">#REF!</definedName>
    <definedName name="__________ME67">#REF!</definedName>
    <definedName name="__________ME68" localSheetId="5">#REF!</definedName>
    <definedName name="__________ME68">#REF!</definedName>
    <definedName name="__________MMM01" localSheetId="5">#REF!</definedName>
    <definedName name="__________MMM01">#REF!</definedName>
    <definedName name="__________MMM02" localSheetId="5">#REF!</definedName>
    <definedName name="__________MMM02">#REF!</definedName>
    <definedName name="__________MMM03" localSheetId="5">#REF!</definedName>
    <definedName name="__________MMM03">#REF!</definedName>
    <definedName name="__________MMM04" localSheetId="5">#REF!</definedName>
    <definedName name="__________MMM04">#REF!</definedName>
    <definedName name="__________MMM05" localSheetId="5">#REF!</definedName>
    <definedName name="__________MMM05">#REF!</definedName>
    <definedName name="__________MMM06" localSheetId="5">#REF!</definedName>
    <definedName name="__________MMM06">#REF!</definedName>
    <definedName name="__________MMM07" localSheetId="5">#REF!</definedName>
    <definedName name="__________MMM07">#REF!</definedName>
    <definedName name="__________MMM08" localSheetId="5">#REF!</definedName>
    <definedName name="__________MMM08">#REF!</definedName>
    <definedName name="__________MMM09" localSheetId="5">#REF!</definedName>
    <definedName name="__________MMM09">#REF!</definedName>
    <definedName name="__________MMM10" localSheetId="5">#REF!</definedName>
    <definedName name="__________MMM10">#REF!</definedName>
    <definedName name="__________MMM11" localSheetId="5">#REF!</definedName>
    <definedName name="__________MMM11">#REF!</definedName>
    <definedName name="__________MMM12" localSheetId="5">#REF!</definedName>
    <definedName name="__________MMM12">#REF!</definedName>
    <definedName name="__________MMM13" localSheetId="5">#REF!</definedName>
    <definedName name="__________MMM13">#REF!</definedName>
    <definedName name="__________MMM14" localSheetId="5">#REF!</definedName>
    <definedName name="__________MMM14">#REF!</definedName>
    <definedName name="__________MMM15" localSheetId="5">#REF!</definedName>
    <definedName name="__________MMM15">#REF!</definedName>
    <definedName name="__________MMM16" localSheetId="5">#REF!</definedName>
    <definedName name="__________MMM16">#REF!</definedName>
    <definedName name="__________MMM17" localSheetId="5">#REF!</definedName>
    <definedName name="__________MMM17">#REF!</definedName>
    <definedName name="__________MMM18" localSheetId="5">#REF!</definedName>
    <definedName name="__________MMM18">#REF!</definedName>
    <definedName name="__________MMM19" localSheetId="5">#REF!</definedName>
    <definedName name="__________MMM19">#REF!</definedName>
    <definedName name="__________MMM20" localSheetId="5">#REF!</definedName>
    <definedName name="__________MMM20">#REF!</definedName>
    <definedName name="__________MMM21" localSheetId="5">#REF!</definedName>
    <definedName name="__________MMM21">#REF!</definedName>
    <definedName name="__________MMM22" localSheetId="5">#REF!</definedName>
    <definedName name="__________MMM22">#REF!</definedName>
    <definedName name="__________MMM23" localSheetId="5">#REF!</definedName>
    <definedName name="__________MMM23">#REF!</definedName>
    <definedName name="__________MMM24" localSheetId="5">#REF!</definedName>
    <definedName name="__________MMM24">#REF!</definedName>
    <definedName name="__________MMM25" localSheetId="5">#REF!</definedName>
    <definedName name="__________MMM25">#REF!</definedName>
    <definedName name="__________MMM26" localSheetId="5">#REF!</definedName>
    <definedName name="__________MMM26">#REF!</definedName>
    <definedName name="__________MMM27" localSheetId="5">#REF!</definedName>
    <definedName name="__________MMM27">#REF!</definedName>
    <definedName name="__________MMM28" localSheetId="5">#REF!</definedName>
    <definedName name="__________MMM28">#REF!</definedName>
    <definedName name="__________MMM29" localSheetId="5">#REF!</definedName>
    <definedName name="__________MMM29">#REF!</definedName>
    <definedName name="__________MMM30" localSheetId="5">#REF!</definedName>
    <definedName name="__________MMM30">#REF!</definedName>
    <definedName name="__________MMM31" localSheetId="5">#REF!</definedName>
    <definedName name="__________MMM31">#REF!</definedName>
    <definedName name="__________MMM32" localSheetId="5">#REF!</definedName>
    <definedName name="__________MMM32">#REF!</definedName>
    <definedName name="__________MMM33" localSheetId="5">#REF!</definedName>
    <definedName name="__________MMM33">#REF!</definedName>
    <definedName name="__________MMM34" localSheetId="5">#REF!</definedName>
    <definedName name="__________MMM34">#REF!</definedName>
    <definedName name="__________MMM35" localSheetId="5">#REF!</definedName>
    <definedName name="__________MMM35">#REF!</definedName>
    <definedName name="__________MMM36" localSheetId="5">#REF!</definedName>
    <definedName name="__________MMM36">#REF!</definedName>
    <definedName name="__________MMM37" localSheetId="5">#REF!</definedName>
    <definedName name="__________MMM37">#REF!</definedName>
    <definedName name="__________MMM38" localSheetId="5">#REF!</definedName>
    <definedName name="__________MMM38">#REF!</definedName>
    <definedName name="__________MMM39" localSheetId="5">#REF!</definedName>
    <definedName name="__________MMM39">#REF!</definedName>
    <definedName name="__________MMM40" localSheetId="5">#REF!</definedName>
    <definedName name="__________MMM40">#REF!</definedName>
    <definedName name="__________MMM41" localSheetId="5">#REF!</definedName>
    <definedName name="__________MMM41">#REF!</definedName>
    <definedName name="__________MMM411" localSheetId="5">#REF!</definedName>
    <definedName name="__________MMM411">#REF!</definedName>
    <definedName name="__________MMM42" localSheetId="5">#REF!</definedName>
    <definedName name="__________MMM42">#REF!</definedName>
    <definedName name="__________MMM43" localSheetId="5">#REF!</definedName>
    <definedName name="__________MMM43">#REF!</definedName>
    <definedName name="__________MMM44" localSheetId="5">#REF!</definedName>
    <definedName name="__________MMM44">#REF!</definedName>
    <definedName name="__________MMM45" localSheetId="5">#REF!</definedName>
    <definedName name="__________MMM45">#REF!</definedName>
    <definedName name="__________MMM46" localSheetId="5">#REF!</definedName>
    <definedName name="__________MMM46">#REF!</definedName>
    <definedName name="__________MMM47" localSheetId="5">#REF!</definedName>
    <definedName name="__________MMM47">#REF!</definedName>
    <definedName name="__________MMM48" localSheetId="5">#REF!</definedName>
    <definedName name="__________MMM48">#REF!</definedName>
    <definedName name="__________MMM49" localSheetId="5">#REF!</definedName>
    <definedName name="__________MMM49">#REF!</definedName>
    <definedName name="__________MMM50" localSheetId="5">#REF!</definedName>
    <definedName name="__________MMM50">#REF!</definedName>
    <definedName name="__________MMM51" localSheetId="5">#REF!</definedName>
    <definedName name="__________MMM51">#REF!</definedName>
    <definedName name="__________MMM52" localSheetId="5">#REF!</definedName>
    <definedName name="__________MMM52">#REF!</definedName>
    <definedName name="__________MMM53" localSheetId="5">#REF!</definedName>
    <definedName name="__________MMM53">#REF!</definedName>
    <definedName name="__________MMM54" localSheetId="5">#REF!</definedName>
    <definedName name="__________MMM54">#REF!</definedName>
    <definedName name="__________pvc1" localSheetId="5">[40]upah!#REF!</definedName>
    <definedName name="__________pvc1">[40]upah!#REF!</definedName>
    <definedName name="__________pvc12" localSheetId="5">[40]upah!#REF!</definedName>
    <definedName name="__________pvc12">[40]upah!#REF!</definedName>
    <definedName name="__________pvc34" localSheetId="5">[40]upah!#REF!</definedName>
    <definedName name="__________pvc34">[40]upah!#REF!</definedName>
    <definedName name="__________pvc4" localSheetId="5">[40]upah!#REF!</definedName>
    <definedName name="__________pvc4">[40]upah!#REF!</definedName>
    <definedName name="__________sc1">#REF!</definedName>
    <definedName name="__________SC2">#REF!</definedName>
    <definedName name="__________sc3">#REF!</definedName>
    <definedName name="_________10A">'[43]Anls Hrg'!#REF!</definedName>
    <definedName name="_________ANA1" localSheetId="5">#REF!</definedName>
    <definedName name="_________ANA1" localSheetId="0">#REF!</definedName>
    <definedName name="_________ANA1">#REF!</definedName>
    <definedName name="_________ANA11" localSheetId="5">'[43]Anls Hrg'!#REF!</definedName>
    <definedName name="_________ANA11" localSheetId="0">'[43]Anls Hrg'!#REF!</definedName>
    <definedName name="_________ANA11">'[43]Anls Hrg'!#REF!</definedName>
    <definedName name="_________ANA12" localSheetId="0">'[43]Anls Hrg'!#REF!</definedName>
    <definedName name="_________ANA12">'[43]Anls Hrg'!#REF!</definedName>
    <definedName name="_________ANA17">'[43]Anls Hrg'!#REF!</definedName>
    <definedName name="_________ANA2" localSheetId="5">#REF!</definedName>
    <definedName name="_________ANA2" localSheetId="0">#REF!</definedName>
    <definedName name="_________ANA2">#REF!</definedName>
    <definedName name="_________ANA21" localSheetId="5">'[43]Anls Hrg'!#REF!</definedName>
    <definedName name="_________ANA21" localSheetId="0">'[43]Anls Hrg'!#REF!</definedName>
    <definedName name="_________ANA21">'[43]Anls Hrg'!#REF!</definedName>
    <definedName name="_________ANA24" localSheetId="0">'[43]Anls Hrg'!#REF!</definedName>
    <definedName name="_________ANA24">'[43]Anls Hrg'!#REF!</definedName>
    <definedName name="_________ANA25">'[43]Anls Hrg'!#REF!</definedName>
    <definedName name="_________ANA32">'[43]Anls Hrg'!#REF!</definedName>
    <definedName name="_________ANA38">'[43]Anls Hrg'!#REF!</definedName>
    <definedName name="_________ANA8">'[43]Anls Hrg'!#REF!</definedName>
    <definedName name="_________ANA9">'[43]Anls Hrg'!#REF!</definedName>
    <definedName name="_________daf1">#REF!</definedName>
    <definedName name="_________DIV1">'[44]Kuantitas &amp; Harga'!$G$24</definedName>
    <definedName name="_________DIV10">'[44]Kuantitas &amp; Harga'!$G$393</definedName>
    <definedName name="_________DIV11" localSheetId="5">'[31]Kuantitas &amp; Harga'!#REF!</definedName>
    <definedName name="_________DIV11">'[31]Kuantitas &amp; Harga'!#REF!</definedName>
    <definedName name="_________DIV2">'[44]Kuantitas &amp; Harga'!$G$46</definedName>
    <definedName name="_________DIV3">'[44]Kuantitas &amp; Harga'!$G$80</definedName>
    <definedName name="_________DIV4">'[44]Kuantitas &amp; Harga'!$G$95</definedName>
    <definedName name="_________DIV5">'[44]Kuantitas &amp; Harga'!$G$115</definedName>
    <definedName name="_________DIV6">'[44]Kuantitas &amp; Harga'!$G$150</definedName>
    <definedName name="_________DIV7">'[44]Kuantitas &amp; Harga'!$G$298</definedName>
    <definedName name="_________DIV8">'[44]Kuantitas &amp; Harga'!$G$350</definedName>
    <definedName name="_________DIV9">'[44]Kuantitas &amp; Harga'!$G$380</definedName>
    <definedName name="_________EEE01">[42]A.Alat!$AW$8</definedName>
    <definedName name="_________EEE02">[42]A.Alat!$AW$9</definedName>
    <definedName name="_________EEE03">[42]A.Alat!$AW$10</definedName>
    <definedName name="_________EEE04">[42]A.Alat!$AW$11</definedName>
    <definedName name="_________EEE05">[42]A.Alat!$AW$12</definedName>
    <definedName name="_________EEE06">[42]A.Alat!$AW$13</definedName>
    <definedName name="_________EEE07">[42]A.Alat!$AW$14</definedName>
    <definedName name="_________EEE08">[42]A.Alat!$AW$15</definedName>
    <definedName name="_________EEE09">'[37]5-ALA1'!$AW$16</definedName>
    <definedName name="_________EEE10">[42]A.Alat!$AW$17</definedName>
    <definedName name="_________EEE11">[42]A.Alat!$AW$18</definedName>
    <definedName name="_________EEE12">[42]A.Alat!$AW$19</definedName>
    <definedName name="_________EEE13">[42]A.Alat!$AW$20</definedName>
    <definedName name="_________EEE14">[42]A.Alat!$AW$21</definedName>
    <definedName name="_________EEE15">[42]A.Alat!$AW$22</definedName>
    <definedName name="_________EEE16">[42]A.Alat!$AW$23</definedName>
    <definedName name="_________EEE17">[42]A.Alat!$AW$24</definedName>
    <definedName name="_________EEE18">[42]A.Alat!$AW$25</definedName>
    <definedName name="_________EEE19">[42]A.Alat!$AW$26</definedName>
    <definedName name="_________EEE20">[42]A.Alat!$AW$27</definedName>
    <definedName name="_________EEE21">[42]A.Alat!$AW$28</definedName>
    <definedName name="_________EEE22">[42]A.Alat!$AW$29</definedName>
    <definedName name="_________EEE23">[42]A.Alat!$AW$30</definedName>
    <definedName name="_________EEE24">[42]A.Alat!$AW$31</definedName>
    <definedName name="_________EEE25">[42]A.Alat!$AW$32</definedName>
    <definedName name="_________EEE26">[42]A.Alat!$AW$33</definedName>
    <definedName name="_________EEE27">[42]A.Alat!$AW$34</definedName>
    <definedName name="_________EEE28">[42]A.Alat!$AW$35</definedName>
    <definedName name="_________EEE29">[42]A.Alat!$AW$36</definedName>
    <definedName name="_________EEE30">[42]A.Alat!$AW$37</definedName>
    <definedName name="_________EEE31">[42]A.Alat!$AW$38</definedName>
    <definedName name="_________EEE32">[42]A.Alat!$AW$39</definedName>
    <definedName name="_________EEE33">[42]A.Alat!$AW$40</definedName>
    <definedName name="_________EEE59">'[32]Alat (1)'!$AW$66</definedName>
    <definedName name="_________EER03">'[32]Alat (1)'!$AX$10</definedName>
    <definedName name="_________EER05">'[32]Alat (1)'!$AX$12</definedName>
    <definedName name="_________EER06">'[32]Alat (1)'!$AX$13</definedName>
    <definedName name="_________EER08">'[32]Alat (1)'!$AX$15</definedName>
    <definedName name="_________EER13">'[32]Alat (1)'!$AX$20</definedName>
    <definedName name="_________EER17">'[32]Alat (1)'!$AX$24</definedName>
    <definedName name="_________EER24">'[32]Alat (1)'!$AX$31</definedName>
    <definedName name="_________EER25">'[32]Alat (1)'!$AX$32</definedName>
    <definedName name="_________EER26">'[32]Alat (1)'!$AX$33</definedName>
    <definedName name="_________EER47">'[32]Alat (1)'!$AX$54</definedName>
    <definedName name="_________EER48">'[32]Alat (1)'!$AX$55</definedName>
    <definedName name="_________EER56">'[32]Alat (1)'!$AX$63</definedName>
    <definedName name="_________EER57">'[32]Alat (1)'!$AX$64</definedName>
    <definedName name="_________EER58">'[32]Alat (1)'!$AX$65</definedName>
    <definedName name="_________EER59">'[32]Alat (1)'!$AX$66</definedName>
    <definedName name="_________EER60">'[32]Alat (1)'!$AX$67</definedName>
    <definedName name="_________HAL1" localSheetId="5">#REF!</definedName>
    <definedName name="_________HAL1" localSheetId="0">#REF!</definedName>
    <definedName name="_________HAL1">#REF!</definedName>
    <definedName name="_________HAL2" localSheetId="5">#REF!</definedName>
    <definedName name="_________HAL2">#REF!</definedName>
    <definedName name="_________HAL3" localSheetId="5">#REF!</definedName>
    <definedName name="_________HAL3">#REF!</definedName>
    <definedName name="_________HAL4" localSheetId="5">#REF!</definedName>
    <definedName name="_________HAL4">#REF!</definedName>
    <definedName name="_________HAL5" localSheetId="5">#REF!</definedName>
    <definedName name="_________HAL5">#REF!</definedName>
    <definedName name="_________HAL6" localSheetId="5">#REF!</definedName>
    <definedName name="_________HAL6">#REF!</definedName>
    <definedName name="_________HAL7" localSheetId="5">#REF!</definedName>
    <definedName name="_________HAL7">#REF!</definedName>
    <definedName name="_________HAL8" localSheetId="5">#REF!</definedName>
    <definedName name="_________HAL8">#REF!</definedName>
    <definedName name="_________LLL01" localSheetId="5">#REF!</definedName>
    <definedName name="_________LLL01">#REF!</definedName>
    <definedName name="_________LLL02" localSheetId="5">#REF!</definedName>
    <definedName name="_________LLL02">#REF!</definedName>
    <definedName name="_________LLL03" localSheetId="5">#REF!</definedName>
    <definedName name="_________LLL03">#REF!</definedName>
    <definedName name="_________LLL04" localSheetId="5">#REF!</definedName>
    <definedName name="_________LLL04">#REF!</definedName>
    <definedName name="_________LLL05" localSheetId="5">#REF!</definedName>
    <definedName name="_________LLL05">#REF!</definedName>
    <definedName name="_________LLL06" localSheetId="5">#REF!</definedName>
    <definedName name="_________LLL06">#REF!</definedName>
    <definedName name="_________LLL07" localSheetId="5">#REF!</definedName>
    <definedName name="_________LLL07">#REF!</definedName>
    <definedName name="_________LLL08" localSheetId="5">#REF!</definedName>
    <definedName name="_________LLL08">#REF!</definedName>
    <definedName name="_________LLL09" localSheetId="5">#REF!</definedName>
    <definedName name="_________LLL09">#REF!</definedName>
    <definedName name="_________LLL10" localSheetId="5">#REF!</definedName>
    <definedName name="_________LLL10">#REF!</definedName>
    <definedName name="_________LLL11" localSheetId="5">#REF!</definedName>
    <definedName name="_________LLL11">#REF!</definedName>
    <definedName name="_________MDE01">[42]A.Alat!$BO$27</definedName>
    <definedName name="_________MDE02">[42]A.Alat!$BO$47</definedName>
    <definedName name="_________MDE03">[42]A.Alat!$BO$68</definedName>
    <definedName name="_________MDE04">[42]A.Alat!$BO$88</definedName>
    <definedName name="_________MDE05">[42]A.Alat!$BO$108</definedName>
    <definedName name="_________MDE06">[42]A.Alat!$BO$128</definedName>
    <definedName name="_________MDE07">[42]A.Alat!$BO$148</definedName>
    <definedName name="_________MDE08">[42]A.Alat!$BO$168</definedName>
    <definedName name="_________MDE09">[42]A.Alat!$BO$188</definedName>
    <definedName name="_________MDE10">[42]A.Alat!$BO$208</definedName>
    <definedName name="_________MDE11">[42]A.Alat!$BO$228</definedName>
    <definedName name="_________MDE12">[42]A.Alat!$BO$248</definedName>
    <definedName name="_________MDE13">[42]A.Alat!$BO$268</definedName>
    <definedName name="_________MDE14">[42]A.Alat!$BO$288</definedName>
    <definedName name="_________MDE15">[42]A.Alat!$BO$308</definedName>
    <definedName name="_________MDE16">[42]A.Alat!$BO$328</definedName>
    <definedName name="_________MDE17">[42]A.Alat!$BO$348</definedName>
    <definedName name="_________MDE18">[42]A.Alat!$BO$368</definedName>
    <definedName name="_________MDE19">[42]A.Alat!$BO$388</definedName>
    <definedName name="_________MDE20">[42]A.Alat!$BO$408</definedName>
    <definedName name="_________MDE21">[42]A.Alat!$BO$428</definedName>
    <definedName name="_________MDE22">[42]A.Alat!$BO$448</definedName>
    <definedName name="_________MDE23">[42]A.Alat!$BO$468</definedName>
    <definedName name="_________MDE24">[42]A.Alat!$BO$488</definedName>
    <definedName name="_________MDE25">[42]A.Alat!$BO$508</definedName>
    <definedName name="_________MDE26">[42]A.Alat!$BO$528</definedName>
    <definedName name="_________MDE27">[42]A.Alat!$BO$548</definedName>
    <definedName name="_________MDE28">[42]A.Alat!$BO$568</definedName>
    <definedName name="_________MDE29">[42]A.Alat!$BO$588</definedName>
    <definedName name="_________MDE30">[42]A.Alat!$BO$608</definedName>
    <definedName name="_________MDE31">[42]A.Alat!$BO$628</definedName>
    <definedName name="_________MDE32">[42]A.Alat!$BO$648</definedName>
    <definedName name="_________MDE33">[42]A.Alat!$BO$668</definedName>
    <definedName name="_________MDE34">[42]A.Alat!$BO$699</definedName>
    <definedName name="_________MDE35" localSheetId="5">#REF!</definedName>
    <definedName name="_________MDE35" localSheetId="0">#REF!</definedName>
    <definedName name="_________MDE35">#REF!</definedName>
    <definedName name="_________MDE36" localSheetId="5">#REF!</definedName>
    <definedName name="_________MDE36">#REF!</definedName>
    <definedName name="_________MDE37" localSheetId="5">#REF!</definedName>
    <definedName name="_________MDE37">#REF!</definedName>
    <definedName name="_________MDE38" localSheetId="5">#REF!</definedName>
    <definedName name="_________MDE38">#REF!</definedName>
    <definedName name="_________MDE39" localSheetId="5">#REF!</definedName>
    <definedName name="_________MDE39">#REF!</definedName>
    <definedName name="_________MDE40" localSheetId="5">#REF!</definedName>
    <definedName name="_________MDE40">#REF!</definedName>
    <definedName name="_________MDE41" localSheetId="5">#REF!</definedName>
    <definedName name="_________MDE41">#REF!</definedName>
    <definedName name="_________MDE42" localSheetId="5">#REF!</definedName>
    <definedName name="_________MDE42">#REF!</definedName>
    <definedName name="_________MDE43" localSheetId="5">#REF!</definedName>
    <definedName name="_________MDE43">#REF!</definedName>
    <definedName name="_________MDE44" localSheetId="5">#REF!</definedName>
    <definedName name="_________MDE44">#REF!</definedName>
    <definedName name="_________MDE45" localSheetId="5">#REF!</definedName>
    <definedName name="_________MDE45">#REF!</definedName>
    <definedName name="_________MDE46" localSheetId="5">#REF!</definedName>
    <definedName name="_________MDE46">#REF!</definedName>
    <definedName name="_________MDE47" localSheetId="5">#REF!</definedName>
    <definedName name="_________MDE47">#REF!</definedName>
    <definedName name="_________MDE48" localSheetId="5">#REF!</definedName>
    <definedName name="_________MDE48">#REF!</definedName>
    <definedName name="_________MDE49" localSheetId="5">#REF!</definedName>
    <definedName name="_________MDE49">#REF!</definedName>
    <definedName name="_________MDE50" localSheetId="5">#REF!</definedName>
    <definedName name="_________MDE50">#REF!</definedName>
    <definedName name="_________MDE51" localSheetId="5">#REF!</definedName>
    <definedName name="_________MDE51">#REF!</definedName>
    <definedName name="_________MDE52" localSheetId="5">#REF!</definedName>
    <definedName name="_________MDE52">#REF!</definedName>
    <definedName name="_________MDE53" localSheetId="5">#REF!</definedName>
    <definedName name="_________MDE53">#REF!</definedName>
    <definedName name="_________MDE54" localSheetId="5">#REF!</definedName>
    <definedName name="_________MDE54">#REF!</definedName>
    <definedName name="_________MDE55" localSheetId="5">#REF!</definedName>
    <definedName name="_________MDE55">#REF!</definedName>
    <definedName name="_________MDE56" localSheetId="5">#REF!</definedName>
    <definedName name="_________MDE56">#REF!</definedName>
    <definedName name="_________MDE57" localSheetId="5">#REF!</definedName>
    <definedName name="_________MDE57">#REF!</definedName>
    <definedName name="_________MDE58" localSheetId="5">#REF!</definedName>
    <definedName name="_________MDE58">#REF!</definedName>
    <definedName name="_________MDE59" localSheetId="5">#REF!</definedName>
    <definedName name="_________MDE59">#REF!</definedName>
    <definedName name="_________MDE60" localSheetId="5">#REF!</definedName>
    <definedName name="_________MDE60">#REF!</definedName>
    <definedName name="_________MDE61" localSheetId="5">#REF!</definedName>
    <definedName name="_________MDE61">#REF!</definedName>
    <definedName name="_________MDE62" localSheetId="5">#REF!</definedName>
    <definedName name="_________MDE62">#REF!</definedName>
    <definedName name="_________MDE63" localSheetId="5">#REF!</definedName>
    <definedName name="_________MDE63">#REF!</definedName>
    <definedName name="_________MDE64" localSheetId="5">#REF!</definedName>
    <definedName name="_________MDE64">#REF!</definedName>
    <definedName name="_________MDE65" localSheetId="5">#REF!</definedName>
    <definedName name="_________MDE65">#REF!</definedName>
    <definedName name="_________MDE66" localSheetId="5">#REF!</definedName>
    <definedName name="_________MDE66">#REF!</definedName>
    <definedName name="_________MDE67" localSheetId="5">#REF!</definedName>
    <definedName name="_________MDE67">#REF!</definedName>
    <definedName name="_________MDE68" localSheetId="5">#REF!</definedName>
    <definedName name="_________MDE68">#REF!</definedName>
    <definedName name="_________ME01">[42]A.Alat!$BO$26</definedName>
    <definedName name="_________ME02">[42]A.Alat!$BO$46</definedName>
    <definedName name="_________ME03">[42]A.Alat!$BO$67</definedName>
    <definedName name="_________ME04">[42]A.Alat!$BO$87</definedName>
    <definedName name="_________ME05">[42]A.Alat!$BO$107</definedName>
    <definedName name="_________ME06">[42]A.Alat!$BO$127</definedName>
    <definedName name="_________ME07">[42]A.Alat!$BO$147</definedName>
    <definedName name="_________ME08">[42]A.Alat!$BO$167</definedName>
    <definedName name="_________ME09">[42]A.Alat!$BO$187</definedName>
    <definedName name="_________ME10">[42]A.Alat!$BO$207</definedName>
    <definedName name="_________ME11">[42]A.Alat!$BO$227</definedName>
    <definedName name="_________ME12">[42]A.Alat!$BO$247</definedName>
    <definedName name="_________ME13">[42]A.Alat!$BO$267</definedName>
    <definedName name="_________ME14">[42]A.Alat!$BO$287</definedName>
    <definedName name="_________ME15">[42]A.Alat!$BO$307</definedName>
    <definedName name="_________ME16">[42]A.Alat!$BO$327</definedName>
    <definedName name="_________ME17">[42]A.Alat!$BO$347</definedName>
    <definedName name="_________ME18">[42]A.Alat!$BO$367</definedName>
    <definedName name="_________ME19">[42]A.Alat!$BO$387</definedName>
    <definedName name="_________ME20">[42]A.Alat!$BO$407</definedName>
    <definedName name="_________ME21">[42]A.Alat!$BO$427</definedName>
    <definedName name="_________ME22">[42]A.Alat!$BO$447</definedName>
    <definedName name="_________ME23">[42]A.Alat!$BO$467</definedName>
    <definedName name="_________ME24">[42]A.Alat!$BO$487</definedName>
    <definedName name="_________ME25">[42]A.Alat!$BO$507</definedName>
    <definedName name="_________ME26">[42]A.Alat!$BO$527</definedName>
    <definedName name="_________ME27">[42]A.Alat!$BO$547</definedName>
    <definedName name="_________ME28">[42]A.Alat!$BO$567</definedName>
    <definedName name="_________ME29">[42]A.Alat!$BO$587</definedName>
    <definedName name="_________ME30">[42]A.Alat!$BO$607</definedName>
    <definedName name="_________ME31">[42]A.Alat!$BO$627</definedName>
    <definedName name="_________ME32">[42]A.Alat!$BO$647</definedName>
    <definedName name="_________ME33">[42]A.Alat!$BO$667</definedName>
    <definedName name="_________ME34">[42]A.Alat!$BO$698</definedName>
    <definedName name="_________ME35" localSheetId="5">#REF!</definedName>
    <definedName name="_________ME35" localSheetId="0">#REF!</definedName>
    <definedName name="_________ME35">#REF!</definedName>
    <definedName name="_________ME36" localSheetId="5">#REF!</definedName>
    <definedName name="_________ME36">#REF!</definedName>
    <definedName name="_________ME37" localSheetId="5">#REF!</definedName>
    <definedName name="_________ME37">#REF!</definedName>
    <definedName name="_________ME38" localSheetId="5">#REF!</definedName>
    <definedName name="_________ME38">#REF!</definedName>
    <definedName name="_________ME39" localSheetId="5">#REF!</definedName>
    <definedName name="_________ME39">#REF!</definedName>
    <definedName name="_________ME40" localSheetId="5">#REF!</definedName>
    <definedName name="_________ME40">#REF!</definedName>
    <definedName name="_________ME41" localSheetId="5">#REF!</definedName>
    <definedName name="_________ME41">#REF!</definedName>
    <definedName name="_________ME42" localSheetId="5">#REF!</definedName>
    <definedName name="_________ME42">#REF!</definedName>
    <definedName name="_________ME43" localSheetId="5">#REF!</definedName>
    <definedName name="_________ME43">#REF!</definedName>
    <definedName name="_________ME44" localSheetId="5">#REF!</definedName>
    <definedName name="_________ME44">#REF!</definedName>
    <definedName name="_________ME45" localSheetId="5">#REF!</definedName>
    <definedName name="_________ME45">#REF!</definedName>
    <definedName name="_________ME46" localSheetId="5">#REF!</definedName>
    <definedName name="_________ME46">#REF!</definedName>
    <definedName name="_________ME47" localSheetId="5">#REF!</definedName>
    <definedName name="_________ME47">#REF!</definedName>
    <definedName name="_________ME48" localSheetId="5">#REF!</definedName>
    <definedName name="_________ME48">#REF!</definedName>
    <definedName name="_________ME49" localSheetId="5">#REF!</definedName>
    <definedName name="_________ME49">#REF!</definedName>
    <definedName name="_________ME50" localSheetId="5">#REF!</definedName>
    <definedName name="_________ME50">#REF!</definedName>
    <definedName name="_________ME51" localSheetId="5">#REF!</definedName>
    <definedName name="_________ME51">#REF!</definedName>
    <definedName name="_________ME52" localSheetId="5">#REF!</definedName>
    <definedName name="_________ME52">#REF!</definedName>
    <definedName name="_________ME53" localSheetId="5">#REF!</definedName>
    <definedName name="_________ME53">#REF!</definedName>
    <definedName name="_________ME54" localSheetId="5">#REF!</definedName>
    <definedName name="_________ME54">#REF!</definedName>
    <definedName name="_________ME55" localSheetId="5">#REF!</definedName>
    <definedName name="_________ME55">#REF!</definedName>
    <definedName name="_________ME56" localSheetId="5">#REF!</definedName>
    <definedName name="_________ME56">#REF!</definedName>
    <definedName name="_________ME57" localSheetId="5">#REF!</definedName>
    <definedName name="_________ME57">#REF!</definedName>
    <definedName name="_________ME58" localSheetId="5">#REF!</definedName>
    <definedName name="_________ME58">#REF!</definedName>
    <definedName name="_________ME59" localSheetId="5">#REF!</definedName>
    <definedName name="_________ME59">#REF!</definedName>
    <definedName name="_________ME60" localSheetId="5">#REF!</definedName>
    <definedName name="_________ME60">#REF!</definedName>
    <definedName name="_________ME61" localSheetId="5">#REF!</definedName>
    <definedName name="_________ME61">#REF!</definedName>
    <definedName name="_________ME62" localSheetId="5">#REF!</definedName>
    <definedName name="_________ME62">#REF!</definedName>
    <definedName name="_________ME63" localSheetId="5">#REF!</definedName>
    <definedName name="_________ME63">#REF!</definedName>
    <definedName name="_________ME64" localSheetId="5">#REF!</definedName>
    <definedName name="_________ME64">#REF!</definedName>
    <definedName name="_________ME65" localSheetId="5">#REF!</definedName>
    <definedName name="_________ME65">#REF!</definedName>
    <definedName name="_________ME66" localSheetId="5">#REF!</definedName>
    <definedName name="_________ME66">#REF!</definedName>
    <definedName name="_________ME67" localSheetId="5">#REF!</definedName>
    <definedName name="_________ME67">#REF!</definedName>
    <definedName name="_________ME68" localSheetId="5">#REF!</definedName>
    <definedName name="_________ME68">#REF!</definedName>
    <definedName name="_________MMM01" localSheetId="5">#REF!</definedName>
    <definedName name="_________MMM01">#REF!</definedName>
    <definedName name="_________MMM02" localSheetId="5">#REF!</definedName>
    <definedName name="_________MMM02">#REF!</definedName>
    <definedName name="_________MMM03">'[37]4-B Price'!$F$32</definedName>
    <definedName name="_________MMM04">'[37]4-B Price'!$F$33</definedName>
    <definedName name="_________MMM05" localSheetId="5">#REF!</definedName>
    <definedName name="_________MMM05" localSheetId="0">#REF!</definedName>
    <definedName name="_________MMM05">#REF!</definedName>
    <definedName name="_________MMM06" localSheetId="5">#REF!</definedName>
    <definedName name="_________MMM06">#REF!</definedName>
    <definedName name="_________MMM07" localSheetId="5">#REF!</definedName>
    <definedName name="_________MMM07">#REF!</definedName>
    <definedName name="_________MMM08" localSheetId="5">#REF!</definedName>
    <definedName name="_________MMM08">#REF!</definedName>
    <definedName name="_________MMM09" localSheetId="5">#REF!</definedName>
    <definedName name="_________MMM09">#REF!</definedName>
    <definedName name="_________MMM10" localSheetId="5">#REF!</definedName>
    <definedName name="_________MMM10">#REF!</definedName>
    <definedName name="_________MMM11" localSheetId="5">#REF!</definedName>
    <definedName name="_________MMM11">#REF!</definedName>
    <definedName name="_________MMM12" localSheetId="5">#REF!</definedName>
    <definedName name="_________MMM12">#REF!</definedName>
    <definedName name="_________MMM13" localSheetId="5">#REF!</definedName>
    <definedName name="_________MMM13">#REF!</definedName>
    <definedName name="_________MMM14" localSheetId="5">#REF!</definedName>
    <definedName name="_________MMM14">#REF!</definedName>
    <definedName name="_________MMM15" localSheetId="5">#REF!</definedName>
    <definedName name="_________MMM15">#REF!</definedName>
    <definedName name="_________MMM16" localSheetId="5">#REF!</definedName>
    <definedName name="_________MMM16">#REF!</definedName>
    <definedName name="_________MMM17" localSheetId="5">#REF!</definedName>
    <definedName name="_________MMM17">#REF!</definedName>
    <definedName name="_________MMM18" localSheetId="5">#REF!</definedName>
    <definedName name="_________MMM18">#REF!</definedName>
    <definedName name="_________MMM19" localSheetId="5">#REF!</definedName>
    <definedName name="_________MMM19">#REF!</definedName>
    <definedName name="_________MMM20" localSheetId="5">#REF!</definedName>
    <definedName name="_________MMM20">#REF!</definedName>
    <definedName name="_________MMM21" localSheetId="5">#REF!</definedName>
    <definedName name="_________MMM21">#REF!</definedName>
    <definedName name="_________MMM22" localSheetId="5">#REF!</definedName>
    <definedName name="_________MMM22">#REF!</definedName>
    <definedName name="_________MMM23" localSheetId="5">#REF!</definedName>
    <definedName name="_________MMM23">#REF!</definedName>
    <definedName name="_________MMM24" localSheetId="5">#REF!</definedName>
    <definedName name="_________MMM24">#REF!</definedName>
    <definedName name="_________MMM25" localSheetId="5">#REF!</definedName>
    <definedName name="_________MMM25">#REF!</definedName>
    <definedName name="_________MMM26" localSheetId="5">#REF!</definedName>
    <definedName name="_________MMM26">#REF!</definedName>
    <definedName name="_________MMM27" localSheetId="5">#REF!</definedName>
    <definedName name="_________MMM27">#REF!</definedName>
    <definedName name="_________MMM28" localSheetId="5">#REF!</definedName>
    <definedName name="_________MMM28">#REF!</definedName>
    <definedName name="_________MMM29" localSheetId="5">#REF!</definedName>
    <definedName name="_________MMM29">#REF!</definedName>
    <definedName name="_________MMM30" localSheetId="5">#REF!</definedName>
    <definedName name="_________MMM30">#REF!</definedName>
    <definedName name="_________MMM31" localSheetId="5">#REF!</definedName>
    <definedName name="_________MMM31">#REF!</definedName>
    <definedName name="_________MMM32" localSheetId="5">#REF!</definedName>
    <definedName name="_________MMM32">#REF!</definedName>
    <definedName name="_________MMM33" localSheetId="5">#REF!</definedName>
    <definedName name="_________MMM33">#REF!</definedName>
    <definedName name="_________MMM34" localSheetId="5">#REF!</definedName>
    <definedName name="_________MMM34">#REF!</definedName>
    <definedName name="_________MMM35" localSheetId="5">#REF!</definedName>
    <definedName name="_________MMM35">#REF!</definedName>
    <definedName name="_________MMM36" localSheetId="5">#REF!</definedName>
    <definedName name="_________MMM36">#REF!</definedName>
    <definedName name="_________MMM37" localSheetId="5">#REF!</definedName>
    <definedName name="_________MMM37">#REF!</definedName>
    <definedName name="_________MMM38" localSheetId="5">#REF!</definedName>
    <definedName name="_________MMM38">#REF!</definedName>
    <definedName name="_________MMM39" localSheetId="5">#REF!</definedName>
    <definedName name="_________MMM39">#REF!</definedName>
    <definedName name="_________MMM40" localSheetId="5">#REF!</definedName>
    <definedName name="_________MMM40">#REF!</definedName>
    <definedName name="_________MMM41" localSheetId="5">#REF!</definedName>
    <definedName name="_________MMM41">#REF!</definedName>
    <definedName name="_________MMM411" localSheetId="5">#REF!</definedName>
    <definedName name="_________MMM411">#REF!</definedName>
    <definedName name="_________MMM42" localSheetId="5">#REF!</definedName>
    <definedName name="_________MMM42">#REF!</definedName>
    <definedName name="_________MMM43" localSheetId="5">#REF!</definedName>
    <definedName name="_________MMM43">#REF!</definedName>
    <definedName name="_________MMM44" localSheetId="5">#REF!</definedName>
    <definedName name="_________MMM44">#REF!</definedName>
    <definedName name="_________MMM45" localSheetId="5">#REF!</definedName>
    <definedName name="_________MMM45">#REF!</definedName>
    <definedName name="_________MMM46" localSheetId="5">#REF!</definedName>
    <definedName name="_________MMM46">#REF!</definedName>
    <definedName name="_________MMM47" localSheetId="5">#REF!</definedName>
    <definedName name="_________MMM47">#REF!</definedName>
    <definedName name="_________MMM48" localSheetId="5">#REF!</definedName>
    <definedName name="_________MMM48">#REF!</definedName>
    <definedName name="_________MMM49" localSheetId="5">#REF!</definedName>
    <definedName name="_________MMM49">#REF!</definedName>
    <definedName name="_________MMM50" localSheetId="5">#REF!</definedName>
    <definedName name="_________MMM50">#REF!</definedName>
    <definedName name="_________MMM51" localSheetId="5">#REF!</definedName>
    <definedName name="_________MMM51">#REF!</definedName>
    <definedName name="_________MMM52" localSheetId="5">#REF!</definedName>
    <definedName name="_________MMM52">#REF!</definedName>
    <definedName name="_________MMM53" localSheetId="5">#REF!</definedName>
    <definedName name="_________MMM53">#REF!</definedName>
    <definedName name="_________MMM54" localSheetId="5">#REF!</definedName>
    <definedName name="_________MMM54">#REF!</definedName>
    <definedName name="_________ON2" localSheetId="5">'[43]M. Onsite'!#REF!</definedName>
    <definedName name="_________ON2">'[43]M. Onsite'!#REF!</definedName>
    <definedName name="_________ON3" localSheetId="5">'[43]M. Onsite'!#REF!</definedName>
    <definedName name="_________ON3">'[43]M. Onsite'!#REF!</definedName>
    <definedName name="_________ON4" localSheetId="5">'[43]M. Onsite'!#REF!</definedName>
    <definedName name="_________ON4">'[43]M. Onsite'!#REF!</definedName>
    <definedName name="_________ON5" localSheetId="5">'[43]M. Onsite'!#REF!</definedName>
    <definedName name="_________ON5">'[43]M. Onsite'!#REF!</definedName>
    <definedName name="_________pvc1">[40]upah!#REF!</definedName>
    <definedName name="_________pvc12">[40]upah!#REF!</definedName>
    <definedName name="_________pvc34">[40]upah!#REF!</definedName>
    <definedName name="_________pvc4">[40]upah!#REF!</definedName>
    <definedName name="_________SC1" localSheetId="5">#REF!</definedName>
    <definedName name="_________SC1" localSheetId="0">#REF!</definedName>
    <definedName name="_________SC1">#REF!</definedName>
    <definedName name="_________SC2" localSheetId="5">#REF!</definedName>
    <definedName name="_________SC2">#REF!</definedName>
    <definedName name="_________SC3" localSheetId="5">#REF!</definedName>
    <definedName name="_________SC3">#REF!</definedName>
    <definedName name="_________SC4" localSheetId="5">#REF!</definedName>
    <definedName name="_________SC4">#REF!</definedName>
    <definedName name="________10A" localSheetId="5">'[45]Anls Hrg'!#REF!</definedName>
    <definedName name="________10A">'[45]Anls Hrg'!#REF!</definedName>
    <definedName name="________7B" localSheetId="5">'[43]Anls Hrg'!#REF!</definedName>
    <definedName name="________7B">'[43]Anls Hrg'!#REF!</definedName>
    <definedName name="________ANA1" localSheetId="5">'[43]Anls Hrg'!#REF!</definedName>
    <definedName name="________ANA1">'[43]Anls Hrg'!#REF!</definedName>
    <definedName name="________ANA11" localSheetId="5">'[45]Anls Hrg'!#REF!</definedName>
    <definedName name="________ANA11">'[45]Anls Hrg'!#REF!</definedName>
    <definedName name="________ANA12">'[45]Anls Hrg'!#REF!</definedName>
    <definedName name="________ANA16">'[43]Anls Hrg'!#REF!</definedName>
    <definedName name="________ANA17">'[45]Anls Hrg'!#REF!</definedName>
    <definedName name="________ANA2">'[43]Anls Hrg'!#REF!</definedName>
    <definedName name="________ANA21">'[45]Anls Hrg'!#REF!</definedName>
    <definedName name="________ANA24">'[45]Anls Hrg'!#REF!</definedName>
    <definedName name="________ANA25">'[45]Anls Hrg'!#REF!</definedName>
    <definedName name="________ANA32">'[45]Anls Hrg'!#REF!</definedName>
    <definedName name="________ANA33">'[43]Anls Hrg'!#REF!</definedName>
    <definedName name="________ANA37">'[43]Anls Hrg'!#REF!</definedName>
    <definedName name="________ANA38">'[45]Anls Hrg'!#REF!</definedName>
    <definedName name="________ANA4">'[43]Anls Hrg'!#REF!</definedName>
    <definedName name="________ANA7">'[43]Anls Hrg'!#REF!</definedName>
    <definedName name="________ANA8">'[45]Anls Hrg'!#REF!</definedName>
    <definedName name="________ANA9">'[45]Anls Hrg'!#REF!</definedName>
    <definedName name="________BRE1" localSheetId="5">#REF!</definedName>
    <definedName name="________BRE1" localSheetId="0">#REF!</definedName>
    <definedName name="________BRE1">#REF!</definedName>
    <definedName name="________DAF1" localSheetId="5">#REF!</definedName>
    <definedName name="________DAF1">#REF!</definedName>
    <definedName name="________DIV1">'[44]Kuantitas &amp; Harga'!$G$24</definedName>
    <definedName name="________DIV10">'[44]Kuantitas &amp; Harga'!$G$393</definedName>
    <definedName name="________DIV11" localSheetId="5">[46]Kuantitas!#REF!</definedName>
    <definedName name="________DIV11">[46]Kuantitas!#REF!</definedName>
    <definedName name="________DIV2">'[44]Kuantitas &amp; Harga'!$G$46</definedName>
    <definedName name="________DIV3">'[44]Kuantitas &amp; Harga'!$G$80</definedName>
    <definedName name="________DIV4">'[44]Kuantitas &amp; Harga'!$G$95</definedName>
    <definedName name="________DIV5">'[44]Kuantitas &amp; Harga'!$G$115</definedName>
    <definedName name="________DIV6">'[44]Kuantitas &amp; Harga'!$G$150</definedName>
    <definedName name="________DIV7">'[44]Kuantitas &amp; Harga'!$G$298</definedName>
    <definedName name="________DIV8">'[44]Kuantitas &amp; Harga'!$G$350</definedName>
    <definedName name="________DIV9">'[44]Kuantitas &amp; Harga'!$G$380</definedName>
    <definedName name="________EEE01">[42]A.Alat!$AW$8</definedName>
    <definedName name="________EEE02">[42]A.Alat!$AW$9</definedName>
    <definedName name="________EEE03">[42]A.Alat!$AW$10</definedName>
    <definedName name="________EEE04">[42]A.Alat!$AW$11</definedName>
    <definedName name="________EEE05">[42]A.Alat!$AW$12</definedName>
    <definedName name="________EEE06">[42]A.Alat!$AW$13</definedName>
    <definedName name="________EEE07">[42]A.Alat!$AW$14</definedName>
    <definedName name="________EEE08">[42]A.Alat!$AW$15</definedName>
    <definedName name="________EEE09">[42]A.Alat!$AW$16</definedName>
    <definedName name="________EEE10">[42]A.Alat!$AW$17</definedName>
    <definedName name="________EEE11">[42]A.Alat!$AW$18</definedName>
    <definedName name="________EEE12">[42]A.Alat!$AW$19</definedName>
    <definedName name="________EEE13">[42]A.Alat!$AW$20</definedName>
    <definedName name="________EEE14">[42]A.Alat!$AW$21</definedName>
    <definedName name="________EEE15">[42]A.Alat!$AW$22</definedName>
    <definedName name="________EEE16">[42]A.Alat!$AW$23</definedName>
    <definedName name="________EEE17">[42]A.Alat!$AW$24</definedName>
    <definedName name="________EEE18">[42]A.Alat!$AW$25</definedName>
    <definedName name="________EEE19">[42]A.Alat!$AW$26</definedName>
    <definedName name="________EEE20">[42]A.Alat!$AW$27</definedName>
    <definedName name="________EEE21">[42]A.Alat!$AW$28</definedName>
    <definedName name="________EEE22">[42]A.Alat!$AW$29</definedName>
    <definedName name="________EEE23">[42]A.Alat!$AW$30</definedName>
    <definedName name="________EEE24">[42]A.Alat!$AW$31</definedName>
    <definedName name="________EEE25">[42]A.Alat!$AW$32</definedName>
    <definedName name="________EEE26">[42]A.Alat!$AW$33</definedName>
    <definedName name="________EEE27">[42]A.Alat!$AW$34</definedName>
    <definedName name="________EEE28">[42]A.Alat!$AW$35</definedName>
    <definedName name="________EEE29">[42]A.Alat!$AW$36</definedName>
    <definedName name="________EEE30">[42]A.Alat!$AW$37</definedName>
    <definedName name="________EEE31">[42]A.Alat!$AW$38</definedName>
    <definedName name="________EEE32">[42]A.Alat!$AW$39</definedName>
    <definedName name="________EEE33">[42]A.Alat!$AW$40</definedName>
    <definedName name="________EEE59">'[32]Alat (1)'!$AW$66</definedName>
    <definedName name="________EER03">'[32]Alat (1)'!$AX$10</definedName>
    <definedName name="________EER05">'[32]Alat (1)'!$AX$12</definedName>
    <definedName name="________EER06">'[32]Alat (1)'!$AX$13</definedName>
    <definedName name="________EER08">'[32]Alat (1)'!$AX$15</definedName>
    <definedName name="________EER13">'[32]Alat (1)'!$AX$20</definedName>
    <definedName name="________EER17">'[32]Alat (1)'!$AX$24</definedName>
    <definedName name="________EER24">'[32]Alat (1)'!$AX$31</definedName>
    <definedName name="________EER25">'[32]Alat (1)'!$AX$32</definedName>
    <definedName name="________EER26">'[32]Alat (1)'!$AX$33</definedName>
    <definedName name="________EER47">'[32]Alat (1)'!$AX$54</definedName>
    <definedName name="________EER48">'[32]Alat (1)'!$AX$55</definedName>
    <definedName name="________EER56">'[32]Alat (1)'!$AX$63</definedName>
    <definedName name="________EER57">'[32]Alat (1)'!$AX$64</definedName>
    <definedName name="________EER58">'[32]Alat (1)'!$AX$65</definedName>
    <definedName name="________EER59">'[32]Alat (1)'!$AX$66</definedName>
    <definedName name="________EER60">'[32]Alat (1)'!$AX$67</definedName>
    <definedName name="________FOR1" localSheetId="5">#REF!</definedName>
    <definedName name="________FOR1" localSheetId="0">#REF!</definedName>
    <definedName name="________FOR1">#REF!</definedName>
    <definedName name="________HAL1" localSheetId="5">#REF!</definedName>
    <definedName name="________HAL1">#REF!</definedName>
    <definedName name="________HAL2" localSheetId="5">[46]Kuantitas!#REF!</definedName>
    <definedName name="________HAL2">[46]Kuantitas!#REF!</definedName>
    <definedName name="________HAL3" localSheetId="5">[46]Kuantitas!#REF!</definedName>
    <definedName name="________HAL3">[46]Kuantitas!#REF!</definedName>
    <definedName name="________HAL4" localSheetId="5">[46]Kuantitas!#REF!</definedName>
    <definedName name="________HAL4">[46]Kuantitas!#REF!</definedName>
    <definedName name="________HAL5" localSheetId="5">[46]Kuantitas!#REF!</definedName>
    <definedName name="________HAL5">[46]Kuantitas!#REF!</definedName>
    <definedName name="________HAL6">[46]Kuantitas!#REF!</definedName>
    <definedName name="________HAL7">[46]Kuantitas!#REF!</definedName>
    <definedName name="________HAL8">[46]Kuantitas!#REF!</definedName>
    <definedName name="________KOE1" localSheetId="5">#REF!</definedName>
    <definedName name="________KOE1" localSheetId="0">#REF!</definedName>
    <definedName name="________KOE1">#REF!</definedName>
    <definedName name="________KOE10" localSheetId="5">#REF!</definedName>
    <definedName name="________KOE10">#REF!</definedName>
    <definedName name="________KOE2" localSheetId="5">#REF!</definedName>
    <definedName name="________KOE2">#REF!</definedName>
    <definedName name="________KOE3" localSheetId="5">#REF!</definedName>
    <definedName name="________KOE3">#REF!</definedName>
    <definedName name="________KOE4" localSheetId="5">#REF!</definedName>
    <definedName name="________KOE4">#REF!</definedName>
    <definedName name="________KOE5" localSheetId="5">#REF!</definedName>
    <definedName name="________KOE5">#REF!</definedName>
    <definedName name="________KOE6" localSheetId="5">#REF!</definedName>
    <definedName name="________KOE6">#REF!</definedName>
    <definedName name="________KOE7" localSheetId="5">#REF!</definedName>
    <definedName name="________KOE7">#REF!</definedName>
    <definedName name="________KOE8" localSheetId="5">#REF!</definedName>
    <definedName name="________KOE8">#REF!</definedName>
    <definedName name="________KOE9" localSheetId="5">#REF!</definedName>
    <definedName name="________KOE9">#REF!</definedName>
    <definedName name="________LLL01" localSheetId="5">#REF!</definedName>
    <definedName name="________LLL01">#REF!</definedName>
    <definedName name="________LLL02" localSheetId="5">#REF!</definedName>
    <definedName name="________LLL02">#REF!</definedName>
    <definedName name="________LLL03" localSheetId="5">#REF!</definedName>
    <definedName name="________LLL03">#REF!</definedName>
    <definedName name="________LLL04" localSheetId="5">#REF!</definedName>
    <definedName name="________LLL04">#REF!</definedName>
    <definedName name="________LLL05" localSheetId="5">#REF!</definedName>
    <definedName name="________LLL05">#REF!</definedName>
    <definedName name="________LLL06" localSheetId="5">#REF!</definedName>
    <definedName name="________LLL06">#REF!</definedName>
    <definedName name="________LLL07" localSheetId="5">#REF!</definedName>
    <definedName name="________LLL07">#REF!</definedName>
    <definedName name="________LLL08" localSheetId="5">#REF!</definedName>
    <definedName name="________LLL08">#REF!</definedName>
    <definedName name="________LLL09" localSheetId="5">#REF!</definedName>
    <definedName name="________LLL09">#REF!</definedName>
    <definedName name="________LLL10" localSheetId="5">#REF!</definedName>
    <definedName name="________LLL10">#REF!</definedName>
    <definedName name="________LLL11" localSheetId="5">#REF!</definedName>
    <definedName name="________LLL11">#REF!</definedName>
    <definedName name="________lok1">#REF!</definedName>
    <definedName name="________lok2">#REF!</definedName>
    <definedName name="________MDE01">[42]A.Alat!$BO$27</definedName>
    <definedName name="________MDE02">[42]A.Alat!$BO$47</definedName>
    <definedName name="________MDE03">[42]A.Alat!$BO$68</definedName>
    <definedName name="________MDE04">[42]A.Alat!$BO$88</definedName>
    <definedName name="________MDE05">[42]A.Alat!$BO$108</definedName>
    <definedName name="________MDE06">[42]A.Alat!$BO$128</definedName>
    <definedName name="________MDE07">[42]A.Alat!$BO$148</definedName>
    <definedName name="________MDE08">[42]A.Alat!$BO$168</definedName>
    <definedName name="________MDE09">[42]A.Alat!$BO$188</definedName>
    <definedName name="________MDE10">[42]A.Alat!$BO$208</definedName>
    <definedName name="________MDE11">[42]A.Alat!$BO$228</definedName>
    <definedName name="________MDE12">[42]A.Alat!$BO$248</definedName>
    <definedName name="________MDE13">[42]A.Alat!$BO$268</definedName>
    <definedName name="________MDE14">[42]A.Alat!$BO$288</definedName>
    <definedName name="________MDE15">[42]A.Alat!$BO$308</definedName>
    <definedName name="________MDE16">[42]A.Alat!$BO$328</definedName>
    <definedName name="________MDE17">[42]A.Alat!$BO$348</definedName>
    <definedName name="________MDE18">[42]A.Alat!$BO$368</definedName>
    <definedName name="________MDE19">[42]A.Alat!$BO$388</definedName>
    <definedName name="________MDE20">[42]A.Alat!$BO$408</definedName>
    <definedName name="________MDE21">[42]A.Alat!$BO$428</definedName>
    <definedName name="________MDE22">[42]A.Alat!$BO$448</definedName>
    <definedName name="________MDE23">[42]A.Alat!$BO$468</definedName>
    <definedName name="________MDE24">[42]A.Alat!$BO$488</definedName>
    <definedName name="________MDE25">[42]A.Alat!$BO$508</definedName>
    <definedName name="________MDE26">[42]A.Alat!$BO$528</definedName>
    <definedName name="________MDE27">[42]A.Alat!$BO$548</definedName>
    <definedName name="________MDE28">[42]A.Alat!$BO$568</definedName>
    <definedName name="________MDE29">[42]A.Alat!$BO$588</definedName>
    <definedName name="________MDE30">[42]A.Alat!$BO$608</definedName>
    <definedName name="________MDE31">[42]A.Alat!$BO$628</definedName>
    <definedName name="________MDE32">[42]A.Alat!$BO$648</definedName>
    <definedName name="________MDE33">[42]A.Alat!$BO$668</definedName>
    <definedName name="________MDE34">[42]A.Alat!$BO$699</definedName>
    <definedName name="________MDE35" localSheetId="5">#REF!</definedName>
    <definedName name="________MDE35" localSheetId="0">#REF!</definedName>
    <definedName name="________MDE35">#REF!</definedName>
    <definedName name="________MDE36" localSheetId="5">#REF!</definedName>
    <definedName name="________MDE36">#REF!</definedName>
    <definedName name="________MDE37" localSheetId="5">#REF!</definedName>
    <definedName name="________MDE37">#REF!</definedName>
    <definedName name="________MDE38" localSheetId="5">#REF!</definedName>
    <definedName name="________MDE38">#REF!</definedName>
    <definedName name="________MDE39" localSheetId="5">#REF!</definedName>
    <definedName name="________MDE39">#REF!</definedName>
    <definedName name="________MDE40" localSheetId="5">#REF!</definedName>
    <definedName name="________MDE40">#REF!</definedName>
    <definedName name="________MDE41" localSheetId="5">#REF!</definedName>
    <definedName name="________MDE41">#REF!</definedName>
    <definedName name="________MDE42" localSheetId="5">#REF!</definedName>
    <definedName name="________MDE42">#REF!</definedName>
    <definedName name="________MDE43" localSheetId="5">#REF!</definedName>
    <definedName name="________MDE43">#REF!</definedName>
    <definedName name="________MDE44" localSheetId="5">#REF!</definedName>
    <definedName name="________MDE44">#REF!</definedName>
    <definedName name="________MDE45" localSheetId="5">#REF!</definedName>
    <definedName name="________MDE45">#REF!</definedName>
    <definedName name="________MDE46" localSheetId="5">#REF!</definedName>
    <definedName name="________MDE46">#REF!</definedName>
    <definedName name="________MDE47" localSheetId="5">#REF!</definedName>
    <definedName name="________MDE47">#REF!</definedName>
    <definedName name="________MDE48" localSheetId="5">#REF!</definedName>
    <definedName name="________MDE48">#REF!</definedName>
    <definedName name="________MDE49" localSheetId="5">#REF!</definedName>
    <definedName name="________MDE49">#REF!</definedName>
    <definedName name="________MDE50" localSheetId="5">#REF!</definedName>
    <definedName name="________MDE50">#REF!</definedName>
    <definedName name="________MDE51" localSheetId="5">#REF!</definedName>
    <definedName name="________MDE51">#REF!</definedName>
    <definedName name="________MDE52" localSheetId="5">#REF!</definedName>
    <definedName name="________MDE52">#REF!</definedName>
    <definedName name="________MDE53" localSheetId="5">#REF!</definedName>
    <definedName name="________MDE53">#REF!</definedName>
    <definedName name="________MDE54" localSheetId="5">#REF!</definedName>
    <definedName name="________MDE54">#REF!</definedName>
    <definedName name="________MDE55" localSheetId="5">#REF!</definedName>
    <definedName name="________MDE55">#REF!</definedName>
    <definedName name="________MDE56" localSheetId="5">#REF!</definedName>
    <definedName name="________MDE56">#REF!</definedName>
    <definedName name="________MDE57" localSheetId="5">#REF!</definedName>
    <definedName name="________MDE57">#REF!</definedName>
    <definedName name="________MDE58" localSheetId="5">#REF!</definedName>
    <definedName name="________MDE58">#REF!</definedName>
    <definedName name="________MDE59" localSheetId="5">#REF!</definedName>
    <definedName name="________MDE59">#REF!</definedName>
    <definedName name="________MDE60" localSheetId="5">#REF!</definedName>
    <definedName name="________MDE60">#REF!</definedName>
    <definedName name="________MDE61" localSheetId="5">#REF!</definedName>
    <definedName name="________MDE61">#REF!</definedName>
    <definedName name="________MDE62" localSheetId="5">#REF!</definedName>
    <definedName name="________MDE62">#REF!</definedName>
    <definedName name="________MDE63" localSheetId="5">#REF!</definedName>
    <definedName name="________MDE63">#REF!</definedName>
    <definedName name="________MDE64" localSheetId="5">#REF!</definedName>
    <definedName name="________MDE64">#REF!</definedName>
    <definedName name="________MDE65" localSheetId="5">#REF!</definedName>
    <definedName name="________MDE65">#REF!</definedName>
    <definedName name="________MDE66" localSheetId="5">#REF!</definedName>
    <definedName name="________MDE66">#REF!</definedName>
    <definedName name="________MDE67" localSheetId="5">#REF!</definedName>
    <definedName name="________MDE67">#REF!</definedName>
    <definedName name="________MDE68" localSheetId="5">#REF!</definedName>
    <definedName name="________MDE68">#REF!</definedName>
    <definedName name="________ME01">[42]A.Alat!$BO$26</definedName>
    <definedName name="________ME02">[42]A.Alat!$BO$46</definedName>
    <definedName name="________ME03">[42]A.Alat!$BO$67</definedName>
    <definedName name="________ME04">[42]A.Alat!$BO$87</definedName>
    <definedName name="________ME05">[42]A.Alat!$BO$107</definedName>
    <definedName name="________ME06">[42]A.Alat!$BO$127</definedName>
    <definedName name="________ME07">[42]A.Alat!$BO$147</definedName>
    <definedName name="________ME08">[42]A.Alat!$BO$167</definedName>
    <definedName name="________ME09">[42]A.Alat!$BO$187</definedName>
    <definedName name="________ME10">[42]A.Alat!$BO$207</definedName>
    <definedName name="________ME11">[42]A.Alat!$BO$227</definedName>
    <definedName name="________ME12">[42]A.Alat!$BO$247</definedName>
    <definedName name="________ME13">[42]A.Alat!$BO$267</definedName>
    <definedName name="________ME14">[42]A.Alat!$BO$287</definedName>
    <definedName name="________ME15">[42]A.Alat!$BO$307</definedName>
    <definedName name="________ME16">[42]A.Alat!$BO$327</definedName>
    <definedName name="________ME17">[42]A.Alat!$BO$347</definedName>
    <definedName name="________ME18">[42]A.Alat!$BO$367</definedName>
    <definedName name="________ME19">[42]A.Alat!$BO$387</definedName>
    <definedName name="________ME20">[42]A.Alat!$BO$407</definedName>
    <definedName name="________ME21">[42]A.Alat!$BO$427</definedName>
    <definedName name="________ME22">[42]A.Alat!$BO$447</definedName>
    <definedName name="________ME23">[42]A.Alat!$BO$467</definedName>
    <definedName name="________ME24">[42]A.Alat!$BO$487</definedName>
    <definedName name="________ME25">[42]A.Alat!$BO$507</definedName>
    <definedName name="________ME26">[42]A.Alat!$BO$527</definedName>
    <definedName name="________ME27">[42]A.Alat!$BO$547</definedName>
    <definedName name="________ME28">[42]A.Alat!$BO$567</definedName>
    <definedName name="________ME29">[42]A.Alat!$BO$587</definedName>
    <definedName name="________ME30">[42]A.Alat!$BO$607</definedName>
    <definedName name="________ME31">[42]A.Alat!$BO$627</definedName>
    <definedName name="________ME32">[42]A.Alat!$BO$647</definedName>
    <definedName name="________ME33">[42]A.Alat!$BO$667</definedName>
    <definedName name="________ME34">[42]A.Alat!$BO$698</definedName>
    <definedName name="________ME35" localSheetId="5">#REF!</definedName>
    <definedName name="________ME35" localSheetId="0">#REF!</definedName>
    <definedName name="________ME35">#REF!</definedName>
    <definedName name="________ME36" localSheetId="5">#REF!</definedName>
    <definedName name="________ME36">#REF!</definedName>
    <definedName name="________ME37" localSheetId="5">#REF!</definedName>
    <definedName name="________ME37">#REF!</definedName>
    <definedName name="________ME38" localSheetId="5">#REF!</definedName>
    <definedName name="________ME38">#REF!</definedName>
    <definedName name="________ME39" localSheetId="5">#REF!</definedName>
    <definedName name="________ME39">#REF!</definedName>
    <definedName name="________ME40" localSheetId="5">#REF!</definedName>
    <definedName name="________ME40">#REF!</definedName>
    <definedName name="________ME41" localSheetId="5">#REF!</definedName>
    <definedName name="________ME41">#REF!</definedName>
    <definedName name="________ME42" localSheetId="5">#REF!</definedName>
    <definedName name="________ME42">#REF!</definedName>
    <definedName name="________ME43" localSheetId="5">#REF!</definedName>
    <definedName name="________ME43">#REF!</definedName>
    <definedName name="________ME44" localSheetId="5">#REF!</definedName>
    <definedName name="________ME44">#REF!</definedName>
    <definedName name="________ME45" localSheetId="5">#REF!</definedName>
    <definedName name="________ME45">#REF!</definedName>
    <definedName name="________ME46" localSheetId="5">#REF!</definedName>
    <definedName name="________ME46">#REF!</definedName>
    <definedName name="________ME47" localSheetId="5">#REF!</definedName>
    <definedName name="________ME47">#REF!</definedName>
    <definedName name="________ME48" localSheetId="5">#REF!</definedName>
    <definedName name="________ME48">#REF!</definedName>
    <definedName name="________ME49" localSheetId="5">#REF!</definedName>
    <definedName name="________ME49">#REF!</definedName>
    <definedName name="________ME50" localSheetId="5">#REF!</definedName>
    <definedName name="________ME50">#REF!</definedName>
    <definedName name="________ME51" localSheetId="5">#REF!</definedName>
    <definedName name="________ME51">#REF!</definedName>
    <definedName name="________ME52" localSheetId="5">#REF!</definedName>
    <definedName name="________ME52">#REF!</definedName>
    <definedName name="________ME53" localSheetId="5">#REF!</definedName>
    <definedName name="________ME53">#REF!</definedName>
    <definedName name="________ME54" localSheetId="5">#REF!</definedName>
    <definedName name="________ME54">#REF!</definedName>
    <definedName name="________ME55" localSheetId="5">#REF!</definedName>
    <definedName name="________ME55">#REF!</definedName>
    <definedName name="________ME56" localSheetId="5">#REF!</definedName>
    <definedName name="________ME56">#REF!</definedName>
    <definedName name="________ME57" localSheetId="5">#REF!</definedName>
    <definedName name="________ME57">#REF!</definedName>
    <definedName name="________ME58" localSheetId="5">#REF!</definedName>
    <definedName name="________ME58">#REF!</definedName>
    <definedName name="________ME59" localSheetId="5">#REF!</definedName>
    <definedName name="________ME59">#REF!</definedName>
    <definedName name="________ME60" localSheetId="5">#REF!</definedName>
    <definedName name="________ME60">#REF!</definedName>
    <definedName name="________ME61" localSheetId="5">#REF!</definedName>
    <definedName name="________ME61">#REF!</definedName>
    <definedName name="________ME62" localSheetId="5">#REF!</definedName>
    <definedName name="________ME62">#REF!</definedName>
    <definedName name="________ME63" localSheetId="5">#REF!</definedName>
    <definedName name="________ME63">#REF!</definedName>
    <definedName name="________ME64" localSheetId="5">#REF!</definedName>
    <definedName name="________ME64">#REF!</definedName>
    <definedName name="________ME65" localSheetId="5">#REF!</definedName>
    <definedName name="________ME65">#REF!</definedName>
    <definedName name="________ME66" localSheetId="5">#REF!</definedName>
    <definedName name="________ME66">#REF!</definedName>
    <definedName name="________ME67" localSheetId="5">#REF!</definedName>
    <definedName name="________ME67">#REF!</definedName>
    <definedName name="________ME68" localSheetId="5">#REF!</definedName>
    <definedName name="________ME68">#REF!</definedName>
    <definedName name="________MMM01" localSheetId="5">#REF!</definedName>
    <definedName name="________MMM01">#REF!</definedName>
    <definedName name="________MMM02" localSheetId="5">#REF!</definedName>
    <definedName name="________MMM02">#REF!</definedName>
    <definedName name="________MMM03" localSheetId="5">#REF!</definedName>
    <definedName name="________MMM03">#REF!</definedName>
    <definedName name="________MMM04" localSheetId="5">#REF!</definedName>
    <definedName name="________MMM04">#REF!</definedName>
    <definedName name="________MMM05" localSheetId="5">#REF!</definedName>
    <definedName name="________MMM05">#REF!</definedName>
    <definedName name="________MMM06" localSheetId="5">#REF!</definedName>
    <definedName name="________MMM06">#REF!</definedName>
    <definedName name="________MMM07" localSheetId="5">#REF!</definedName>
    <definedName name="________MMM07">#REF!</definedName>
    <definedName name="________MMM08" localSheetId="5">#REF!</definedName>
    <definedName name="________MMM08">#REF!</definedName>
    <definedName name="________MMM09" localSheetId="5">#REF!</definedName>
    <definedName name="________MMM09">#REF!</definedName>
    <definedName name="________MMM10" localSheetId="5">#REF!</definedName>
    <definedName name="________MMM10">#REF!</definedName>
    <definedName name="________MMM11" localSheetId="5">#REF!</definedName>
    <definedName name="________MMM11">#REF!</definedName>
    <definedName name="________MMM12" localSheetId="5">#REF!</definedName>
    <definedName name="________MMM12">#REF!</definedName>
    <definedName name="________MMM13" localSheetId="5">#REF!</definedName>
    <definedName name="________MMM13">#REF!</definedName>
    <definedName name="________MMM14" localSheetId="5">#REF!</definedName>
    <definedName name="________MMM14">#REF!</definedName>
    <definedName name="________MMM15" localSheetId="5">#REF!</definedName>
    <definedName name="________MMM15">#REF!</definedName>
    <definedName name="________MMM16" localSheetId="5">#REF!</definedName>
    <definedName name="________MMM16">#REF!</definedName>
    <definedName name="________MMM17" localSheetId="5">#REF!</definedName>
    <definedName name="________MMM17">#REF!</definedName>
    <definedName name="________MMM18" localSheetId="5">#REF!</definedName>
    <definedName name="________MMM18">#REF!</definedName>
    <definedName name="________MMM19">'[37]4-B Price'!$F$50</definedName>
    <definedName name="________MMM20" localSheetId="5">#REF!</definedName>
    <definedName name="________MMM20" localSheetId="0">#REF!</definedName>
    <definedName name="________MMM20">#REF!</definedName>
    <definedName name="________MMM21" localSheetId="5">#REF!</definedName>
    <definedName name="________MMM21">#REF!</definedName>
    <definedName name="________MMM22" localSheetId="5">#REF!</definedName>
    <definedName name="________MMM22">#REF!</definedName>
    <definedName name="________MMM23" localSheetId="5">#REF!</definedName>
    <definedName name="________MMM23">#REF!</definedName>
    <definedName name="________MMM24" localSheetId="5">#REF!</definedName>
    <definedName name="________MMM24">#REF!</definedName>
    <definedName name="________MMM25" localSheetId="5">#REF!</definedName>
    <definedName name="________MMM25">#REF!</definedName>
    <definedName name="________MMM26" localSheetId="5">#REF!</definedName>
    <definedName name="________MMM26">#REF!</definedName>
    <definedName name="________MMM27" localSheetId="5">#REF!</definedName>
    <definedName name="________MMM27">#REF!</definedName>
    <definedName name="________MMM28" localSheetId="5">#REF!</definedName>
    <definedName name="________MMM28">#REF!</definedName>
    <definedName name="________MMM29" localSheetId="5">#REF!</definedName>
    <definedName name="________MMM29">#REF!</definedName>
    <definedName name="________MMM30" localSheetId="5">#REF!</definedName>
    <definedName name="________MMM30">#REF!</definedName>
    <definedName name="________MMM31" localSheetId="5">#REF!</definedName>
    <definedName name="________MMM31">#REF!</definedName>
    <definedName name="________MMM32" localSheetId="5">#REF!</definedName>
    <definedName name="________MMM32">#REF!</definedName>
    <definedName name="________MMM33" localSheetId="5">#REF!</definedName>
    <definedName name="________MMM33">#REF!</definedName>
    <definedName name="________MMM34" localSheetId="5">#REF!</definedName>
    <definedName name="________MMM34">#REF!</definedName>
    <definedName name="________MMM35" localSheetId="5">#REF!</definedName>
    <definedName name="________MMM35">#REF!</definedName>
    <definedName name="________MMM36" localSheetId="5">#REF!</definedName>
    <definedName name="________MMM36">#REF!</definedName>
    <definedName name="________MMM37" localSheetId="5">#REF!</definedName>
    <definedName name="________MMM37">#REF!</definedName>
    <definedName name="________MMM38" localSheetId="5">#REF!</definedName>
    <definedName name="________MMM38">#REF!</definedName>
    <definedName name="________MMM39" localSheetId="5">#REF!</definedName>
    <definedName name="________MMM39">#REF!</definedName>
    <definedName name="________MMM40" localSheetId="5">#REF!</definedName>
    <definedName name="________MMM40">#REF!</definedName>
    <definedName name="________MMM41" localSheetId="5">#REF!</definedName>
    <definedName name="________MMM41">#REF!</definedName>
    <definedName name="________MMM411" localSheetId="5">#REF!</definedName>
    <definedName name="________MMM411">#REF!</definedName>
    <definedName name="________MMM42" localSheetId="5">#REF!</definedName>
    <definedName name="________MMM42">#REF!</definedName>
    <definedName name="________MMM43" localSheetId="5">#REF!</definedName>
    <definedName name="________MMM43">#REF!</definedName>
    <definedName name="________MMM44" localSheetId="5">#REF!</definedName>
    <definedName name="________MMM44">#REF!</definedName>
    <definedName name="________MMM45" localSheetId="5">#REF!</definedName>
    <definedName name="________MMM45">#REF!</definedName>
    <definedName name="________MMM46" localSheetId="5">#REF!</definedName>
    <definedName name="________MMM46">#REF!</definedName>
    <definedName name="________MMM47" localSheetId="5">#REF!</definedName>
    <definedName name="________MMM47">#REF!</definedName>
    <definedName name="________MMM48" localSheetId="5">#REF!</definedName>
    <definedName name="________MMM48">#REF!</definedName>
    <definedName name="________MMM49" localSheetId="5">#REF!</definedName>
    <definedName name="________MMM49">#REF!</definedName>
    <definedName name="________MMM50" localSheetId="5">#REF!</definedName>
    <definedName name="________MMM50">#REF!</definedName>
    <definedName name="________MMM51" localSheetId="5">#REF!</definedName>
    <definedName name="________MMM51">#REF!</definedName>
    <definedName name="________MMM52" localSheetId="5">#REF!</definedName>
    <definedName name="________MMM52">#REF!</definedName>
    <definedName name="________MMM53" localSheetId="5">#REF!</definedName>
    <definedName name="________MMM53">#REF!</definedName>
    <definedName name="________MMM54" localSheetId="5">#REF!</definedName>
    <definedName name="________MMM54">#REF!</definedName>
    <definedName name="________ON2" localSheetId="5">'[45]M. Onsite'!#REF!</definedName>
    <definedName name="________ON2">'[45]M. Onsite'!#REF!</definedName>
    <definedName name="________ON3" localSheetId="5">'[45]M. Onsite'!#REF!</definedName>
    <definedName name="________ON3">'[45]M. Onsite'!#REF!</definedName>
    <definedName name="________ON4" localSheetId="5">'[45]M. Onsite'!#REF!</definedName>
    <definedName name="________ON4">'[45]M. Onsite'!#REF!</definedName>
    <definedName name="________ON5" localSheetId="5">'[45]M. Onsite'!#REF!</definedName>
    <definedName name="________ON5">'[45]M. Onsite'!#REF!</definedName>
    <definedName name="________pvc1">[40]upah!#REF!</definedName>
    <definedName name="________pvc12">[40]upah!#REF!</definedName>
    <definedName name="________pvc34">[40]upah!#REF!</definedName>
    <definedName name="________pvc4">[40]upah!#REF!</definedName>
    <definedName name="________SC1" localSheetId="5">#REF!</definedName>
    <definedName name="________SC1" localSheetId="0">#REF!</definedName>
    <definedName name="________SC1">#REF!</definedName>
    <definedName name="________SC2" localSheetId="5">#REF!</definedName>
    <definedName name="________SC2">#REF!</definedName>
    <definedName name="________SC3" localSheetId="5">#REF!</definedName>
    <definedName name="________SC3">#REF!</definedName>
    <definedName name="________SC4" localSheetId="5">#REF!</definedName>
    <definedName name="________SC4">#REF!</definedName>
    <definedName name="________SUB1" localSheetId="5">#REF!</definedName>
    <definedName name="________SUB1">#REF!</definedName>
    <definedName name="________UTA1" localSheetId="5">#REF!</definedName>
    <definedName name="________UTA1">#REF!</definedName>
    <definedName name="_______10A" localSheetId="5">'[45]Anls Hrg'!#REF!</definedName>
    <definedName name="_______10A">'[45]Anls Hrg'!#REF!</definedName>
    <definedName name="_______7B" localSheetId="5">'[45]Anls Hrg'!#REF!</definedName>
    <definedName name="_______7B">'[45]Anls Hrg'!#REF!</definedName>
    <definedName name="_______ANA1" localSheetId="5">'[45]Anls Hrg'!#REF!</definedName>
    <definedName name="_______ANA1">'[45]Anls Hrg'!#REF!</definedName>
    <definedName name="_______ANA11" localSheetId="5">'[45]Anls Hrg'!#REF!</definedName>
    <definedName name="_______ANA11">'[45]Anls Hrg'!#REF!</definedName>
    <definedName name="_______ANA12">'[45]Anls Hrg'!#REF!</definedName>
    <definedName name="_______ANA13">'[45]Anls Hrg'!#REF!</definedName>
    <definedName name="_______ANA16">'[45]Anls Hrg'!#REF!</definedName>
    <definedName name="_______ANA17">'[45]Anls Hrg'!#REF!</definedName>
    <definedName name="_______ANA2">'[45]Anls Hrg'!#REF!</definedName>
    <definedName name="_______ANA21">'[45]Anls Hrg'!#REF!</definedName>
    <definedName name="_______ANA24">'[45]Anls Hrg'!#REF!</definedName>
    <definedName name="_______ANA25">'[45]Anls Hrg'!#REF!</definedName>
    <definedName name="_______ANA32">'[45]Anls Hrg'!#REF!</definedName>
    <definedName name="_______ANA33">'[45]Anls Hrg'!#REF!</definedName>
    <definedName name="_______ANA37">'[45]Anls Hrg'!#REF!</definedName>
    <definedName name="_______ANA38">'[45]Anls Hrg'!#REF!</definedName>
    <definedName name="_______ANA4">'[45]Anls Hrg'!#REF!</definedName>
    <definedName name="_______ANA5">'[45]Anls Hrg'!#REF!</definedName>
    <definedName name="_______ANA7">'[45]Anls Hrg'!#REF!</definedName>
    <definedName name="_______ANA8">'[45]Anls Hrg'!#REF!</definedName>
    <definedName name="_______ANA9">'[45]Anls Hrg'!#REF!</definedName>
    <definedName name="_______BRE1" localSheetId="5">#REF!</definedName>
    <definedName name="_______BRE1" localSheetId="0">#REF!</definedName>
    <definedName name="_______BRE1">#REF!</definedName>
    <definedName name="_______DAF1" localSheetId="5">#REF!</definedName>
    <definedName name="_______DAF1">#REF!</definedName>
    <definedName name="_______DIV1" localSheetId="5">#REF!</definedName>
    <definedName name="_______DIV1">#REF!</definedName>
    <definedName name="_______DIV10" localSheetId="5">#REF!</definedName>
    <definedName name="_______DIV10">#REF!</definedName>
    <definedName name="_______DIV11" localSheetId="5">'[47]Kuantitas &amp; Harga'!#REF!</definedName>
    <definedName name="_______DIV11">'[47]Kuantitas &amp; Harga'!#REF!</definedName>
    <definedName name="_______DIV2" localSheetId="5">#REF!</definedName>
    <definedName name="_______DIV2" localSheetId="0">#REF!</definedName>
    <definedName name="_______DIV2">#REF!</definedName>
    <definedName name="_______DIV3" localSheetId="5">#REF!</definedName>
    <definedName name="_______DIV3">#REF!</definedName>
    <definedName name="_______DIV4" localSheetId="5">#REF!</definedName>
    <definedName name="_______DIV4">#REF!</definedName>
    <definedName name="_______DIV5" localSheetId="5">#REF!</definedName>
    <definedName name="_______DIV5">#REF!</definedName>
    <definedName name="_______DIV6" localSheetId="5">#REF!</definedName>
    <definedName name="_______DIV6">#REF!</definedName>
    <definedName name="_______DIV7" localSheetId="5">#REF!</definedName>
    <definedName name="_______DIV7">#REF!</definedName>
    <definedName name="_______DIV8" localSheetId="5">#REF!</definedName>
    <definedName name="_______DIV8">#REF!</definedName>
    <definedName name="_______DIV9" localSheetId="5">#REF!</definedName>
    <definedName name="_______DIV9">#REF!</definedName>
    <definedName name="_______EEE01">[42]A.Alat!$AW$8</definedName>
    <definedName name="_______EEE02">[42]A.Alat!$AW$9</definedName>
    <definedName name="_______EEE03">[42]A.Alat!$AW$10</definedName>
    <definedName name="_______EEE04">[42]A.Alat!$AW$11</definedName>
    <definedName name="_______EEE05">[42]A.Alat!$AW$12</definedName>
    <definedName name="_______EEE06">[42]A.Alat!$AW$13</definedName>
    <definedName name="_______EEE07">[42]A.Alat!$AW$14</definedName>
    <definedName name="_______EEE08">'[37]5-ALA1'!$AW$15</definedName>
    <definedName name="_______EEE09">'[41]5-ALA1'!$AW$16</definedName>
    <definedName name="_______EEE10">[42]A.Alat!$AW$17</definedName>
    <definedName name="_______EEE11">[42]A.Alat!$AW$18</definedName>
    <definedName name="_______EEE12">[42]A.Alat!$AW$19</definedName>
    <definedName name="_______EEE13">[42]A.Alat!$AW$20</definedName>
    <definedName name="_______EEE14">[42]A.Alat!$AW$21</definedName>
    <definedName name="_______EEE15">'[37]5-ALA1'!$AW$22</definedName>
    <definedName name="_______EEE16">[42]A.Alat!$AW$23</definedName>
    <definedName name="_______EEE17">[42]A.Alat!$AW$24</definedName>
    <definedName name="_______EEE18">[42]A.Alat!$AW$25</definedName>
    <definedName name="_______EEE19">[42]A.Alat!$AW$26</definedName>
    <definedName name="_______EEE20">[42]A.Alat!$AW$27</definedName>
    <definedName name="_______EEE21">[42]A.Alat!$AW$28</definedName>
    <definedName name="_______EEE22">[42]A.Alat!$AW$29</definedName>
    <definedName name="_______EEE23">[42]A.Alat!$AW$30</definedName>
    <definedName name="_______EEE24">[42]A.Alat!$AW$31</definedName>
    <definedName name="_______EEE25">[42]A.Alat!$AW$32</definedName>
    <definedName name="_______EEE26">[42]A.Alat!$AW$33</definedName>
    <definedName name="_______EEE27">[42]A.Alat!$AW$34</definedName>
    <definedName name="_______EEE28">[42]A.Alat!$AW$35</definedName>
    <definedName name="_______EEE29">[42]A.Alat!$AW$36</definedName>
    <definedName name="_______EEE30">[42]A.Alat!$AW$37</definedName>
    <definedName name="_______EEE31">[42]A.Alat!$AW$38</definedName>
    <definedName name="_______EEE32">[42]A.Alat!$AW$39</definedName>
    <definedName name="_______EEE33">[42]A.Alat!$AW$40</definedName>
    <definedName name="_______EEE59">'[32]Alat (1)'!$AW$66</definedName>
    <definedName name="_______EER03">'[32]Alat (1)'!$AX$10</definedName>
    <definedName name="_______EER05">'[32]Alat (1)'!$AX$12</definedName>
    <definedName name="_______EER06">'[32]Alat (1)'!$AX$13</definedName>
    <definedName name="_______EER08">'[32]Alat (1)'!$AX$15</definedName>
    <definedName name="_______EER13">'[32]Alat (1)'!$AX$20</definedName>
    <definedName name="_______EER17">'[32]Alat (1)'!$AX$24</definedName>
    <definedName name="_______EER24">'[32]Alat (1)'!$AX$31</definedName>
    <definedName name="_______EER25">'[32]Alat (1)'!$AX$32</definedName>
    <definedName name="_______EER26">'[32]Alat (1)'!$AX$33</definedName>
    <definedName name="_______EER47">'[32]Alat (1)'!$AX$54</definedName>
    <definedName name="_______EER48">'[32]Alat (1)'!$AX$55</definedName>
    <definedName name="_______EER56">'[32]Alat (1)'!$AX$63</definedName>
    <definedName name="_______EER57">'[32]Alat (1)'!$AX$64</definedName>
    <definedName name="_______EER58">'[32]Alat (1)'!$AX$65</definedName>
    <definedName name="_______EER59">'[32]Alat (1)'!$AX$66</definedName>
    <definedName name="_______EER60">'[32]Alat (1)'!$AX$67</definedName>
    <definedName name="_______FOR1" localSheetId="5">#REF!</definedName>
    <definedName name="_______FOR1" localSheetId="0">#REF!</definedName>
    <definedName name="_______FOR1">#REF!</definedName>
    <definedName name="_______HAL1" localSheetId="5">#REF!</definedName>
    <definedName name="_______HAL1">#REF!</definedName>
    <definedName name="_______HAL2" localSheetId="5">[48]Kuantitas!#REF!</definedName>
    <definedName name="_______HAL2">[48]Kuantitas!#REF!</definedName>
    <definedName name="_______HAL3" localSheetId="5">[48]Kuantitas!#REF!</definedName>
    <definedName name="_______HAL3">[48]Kuantitas!#REF!</definedName>
    <definedName name="_______HAL4" localSheetId="5">[48]Kuantitas!#REF!</definedName>
    <definedName name="_______HAL4">[48]Kuantitas!#REF!</definedName>
    <definedName name="_______HAL5" localSheetId="5">[48]Kuantitas!#REF!</definedName>
    <definedName name="_______HAL5">[48]Kuantitas!#REF!</definedName>
    <definedName name="_______HAL6">[48]Kuantitas!#REF!</definedName>
    <definedName name="_______HAL7">[48]Kuantitas!#REF!</definedName>
    <definedName name="_______HAL8">[48]Kuantitas!#REF!</definedName>
    <definedName name="_______KOE1" localSheetId="5">#REF!</definedName>
    <definedName name="_______KOE1" localSheetId="0">#REF!</definedName>
    <definedName name="_______KOE1">#REF!</definedName>
    <definedName name="_______KOE10" localSheetId="5">#REF!</definedName>
    <definedName name="_______KOE10">#REF!</definedName>
    <definedName name="_______KOE2" localSheetId="5">#REF!</definedName>
    <definedName name="_______KOE2">#REF!</definedName>
    <definedName name="_______KOE3" localSheetId="5">#REF!</definedName>
    <definedName name="_______KOE3">#REF!</definedName>
    <definedName name="_______KOE4" localSheetId="5">#REF!</definedName>
    <definedName name="_______KOE4">#REF!</definedName>
    <definedName name="_______KOE5" localSheetId="5">#REF!</definedName>
    <definedName name="_______KOE5">#REF!</definedName>
    <definedName name="_______KOE6" localSheetId="5">#REF!</definedName>
    <definedName name="_______KOE6">#REF!</definedName>
    <definedName name="_______KOE7" localSheetId="5">#REF!</definedName>
    <definedName name="_______KOE7">#REF!</definedName>
    <definedName name="_______KOE8" localSheetId="5">#REF!</definedName>
    <definedName name="_______KOE8">#REF!</definedName>
    <definedName name="_______KOE9" localSheetId="5">#REF!</definedName>
    <definedName name="_______KOE9">#REF!</definedName>
    <definedName name="_______LLL01">'[37]4-B Price'!$F$8</definedName>
    <definedName name="_______LLL02">'[37]4-B Price'!$F$9</definedName>
    <definedName name="_______LLL03">'[37]4-B Price'!$F$10</definedName>
    <definedName name="_______LLL04">'[37]4-B Price'!$F$11</definedName>
    <definedName name="_______LLL05">'[37]4-B Price'!$F$12</definedName>
    <definedName name="_______LLL06" localSheetId="5">#REF!</definedName>
    <definedName name="_______LLL06" localSheetId="0">#REF!</definedName>
    <definedName name="_______LLL06">#REF!</definedName>
    <definedName name="_______LLL07" localSheetId="5">#REF!</definedName>
    <definedName name="_______LLL07">#REF!</definedName>
    <definedName name="_______LLL08" localSheetId="5">#REF!</definedName>
    <definedName name="_______LLL08">#REF!</definedName>
    <definedName name="_______LLL09" localSheetId="5">#REF!</definedName>
    <definedName name="_______LLL09">#REF!</definedName>
    <definedName name="_______LLL10" localSheetId="5">#REF!</definedName>
    <definedName name="_______LLL10">#REF!</definedName>
    <definedName name="_______LLL11" localSheetId="5">#REF!</definedName>
    <definedName name="_______LLL11">#REF!</definedName>
    <definedName name="_______lok1">#REF!</definedName>
    <definedName name="_______lok2">#REF!</definedName>
    <definedName name="_______MDE01">[42]A.Alat!$BO$27</definedName>
    <definedName name="_______MDE02">[42]A.Alat!$BO$47</definedName>
    <definedName name="_______MDE03">[42]A.Alat!$BO$68</definedName>
    <definedName name="_______MDE04">[42]A.Alat!$BO$88</definedName>
    <definedName name="_______MDE05">[42]A.Alat!$BO$108</definedName>
    <definedName name="_______MDE06">[42]A.Alat!$BO$128</definedName>
    <definedName name="_______MDE07">[42]A.Alat!$BO$148</definedName>
    <definedName name="_______MDE08">[42]A.Alat!$BO$168</definedName>
    <definedName name="_______MDE09">[42]A.Alat!$BO$188</definedName>
    <definedName name="_______MDE10">[42]A.Alat!$BO$208</definedName>
    <definedName name="_______MDE11">[42]A.Alat!$BO$228</definedName>
    <definedName name="_______MDE12">[42]A.Alat!$BO$248</definedName>
    <definedName name="_______MDE13">[42]A.Alat!$BO$268</definedName>
    <definedName name="_______MDE14">[42]A.Alat!$BO$288</definedName>
    <definedName name="_______MDE15">[42]A.Alat!$BO$308</definedName>
    <definedName name="_______MDE16">[42]A.Alat!$BO$328</definedName>
    <definedName name="_______MDE17">[42]A.Alat!$BO$348</definedName>
    <definedName name="_______MDE18">[42]A.Alat!$BO$368</definedName>
    <definedName name="_______MDE19">[42]A.Alat!$BO$388</definedName>
    <definedName name="_______MDE20">[42]A.Alat!$BO$408</definedName>
    <definedName name="_______MDE21">[42]A.Alat!$BO$428</definedName>
    <definedName name="_______MDE22">[42]A.Alat!$BO$448</definedName>
    <definedName name="_______MDE23">[42]A.Alat!$BO$468</definedName>
    <definedName name="_______MDE24">[42]A.Alat!$BO$488</definedName>
    <definedName name="_______MDE25">[42]A.Alat!$BO$508</definedName>
    <definedName name="_______MDE26">[42]A.Alat!$BO$528</definedName>
    <definedName name="_______MDE27">[42]A.Alat!$BO$548</definedName>
    <definedName name="_______MDE28">[42]A.Alat!$BO$568</definedName>
    <definedName name="_______MDE29">[42]A.Alat!$BO$588</definedName>
    <definedName name="_______MDE30">[42]A.Alat!$BO$608</definedName>
    <definedName name="_______MDE31">[42]A.Alat!$BO$628</definedName>
    <definedName name="_______MDE32">[42]A.Alat!$BO$648</definedName>
    <definedName name="_______MDE33">[42]A.Alat!$BO$668</definedName>
    <definedName name="_______MDE34">[42]A.Alat!$BO$699</definedName>
    <definedName name="_______MDE35" localSheetId="5">#REF!</definedName>
    <definedName name="_______MDE35" localSheetId="0">#REF!</definedName>
    <definedName name="_______MDE35">#REF!</definedName>
    <definedName name="_______MDE36" localSheetId="5">#REF!</definedName>
    <definedName name="_______MDE36">#REF!</definedName>
    <definedName name="_______MDE37" localSheetId="5">#REF!</definedName>
    <definedName name="_______MDE37">#REF!</definedName>
    <definedName name="_______MDE38" localSheetId="5">#REF!</definedName>
    <definedName name="_______MDE38">#REF!</definedName>
    <definedName name="_______MDE39" localSheetId="5">#REF!</definedName>
    <definedName name="_______MDE39">#REF!</definedName>
    <definedName name="_______MDE40" localSheetId="5">#REF!</definedName>
    <definedName name="_______MDE40">#REF!</definedName>
    <definedName name="_______MDE41" localSheetId="5">#REF!</definedName>
    <definedName name="_______MDE41">#REF!</definedName>
    <definedName name="_______MDE42" localSheetId="5">#REF!</definedName>
    <definedName name="_______MDE42">#REF!</definedName>
    <definedName name="_______MDE43" localSheetId="5">#REF!</definedName>
    <definedName name="_______MDE43">#REF!</definedName>
    <definedName name="_______MDE44" localSheetId="5">#REF!</definedName>
    <definedName name="_______MDE44">#REF!</definedName>
    <definedName name="_______MDE45" localSheetId="5">#REF!</definedName>
    <definedName name="_______MDE45">#REF!</definedName>
    <definedName name="_______MDE46" localSheetId="5">#REF!</definedName>
    <definedName name="_______MDE46">#REF!</definedName>
    <definedName name="_______MDE47" localSheetId="5">#REF!</definedName>
    <definedName name="_______MDE47">#REF!</definedName>
    <definedName name="_______MDE48" localSheetId="5">#REF!</definedName>
    <definedName name="_______MDE48">#REF!</definedName>
    <definedName name="_______MDE49" localSheetId="5">#REF!</definedName>
    <definedName name="_______MDE49">#REF!</definedName>
    <definedName name="_______MDE50" localSheetId="5">#REF!</definedName>
    <definedName name="_______MDE50">#REF!</definedName>
    <definedName name="_______MDE51" localSheetId="5">#REF!</definedName>
    <definedName name="_______MDE51">#REF!</definedName>
    <definedName name="_______MDE52" localSheetId="5">#REF!</definedName>
    <definedName name="_______MDE52">#REF!</definedName>
    <definedName name="_______MDE53" localSheetId="5">#REF!</definedName>
    <definedName name="_______MDE53">#REF!</definedName>
    <definedName name="_______MDE54" localSheetId="5">#REF!</definedName>
    <definedName name="_______MDE54">#REF!</definedName>
    <definedName name="_______MDE55" localSheetId="5">#REF!</definedName>
    <definedName name="_______MDE55">#REF!</definedName>
    <definedName name="_______MDE56" localSheetId="5">#REF!</definedName>
    <definedName name="_______MDE56">#REF!</definedName>
    <definedName name="_______MDE57" localSheetId="5">#REF!</definedName>
    <definedName name="_______MDE57">#REF!</definedName>
    <definedName name="_______MDE58" localSheetId="5">#REF!</definedName>
    <definedName name="_______MDE58">#REF!</definedName>
    <definedName name="_______MDE59" localSheetId="5">#REF!</definedName>
    <definedName name="_______MDE59">#REF!</definedName>
    <definedName name="_______MDE60" localSheetId="5">#REF!</definedName>
    <definedName name="_______MDE60">#REF!</definedName>
    <definedName name="_______MDE61" localSheetId="5">#REF!</definedName>
    <definedName name="_______MDE61">#REF!</definedName>
    <definedName name="_______MDE62" localSheetId="5">#REF!</definedName>
    <definedName name="_______MDE62">#REF!</definedName>
    <definedName name="_______MDE63" localSheetId="5">#REF!</definedName>
    <definedName name="_______MDE63">#REF!</definedName>
    <definedName name="_______MDE64" localSheetId="5">#REF!</definedName>
    <definedName name="_______MDE64">#REF!</definedName>
    <definedName name="_______MDE65" localSheetId="5">#REF!</definedName>
    <definedName name="_______MDE65">#REF!</definedName>
    <definedName name="_______MDE66" localSheetId="5">#REF!</definedName>
    <definedName name="_______MDE66">#REF!</definedName>
    <definedName name="_______MDE67" localSheetId="5">#REF!</definedName>
    <definedName name="_______MDE67">#REF!</definedName>
    <definedName name="_______MDE68" localSheetId="5">#REF!</definedName>
    <definedName name="_______MDE68">#REF!</definedName>
    <definedName name="_______ME01">[42]A.Alat!$BO$26</definedName>
    <definedName name="_______ME02">[42]A.Alat!$BO$46</definedName>
    <definedName name="_______ME03">[42]A.Alat!$BO$67</definedName>
    <definedName name="_______ME04">[42]A.Alat!$BO$87</definedName>
    <definedName name="_______ME05">[42]A.Alat!$BO$107</definedName>
    <definedName name="_______ME06">[42]A.Alat!$BO$127</definedName>
    <definedName name="_______ME07">[42]A.Alat!$BO$147</definedName>
    <definedName name="_______ME08">[42]A.Alat!$BO$167</definedName>
    <definedName name="_______ME09">[42]A.Alat!$BO$187</definedName>
    <definedName name="_______ME10">[42]A.Alat!$BO$207</definedName>
    <definedName name="_______ME11">[42]A.Alat!$BO$227</definedName>
    <definedName name="_______ME12">[42]A.Alat!$BO$247</definedName>
    <definedName name="_______ME13">[42]A.Alat!$BO$267</definedName>
    <definedName name="_______ME14">[42]A.Alat!$BO$287</definedName>
    <definedName name="_______ME15">[42]A.Alat!$BO$307</definedName>
    <definedName name="_______ME16">[42]A.Alat!$BO$327</definedName>
    <definedName name="_______ME17">[42]A.Alat!$BO$347</definedName>
    <definedName name="_______ME18">[42]A.Alat!$BO$367</definedName>
    <definedName name="_______ME19">[42]A.Alat!$BO$387</definedName>
    <definedName name="_______ME20">[42]A.Alat!$BO$407</definedName>
    <definedName name="_______ME21">[42]A.Alat!$BO$427</definedName>
    <definedName name="_______ME22">[42]A.Alat!$BO$447</definedName>
    <definedName name="_______ME23">[42]A.Alat!$BO$467</definedName>
    <definedName name="_______ME24">[42]A.Alat!$BO$487</definedName>
    <definedName name="_______ME25">[42]A.Alat!$BO$507</definedName>
    <definedName name="_______ME26">[42]A.Alat!$BO$527</definedName>
    <definedName name="_______ME27">[42]A.Alat!$BO$547</definedName>
    <definedName name="_______ME28">[42]A.Alat!$BO$567</definedName>
    <definedName name="_______ME29">[42]A.Alat!$BO$587</definedName>
    <definedName name="_______ME30">[42]A.Alat!$BO$607</definedName>
    <definedName name="_______ME31">[42]A.Alat!$BO$627</definedName>
    <definedName name="_______ME32">[42]A.Alat!$BO$647</definedName>
    <definedName name="_______ME33">[42]A.Alat!$BO$667</definedName>
    <definedName name="_______ME34">[42]A.Alat!$BO$698</definedName>
    <definedName name="_______ME35" localSheetId="5">#REF!</definedName>
    <definedName name="_______ME35" localSheetId="0">#REF!</definedName>
    <definedName name="_______ME35">#REF!</definedName>
    <definedName name="_______ME36" localSheetId="5">#REF!</definedName>
    <definedName name="_______ME36">#REF!</definedName>
    <definedName name="_______ME37" localSheetId="5">#REF!</definedName>
    <definedName name="_______ME37">#REF!</definedName>
    <definedName name="_______ME38" localSheetId="5">#REF!</definedName>
    <definedName name="_______ME38">#REF!</definedName>
    <definedName name="_______ME39" localSheetId="5">#REF!</definedName>
    <definedName name="_______ME39">#REF!</definedName>
    <definedName name="_______ME40" localSheetId="5">#REF!</definedName>
    <definedName name="_______ME40">#REF!</definedName>
    <definedName name="_______ME41" localSheetId="5">#REF!</definedName>
    <definedName name="_______ME41">#REF!</definedName>
    <definedName name="_______ME42" localSheetId="5">#REF!</definedName>
    <definedName name="_______ME42">#REF!</definedName>
    <definedName name="_______ME43" localSheetId="5">#REF!</definedName>
    <definedName name="_______ME43">#REF!</definedName>
    <definedName name="_______ME44" localSheetId="5">#REF!</definedName>
    <definedName name="_______ME44">#REF!</definedName>
    <definedName name="_______ME45" localSheetId="5">#REF!</definedName>
    <definedName name="_______ME45">#REF!</definedName>
    <definedName name="_______ME46" localSheetId="5">#REF!</definedName>
    <definedName name="_______ME46">#REF!</definedName>
    <definedName name="_______ME47" localSheetId="5">#REF!</definedName>
    <definedName name="_______ME47">#REF!</definedName>
    <definedName name="_______ME48" localSheetId="5">#REF!</definedName>
    <definedName name="_______ME48">#REF!</definedName>
    <definedName name="_______ME49" localSheetId="5">#REF!</definedName>
    <definedName name="_______ME49">#REF!</definedName>
    <definedName name="_______ME50" localSheetId="5">#REF!</definedName>
    <definedName name="_______ME50">#REF!</definedName>
    <definedName name="_______ME51" localSheetId="5">#REF!</definedName>
    <definedName name="_______ME51">#REF!</definedName>
    <definedName name="_______ME52" localSheetId="5">#REF!</definedName>
    <definedName name="_______ME52">#REF!</definedName>
    <definedName name="_______ME53" localSheetId="5">#REF!</definedName>
    <definedName name="_______ME53">#REF!</definedName>
    <definedName name="_______ME54" localSheetId="5">#REF!</definedName>
    <definedName name="_______ME54">#REF!</definedName>
    <definedName name="_______ME55" localSheetId="5">#REF!</definedName>
    <definedName name="_______ME55">#REF!</definedName>
    <definedName name="_______ME56" localSheetId="5">#REF!</definedName>
    <definedName name="_______ME56">#REF!</definedName>
    <definedName name="_______ME57" localSheetId="5">#REF!</definedName>
    <definedName name="_______ME57">#REF!</definedName>
    <definedName name="_______ME58" localSheetId="5">#REF!</definedName>
    <definedName name="_______ME58">#REF!</definedName>
    <definedName name="_______ME59" localSheetId="5">#REF!</definedName>
    <definedName name="_______ME59">#REF!</definedName>
    <definedName name="_______ME60" localSheetId="5">#REF!</definedName>
    <definedName name="_______ME60">#REF!</definedName>
    <definedName name="_______ME61" localSheetId="5">#REF!</definedName>
    <definedName name="_______ME61">#REF!</definedName>
    <definedName name="_______ME62" localSheetId="5">#REF!</definedName>
    <definedName name="_______ME62">#REF!</definedName>
    <definedName name="_______ME63" localSheetId="5">#REF!</definedName>
    <definedName name="_______ME63">#REF!</definedName>
    <definedName name="_______ME64" localSheetId="5">#REF!</definedName>
    <definedName name="_______ME64">#REF!</definedName>
    <definedName name="_______ME65" localSheetId="5">#REF!</definedName>
    <definedName name="_______ME65">#REF!</definedName>
    <definedName name="_______ME66" localSheetId="5">#REF!</definedName>
    <definedName name="_______ME66">#REF!</definedName>
    <definedName name="_______ME67" localSheetId="5">#REF!</definedName>
    <definedName name="_______ME67">#REF!</definedName>
    <definedName name="_______ME68" localSheetId="5">#REF!</definedName>
    <definedName name="_______ME68">#REF!</definedName>
    <definedName name="_______MMM01">'[37]4-B Price'!$F$27</definedName>
    <definedName name="_______MMM02" localSheetId="5">#REF!</definedName>
    <definedName name="_______MMM02" localSheetId="0">#REF!</definedName>
    <definedName name="_______MMM02">#REF!</definedName>
    <definedName name="_______MMM03">'[41]4-B Price'!$F$32</definedName>
    <definedName name="_______MMM04">'[41]4-B Price'!$F$33</definedName>
    <definedName name="_______MMM05" localSheetId="5">#REF!</definedName>
    <definedName name="_______MMM05" localSheetId="0">#REF!</definedName>
    <definedName name="_______MMM05">#REF!</definedName>
    <definedName name="_______MMM06" localSheetId="5">#REF!</definedName>
    <definedName name="_______MMM06">#REF!</definedName>
    <definedName name="_______MMM07" localSheetId="5">#REF!</definedName>
    <definedName name="_______MMM07">#REF!</definedName>
    <definedName name="_______MMM08" localSheetId="5">#REF!</definedName>
    <definedName name="_______MMM08">#REF!</definedName>
    <definedName name="_______MMM09" localSheetId="5">#REF!</definedName>
    <definedName name="_______MMM09">#REF!</definedName>
    <definedName name="_______MMM10">'[37]4-B Price'!$F$39</definedName>
    <definedName name="_______MMM11" localSheetId="5">#REF!</definedName>
    <definedName name="_______MMM11" localSheetId="0">#REF!</definedName>
    <definedName name="_______MMM11">#REF!</definedName>
    <definedName name="_______MMM12" localSheetId="5">#REF!</definedName>
    <definedName name="_______MMM12">#REF!</definedName>
    <definedName name="_______MMM13" localSheetId="5">#REF!</definedName>
    <definedName name="_______MMM13">#REF!</definedName>
    <definedName name="_______MMM14" localSheetId="5">#REF!</definedName>
    <definedName name="_______MMM14">#REF!</definedName>
    <definedName name="_______MMM15" localSheetId="5">#REF!</definedName>
    <definedName name="_______MMM15">#REF!</definedName>
    <definedName name="_______MMM16" localSheetId="5">#REF!</definedName>
    <definedName name="_______MMM16">#REF!</definedName>
    <definedName name="_______MMM17" localSheetId="5">#REF!</definedName>
    <definedName name="_______MMM17">#REF!</definedName>
    <definedName name="_______MMM18">'[37]4-B Price'!$F$49</definedName>
    <definedName name="_______MMM19" localSheetId="5">#REF!</definedName>
    <definedName name="_______MMM19" localSheetId="0">#REF!</definedName>
    <definedName name="_______MMM19">#REF!</definedName>
    <definedName name="_______MMM20" localSheetId="5">#REF!</definedName>
    <definedName name="_______MMM20">#REF!</definedName>
    <definedName name="_______MMM21">'[37]4-B Price'!$F$52</definedName>
    <definedName name="_______MMM22">'[37]4-B Price'!$F$53</definedName>
    <definedName name="_______MMM23" localSheetId="5">#REF!</definedName>
    <definedName name="_______MMM23" localSheetId="0">#REF!</definedName>
    <definedName name="_______MMM23">#REF!</definedName>
    <definedName name="_______MMM24" localSheetId="5">#REF!</definedName>
    <definedName name="_______MMM24">#REF!</definedName>
    <definedName name="_______MMM25" localSheetId="5">#REF!</definedName>
    <definedName name="_______MMM25">#REF!</definedName>
    <definedName name="_______MMM26">'[37]4-B Price'!$F$57</definedName>
    <definedName name="_______MMM27">'[37]4-B Price'!$F$58</definedName>
    <definedName name="_______MMM28" localSheetId="5">#REF!</definedName>
    <definedName name="_______MMM28" localSheetId="0">#REF!</definedName>
    <definedName name="_______MMM28">#REF!</definedName>
    <definedName name="_______MMM29" localSheetId="5">#REF!</definedName>
    <definedName name="_______MMM29">#REF!</definedName>
    <definedName name="_______MMM30" localSheetId="5">#REF!</definedName>
    <definedName name="_______MMM30">#REF!</definedName>
    <definedName name="_______MMM31" localSheetId="5">#REF!</definedName>
    <definedName name="_______MMM31">#REF!</definedName>
    <definedName name="_______MMM32" localSheetId="5">#REF!</definedName>
    <definedName name="_______MMM32">#REF!</definedName>
    <definedName name="_______MMM33">'[37]4-B Price'!$F$64</definedName>
    <definedName name="_______MMM34" localSheetId="5">#REF!</definedName>
    <definedName name="_______MMM34" localSheetId="0">#REF!</definedName>
    <definedName name="_______MMM34">#REF!</definedName>
    <definedName name="_______MMM35" localSheetId="5">#REF!</definedName>
    <definedName name="_______MMM35">#REF!</definedName>
    <definedName name="_______MMM36" localSheetId="5">#REF!</definedName>
    <definedName name="_______MMM36">#REF!</definedName>
    <definedName name="_______MMM37">'[37]4-B Price'!$F$69</definedName>
    <definedName name="_______MMM38" localSheetId="5">#REF!</definedName>
    <definedName name="_______MMM38" localSheetId="0">#REF!</definedName>
    <definedName name="_______MMM38">#REF!</definedName>
    <definedName name="_______MMM39">'[37]4-B Price'!$F$70</definedName>
    <definedName name="_______MMM40" localSheetId="5">#REF!</definedName>
    <definedName name="_______MMM40" localSheetId="0">#REF!</definedName>
    <definedName name="_______MMM40">#REF!</definedName>
    <definedName name="_______MMM41" localSheetId="5">#REF!</definedName>
    <definedName name="_______MMM41">#REF!</definedName>
    <definedName name="_______MMM411" localSheetId="5">#REF!</definedName>
    <definedName name="_______MMM411">#REF!</definedName>
    <definedName name="_______MMM42" localSheetId="5">#REF!</definedName>
    <definedName name="_______MMM42">#REF!</definedName>
    <definedName name="_______MMM43" localSheetId="5">#REF!</definedName>
    <definedName name="_______MMM43">#REF!</definedName>
    <definedName name="_______MMM44" localSheetId="5">#REF!</definedName>
    <definedName name="_______MMM44">#REF!</definedName>
    <definedName name="_______MMM45" localSheetId="5">#REF!</definedName>
    <definedName name="_______MMM45">#REF!</definedName>
    <definedName name="_______MMM46" localSheetId="5">#REF!</definedName>
    <definedName name="_______MMM46">#REF!</definedName>
    <definedName name="_______MMM47">'[37]4-B Price'!$F$80</definedName>
    <definedName name="_______MMM48">'[37]4-B Price'!$F$81</definedName>
    <definedName name="_______MMM49" localSheetId="5">#REF!</definedName>
    <definedName name="_______MMM49" localSheetId="0">#REF!</definedName>
    <definedName name="_______MMM49">#REF!</definedName>
    <definedName name="_______MMM50" localSheetId="5">#REF!</definedName>
    <definedName name="_______MMM50">#REF!</definedName>
    <definedName name="_______MMM51" localSheetId="5">#REF!</definedName>
    <definedName name="_______MMM51">#REF!</definedName>
    <definedName name="_______MMM52" localSheetId="5">#REF!</definedName>
    <definedName name="_______MMM52">#REF!</definedName>
    <definedName name="_______MMM53" localSheetId="5">#REF!</definedName>
    <definedName name="_______MMM53">#REF!</definedName>
    <definedName name="_______MMM54" localSheetId="5">#REF!</definedName>
    <definedName name="_______MMM54">#REF!</definedName>
    <definedName name="_______ON2" localSheetId="5">'[45]M. Onsite'!#REF!</definedName>
    <definedName name="_______ON2">'[45]M. Onsite'!#REF!</definedName>
    <definedName name="_______ON3" localSheetId="5">'[45]M. Onsite'!#REF!</definedName>
    <definedName name="_______ON3">'[45]M. Onsite'!#REF!</definedName>
    <definedName name="_______ON4" localSheetId="5">'[45]M. Onsite'!#REF!</definedName>
    <definedName name="_______ON4">'[45]M. Onsite'!#REF!</definedName>
    <definedName name="_______ON5" localSheetId="5">'[45]M. Onsite'!#REF!</definedName>
    <definedName name="_______ON5">'[45]M. Onsite'!#REF!</definedName>
    <definedName name="_______ply3">[49]BAHAN!#REF!</definedName>
    <definedName name="_______ply6">[49]BAHAN!#REF!</definedName>
    <definedName name="_______pvc1">[40]upah!#REF!</definedName>
    <definedName name="_______pvc12">[40]upah!#REF!</definedName>
    <definedName name="_______pvc34">[40]upah!#REF!</definedName>
    <definedName name="_______pvc4">[40]upah!#REF!</definedName>
    <definedName name="_______SC1" localSheetId="5">#REF!</definedName>
    <definedName name="_______SC1" localSheetId="0">#REF!</definedName>
    <definedName name="_______SC1">#REF!</definedName>
    <definedName name="_______SC2" localSheetId="5">#REF!</definedName>
    <definedName name="_______SC2">#REF!</definedName>
    <definedName name="_______SC3" localSheetId="5">#REF!</definedName>
    <definedName name="_______SC3">#REF!</definedName>
    <definedName name="_______SC4" localSheetId="5">#REF!</definedName>
    <definedName name="_______SC4">#REF!</definedName>
    <definedName name="_______SUB1" localSheetId="5">#REF!</definedName>
    <definedName name="_______SUB1">#REF!</definedName>
    <definedName name="_______UTA1" localSheetId="5">#REF!</definedName>
    <definedName name="_______UTA1">#REF!</definedName>
    <definedName name="_______ZZ10" localSheetId="5">#REF!</definedName>
    <definedName name="_______ZZ10">#REF!</definedName>
    <definedName name="_______ZZ12" localSheetId="5">#REF!</definedName>
    <definedName name="_______ZZ12">#REF!</definedName>
    <definedName name="_______ZZ13" localSheetId="5">#REF!</definedName>
    <definedName name="_______ZZ13">#REF!</definedName>
    <definedName name="_______ZZ14" localSheetId="5">#REF!</definedName>
    <definedName name="_______ZZ14">#REF!</definedName>
    <definedName name="_______ZZ16" localSheetId="5">#REF!</definedName>
    <definedName name="_______ZZ16">#REF!</definedName>
    <definedName name="_______ZZ20" localSheetId="5">#REF!</definedName>
    <definedName name="_______ZZ20">#REF!</definedName>
    <definedName name="_______ZZ25" localSheetId="5">#REF!</definedName>
    <definedName name="_______ZZ25">#REF!</definedName>
    <definedName name="_______ZZ32" localSheetId="5">#REF!</definedName>
    <definedName name="_______ZZ32">#REF!</definedName>
    <definedName name="_______ZZ9" localSheetId="5">#REF!</definedName>
    <definedName name="_______ZZ9">#REF!</definedName>
    <definedName name="______10A" localSheetId="5">'[45]Anls Hrg'!#REF!</definedName>
    <definedName name="______10A">'[45]Anls Hrg'!#REF!</definedName>
    <definedName name="______7B" localSheetId="5">'[45]Anls Hrg'!#REF!</definedName>
    <definedName name="______7B">'[45]Anls Hrg'!#REF!</definedName>
    <definedName name="______abb91">[50]chitimc!#REF!</definedName>
    <definedName name="______abs100">#REF!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ANA1" localSheetId="5">'[45]Anls Hrg'!#REF!</definedName>
    <definedName name="______ANA1">'[45]Anls Hrg'!#REF!</definedName>
    <definedName name="______ANA11" localSheetId="5">'[45]Anls Hrg'!#REF!</definedName>
    <definedName name="______ANA11">'[45]Anls Hrg'!#REF!</definedName>
    <definedName name="______ANA12">'[45]Anls Hrg'!#REF!</definedName>
    <definedName name="______ANA13">'[45]Anls Hrg'!#REF!</definedName>
    <definedName name="______ANA16">'[45]Anls Hrg'!#REF!</definedName>
    <definedName name="______ANA17">'[45]Anls Hrg'!#REF!</definedName>
    <definedName name="______ANA2">'[45]Anls Hrg'!#REF!</definedName>
    <definedName name="______ANA21">'[45]Anls Hrg'!#REF!</definedName>
    <definedName name="______ANA24">'[45]Anls Hrg'!#REF!</definedName>
    <definedName name="______ANA25">'[45]Anls Hrg'!#REF!</definedName>
    <definedName name="______ANA32">'[45]Anls Hrg'!#REF!</definedName>
    <definedName name="______ANA33">'[45]Anls Hrg'!#REF!</definedName>
    <definedName name="______ANA37">'[45]Anls Hrg'!#REF!</definedName>
    <definedName name="______ANA38">'[45]Anls Hrg'!#REF!</definedName>
    <definedName name="______ANA4">'[45]Anls Hrg'!#REF!</definedName>
    <definedName name="______ANA5">'[45]Anls Hrg'!#REF!</definedName>
    <definedName name="______ANA7">'[45]Anls Hrg'!#REF!</definedName>
    <definedName name="______ANA8">'[45]Anls Hrg'!#REF!</definedName>
    <definedName name="______ANA9">'[45]Anls Hrg'!#REF!</definedName>
    <definedName name="______bcv100">#REF!</definedName>
    <definedName name="______bcv125">#REF!</definedName>
    <definedName name="______bcv150">#REF!</definedName>
    <definedName name="______BRE1" localSheetId="5">#REF!</definedName>
    <definedName name="______BRE1" localSheetId="0">#REF!</definedName>
    <definedName name="______BRE1">#REF!</definedName>
    <definedName name="______cas80">#REF!</definedName>
    <definedName name="______CT250">'[50]dongia (2)'!#REF!</definedName>
    <definedName name="______cvd100">#REF!</definedName>
    <definedName name="______cvd15">#REF!</definedName>
    <definedName name="______cvd150">#REF!</definedName>
    <definedName name="______cvd50">#REF!</definedName>
    <definedName name="______cvd65">#REF!</definedName>
    <definedName name="______DAF1" localSheetId="5">#REF!</definedName>
    <definedName name="______DAF1">#REF!</definedName>
    <definedName name="______daf2">#REF!</definedName>
    <definedName name="______daf31">#REF!</definedName>
    <definedName name="______daf32">#REF!</definedName>
    <definedName name="______daf33">#REF!</definedName>
    <definedName name="______ddn400">#REF!</definedName>
    <definedName name="______ddn600">#REF!</definedName>
    <definedName name="______dgt100">'[50]dongia (2)'!#REF!</definedName>
    <definedName name="______dia6">#REF!</definedName>
    <definedName name="______DIV1" localSheetId="5">#REF!</definedName>
    <definedName name="______DIV1">#REF!</definedName>
    <definedName name="______DIV10">'[44]Kuantitas &amp; Harga'!$G$393</definedName>
    <definedName name="______DIV11" localSheetId="5">[51]DKH!#REF!</definedName>
    <definedName name="______DIV11">[51]DKH!#REF!</definedName>
    <definedName name="______DIV2" localSheetId="5">#REF!</definedName>
    <definedName name="______DIV2" localSheetId="0">#REF!</definedName>
    <definedName name="______DIV2">#REF!</definedName>
    <definedName name="______DIV3">'[44]Kuantitas &amp; Harga'!$G$80</definedName>
    <definedName name="______DIV4">'[44]Kuantitas &amp; Harga'!$G$95</definedName>
    <definedName name="______DIV5">'[44]Kuantitas &amp; Harga'!$G$115</definedName>
    <definedName name="______DIV6">'[44]Kuantitas &amp; Harga'!$G$150</definedName>
    <definedName name="______DIV7">'[44]Kuantitas &amp; Harga'!$G$298</definedName>
    <definedName name="______DIV8">'[44]Kuantitas &amp; Harga'!$G$350</definedName>
    <definedName name="______DIV9">'[44]Kuantitas &amp; Harga'!$G$380</definedName>
    <definedName name="______E019">'[52]Upah&amp;Bahan'!$U$261</definedName>
    <definedName name="______e039">'[52]Upah&amp;Bahan'!$U$317</definedName>
    <definedName name="______e100">'[52]Upah&amp;Bahan'!$U$1045</definedName>
    <definedName name="______e101">'[52]Upah&amp;Bahan'!$U$1101</definedName>
    <definedName name="______e102">'[52]Upah&amp;Bahan'!$U$1157</definedName>
    <definedName name="______e103">'[52]Upah&amp;Bahan'!$U$1213</definedName>
    <definedName name="______e104">'[52]Upah&amp;Bahan'!$U$1612</definedName>
    <definedName name="______EEE01">[38]A.Alat!$AW$8</definedName>
    <definedName name="______EEE02">'[37]5-ALA1'!$AW$9</definedName>
    <definedName name="______EEE03">[38]A.Alat!$AW$10</definedName>
    <definedName name="______EEE04">[38]A.Alat!$AW$11</definedName>
    <definedName name="______EEE05">'[37]5-ALA1'!$AW$12</definedName>
    <definedName name="______EEE06">'[37]5-ALA1'!$AW$13</definedName>
    <definedName name="______EEE07">'[37]5-ALA1'!$AW$14</definedName>
    <definedName name="______EEE08">[38]A.Alat!$AW$15</definedName>
    <definedName name="______EEE09">[53]Alat!$AW$16</definedName>
    <definedName name="______EEE10">'[37]5-ALA1'!$AW$17</definedName>
    <definedName name="______EEE11">'[37]5-ALA1'!$AW$18</definedName>
    <definedName name="______EEE12">[38]A.Alat!$AW$19</definedName>
    <definedName name="______EEE13">'[37]5-ALA1'!$AW$20</definedName>
    <definedName name="______EEE14">[38]A.Alat!$AW$21</definedName>
    <definedName name="______EEE15">[38]A.Alat!$AW$22</definedName>
    <definedName name="______EEE16">[38]A.Alat!$AW$23</definedName>
    <definedName name="______EEE17">'[37]5-ALA1'!$AW$24</definedName>
    <definedName name="______EEE18">[38]A.Alat!$AW$25</definedName>
    <definedName name="______EEE19">[38]A.Alat!$AW$26</definedName>
    <definedName name="______EEE20">[38]A.Alat!$AW$27</definedName>
    <definedName name="______EEE21">'[37]5-ALA1'!$AW$28</definedName>
    <definedName name="______EEE22">[38]A.Alat!$AW$29</definedName>
    <definedName name="______EEE23">'[37]5-ALA1'!$AW$30</definedName>
    <definedName name="______EEE24">[38]A.Alat!$AW$31</definedName>
    <definedName name="______EEE25">[38]A.Alat!$AW$32</definedName>
    <definedName name="______EEE26">[38]A.Alat!$AW$33</definedName>
    <definedName name="______EEE27">'[37]5-ALA1'!$AW$34</definedName>
    <definedName name="______EEE28">[38]A.Alat!$AW$35</definedName>
    <definedName name="______EEE29">'[37]5-ALA1'!$AW$36</definedName>
    <definedName name="______EEE30">[38]A.Alat!$AW$37</definedName>
    <definedName name="______EEE31">'[37]5-ALA1'!$AW$38</definedName>
    <definedName name="______EEE32">[38]A.Alat!$AW$39</definedName>
    <definedName name="______EEE33">[38]A.Alat!$AW$40</definedName>
    <definedName name="______EEE59">'[32]Alat (1)'!$AW$66</definedName>
    <definedName name="______EER03">'[32]Alat (1)'!$AX$10</definedName>
    <definedName name="______EER05">'[32]Alat (1)'!$AX$12</definedName>
    <definedName name="______EER06">'[32]Alat (1)'!$AX$13</definedName>
    <definedName name="______EER08">'[32]Alat (1)'!$AX$15</definedName>
    <definedName name="______EER13">'[32]Alat (1)'!$AX$20</definedName>
    <definedName name="______EER17">'[32]Alat (1)'!$AX$24</definedName>
    <definedName name="______EER24">'[32]Alat (1)'!$AX$31</definedName>
    <definedName name="______EER25">'[32]Alat (1)'!$AX$32</definedName>
    <definedName name="______EER26">'[32]Alat (1)'!$AX$33</definedName>
    <definedName name="______EER47">'[32]Alat (1)'!$AX$54</definedName>
    <definedName name="______EER48">'[32]Alat (1)'!$AX$55</definedName>
    <definedName name="______EER56">'[32]Alat (1)'!$AX$63</definedName>
    <definedName name="______EER57">'[32]Alat (1)'!$AX$64</definedName>
    <definedName name="______EER58">'[32]Alat (1)'!$AX$65</definedName>
    <definedName name="______EER59">'[32]Alat (1)'!$AX$66</definedName>
    <definedName name="______EER60">'[32]Alat (1)'!$AX$67</definedName>
    <definedName name="______ERG3">[54]Vibro_Roller!$F$49:$F$63</definedName>
    <definedName name="______fjd100">#REF!</definedName>
    <definedName name="______fjd150">#REF!</definedName>
    <definedName name="______fjd50">#REF!</definedName>
    <definedName name="______fjd65">#REF!</definedName>
    <definedName name="______fmd150">#REF!</definedName>
    <definedName name="______FOR1" localSheetId="5">#REF!</definedName>
    <definedName name="______FOR1" localSheetId="0">#REF!</definedName>
    <definedName name="______FOR1">#REF!</definedName>
    <definedName name="______GID1">'[50]LKVL-CK-HT-GD1'!$A$4</definedName>
    <definedName name="______grc1">#REF!</definedName>
    <definedName name="______gti50">#REF!</definedName>
    <definedName name="______gti60">#REF!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AL1" localSheetId="5">#REF!</definedName>
    <definedName name="______HAL1">#REF!</definedName>
    <definedName name="______HAL2" localSheetId="5">#REF!</definedName>
    <definedName name="______HAL2">#REF!</definedName>
    <definedName name="______HAL3" localSheetId="5">#REF!</definedName>
    <definedName name="______HAL3">#REF!</definedName>
    <definedName name="______HAL4" localSheetId="5">#REF!</definedName>
    <definedName name="______HAL4">#REF!</definedName>
    <definedName name="______HAL5" localSheetId="5">#REF!</definedName>
    <definedName name="______HAL5">#REF!</definedName>
    <definedName name="______HAL6" localSheetId="5">#REF!</definedName>
    <definedName name="______HAL6">#REF!</definedName>
    <definedName name="______HAL7" localSheetId="5">#REF!</definedName>
    <definedName name="______HAL7">#REF!</definedName>
    <definedName name="______HAL8" localSheetId="5">#REF!</definedName>
    <definedName name="______HAL8">#REF!</definedName>
    <definedName name="______hdw1">#REF!</definedName>
    <definedName name="______KOE1" localSheetId="5">#REF!</definedName>
    <definedName name="______KOE1">#REF!</definedName>
    <definedName name="______KOE10" localSheetId="5">#REF!</definedName>
    <definedName name="______KOE10">#REF!</definedName>
    <definedName name="______KOE2" localSheetId="5">#REF!</definedName>
    <definedName name="______KOE2">#REF!</definedName>
    <definedName name="______KOE3" localSheetId="5">#REF!</definedName>
    <definedName name="______KOE3">#REF!</definedName>
    <definedName name="______KOE4" localSheetId="5">#REF!</definedName>
    <definedName name="______KOE4">#REF!</definedName>
    <definedName name="______KOE5" localSheetId="5">#REF!</definedName>
    <definedName name="______KOE5">#REF!</definedName>
    <definedName name="______KOE6" localSheetId="5">#REF!</definedName>
    <definedName name="______KOE6">#REF!</definedName>
    <definedName name="______KOE7" localSheetId="5">#REF!</definedName>
    <definedName name="______KOE7">#REF!</definedName>
    <definedName name="______KOE8" localSheetId="5">#REF!</definedName>
    <definedName name="______KOE8">#REF!</definedName>
    <definedName name="______KOE9" localSheetId="5">#REF!</definedName>
    <definedName name="______KOE9">#REF!</definedName>
    <definedName name="______kof1">[55]Analisa!$AB$17</definedName>
    <definedName name="______LLL01" localSheetId="5">#REF!</definedName>
    <definedName name="______LLL01">#REF!</definedName>
    <definedName name="______LLL02" localSheetId="5">#REF!</definedName>
    <definedName name="______LLL02">#REF!</definedName>
    <definedName name="______LLL03" localSheetId="5">#REF!</definedName>
    <definedName name="______LLL03">#REF!</definedName>
    <definedName name="______LLL04" localSheetId="5">#REF!</definedName>
    <definedName name="______LLL04">#REF!</definedName>
    <definedName name="______LLL05" localSheetId="5">#REF!</definedName>
    <definedName name="______LLL05">#REF!</definedName>
    <definedName name="______LLL06" localSheetId="5">#REF!</definedName>
    <definedName name="______LLL06">#REF!</definedName>
    <definedName name="______LLL07" localSheetId="5">#REF!</definedName>
    <definedName name="______LLL07">#REF!</definedName>
    <definedName name="______LLL08" localSheetId="5">#REF!</definedName>
    <definedName name="______LLL08">#REF!</definedName>
    <definedName name="______LLL09" localSheetId="5">#REF!</definedName>
    <definedName name="______LLL09">#REF!</definedName>
    <definedName name="______LLL10" localSheetId="5">#REF!</definedName>
    <definedName name="______LLL10">#REF!</definedName>
    <definedName name="______LLL11" localSheetId="5">#REF!</definedName>
    <definedName name="______LLL11">#REF!</definedName>
    <definedName name="______lok1">#REF!</definedName>
    <definedName name="______lok2">#REF!</definedName>
    <definedName name="______MAC12">#REF!</definedName>
    <definedName name="______MAC46">#REF!</definedName>
    <definedName name="______mat2">'[56]harga dasar T-M-A'!$B$33:$D$162</definedName>
    <definedName name="______MDE01">'[39]anls by sewa'!$BE$30</definedName>
    <definedName name="______MDE02">'[39]anls by sewa'!$BE$50</definedName>
    <definedName name="______MDE03">'[39]anls by sewa'!$BE$83</definedName>
    <definedName name="______MDE04">'[39]anls by sewa'!$BE$103</definedName>
    <definedName name="______MDE05">'[39]anls by sewa'!$BE$123</definedName>
    <definedName name="______MDE06">'[39]anls by sewa'!$BE$156</definedName>
    <definedName name="______MDE07">'[39]anls by sewa'!$BE$176</definedName>
    <definedName name="______MDE08">'[39]anls by sewa'!$BE$196</definedName>
    <definedName name="______MDE09">'[39]anls by sewa'!$BE$229</definedName>
    <definedName name="______MDE10">'[39]anls by sewa'!$BE$249</definedName>
    <definedName name="______MDE11">'[39]anls by sewa'!$BE$269</definedName>
    <definedName name="______MDE12">'[39]anls by sewa'!$BE$302</definedName>
    <definedName name="______MDE13">'[39]anls by sewa'!$BE$322</definedName>
    <definedName name="______MDE14">'[39]anls by sewa'!$BE$342</definedName>
    <definedName name="______MDE15">'[39]anls by sewa'!$BE$375</definedName>
    <definedName name="______MDE16">'[39]anls by sewa'!$BE$395</definedName>
    <definedName name="______MDE17">'[39]anls by sewa'!$BE$415</definedName>
    <definedName name="______MDE18">'[39]anls by sewa'!$BE$448</definedName>
    <definedName name="______MDE19">'[39]anls by sewa'!$BE$468</definedName>
    <definedName name="______MDE20">'[39]anls by sewa'!$BE$488</definedName>
    <definedName name="______MDE21">'[39]anls by sewa'!$BE$521</definedName>
    <definedName name="______MDE22">'[39]anls by sewa'!$BE$541</definedName>
    <definedName name="______MDE23">'[39]anls by sewa'!$BE$561</definedName>
    <definedName name="______MDE24">'[39]anls by sewa'!$BE$594</definedName>
    <definedName name="______MDE25">'[39]anls by sewa'!$BE$614</definedName>
    <definedName name="______MDE26">'[39]anls by sewa'!$BE$634</definedName>
    <definedName name="______MDE27">'[39]anls by sewa'!$BE$667</definedName>
    <definedName name="______MDE28">'[39]anls by sewa'!$BE$687</definedName>
    <definedName name="______MDE29">'[39]anls by sewa'!$BE$707</definedName>
    <definedName name="______MDE30">'[39]anls by sewa'!$BE$740</definedName>
    <definedName name="______MDE31">'[39]anls by sewa'!$BE$760</definedName>
    <definedName name="______MDE32">'[39]anls by sewa'!$BE$780</definedName>
    <definedName name="______MDE33">'[39]anls by sewa'!$BE$813</definedName>
    <definedName name="______MDE34">'[39]anls by sewa'!$BE$844</definedName>
    <definedName name="______MDE35">[57]Alt2!$R$27</definedName>
    <definedName name="______MDE36">[57]Alt2!$R$47</definedName>
    <definedName name="______MDE37">[57]Alt2!$R$125</definedName>
    <definedName name="______MDE38">[57]Alt2!$R$145</definedName>
    <definedName name="______MDE39">[57]Alt2!$R$165</definedName>
    <definedName name="______MDE40">[57]Alt2!$R$185</definedName>
    <definedName name="______MDE41">[57]Alt2!$R$205</definedName>
    <definedName name="______MDE42">[57]Alt2!$R$225</definedName>
    <definedName name="______MDE43">[57]Alt2!$R$245</definedName>
    <definedName name="______MDE44">[57]Alt2!$R$265</definedName>
    <definedName name="______MDE45">[57]Alt2!$R$285</definedName>
    <definedName name="______MDE46">[57]Alt2!$R$305</definedName>
    <definedName name="______MDE47">[57]Alt2!$R$325</definedName>
    <definedName name="______MDE48">[57]Alt2!$R$345</definedName>
    <definedName name="______MDE49">[57]Alt2!$R$365</definedName>
    <definedName name="______MDE50">[57]Alt2!$R$385</definedName>
    <definedName name="______MDE51">[57]Alt2!$R$405</definedName>
    <definedName name="______MDE52">[57]Alt2!$R$425</definedName>
    <definedName name="______MDE53">[57]Alt2!$R$445</definedName>
    <definedName name="______MDE54">[57]Alt2!$R$465</definedName>
    <definedName name="______MDE55">[57]Alt2!$R$485</definedName>
    <definedName name="______MDE56">[57]Alt2!$R$505</definedName>
    <definedName name="______MDE57">[57]Alt2!$R$525</definedName>
    <definedName name="______MDE58">[57]Alt2!$R$545</definedName>
    <definedName name="______MDE59">[57]Alt2!$R$565</definedName>
    <definedName name="______MDE60">[57]Alt2!$R$585</definedName>
    <definedName name="______MDE61">[57]Alt2!$R$605</definedName>
    <definedName name="______MDE62">[57]Alt2!$R$625</definedName>
    <definedName name="______MDE63">[57]Alt2!$R$645</definedName>
    <definedName name="______MDE64">[57]Alt2!$R$665</definedName>
    <definedName name="______MDE65">[57]Alt2!$R$685</definedName>
    <definedName name="______MDE66">[57]Alt2!$R$705</definedName>
    <definedName name="______MDE67">[57]Alt2!$R$725</definedName>
    <definedName name="______MDE68">[57]Alt2!$R$756</definedName>
    <definedName name="______ME01">'[39]anls by sewa'!$BE$29</definedName>
    <definedName name="______ME02">'[39]anls by sewa'!$BE$49</definedName>
    <definedName name="______ME03">'[39]anls by sewa'!$BE$82</definedName>
    <definedName name="______ME04">'[39]anls by sewa'!$BE$102</definedName>
    <definedName name="______ME05">'[39]anls by sewa'!$BE$122</definedName>
    <definedName name="______ME06">'[39]anls by sewa'!$BE$155</definedName>
    <definedName name="______ME07">'[39]anls by sewa'!$BE$175</definedName>
    <definedName name="______ME08">'[39]anls by sewa'!$BE$195</definedName>
    <definedName name="______ME09">'[39]anls by sewa'!$BE$228</definedName>
    <definedName name="______ME10">'[39]anls by sewa'!$BE$248</definedName>
    <definedName name="______ME11">'[39]anls by sewa'!$BE$268</definedName>
    <definedName name="______ME12">'[39]anls by sewa'!$BE$301</definedName>
    <definedName name="______ME13">'[39]anls by sewa'!$BE$321</definedName>
    <definedName name="______ME14">'[39]anls by sewa'!$BE$341</definedName>
    <definedName name="______ME15">'[39]anls by sewa'!$BE$374</definedName>
    <definedName name="______ME16">'[39]anls by sewa'!$BE$394</definedName>
    <definedName name="______ME17">'[39]anls by sewa'!$BE$414</definedName>
    <definedName name="______ME18">'[39]anls by sewa'!$BE$447</definedName>
    <definedName name="______ME19">'[39]anls by sewa'!$BE$467</definedName>
    <definedName name="______ME20">'[39]anls by sewa'!$BE$487</definedName>
    <definedName name="______ME21">'[39]anls by sewa'!$BE$520</definedName>
    <definedName name="______ME22">'[39]anls by sewa'!$BE$540</definedName>
    <definedName name="______ME23">'[39]anls by sewa'!$BE$560</definedName>
    <definedName name="______ME24">'[39]anls by sewa'!$BE$593</definedName>
    <definedName name="______ME25">'[39]anls by sewa'!$BE$613</definedName>
    <definedName name="______ME26">'[39]anls by sewa'!$BE$633</definedName>
    <definedName name="______ME27">'[39]anls by sewa'!$BE$666</definedName>
    <definedName name="______ME28">'[39]anls by sewa'!$BE$686</definedName>
    <definedName name="______ME29">'[39]anls by sewa'!$BE$706</definedName>
    <definedName name="______ME30">'[39]anls by sewa'!$BE$739</definedName>
    <definedName name="______ME31">'[39]anls by sewa'!$BE$759</definedName>
    <definedName name="______ME32">'[39]anls by sewa'!$BE$779</definedName>
    <definedName name="______ME33">'[39]anls by sewa'!$BE$812</definedName>
    <definedName name="______ME34">'[39]anls by sewa'!$BE$843</definedName>
    <definedName name="______ME35">[57]Alt2!$R$26</definedName>
    <definedName name="______ME36">[57]Alt2!$R$46</definedName>
    <definedName name="______ME37">[57]Alt2!$R$124</definedName>
    <definedName name="______ME38">[57]Alt2!$R$144</definedName>
    <definedName name="______ME39">[57]Alt2!$R$164</definedName>
    <definedName name="______ME40">[57]Alt2!$R$184</definedName>
    <definedName name="______ME41">[57]Alt2!$R$204</definedName>
    <definedName name="______ME42">[57]Alt2!$R$224</definedName>
    <definedName name="______ME43">[57]Alt2!$R$244</definedName>
    <definedName name="______ME44">[57]Alt2!$R$264</definedName>
    <definedName name="______ME45">[57]Alt2!$R$284</definedName>
    <definedName name="______ME46">[57]Alt2!$R$304</definedName>
    <definedName name="______ME47">[57]Alt2!$R$324</definedName>
    <definedName name="______ME48">[57]Alt2!$R$344</definedName>
    <definedName name="______ME49">[57]Alt2!$R$364</definedName>
    <definedName name="______ME50">[57]Alt2!$R$384</definedName>
    <definedName name="______ME51">[57]Alt2!$R$404</definedName>
    <definedName name="______ME52">[57]Alt2!$R$424</definedName>
    <definedName name="______ME53">[57]Alt2!$R$444</definedName>
    <definedName name="______ME54">[57]Alt2!$R$464</definedName>
    <definedName name="______ME55">[57]Alt2!$R$484</definedName>
    <definedName name="______ME56">[57]Alt2!$R$504</definedName>
    <definedName name="______ME57">[57]Alt2!$R$524</definedName>
    <definedName name="______ME58">[57]Alt2!$R$544</definedName>
    <definedName name="______ME59">[57]Alt2!$R$564</definedName>
    <definedName name="______ME60">[57]Alt2!$R$584</definedName>
    <definedName name="______ME61">[57]Alt2!$R$604</definedName>
    <definedName name="______ME62">[57]Alt2!$R$624</definedName>
    <definedName name="______ME63">[57]Alt2!$R$644</definedName>
    <definedName name="______ME64">[57]Alt2!$R$664</definedName>
    <definedName name="______ME65">[57]Alt2!$R$684</definedName>
    <definedName name="______ME66">[57]Alt2!$R$704</definedName>
    <definedName name="______ME67">[57]Alt2!$R$724</definedName>
    <definedName name="______ME68">[57]Alt2!$R$755</definedName>
    <definedName name="______MMM01" localSheetId="5">#REF!</definedName>
    <definedName name="______MMM01" localSheetId="0">#REF!</definedName>
    <definedName name="______MMM01">#REF!</definedName>
    <definedName name="______MMM02" localSheetId="5">#REF!</definedName>
    <definedName name="______MMM02">#REF!</definedName>
    <definedName name="______MMM03">[53]Harga!$F$40</definedName>
    <definedName name="______MMM04">[53]Harga!$F$42</definedName>
    <definedName name="______MMM05" localSheetId="5">#REF!</definedName>
    <definedName name="______MMM05" localSheetId="0">#REF!</definedName>
    <definedName name="______MMM05">#REF!</definedName>
    <definedName name="______MMM06" localSheetId="5">#REF!</definedName>
    <definedName name="______MMM06">#REF!</definedName>
    <definedName name="______MMM07" localSheetId="5">#REF!</definedName>
    <definedName name="______MMM07">#REF!</definedName>
    <definedName name="______MMM08" localSheetId="5">#REF!</definedName>
    <definedName name="______MMM08">#REF!</definedName>
    <definedName name="______MMM09" localSheetId="5">#REF!</definedName>
    <definedName name="______MMM09">#REF!</definedName>
    <definedName name="______MMM10" localSheetId="5">#REF!</definedName>
    <definedName name="______MMM10">#REF!</definedName>
    <definedName name="______MMM11" localSheetId="5">#REF!</definedName>
    <definedName name="______MMM11">#REF!</definedName>
    <definedName name="______MMM12" localSheetId="5">#REF!</definedName>
    <definedName name="______MMM12">#REF!</definedName>
    <definedName name="______MMM13" localSheetId="5">#REF!</definedName>
    <definedName name="______MMM13">#REF!</definedName>
    <definedName name="______MMM14" localSheetId="5">#REF!</definedName>
    <definedName name="______MMM14">#REF!</definedName>
    <definedName name="______MMM15" localSheetId="5">#REF!</definedName>
    <definedName name="______MMM15">#REF!</definedName>
    <definedName name="______MMM16" localSheetId="5">#REF!</definedName>
    <definedName name="______MMM16">#REF!</definedName>
    <definedName name="______MMM17" localSheetId="5">'[58]Basic Price'!#REF!</definedName>
    <definedName name="______MMM17">'[58]Basic Price'!#REF!</definedName>
    <definedName name="______MMM18" localSheetId="5">#REF!</definedName>
    <definedName name="______MMM18" localSheetId="0">#REF!</definedName>
    <definedName name="______MMM18">#REF!</definedName>
    <definedName name="______MMM19" localSheetId="5">#REF!</definedName>
    <definedName name="______MMM19">#REF!</definedName>
    <definedName name="______MMM20" localSheetId="5">#REF!</definedName>
    <definedName name="______MMM20">#REF!</definedName>
    <definedName name="______MMM21" localSheetId="5">#REF!</definedName>
    <definedName name="______MMM21">#REF!</definedName>
    <definedName name="______MMM22" localSheetId="5">#REF!</definedName>
    <definedName name="______MMM22">#REF!</definedName>
    <definedName name="______MMM23" localSheetId="5">#REF!</definedName>
    <definedName name="______MMM23">#REF!</definedName>
    <definedName name="______MMM24" localSheetId="5">#REF!</definedName>
    <definedName name="______MMM24">#REF!</definedName>
    <definedName name="______MMM25" localSheetId="5">#REF!</definedName>
    <definedName name="______MMM25">#REF!</definedName>
    <definedName name="______MMM26" localSheetId="5">#REF!</definedName>
    <definedName name="______MMM26">#REF!</definedName>
    <definedName name="______MMM27" localSheetId="5">#REF!</definedName>
    <definedName name="______MMM27">#REF!</definedName>
    <definedName name="______MMM28" localSheetId="5">#REF!</definedName>
    <definedName name="______MMM28">#REF!</definedName>
    <definedName name="______MMM29" localSheetId="5">#REF!</definedName>
    <definedName name="______MMM29">#REF!</definedName>
    <definedName name="______MMM30" localSheetId="5">#REF!</definedName>
    <definedName name="______MMM30">#REF!</definedName>
    <definedName name="______MMM31" localSheetId="5">#REF!</definedName>
    <definedName name="______MMM31">#REF!</definedName>
    <definedName name="______MMM32" localSheetId="5">#REF!</definedName>
    <definedName name="______MMM32">#REF!</definedName>
    <definedName name="______MMM33" localSheetId="5">#REF!</definedName>
    <definedName name="______MMM33">#REF!</definedName>
    <definedName name="______MMM34" localSheetId="5">#REF!</definedName>
    <definedName name="______MMM34">#REF!</definedName>
    <definedName name="______MMM35" localSheetId="5">#REF!</definedName>
    <definedName name="______MMM35">#REF!</definedName>
    <definedName name="______MMM36" localSheetId="5">#REF!</definedName>
    <definedName name="______MMM36">#REF!</definedName>
    <definedName name="______MMM37" localSheetId="5">#REF!</definedName>
    <definedName name="______MMM37">#REF!</definedName>
    <definedName name="______MMM38" localSheetId="5">#REF!</definedName>
    <definedName name="______MMM38">#REF!</definedName>
    <definedName name="______MMM39" localSheetId="5">#REF!</definedName>
    <definedName name="______MMM39">#REF!</definedName>
    <definedName name="______MMM40" localSheetId="5">#REF!</definedName>
    <definedName name="______MMM40">#REF!</definedName>
    <definedName name="______MMM41" localSheetId="5">#REF!</definedName>
    <definedName name="______MMM41">#REF!</definedName>
    <definedName name="______MMM411" localSheetId="5">#REF!</definedName>
    <definedName name="______MMM411">#REF!</definedName>
    <definedName name="______MMM42" localSheetId="5">#REF!</definedName>
    <definedName name="______MMM42">#REF!</definedName>
    <definedName name="______MMM43" localSheetId="5">#REF!</definedName>
    <definedName name="______MMM43">#REF!</definedName>
    <definedName name="______MMM44" localSheetId="5">#REF!</definedName>
    <definedName name="______MMM44">#REF!</definedName>
    <definedName name="______MMM45" localSheetId="5">#REF!</definedName>
    <definedName name="______MMM45">#REF!</definedName>
    <definedName name="______MMM46" localSheetId="5">#REF!</definedName>
    <definedName name="______MMM46">#REF!</definedName>
    <definedName name="______MMM47" localSheetId="5">#REF!</definedName>
    <definedName name="______MMM47">#REF!</definedName>
    <definedName name="______MMM48" localSheetId="5">#REF!</definedName>
    <definedName name="______MMM48">#REF!</definedName>
    <definedName name="______MMM49" localSheetId="5">#REF!</definedName>
    <definedName name="______MMM49">#REF!</definedName>
    <definedName name="______MMM50" localSheetId="5">#REF!</definedName>
    <definedName name="______MMM50">#REF!</definedName>
    <definedName name="______MMM51" localSheetId="5">#REF!</definedName>
    <definedName name="______MMM51">#REF!</definedName>
    <definedName name="______MMM52" localSheetId="5">#REF!</definedName>
    <definedName name="______MMM52">#REF!</definedName>
    <definedName name="______MMM53" localSheetId="5">#REF!</definedName>
    <definedName name="______MMM53">#REF!</definedName>
    <definedName name="______MMM54" localSheetId="5">#REF!</definedName>
    <definedName name="______MMM54">#REF!</definedName>
    <definedName name="______NCL100">#REF!</definedName>
    <definedName name="______NCL200">#REF!</definedName>
    <definedName name="______NCL250">#REF!</definedName>
    <definedName name="______nin190">#REF!</definedName>
    <definedName name="______ON2" localSheetId="5">'[45]M. Onsite'!#REF!</definedName>
    <definedName name="______ON2">'[45]M. Onsite'!#REF!</definedName>
    <definedName name="______ON3" localSheetId="5">'[45]M. Onsite'!#REF!</definedName>
    <definedName name="______ON3">'[45]M. Onsite'!#REF!</definedName>
    <definedName name="______ON4" localSheetId="5">'[45]M. Onsite'!#REF!</definedName>
    <definedName name="______ON4">'[45]M. Onsite'!#REF!</definedName>
    <definedName name="______ON5" localSheetId="5">'[45]M. Onsite'!#REF!</definedName>
    <definedName name="______ON5">'[45]M. Onsite'!#REF!</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5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ly3">[49]BAHAN!#REF!</definedName>
    <definedName name="______ply4">[49]BAHAN!#REF!</definedName>
    <definedName name="______ply6">[49]BAHAN!#REF!</definedName>
    <definedName name="______pv100">#REF!</definedName>
    <definedName name="______pv40">#REF!</definedName>
    <definedName name="______pv50">#REF!</definedName>
    <definedName name="______pv80">#REF!</definedName>
    <definedName name="______pvc1">[40]upah!#REF!</definedName>
    <definedName name="______pvc12">[40]upah!#REF!</definedName>
    <definedName name="______pvc3">[49]BAHAN!#REF!</definedName>
    <definedName name="______pvc34">[40]upah!#REF!</definedName>
    <definedName name="______pvc4">[40]upah!#REF!</definedName>
    <definedName name="______pvf100">#REF!</definedName>
    <definedName name="______pvf80">#REF!</definedName>
    <definedName name="______rk100">#REF!</definedName>
    <definedName name="______rk200">#REF!</definedName>
    <definedName name="______rk300">#REF!</definedName>
    <definedName name="______rk600">#REF!</definedName>
    <definedName name="______rkl1000">#REF!</definedName>
    <definedName name="______rkl1200">#REF!</definedName>
    <definedName name="______rkl200">#REF!</definedName>
    <definedName name="______rkl300">#REF!</definedName>
    <definedName name="______rkl400">#REF!</definedName>
    <definedName name="______rkl500">#REF!</definedName>
    <definedName name="______rkl600">#REF!</definedName>
    <definedName name="______rkl700">#REF!</definedName>
    <definedName name="______rkl800">#REF!</definedName>
    <definedName name="______SC1" localSheetId="5">#REF!</definedName>
    <definedName name="______SC1" localSheetId="0">#REF!</definedName>
    <definedName name="______SC1">#REF!</definedName>
    <definedName name="______SC2" localSheetId="5">#REF!</definedName>
    <definedName name="______SC2">#REF!</definedName>
    <definedName name="______SC3" localSheetId="5">#REF!</definedName>
    <definedName name="______SC3">#REF!</definedName>
    <definedName name="______SC4" localSheetId="5">#REF!</definedName>
    <definedName name="______SC4">#REF!</definedName>
    <definedName name="______sfv150">#REF!</definedName>
    <definedName name="______SN3">#REF!</definedName>
    <definedName name="______std100">#REF!</definedName>
    <definedName name="______std150">#REF!</definedName>
    <definedName name="______std50">#REF!</definedName>
    <definedName name="______std65">#REF!</definedName>
    <definedName name="______SUB1" localSheetId="5">#REF!</definedName>
    <definedName name="______SUB1">#REF!</definedName>
    <definedName name="______th100">'[50]dongia (2)'!#REF!</definedName>
    <definedName name="______TH160">'[50]dongia (2)'!#REF!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lc20">#REF!</definedName>
    <definedName name="______TR1">[59]Vibro_Roller!$E$2:$K$43</definedName>
    <definedName name="______TR250">'[50]dongia (2)'!#REF!</definedName>
    <definedName name="______tr375">[50]giathanh1!#REF!</definedName>
    <definedName name="______tsv25">#REF!</definedName>
    <definedName name="______UTA1" localSheetId="5">#REF!</definedName>
    <definedName name="______UTA1">#REF!</definedName>
    <definedName name="______VL100">#REF!</definedName>
    <definedName name="______VL200">#REF!</definedName>
    <definedName name="______VL250">#REF!</definedName>
    <definedName name="______vnt100">#REF!</definedName>
    <definedName name="______vnt40">#REF!</definedName>
    <definedName name="______vnt50">#REF!</definedName>
    <definedName name="______vnt80">#REF!</definedName>
    <definedName name="______ZZ16" localSheetId="5">#REF!</definedName>
    <definedName name="______ZZ16">#REF!</definedName>
    <definedName name="______ZZ20" localSheetId="5">#REF!</definedName>
    <definedName name="______ZZ20">#REF!</definedName>
    <definedName name="______ZZ25" localSheetId="5">#REF!</definedName>
    <definedName name="______ZZ25">#REF!</definedName>
    <definedName name="______ZZ32" localSheetId="5">#REF!</definedName>
    <definedName name="______ZZ32">#REF!</definedName>
    <definedName name="______ZZ9" localSheetId="5">#REF!</definedName>
    <definedName name="______ZZ9">#REF!</definedName>
    <definedName name="_____10A" localSheetId="5">'[45]Anls Hrg'!#REF!</definedName>
    <definedName name="_____10A">'[45]Anls Hrg'!#REF!</definedName>
    <definedName name="_____7B" localSheetId="5">'[45]Anls Hrg'!#REF!</definedName>
    <definedName name="_____7B">'[45]Anls Hrg'!#REF!</definedName>
    <definedName name="_____abb91">[50]chitimc!#REF!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ANA1" localSheetId="5">'[45]Anls Hrg'!#REF!</definedName>
    <definedName name="_____ANA1">'[45]Anls Hrg'!#REF!</definedName>
    <definedName name="_____ANA11" localSheetId="5">'[45]Anls Hrg'!#REF!</definedName>
    <definedName name="_____ANA11">'[45]Anls Hrg'!#REF!</definedName>
    <definedName name="_____ANA12">'[45]Anls Hrg'!#REF!</definedName>
    <definedName name="_____ANA13">'[45]Anls Hrg'!#REF!</definedName>
    <definedName name="_____ANA16">'[45]Anls Hrg'!#REF!</definedName>
    <definedName name="_____ANA17">'[45]Anls Hrg'!#REF!</definedName>
    <definedName name="_____ANA2">'[45]Anls Hrg'!#REF!</definedName>
    <definedName name="_____ANA21">'[45]Anls Hrg'!#REF!</definedName>
    <definedName name="_____ANA24">'[45]Anls Hrg'!#REF!</definedName>
    <definedName name="_____ANA25">'[45]Anls Hrg'!#REF!</definedName>
    <definedName name="_____ANA32">'[45]Anls Hrg'!#REF!</definedName>
    <definedName name="_____ANA33">'[45]Anls Hrg'!#REF!</definedName>
    <definedName name="_____ANA37">'[45]Anls Hrg'!#REF!</definedName>
    <definedName name="_____ANA38">'[45]Anls Hrg'!#REF!</definedName>
    <definedName name="_____ANA4">'[45]Anls Hrg'!#REF!</definedName>
    <definedName name="_____ANA5">'[45]Anls Hrg'!#REF!</definedName>
    <definedName name="_____ANA7">'[45]Anls Hrg'!#REF!</definedName>
    <definedName name="_____ANA8">'[45]Anls Hrg'!#REF!</definedName>
    <definedName name="_____ANA9">'[45]Anls Hrg'!#REF!</definedName>
    <definedName name="_____bcv100">#REF!</definedName>
    <definedName name="_____bcv125">#REF!</definedName>
    <definedName name="_____bcv150">#REF!</definedName>
    <definedName name="_____BRE1" localSheetId="5">#REF!</definedName>
    <definedName name="_____BRE1" localSheetId="0">#REF!</definedName>
    <definedName name="_____BRE1">#REF!</definedName>
    <definedName name="_____cas80">#REF!</definedName>
    <definedName name="_____CT250">'[50]dongia (2)'!#REF!</definedName>
    <definedName name="_____cvd100">#REF!</definedName>
    <definedName name="_____cvd15">#REF!</definedName>
    <definedName name="_____cvd150">#REF!</definedName>
    <definedName name="_____cvd50">#REF!</definedName>
    <definedName name="_____cvd65">#REF!</definedName>
    <definedName name="_____DAF1" localSheetId="5">#REF!</definedName>
    <definedName name="_____DAF1">#REF!</definedName>
    <definedName name="_____daf2">#REF!</definedName>
    <definedName name="_____daf31">#REF!</definedName>
    <definedName name="_____daf32">#REF!</definedName>
    <definedName name="_____daf33">#REF!</definedName>
    <definedName name="_____ddn400">#REF!</definedName>
    <definedName name="_____ddn600">#REF!</definedName>
    <definedName name="_____dgt100">'[50]dongia (2)'!#REF!</definedName>
    <definedName name="_____dia6">#REF!</definedName>
    <definedName name="_____DIV1">'[60]Kuantitas &amp; Harga'!$H$21</definedName>
    <definedName name="_____DIV10">'[60]Kuantitas &amp; Harga'!$H$500</definedName>
    <definedName name="_____DIV11" localSheetId="5">'[61]Kuantitas &amp; Harga'!#REF!</definedName>
    <definedName name="_____DIV11">'[61]Kuantitas &amp; Harga'!#REF!</definedName>
    <definedName name="_____DIV2">'[60]Kuantitas &amp; Harga'!$H$43</definedName>
    <definedName name="_____DIV3">'[60]Kuantitas &amp; Harga'!$H$65</definedName>
    <definedName name="_____DIV4">'[60]Kuantitas &amp; Harga'!$H$99</definedName>
    <definedName name="_____DIV5">'[60]Kuantitas &amp; Harga'!$H$116</definedName>
    <definedName name="_____DIV6">'[60]Kuantitas &amp; Harga'!$H$177</definedName>
    <definedName name="_____DIV7">'[60]Kuantitas &amp; Harga'!$H$343</definedName>
    <definedName name="_____DIV8">'[60]Kuantitas &amp; Harga'!$H$370</definedName>
    <definedName name="_____DIV9">'[60]Kuantitas &amp; Harga'!$H$437</definedName>
    <definedName name="_____E019">'[52]Upah&amp;Bahan'!$U$261</definedName>
    <definedName name="_____e039">'[52]Upah&amp;Bahan'!$U$317</definedName>
    <definedName name="_____e100">'[52]Upah&amp;Bahan'!$U$1045</definedName>
    <definedName name="_____e101">'[52]Upah&amp;Bahan'!$U$1101</definedName>
    <definedName name="_____e102">'[52]Upah&amp;Bahan'!$U$1157</definedName>
    <definedName name="_____e103">'[52]Upah&amp;Bahan'!$U$1213</definedName>
    <definedName name="_____e104">'[52]Upah&amp;Bahan'!$U$1612</definedName>
    <definedName name="_____EEE01" localSheetId="5">#REF!</definedName>
    <definedName name="_____EEE01" localSheetId="0">#REF!</definedName>
    <definedName name="_____EEE01">#REF!</definedName>
    <definedName name="_____EEE02" localSheetId="5">#REF!</definedName>
    <definedName name="_____EEE02">#REF!</definedName>
    <definedName name="_____EEE03" localSheetId="5">#REF!</definedName>
    <definedName name="_____EEE03">#REF!</definedName>
    <definedName name="_____EEE04" localSheetId="5">#REF!</definedName>
    <definedName name="_____EEE04">#REF!</definedName>
    <definedName name="_____EEE05" localSheetId="5">#REF!</definedName>
    <definedName name="_____EEE05">#REF!</definedName>
    <definedName name="_____EEE06" localSheetId="5">#REF!</definedName>
    <definedName name="_____EEE06">#REF!</definedName>
    <definedName name="_____EEE07" localSheetId="5">#REF!</definedName>
    <definedName name="_____EEE07">#REF!</definedName>
    <definedName name="_____EEE08">[62]Alatt!$AW$15</definedName>
    <definedName name="_____EEE09" localSheetId="5">#REF!</definedName>
    <definedName name="_____EEE09" localSheetId="0">#REF!</definedName>
    <definedName name="_____EEE09">#REF!</definedName>
    <definedName name="_____EEE10" localSheetId="5">#REF!</definedName>
    <definedName name="_____EEE10">#REF!</definedName>
    <definedName name="_____EEE11" localSheetId="5">#REF!</definedName>
    <definedName name="_____EEE11">#REF!</definedName>
    <definedName name="_____EEE12" localSheetId="5">#REF!</definedName>
    <definedName name="_____EEE12">#REF!</definedName>
    <definedName name="_____EEE13" localSheetId="5">#REF!</definedName>
    <definedName name="_____EEE13">#REF!</definedName>
    <definedName name="_____EEE14" localSheetId="5">#REF!</definedName>
    <definedName name="_____EEE14">#REF!</definedName>
    <definedName name="_____EEE15" localSheetId="5">#REF!</definedName>
    <definedName name="_____EEE15">#REF!</definedName>
    <definedName name="_____EEE16" localSheetId="5">#REF!</definedName>
    <definedName name="_____EEE16">#REF!</definedName>
    <definedName name="_____EEE17" localSheetId="5">#REF!</definedName>
    <definedName name="_____EEE17">#REF!</definedName>
    <definedName name="_____EEE18" localSheetId="5">#REF!</definedName>
    <definedName name="_____EEE18">#REF!</definedName>
    <definedName name="_____EEE19" localSheetId="5">#REF!</definedName>
    <definedName name="_____EEE19">#REF!</definedName>
    <definedName name="_____EEE20" localSheetId="5">#REF!</definedName>
    <definedName name="_____EEE20">#REF!</definedName>
    <definedName name="_____EEE21" localSheetId="5">#REF!</definedName>
    <definedName name="_____EEE21">#REF!</definedName>
    <definedName name="_____EEE22" localSheetId="5">#REF!</definedName>
    <definedName name="_____EEE22">#REF!</definedName>
    <definedName name="_____EEE23" localSheetId="5">#REF!</definedName>
    <definedName name="_____EEE23">#REF!</definedName>
    <definedName name="_____EEE24" localSheetId="5">#REF!</definedName>
    <definedName name="_____EEE24">#REF!</definedName>
    <definedName name="_____EEE25">[62]Alatt!$AW$32</definedName>
    <definedName name="_____EEE26" localSheetId="5">#REF!</definedName>
    <definedName name="_____EEE26" localSheetId="0">#REF!</definedName>
    <definedName name="_____EEE26">#REF!</definedName>
    <definedName name="_____EEE27" localSheetId="5">#REF!</definedName>
    <definedName name="_____EEE27">#REF!</definedName>
    <definedName name="_____EEE28" localSheetId="5">#REF!</definedName>
    <definedName name="_____EEE28">#REF!</definedName>
    <definedName name="_____EEE29" localSheetId="5">#REF!</definedName>
    <definedName name="_____EEE29">#REF!</definedName>
    <definedName name="_____EEE30" localSheetId="5">#REF!</definedName>
    <definedName name="_____EEE30">#REF!</definedName>
    <definedName name="_____EEE31" localSheetId="5">#REF!</definedName>
    <definedName name="_____EEE31">#REF!</definedName>
    <definedName name="_____EEE32" localSheetId="5">#REF!</definedName>
    <definedName name="_____EEE32">#REF!</definedName>
    <definedName name="_____EEE33" localSheetId="5">#REF!</definedName>
    <definedName name="_____EEE33">#REF!</definedName>
    <definedName name="_____EEE59">'[32]Alat (1)'!$AW$66</definedName>
    <definedName name="_____EER03">'[32]Alat (1)'!$AX$10</definedName>
    <definedName name="_____EER05">'[32]Alat (1)'!$AX$12</definedName>
    <definedName name="_____EER06">'[32]Alat (1)'!$AX$13</definedName>
    <definedName name="_____EER08">'[32]Alat (1)'!$AX$15</definedName>
    <definedName name="_____EER13">'[32]Alat (1)'!$AX$20</definedName>
    <definedName name="_____EER17">'[32]Alat (1)'!$AX$24</definedName>
    <definedName name="_____EER24">'[32]Alat (1)'!$AX$31</definedName>
    <definedName name="_____EER25">'[32]Alat (1)'!$AX$32</definedName>
    <definedName name="_____EER26">'[32]Alat (1)'!$AX$33</definedName>
    <definedName name="_____EER47">'[32]Alat (1)'!$AX$54</definedName>
    <definedName name="_____EER48">'[32]Alat (1)'!$AX$55</definedName>
    <definedName name="_____EER56">'[32]Alat (1)'!$AX$63</definedName>
    <definedName name="_____EER57">'[32]Alat (1)'!$AX$64</definedName>
    <definedName name="_____EER58">'[32]Alat (1)'!$AX$65</definedName>
    <definedName name="_____EER59">'[32]Alat (1)'!$AX$66</definedName>
    <definedName name="_____EER60">'[32]Alat (1)'!$AX$67</definedName>
    <definedName name="_____ERG3">[54]Vibro_Roller!$F$49:$F$63</definedName>
    <definedName name="_____fjd100">#REF!</definedName>
    <definedName name="_____fjd150">#REF!</definedName>
    <definedName name="_____fjd50">#REF!</definedName>
    <definedName name="_____fjd65">#REF!</definedName>
    <definedName name="_____fmd150">#REF!</definedName>
    <definedName name="_____FOR1" localSheetId="5">#REF!</definedName>
    <definedName name="_____FOR1" localSheetId="0">#REF!</definedName>
    <definedName name="_____FOR1">#REF!</definedName>
    <definedName name="_____GID1">'[50]LKVL-CK-HT-GD1'!$A$4</definedName>
    <definedName name="_____grc1">#REF!</definedName>
    <definedName name="_____gti50">#REF!</definedName>
    <definedName name="_____gti60">#REF!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AL1" localSheetId="5">#REF!</definedName>
    <definedName name="_____HAL1">#REF!</definedName>
    <definedName name="_____HAL2" localSheetId="5">#REF!</definedName>
    <definedName name="_____HAL2">#REF!</definedName>
    <definedName name="_____HAL3" localSheetId="5">#REF!</definedName>
    <definedName name="_____HAL3">#REF!</definedName>
    <definedName name="_____HAL4" localSheetId="5">#REF!</definedName>
    <definedName name="_____HAL4">#REF!</definedName>
    <definedName name="_____HAL5" localSheetId="5">#REF!</definedName>
    <definedName name="_____HAL5">#REF!</definedName>
    <definedName name="_____HAL6" localSheetId="5">#REF!</definedName>
    <definedName name="_____HAL6">#REF!</definedName>
    <definedName name="_____HAL7" localSheetId="5">#REF!</definedName>
    <definedName name="_____HAL7">#REF!</definedName>
    <definedName name="_____HAL8" localSheetId="5">#REF!</definedName>
    <definedName name="_____HAL8">#REF!</definedName>
    <definedName name="_____hdw1">#REF!</definedName>
    <definedName name="_____KOE1" localSheetId="5">#REF!</definedName>
    <definedName name="_____KOE1">#REF!</definedName>
    <definedName name="_____KOE10" localSheetId="5">#REF!</definedName>
    <definedName name="_____KOE10">#REF!</definedName>
    <definedName name="_____KOE2" localSheetId="5">#REF!</definedName>
    <definedName name="_____KOE2">#REF!</definedName>
    <definedName name="_____KOE3" localSheetId="5">#REF!</definedName>
    <definedName name="_____KOE3">#REF!</definedName>
    <definedName name="_____KOE4" localSheetId="5">#REF!</definedName>
    <definedName name="_____KOE4">#REF!</definedName>
    <definedName name="_____KOE5" localSheetId="5">#REF!</definedName>
    <definedName name="_____KOE5">#REF!</definedName>
    <definedName name="_____KOE6" localSheetId="5">#REF!</definedName>
    <definedName name="_____KOE6">#REF!</definedName>
    <definedName name="_____KOE7" localSheetId="5">#REF!</definedName>
    <definedName name="_____KOE7">#REF!</definedName>
    <definedName name="_____KOE8" localSheetId="5">#REF!</definedName>
    <definedName name="_____KOE8">#REF!</definedName>
    <definedName name="_____KOE9" localSheetId="5">#REF!</definedName>
    <definedName name="_____KOE9">#REF!</definedName>
    <definedName name="_____kof1">[55]Analisa!$AB$17</definedName>
    <definedName name="_____LLL01" localSheetId="1">[22]BP!$F$8</definedName>
    <definedName name="_____LLL01" localSheetId="10">[22]BP!$F$8</definedName>
    <definedName name="_____LLL01">'[41]4-B Price'!$F$8</definedName>
    <definedName name="_____LLL02">'[41]4-B Price'!$F$9</definedName>
    <definedName name="_____LLL03" localSheetId="1">[22]BP!$F$12</definedName>
    <definedName name="_____LLL03" localSheetId="10">[22]BP!$F$12</definedName>
    <definedName name="_____LLL03">'[41]4-B Price'!$F$10</definedName>
    <definedName name="_____LLL04">'[41]4-B Price'!$F$11</definedName>
    <definedName name="_____LLL05">'[41]4-B Price'!$F$12</definedName>
    <definedName name="_____LLL06" localSheetId="5">[62]Bahan!#REF!</definedName>
    <definedName name="_____LLL06">[62]Bahan!#REF!</definedName>
    <definedName name="_____LLL07" localSheetId="5">[62]Bahan!#REF!</definedName>
    <definedName name="_____LLL07">[62]Bahan!#REF!</definedName>
    <definedName name="_____LLL08" localSheetId="5">#REF!</definedName>
    <definedName name="_____LLL08" localSheetId="0">#REF!</definedName>
    <definedName name="_____LLL08">#REF!</definedName>
    <definedName name="_____LLL09" localSheetId="5">#REF!</definedName>
    <definedName name="_____LLL09">#REF!</definedName>
    <definedName name="_____LLL10" localSheetId="5">[62]Bahan!#REF!</definedName>
    <definedName name="_____LLL10">[62]Bahan!#REF!</definedName>
    <definedName name="_____LLL11" localSheetId="5">[62]Bahan!#REF!</definedName>
    <definedName name="_____LLL11">[62]Bahan!#REF!</definedName>
    <definedName name="_____lok1" localSheetId="10">#REF!</definedName>
    <definedName name="_____lok1">#REF!</definedName>
    <definedName name="_____lok2" localSheetId="10">#REF!</definedName>
    <definedName name="_____lok2">#REF!</definedName>
    <definedName name="_____MAC12">#REF!</definedName>
    <definedName name="_____MAC46">#REF!</definedName>
    <definedName name="_____mat2">'[56]harga dasar T-M-A'!$B$33:$D$162</definedName>
    <definedName name="_____MDE01">[42]A.Alat!$BO$27</definedName>
    <definedName name="_____MDE02">[42]A.Alat!$BO$47</definedName>
    <definedName name="_____MDE03">[42]A.Alat!$BO$68</definedName>
    <definedName name="_____MDE04">[42]A.Alat!$BO$88</definedName>
    <definedName name="_____MDE05">[42]A.Alat!$BO$108</definedName>
    <definedName name="_____MDE06">[42]A.Alat!$BO$128</definedName>
    <definedName name="_____MDE07">[42]A.Alat!$BO$148</definedName>
    <definedName name="_____MDE08">[42]A.Alat!$BO$168</definedName>
    <definedName name="_____MDE09">[42]A.Alat!$BO$188</definedName>
    <definedName name="_____MDE10">[42]A.Alat!$BO$208</definedName>
    <definedName name="_____MDE11">[42]A.Alat!$BO$228</definedName>
    <definedName name="_____MDE12">[42]A.Alat!$BO$248</definedName>
    <definedName name="_____MDE13">[42]A.Alat!$BO$268</definedName>
    <definedName name="_____MDE14">[42]A.Alat!$BO$288</definedName>
    <definedName name="_____MDE15">[42]A.Alat!$BO$308</definedName>
    <definedName name="_____MDE16">[42]A.Alat!$BO$328</definedName>
    <definedName name="_____MDE17">[42]A.Alat!$BO$348</definedName>
    <definedName name="_____MDE18">[42]A.Alat!$BO$368</definedName>
    <definedName name="_____MDE19">[42]A.Alat!$BO$388</definedName>
    <definedName name="_____MDE20">[42]A.Alat!$BO$408</definedName>
    <definedName name="_____MDE21">[42]A.Alat!$BO$428</definedName>
    <definedName name="_____MDE22">[42]A.Alat!$BO$448</definedName>
    <definedName name="_____MDE23">[42]A.Alat!$BO$468</definedName>
    <definedName name="_____MDE24">[42]A.Alat!$BO$488</definedName>
    <definedName name="_____MDE25">[42]A.Alat!$BO$508</definedName>
    <definedName name="_____MDE26">[42]A.Alat!$BO$528</definedName>
    <definedName name="_____MDE27">[42]A.Alat!$BO$548</definedName>
    <definedName name="_____MDE28">[42]A.Alat!$BO$568</definedName>
    <definedName name="_____MDE29">[42]A.Alat!$BO$588</definedName>
    <definedName name="_____MDE30">[42]A.Alat!$BO$608</definedName>
    <definedName name="_____MDE31">[42]A.Alat!$BO$628</definedName>
    <definedName name="_____MDE32">[42]A.Alat!$BO$648</definedName>
    <definedName name="_____MDE33">[42]A.Alat!$BO$668</definedName>
    <definedName name="_____MDE34">[42]A.Alat!$BO$699</definedName>
    <definedName name="_____MDE35">[57]Alt2!$R$27</definedName>
    <definedName name="_____MDE36">[57]Alt2!$R$47</definedName>
    <definedName name="_____MDE37">[57]Alt2!$R$125</definedName>
    <definedName name="_____MDE38">[57]Alt2!$R$145</definedName>
    <definedName name="_____MDE39">[57]Alt2!$R$165</definedName>
    <definedName name="_____MDE40">[57]Alt2!$R$185</definedName>
    <definedName name="_____MDE41">[57]Alt2!$R$205</definedName>
    <definedName name="_____MDE42">[57]Alt2!$R$225</definedName>
    <definedName name="_____MDE43">[57]Alt2!$R$245</definedName>
    <definedName name="_____MDE44">[57]Alt2!$R$265</definedName>
    <definedName name="_____MDE45">[57]Alt2!$R$285</definedName>
    <definedName name="_____MDE46">[57]Alt2!$R$305</definedName>
    <definedName name="_____MDE47">[57]Alt2!$R$325</definedName>
    <definedName name="_____MDE48">[57]Alt2!$R$345</definedName>
    <definedName name="_____MDE49">[57]Alt2!$R$365</definedName>
    <definedName name="_____MDE50">[57]Alt2!$R$385</definedName>
    <definedName name="_____MDE51">[57]Alt2!$R$405</definedName>
    <definedName name="_____MDE52">[57]Alt2!$R$425</definedName>
    <definedName name="_____MDE53">[57]Alt2!$R$445</definedName>
    <definedName name="_____MDE54">[57]Alt2!$R$465</definedName>
    <definedName name="_____MDE55">[57]Alt2!$R$485</definedName>
    <definedName name="_____MDE56">[57]Alt2!$R$505</definedName>
    <definedName name="_____MDE57">[57]Alt2!$R$525</definedName>
    <definedName name="_____MDE58">[57]Alt2!$R$545</definedName>
    <definedName name="_____MDE59">[57]Alt2!$R$565</definedName>
    <definedName name="_____MDE60">[57]Alt2!$R$585</definedName>
    <definedName name="_____MDE61">[57]Alt2!$R$605</definedName>
    <definedName name="_____MDE62">[57]Alt2!$R$625</definedName>
    <definedName name="_____MDE63">[57]Alt2!$R$645</definedName>
    <definedName name="_____MDE64">[57]Alt2!$R$665</definedName>
    <definedName name="_____MDE65">[57]Alt2!$R$685</definedName>
    <definedName name="_____MDE66">[57]Alt2!$R$705</definedName>
    <definedName name="_____MDE67">[57]Alt2!$R$725</definedName>
    <definedName name="_____MDE68">[57]Alt2!$R$756</definedName>
    <definedName name="_____ME01">[42]A.Alat!$BO$26</definedName>
    <definedName name="_____ME02">[42]A.Alat!$BO$46</definedName>
    <definedName name="_____ME03">[42]A.Alat!$BO$67</definedName>
    <definedName name="_____ME04">[42]A.Alat!$BO$87</definedName>
    <definedName name="_____ME05">[42]A.Alat!$BO$107</definedName>
    <definedName name="_____ME06">[42]A.Alat!$BO$127</definedName>
    <definedName name="_____ME07">[42]A.Alat!$BO$147</definedName>
    <definedName name="_____ME08">[42]A.Alat!$BO$167</definedName>
    <definedName name="_____ME09">[42]A.Alat!$BO$187</definedName>
    <definedName name="_____ME10">[42]A.Alat!$BO$207</definedName>
    <definedName name="_____ME11">[42]A.Alat!$BO$227</definedName>
    <definedName name="_____ME12">[42]A.Alat!$BO$247</definedName>
    <definedName name="_____ME13">[42]A.Alat!$BO$267</definedName>
    <definedName name="_____ME14">[42]A.Alat!$BO$287</definedName>
    <definedName name="_____ME15">[42]A.Alat!$BO$307</definedName>
    <definedName name="_____ME16">[42]A.Alat!$BO$327</definedName>
    <definedName name="_____ME17">[42]A.Alat!$BO$347</definedName>
    <definedName name="_____ME18">[42]A.Alat!$BO$367</definedName>
    <definedName name="_____ME19">[42]A.Alat!$BO$387</definedName>
    <definedName name="_____ME20">[42]A.Alat!$BO$407</definedName>
    <definedName name="_____ME21">[42]A.Alat!$BO$427</definedName>
    <definedName name="_____ME22">[42]A.Alat!$BO$447</definedName>
    <definedName name="_____ME23">[42]A.Alat!$BO$467</definedName>
    <definedName name="_____ME24">[42]A.Alat!$BO$487</definedName>
    <definedName name="_____ME25">[42]A.Alat!$BO$507</definedName>
    <definedName name="_____ME26">[42]A.Alat!$BO$527</definedName>
    <definedName name="_____ME27">[42]A.Alat!$BO$547</definedName>
    <definedName name="_____ME28">[42]A.Alat!$BO$567</definedName>
    <definedName name="_____ME29">[42]A.Alat!$BO$587</definedName>
    <definedName name="_____ME30">[42]A.Alat!$BO$607</definedName>
    <definedName name="_____ME31">[42]A.Alat!$BO$627</definedName>
    <definedName name="_____ME32">[42]A.Alat!$BO$647</definedName>
    <definedName name="_____ME33">[42]A.Alat!$BO$667</definedName>
    <definedName name="_____ME34">[42]A.Alat!$BO$698</definedName>
    <definedName name="_____ME35">[57]Alt2!$R$26</definedName>
    <definedName name="_____ME36">[57]Alt2!$R$46</definedName>
    <definedName name="_____ME37">[57]Alt2!$R$124</definedName>
    <definedName name="_____ME38">[57]Alt2!$R$144</definedName>
    <definedName name="_____ME39">[57]Alt2!$R$164</definedName>
    <definedName name="_____ME40">[57]Alt2!$R$184</definedName>
    <definedName name="_____ME41">[57]Alt2!$R$204</definedName>
    <definedName name="_____ME42">[57]Alt2!$R$224</definedName>
    <definedName name="_____ME43">[57]Alt2!$R$244</definedName>
    <definedName name="_____ME44">[57]Alt2!$R$264</definedName>
    <definedName name="_____ME45">[57]Alt2!$R$284</definedName>
    <definedName name="_____ME46">[57]Alt2!$R$304</definedName>
    <definedName name="_____ME47">[57]Alt2!$R$324</definedName>
    <definedName name="_____ME48">[57]Alt2!$R$344</definedName>
    <definedName name="_____ME49">[57]Alt2!$R$364</definedName>
    <definedName name="_____ME50">[57]Alt2!$R$384</definedName>
    <definedName name="_____ME51">[57]Alt2!$R$404</definedName>
    <definedName name="_____ME52">[57]Alt2!$R$424</definedName>
    <definedName name="_____ME53">[57]Alt2!$R$444</definedName>
    <definedName name="_____ME54">[57]Alt2!$R$464</definedName>
    <definedName name="_____ME55">[57]Alt2!$R$484</definedName>
    <definedName name="_____ME56">[57]Alt2!$R$504</definedName>
    <definedName name="_____ME57">[57]Alt2!$R$524</definedName>
    <definedName name="_____ME58">[57]Alt2!$R$544</definedName>
    <definedName name="_____ME59">[57]Alt2!$R$564</definedName>
    <definedName name="_____ME60">[57]Alt2!$R$584</definedName>
    <definedName name="_____ME61">[57]Alt2!$R$604</definedName>
    <definedName name="_____ME62">[57]Alt2!$R$624</definedName>
    <definedName name="_____ME63">[57]Alt2!$R$644</definedName>
    <definedName name="_____ME64">[57]Alt2!$R$664</definedName>
    <definedName name="_____ME65">[57]Alt2!$R$684</definedName>
    <definedName name="_____ME66">[57]Alt2!$R$704</definedName>
    <definedName name="_____ME67">[57]Alt2!$R$724</definedName>
    <definedName name="_____ME68">[57]Alt2!$R$755</definedName>
    <definedName name="_____MMM01">'[41]4-B Price'!$F$27</definedName>
    <definedName name="_____MMM02" localSheetId="5">#REF!</definedName>
    <definedName name="_____MMM02" localSheetId="0">#REF!</definedName>
    <definedName name="_____MMM02">#REF!</definedName>
    <definedName name="_____MMM03" localSheetId="1">[22]BP!$F$44</definedName>
    <definedName name="_____MMM03" localSheetId="10">[22]BP!$F$44</definedName>
    <definedName name="_____MMM03">'[63]Basic Price'!$F$46</definedName>
    <definedName name="_____MMM04" localSheetId="1">[22]BP!$F$46</definedName>
    <definedName name="_____MMM04" localSheetId="10">[22]BP!$F$46</definedName>
    <definedName name="_____MMM04">'[63]Basic Price'!$F$48</definedName>
    <definedName name="_____MMM05" localSheetId="5">#REF!</definedName>
    <definedName name="_____MMM05" localSheetId="0">#REF!</definedName>
    <definedName name="_____MMM05" localSheetId="1">[22]BP!$F$48</definedName>
    <definedName name="_____MMM05" localSheetId="10">[22]BP!$F$48</definedName>
    <definedName name="_____MMM05">#REF!</definedName>
    <definedName name="_____MMM06" localSheetId="5">#REF!</definedName>
    <definedName name="_____MMM06" localSheetId="0">#REF!</definedName>
    <definedName name="_____MMM06">#REF!</definedName>
    <definedName name="_____MMM07" localSheetId="5">#REF!</definedName>
    <definedName name="_____MMM07">#REF!</definedName>
    <definedName name="_____MMM08" localSheetId="5">#REF!</definedName>
    <definedName name="_____MMM08">#REF!</definedName>
    <definedName name="_____MMM09" localSheetId="5">#REF!</definedName>
    <definedName name="_____MMM09">#REF!</definedName>
    <definedName name="_____MMM10">'[41]4-B Price'!$F$39</definedName>
    <definedName name="_____MMM11" localSheetId="5">#REF!</definedName>
    <definedName name="_____MMM11" localSheetId="0">#REF!</definedName>
    <definedName name="_____MMM11">#REF!</definedName>
    <definedName name="_____MMM12" localSheetId="5">#REF!</definedName>
    <definedName name="_____MMM12">#REF!</definedName>
    <definedName name="_____MMM13" localSheetId="5">#REF!</definedName>
    <definedName name="_____MMM13">#REF!</definedName>
    <definedName name="_____MMM14" localSheetId="5">#REF!</definedName>
    <definedName name="_____MMM14">#REF!</definedName>
    <definedName name="_____MMM15" localSheetId="5">#REF!</definedName>
    <definedName name="_____MMM15">#REF!</definedName>
    <definedName name="_____MMM16" localSheetId="5">#REF!</definedName>
    <definedName name="_____MMM16">#REF!</definedName>
    <definedName name="_____MMM17" localSheetId="5">'[58]Basic Price'!#REF!</definedName>
    <definedName name="_____MMM17">'[58]Basic Price'!#REF!</definedName>
    <definedName name="_____MMM18">'[41]4-B Price'!$F$49</definedName>
    <definedName name="_____MMM19">'[64]4-Basic Price'!$F$76</definedName>
    <definedName name="_____MMM20">'[41]4-B Price'!$F$51</definedName>
    <definedName name="_____MMM21">'[41]4-B Price'!$F$52</definedName>
    <definedName name="_____MMM22">'[41]4-B Price'!$F$53</definedName>
    <definedName name="_____MMM23" localSheetId="5">#REF!</definedName>
    <definedName name="_____MMM23" localSheetId="0">#REF!</definedName>
    <definedName name="_____MMM23">#REF!</definedName>
    <definedName name="_____MMM24" localSheetId="5">#REF!</definedName>
    <definedName name="_____MMM24">#REF!</definedName>
    <definedName name="_____MMM25" localSheetId="5">#REF!</definedName>
    <definedName name="_____MMM25">#REF!</definedName>
    <definedName name="_____MMM26">'[41]4-B Price'!$F$57</definedName>
    <definedName name="_____MMM27">'[41]4-B Price'!$F$58</definedName>
    <definedName name="_____MMM28" localSheetId="5">#REF!</definedName>
    <definedName name="_____MMM28" localSheetId="0">#REF!</definedName>
    <definedName name="_____MMM28">#REF!</definedName>
    <definedName name="_____MMM29" localSheetId="5">#REF!</definedName>
    <definedName name="_____MMM29">#REF!</definedName>
    <definedName name="_____MMM30" localSheetId="5">#REF!</definedName>
    <definedName name="_____MMM30">#REF!</definedName>
    <definedName name="_____MMM31" localSheetId="5">#REF!</definedName>
    <definedName name="_____MMM31">#REF!</definedName>
    <definedName name="_____MMM32" localSheetId="5">#REF!</definedName>
    <definedName name="_____MMM32">#REF!</definedName>
    <definedName name="_____MMM33">'[41]4-B Price'!$F$64</definedName>
    <definedName name="_____MMM34" localSheetId="5">#REF!</definedName>
    <definedName name="_____MMM34" localSheetId="0">#REF!</definedName>
    <definedName name="_____MMM34">#REF!</definedName>
    <definedName name="_____MMM35" localSheetId="5">#REF!</definedName>
    <definedName name="_____MMM35">#REF!</definedName>
    <definedName name="_____MMM36" localSheetId="5">#REF!</definedName>
    <definedName name="_____MMM36">#REF!</definedName>
    <definedName name="_____MMM37">'[41]4-B Price'!$F$69</definedName>
    <definedName name="_____MMM38" localSheetId="5">#REF!</definedName>
    <definedName name="_____MMM38" localSheetId="0">#REF!</definedName>
    <definedName name="_____MMM38">#REF!</definedName>
    <definedName name="_____MMM39" localSheetId="1">[22]BP!$F$132</definedName>
    <definedName name="_____MMM39" localSheetId="10">[22]BP!$F$132</definedName>
    <definedName name="_____MMM39">'[41]4-B Price'!$F$70</definedName>
    <definedName name="_____MMM40" localSheetId="5">#REF!</definedName>
    <definedName name="_____MMM40" localSheetId="0">#REF!</definedName>
    <definedName name="_____MMM40">#REF!</definedName>
    <definedName name="_____MMM41" localSheetId="5">#REF!</definedName>
    <definedName name="_____MMM41">#REF!</definedName>
    <definedName name="_____MMM411" localSheetId="5">#REF!</definedName>
    <definedName name="_____MMM411">#REF!</definedName>
    <definedName name="_____MMM42" localSheetId="5">#REF!</definedName>
    <definedName name="_____MMM42">#REF!</definedName>
    <definedName name="_____MMM43" localSheetId="5">#REF!</definedName>
    <definedName name="_____MMM43">#REF!</definedName>
    <definedName name="_____MMM44" localSheetId="5">#REF!</definedName>
    <definedName name="_____MMM44">#REF!</definedName>
    <definedName name="_____MMM45" localSheetId="5">#REF!</definedName>
    <definedName name="_____MMM45">#REF!</definedName>
    <definedName name="_____MMM46" localSheetId="5">#REF!</definedName>
    <definedName name="_____MMM46">#REF!</definedName>
    <definedName name="_____MMM47">'[41]4-B Price'!$F$80</definedName>
    <definedName name="_____MMM48">'[41]4-B Price'!$F$81</definedName>
    <definedName name="_____MMM49" localSheetId="5">#REF!</definedName>
    <definedName name="_____MMM49" localSheetId="0">#REF!</definedName>
    <definedName name="_____MMM49">#REF!</definedName>
    <definedName name="_____MMM50" localSheetId="5">#REF!</definedName>
    <definedName name="_____MMM50">#REF!</definedName>
    <definedName name="_____MMM51" localSheetId="5">#REF!</definedName>
    <definedName name="_____MMM51">#REF!</definedName>
    <definedName name="_____MMM52" localSheetId="5">#REF!</definedName>
    <definedName name="_____MMM52">#REF!</definedName>
    <definedName name="_____MMM53" localSheetId="5">#REF!</definedName>
    <definedName name="_____MMM53">#REF!</definedName>
    <definedName name="_____MMM54" localSheetId="5">#REF!</definedName>
    <definedName name="_____MMM54">#REF!</definedName>
    <definedName name="_____Mpa10" localSheetId="5">#REF!</definedName>
    <definedName name="_____Mpa10">#REF!</definedName>
    <definedName name="_____Mpa20" localSheetId="5">#REF!</definedName>
    <definedName name="_____Mpa20">#REF!</definedName>
    <definedName name="_____Mpa25" localSheetId="5">#REF!</definedName>
    <definedName name="_____Mpa25">#REF!</definedName>
    <definedName name="_____Mpa40" localSheetId="5">#REF!</definedName>
    <definedName name="_____Mpa40">#REF!</definedName>
    <definedName name="_____Mpa45" localSheetId="5">#REF!</definedName>
    <definedName name="_____Mpa45">#REF!</definedName>
    <definedName name="_____Mpa50" localSheetId="5">#REF!</definedName>
    <definedName name="_____Mpa50">#REF!</definedName>
    <definedName name="_____Mpa55" localSheetId="5">#REF!</definedName>
    <definedName name="_____Mpa55">#REF!</definedName>
    <definedName name="_____NCL100">#REF!</definedName>
    <definedName name="_____NCL200">#REF!</definedName>
    <definedName name="_____NCL250">#REF!</definedName>
    <definedName name="_____nin190">#REF!</definedName>
    <definedName name="_____ON2" localSheetId="5">'[45]M. Onsite'!#REF!</definedName>
    <definedName name="_____ON2">'[45]M. Onsite'!#REF!</definedName>
    <definedName name="_____ON3" localSheetId="5">'[45]M. Onsite'!#REF!</definedName>
    <definedName name="_____ON3">'[45]M. Onsite'!#REF!</definedName>
    <definedName name="_____ON4" localSheetId="5">'[45]M. Onsite'!#REF!</definedName>
    <definedName name="_____ON4">'[45]M. Onsite'!#REF!</definedName>
    <definedName name="_____ON5" localSheetId="5">'[45]M. Onsite'!#REF!</definedName>
    <definedName name="_____ON5">'[45]M. Onsite'!#REF!</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 localSheetId="5">#REF!</definedName>
    <definedName name="_____PC450" localSheetId="0">#REF!</definedName>
    <definedName name="_____PC450">#REF!</definedName>
    <definedName name="_____pc50">#REF!</definedName>
    <definedName name="_____PC600" localSheetId="5">#REF!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ly3">[49]BAHAN!#REF!</definedName>
    <definedName name="_____ply4">[49]BAHAN!#REF!</definedName>
    <definedName name="_____ply6">[49]BAHAN!#REF!</definedName>
    <definedName name="_____pv100">#REF!</definedName>
    <definedName name="_____pv40">#REF!</definedName>
    <definedName name="_____pv50">#REF!</definedName>
    <definedName name="_____pv80">#REF!</definedName>
    <definedName name="_____pvc1" localSheetId="5">[40]upah!#REF!</definedName>
    <definedName name="_____pvc1" localSheetId="0">[40]upah!#REF!</definedName>
    <definedName name="_____pvc1">[40]upah!#REF!</definedName>
    <definedName name="_____pvc12" localSheetId="5">[40]upah!#REF!</definedName>
    <definedName name="_____pvc12" localSheetId="0">[40]upah!#REF!</definedName>
    <definedName name="_____pvc12">[40]upah!#REF!</definedName>
    <definedName name="_____pvc3">[49]BAHAN!#REF!</definedName>
    <definedName name="_____pvc34" localSheetId="5">[40]upah!#REF!</definedName>
    <definedName name="_____pvc34">[40]upah!#REF!</definedName>
    <definedName name="_____pvc4" localSheetId="5">[40]upah!#REF!</definedName>
    <definedName name="_____pvc4">[40]upah!#REF!</definedName>
    <definedName name="_____pvf100">#REF!</definedName>
    <definedName name="_____pvf80">#REF!</definedName>
    <definedName name="_____rk100">#REF!</definedName>
    <definedName name="_____rk200">#REF!</definedName>
    <definedName name="_____rk300">#REF!</definedName>
    <definedName name="_____rk600">#REF!</definedName>
    <definedName name="_____rkl1000">#REF!</definedName>
    <definedName name="_____rkl1200">#REF!</definedName>
    <definedName name="_____rkl200">#REF!</definedName>
    <definedName name="_____rkl300">#REF!</definedName>
    <definedName name="_____rkl400">#REF!</definedName>
    <definedName name="_____rkl500">#REF!</definedName>
    <definedName name="_____rkl600">#REF!</definedName>
    <definedName name="_____rkl700">#REF!</definedName>
    <definedName name="_____rkl800">#REF!</definedName>
    <definedName name="_____SC1" localSheetId="5">#REF!</definedName>
    <definedName name="_____SC1" localSheetId="0">#REF!</definedName>
    <definedName name="_____SC1">#REF!</definedName>
    <definedName name="_____SC2" localSheetId="5">#REF!</definedName>
    <definedName name="_____SC2">#REF!</definedName>
    <definedName name="_____SC3" localSheetId="5">#REF!</definedName>
    <definedName name="_____SC3">#REF!</definedName>
    <definedName name="_____SC4" localSheetId="5">#REF!</definedName>
    <definedName name="_____SC4">#REF!</definedName>
    <definedName name="_____sfv150">#REF!</definedName>
    <definedName name="_____SN3">#REF!</definedName>
    <definedName name="_____std100">#REF!</definedName>
    <definedName name="_____std150">#REF!</definedName>
    <definedName name="_____std50">#REF!</definedName>
    <definedName name="_____std65">#REF!</definedName>
    <definedName name="_____SUB1" localSheetId="5">#REF!</definedName>
    <definedName name="_____SUB1">#REF!</definedName>
    <definedName name="_____th100">'[50]dongia (2)'!#REF!</definedName>
    <definedName name="_____TH160">'[50]dongia (2)'!#REF!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lc20">#REF!</definedName>
    <definedName name="_____TR1">[59]Vibro_Roller!$E$2:$K$43</definedName>
    <definedName name="_____TR250">'[50]dongia (2)'!#REF!</definedName>
    <definedName name="_____tr375">[50]giathanh1!#REF!</definedName>
    <definedName name="_____tsv25">#REF!</definedName>
    <definedName name="_____UTA1" localSheetId="5">#REF!</definedName>
    <definedName name="_____UTA1">#REF!</definedName>
    <definedName name="_____VL100">#REF!</definedName>
    <definedName name="_____VL200">#REF!</definedName>
    <definedName name="_____VL250">#REF!</definedName>
    <definedName name="_____vnt100">#REF!</definedName>
    <definedName name="_____vnt40">#REF!</definedName>
    <definedName name="_____vnt50">#REF!</definedName>
    <definedName name="_____vnt80">#REF!</definedName>
    <definedName name="_____Xm100" localSheetId="5">#REF!</definedName>
    <definedName name="_____Xm100">#REF!</definedName>
    <definedName name="_____ZZ16" localSheetId="5">#REF!</definedName>
    <definedName name="_____ZZ16">#REF!</definedName>
    <definedName name="_____ZZ20" localSheetId="5">#REF!</definedName>
    <definedName name="_____ZZ20">#REF!</definedName>
    <definedName name="_____ZZ25" localSheetId="5">#REF!</definedName>
    <definedName name="_____ZZ25">#REF!</definedName>
    <definedName name="_____ZZ32" localSheetId="5">#REF!</definedName>
    <definedName name="_____ZZ32">#REF!</definedName>
    <definedName name="_____ZZ9" localSheetId="5">#REF!</definedName>
    <definedName name="_____ZZ9">#REF!</definedName>
    <definedName name="____1__123Graph_ACHART_1" hidden="1">[65]Rekapitulasi!$CG$34:$CQ$34</definedName>
    <definedName name="____7B" localSheetId="5">'[45]Anls Hrg'!#REF!</definedName>
    <definedName name="____7B">'[45]Anls Hrg'!#REF!</definedName>
    <definedName name="____abb91">[50]chitimc!#REF!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ANA1" localSheetId="5">'[45]Anls Hrg'!#REF!</definedName>
    <definedName name="____ANA1" localSheetId="0">'[45]Anls Hrg'!#REF!</definedName>
    <definedName name="____ANA1">'[45]Anls Hrg'!#REF!</definedName>
    <definedName name="____ANA13" localSheetId="5">'[45]Anls Hrg'!#REF!</definedName>
    <definedName name="____ANA13" localSheetId="0">'[45]Anls Hrg'!#REF!</definedName>
    <definedName name="____ANA13">'[45]Anls Hrg'!#REF!</definedName>
    <definedName name="____ANA16" localSheetId="5">'[45]Anls Hrg'!#REF!</definedName>
    <definedName name="____ANA16">'[45]Anls Hrg'!#REF!</definedName>
    <definedName name="____ANA2">'[45]Anls Hrg'!#REF!</definedName>
    <definedName name="____ANA33">'[45]Anls Hrg'!#REF!</definedName>
    <definedName name="____ANA37">'[45]Anls Hrg'!#REF!</definedName>
    <definedName name="____ANA4">'[45]Anls Hrg'!#REF!</definedName>
    <definedName name="____ANA5">'[45]Anls Hrg'!#REF!</definedName>
    <definedName name="____ANA7">'[45]Anls Hrg'!#REF!</definedName>
    <definedName name="____bcv100">#REF!</definedName>
    <definedName name="____bcv125">#REF!</definedName>
    <definedName name="____bcv150">#REF!</definedName>
    <definedName name="____BOQ1" localSheetId="5">#REF!</definedName>
    <definedName name="____BOQ1" localSheetId="0">#REF!</definedName>
    <definedName name="____BOQ1">#REF!</definedName>
    <definedName name="____BOQ2" localSheetId="5">#REF!</definedName>
    <definedName name="____BOQ2">#REF!</definedName>
    <definedName name="____BRE1" localSheetId="5">#REF!</definedName>
    <definedName name="____BRE1">#REF!</definedName>
    <definedName name="____cas80">#REF!</definedName>
    <definedName name="____CON1" localSheetId="5">#REF!</definedName>
    <definedName name="____CON1">#REF!</definedName>
    <definedName name="____CON2" localSheetId="5">#REF!</definedName>
    <definedName name="____CON2">#REF!</definedName>
    <definedName name="____CT250">'[50]dongia (2)'!#REF!</definedName>
    <definedName name="____cvd100">#REF!</definedName>
    <definedName name="____cvd15">#REF!</definedName>
    <definedName name="____cvd150">#REF!</definedName>
    <definedName name="____cvd50">#REF!</definedName>
    <definedName name="____cvd65">#REF!</definedName>
    <definedName name="____CWA12" localSheetId="5">#REF!</definedName>
    <definedName name="____CWA12">#REF!</definedName>
    <definedName name="____DAF1" localSheetId="5">#REF!</definedName>
    <definedName name="____DAF1">#REF!</definedName>
    <definedName name="____daf2">#REF!</definedName>
    <definedName name="____daf31">#REF!</definedName>
    <definedName name="____daf32">#REF!</definedName>
    <definedName name="____daf33">#REF!</definedName>
    <definedName name="____dcd021" localSheetId="5">#REF!</definedName>
    <definedName name="____dcd021">#REF!</definedName>
    <definedName name="____ddn400">#REF!</definedName>
    <definedName name="____ddn600">#REF!</definedName>
    <definedName name="____dgt100">'[50]dongia (2)'!#REF!</definedName>
    <definedName name="____dia6">#REF!</definedName>
    <definedName name="____DIV1" localSheetId="5">#REF!</definedName>
    <definedName name="____DIV1" localSheetId="0">#REF!</definedName>
    <definedName name="____DIV1" localSheetId="1">'[66]Kuantitas &amp; Harga'!$H$21</definedName>
    <definedName name="____DIV1" localSheetId="10">'[66]Kuantitas &amp; Harga'!$H$21</definedName>
    <definedName name="____DIV1">#REF!</definedName>
    <definedName name="____DIV10" localSheetId="5">#REF!</definedName>
    <definedName name="____DIV10" localSheetId="0">#REF!</definedName>
    <definedName name="____DIV10" localSheetId="1">'[66]Kuantitas &amp; Harga'!$H$500</definedName>
    <definedName name="____DIV10" localSheetId="10">'[66]Kuantitas &amp; Harga'!$H$500</definedName>
    <definedName name="____DIV10">#REF!</definedName>
    <definedName name="____DIV11" localSheetId="5">[51]DKH!#REF!</definedName>
    <definedName name="____DIV11" localSheetId="0">[51]DKH!#REF!</definedName>
    <definedName name="____DIV11">[51]DKH!#REF!</definedName>
    <definedName name="____DIV2" localSheetId="5">#REF!</definedName>
    <definedName name="____DIV2" localSheetId="0">#REF!</definedName>
    <definedName name="____DIV2" localSheetId="1">'[66]Kuantitas &amp; Harga'!$H$43</definedName>
    <definedName name="____DIV2" localSheetId="10">'[66]Kuantitas &amp; Harga'!$H$43</definedName>
    <definedName name="____DIV2">#REF!</definedName>
    <definedName name="____DIV3" localSheetId="5">#REF!</definedName>
    <definedName name="____DIV3" localSheetId="0">#REF!</definedName>
    <definedName name="____DIV3" localSheetId="1">'[66]Kuantitas &amp; Harga'!$H$65</definedName>
    <definedName name="____DIV3" localSheetId="10">'[66]Kuantitas &amp; Harga'!$H$65</definedName>
    <definedName name="____DIV3">#REF!</definedName>
    <definedName name="____DIV4" localSheetId="5">#REF!</definedName>
    <definedName name="____DIV4" localSheetId="0">#REF!</definedName>
    <definedName name="____DIV4" localSheetId="1">'[66]Kuantitas &amp; Harga'!$H$99</definedName>
    <definedName name="____DIV4" localSheetId="10">'[66]Kuantitas &amp; Harga'!$H$99</definedName>
    <definedName name="____DIV4">#REF!</definedName>
    <definedName name="____DIV5" localSheetId="5">#REF!</definedName>
    <definedName name="____DIV5" localSheetId="0">#REF!</definedName>
    <definedName name="____DIV5" localSheetId="1">'[66]Kuantitas &amp; Harga'!$H$116</definedName>
    <definedName name="____DIV5" localSheetId="10">'[66]Kuantitas &amp; Harga'!$H$116</definedName>
    <definedName name="____DIV5">#REF!</definedName>
    <definedName name="____DIV6" localSheetId="5">#REF!</definedName>
    <definedName name="____DIV6" localSheetId="0">#REF!</definedName>
    <definedName name="____DIV6" localSheetId="1">'[66]Kuantitas &amp; Harga'!$H$177</definedName>
    <definedName name="____DIV6" localSheetId="10">'[66]Kuantitas &amp; Harga'!$H$177</definedName>
    <definedName name="____DIV6">#REF!</definedName>
    <definedName name="____DIV7" localSheetId="5">#REF!</definedName>
    <definedName name="____DIV7" localSheetId="0">#REF!</definedName>
    <definedName name="____DIV7" localSheetId="1">'[66]Kuantitas &amp; Harga'!$H$343</definedName>
    <definedName name="____DIV7" localSheetId="10">'[66]Kuantitas &amp; Harga'!$H$343</definedName>
    <definedName name="____DIV7">#REF!</definedName>
    <definedName name="____DIV8" localSheetId="5">#REF!</definedName>
    <definedName name="____DIV8" localSheetId="0">#REF!</definedName>
    <definedName name="____DIV8" localSheetId="1">'[66]Kuantitas &amp; Harga'!$H$370</definedName>
    <definedName name="____DIV8" localSheetId="10">'[66]Kuantitas &amp; Harga'!$H$370</definedName>
    <definedName name="____DIV8">#REF!</definedName>
    <definedName name="____DIV9" localSheetId="5">#REF!</definedName>
    <definedName name="____DIV9" localSheetId="0">#REF!</definedName>
    <definedName name="____DIV9" localSheetId="1">'[66]Kuantitas &amp; Harga'!$H$437</definedName>
    <definedName name="____DIV9" localSheetId="10">'[66]Kuantitas &amp; Harga'!$H$437</definedName>
    <definedName name="____DIV9">#REF!</definedName>
    <definedName name="____E019">'[52]Upah&amp;Bahan'!$U$261</definedName>
    <definedName name="____e039">'[52]Upah&amp;Bahan'!$U$317</definedName>
    <definedName name="____e100">'[52]Upah&amp;Bahan'!$U$1045</definedName>
    <definedName name="____e101">'[52]Upah&amp;Bahan'!$U$1101</definedName>
    <definedName name="____e102">'[52]Upah&amp;Bahan'!$U$1157</definedName>
    <definedName name="____e103">'[52]Upah&amp;Bahan'!$U$1213</definedName>
    <definedName name="____e104">'[52]Upah&amp;Bahan'!$U$1612</definedName>
    <definedName name="____EEE01" localSheetId="5">#REF!</definedName>
    <definedName name="____EEE01" localSheetId="0">#REF!</definedName>
    <definedName name="____EEE01" localSheetId="1">[22]Alt!$AW$8</definedName>
    <definedName name="____EEE01" localSheetId="10">[22]Alt!$AW$8</definedName>
    <definedName name="____EEE01">#REF!</definedName>
    <definedName name="____EEE02">'[41]5-ALA1'!$AW$9</definedName>
    <definedName name="____EEE03">[42]A.Alat!$AW$10</definedName>
    <definedName name="____EEE04" localSheetId="5">#REF!</definedName>
    <definedName name="____EEE04" localSheetId="0">#REF!</definedName>
    <definedName name="____EEE04">#REF!</definedName>
    <definedName name="____EEE05" localSheetId="1">[22]Alt!$AW$12</definedName>
    <definedName name="____EEE05" localSheetId="10">[22]Alt!$AW$12</definedName>
    <definedName name="____EEE05">'[41]5-ALA1'!$AW$12</definedName>
    <definedName name="____EEE06" localSheetId="1">[22]Alt!$AW$13</definedName>
    <definedName name="____EEE06" localSheetId="10">[22]Alt!$AW$13</definedName>
    <definedName name="____EEE06">'[41]5-ALA1'!$AW$13</definedName>
    <definedName name="____EEE07">'[41]5-ALA1'!$AW$14</definedName>
    <definedName name="____EEE08" localSheetId="1">'[67]5-ALAT'!$AW$15</definedName>
    <definedName name="____EEE08" localSheetId="10">'[67]5-ALAT'!$AW$15</definedName>
    <definedName name="____EEE08">'[68]5-ALAT(1)'!$AW$15</definedName>
    <definedName name="____EEE09" localSheetId="1">[22]Alt!$AW$16</definedName>
    <definedName name="____EEE09" localSheetId="10">[22]Alt!$AW$16</definedName>
    <definedName name="____EEE09">[42]A.Alat!$AW$16</definedName>
    <definedName name="____EEE10" localSheetId="1">[22]Alt!$AW$17</definedName>
    <definedName name="____EEE10" localSheetId="10">[22]Alt!$AW$17</definedName>
    <definedName name="____EEE10">'[41]5-ALA1'!$AW$17</definedName>
    <definedName name="____EEE11">'[41]5-ALA1'!$AW$18</definedName>
    <definedName name="____EEE12" localSheetId="1">[22]Alt!$AW$19</definedName>
    <definedName name="____EEE12" localSheetId="10">[22]Alt!$AW$19</definedName>
    <definedName name="____EEE12">[42]A.Alat!$AW$19</definedName>
    <definedName name="____EEE13">'[41]5-ALA1'!$AW$20</definedName>
    <definedName name="____EEE14" localSheetId="5">#REF!</definedName>
    <definedName name="____EEE14" localSheetId="0">#REF!</definedName>
    <definedName name="____EEE14">#REF!</definedName>
    <definedName name="____EEE15" localSheetId="1">[22]Alt!$AW$22</definedName>
    <definedName name="____EEE15" localSheetId="10">[22]Alt!$AW$22</definedName>
    <definedName name="____EEE15">[42]A.Alat!$AW$22</definedName>
    <definedName name="____EEE16">'[41]5-ALA1'!$AW$23</definedName>
    <definedName name="____EEE17" localSheetId="1">[22]Alt!$AW$24</definedName>
    <definedName name="____EEE17" localSheetId="10">[22]Alt!$AW$24</definedName>
    <definedName name="____EEE17">'[41]5-ALA1'!$AW$24</definedName>
    <definedName name="____EEE18" localSheetId="1">[22]Alt!$AW$25</definedName>
    <definedName name="____EEE18" localSheetId="10">[22]Alt!$AW$25</definedName>
    <definedName name="____EEE18">[42]A.Alat!$AW$25</definedName>
    <definedName name="____EEE19" localSheetId="5">#REF!</definedName>
    <definedName name="____EEE19" localSheetId="0">#REF!</definedName>
    <definedName name="____EEE19" localSheetId="1">[22]Alt!$AW$26</definedName>
    <definedName name="____EEE19" localSheetId="10">[22]Alt!$AW$26</definedName>
    <definedName name="____EEE19">#REF!</definedName>
    <definedName name="____EEE20" localSheetId="5">#REF!</definedName>
    <definedName name="____EEE20" localSheetId="0">#REF!</definedName>
    <definedName name="____EEE20" localSheetId="1">[22]Alt!$AW$27</definedName>
    <definedName name="____EEE20" localSheetId="10">[22]Alt!$AW$27</definedName>
    <definedName name="____EEE20">#REF!</definedName>
    <definedName name="____EEE21">[69]Peralatan!$AW$28</definedName>
    <definedName name="____EEE22" localSheetId="5">#REF!</definedName>
    <definedName name="____EEE22" localSheetId="0">#REF!</definedName>
    <definedName name="____EEE22">#REF!</definedName>
    <definedName name="____EEE23" localSheetId="1">[22]Alt!$AW$30</definedName>
    <definedName name="____EEE23" localSheetId="10">[22]Alt!$AW$30</definedName>
    <definedName name="____EEE23">'[41]5-ALA1'!$AW$30</definedName>
    <definedName name="____EEE24" localSheetId="5">#REF!</definedName>
    <definedName name="____EEE24" localSheetId="0">#REF!</definedName>
    <definedName name="____EEE24">#REF!</definedName>
    <definedName name="____EEE25">[42]A.Alat!$AW$32</definedName>
    <definedName name="____EEE26" localSheetId="5">#REF!</definedName>
    <definedName name="____EEE26" localSheetId="0">#REF!</definedName>
    <definedName name="____EEE26">#REF!</definedName>
    <definedName name="____EEE27">'[41]5-ALA1'!$AW$34</definedName>
    <definedName name="____EEE28" localSheetId="1">[22]Alt!$AW$35</definedName>
    <definedName name="____EEE28" localSheetId="10">[22]Alt!$AW$35</definedName>
    <definedName name="____EEE28">[42]A.Alat!$AW$35</definedName>
    <definedName name="____EEE29">'[41]5-ALA1'!$AW$36</definedName>
    <definedName name="____EEE30">[42]A.Alat!$AW$37</definedName>
    <definedName name="____EEE31">'[41]5-ALA1'!$AW$38</definedName>
    <definedName name="____EEE32" localSheetId="5">#REF!</definedName>
    <definedName name="____EEE32" localSheetId="0">#REF!</definedName>
    <definedName name="____EEE32">#REF!</definedName>
    <definedName name="____EEE33">[42]A.Alat!$AW$40</definedName>
    <definedName name="____EEE59">'[32]Alat (1)'!$AW$66</definedName>
    <definedName name="____EER03">'[32]Alat (1)'!$AX$10</definedName>
    <definedName name="____EER05">'[32]Alat (1)'!$AX$12</definedName>
    <definedName name="____EER06">'[32]Alat (1)'!$AX$13</definedName>
    <definedName name="____EER08">'[32]Alat (1)'!$AX$15</definedName>
    <definedName name="____EER13">'[32]Alat (1)'!$AX$20</definedName>
    <definedName name="____EER17">'[32]Alat (1)'!$AX$24</definedName>
    <definedName name="____EER24">'[32]Alat (1)'!$AX$31</definedName>
    <definedName name="____EER25">'[32]Alat (1)'!$AX$32</definedName>
    <definedName name="____EER26">'[32]Alat (1)'!$AX$33</definedName>
    <definedName name="____EER47">'[32]Alat (1)'!$AX$54</definedName>
    <definedName name="____EER48">'[32]Alat (1)'!$AX$55</definedName>
    <definedName name="____EER56">'[32]Alat (1)'!$AX$63</definedName>
    <definedName name="____EER57">'[32]Alat (1)'!$AX$64</definedName>
    <definedName name="____EER58">'[32]Alat (1)'!$AX$65</definedName>
    <definedName name="____EER59">'[32]Alat (1)'!$AX$66</definedName>
    <definedName name="____EER60">'[32]Alat (1)'!$AX$67</definedName>
    <definedName name="____ERG3">[54]Vibro_Roller!$F$49:$F$63</definedName>
    <definedName name="____EST1" localSheetId="5">#REF!</definedName>
    <definedName name="____EST1" localSheetId="0">#REF!</definedName>
    <definedName name="____EST1">#REF!</definedName>
    <definedName name="____EST2" localSheetId="5">#REF!</definedName>
    <definedName name="____EST2">#REF!</definedName>
    <definedName name="____fjd100">#REF!</definedName>
    <definedName name="____fjd150">#REF!</definedName>
    <definedName name="____fjd50">#REF!</definedName>
    <definedName name="____fjd65">#REF!</definedName>
    <definedName name="____fmd150">#REF!</definedName>
    <definedName name="____FOR1" localSheetId="5">#REF!</definedName>
    <definedName name="____FOR1">#REF!</definedName>
    <definedName name="____GID1">'[50]LKVL-CK-HT-GD1'!$A$4</definedName>
    <definedName name="____grc1">#REF!</definedName>
    <definedName name="____gti50">#REF!</definedName>
    <definedName name="____gti60">#REF!</definedName>
    <definedName name="____gvd100">#REF!</definedName>
    <definedName name="____gvd15">#REF!</definedName>
    <definedName name="____gvd150">#REF!</definedName>
    <definedName name="____gvd25">#REF!</definedName>
    <definedName name="____gvd50">#REF!</definedName>
    <definedName name="____gvd65">#REF!</definedName>
    <definedName name="____HAL1" localSheetId="5">#REF!</definedName>
    <definedName name="____HAL1">#REF!</definedName>
    <definedName name="____HAL2" localSheetId="5">#REF!</definedName>
    <definedName name="____HAL2">#REF!</definedName>
    <definedName name="____HAL3">'[61]Kuantitas &amp; Harga'!$A$105:$L$167</definedName>
    <definedName name="____HAL4">'[61]Kuantitas &amp; Harga'!$A$168:$L$219</definedName>
    <definedName name="____HAL5">'[61]Kuantitas &amp; Harga'!$A$220:$L$266</definedName>
    <definedName name="____HAL6">'[61]Kuantitas &amp; Harga'!$A$267:$L$316</definedName>
    <definedName name="____HAL7">'[61]Kuantitas &amp; Harga'!$A$317:$L$365</definedName>
    <definedName name="____HAL8">'[61]Kuantitas &amp; Harga'!$A$366:$L$410</definedName>
    <definedName name="____hdw1">#REF!</definedName>
    <definedName name="____KOE1" localSheetId="5">#REF!</definedName>
    <definedName name="____KOE1" localSheetId="0">#REF!</definedName>
    <definedName name="____KOE1">#REF!</definedName>
    <definedName name="____KOE10" localSheetId="5">#REF!</definedName>
    <definedName name="____KOE10">#REF!</definedName>
    <definedName name="____KOE2" localSheetId="5">#REF!</definedName>
    <definedName name="____KOE2">#REF!</definedName>
    <definedName name="____KOE3" localSheetId="5">#REF!</definedName>
    <definedName name="____KOE3">#REF!</definedName>
    <definedName name="____KOE4" localSheetId="5">#REF!</definedName>
    <definedName name="____KOE4">#REF!</definedName>
    <definedName name="____KOE5" localSheetId="5">#REF!</definedName>
    <definedName name="____KOE5">#REF!</definedName>
    <definedName name="____KOE6" localSheetId="5">#REF!</definedName>
    <definedName name="____KOE6">#REF!</definedName>
    <definedName name="____KOE7" localSheetId="5">#REF!</definedName>
    <definedName name="____KOE7">#REF!</definedName>
    <definedName name="____KOE8" localSheetId="5">#REF!</definedName>
    <definedName name="____KOE8">#REF!</definedName>
    <definedName name="____KOE9" localSheetId="5">#REF!</definedName>
    <definedName name="____KOE9">#REF!</definedName>
    <definedName name="____kof1">[55]Analisa!$AB$17</definedName>
    <definedName name="____LBP1" localSheetId="5">#REF!</definedName>
    <definedName name="____LBP1" localSheetId="0">#REF!</definedName>
    <definedName name="____LBP1">#REF!</definedName>
    <definedName name="____LBP2" localSheetId="5">#REF!</definedName>
    <definedName name="____LBP2">#REF!</definedName>
    <definedName name="____LLL01" localSheetId="1">[22]BP!$F$8</definedName>
    <definedName name="____LLL01" localSheetId="10">[22]BP!$F$8</definedName>
    <definedName name="____LLL01">'[68]4-Basic Price'!$F$8</definedName>
    <definedName name="____LLL02">'[70]Basic Price'!$F$10</definedName>
    <definedName name="____LLL03" localSheetId="1">[22]BP!$F$12</definedName>
    <definedName name="____LLL03" localSheetId="10">[22]BP!$F$12</definedName>
    <definedName name="____LLL03">'[68]4-Basic Price'!$F$10</definedName>
    <definedName name="____LLL04">[71]BASIC!$F$14</definedName>
    <definedName name="____LLL05">[71]BASIC!$F$16</definedName>
    <definedName name="____LLL06" localSheetId="5">#REF!</definedName>
    <definedName name="____LLL06" localSheetId="0">#REF!</definedName>
    <definedName name="____LLL06">#REF!</definedName>
    <definedName name="____LLL07" localSheetId="5">#REF!</definedName>
    <definedName name="____LLL07">#REF!</definedName>
    <definedName name="____LLL08">'[70]Basic Price'!$F$22</definedName>
    <definedName name="____LLL09">'[70]Basic Price'!$F$24</definedName>
    <definedName name="____LLL10" localSheetId="5">#REF!</definedName>
    <definedName name="____LLL10" localSheetId="0">#REF!</definedName>
    <definedName name="____LLL10">#REF!</definedName>
    <definedName name="____LLL11" localSheetId="5">#REF!</definedName>
    <definedName name="____LLL11">#REF!</definedName>
    <definedName name="____lok1" localSheetId="10">#REF!</definedName>
    <definedName name="____lok1">#REF!</definedName>
    <definedName name="____lok2" localSheetId="10">#REF!</definedName>
    <definedName name="____lok2">#REF!</definedName>
    <definedName name="____MAC12">#REF!</definedName>
    <definedName name="____MAC46">#REF!</definedName>
    <definedName name="____mat2">'[56]harga dasar T-M-A'!$B$33:$D$162</definedName>
    <definedName name="____MDE01">[42]A.Alat!$BO$27</definedName>
    <definedName name="____MDE02">[42]A.Alat!$BO$47</definedName>
    <definedName name="____MDE03">[42]A.Alat!$BO$68</definedName>
    <definedName name="____MDE04">[42]A.Alat!$BO$88</definedName>
    <definedName name="____MDE05">[42]A.Alat!$BO$108</definedName>
    <definedName name="____MDE06">[42]A.Alat!$BO$128</definedName>
    <definedName name="____MDE07">[42]A.Alat!$BO$148</definedName>
    <definedName name="____MDE08">[42]A.Alat!$BO$168</definedName>
    <definedName name="____MDE09">[42]A.Alat!$BO$188</definedName>
    <definedName name="____MDE10">[42]A.Alat!$BO$208</definedName>
    <definedName name="____MDE11">[42]A.Alat!$BO$228</definedName>
    <definedName name="____MDE12">[42]A.Alat!$BO$248</definedName>
    <definedName name="____MDE13">[42]A.Alat!$BO$268</definedName>
    <definedName name="____MDE14">[42]A.Alat!$BO$288</definedName>
    <definedName name="____MDE15">[42]A.Alat!$BO$308</definedName>
    <definedName name="____MDE16">[42]A.Alat!$BO$328</definedName>
    <definedName name="____MDE17">[42]A.Alat!$BO$348</definedName>
    <definedName name="____MDE18">[42]A.Alat!$BO$368</definedName>
    <definedName name="____MDE19">[42]A.Alat!$BO$388</definedName>
    <definedName name="____MDE20">[42]A.Alat!$BO$408</definedName>
    <definedName name="____MDE21">[42]A.Alat!$BO$428</definedName>
    <definedName name="____MDE22">[42]A.Alat!$BO$448</definedName>
    <definedName name="____MDE23">[42]A.Alat!$BO$468</definedName>
    <definedName name="____MDE24">[42]A.Alat!$BO$488</definedName>
    <definedName name="____MDE25">[42]A.Alat!$BO$508</definedName>
    <definedName name="____MDE26">[42]A.Alat!$BO$528</definedName>
    <definedName name="____MDE27">[42]A.Alat!$BO$548</definedName>
    <definedName name="____MDE28">[42]A.Alat!$BO$568</definedName>
    <definedName name="____MDE29">[42]A.Alat!$BO$588</definedName>
    <definedName name="____MDE30">[42]A.Alat!$BO$608</definedName>
    <definedName name="____MDE31">[42]A.Alat!$BO$628</definedName>
    <definedName name="____MDE32">[42]A.Alat!$BO$648</definedName>
    <definedName name="____MDE33">[42]A.Alat!$BO$668</definedName>
    <definedName name="____MDE34">[42]A.Alat!$BO$699</definedName>
    <definedName name="____MDE35">[57]Alt2!$R$27</definedName>
    <definedName name="____MDE36">[57]Alt2!$R$47</definedName>
    <definedName name="____MDE37">[57]Alt2!$R$125</definedName>
    <definedName name="____MDE38">[57]Alt2!$R$145</definedName>
    <definedName name="____MDE39">[57]Alt2!$R$165</definedName>
    <definedName name="____MDE40">[57]Alt2!$R$185</definedName>
    <definedName name="____MDE41">[57]Alt2!$R$205</definedName>
    <definedName name="____MDE42">[57]Alt2!$R$225</definedName>
    <definedName name="____MDE43">[57]Alt2!$R$245</definedName>
    <definedName name="____MDE44">[57]Alt2!$R$265</definedName>
    <definedName name="____MDE45">[57]Alt2!$R$285</definedName>
    <definedName name="____MDE46">[57]Alt2!$R$305</definedName>
    <definedName name="____MDE47">[57]Alt2!$R$325</definedName>
    <definedName name="____MDE48">[57]Alt2!$R$345</definedName>
    <definedName name="____MDE49">[57]Alt2!$R$365</definedName>
    <definedName name="____MDE50">[57]Alt2!$R$385</definedName>
    <definedName name="____MDE51">[57]Alt2!$R$405</definedName>
    <definedName name="____MDE52">[57]Alt2!$R$425</definedName>
    <definedName name="____MDE53">[57]Alt2!$R$445</definedName>
    <definedName name="____MDE54">[57]Alt2!$R$465</definedName>
    <definedName name="____MDE55">[57]Alt2!$R$485</definedName>
    <definedName name="____MDE56">[57]Alt2!$R$505</definedName>
    <definedName name="____MDE57">[57]Alt2!$R$525</definedName>
    <definedName name="____MDE58">[57]Alt2!$R$545</definedName>
    <definedName name="____MDE59">[57]Alt2!$R$565</definedName>
    <definedName name="____MDE60">[57]Alt2!$R$585</definedName>
    <definedName name="____MDE61">[57]Alt2!$R$605</definedName>
    <definedName name="____MDE62">[57]Alt2!$R$625</definedName>
    <definedName name="____MDE63">[57]Alt2!$R$645</definedName>
    <definedName name="____MDE64">[57]Alt2!$R$665</definedName>
    <definedName name="____MDE65">[57]Alt2!$R$685</definedName>
    <definedName name="____MDE66">[57]Alt2!$R$705</definedName>
    <definedName name="____MDE67">[57]Alt2!$R$725</definedName>
    <definedName name="____MDE68">[57]Alt2!$R$756</definedName>
    <definedName name="____ME01">[42]A.Alat!$BO$26</definedName>
    <definedName name="____ME02">[42]A.Alat!$BO$46</definedName>
    <definedName name="____ME03">[42]A.Alat!$BO$67</definedName>
    <definedName name="____ME04">[42]A.Alat!$BO$87</definedName>
    <definedName name="____ME05">[42]A.Alat!$BO$107</definedName>
    <definedName name="____ME06">[42]A.Alat!$BO$127</definedName>
    <definedName name="____ME07">[42]A.Alat!$BO$147</definedName>
    <definedName name="____ME08">[42]A.Alat!$BO$167</definedName>
    <definedName name="____ME09">[42]A.Alat!$BO$187</definedName>
    <definedName name="____ME10">[42]A.Alat!$BO$207</definedName>
    <definedName name="____ME11">[42]A.Alat!$BO$227</definedName>
    <definedName name="____ME12">[42]A.Alat!$BO$247</definedName>
    <definedName name="____ME13">[42]A.Alat!$BO$267</definedName>
    <definedName name="____ME14">[42]A.Alat!$BO$287</definedName>
    <definedName name="____ME15">[42]A.Alat!$BO$307</definedName>
    <definedName name="____ME16">[42]A.Alat!$BO$327</definedName>
    <definedName name="____ME17">[42]A.Alat!$BO$347</definedName>
    <definedName name="____ME18">[42]A.Alat!$BO$367</definedName>
    <definedName name="____ME19">[42]A.Alat!$BO$387</definedName>
    <definedName name="____ME20">[42]A.Alat!$BO$407</definedName>
    <definedName name="____ME21">[42]A.Alat!$BO$427</definedName>
    <definedName name="____ME22">[42]A.Alat!$BO$447</definedName>
    <definedName name="____ME23">[42]A.Alat!$BO$467</definedName>
    <definedName name="____ME24">[42]A.Alat!$BO$487</definedName>
    <definedName name="____ME25">[42]A.Alat!$BO$507</definedName>
    <definedName name="____ME26">[42]A.Alat!$BO$527</definedName>
    <definedName name="____ME27">[42]A.Alat!$BO$547</definedName>
    <definedName name="____ME28">[42]A.Alat!$BO$567</definedName>
    <definedName name="____ME29">[42]A.Alat!$BO$587</definedName>
    <definedName name="____ME30">[42]A.Alat!$BO$607</definedName>
    <definedName name="____ME31">[42]A.Alat!$BO$627</definedName>
    <definedName name="____ME32">[42]A.Alat!$BO$647</definedName>
    <definedName name="____ME33">[42]A.Alat!$BO$667</definedName>
    <definedName name="____ME34">[42]A.Alat!$BO$698</definedName>
    <definedName name="____ME35">[57]Alt2!$R$26</definedName>
    <definedName name="____ME36">[57]Alt2!$R$46</definedName>
    <definedName name="____ME37">[57]Alt2!$R$124</definedName>
    <definedName name="____ME38">[57]Alt2!$R$144</definedName>
    <definedName name="____ME39">[57]Alt2!$R$164</definedName>
    <definedName name="____ME40">[57]Alt2!$R$184</definedName>
    <definedName name="____ME41">[57]Alt2!$R$204</definedName>
    <definedName name="____ME42">[57]Alt2!$R$224</definedName>
    <definedName name="____ME43">[57]Alt2!$R$244</definedName>
    <definedName name="____ME44">[57]Alt2!$R$264</definedName>
    <definedName name="____ME45">[57]Alt2!$R$284</definedName>
    <definedName name="____ME46">[57]Alt2!$R$304</definedName>
    <definedName name="____ME47">[57]Alt2!$R$324</definedName>
    <definedName name="____ME48">[57]Alt2!$R$344</definedName>
    <definedName name="____ME49">[57]Alt2!$R$364</definedName>
    <definedName name="____ME50">[57]Alt2!$R$384</definedName>
    <definedName name="____ME51">[57]Alt2!$R$404</definedName>
    <definedName name="____ME52">[57]Alt2!$R$424</definedName>
    <definedName name="____ME53">[57]Alt2!$R$444</definedName>
    <definedName name="____ME54">[57]Alt2!$R$464</definedName>
    <definedName name="____ME55">[57]Alt2!$R$484</definedName>
    <definedName name="____ME56">[57]Alt2!$R$504</definedName>
    <definedName name="____ME57">[57]Alt2!$R$524</definedName>
    <definedName name="____ME58">[57]Alt2!$R$544</definedName>
    <definedName name="____ME59">[57]Alt2!$R$564</definedName>
    <definedName name="____ME60">[57]Alt2!$R$584</definedName>
    <definedName name="____ME61">[57]Alt2!$R$604</definedName>
    <definedName name="____ME62">[57]Alt2!$R$624</definedName>
    <definedName name="____ME63">[57]Alt2!$R$644</definedName>
    <definedName name="____ME64">[57]Alt2!$R$664</definedName>
    <definedName name="____ME65">[57]Alt2!$R$684</definedName>
    <definedName name="____ME66">[57]Alt2!$R$704</definedName>
    <definedName name="____ME67">[57]Alt2!$R$724</definedName>
    <definedName name="____ME68">[57]Alt2!$R$755</definedName>
    <definedName name="____MEN1" localSheetId="5">#REF!</definedName>
    <definedName name="____MEN1" localSheetId="0">#REF!</definedName>
    <definedName name="____MEN1">#REF!</definedName>
    <definedName name="____MET1" localSheetId="5">#REF!</definedName>
    <definedName name="____MET1">#REF!</definedName>
    <definedName name="____MET2" localSheetId="5">#REF!</definedName>
    <definedName name="____MET2">#REF!</definedName>
    <definedName name="____MJ1" localSheetId="5">#REF!</definedName>
    <definedName name="____MJ1">#REF!</definedName>
    <definedName name="____MJ2" localSheetId="5">#REF!</definedName>
    <definedName name="____MJ2">#REF!</definedName>
    <definedName name="____MMM01">[72]BASIC!$F$40</definedName>
    <definedName name="____MMM02">[72]BASIC!$F$42</definedName>
    <definedName name="____MMM03" localSheetId="1">[22]BP!$F$44</definedName>
    <definedName name="____MMM03" localSheetId="10">[22]BP!$F$44</definedName>
    <definedName name="____MMM03">'[73]4-Basic Price'!$F$53</definedName>
    <definedName name="____MMM04" localSheetId="5">#REF!</definedName>
    <definedName name="____MMM04" localSheetId="0">#REF!</definedName>
    <definedName name="____MMM04" localSheetId="1">[22]BP!$F$46</definedName>
    <definedName name="____MMM04" localSheetId="10">[22]BP!$F$46</definedName>
    <definedName name="____MMM04">#REF!</definedName>
    <definedName name="____MMM05" localSheetId="5">#REF!</definedName>
    <definedName name="____MMM05" localSheetId="0">#REF!</definedName>
    <definedName name="____MMM05" localSheetId="1">[22]BP!$F$48</definedName>
    <definedName name="____MMM05" localSheetId="10">[22]BP!$F$48</definedName>
    <definedName name="____MMM05">#REF!</definedName>
    <definedName name="____MMM06">'[70]Basic Price'!$F$50</definedName>
    <definedName name="____MMM07">'[37]4-B Price'!$F$36</definedName>
    <definedName name="____MMM08">'[70]Basic Price'!$F$54</definedName>
    <definedName name="____MMM09">'[70]Basic Price'!$F$56</definedName>
    <definedName name="____MMM10">'[70]Basic Price'!$F$58</definedName>
    <definedName name="____MMM11">'[41]4-B Price'!$F$40</definedName>
    <definedName name="____MMM12" localSheetId="5">#REF!</definedName>
    <definedName name="____MMM12" localSheetId="0">#REF!</definedName>
    <definedName name="____MMM12">#REF!</definedName>
    <definedName name="____MMM13" localSheetId="5">#REF!</definedName>
    <definedName name="____MMM13">#REF!</definedName>
    <definedName name="____MMM14" localSheetId="5">#REF!</definedName>
    <definedName name="____MMM14">#REF!</definedName>
    <definedName name="____MMM15">'[70]Basic Price'!$F$68</definedName>
    <definedName name="____MMM16">[72]BASIC!$F$70</definedName>
    <definedName name="____MMM17" localSheetId="5">#REF!</definedName>
    <definedName name="____MMM17" localSheetId="0">#REF!</definedName>
    <definedName name="____MMM17">#REF!</definedName>
    <definedName name="____MMM18">'[68]4-Basic Price'!$F$72</definedName>
    <definedName name="____MMM19" localSheetId="5">#REF!</definedName>
    <definedName name="____MMM19" localSheetId="0">#REF!</definedName>
    <definedName name="____MMM19">#REF!</definedName>
    <definedName name="____MMM20">[71]BASIC!$F$86</definedName>
    <definedName name="____MMM21">[71]BASIC!$F$88</definedName>
    <definedName name="____MMM22">[71]BASIC!$F$90</definedName>
    <definedName name="____MMM23" localSheetId="5">#REF!</definedName>
    <definedName name="____MMM23" localSheetId="0">#REF!</definedName>
    <definedName name="____MMM23">#REF!</definedName>
    <definedName name="____MMM24" localSheetId="5">#REF!</definedName>
    <definedName name="____MMM24">#REF!</definedName>
    <definedName name="____MMM25" localSheetId="5">#REF!</definedName>
    <definedName name="____MMM25">#REF!</definedName>
    <definedName name="____MMM26">'[70]Basic Price'!$F$98</definedName>
    <definedName name="____MMM27">'[70]Basic Price'!$F$100</definedName>
    <definedName name="____MMM28" localSheetId="5">#REF!</definedName>
    <definedName name="____MMM28" localSheetId="0">#REF!</definedName>
    <definedName name="____MMM28">#REF!</definedName>
    <definedName name="____MMM29" localSheetId="5">#REF!</definedName>
    <definedName name="____MMM29">#REF!</definedName>
    <definedName name="____MMM30" localSheetId="5">#REF!</definedName>
    <definedName name="____MMM30">#REF!</definedName>
    <definedName name="____MMM31" localSheetId="5">#REF!</definedName>
    <definedName name="____MMM31">#REF!</definedName>
    <definedName name="____MMM32" localSheetId="5">#REF!</definedName>
    <definedName name="____MMM32">#REF!</definedName>
    <definedName name="____MMM33">'[74]4-B Price'!$F$85</definedName>
    <definedName name="____MMM34" localSheetId="5">#REF!</definedName>
    <definedName name="____MMM34" localSheetId="0">#REF!</definedName>
    <definedName name="____MMM34">#REF!</definedName>
    <definedName name="____MMM35" localSheetId="5">#REF!</definedName>
    <definedName name="____MMM35">#REF!</definedName>
    <definedName name="____MMM36" localSheetId="5">#REF!</definedName>
    <definedName name="____MMM36">#REF!</definedName>
    <definedName name="____MMM37">'[70]Basic Price'!$F$128</definedName>
    <definedName name="____MMM38" localSheetId="5">#REF!</definedName>
    <definedName name="____MMM38" localSheetId="0">#REF!</definedName>
    <definedName name="____MMM38">#REF!</definedName>
    <definedName name="____MMM39" localSheetId="5">'[68]4-Basic Price'!#REF!</definedName>
    <definedName name="____MMM39" localSheetId="0">'[68]4-Basic Price'!#REF!</definedName>
    <definedName name="____MMM39" localSheetId="1">[22]BP!$F$132</definedName>
    <definedName name="____MMM39" localSheetId="10">[22]BP!$F$132</definedName>
    <definedName name="____MMM39">'[68]4-Basic Price'!#REF!</definedName>
    <definedName name="____MMM40" localSheetId="5">#REF!</definedName>
    <definedName name="____MMM40" localSheetId="0">#REF!</definedName>
    <definedName name="____MMM40">#REF!</definedName>
    <definedName name="____MMM41" localSheetId="5">#REF!</definedName>
    <definedName name="____MMM41">#REF!</definedName>
    <definedName name="____MMM411" localSheetId="5">#REF!</definedName>
    <definedName name="____MMM411">#REF!</definedName>
    <definedName name="____MMM42" localSheetId="5">#REF!</definedName>
    <definedName name="____MMM42">#REF!</definedName>
    <definedName name="____MMM43" localSheetId="5">#REF!</definedName>
    <definedName name="____MMM43">#REF!</definedName>
    <definedName name="____MMM44" localSheetId="5">#REF!</definedName>
    <definedName name="____MMM44">#REF!</definedName>
    <definedName name="____MMM45" localSheetId="5">#REF!</definedName>
    <definedName name="____MMM45">#REF!</definedName>
    <definedName name="____MMM46" localSheetId="5">#REF!</definedName>
    <definedName name="____MMM46">#REF!</definedName>
    <definedName name="____MMM47">'[70]Basic Price'!$F$149</definedName>
    <definedName name="____MMM48">'[70]Basic Price'!$F$151</definedName>
    <definedName name="____MMM49">'[70]Basic Price'!$F$153</definedName>
    <definedName name="____MMM50" localSheetId="5">#REF!</definedName>
    <definedName name="____MMM50" localSheetId="0">#REF!</definedName>
    <definedName name="____MMM50">#REF!</definedName>
    <definedName name="____MMM51" localSheetId="5">#REF!</definedName>
    <definedName name="____MMM51">#REF!</definedName>
    <definedName name="____MMM52" localSheetId="5">#REF!</definedName>
    <definedName name="____MMM52">#REF!</definedName>
    <definedName name="____MMM53">'[70]Basic Price'!$F$161</definedName>
    <definedName name="____MMM54" localSheetId="5">#REF!</definedName>
    <definedName name="____MMM54" localSheetId="0">#REF!</definedName>
    <definedName name="____MMM54">#REF!</definedName>
    <definedName name="____MOB1" localSheetId="5">#REF!</definedName>
    <definedName name="____MOB1">#REF!</definedName>
    <definedName name="____MOB2" localSheetId="5">#REF!</definedName>
    <definedName name="____MOB2">#REF!</definedName>
    <definedName name="____MS1" localSheetId="5">#REF!</definedName>
    <definedName name="____MS1">#REF!</definedName>
    <definedName name="____MS2" localSheetId="5">#REF!</definedName>
    <definedName name="____MS2">#REF!</definedName>
    <definedName name="____NCL100">#REF!</definedName>
    <definedName name="____NCL200">#REF!</definedName>
    <definedName name="____NCL250">#REF!</definedName>
    <definedName name="____nin190">#REF!</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200" localSheetId="5">#REF!</definedName>
    <definedName name="____PC200">#REF!</definedName>
    <definedName name="____PC450" localSheetId="5">#REF!</definedName>
    <definedName name="____PC450">#REF!</definedName>
    <definedName name="____pc50">#REF!</definedName>
    <definedName name="____PC600" localSheetId="5">#REF!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ly3">[75]BAHAN!$L$76</definedName>
    <definedName name="____ply4">[49]BAHAN!#REF!</definedName>
    <definedName name="____ply6">[75]BAHAN!$L$77</definedName>
    <definedName name="____pv100">#REF!</definedName>
    <definedName name="____pv40">#REF!</definedName>
    <definedName name="____pv50">#REF!</definedName>
    <definedName name="____pv80">#REF!</definedName>
    <definedName name="____pvc1" localSheetId="5">[40]upah!#REF!</definedName>
    <definedName name="____pvc1" localSheetId="0">[40]upah!#REF!</definedName>
    <definedName name="____pvc1">[40]upah!#REF!</definedName>
    <definedName name="____pvc12" localSheetId="5">[40]upah!#REF!</definedName>
    <definedName name="____pvc12" localSheetId="0">[40]upah!#REF!</definedName>
    <definedName name="____pvc12">[40]upah!#REF!</definedName>
    <definedName name="____pvc3">[49]BAHAN!#REF!</definedName>
    <definedName name="____pvc34" localSheetId="5">[40]upah!#REF!</definedName>
    <definedName name="____pvc34">[40]upah!#REF!</definedName>
    <definedName name="____pvc4" localSheetId="5">[40]upah!#REF!</definedName>
    <definedName name="____pvc4">[40]upah!#REF!</definedName>
    <definedName name="____pvf100">#REF!</definedName>
    <definedName name="____pvf80">#REF!</definedName>
    <definedName name="____rk100">#REF!</definedName>
    <definedName name="____rk200">#REF!</definedName>
    <definedName name="____rk300">#REF!</definedName>
    <definedName name="____rk600">#REF!</definedName>
    <definedName name="____rkl1000">#REF!</definedName>
    <definedName name="____rkl1200">#REF!</definedName>
    <definedName name="____rkl200">#REF!</definedName>
    <definedName name="____rkl300">#REF!</definedName>
    <definedName name="____rkl400">#REF!</definedName>
    <definedName name="____rkl500">#REF!</definedName>
    <definedName name="____rkl600">#REF!</definedName>
    <definedName name="____rkl700">#REF!</definedName>
    <definedName name="____rkl800">#REF!</definedName>
    <definedName name="____sc1">#REF!</definedName>
    <definedName name="____SC2">#REF!</definedName>
    <definedName name="____sc3">#REF!</definedName>
    <definedName name="____sfv150">#REF!</definedName>
    <definedName name="____SN3">#REF!</definedName>
    <definedName name="____std100">#REF!</definedName>
    <definedName name="____std150">#REF!</definedName>
    <definedName name="____std50">#REF!</definedName>
    <definedName name="____std65">#REF!</definedName>
    <definedName name="____SUB1" localSheetId="5">#REF!</definedName>
    <definedName name="____SUB1" localSheetId="0">#REF!</definedName>
    <definedName name="____SUB1">#REF!</definedName>
    <definedName name="____tgl2">[76]Ch!$A$16</definedName>
    <definedName name="____th100">'[50]dongia (2)'!#REF!</definedName>
    <definedName name="____TH160">'[50]dongia (2)'!#REF!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lc20">#REF!</definedName>
    <definedName name="____TR1">[59]Vibro_Roller!$E$2:$K$43</definedName>
    <definedName name="____TR250">'[50]dongia (2)'!#REF!</definedName>
    <definedName name="____tr375">[50]giathanh1!#REF!</definedName>
    <definedName name="____tsv25">#REF!</definedName>
    <definedName name="____UTA1" localSheetId="5">#REF!</definedName>
    <definedName name="____UTA1" localSheetId="0">#REF!</definedName>
    <definedName name="____UTA1">#REF!</definedName>
    <definedName name="____VL100">#REF!</definedName>
    <definedName name="____VL200">#REF!</definedName>
    <definedName name="____VL250">#REF!</definedName>
    <definedName name="____vnt100">#REF!</definedName>
    <definedName name="____vnt40">#REF!</definedName>
    <definedName name="____vnt50">#REF!</definedName>
    <definedName name="____vnt80">#REF!</definedName>
    <definedName name="____VVV01">[77]Informasi!$S$50</definedName>
    <definedName name="____VVV02">[77]Informasi!$S$51</definedName>
    <definedName name="____ZZ16" localSheetId="5">#REF!</definedName>
    <definedName name="____ZZ16" localSheetId="0">#REF!</definedName>
    <definedName name="____ZZ16">#REF!</definedName>
    <definedName name="____ZZ20" localSheetId="5">#REF!</definedName>
    <definedName name="____ZZ20">#REF!</definedName>
    <definedName name="____ZZ25" localSheetId="5">#REF!</definedName>
    <definedName name="____ZZ25">#REF!</definedName>
    <definedName name="____ZZ32" localSheetId="5">#REF!</definedName>
    <definedName name="____ZZ32">#REF!</definedName>
    <definedName name="____ZZ9" localSheetId="5">#REF!</definedName>
    <definedName name="____ZZ9">#REF!</definedName>
    <definedName name="___1__123Graph_ACHART_1" hidden="1">[65]Rekapitulasi!$CG$34:$CQ$34</definedName>
    <definedName name="___10A" localSheetId="5">'[78]Anls Hrg'!#REF!</definedName>
    <definedName name="___10A">'[78]Anls Hrg'!#REF!</definedName>
    <definedName name="___7B" localSheetId="5">'[78]Anls Hrg'!#REF!</definedName>
    <definedName name="___7B">'[78]Anls Hrg'!#REF!</definedName>
    <definedName name="___AAD3">'Volume (2)'!HAJIME:'Volume (2)'!OWARI</definedName>
    <definedName name="___abb91">[50]chitimc!#REF!</definedName>
    <definedName name="___abs100" localSheetId="10">#REF!</definedName>
    <definedName name="___abs100">#REF!</definedName>
    <definedName name="___ADD1">'Volume (2)'!STOP2:'Volume (2)'!STOP2E</definedName>
    <definedName name="___ADD2">'Volume (2)'!STOP:'Volume (2)'!STOPE</definedName>
    <definedName name="___ADD3">'Volume (2)'!STOP:'Volume (2)'!STOPE</definedName>
    <definedName name="___adt34">[79]alat!$J$16</definedName>
    <definedName name="___adt810">[79]alat!$J$17</definedName>
    <definedName name="___Agg1" localSheetId="10">[80]DHSD!#REF!</definedName>
    <definedName name="___Agg1">[80]DHSD!#REF!</definedName>
    <definedName name="___ahu100" localSheetId="10">#REF!</definedName>
    <definedName name="___ahu100">#REF!</definedName>
    <definedName name="___ahu150" localSheetId="10">#REF!</definedName>
    <definedName name="___ahu150">#REF!</definedName>
    <definedName name="___ako100" localSheetId="10">#REF!</definedName>
    <definedName name="___ako100">#REF!</definedName>
    <definedName name="___ako150" localSheetId="10">#REF!</definedName>
    <definedName name="___ako150">#REF!</definedName>
    <definedName name="___ako50" localSheetId="10">#REF!</definedName>
    <definedName name="___ako50">#REF!</definedName>
    <definedName name="___ako80" localSheetId="10">#REF!</definedName>
    <definedName name="___ako80">#REF!</definedName>
    <definedName name="___aku100" localSheetId="10">#REF!</definedName>
    <definedName name="___aku100">#REF!</definedName>
    <definedName name="___aku150" localSheetId="10">#REF!</definedName>
    <definedName name="___aku150">#REF!</definedName>
    <definedName name="___ANA1" localSheetId="5">'[78]Anls Hrg'!#REF!</definedName>
    <definedName name="___ANA1" localSheetId="0">'[78]Anls Hrg'!#REF!</definedName>
    <definedName name="___ANA1">'[78]Anls Hrg'!#REF!</definedName>
    <definedName name="___ANA11" localSheetId="5">'[78]Anls Hrg'!#REF!</definedName>
    <definedName name="___ANA11" localSheetId="0">'[78]Anls Hrg'!#REF!</definedName>
    <definedName name="___ANA11">'[78]Anls Hrg'!#REF!</definedName>
    <definedName name="___ANA12">'[78]Anls Hrg'!#REF!</definedName>
    <definedName name="___ANA13">'[78]Anls Hrg'!#REF!</definedName>
    <definedName name="___ANA16">'[78]Anls Hrg'!#REF!</definedName>
    <definedName name="___ANA17">'[78]Anls Hrg'!#REF!</definedName>
    <definedName name="___ANA2">'[78]Anls Hrg'!#REF!</definedName>
    <definedName name="___ANA21">'[78]Anls Hrg'!#REF!</definedName>
    <definedName name="___ANA24">'[78]Anls Hrg'!#REF!</definedName>
    <definedName name="___ANA25">'[78]Anls Hrg'!#REF!</definedName>
    <definedName name="___ANA32">'[78]Anls Hrg'!#REF!</definedName>
    <definedName name="___ANA33">'[78]Anls Hrg'!#REF!</definedName>
    <definedName name="___ANA37">'[78]Anls Hrg'!#REF!</definedName>
    <definedName name="___ANA38">'[78]Anls Hrg'!#REF!</definedName>
    <definedName name="___ANA4">'[78]Anls Hrg'!#REF!</definedName>
    <definedName name="___ANA5">'[78]Anls Hrg'!#REF!</definedName>
    <definedName name="___ANA7">'[78]Anls Hrg'!#REF!</definedName>
    <definedName name="___ANA8">'[78]Anls Hrg'!#REF!</definedName>
    <definedName name="___ANA9">'[78]Anls Hrg'!#REF!</definedName>
    <definedName name="___bcv100" localSheetId="10">#REF!</definedName>
    <definedName name="___bcv100">#REF!</definedName>
    <definedName name="___bcv125" localSheetId="10">#REF!</definedName>
    <definedName name="___bcv125">#REF!</definedName>
    <definedName name="___bcv150" localSheetId="10">#REF!</definedName>
    <definedName name="___bcv150">#REF!</definedName>
    <definedName name="___bes24" localSheetId="10">'[81]Bahan '!#REF!</definedName>
    <definedName name="___bes24">'[81]Bahan '!#REF!</definedName>
    <definedName name="___bes39" localSheetId="10">'[81]Bahan '!#REF!</definedName>
    <definedName name="___bes39">'[81]Bahan '!#REF!</definedName>
    <definedName name="___BOQ1" localSheetId="5">#REF!</definedName>
    <definedName name="___BOQ1" localSheetId="0">#REF!</definedName>
    <definedName name="___BOQ1">#REF!</definedName>
    <definedName name="___BOQ2" localSheetId="5">#REF!</definedName>
    <definedName name="___BOQ2">#REF!</definedName>
    <definedName name="___BOX2">#REF!</definedName>
    <definedName name="___BRE1" localSheetId="5">#REF!</definedName>
    <definedName name="___BRE1">#REF!</definedName>
    <definedName name="___CAL1">#REF!</definedName>
    <definedName name="___CAL10">#REF!</definedName>
    <definedName name="___CAL11">#REF!</definedName>
    <definedName name="___CAL12">#REF!</definedName>
    <definedName name="___CAL13">#REF!</definedName>
    <definedName name="___CAL14">#REF!</definedName>
    <definedName name="___CAL15">#REF!</definedName>
    <definedName name="___CAL16">#REF!</definedName>
    <definedName name="___CAL17">#REF!</definedName>
    <definedName name="___CAL18">#REF!</definedName>
    <definedName name="___CAL19">#REF!</definedName>
    <definedName name="___CAL2">#REF!</definedName>
    <definedName name="___CAL20">#REF!</definedName>
    <definedName name="___CAL21">#REF!</definedName>
    <definedName name="___CAL3">#REF!</definedName>
    <definedName name="___CAL4">#REF!</definedName>
    <definedName name="___CAL5">#REF!</definedName>
    <definedName name="___CAL6">#REF!</definedName>
    <definedName name="___CAL7">#REF!</definedName>
    <definedName name="___CAL8">#REF!</definedName>
    <definedName name="___CAL9">#REF!</definedName>
    <definedName name="___cas80" localSheetId="10">#REF!</definedName>
    <definedName name="___cas80">#REF!</definedName>
    <definedName name="___CON1" localSheetId="5">#REF!</definedName>
    <definedName name="___CON1">#REF!</definedName>
    <definedName name="___CON2" localSheetId="5">#REF!</definedName>
    <definedName name="___CON2">#REF!</definedName>
    <definedName name="___CT250" localSheetId="10">'[50]dongia (2)'!#REF!</definedName>
    <definedName name="___CT250">'[50]dongia (2)'!#REF!</definedName>
    <definedName name="___cvd100" localSheetId="10">#REF!</definedName>
    <definedName name="___cvd100">#REF!</definedName>
    <definedName name="___cvd15" localSheetId="10">#REF!</definedName>
    <definedName name="___cvd15">#REF!</definedName>
    <definedName name="___cvd150" localSheetId="10">#REF!</definedName>
    <definedName name="___cvd150">#REF!</definedName>
    <definedName name="___cvd50" localSheetId="10">#REF!</definedName>
    <definedName name="___cvd50">#REF!</definedName>
    <definedName name="___cvd65" localSheetId="10">#REF!</definedName>
    <definedName name="___cvd65">#REF!</definedName>
    <definedName name="___CWA12" localSheetId="5">#REF!</definedName>
    <definedName name="___CWA12">#REF!</definedName>
    <definedName name="___DAF1" localSheetId="5">#REF!</definedName>
    <definedName name="___daf1" localSheetId="1">#REF!</definedName>
    <definedName name="___daf1" localSheetId="10">#REF!</definedName>
    <definedName name="___DAF1">#REF!</definedName>
    <definedName name="___daf2" localSheetId="10">#REF!</definedName>
    <definedName name="___daf2">#REF!</definedName>
    <definedName name="___daf31" localSheetId="10">#REF!</definedName>
    <definedName name="___daf31">#REF!</definedName>
    <definedName name="___daf32" localSheetId="10">#REF!</definedName>
    <definedName name="___daf32">#REF!</definedName>
    <definedName name="___daf33" localSheetId="10">#REF!</definedName>
    <definedName name="___daf33">#REF!</definedName>
    <definedName name="___dcd021" localSheetId="5">#REF!</definedName>
    <definedName name="___dcd021">#REF!</definedName>
    <definedName name="___ddn400" localSheetId="10">#REF!</definedName>
    <definedName name="___ddn400">#REF!</definedName>
    <definedName name="___ddn600" localSheetId="10">#REF!</definedName>
    <definedName name="___ddn600">#REF!</definedName>
    <definedName name="___dgt100" localSheetId="10">'[50]dongia (2)'!#REF!</definedName>
    <definedName name="___dgt100">'[50]dongia (2)'!#REF!</definedName>
    <definedName name="___dia6" localSheetId="10">#REF!</definedName>
    <definedName name="___dia6">#REF!</definedName>
    <definedName name="___DIV1" localSheetId="1">[22]RAB!$H$26</definedName>
    <definedName name="___DIV1" localSheetId="10">[22]RAB!$H$26</definedName>
    <definedName name="___DIV1">'[82]Kuantitas &amp; Harga'!$G$24</definedName>
    <definedName name="___DIV10">'[82]Kuantitas &amp; Harga'!$G$393</definedName>
    <definedName name="___DIV11" localSheetId="5">'[83]Kuantitas &amp; Harga'!#REF!</definedName>
    <definedName name="___DIV11" localSheetId="0">'[83]Kuantitas &amp; Harga'!#REF!</definedName>
    <definedName name="___DIV11" localSheetId="1">[22]RAB!#REF!</definedName>
    <definedName name="___DIV11" localSheetId="10">[22]RAB!#REF!</definedName>
    <definedName name="___DIV11">'[83]Kuantitas &amp; Harga'!#REF!</definedName>
    <definedName name="___DIV2" localSheetId="1">[22]RAB!$H$48</definedName>
    <definedName name="___DIV2" localSheetId="10">[22]RAB!$H$48</definedName>
    <definedName name="___DIV2">'[82]Kuantitas &amp; Harga'!$G$46</definedName>
    <definedName name="___DIV3" localSheetId="1">[22]RAB!$H$71</definedName>
    <definedName name="___DIV3" localSheetId="10">[22]RAB!$H$71</definedName>
    <definedName name="___DIV3">'[82]Kuantitas &amp; Harga'!$G$80</definedName>
    <definedName name="___DIV4">'[82]Kuantitas &amp; Harga'!$G$95</definedName>
    <definedName name="___DIV5" localSheetId="1">[22]RAB!$H$122</definedName>
    <definedName name="___DIV5" localSheetId="10">[22]RAB!$H$122</definedName>
    <definedName name="___DIV5">'[82]Kuantitas &amp; Harga'!$G$115</definedName>
    <definedName name="___DIV6" localSheetId="1">[22]RAB!$H$162</definedName>
    <definedName name="___DIV6" localSheetId="10">[22]RAB!$H$162</definedName>
    <definedName name="___DIV6">'[82]Kuantitas &amp; Harga'!$G$150</definedName>
    <definedName name="___DIV7" localSheetId="1">[22]RAB!$H$213</definedName>
    <definedName name="___DIV7" localSheetId="10">[22]RAB!$H$213</definedName>
    <definedName name="___DIV7">'[82]Kuantitas &amp; Harga'!$G$298</definedName>
    <definedName name="___DIV8" localSheetId="1">[22]RAB!$H$265</definedName>
    <definedName name="___DIV8" localSheetId="10">[22]RAB!$H$265</definedName>
    <definedName name="___DIV8">'[82]Kuantitas &amp; Harga'!$G$350</definedName>
    <definedName name="___DIV9" localSheetId="1">[22]RAB!$H$332</definedName>
    <definedName name="___DIV9" localSheetId="10">[22]RAB!$H$332</definedName>
    <definedName name="___DIV9">'[82]Kuantitas &amp; Harga'!$G$380</definedName>
    <definedName name="___dtr34">[80]DHSD!$G$37</definedName>
    <definedName name="___dtr8">[80]DHSD!$G$38</definedName>
    <definedName name="___E019">'[84]Upah&amp;Bahan'!$U$261</definedName>
    <definedName name="___e039">'[84]Upah&amp;Bahan'!$U$317</definedName>
    <definedName name="___e100">'[84]Upah&amp;Bahan'!$U$1045</definedName>
    <definedName name="___e101">'[84]Upah&amp;Bahan'!$U$1101</definedName>
    <definedName name="___e102">'[84]Upah&amp;Bahan'!$U$1157</definedName>
    <definedName name="___e103">'[84]Upah&amp;Bahan'!$U$1213</definedName>
    <definedName name="___e104">'[84]Upah&amp;Bahan'!$U$1612</definedName>
    <definedName name="___EEE01" localSheetId="5">#REF!</definedName>
    <definedName name="___EEE01" localSheetId="0">#REF!</definedName>
    <definedName name="___EEE01" localSheetId="1">[22]Alt!$AW$8</definedName>
    <definedName name="___EEE01" localSheetId="10">[22]Alt!$AW$8</definedName>
    <definedName name="___EEE01">#REF!</definedName>
    <definedName name="___EEE02" localSheetId="5">#REF!</definedName>
    <definedName name="___EEE02" localSheetId="0">#REF!</definedName>
    <definedName name="___EEE02">#REF!</definedName>
    <definedName name="___EEE03" localSheetId="5">#REF!</definedName>
    <definedName name="___EEE03">#REF!</definedName>
    <definedName name="___EEE04" localSheetId="5">#REF!</definedName>
    <definedName name="___EEE04">#REF!</definedName>
    <definedName name="___EEE05" localSheetId="5">#REF!</definedName>
    <definedName name="___EEE05" localSheetId="0">#REF!</definedName>
    <definedName name="___EEE05" localSheetId="1">[22]Alt!$AW$12</definedName>
    <definedName name="___EEE05" localSheetId="10">[22]Alt!$AW$12</definedName>
    <definedName name="___EEE05">#REF!</definedName>
    <definedName name="___EEE06" localSheetId="1">[22]Alt!$AW$13</definedName>
    <definedName name="___EEE06" localSheetId="10">[22]Alt!$AW$13</definedName>
    <definedName name="___EEE06">'[68]5-ALAT(1)'!$AW$13</definedName>
    <definedName name="___EEE07" localSheetId="5">#REF!</definedName>
    <definedName name="___EEE07" localSheetId="0">#REF!</definedName>
    <definedName name="___EEE07">#REF!</definedName>
    <definedName name="___EEE08" localSheetId="1">[22]Alt!$AW$15</definedName>
    <definedName name="___EEE08" localSheetId="10">[22]Alt!$AW$15</definedName>
    <definedName name="___EEE08">'[68]5-ALAT(1)'!$AW$15</definedName>
    <definedName name="___EEE09" localSheetId="5">#REF!</definedName>
    <definedName name="___EEE09" localSheetId="0">#REF!</definedName>
    <definedName name="___EEE09" localSheetId="1">[22]Alt!$AW$16</definedName>
    <definedName name="___EEE09" localSheetId="10">[22]Alt!$AW$16</definedName>
    <definedName name="___EEE09">#REF!</definedName>
    <definedName name="___EEE10" localSheetId="1">[22]Alt!$AW$17</definedName>
    <definedName name="___EEE10" localSheetId="10">[22]Alt!$AW$17</definedName>
    <definedName name="___EEE10">'[68]5-ALAT(1)'!$AW$17</definedName>
    <definedName name="___EEE11" localSheetId="5">#REF!</definedName>
    <definedName name="___EEE11" localSheetId="0">#REF!</definedName>
    <definedName name="___EEE11">#REF!</definedName>
    <definedName name="___EEE12" localSheetId="5">#REF!</definedName>
    <definedName name="___EEE12" localSheetId="0">#REF!</definedName>
    <definedName name="___EEE12" localSheetId="1">[22]Alt!$AW$19</definedName>
    <definedName name="___EEE12" localSheetId="10">[22]Alt!$AW$19</definedName>
    <definedName name="___EEE12">#REF!</definedName>
    <definedName name="___EEE13" localSheetId="5">#REF!</definedName>
    <definedName name="___EEE13" localSheetId="0">#REF!</definedName>
    <definedName name="___EEE13">#REF!</definedName>
    <definedName name="___EEE14" localSheetId="5">#REF!</definedName>
    <definedName name="___EEE14">#REF!</definedName>
    <definedName name="___EEE15" localSheetId="5">#REF!</definedName>
    <definedName name="___EEE15" localSheetId="0">#REF!</definedName>
    <definedName name="___EEE15" localSheetId="1">[22]Alt!$AW$22</definedName>
    <definedName name="___EEE15" localSheetId="10">[22]Alt!$AW$22</definedName>
    <definedName name="___EEE15">#REF!</definedName>
    <definedName name="___EEE16" localSheetId="5">#REF!</definedName>
    <definedName name="___EEE16" localSheetId="0">#REF!</definedName>
    <definedName name="___EEE16">#REF!</definedName>
    <definedName name="___EEE17" localSheetId="1">[22]Alt!$AW$24</definedName>
    <definedName name="___EEE17" localSheetId="10">[22]Alt!$AW$24</definedName>
    <definedName name="___EEE17">'[68]5-ALAT(1)'!$AW$24</definedName>
    <definedName name="___EEE18" localSheetId="5">#REF!</definedName>
    <definedName name="___EEE18" localSheetId="0">#REF!</definedName>
    <definedName name="___EEE18" localSheetId="1">[22]Alt!$AW$25</definedName>
    <definedName name="___EEE18" localSheetId="10">[22]Alt!$AW$25</definedName>
    <definedName name="___EEE18">#REF!</definedName>
    <definedName name="___EEE19" localSheetId="5">#REF!</definedName>
    <definedName name="___EEE19" localSheetId="0">#REF!</definedName>
    <definedName name="___EEE19" localSheetId="1">[22]Alt!$AW$26</definedName>
    <definedName name="___EEE19" localSheetId="10">[22]Alt!$AW$26</definedName>
    <definedName name="___EEE19">#REF!</definedName>
    <definedName name="___EEE20" localSheetId="5">#REF!</definedName>
    <definedName name="___EEE20" localSheetId="0">#REF!</definedName>
    <definedName name="___EEE20" localSheetId="1">[22]Alt!$AW$27</definedName>
    <definedName name="___EEE20" localSheetId="10">[22]Alt!$AW$27</definedName>
    <definedName name="___EEE20">#REF!</definedName>
    <definedName name="___EEE21" localSheetId="5">#REF!</definedName>
    <definedName name="___EEE21" localSheetId="0">#REF!</definedName>
    <definedName name="___EEE21">#REF!</definedName>
    <definedName name="___EEE22" localSheetId="5">#REF!</definedName>
    <definedName name="___EEE22">#REF!</definedName>
    <definedName name="___EEE23" localSheetId="1">[22]Alt!$AW$30</definedName>
    <definedName name="___EEE23" localSheetId="10">[22]Alt!$AW$30</definedName>
    <definedName name="___EEE23">'[68]5-ALAT(1)'!$AW$30</definedName>
    <definedName name="___EEE24" localSheetId="5">#REF!</definedName>
    <definedName name="___EEE24" localSheetId="0">#REF!</definedName>
    <definedName name="___EEE24">#REF!</definedName>
    <definedName name="___EEE25" localSheetId="5">#REF!</definedName>
    <definedName name="___EEE25">#REF!</definedName>
    <definedName name="___EEE26" localSheetId="5">#REF!</definedName>
    <definedName name="___EEE26">#REF!</definedName>
    <definedName name="___EEE27" localSheetId="5">#REF!</definedName>
    <definedName name="___EEE27">#REF!</definedName>
    <definedName name="___EEE28" localSheetId="5">#REF!</definedName>
    <definedName name="___EEE28" localSheetId="0">#REF!</definedName>
    <definedName name="___EEE28" localSheetId="1">[22]Alt!$AW$35</definedName>
    <definedName name="___EEE28" localSheetId="10">[22]Alt!$AW$35</definedName>
    <definedName name="___EEE28">#REF!</definedName>
    <definedName name="___EEE29" localSheetId="5">#REF!</definedName>
    <definedName name="___EEE29" localSheetId="0">#REF!</definedName>
    <definedName name="___EEE29">#REF!</definedName>
    <definedName name="___EEE30" localSheetId="5">#REF!</definedName>
    <definedName name="___EEE30">#REF!</definedName>
    <definedName name="___EEE31">'[85]5-ALAT(1)'!$AW$38</definedName>
    <definedName name="___EEE32" localSheetId="5">#REF!</definedName>
    <definedName name="___EEE32" localSheetId="0">#REF!</definedName>
    <definedName name="___EEE32">#REF!</definedName>
    <definedName name="___EEE33" localSheetId="5">#REF!</definedName>
    <definedName name="___EEE33">#REF!</definedName>
    <definedName name="___EEE59">'[32]Alat (1)'!$AW$66</definedName>
    <definedName name="___EER03">'[32]Alat (1)'!$AX$10</definedName>
    <definedName name="___EER05">'[32]Alat (1)'!$AX$12</definedName>
    <definedName name="___EER06">'[32]Alat (1)'!$AX$13</definedName>
    <definedName name="___EER08">'[32]Alat (1)'!$AX$15</definedName>
    <definedName name="___EER10" localSheetId="5">#REF!</definedName>
    <definedName name="___EER10" localSheetId="0">#REF!</definedName>
    <definedName name="___EER10">#REF!</definedName>
    <definedName name="___EER11" localSheetId="5">#REF!</definedName>
    <definedName name="___EER11">#REF!</definedName>
    <definedName name="___EER12" localSheetId="5">#REF!</definedName>
    <definedName name="___EER12">#REF!</definedName>
    <definedName name="___EER13" localSheetId="5">#REF!</definedName>
    <definedName name="___EER13">#REF!</definedName>
    <definedName name="___EER14" localSheetId="5">#REF!</definedName>
    <definedName name="___EER14">#REF!</definedName>
    <definedName name="___EER15" localSheetId="5">#REF!</definedName>
    <definedName name="___EER15">#REF!</definedName>
    <definedName name="___EER16" localSheetId="5">#REF!</definedName>
    <definedName name="___EER16">#REF!</definedName>
    <definedName name="___EER17" localSheetId="5">#REF!</definedName>
    <definedName name="___EER17">#REF!</definedName>
    <definedName name="___EER18" localSheetId="5">#REF!</definedName>
    <definedName name="___EER18">#REF!</definedName>
    <definedName name="___EER19" localSheetId="5">#REF!</definedName>
    <definedName name="___EER19">#REF!</definedName>
    <definedName name="___EER2" localSheetId="5">#REF!</definedName>
    <definedName name="___EER2">#REF!</definedName>
    <definedName name="___EER20" localSheetId="5">#REF!</definedName>
    <definedName name="___EER20">#REF!</definedName>
    <definedName name="___EER21" localSheetId="5">#REF!</definedName>
    <definedName name="___EER21">#REF!</definedName>
    <definedName name="___EER22" localSheetId="5">#REF!</definedName>
    <definedName name="___EER22">#REF!</definedName>
    <definedName name="___EER23" localSheetId="5">#REF!</definedName>
    <definedName name="___EER23">#REF!</definedName>
    <definedName name="___EER24" localSheetId="5">#REF!</definedName>
    <definedName name="___EER24">#REF!</definedName>
    <definedName name="___EER25" localSheetId="5">#REF!</definedName>
    <definedName name="___EER25">#REF!</definedName>
    <definedName name="___EER26" localSheetId="5">#REF!</definedName>
    <definedName name="___EER26">#REF!</definedName>
    <definedName name="___EER27" localSheetId="5">#REF!</definedName>
    <definedName name="___EER27">#REF!</definedName>
    <definedName name="___EER28" localSheetId="5">#REF!</definedName>
    <definedName name="___EER28">#REF!</definedName>
    <definedName name="___EER29" localSheetId="5">#REF!</definedName>
    <definedName name="___EER29">#REF!</definedName>
    <definedName name="___EER3" localSheetId="5">#REF!</definedName>
    <definedName name="___EER3">#REF!</definedName>
    <definedName name="___EER30" localSheetId="5">#REF!</definedName>
    <definedName name="___EER30">#REF!</definedName>
    <definedName name="___EER31" localSheetId="5">#REF!</definedName>
    <definedName name="___EER31">#REF!</definedName>
    <definedName name="___EER32" localSheetId="5">#REF!</definedName>
    <definedName name="___EER32">#REF!</definedName>
    <definedName name="___EER33" localSheetId="5">#REF!</definedName>
    <definedName name="___EER33">#REF!</definedName>
    <definedName name="___EER4" localSheetId="5">#REF!</definedName>
    <definedName name="___EER4">#REF!</definedName>
    <definedName name="___EER47">'[32]Alat (1)'!$AX$54</definedName>
    <definedName name="___EER48">'[32]Alat (1)'!$AX$55</definedName>
    <definedName name="___EER5" localSheetId="5">#REF!</definedName>
    <definedName name="___EER5" localSheetId="0">#REF!</definedName>
    <definedName name="___EER5">#REF!</definedName>
    <definedName name="___EER56">'[32]Alat (1)'!$AX$63</definedName>
    <definedName name="___EER57">'[32]Alat (1)'!$AX$64</definedName>
    <definedName name="___EER58">'[32]Alat (1)'!$AX$65</definedName>
    <definedName name="___EER59">'[32]Alat (1)'!$AX$66</definedName>
    <definedName name="___EER6" localSheetId="5">#REF!</definedName>
    <definedName name="___EER6" localSheetId="0">#REF!</definedName>
    <definedName name="___EER6">#REF!</definedName>
    <definedName name="___EER60">'[32]Alat (1)'!$AX$67</definedName>
    <definedName name="___EER7" localSheetId="5">#REF!</definedName>
    <definedName name="___EER7" localSheetId="0">#REF!</definedName>
    <definedName name="___EER7">#REF!</definedName>
    <definedName name="___EER9" localSheetId="5">#REF!</definedName>
    <definedName name="___EER9">#REF!</definedName>
    <definedName name="___ERG3">[54]Vibro_Roller!$F$49:$F$63</definedName>
    <definedName name="___EST1" localSheetId="5">#REF!</definedName>
    <definedName name="___EST1" localSheetId="0">#REF!</definedName>
    <definedName name="___EST1">#REF!</definedName>
    <definedName name="___EST2" localSheetId="5">#REF!</definedName>
    <definedName name="___EST2">#REF!</definedName>
    <definedName name="___fjd100" localSheetId="10">#REF!</definedName>
    <definedName name="___fjd100">#REF!</definedName>
    <definedName name="___fjd150" localSheetId="10">#REF!</definedName>
    <definedName name="___fjd150">#REF!</definedName>
    <definedName name="___fjd50" localSheetId="10">#REF!</definedName>
    <definedName name="___fjd50">#REF!</definedName>
    <definedName name="___fjd65" localSheetId="10">#REF!</definedName>
    <definedName name="___fjd65">#REF!</definedName>
    <definedName name="___fmd150" localSheetId="10">#REF!</definedName>
    <definedName name="___fmd150">#REF!</definedName>
    <definedName name="___FOR1" localSheetId="5">#REF!</definedName>
    <definedName name="___FOR1">#REF!</definedName>
    <definedName name="___gen250">[86]DAFMAT!$F$162</definedName>
    <definedName name="___GID1">'[50]LKVL-CK-HT-GD1'!$A$4</definedName>
    <definedName name="___giv1">'[81]Bahan '!#REF!</definedName>
    <definedName name="___grc1" localSheetId="10">#REF!</definedName>
    <definedName name="___grc1">#REF!</definedName>
    <definedName name="___gti50" localSheetId="10">#REF!</definedName>
    <definedName name="___gti50">#REF!</definedName>
    <definedName name="___gti60" localSheetId="10">#REF!</definedName>
    <definedName name="___gti60">#REF!</definedName>
    <definedName name="___gvd100" localSheetId="10">#REF!</definedName>
    <definedName name="___gvd100">#REF!</definedName>
    <definedName name="___gvd15" localSheetId="10">#REF!</definedName>
    <definedName name="___gvd15">#REF!</definedName>
    <definedName name="___gvd150" localSheetId="10">#REF!</definedName>
    <definedName name="___gvd150">#REF!</definedName>
    <definedName name="___gvd25" localSheetId="10">#REF!</definedName>
    <definedName name="___gvd25">#REF!</definedName>
    <definedName name="___gvd50" localSheetId="10">#REF!</definedName>
    <definedName name="___gvd50">#REF!</definedName>
    <definedName name="___gvd65" localSheetId="10">#REF!</definedName>
    <definedName name="___gvd65">#REF!</definedName>
    <definedName name="___gyp9" localSheetId="10">'[81]Bahan '!#REF!</definedName>
    <definedName name="___gyp9">'[81]Bahan '!#REF!</definedName>
    <definedName name="___HAL1" localSheetId="5">#REF!</definedName>
    <definedName name="___HAL1" localSheetId="0">#REF!</definedName>
    <definedName name="___HAL1">#REF!</definedName>
    <definedName name="___HAL2" localSheetId="5">'[83]Kuantitas &amp; Harga'!#REF!</definedName>
    <definedName name="___HAL2" localSheetId="0">'[83]Kuantitas &amp; Harga'!#REF!</definedName>
    <definedName name="___HAL2">'[83]Kuantitas &amp; Harga'!#REF!</definedName>
    <definedName name="___HAL3" localSheetId="5">'[83]Kuantitas &amp; Harga'!#REF!</definedName>
    <definedName name="___HAL3" localSheetId="0">'[83]Kuantitas &amp; Harga'!#REF!</definedName>
    <definedName name="___HAL3">'[83]Kuantitas &amp; Harga'!#REF!</definedName>
    <definedName name="___HAL4" localSheetId="5">'[83]Kuantitas &amp; Harga'!#REF!</definedName>
    <definedName name="___HAL4">'[83]Kuantitas &amp; Harga'!#REF!</definedName>
    <definedName name="___HAL5" localSheetId="5">'[83]Kuantitas &amp; Harga'!#REF!</definedName>
    <definedName name="___HAL5">'[83]Kuantitas &amp; Harga'!#REF!</definedName>
    <definedName name="___HAL6">'[83]Kuantitas &amp; Harga'!#REF!</definedName>
    <definedName name="___HAL7">'[83]Kuantitas &amp; Harga'!#REF!</definedName>
    <definedName name="___HAL8">'[61]Kuantitas &amp; Harga'!$A$366:$L$410</definedName>
    <definedName name="___hdw1" localSheetId="10">#REF!</definedName>
    <definedName name="___hdw1">#REF!</definedName>
    <definedName name="___KL12">[87]alat!$AW$18</definedName>
    <definedName name="___KOE1" localSheetId="5">#REF!</definedName>
    <definedName name="___KOE1" localSheetId="0">#REF!</definedName>
    <definedName name="___KOE1">#REF!</definedName>
    <definedName name="___KOE10" localSheetId="5">#REF!</definedName>
    <definedName name="___KOE10">#REF!</definedName>
    <definedName name="___KOE2" localSheetId="5">#REF!</definedName>
    <definedName name="___KOE2">#REF!</definedName>
    <definedName name="___KOE3" localSheetId="5">#REF!</definedName>
    <definedName name="___KOE3">#REF!</definedName>
    <definedName name="___KOE4" localSheetId="5">#REF!</definedName>
    <definedName name="___KOE4">#REF!</definedName>
    <definedName name="___KOE5" localSheetId="5">#REF!</definedName>
    <definedName name="___KOE5">#REF!</definedName>
    <definedName name="___KOE6" localSheetId="5">#REF!</definedName>
    <definedName name="___KOE6">#REF!</definedName>
    <definedName name="___KOE7" localSheetId="5">#REF!</definedName>
    <definedName name="___KOE7">#REF!</definedName>
    <definedName name="___KOE8" localSheetId="5">#REF!</definedName>
    <definedName name="___KOE8">#REF!</definedName>
    <definedName name="___KOE9" localSheetId="5">#REF!</definedName>
    <definedName name="___KOE9">#REF!</definedName>
    <definedName name="___kof1">[55]Analisa!$AB$17</definedName>
    <definedName name="___LBP1" localSheetId="5">#REF!</definedName>
    <definedName name="___LBP1" localSheetId="0">#REF!</definedName>
    <definedName name="___LBP1">#REF!</definedName>
    <definedName name="___LBP2" localSheetId="5">#REF!</definedName>
    <definedName name="___LBP2">#REF!</definedName>
    <definedName name="___LLL01" localSheetId="1">[88]BASIC!$F$8</definedName>
    <definedName name="___LLL01" localSheetId="10">[88]BASIC!$F$8</definedName>
    <definedName name="___LLL01">'[64]4-Basic Price'!$F$8</definedName>
    <definedName name="___LLL02" localSheetId="1">#REF!</definedName>
    <definedName name="___LLL02" localSheetId="10">#REF!</definedName>
    <definedName name="___LLL02">'[64]4-Basic Price'!$F$9</definedName>
    <definedName name="___LLL03" localSheetId="1">[88]BASIC!$F$12</definedName>
    <definedName name="___LLL03" localSheetId="10">[88]BASIC!$F$12</definedName>
    <definedName name="___LLL03">'[64]4-Basic Price'!$F$10</definedName>
    <definedName name="___LLL04" localSheetId="1">[88]BASIC!$F$14</definedName>
    <definedName name="___LLL04" localSheetId="10">[88]BASIC!$F$14</definedName>
    <definedName name="___LLL04">[71]BASIC!$F$14</definedName>
    <definedName name="___LLL05" localSheetId="1">[88]BASIC!$F$16</definedName>
    <definedName name="___LLL05" localSheetId="10">[88]BASIC!$F$16</definedName>
    <definedName name="___LLL05">[71]BASIC!$F$16</definedName>
    <definedName name="___LLL06" localSheetId="5">#REF!</definedName>
    <definedName name="___LLL06" localSheetId="0">#REF!</definedName>
    <definedName name="___LLL06" localSheetId="1">#REF!</definedName>
    <definedName name="___LLL06" localSheetId="10">#REF!</definedName>
    <definedName name="___LLL06">#REF!</definedName>
    <definedName name="___LLL07" localSheetId="5">#REF!</definedName>
    <definedName name="___LLL07" localSheetId="1">#REF!</definedName>
    <definedName name="___LLL07" localSheetId="10">#REF!</definedName>
    <definedName name="___LLL07">#REF!</definedName>
    <definedName name="___LLL08" localSheetId="1">#REF!</definedName>
    <definedName name="___LLL08" localSheetId="10">#REF!</definedName>
    <definedName name="___LLL08">'[89]Basic Price'!$F$22</definedName>
    <definedName name="___LLL09" localSheetId="1">#REF!</definedName>
    <definedName name="___LLL09" localSheetId="10">#REF!</definedName>
    <definedName name="___LLL09">'[89]Basic Price'!$F$24</definedName>
    <definedName name="___LLL10" localSheetId="5">#REF!</definedName>
    <definedName name="___LLL10" localSheetId="0">#REF!</definedName>
    <definedName name="___LLL10" localSheetId="1">#REF!</definedName>
    <definedName name="___LLL10" localSheetId="10">#REF!</definedName>
    <definedName name="___LLL10">#REF!</definedName>
    <definedName name="___LLL11" localSheetId="5">#REF!</definedName>
    <definedName name="___LLL11" localSheetId="1">#REF!</definedName>
    <definedName name="___LLL11" localSheetId="10">#REF!</definedName>
    <definedName name="___LLL11">#REF!</definedName>
    <definedName name="___lok1" localSheetId="10">#REF!</definedName>
    <definedName name="___lok1">#REF!</definedName>
    <definedName name="___lok2" localSheetId="10">#REF!</definedName>
    <definedName name="___lok2">#REF!</definedName>
    <definedName name="___m1">#REF!</definedName>
    <definedName name="___MA18">'[90]ANALISA (2)'!$Q$1336</definedName>
    <definedName name="___MAC12" localSheetId="10">#REF!</definedName>
    <definedName name="___MAC12">#REF!</definedName>
    <definedName name="___MAC46" localSheetId="10">#REF!</definedName>
    <definedName name="___MAC46">#REF!</definedName>
    <definedName name="___mat2">'[56]harga dasar T-M-A'!$B$33:$D$162</definedName>
    <definedName name="___MDE01" localSheetId="1">[22]ALAT!#REF!</definedName>
    <definedName name="___MDE01" localSheetId="10">[22]ALAT!#REF!</definedName>
    <definedName name="___MDE01">[42]A.Alat!$BO$27</definedName>
    <definedName name="___MDE02" localSheetId="1">'[91]ana-alat'!#REF!</definedName>
    <definedName name="___MDE02" localSheetId="10">'[91]ana-alat'!#REF!</definedName>
    <definedName name="___MDE02">[42]A.Alat!$BO$47</definedName>
    <definedName name="___MDE03" localSheetId="1">'[91]ana-alat'!#REF!</definedName>
    <definedName name="___MDE03" localSheetId="10">'[91]ana-alat'!#REF!</definedName>
    <definedName name="___MDE03">[42]A.Alat!$BO$68</definedName>
    <definedName name="___MDE04" localSheetId="1">'[91]ana-alat'!#REF!</definedName>
    <definedName name="___MDE04" localSheetId="10">'[91]ana-alat'!#REF!</definedName>
    <definedName name="___MDE04">[42]A.Alat!$BO$88</definedName>
    <definedName name="___MDE05" localSheetId="1">'[91]ana-alat'!#REF!</definedName>
    <definedName name="___MDE05" localSheetId="10">'[91]ana-alat'!#REF!</definedName>
    <definedName name="___MDE05">[42]A.Alat!$BO$108</definedName>
    <definedName name="___MDE06" localSheetId="5">'[92]5-Ur-ALAT'!#REF!</definedName>
    <definedName name="___MDE06" localSheetId="0">'[92]5-Ur-ALAT'!#REF!</definedName>
    <definedName name="___MDE06" localSheetId="1">[22]ALAT!#REF!</definedName>
    <definedName name="___MDE06" localSheetId="10">[22]ALAT!#REF!</definedName>
    <definedName name="___MDE06">'[92]5-Ur-ALAT'!#REF!</definedName>
    <definedName name="___MDE07" localSheetId="1">[22]ALAT!#REF!</definedName>
    <definedName name="___MDE07" localSheetId="10">[22]ALAT!#REF!</definedName>
    <definedName name="___MDE07">[42]A.Alat!$BO$148</definedName>
    <definedName name="___MDE08" localSheetId="1">[22]ALAT!#REF!</definedName>
    <definedName name="___MDE08" localSheetId="10">[22]ALAT!#REF!</definedName>
    <definedName name="___MDE08">[42]A.Alat!$BO$168</definedName>
    <definedName name="___MDE09" localSheetId="1">[22]ALAT!#REF!</definedName>
    <definedName name="___MDE09" localSheetId="10">[22]ALAT!#REF!</definedName>
    <definedName name="___MDE09">[42]A.Alat!$BO$188</definedName>
    <definedName name="___MDE10" localSheetId="1">[22]ALAT!#REF!</definedName>
    <definedName name="___MDE10" localSheetId="10">[22]ALAT!#REF!</definedName>
    <definedName name="___MDE10">[42]A.Alat!$BO$208</definedName>
    <definedName name="___MDE11" localSheetId="1">[22]ALAT!#REF!</definedName>
    <definedName name="___MDE11" localSheetId="10">[22]ALAT!#REF!</definedName>
    <definedName name="___MDE11">[42]A.Alat!$BO$228</definedName>
    <definedName name="___MDE12" localSheetId="1">[22]ALAT!#REF!</definedName>
    <definedName name="___MDE12" localSheetId="10">[22]ALAT!#REF!</definedName>
    <definedName name="___MDE12">[42]A.Alat!$BO$248</definedName>
    <definedName name="___MDE13" localSheetId="1">[22]ALAT!#REF!</definedName>
    <definedName name="___MDE13" localSheetId="10">[22]ALAT!#REF!</definedName>
    <definedName name="___MDE13">[42]A.Alat!$BO$268</definedName>
    <definedName name="___MDE14" localSheetId="1">[22]ALAT!#REF!</definedName>
    <definedName name="___MDE14" localSheetId="10">[22]ALAT!#REF!</definedName>
    <definedName name="___MDE14">[42]A.Alat!$BO$288</definedName>
    <definedName name="___MDE15" localSheetId="1">[22]ALAT!#REF!</definedName>
    <definedName name="___MDE15" localSheetId="10">[22]ALAT!#REF!</definedName>
    <definedName name="___MDE15">[42]A.Alat!$BO$308</definedName>
    <definedName name="___MDE16" localSheetId="1">[22]ALAT!#REF!</definedName>
    <definedName name="___MDE16" localSheetId="10">[22]ALAT!#REF!</definedName>
    <definedName name="___MDE16">[42]A.Alat!$BO$328</definedName>
    <definedName name="___MDE17" localSheetId="1">[22]ALAT!#REF!</definedName>
    <definedName name="___MDE17" localSheetId="10">[22]ALAT!#REF!</definedName>
    <definedName name="___MDE17">[42]A.Alat!$BO$348</definedName>
    <definedName name="___MDE18" localSheetId="1">[22]ALAT!#REF!</definedName>
    <definedName name="___MDE18" localSheetId="10">[22]ALAT!#REF!</definedName>
    <definedName name="___MDE18">[42]A.Alat!$BO$368</definedName>
    <definedName name="___MDE19" localSheetId="1">[22]ALAT!#REF!</definedName>
    <definedName name="___MDE19" localSheetId="10">[22]ALAT!#REF!</definedName>
    <definedName name="___MDE19">[42]A.Alat!$BO$388</definedName>
    <definedName name="___MDE20" localSheetId="1">[22]ALAT!#REF!</definedName>
    <definedName name="___MDE20" localSheetId="10">[22]ALAT!#REF!</definedName>
    <definedName name="___MDE20">[42]A.Alat!$BO$408</definedName>
    <definedName name="___MDE21" localSheetId="1">[22]ALAT!#REF!</definedName>
    <definedName name="___MDE21" localSheetId="10">[22]ALAT!#REF!</definedName>
    <definedName name="___MDE21">[42]A.Alat!$BO$428</definedName>
    <definedName name="___MDE22" localSheetId="1">[22]ALAT!#REF!</definedName>
    <definedName name="___MDE22" localSheetId="10">[22]ALAT!#REF!</definedName>
    <definedName name="___MDE22">[42]A.Alat!$BO$448</definedName>
    <definedName name="___MDE23" localSheetId="1">[22]ALAT!#REF!</definedName>
    <definedName name="___MDE23" localSheetId="10">[22]ALAT!#REF!</definedName>
    <definedName name="___MDE23">[42]A.Alat!$BO$468</definedName>
    <definedName name="___MDE24" localSheetId="1">[22]ALAT!#REF!</definedName>
    <definedName name="___MDE24" localSheetId="10">[22]ALAT!#REF!</definedName>
    <definedName name="___MDE24">[42]A.Alat!$BO$488</definedName>
    <definedName name="___MDE25" localSheetId="1">[22]ALAT!#REF!</definedName>
    <definedName name="___MDE25" localSheetId="10">[22]ALAT!#REF!</definedName>
    <definedName name="___MDE25">[42]A.Alat!$BO$508</definedName>
    <definedName name="___MDE26" localSheetId="1">[22]ALAT!#REF!</definedName>
    <definedName name="___MDE26" localSheetId="10">[22]ALAT!#REF!</definedName>
    <definedName name="___MDE26">[42]A.Alat!$BO$528</definedName>
    <definedName name="___MDE27" localSheetId="1">[22]ALAT!#REF!</definedName>
    <definedName name="___MDE27" localSheetId="10">[22]ALAT!#REF!</definedName>
    <definedName name="___MDE27">[42]A.Alat!$BO$548</definedName>
    <definedName name="___MDE28" localSheetId="1">[22]ALAT!#REF!</definedName>
    <definedName name="___MDE28" localSheetId="10">[22]ALAT!#REF!</definedName>
    <definedName name="___MDE28">[42]A.Alat!$BO$568</definedName>
    <definedName name="___MDE29" localSheetId="1">[22]ALAT!#REF!</definedName>
    <definedName name="___MDE29" localSheetId="10">[22]ALAT!#REF!</definedName>
    <definedName name="___MDE29">[42]A.Alat!$BO$588</definedName>
    <definedName name="___MDE30" localSheetId="1">[22]ALAT!#REF!</definedName>
    <definedName name="___MDE30" localSheetId="10">[22]ALAT!#REF!</definedName>
    <definedName name="___MDE30">[42]A.Alat!$BO$608</definedName>
    <definedName name="___MDE31" localSheetId="1">[22]ALAT!#REF!</definedName>
    <definedName name="___MDE31" localSheetId="10">[22]ALAT!#REF!</definedName>
    <definedName name="___MDE31">[42]A.Alat!$BO$628</definedName>
    <definedName name="___MDE32" localSheetId="1">[22]ALAT!#REF!</definedName>
    <definedName name="___MDE32" localSheetId="10">[22]ALAT!#REF!</definedName>
    <definedName name="___MDE32">[42]A.Alat!$BO$648</definedName>
    <definedName name="___MDE33">[42]A.Alat!$BO$668</definedName>
    <definedName name="___MDE34" localSheetId="1">[22]ALAT!#REF!</definedName>
    <definedName name="___MDE34" localSheetId="10">[22]ALAT!#REF!</definedName>
    <definedName name="___MDE34">[42]A.Alat!$BO$699</definedName>
    <definedName name="___MDE35">[57]Alt2!$R$27</definedName>
    <definedName name="___MDE36">[57]Alt2!$R$47</definedName>
    <definedName name="___MDE37">[57]Alt2!$R$125</definedName>
    <definedName name="___MDE38">[57]Alt2!$R$145</definedName>
    <definedName name="___MDE39">[57]Alt2!$R$165</definedName>
    <definedName name="___MDE40">[57]Alt2!$R$185</definedName>
    <definedName name="___MDE41">[57]Alt2!$R$205</definedName>
    <definedName name="___MDE42">[57]Alt2!$R$225</definedName>
    <definedName name="___MDE43">[57]Alt2!$R$245</definedName>
    <definedName name="___MDE44">[57]Alt2!$R$265</definedName>
    <definedName name="___MDE45">[57]Alt2!$R$285</definedName>
    <definedName name="___MDE46">[57]Alt2!$R$305</definedName>
    <definedName name="___MDE47">[57]Alt2!$R$325</definedName>
    <definedName name="___MDE48">[57]Alt2!$R$345</definedName>
    <definedName name="___MDE49">[57]Alt2!$R$365</definedName>
    <definedName name="___MDE50">[57]Alt2!$R$385</definedName>
    <definedName name="___MDE51">[57]Alt2!$R$405</definedName>
    <definedName name="___MDE52">[57]Alt2!$R$425</definedName>
    <definedName name="___MDE53">[57]Alt2!$R$445</definedName>
    <definedName name="___MDE54">[57]Alt2!$R$465</definedName>
    <definedName name="___MDE55">[57]Alt2!$R$485</definedName>
    <definedName name="___MDE56">[57]Alt2!$R$505</definedName>
    <definedName name="___MDE57">[57]Alt2!$R$525</definedName>
    <definedName name="___MDE58">[57]Alt2!$R$545</definedName>
    <definedName name="___MDE59">[57]Alt2!$R$565</definedName>
    <definedName name="___MDE60">[57]Alt2!$R$585</definedName>
    <definedName name="___MDE61">[57]Alt2!$R$605</definedName>
    <definedName name="___MDE62">[57]Alt2!$R$625</definedName>
    <definedName name="___MDE63">[57]Alt2!$R$645</definedName>
    <definedName name="___MDE64">[57]Alt2!$R$665</definedName>
    <definedName name="___MDE65">[57]Alt2!$R$685</definedName>
    <definedName name="___MDE66">[57]Alt2!$R$705</definedName>
    <definedName name="___MDE67">[57]Alt2!$R$725</definedName>
    <definedName name="___MDE68">[57]Alt2!$R$756</definedName>
    <definedName name="___ME01" localSheetId="1">[22]ALAT!#REF!</definedName>
    <definedName name="___ME01" localSheetId="10">[22]ALAT!#REF!</definedName>
    <definedName name="___ME01">[42]A.Alat!$BO$26</definedName>
    <definedName name="___ME02" localSheetId="1">[22]ALAT!#REF!</definedName>
    <definedName name="___ME02" localSheetId="10">[22]ALAT!#REF!</definedName>
    <definedName name="___ME02">[42]A.Alat!$BO$46</definedName>
    <definedName name="___ME03" localSheetId="5">'[92]5-Ur-ALAT'!#REF!</definedName>
    <definedName name="___ME03" localSheetId="0">'[92]5-Ur-ALAT'!#REF!</definedName>
    <definedName name="___ME03" localSheetId="1">'[91]ana-alat'!#REF!</definedName>
    <definedName name="___ME03" localSheetId="10">'[91]ana-alat'!#REF!</definedName>
    <definedName name="___ME03">'[92]5-Ur-ALAT'!#REF!</definedName>
    <definedName name="___ME04" localSheetId="1">'[91]ana-alat'!#REF!</definedName>
    <definedName name="___ME04" localSheetId="10">'[91]ana-alat'!#REF!</definedName>
    <definedName name="___ME04">[42]A.Alat!$BO$87</definedName>
    <definedName name="___ME05" localSheetId="1">'[91]ana-alat'!#REF!</definedName>
    <definedName name="___ME05" localSheetId="10">'[91]ana-alat'!#REF!</definedName>
    <definedName name="___ME05">[42]A.Alat!$BO$107</definedName>
    <definedName name="___ME06" localSheetId="5">'[92]5-Ur-ALAT'!#REF!</definedName>
    <definedName name="___ME06" localSheetId="0">'[92]5-Ur-ALAT'!#REF!</definedName>
    <definedName name="___ME06" localSheetId="1">[22]ALAT!#REF!</definedName>
    <definedName name="___ME06" localSheetId="10">[22]ALAT!#REF!</definedName>
    <definedName name="___ME06">'[92]5-Ur-ALAT'!#REF!</definedName>
    <definedName name="___ME07" localSheetId="1">[22]ALAT!#REF!</definedName>
    <definedName name="___ME07" localSheetId="10">[22]ALAT!#REF!</definedName>
    <definedName name="___ME07">[42]A.Alat!$BO$147</definedName>
    <definedName name="___ME08" localSheetId="1">[22]ALAT!#REF!</definedName>
    <definedName name="___ME08" localSheetId="10">[22]ALAT!#REF!</definedName>
    <definedName name="___ME08">[42]A.Alat!$BO$167</definedName>
    <definedName name="___ME09" localSheetId="1">[22]ALAT!#REF!</definedName>
    <definedName name="___ME09" localSheetId="10">[22]ALAT!#REF!</definedName>
    <definedName name="___ME09">[42]A.Alat!$BO$187</definedName>
    <definedName name="___ME10" localSheetId="1">[22]ALAT!#REF!</definedName>
    <definedName name="___ME10" localSheetId="10">[22]ALAT!#REF!</definedName>
    <definedName name="___ME10">[42]A.Alat!$BO$207</definedName>
    <definedName name="___ME11" localSheetId="1">[22]ALAT!#REF!</definedName>
    <definedName name="___ME11" localSheetId="10">[22]ALAT!#REF!</definedName>
    <definedName name="___ME11">[42]A.Alat!$BO$227</definedName>
    <definedName name="___ME12" localSheetId="1">[22]ALAT!#REF!</definedName>
    <definedName name="___ME12" localSheetId="10">[22]ALAT!#REF!</definedName>
    <definedName name="___ME12">[42]A.Alat!$BO$247</definedName>
    <definedName name="___ME13" localSheetId="1">[22]ALAT!#REF!</definedName>
    <definedName name="___ME13" localSheetId="10">[22]ALAT!#REF!</definedName>
    <definedName name="___ME13">[42]A.Alat!$BO$267</definedName>
    <definedName name="___ME14" localSheetId="1">[22]ALAT!#REF!</definedName>
    <definedName name="___ME14" localSheetId="10">[22]ALAT!#REF!</definedName>
    <definedName name="___ME14">[42]A.Alat!$BO$287</definedName>
    <definedName name="___ME15" localSheetId="1">[22]ALAT!#REF!</definedName>
    <definedName name="___ME15" localSheetId="10">[22]ALAT!#REF!</definedName>
    <definedName name="___ME15">[42]A.Alat!$BO$307</definedName>
    <definedName name="___ME16" localSheetId="1">[22]ALAT!#REF!</definedName>
    <definedName name="___ME16" localSheetId="10">[22]ALAT!#REF!</definedName>
    <definedName name="___ME16">[42]A.Alat!$BO$327</definedName>
    <definedName name="___ME17" localSheetId="1">[22]ALAT!#REF!</definedName>
    <definedName name="___ME17" localSheetId="10">[22]ALAT!#REF!</definedName>
    <definedName name="___ME17">[42]A.Alat!$BO$347</definedName>
    <definedName name="___ME18" localSheetId="1">[22]ALAT!#REF!</definedName>
    <definedName name="___ME18" localSheetId="10">[22]ALAT!#REF!</definedName>
    <definedName name="___ME18">[42]A.Alat!$BO$367</definedName>
    <definedName name="___ME19" localSheetId="1">[22]ALAT!#REF!</definedName>
    <definedName name="___ME19" localSheetId="10">[22]ALAT!#REF!</definedName>
    <definedName name="___ME19">[42]A.Alat!$BO$387</definedName>
    <definedName name="___ME20" localSheetId="1">[22]ALAT!#REF!</definedName>
    <definedName name="___ME20" localSheetId="10">[22]ALAT!#REF!</definedName>
    <definedName name="___ME20">[42]A.Alat!$BO$407</definedName>
    <definedName name="___ME21" localSheetId="1">[22]ALAT!#REF!</definedName>
    <definedName name="___ME21" localSheetId="10">[22]ALAT!#REF!</definedName>
    <definedName name="___ME21">[42]A.Alat!$BO$427</definedName>
    <definedName name="___ME22" localSheetId="1">[22]ALAT!#REF!</definedName>
    <definedName name="___ME22" localSheetId="10">[22]ALAT!#REF!</definedName>
    <definedName name="___ME22">[42]A.Alat!$BO$447</definedName>
    <definedName name="___ME23" localSheetId="1">[22]ALAT!#REF!</definedName>
    <definedName name="___ME23" localSheetId="10">[22]ALAT!#REF!</definedName>
    <definedName name="___ME23">[42]A.Alat!$BO$467</definedName>
    <definedName name="___ME24" localSheetId="1">[22]ALAT!#REF!</definedName>
    <definedName name="___ME24" localSheetId="10">[22]ALAT!#REF!</definedName>
    <definedName name="___ME24">[42]A.Alat!$BO$487</definedName>
    <definedName name="___ME25" localSheetId="1">[22]ALAT!#REF!</definedName>
    <definedName name="___ME25" localSheetId="10">[22]ALAT!#REF!</definedName>
    <definedName name="___ME25">[42]A.Alat!$BO$507</definedName>
    <definedName name="___ME26" localSheetId="1">[22]ALAT!#REF!</definedName>
    <definedName name="___ME26" localSheetId="10">[22]ALAT!#REF!</definedName>
    <definedName name="___ME26">[42]A.Alat!$BO$527</definedName>
    <definedName name="___ME27" localSheetId="1">[22]ALAT!#REF!</definedName>
    <definedName name="___ME27" localSheetId="10">[22]ALAT!#REF!</definedName>
    <definedName name="___ME27">[42]A.Alat!$BO$547</definedName>
    <definedName name="___ME28" localSheetId="1">[22]ALAT!#REF!</definedName>
    <definedName name="___ME28" localSheetId="10">[22]ALAT!#REF!</definedName>
    <definedName name="___ME28">[42]A.Alat!$BO$567</definedName>
    <definedName name="___ME29" localSheetId="1">[22]ALAT!#REF!</definedName>
    <definedName name="___ME29" localSheetId="10">[22]ALAT!#REF!</definedName>
    <definedName name="___ME29">[42]A.Alat!$BO$587</definedName>
    <definedName name="___ME30" localSheetId="1">[22]ALAT!#REF!</definedName>
    <definedName name="___ME30" localSheetId="10">[22]ALAT!#REF!</definedName>
    <definedName name="___ME30">[42]A.Alat!$BO$607</definedName>
    <definedName name="___ME31" localSheetId="1">[22]ALAT!#REF!</definedName>
    <definedName name="___ME31" localSheetId="10">[22]ALAT!#REF!</definedName>
    <definedName name="___ME31">[42]A.Alat!$BO$627</definedName>
    <definedName name="___ME32" localSheetId="1">[22]ALAT!#REF!</definedName>
    <definedName name="___ME32" localSheetId="10">[22]ALAT!#REF!</definedName>
    <definedName name="___ME32">[42]A.Alat!$BO$647</definedName>
    <definedName name="___ME33">[42]A.Alat!$BO$667</definedName>
    <definedName name="___ME34" localSheetId="1">[22]ALAT!#REF!</definedName>
    <definedName name="___ME34" localSheetId="10">[22]ALAT!#REF!</definedName>
    <definedName name="___ME34">[42]A.Alat!$BO$698</definedName>
    <definedName name="___ME35">[57]Alt2!$R$26</definedName>
    <definedName name="___ME36">[57]Alt2!$R$46</definedName>
    <definedName name="___ME37">[57]Alt2!$R$124</definedName>
    <definedName name="___ME38">[57]Alt2!$R$144</definedName>
    <definedName name="___ME39">[57]Alt2!$R$164</definedName>
    <definedName name="___ME40">[57]Alt2!$R$184</definedName>
    <definedName name="___ME41">[57]Alt2!$R$204</definedName>
    <definedName name="___ME42">[57]Alt2!$R$224</definedName>
    <definedName name="___ME43">[57]Alt2!$R$244</definedName>
    <definedName name="___ME44">[57]Alt2!$R$264</definedName>
    <definedName name="___ME45">[57]Alt2!$R$284</definedName>
    <definedName name="___ME46">[57]Alt2!$R$304</definedName>
    <definedName name="___ME47">[57]Alt2!$R$324</definedName>
    <definedName name="___ME48">[57]Alt2!$R$344</definedName>
    <definedName name="___ME49">[57]Alt2!$R$364</definedName>
    <definedName name="___ME50">[57]Alt2!$R$384</definedName>
    <definedName name="___ME51">[57]Alt2!$R$404</definedName>
    <definedName name="___ME52">[57]Alt2!$R$424</definedName>
    <definedName name="___ME53">[57]Alt2!$R$444</definedName>
    <definedName name="___ME54">[57]Alt2!$R$464</definedName>
    <definedName name="___ME55">[57]Alt2!$R$484</definedName>
    <definedName name="___ME56">[57]Alt2!$R$504</definedName>
    <definedName name="___ME57">[57]Alt2!$R$524</definedName>
    <definedName name="___ME58">[57]Alt2!$R$544</definedName>
    <definedName name="___ME59">[57]Alt2!$R$564</definedName>
    <definedName name="___ME60">[57]Alt2!$R$584</definedName>
    <definedName name="___ME61">[57]Alt2!$R$604</definedName>
    <definedName name="___ME62">[57]Alt2!$R$624</definedName>
    <definedName name="___ME63">[57]Alt2!$R$644</definedName>
    <definedName name="___ME64">[57]Alt2!$R$664</definedName>
    <definedName name="___ME65">[57]Alt2!$R$684</definedName>
    <definedName name="___ME66">[57]Alt2!$R$704</definedName>
    <definedName name="___ME67">[57]Alt2!$R$724</definedName>
    <definedName name="___ME68">[57]Alt2!$R$755</definedName>
    <definedName name="___MEN1" localSheetId="5">#REF!</definedName>
    <definedName name="___MEN1" localSheetId="0">#REF!</definedName>
    <definedName name="___MEN1">#REF!</definedName>
    <definedName name="___MET1" localSheetId="5">#REF!</definedName>
    <definedName name="___MET1">#REF!</definedName>
    <definedName name="___MET2" localSheetId="5">#REF!</definedName>
    <definedName name="___MET2">#REF!</definedName>
    <definedName name="___MJ1" localSheetId="5">#REF!</definedName>
    <definedName name="___MJ1">#REF!</definedName>
    <definedName name="___MJ2" localSheetId="5">#REF!</definedName>
    <definedName name="___MJ2">#REF!</definedName>
    <definedName name="___MMM01" localSheetId="5">#REF!</definedName>
    <definedName name="___MMM01" localSheetId="0">#REF!</definedName>
    <definedName name="___MMM01" localSheetId="1">[93]BASIC!$F$40</definedName>
    <definedName name="___MMM01" localSheetId="10">[93]BASIC!$F$40</definedName>
    <definedName name="___MMM01">#REF!</definedName>
    <definedName name="___MMM02" localSheetId="1">[93]BASIC!$F$42</definedName>
    <definedName name="___MMM02" localSheetId="10">[93]BASIC!$F$42</definedName>
    <definedName name="___MMM02">[72]BASIC!$F$42</definedName>
    <definedName name="___MMM03" localSheetId="1">[93]BASIC!$F$44</definedName>
    <definedName name="___MMM03" localSheetId="10">[93]BASIC!$F$44</definedName>
    <definedName name="___MMM03">'[73]4-Basic Price'!$F$53</definedName>
    <definedName name="___MMM04" localSheetId="5">#REF!</definedName>
    <definedName name="___MMM04" localSheetId="0">#REF!</definedName>
    <definedName name="___MMM04" localSheetId="1">[93]BASIC!$F$46</definedName>
    <definedName name="___MMM04" localSheetId="10">[93]BASIC!$F$46</definedName>
    <definedName name="___MMM04">#REF!</definedName>
    <definedName name="___MMM05" localSheetId="5">#REF!</definedName>
    <definedName name="___MMM05" localSheetId="1">#REF!</definedName>
    <definedName name="___MMM05" localSheetId="10">#REF!</definedName>
    <definedName name="___MMM05">#REF!</definedName>
    <definedName name="___MMM06" localSheetId="1">#REF!</definedName>
    <definedName name="___MMM06" localSheetId="10">#REF!</definedName>
    <definedName name="___MMM06">'[89]Basic Price'!$F$50</definedName>
    <definedName name="___MMM07" localSheetId="5">#REF!</definedName>
    <definedName name="___MMM07" localSheetId="0">#REF!</definedName>
    <definedName name="___MMM07" localSheetId="1">#REF!</definedName>
    <definedName name="___MMM07" localSheetId="10">#REF!</definedName>
    <definedName name="___MMM07">#REF!</definedName>
    <definedName name="___MMM08" localSheetId="5">#REF!</definedName>
    <definedName name="___MMM08" localSheetId="1">#REF!</definedName>
    <definedName name="___MMM08" localSheetId="10">#REF!</definedName>
    <definedName name="___MMM08">#REF!</definedName>
    <definedName name="___MMM09" localSheetId="1">#REF!</definedName>
    <definedName name="___MMM09" localSheetId="10">#REF!</definedName>
    <definedName name="___MMM09">'[89]Basic Price'!$F$56</definedName>
    <definedName name="___MMM10" localSheetId="5">#REF!</definedName>
    <definedName name="___MMM10" localSheetId="0">#REF!</definedName>
    <definedName name="___MMM10" localSheetId="1">#REF!</definedName>
    <definedName name="___MMM10" localSheetId="10">#REF!</definedName>
    <definedName name="___MMM10">#REF!</definedName>
    <definedName name="___MMM11" localSheetId="5">#REF!</definedName>
    <definedName name="___MMM11" localSheetId="1">#REF!</definedName>
    <definedName name="___MMM11" localSheetId="10">#REF!</definedName>
    <definedName name="___MMM11">#REF!</definedName>
    <definedName name="___MMM12" localSheetId="5">#REF!</definedName>
    <definedName name="___MMM12" localSheetId="1">#REF!</definedName>
    <definedName name="___MMM12" localSheetId="10">#REF!</definedName>
    <definedName name="___MMM12">#REF!</definedName>
    <definedName name="___MMM13" localSheetId="5">#REF!</definedName>
    <definedName name="___MMM13" localSheetId="1">#REF!</definedName>
    <definedName name="___MMM13" localSheetId="10">#REF!</definedName>
    <definedName name="___MMM13">#REF!</definedName>
    <definedName name="___MMM14" localSheetId="5">#REF!</definedName>
    <definedName name="___MMM14" localSheetId="1">#REF!</definedName>
    <definedName name="___MMM14" localSheetId="10">#REF!</definedName>
    <definedName name="___MMM14">#REF!</definedName>
    <definedName name="___MMM15" localSheetId="1">#REF!</definedName>
    <definedName name="___MMM15" localSheetId="10">#REF!</definedName>
    <definedName name="___MMM15">'[89]Basic Price'!$F$68</definedName>
    <definedName name="___MMM16" localSheetId="1">[93]BASIC!$F$70</definedName>
    <definedName name="___MMM16" localSheetId="10">[93]BASIC!$F$70</definedName>
    <definedName name="___MMM16">[72]BASIC!$F$70</definedName>
    <definedName name="___MMM17" localSheetId="5">#REF!</definedName>
    <definedName name="___MMM17" localSheetId="0">#REF!</definedName>
    <definedName name="___MMM17" localSheetId="1">#REF!</definedName>
    <definedName name="___MMM17" localSheetId="10">#REF!</definedName>
    <definedName name="___MMM17">#REF!</definedName>
    <definedName name="___MMM18" localSheetId="1">#REF!</definedName>
    <definedName name="___MMM18" localSheetId="10">#REF!</definedName>
    <definedName name="___MMM18">'[64]4-Basic Price'!$F$75</definedName>
    <definedName name="___MMM19" localSheetId="5">#REF!</definedName>
    <definedName name="___MMM19" localSheetId="0">#REF!</definedName>
    <definedName name="___MMM19" localSheetId="1">#REF!</definedName>
    <definedName name="___MMM19" localSheetId="10">#REF!</definedName>
    <definedName name="___MMM19">#REF!</definedName>
    <definedName name="___MMM20" localSheetId="1">[88]BASIC!$F$86</definedName>
    <definedName name="___MMM20" localSheetId="10">[88]BASIC!$F$86</definedName>
    <definedName name="___MMM20">[71]BASIC!$F$86</definedName>
    <definedName name="___MMM21" localSheetId="1">[88]BASIC!$F$88</definedName>
    <definedName name="___MMM21" localSheetId="10">[88]BASIC!$F$88</definedName>
    <definedName name="___MMM21">[71]BASIC!$F$88</definedName>
    <definedName name="___MMM22" localSheetId="1">[88]BASIC!$F$90</definedName>
    <definedName name="___MMM22" localSheetId="10">[88]BASIC!$F$90</definedName>
    <definedName name="___MMM22">[71]BASIC!$F$90</definedName>
    <definedName name="___MMM23" localSheetId="5">#REF!</definedName>
    <definedName name="___MMM23" localSheetId="0">#REF!</definedName>
    <definedName name="___MMM23" localSheetId="1">#REF!</definedName>
    <definedName name="___MMM23" localSheetId="10">#REF!</definedName>
    <definedName name="___MMM23">#REF!</definedName>
    <definedName name="___MMM24" localSheetId="5">#REF!</definedName>
    <definedName name="___MMM24" localSheetId="1">#REF!</definedName>
    <definedName name="___MMM24" localSheetId="10">#REF!</definedName>
    <definedName name="___MMM24">#REF!</definedName>
    <definedName name="___MMM25" localSheetId="5">#REF!</definedName>
    <definedName name="___MMM25" localSheetId="1">#REF!</definedName>
    <definedName name="___MMM25" localSheetId="10">#REF!</definedName>
    <definedName name="___MMM25">#REF!</definedName>
    <definedName name="___MMM26" localSheetId="1">#REF!</definedName>
    <definedName name="___MMM26" localSheetId="10">#REF!</definedName>
    <definedName name="___MMM26">'[89]Basic Price'!$F$98</definedName>
    <definedName name="___MMM27" localSheetId="1">#REF!</definedName>
    <definedName name="___MMM27" localSheetId="10">#REF!</definedName>
    <definedName name="___MMM27">'[68]4-Basic Price'!$F$85</definedName>
    <definedName name="___MMM28" localSheetId="5">#REF!</definedName>
    <definedName name="___MMM28" localSheetId="0">#REF!</definedName>
    <definedName name="___MMM28" localSheetId="1">#REF!</definedName>
    <definedName name="___MMM28" localSheetId="10">#REF!</definedName>
    <definedName name="___MMM28">#REF!</definedName>
    <definedName name="___MMM29" localSheetId="5">#REF!</definedName>
    <definedName name="___MMM29" localSheetId="1">#REF!</definedName>
    <definedName name="___MMM29" localSheetId="10">#REF!</definedName>
    <definedName name="___MMM29">#REF!</definedName>
    <definedName name="___MMM30" localSheetId="5">#REF!</definedName>
    <definedName name="___MMM30" localSheetId="1">#REF!</definedName>
    <definedName name="___MMM30" localSheetId="10">#REF!</definedName>
    <definedName name="___MMM30">#REF!</definedName>
    <definedName name="___MMM31" localSheetId="5">#REF!</definedName>
    <definedName name="___MMM31" localSheetId="1">#REF!</definedName>
    <definedName name="___MMM31" localSheetId="10">#REF!</definedName>
    <definedName name="___MMM31">#REF!</definedName>
    <definedName name="___MMM32" localSheetId="5">#REF!</definedName>
    <definedName name="___MMM32" localSheetId="1">#REF!</definedName>
    <definedName name="___MMM32" localSheetId="10">#REF!</definedName>
    <definedName name="___MMM32">#REF!</definedName>
    <definedName name="___MMM33" localSheetId="5">#REF!</definedName>
    <definedName name="___MMM33" localSheetId="1">#REF!</definedName>
    <definedName name="___MMM33" localSheetId="10">#REF!</definedName>
    <definedName name="___MMM33">#REF!</definedName>
    <definedName name="___MMM34" localSheetId="5">#REF!</definedName>
    <definedName name="___MMM34" localSheetId="1">#REF!</definedName>
    <definedName name="___MMM34" localSheetId="10">#REF!</definedName>
    <definedName name="___MMM34">#REF!</definedName>
    <definedName name="___MMM35" localSheetId="5">#REF!</definedName>
    <definedName name="___MMM35" localSheetId="1">#REF!</definedName>
    <definedName name="___MMM35" localSheetId="10">#REF!</definedName>
    <definedName name="___MMM35">#REF!</definedName>
    <definedName name="___MMM36" localSheetId="5">#REF!</definedName>
    <definedName name="___MMM36" localSheetId="1">#REF!</definedName>
    <definedName name="___MMM36" localSheetId="10">#REF!</definedName>
    <definedName name="___MMM36">#REF!</definedName>
    <definedName name="___MMM37" localSheetId="5">'[68]4-Basic Price'!#REF!</definedName>
    <definedName name="___MMM37" localSheetId="0">'[68]4-Basic Price'!#REF!</definedName>
    <definedName name="___MMM37" localSheetId="1">#REF!</definedName>
    <definedName name="___MMM37" localSheetId="10">#REF!</definedName>
    <definedName name="___MMM37">'[68]4-Basic Price'!#REF!</definedName>
    <definedName name="___MMM38" localSheetId="5">#REF!</definedName>
    <definedName name="___MMM38" localSheetId="0">#REF!</definedName>
    <definedName name="___MMM38" localSheetId="1">#REF!</definedName>
    <definedName name="___MMM38" localSheetId="10">#REF!</definedName>
    <definedName name="___MMM38">#REF!</definedName>
    <definedName name="___MMM39" localSheetId="1">#REF!</definedName>
    <definedName name="___MMM39" localSheetId="10">#REF!</definedName>
    <definedName name="___MMM39">'[64]4-Basic Price'!$F$96</definedName>
    <definedName name="___MMM40" localSheetId="5">#REF!</definedName>
    <definedName name="___MMM40" localSheetId="0">#REF!</definedName>
    <definedName name="___MMM40" localSheetId="1">#REF!</definedName>
    <definedName name="___MMM40" localSheetId="10">#REF!</definedName>
    <definedName name="___MMM40">#REF!</definedName>
    <definedName name="___MMM41" localSheetId="5">#REF!</definedName>
    <definedName name="___MMM41" localSheetId="1">#REF!</definedName>
    <definedName name="___MMM41" localSheetId="10">#REF!</definedName>
    <definedName name="___MMM41">#REF!</definedName>
    <definedName name="___MMM411" localSheetId="5">#REF!</definedName>
    <definedName name="___MMM411" localSheetId="1">#REF!</definedName>
    <definedName name="___MMM411" localSheetId="10">#REF!</definedName>
    <definedName name="___MMM411">#REF!</definedName>
    <definedName name="___MMM42" localSheetId="5">#REF!</definedName>
    <definedName name="___MMM42" localSheetId="1">#REF!</definedName>
    <definedName name="___MMM42" localSheetId="10">#REF!</definedName>
    <definedName name="___MMM42">#REF!</definedName>
    <definedName name="___MMM43" localSheetId="5">#REF!</definedName>
    <definedName name="___MMM43" localSheetId="1">#REF!</definedName>
    <definedName name="___MMM43" localSheetId="10">#REF!</definedName>
    <definedName name="___MMM43">#REF!</definedName>
    <definedName name="___MMM44" localSheetId="5">#REF!</definedName>
    <definedName name="___MMM44" localSheetId="1">#REF!</definedName>
    <definedName name="___MMM44" localSheetId="10">#REF!</definedName>
    <definedName name="___MMM44">#REF!</definedName>
    <definedName name="___MMM45" localSheetId="5">#REF!</definedName>
    <definedName name="___MMM45" localSheetId="1">#REF!</definedName>
    <definedName name="___MMM45" localSheetId="10">#REF!</definedName>
    <definedName name="___MMM45">#REF!</definedName>
    <definedName name="___MMM46" localSheetId="5">#REF!</definedName>
    <definedName name="___MMM46" localSheetId="1">#REF!</definedName>
    <definedName name="___MMM46" localSheetId="10">#REF!</definedName>
    <definedName name="___MMM46">#REF!</definedName>
    <definedName name="___MMM47" localSheetId="1">#REF!</definedName>
    <definedName name="___MMM47" localSheetId="10">#REF!</definedName>
    <definedName name="___MMM47">'[89]Basic Price'!$F$149</definedName>
    <definedName name="___MMM48" localSheetId="1">#REF!</definedName>
    <definedName name="___MMM48" localSheetId="10">#REF!</definedName>
    <definedName name="___MMM48">'[89]Basic Price'!$F$151</definedName>
    <definedName name="___MMM49" localSheetId="1">#REF!</definedName>
    <definedName name="___MMM49" localSheetId="10">#REF!</definedName>
    <definedName name="___MMM49">'[89]Basic Price'!$F$153</definedName>
    <definedName name="___MMM50" localSheetId="5">#REF!</definedName>
    <definedName name="___MMM50" localSheetId="0">#REF!</definedName>
    <definedName name="___MMM50" localSheetId="1">#REF!</definedName>
    <definedName name="___MMM50" localSheetId="10">#REF!</definedName>
    <definedName name="___MMM50">#REF!</definedName>
    <definedName name="___MMM51" localSheetId="5">#REF!</definedName>
    <definedName name="___MMM51" localSheetId="1">#REF!</definedName>
    <definedName name="___MMM51" localSheetId="10">#REF!</definedName>
    <definedName name="___MMM51">#REF!</definedName>
    <definedName name="___MMM52" localSheetId="5">#REF!</definedName>
    <definedName name="___MMM52" localSheetId="1">#REF!</definedName>
    <definedName name="___MMM52" localSheetId="10">#REF!</definedName>
    <definedName name="___MMM52">#REF!</definedName>
    <definedName name="___MMM53" localSheetId="1">#REF!</definedName>
    <definedName name="___MMM53" localSheetId="10">#REF!</definedName>
    <definedName name="___MMM53">'[89]Basic Price'!$F$161</definedName>
    <definedName name="___MMM54" localSheetId="5">#REF!</definedName>
    <definedName name="___MMM54" localSheetId="0">#REF!</definedName>
    <definedName name="___MMM54" localSheetId="1">#REF!</definedName>
    <definedName name="___MMM54" localSheetId="10">#REF!</definedName>
    <definedName name="___MMM54">#REF!</definedName>
    <definedName name="___MOB1" localSheetId="5">#REF!</definedName>
    <definedName name="___MOB1">#REF!</definedName>
    <definedName name="___MOB2" localSheetId="5">#REF!</definedName>
    <definedName name="___MOB2">#REF!</definedName>
    <definedName name="___Mpa10" localSheetId="5">#REF!</definedName>
    <definedName name="___Mpa10">#REF!</definedName>
    <definedName name="___Mpa20" localSheetId="5">#REF!</definedName>
    <definedName name="___Mpa20">#REF!</definedName>
    <definedName name="___Mpa25" localSheetId="5">#REF!</definedName>
    <definedName name="___Mpa25">#REF!</definedName>
    <definedName name="___Mpa40" localSheetId="5">#REF!</definedName>
    <definedName name="___Mpa40">#REF!</definedName>
    <definedName name="___Mpa45" localSheetId="5">#REF!</definedName>
    <definedName name="___Mpa45">#REF!</definedName>
    <definedName name="___Mpa50" localSheetId="5">#REF!</definedName>
    <definedName name="___Mpa50">#REF!</definedName>
    <definedName name="___Mpa55" localSheetId="5">#REF!</definedName>
    <definedName name="___Mpa55">#REF!</definedName>
    <definedName name="___MS1" localSheetId="5">#REF!</definedName>
    <definedName name="___MS1">#REF!</definedName>
    <definedName name="___MS2" localSheetId="5">#REF!</definedName>
    <definedName name="___MS2">#REF!</definedName>
    <definedName name="___NCL100" localSheetId="10">#REF!</definedName>
    <definedName name="___NCL100">#REF!</definedName>
    <definedName name="___NCL200" localSheetId="10">#REF!</definedName>
    <definedName name="___NCL200">#REF!</definedName>
    <definedName name="___NCL250" localSheetId="10">#REF!</definedName>
    <definedName name="___NCL250">#REF!</definedName>
    <definedName name="___new5">'Volume (2)'!HAJIME:'Volume (2)'!OWARI</definedName>
    <definedName name="___nin190" localSheetId="10">#REF!</definedName>
    <definedName name="___nin190">#REF!</definedName>
    <definedName name="___ON2" localSheetId="5">'[78]M. Onsite'!#REF!</definedName>
    <definedName name="___ON2">'[78]M. Onsite'!#REF!</definedName>
    <definedName name="___ON3" localSheetId="5">'[78]M. Onsite'!#REF!</definedName>
    <definedName name="___ON3">'[78]M. Onsite'!#REF!</definedName>
    <definedName name="___ON4" localSheetId="5">'[78]M. Onsite'!#REF!</definedName>
    <definedName name="___ON4">'[78]M. Onsite'!#REF!</definedName>
    <definedName name="___ON5" localSheetId="5">'[78]M. Onsite'!#REF!</definedName>
    <definedName name="___ON5">'[78]M. Onsite'!#REF!</definedName>
    <definedName name="___ON6">'[78]M. Onsite'!#REF!</definedName>
    <definedName name="___PA1">'[90]ANALISA (2)'!$Q$1258</definedName>
    <definedName name="___PA18">'[90]ANALISA (2)'!$Q$1320</definedName>
    <definedName name="___pab100" localSheetId="10">#REF!</definedName>
    <definedName name="___pab100">#REF!</definedName>
    <definedName name="___pab125" localSheetId="10">#REF!</definedName>
    <definedName name="___pab125">#REF!</definedName>
    <definedName name="___pab15" localSheetId="10">#REF!</definedName>
    <definedName name="___pab15">#REF!</definedName>
    <definedName name="___pab150" localSheetId="10">#REF!</definedName>
    <definedName name="___pab150">#REF!</definedName>
    <definedName name="___pab2" localSheetId="10">#REF!</definedName>
    <definedName name="___pab2">#REF!</definedName>
    <definedName name="___pab20" localSheetId="10">#REF!</definedName>
    <definedName name="___pab20">#REF!</definedName>
    <definedName name="___pab25" localSheetId="10">#REF!</definedName>
    <definedName name="___pab25">#REF!</definedName>
    <definedName name="___pab32" localSheetId="10">#REF!</definedName>
    <definedName name="___pab32">#REF!</definedName>
    <definedName name="___pab4" localSheetId="10">#REF!</definedName>
    <definedName name="___pab4">#REF!</definedName>
    <definedName name="___pab40" localSheetId="10">#REF!</definedName>
    <definedName name="___pab40">#REF!</definedName>
    <definedName name="___pab50" localSheetId="10">#REF!</definedName>
    <definedName name="___pab50">#REF!</definedName>
    <definedName name="___pab6" localSheetId="10">#REF!</definedName>
    <definedName name="___pab6">#REF!</definedName>
    <definedName name="___pab65" localSheetId="10">#REF!</definedName>
    <definedName name="___pab65">#REF!</definedName>
    <definedName name="___pab80" localSheetId="10">#REF!</definedName>
    <definedName name="___pab80">#REF!</definedName>
    <definedName name="___pah150" localSheetId="10">#REF!</definedName>
    <definedName name="___pah150">#REF!</definedName>
    <definedName name="___pak100" localSheetId="10">#REF!</definedName>
    <definedName name="___pak100">#REF!</definedName>
    <definedName name="___pak150" localSheetId="10">#REF!</definedName>
    <definedName name="___pak150">#REF!</definedName>
    <definedName name="___pak50" localSheetId="10">#REF!</definedName>
    <definedName name="___pak50">#REF!</definedName>
    <definedName name="___pak80" localSheetId="10">#REF!</definedName>
    <definedName name="___pak80">#REF!</definedName>
    <definedName name="___pav8" localSheetId="10">'[81]Bahan '!#REF!</definedName>
    <definedName name="___pav8">'[81]Bahan '!#REF!</definedName>
    <definedName name="___pbs100" localSheetId="10">#REF!</definedName>
    <definedName name="___pbs100">#REF!</definedName>
    <definedName name="___pbs15" localSheetId="10">#REF!</definedName>
    <definedName name="___pbs15">#REF!</definedName>
    <definedName name="___pbs150" localSheetId="10">#REF!</definedName>
    <definedName name="___pbs150">#REF!</definedName>
    <definedName name="___pbs40" localSheetId="10">#REF!</definedName>
    <definedName name="___pbs40">#REF!</definedName>
    <definedName name="___pbs50" localSheetId="10">#REF!</definedName>
    <definedName name="___pbs50">#REF!</definedName>
    <definedName name="___pbs65" localSheetId="10">#REF!</definedName>
    <definedName name="___pbs65">#REF!</definedName>
    <definedName name="___pbs80" localSheetId="10">#REF!</definedName>
    <definedName name="___pbs80">#REF!</definedName>
    <definedName name="___PC200" localSheetId="5">#REF!</definedName>
    <definedName name="___PC200" localSheetId="0">#REF!</definedName>
    <definedName name="___PC200">#REF!</definedName>
    <definedName name="___PC450" localSheetId="5">#REF!</definedName>
    <definedName name="___PC450">#REF!</definedName>
    <definedName name="___pc50" localSheetId="10">#REF!</definedName>
    <definedName name="___pc50">#REF!</definedName>
    <definedName name="___PC600" localSheetId="5">#REF!</definedName>
    <definedName name="___PC600">#REF!</definedName>
    <definedName name="___pc80" localSheetId="10">#REF!</definedName>
    <definedName name="___pc80">#REF!</definedName>
    <definedName name="___pcf80" localSheetId="10">#REF!</definedName>
    <definedName name="___pcf80">#REF!</definedName>
    <definedName name="___PCI25" localSheetId="10">[94]ANALISA!#REF!</definedName>
    <definedName name="___PCI25">[94]ANALISA!#REF!</definedName>
    <definedName name="___PCI26" localSheetId="10">[94]ANALISA!#REF!</definedName>
    <definedName name="___PCI26">[94]ANALISA!#REF!</definedName>
    <definedName name="___PDD4" localSheetId="10">[94]ANALISA!#REF!</definedName>
    <definedName name="___PDD4">[94]ANALISA!#REF!</definedName>
    <definedName name="___PEL1" localSheetId="5">#REF!</definedName>
    <definedName name="___PEL1" localSheetId="0">#REF!</definedName>
    <definedName name="___PEL1">#REF!</definedName>
    <definedName name="___PEL2" localSheetId="5">#REF!</definedName>
    <definedName name="___PEL2">#REF!</definedName>
    <definedName name="___PEL3" localSheetId="5">#REF!</definedName>
    <definedName name="___PEL3">#REF!</definedName>
    <definedName name="___PEL4" localSheetId="5">#REF!</definedName>
    <definedName name="___PEL4">#REF!</definedName>
    <definedName name="___ph100" localSheetId="10">#REF!</definedName>
    <definedName name="___ph100">#REF!</definedName>
    <definedName name="___ph150" localSheetId="10">#REF!</definedName>
    <definedName name="___ph150">#REF!</definedName>
    <definedName name="___phf100" localSheetId="10">#REF!</definedName>
    <definedName name="___phf100">#REF!</definedName>
    <definedName name="___phf150" localSheetId="10">#REF!</definedName>
    <definedName name="___phf150">#REF!</definedName>
    <definedName name="___ply3" localSheetId="5">[95]BAHAN!#REF!</definedName>
    <definedName name="___ply3">[95]BAHAN!#REF!</definedName>
    <definedName name="___ply4" localSheetId="5">[95]BAHAN!#REF!</definedName>
    <definedName name="___ply4">[95]BAHAN!#REF!</definedName>
    <definedName name="___ply6" localSheetId="5">[95]BAHAN!#REF!</definedName>
    <definedName name="___ply6">[95]BAHAN!#REF!</definedName>
    <definedName name="___pv100" localSheetId="10">#REF!</definedName>
    <definedName name="___pv100">#REF!</definedName>
    <definedName name="___pv40" localSheetId="10">#REF!</definedName>
    <definedName name="___pv40">#REF!</definedName>
    <definedName name="___pv50" localSheetId="10">#REF!</definedName>
    <definedName name="___pv50">#REF!</definedName>
    <definedName name="___pv80" localSheetId="10">#REF!</definedName>
    <definedName name="___pv80">#REF!</definedName>
    <definedName name="___pvc1" localSheetId="5">[40]upah!#REF!</definedName>
    <definedName name="___pvc1" localSheetId="0">[40]upah!#REF!</definedName>
    <definedName name="___pvc1">[40]upah!#REF!</definedName>
    <definedName name="___pvc12" localSheetId="0">[40]upah!#REF!</definedName>
    <definedName name="___pvc12">[40]upah!#REF!</definedName>
    <definedName name="___pvc3" localSheetId="0">[95]BAHAN!#REF!</definedName>
    <definedName name="___pvc3">[95]BAHAN!#REF!</definedName>
    <definedName name="___pvc34">[40]upah!#REF!</definedName>
    <definedName name="___pvc4">[40]upah!#REF!</definedName>
    <definedName name="___pvc58">[96]BasicPrice!#REF!</definedName>
    <definedName name="___pvc75">[96]BasicPrice!#REF!</definedName>
    <definedName name="___pvf100" localSheetId="10">#REF!</definedName>
    <definedName name="___pvf100">#REF!</definedName>
    <definedName name="___pvf80" localSheetId="10">#REF!</definedName>
    <definedName name="___pvf80">#REF!</definedName>
    <definedName name="___rcp150" localSheetId="10">[86]DAFMAT!#REF!</definedName>
    <definedName name="___rcp150">[86]DAFMAT!#REF!</definedName>
    <definedName name="___rcp60">[86]DAFMAT!$F$65</definedName>
    <definedName name="___rk100" localSheetId="10">#REF!</definedName>
    <definedName name="___rk100">#REF!</definedName>
    <definedName name="___rk200" localSheetId="10">#REF!</definedName>
    <definedName name="___rk200">#REF!</definedName>
    <definedName name="___rk300" localSheetId="10">#REF!</definedName>
    <definedName name="___rk300">#REF!</definedName>
    <definedName name="___rk600" localSheetId="10">#REF!</definedName>
    <definedName name="___rk600">#REF!</definedName>
    <definedName name="___rkl1000" localSheetId="10">#REF!</definedName>
    <definedName name="___rkl1000">#REF!</definedName>
    <definedName name="___rkl1200" localSheetId="10">#REF!</definedName>
    <definedName name="___rkl1200">#REF!</definedName>
    <definedName name="___rkl200" localSheetId="10">#REF!</definedName>
    <definedName name="___rkl200">#REF!</definedName>
    <definedName name="___rkl300" localSheetId="10">#REF!</definedName>
    <definedName name="___rkl300">#REF!</definedName>
    <definedName name="___rkl400" localSheetId="10">#REF!</definedName>
    <definedName name="___rkl400">#REF!</definedName>
    <definedName name="___rkl500" localSheetId="10">#REF!</definedName>
    <definedName name="___rkl500">#REF!</definedName>
    <definedName name="___rkl600" localSheetId="10">#REF!</definedName>
    <definedName name="___rkl600">#REF!</definedName>
    <definedName name="___rkl700" localSheetId="10">#REF!</definedName>
    <definedName name="___rkl700">#REF!</definedName>
    <definedName name="___rkl800" localSheetId="10">#REF!</definedName>
    <definedName name="___rkl800">#REF!</definedName>
    <definedName name="___SC1" localSheetId="5">#REF!</definedName>
    <definedName name="___SC1" localSheetId="0">#REF!</definedName>
    <definedName name="___sc1" localSheetId="1">#REF!</definedName>
    <definedName name="___sc1" localSheetId="10">#REF!</definedName>
    <definedName name="___SC1">#REF!</definedName>
    <definedName name="___SC2" localSheetId="5">#REF!</definedName>
    <definedName name="___SC2" localSheetId="1">#REF!</definedName>
    <definedName name="___SC2" localSheetId="10">#REF!</definedName>
    <definedName name="___SC2">#REF!</definedName>
    <definedName name="___SC3" localSheetId="5">#REF!</definedName>
    <definedName name="___sc3" localSheetId="1">#REF!</definedName>
    <definedName name="___sc3" localSheetId="10">#REF!</definedName>
    <definedName name="___SC3">#REF!</definedName>
    <definedName name="___SC4" localSheetId="5">#REF!</definedName>
    <definedName name="___SC4">#REF!</definedName>
    <definedName name="___SFL1">#REF!</definedName>
    <definedName name="___SFL2">#REF!</definedName>
    <definedName name="___SFL3">#REF!</definedName>
    <definedName name="___SFM1">#REF!</definedName>
    <definedName name="___SFM2">#REF!</definedName>
    <definedName name="___SFM3">#REF!</definedName>
    <definedName name="___SFM4">#REF!</definedName>
    <definedName name="___SFM5">#REF!</definedName>
    <definedName name="___SFM6">#REF!</definedName>
    <definedName name="___SFM7">#REF!</definedName>
    <definedName name="___SFQ1">#REF!</definedName>
    <definedName name="___SFQ2">#REF!</definedName>
    <definedName name="___SFQ3">#REF!</definedName>
    <definedName name="___SFQ4">#REF!</definedName>
    <definedName name="___sfv150" localSheetId="10">#REF!</definedName>
    <definedName name="___sfv150">#REF!</definedName>
    <definedName name="___SN3" localSheetId="10">#REF!</definedName>
    <definedName name="___SN3">#REF!</definedName>
    <definedName name="___std100" localSheetId="10">#REF!</definedName>
    <definedName name="___std100">#REF!</definedName>
    <definedName name="___std150" localSheetId="10">#REF!</definedName>
    <definedName name="___std150">#REF!</definedName>
    <definedName name="___std50" localSheetId="10">#REF!</definedName>
    <definedName name="___std50">#REF!</definedName>
    <definedName name="___std65" localSheetId="10">#REF!</definedName>
    <definedName name="___std65">#REF!</definedName>
    <definedName name="___SUB1" localSheetId="5">#REF!</definedName>
    <definedName name="___SUB1">#REF!</definedName>
    <definedName name="___SUM1">#REF!</definedName>
    <definedName name="___SUM2">#REF!</definedName>
    <definedName name="___SUM3">#REF!</definedName>
    <definedName name="___tbt1" localSheetId="10">'[81]Analisa '!#REF!</definedName>
    <definedName name="___tbt1">'[81]Analisa '!#REF!</definedName>
    <definedName name="___tbt2" localSheetId="10">'[81]Analisa '!#REF!</definedName>
    <definedName name="___tbt2">'[81]Analisa '!#REF!</definedName>
    <definedName name="___tee34" localSheetId="5">'[97]RAB (OK)'!#REF!</definedName>
    <definedName name="___tee34" localSheetId="0">'[97]RAB (OK)'!#REF!</definedName>
    <definedName name="___tee34">'[97]RAB (OK)'!#REF!</definedName>
    <definedName name="___tgl2">[76]Ch!$A$16</definedName>
    <definedName name="___th100" localSheetId="10">'[50]dongia (2)'!#REF!</definedName>
    <definedName name="___th100">'[50]dongia (2)'!#REF!</definedName>
    <definedName name="___TH160" localSheetId="10">'[50]dongia (2)'!#REF!</definedName>
    <definedName name="___TH160">'[50]dongia (2)'!#REF!</definedName>
    <definedName name="___TL1" localSheetId="10">#REF!</definedName>
    <definedName name="___TL1">#REF!</definedName>
    <definedName name="___TL2" localSheetId="10">#REF!</definedName>
    <definedName name="___TL2">#REF!</definedName>
    <definedName name="___TL3" localSheetId="10">#REF!</definedName>
    <definedName name="___TL3">#REF!</definedName>
    <definedName name="___TLA120" localSheetId="10">#REF!</definedName>
    <definedName name="___TLA120">#REF!</definedName>
    <definedName name="___TLA35" localSheetId="10">#REF!</definedName>
    <definedName name="___TLA35">#REF!</definedName>
    <definedName name="___TLA50" localSheetId="10">#REF!</definedName>
    <definedName name="___TLA50">#REF!</definedName>
    <definedName name="___TLA70" localSheetId="10">#REF!</definedName>
    <definedName name="___TLA70">#REF!</definedName>
    <definedName name="___TLA95" localSheetId="10">#REF!</definedName>
    <definedName name="___TLA95">#REF!</definedName>
    <definedName name="___tlc20" localSheetId="10">#REF!</definedName>
    <definedName name="___tlc20">#REF!</definedName>
    <definedName name="___TOP2">#REF!</definedName>
    <definedName name="___TR1">[59]Vibro_Roller!$E$2:$K$43</definedName>
    <definedName name="___TR250" localSheetId="10">'[50]dongia (2)'!#REF!</definedName>
    <definedName name="___TR250">'[50]dongia (2)'!#REF!</definedName>
    <definedName name="___tr375" localSheetId="10">[50]giathanh1!#REF!</definedName>
    <definedName name="___tr375">[50]giathanh1!#REF!</definedName>
    <definedName name="___tsv25" localSheetId="10">#REF!</definedName>
    <definedName name="___tsv25">#REF!</definedName>
    <definedName name="___UP2" localSheetId="10">[94]ANALISA!#REF!</definedName>
    <definedName name="___UP2">[94]ANALISA!#REF!</definedName>
    <definedName name="___UTA1" localSheetId="5">#REF!</definedName>
    <definedName name="___UTA1" localSheetId="0">#REF!</definedName>
    <definedName name="___UTA1">#REF!</definedName>
    <definedName name="___VL100" localSheetId="0">#REF!</definedName>
    <definedName name="___VL100" localSheetId="10">#REF!</definedName>
    <definedName name="___VL100">#REF!</definedName>
    <definedName name="___VL200" localSheetId="10">#REF!</definedName>
    <definedName name="___VL200">#REF!</definedName>
    <definedName name="___VL250" localSheetId="10">#REF!</definedName>
    <definedName name="___VL250">#REF!</definedName>
    <definedName name="___vnt100" localSheetId="10">#REF!</definedName>
    <definedName name="___vnt100">#REF!</definedName>
    <definedName name="___vnt40" localSheetId="10">#REF!</definedName>
    <definedName name="___vnt40">#REF!</definedName>
    <definedName name="___vnt50" localSheetId="10">#REF!</definedName>
    <definedName name="___vnt50">#REF!</definedName>
    <definedName name="___vnt80" localSheetId="10">#REF!</definedName>
    <definedName name="___vnt80">#REF!</definedName>
    <definedName name="___VVV01" localSheetId="5">#REF!</definedName>
    <definedName name="___VVV01">#REF!</definedName>
    <definedName name="___VVV02" localSheetId="5">#REF!</definedName>
    <definedName name="___VVV02">#REF!</definedName>
    <definedName name="___Xm100" localSheetId="5">#REF!</definedName>
    <definedName name="___Xm100">#REF!</definedName>
    <definedName name="__1__123Graph_ACHART_1" hidden="1">[65]Rekapitulasi!$CG$34:$CQ$34</definedName>
    <definedName name="__10A" localSheetId="5">'[78]Anls Hrg'!#REF!</definedName>
    <definedName name="__10A">'[78]Anls Hrg'!#REF!</definedName>
    <definedName name="__123Graph_A" localSheetId="5" hidden="1">[98]Mobilisasi!#REF!</definedName>
    <definedName name="__123Graph_A" localSheetId="0" hidden="1">'[99]Muncraaat-6'!#REF!</definedName>
    <definedName name="__123Graph_A" localSheetId="1" hidden="1">'[100]L-4a,b'!$G$29:$G$36</definedName>
    <definedName name="__123Graph_A" localSheetId="10" hidden="1">'[100]L-4a,b'!$G$29:$G$36</definedName>
    <definedName name="__123Graph_A" hidden="1">'[99]Muncraaat-6'!#REF!</definedName>
    <definedName name="__123Graph_AG31" hidden="1">[101]TJ1Q47!$G$7:$G$31</definedName>
    <definedName name="__123Graph_AG32" hidden="1">[101]TJ1Q47!$G$7:$G$31</definedName>
    <definedName name="__123Graph_AG33" hidden="1">[101]TJ1Q47!$G$7:$G$31</definedName>
    <definedName name="__123Graph_AG34" hidden="1">[101]TJ1Q47!$G$7:$G$31</definedName>
    <definedName name="__123Graph_B" localSheetId="5" hidden="1">[98]Mobilisasi!#REF!</definedName>
    <definedName name="__123Graph_B" localSheetId="0" hidden="1">'[99]Muncraaat-6'!#REF!</definedName>
    <definedName name="__123Graph_B" localSheetId="1" hidden="1">'[100]L-4a,b'!$H$29:$H$36</definedName>
    <definedName name="__123Graph_B" localSheetId="10" hidden="1">'[100]L-4a,b'!$H$29:$H$36</definedName>
    <definedName name="__123Graph_B" hidden="1">'[99]Muncraaat-6'!#REF!</definedName>
    <definedName name="__123Graph_BG31" hidden="1">[101]TJ1Q47!$E$7:$E$31</definedName>
    <definedName name="__123Graph_BG32" hidden="1">[101]TJ1Q47!$E$7:$E$31</definedName>
    <definedName name="__123Graph_BG33" hidden="1">[101]TJ1Q47!$E$7:$E$31</definedName>
    <definedName name="__123Graph_BG34" hidden="1">[101]TJ1Q47!$E$7:$E$31</definedName>
    <definedName name="__123Graph_C" localSheetId="5" hidden="1">[102]A!$AG$13:$AG$22</definedName>
    <definedName name="__123Graph_C" localSheetId="1" hidden="1">[103]AC!#REF!</definedName>
    <definedName name="__123Graph_C" localSheetId="10" hidden="1">[103]AC!#REF!</definedName>
    <definedName name="__123Graph_C" hidden="1">[104]A!$AF$509:$AF$509</definedName>
    <definedName name="__123Graph_ca" hidden="1">[101]TJ1Q47!$J$7:$J$31</definedName>
    <definedName name="__123Graph_D" localSheetId="5" hidden="1">[104]A!#REF!</definedName>
    <definedName name="__123Graph_D" localSheetId="0" hidden="1">[104]A!#REF!</definedName>
    <definedName name="__123Graph_D" localSheetId="1" hidden="1">[105]SEX!$P$7:$P$7</definedName>
    <definedName name="__123Graph_D" localSheetId="10" hidden="1">[105]SEX!$P$7:$P$7</definedName>
    <definedName name="__123Graph_D" hidden="1">[104]A!#REF!</definedName>
    <definedName name="__123Graph_E" localSheetId="5" hidden="1">[104]A!#REF!</definedName>
    <definedName name="__123Graph_E" localSheetId="0" hidden="1">[104]A!#REF!</definedName>
    <definedName name="__123Graph_E" localSheetId="1" hidden="1">[103]AC!#REF!</definedName>
    <definedName name="__123Graph_E" localSheetId="10" hidden="1">[103]AC!#REF!</definedName>
    <definedName name="__123Graph_E" hidden="1">[104]A!#REF!</definedName>
    <definedName name="__123Graph_F" localSheetId="5" hidden="1">[104]A!#REF!</definedName>
    <definedName name="__123Graph_F" localSheetId="1" hidden="1">[106]ESCON!#REF!</definedName>
    <definedName name="__123Graph_F" localSheetId="10" hidden="1">[106]ESCON!#REF!</definedName>
    <definedName name="__123Graph_F" hidden="1">[104]A!#REF!</definedName>
    <definedName name="__123Graph_X" localSheetId="5" hidden="1">[98]Mobilisasi!#REF!</definedName>
    <definedName name="__123Graph_X" localSheetId="0" hidden="1">'[99]Muncraaat-6'!#REF!</definedName>
    <definedName name="__123Graph_X" localSheetId="1" hidden="1">'[100]L-4a,b'!$F$29:$F$34</definedName>
    <definedName name="__123Graph_X" localSheetId="10" hidden="1">'[100]L-4a,b'!$F$29:$F$34</definedName>
    <definedName name="__123Graph_X" hidden="1">'[99]Muncraaat-6'!#REF!</definedName>
    <definedName name="__123Graph_XG31" hidden="1">[101]TJ1Q47!$B$7:$B$31</definedName>
    <definedName name="__123Graph_XG32" hidden="1">[101]TJ1Q47!$B$7:$B$31</definedName>
    <definedName name="__123Graph_XG33" hidden="1">[101]TJ1Q47!$B$7:$B$31</definedName>
    <definedName name="__123Graph_XG34" hidden="1">[101]TJ1Q47!$B$7:$B$31</definedName>
    <definedName name="__7B" localSheetId="5">'[78]Anls Hrg'!#REF!</definedName>
    <definedName name="__7B" localSheetId="0">'[78]Anls Hrg'!#REF!</definedName>
    <definedName name="__7B">'[78]Anls Hrg'!#REF!</definedName>
    <definedName name="__AAD3">[0]!HAJIME:[0]!OWARI</definedName>
    <definedName name="__abb91" localSheetId="0">[50]chitimc!#REF!</definedName>
    <definedName name="__abb91">[50]chitimc!#REF!</definedName>
    <definedName name="__abs100" localSheetId="0">#REF!</definedName>
    <definedName name="__abs100" localSheetId="10">#REF!</definedName>
    <definedName name="__abs100">#REF!</definedName>
    <definedName name="__ADD1">[0]!STOP2:[0]!STOP2E</definedName>
    <definedName name="__ADD2">[0]!STOP:[0]!STOPE</definedName>
    <definedName name="__ADD3">[0]!STOP:[0]!STOPE</definedName>
    <definedName name="__ahu100" localSheetId="0">#REF!</definedName>
    <definedName name="__ahu100" localSheetId="10">#REF!</definedName>
    <definedName name="__ahu100">#REF!</definedName>
    <definedName name="__ahu150" localSheetId="10">#REF!</definedName>
    <definedName name="__ahu150">#REF!</definedName>
    <definedName name="__ako100" localSheetId="10">#REF!</definedName>
    <definedName name="__ako100">#REF!</definedName>
    <definedName name="__ako150" localSheetId="10">#REF!</definedName>
    <definedName name="__ako150">#REF!</definedName>
    <definedName name="__ako50" localSheetId="10">#REF!</definedName>
    <definedName name="__ako50">#REF!</definedName>
    <definedName name="__ako80" localSheetId="10">#REF!</definedName>
    <definedName name="__ako80">#REF!</definedName>
    <definedName name="__aku100" localSheetId="10">#REF!</definedName>
    <definedName name="__aku100">#REF!</definedName>
    <definedName name="__aku150" localSheetId="10">#REF!</definedName>
    <definedName name="__aku150">#REF!</definedName>
    <definedName name="__ANA1" localSheetId="5">#REF!</definedName>
    <definedName name="__ANA1" localSheetId="0">#REF!</definedName>
    <definedName name="__ANA1">#REF!</definedName>
    <definedName name="__ANA11" localSheetId="5">'[78]Anls Hrg'!#REF!</definedName>
    <definedName name="__ANA11" localSheetId="0">'[78]Anls Hrg'!#REF!</definedName>
    <definedName name="__ANA11">'[78]Anls Hrg'!#REF!</definedName>
    <definedName name="__ANA12" localSheetId="5">'[78]Anls Hrg'!#REF!</definedName>
    <definedName name="__ANA12" localSheetId="0">'[78]Anls Hrg'!#REF!</definedName>
    <definedName name="__ANA12">'[78]Anls Hrg'!#REF!</definedName>
    <definedName name="__ANA13">'[78]Anls Hrg'!#REF!</definedName>
    <definedName name="__ANA16">'[78]Anls Hrg'!#REF!</definedName>
    <definedName name="__ANA17">'[78]Anls Hrg'!#REF!</definedName>
    <definedName name="__ANA2" localSheetId="5">#REF!</definedName>
    <definedName name="__ANA2" localSheetId="0">#REF!</definedName>
    <definedName name="__ANA2">#REF!</definedName>
    <definedName name="__ANA21" localSheetId="5">'[78]Anls Hrg'!#REF!</definedName>
    <definedName name="__ANA21" localSheetId="0">'[78]Anls Hrg'!#REF!</definedName>
    <definedName name="__ANA21">'[78]Anls Hrg'!#REF!</definedName>
    <definedName name="__ANA24" localSheetId="0">'[78]Anls Hrg'!#REF!</definedName>
    <definedName name="__ANA24">'[78]Anls Hrg'!#REF!</definedName>
    <definedName name="__ANA25">'[78]Anls Hrg'!#REF!</definedName>
    <definedName name="__ANA32">'[78]Anls Hrg'!#REF!</definedName>
    <definedName name="__ANA33">'[78]Anls Hrg'!#REF!</definedName>
    <definedName name="__ANA37">'[78]Anls Hrg'!#REF!</definedName>
    <definedName name="__ANA38">'[78]Anls Hrg'!#REF!</definedName>
    <definedName name="__ANA4">'[78]Anls Hrg'!#REF!</definedName>
    <definedName name="__ANA5">'[78]Anls Hrg'!#REF!</definedName>
    <definedName name="__ANA7">'[78]Anls Hrg'!#REF!</definedName>
    <definedName name="__ANA8">'[78]Anls Hrg'!#REF!</definedName>
    <definedName name="__ANA9">'[78]Anls Hrg'!#REF!</definedName>
    <definedName name="__ank275">[107]DivVII!$G$50</definedName>
    <definedName name="__ATB1" localSheetId="10">#REF!</definedName>
    <definedName name="__ATB1">#REF!</definedName>
    <definedName name="__ATB2" localSheetId="10">#REF!</definedName>
    <definedName name="__ATB2">#REF!</definedName>
    <definedName name="__ATB3" localSheetId="10">#REF!</definedName>
    <definedName name="__ATB3">#REF!</definedName>
    <definedName name="__ATB4" localSheetId="10">#REF!</definedName>
    <definedName name="__ATB4">#REF!</definedName>
    <definedName name="__bcv100" localSheetId="10">#REF!</definedName>
    <definedName name="__bcv100">#REF!</definedName>
    <definedName name="__bcv125" localSheetId="10">#REF!</definedName>
    <definedName name="__bcv125">#REF!</definedName>
    <definedName name="__bcv150" localSheetId="10">#REF!</definedName>
    <definedName name="__bcv150">#REF!</definedName>
    <definedName name="__BIT2" localSheetId="10">#REF!</definedName>
    <definedName name="__BIT2">#REF!</definedName>
    <definedName name="__BOQ1" localSheetId="5">#REF!</definedName>
    <definedName name="__BOQ1" localSheetId="0">#REF!</definedName>
    <definedName name="__BOQ1">#REF!</definedName>
    <definedName name="__BOQ2" localSheetId="5">#REF!</definedName>
    <definedName name="__BOQ2">#REF!</definedName>
    <definedName name="__BOX2">#REF!</definedName>
    <definedName name="__BPM2">'[108]H S D'!$E$28</definedName>
    <definedName name="__bpm57">'[108]H S D'!$E$26</definedName>
    <definedName name="__BRE1" localSheetId="5">#REF!</definedName>
    <definedName name="__BRE1" localSheetId="0">#REF!</definedName>
    <definedName name="__BRE1">#REF!</definedName>
    <definedName name="__CAL1">#REF!</definedName>
    <definedName name="__CAL10">#REF!</definedName>
    <definedName name="__CAL11">#REF!</definedName>
    <definedName name="__CAL12">#REF!</definedName>
    <definedName name="__CAL13">#REF!</definedName>
    <definedName name="__CAL14">#REF!</definedName>
    <definedName name="__CAL15">#REF!</definedName>
    <definedName name="__CAL16">#REF!</definedName>
    <definedName name="__CAL17">#REF!</definedName>
    <definedName name="__CAL18">#REF!</definedName>
    <definedName name="__CAL19">#REF!</definedName>
    <definedName name="__CAL2">#REF!</definedName>
    <definedName name="__CAL20">#REF!</definedName>
    <definedName name="__CAL21">#REF!</definedName>
    <definedName name="__CAL3">#REF!</definedName>
    <definedName name="__CAL4">#REF!</definedName>
    <definedName name="__CAL5">#REF!</definedName>
    <definedName name="__CAL6">#REF!</definedName>
    <definedName name="__CAL7">#REF!</definedName>
    <definedName name="__CAL8">#REF!</definedName>
    <definedName name="__CAL9">#REF!</definedName>
    <definedName name="__cas80" localSheetId="0">#REF!</definedName>
    <definedName name="__cas80" localSheetId="10">#REF!</definedName>
    <definedName name="__cas80">#REF!</definedName>
    <definedName name="__CON1" localSheetId="5">#REF!</definedName>
    <definedName name="__CON1">#REF!</definedName>
    <definedName name="__CON2" localSheetId="5">#REF!</definedName>
    <definedName name="__CON2">#REF!</definedName>
    <definedName name="__CT250" localSheetId="10">'[50]dongia (2)'!#REF!</definedName>
    <definedName name="__CT250">'[50]dongia (2)'!#REF!</definedName>
    <definedName name="__cvd100" localSheetId="10">#REF!</definedName>
    <definedName name="__cvd100">#REF!</definedName>
    <definedName name="__cvd15" localSheetId="10">#REF!</definedName>
    <definedName name="__cvd15">#REF!</definedName>
    <definedName name="__cvd150" localSheetId="10">#REF!</definedName>
    <definedName name="__cvd150">#REF!</definedName>
    <definedName name="__cvd50" localSheetId="10">#REF!</definedName>
    <definedName name="__cvd50">#REF!</definedName>
    <definedName name="__cvd65" localSheetId="10">#REF!</definedName>
    <definedName name="__cvd65">#REF!</definedName>
    <definedName name="__CWA12" localSheetId="5">#REF!</definedName>
    <definedName name="__CWA12">#REF!</definedName>
    <definedName name="__DAF1" localSheetId="5">#REF!</definedName>
    <definedName name="__daf1" localSheetId="1">#REF!</definedName>
    <definedName name="__daf1" localSheetId="10">#REF!</definedName>
    <definedName name="__DAF1">#REF!</definedName>
    <definedName name="__daf2" localSheetId="10">#REF!</definedName>
    <definedName name="__daf2">#REF!</definedName>
    <definedName name="__daf31" localSheetId="10">#REF!</definedName>
    <definedName name="__daf31">#REF!</definedName>
    <definedName name="__daf32" localSheetId="10">#REF!</definedName>
    <definedName name="__daf32">#REF!</definedName>
    <definedName name="__daf33" localSheetId="10">#REF!</definedName>
    <definedName name="__daf33">#REF!</definedName>
    <definedName name="__dcd021" localSheetId="5">#REF!</definedName>
    <definedName name="__dcd021">#REF!</definedName>
    <definedName name="__ddn400" localSheetId="10">#REF!</definedName>
    <definedName name="__ddn400">#REF!</definedName>
    <definedName name="__ddn600" localSheetId="10">#REF!</definedName>
    <definedName name="__ddn600">#REF!</definedName>
    <definedName name="__dgt100" localSheetId="10">'[50]dongia (2)'!#REF!</definedName>
    <definedName name="__dgt100">'[50]dongia (2)'!#REF!</definedName>
    <definedName name="__dia6" localSheetId="10">#REF!</definedName>
    <definedName name="__dia6">#REF!</definedName>
    <definedName name="__DIV1" localSheetId="1">[88]BOQ!$G$26</definedName>
    <definedName name="__DIV1" localSheetId="10">[88]BOQ!$G$26</definedName>
    <definedName name="__DIV1">'[82]Kuantitas &amp; Harga'!$G$24</definedName>
    <definedName name="__DIV10" localSheetId="1">[88]BOQ!$G$381</definedName>
    <definedName name="__DIV10" localSheetId="10">[88]BOQ!$G$381</definedName>
    <definedName name="__DIV10">'[82]Kuantitas &amp; Harga'!$G$393</definedName>
    <definedName name="__DIV11" localSheetId="5">'[83]Kuantitas &amp; Harga'!#REF!</definedName>
    <definedName name="__DIV11" localSheetId="0">'[83]Kuantitas &amp; Harga'!#REF!</definedName>
    <definedName name="__DIV11" localSheetId="1">#REF!</definedName>
    <definedName name="__DIV11" localSheetId="10">#REF!</definedName>
    <definedName name="__DIV11">'[83]Kuantitas &amp; Harga'!#REF!</definedName>
    <definedName name="__DIV2" localSheetId="1">[88]BOQ!$G$50</definedName>
    <definedName name="__DIV2" localSheetId="10">[88]BOQ!$G$50</definedName>
    <definedName name="__DIV2">'[82]Kuantitas &amp; Harga'!$G$46</definedName>
    <definedName name="__DIV3" localSheetId="1">[88]BOQ!$G$76</definedName>
    <definedName name="__DIV3" localSheetId="10">[88]BOQ!$G$76</definedName>
    <definedName name="__DIV3">'[82]Kuantitas &amp; Harga'!$G$80</definedName>
    <definedName name="__DIV4" localSheetId="1">[88]BOQ!$G$90</definedName>
    <definedName name="__DIV4" localSheetId="10">[88]BOQ!$G$90</definedName>
    <definedName name="__DIV4">'[82]Kuantitas &amp; Harga'!$G$95</definedName>
    <definedName name="__DIV5" localSheetId="1">[88]BOQ!$G$104</definedName>
    <definedName name="__DIV5" localSheetId="10">[88]BOQ!$G$104</definedName>
    <definedName name="__DIV5">'[82]Kuantitas &amp; Harga'!$G$115</definedName>
    <definedName name="__DIV6" localSheetId="1">[88]BOQ!$G$138</definedName>
    <definedName name="__DIV6" localSheetId="10">[88]BOQ!$G$138</definedName>
    <definedName name="__DIV6">'[82]Kuantitas &amp; Harga'!$G$150</definedName>
    <definedName name="__DIV7" localSheetId="1">[88]BOQ!$G$273</definedName>
    <definedName name="__DIV7" localSheetId="10">[88]BOQ!$G$273</definedName>
    <definedName name="__DIV7">'[82]Kuantitas &amp; Harga'!$G$298</definedName>
    <definedName name="__DIV8" localSheetId="1">#REF!</definedName>
    <definedName name="__DIV8" localSheetId="10">#REF!</definedName>
    <definedName name="__DIV8">'[82]Kuantitas &amp; Harga'!$G$350</definedName>
    <definedName name="__DIV9" localSheetId="1">[88]BOQ!$G$368</definedName>
    <definedName name="__DIV9" localSheetId="10">[88]BOQ!$G$368</definedName>
    <definedName name="__DIV9">'[82]Kuantitas &amp; Harga'!$G$380</definedName>
    <definedName name="__dr003" localSheetId="10">#REF!</definedName>
    <definedName name="__dr003">#REF!</definedName>
    <definedName name="__DTR3">'[108]H S D'!$E$62</definedName>
    <definedName name="__E019">'[84]Upah&amp;Bahan'!$U$261</definedName>
    <definedName name="__e039">'[84]Upah&amp;Bahan'!$U$317</definedName>
    <definedName name="__e100">'[84]Upah&amp;Bahan'!$U$1045</definedName>
    <definedName name="__e101">'[84]Upah&amp;Bahan'!$U$1101</definedName>
    <definedName name="__e102">'[84]Upah&amp;Bahan'!$U$1157</definedName>
    <definedName name="__e103">'[84]Upah&amp;Bahan'!$U$1213</definedName>
    <definedName name="__e104">'[84]Upah&amp;Bahan'!$U$1612</definedName>
    <definedName name="__EEE01" localSheetId="5">[109]Peralatan!$AZ$8</definedName>
    <definedName name="__EEE01" localSheetId="1">#REF!</definedName>
    <definedName name="__EEE01" localSheetId="10">#REF!</definedName>
    <definedName name="__EEE01">[53]Alat!$AW$8</definedName>
    <definedName name="__EEE02" localSheetId="5">[109]Peralatan!$AZ$9</definedName>
    <definedName name="__EEE02" localSheetId="1">#REF!</definedName>
    <definedName name="__EEE02" localSheetId="10">#REF!</definedName>
    <definedName name="__EEE02">'[68]5-ALAT(1)'!$AW$9</definedName>
    <definedName name="__EEE03" localSheetId="5">[109]Peralatan!$AZ$10</definedName>
    <definedName name="__EEE03" localSheetId="1">#REF!</definedName>
    <definedName name="__EEE03" localSheetId="10">#REF!</definedName>
    <definedName name="__EEE03">[53]Alat!$AW$10</definedName>
    <definedName name="__EEE04" localSheetId="5">[109]Peralatan!$AZ$11</definedName>
    <definedName name="__EEE04" localSheetId="1">#REF!</definedName>
    <definedName name="__EEE04" localSheetId="10">#REF!</definedName>
    <definedName name="__EEE04">[53]Alat!$AW$11</definedName>
    <definedName name="__EEE05" localSheetId="5">[109]Peralatan!$AZ$12</definedName>
    <definedName name="__EEE05" localSheetId="1">#REF!</definedName>
    <definedName name="__EEE05" localSheetId="10">#REF!</definedName>
    <definedName name="__EEE05">[53]Alat!$AW$12</definedName>
    <definedName name="__EEE06" localSheetId="5">[109]Peralatan!$AZ$13</definedName>
    <definedName name="__EEE06" localSheetId="0">#REF!</definedName>
    <definedName name="__EEE06" localSheetId="1">#REF!</definedName>
    <definedName name="__EEE06" localSheetId="10">#REF!</definedName>
    <definedName name="__EEE06">#REF!</definedName>
    <definedName name="__EEE07" localSheetId="5">[109]Peralatan!$AZ$14</definedName>
    <definedName name="__EEE07" localSheetId="0">#REF!</definedName>
    <definedName name="__EEE07" localSheetId="1">#REF!</definedName>
    <definedName name="__EEE07" localSheetId="10">#REF!</definedName>
    <definedName name="__EEE07">#REF!</definedName>
    <definedName name="__EEE08" localSheetId="5">[109]Peralatan!$AZ$15</definedName>
    <definedName name="__EEE08" localSheetId="1">[110]Peralatan!$AW$15</definedName>
    <definedName name="__EEE08" localSheetId="10">[110]Peralatan!$AW$15</definedName>
    <definedName name="__EEE08">[62]Alatt!$AW$15</definedName>
    <definedName name="__EEE09" localSheetId="5">[109]Peralatan!$AZ$16</definedName>
    <definedName name="__EEE09" localSheetId="1">'[67]5-ALAT'!$AW$16</definedName>
    <definedName name="__EEE09" localSheetId="10">'[67]5-ALAT'!$AW$16</definedName>
    <definedName name="__EEE09">[63]Peralatan!$AW$16</definedName>
    <definedName name="__EEE10" localSheetId="5">[109]Peralatan!$AZ$17</definedName>
    <definedName name="__EEE10" localSheetId="0">#REF!</definedName>
    <definedName name="__EEE10" localSheetId="1">#REF!</definedName>
    <definedName name="__EEE10" localSheetId="10">#REF!</definedName>
    <definedName name="__EEE10">#REF!</definedName>
    <definedName name="__EEE11" localSheetId="5">[109]Peralatan!$AZ$18</definedName>
    <definedName name="__EEE11" localSheetId="1">#REF!</definedName>
    <definedName name="__EEE11" localSheetId="10">#REF!</definedName>
    <definedName name="__EEE11">[53]Alat!$AW$18</definedName>
    <definedName name="__EEE12" localSheetId="5">[109]Peralatan!$AZ$19</definedName>
    <definedName name="__EEE12" localSheetId="1">#REF!</definedName>
    <definedName name="__EEE12" localSheetId="10">#REF!</definedName>
    <definedName name="__EEE12">[53]Alat!$AW$19</definedName>
    <definedName name="__EEE13" localSheetId="5">[109]Peralatan!$AZ$20</definedName>
    <definedName name="__EEE13" localSheetId="1">#REF!</definedName>
    <definedName name="__EEE13" localSheetId="10">#REF!</definedName>
    <definedName name="__EEE13">'[68]5-ALAT(1)'!$AW$20</definedName>
    <definedName name="__EEE14" localSheetId="5">[109]Peralatan!$AZ$21</definedName>
    <definedName name="__EEE14" localSheetId="1">#REF!</definedName>
    <definedName name="__EEE14" localSheetId="10">#REF!</definedName>
    <definedName name="__EEE14">[53]Alat!$AW$21</definedName>
    <definedName name="__EEE15" localSheetId="5">[109]Peralatan!$AZ$22</definedName>
    <definedName name="__EEE15" localSheetId="1">#REF!</definedName>
    <definedName name="__EEE15" localSheetId="10">#REF!</definedName>
    <definedName name="__EEE15">[53]Alat!$AW$22</definedName>
    <definedName name="__EEE16" localSheetId="5">[109]Peralatan!$AZ$23</definedName>
    <definedName name="__EEE16" localSheetId="1">#REF!</definedName>
    <definedName name="__EEE16" localSheetId="10">#REF!</definedName>
    <definedName name="__EEE16">[53]Alat!$AW$23</definedName>
    <definedName name="__EEE17" localSheetId="5">[109]Peralatan!$AZ$24</definedName>
    <definedName name="__EEE17" localSheetId="0">#REF!</definedName>
    <definedName name="__EEE17" localSheetId="1">#REF!</definedName>
    <definedName name="__EEE17" localSheetId="10">#REF!</definedName>
    <definedName name="__EEE17">#REF!</definedName>
    <definedName name="__EEE18" localSheetId="5">[109]Peralatan!$AZ$25</definedName>
    <definedName name="__EEE18" localSheetId="1">#REF!</definedName>
    <definedName name="__EEE18" localSheetId="10">#REF!</definedName>
    <definedName name="__EEE18">[53]Alat!$AW$25</definedName>
    <definedName name="__EEE19" localSheetId="5">[109]Peralatan!$AZ$26</definedName>
    <definedName name="__EEE19" localSheetId="0">#REF!</definedName>
    <definedName name="__EEE19" localSheetId="1">#REF!</definedName>
    <definedName name="__EEE19" localSheetId="10">#REF!</definedName>
    <definedName name="__EEE19">#REF!</definedName>
    <definedName name="__EEE20" localSheetId="5">[109]Peralatan!$AZ$27</definedName>
    <definedName name="__EEE20" localSheetId="1">#REF!</definedName>
    <definedName name="__EEE20" localSheetId="10">#REF!</definedName>
    <definedName name="__EEE20">[53]Alat!$AW$27</definedName>
    <definedName name="__EEE21" localSheetId="5">[109]Peralatan!$AZ$28</definedName>
    <definedName name="__EEE21" localSheetId="1">#REF!</definedName>
    <definedName name="__EEE21" localSheetId="10">#REF!</definedName>
    <definedName name="__EEE21">[53]Alat!$AW$28</definedName>
    <definedName name="__EEE22" localSheetId="5">[109]Peralatan!$AZ$29</definedName>
    <definedName name="__EEE22" localSheetId="1">#REF!</definedName>
    <definedName name="__EEE22" localSheetId="10">#REF!</definedName>
    <definedName name="__EEE22">[53]Alat!$AW$29</definedName>
    <definedName name="__EEE23" localSheetId="5">[109]Peralatan!$AZ$30</definedName>
    <definedName name="__EEE23" localSheetId="0">#REF!</definedName>
    <definedName name="__EEE23" localSheetId="1">#REF!</definedName>
    <definedName name="__EEE23" localSheetId="10">#REF!</definedName>
    <definedName name="__EEE23">#REF!</definedName>
    <definedName name="__EEE24" localSheetId="5">[109]Peralatan!$AZ$31</definedName>
    <definedName name="__EEE24" localSheetId="1">#REF!</definedName>
    <definedName name="__EEE24" localSheetId="10">#REF!</definedName>
    <definedName name="__EEE24">[53]Alat!$AW$31</definedName>
    <definedName name="__EEE25" localSheetId="5">[109]Peralatan!$AZ$32</definedName>
    <definedName name="__EEE25" localSheetId="1">[110]Peralatan!$AW$32</definedName>
    <definedName name="__EEE25" localSheetId="10">[110]Peralatan!$AW$32</definedName>
    <definedName name="__EEE25">[53]Alat!$AW$32</definedName>
    <definedName name="__EEE26" localSheetId="5">[109]Peralatan!$AZ$33</definedName>
    <definedName name="__EEE26" localSheetId="1">#REF!</definedName>
    <definedName name="__EEE26" localSheetId="10">#REF!</definedName>
    <definedName name="__EEE26">[53]Alat!$AW$33</definedName>
    <definedName name="__EEE27" localSheetId="5">[109]Peralatan!$AZ$34</definedName>
    <definedName name="__EEE27" localSheetId="1">#REF!</definedName>
    <definedName name="__EEE27" localSheetId="10">#REF!</definedName>
    <definedName name="__EEE27">[53]Alat!$AW$34</definedName>
    <definedName name="__EEE28" localSheetId="5">[109]Peralatan!$AZ$35</definedName>
    <definedName name="__EEE28" localSheetId="1">#REF!</definedName>
    <definedName name="__EEE28" localSheetId="10">#REF!</definedName>
    <definedName name="__EEE28">[53]Alat!$AW$35</definedName>
    <definedName name="__EEE29" localSheetId="5">[109]Peralatan!$AZ$36</definedName>
    <definedName name="__EEE29" localSheetId="1">#REF!</definedName>
    <definedName name="__EEE29" localSheetId="10">#REF!</definedName>
    <definedName name="__EEE29">[53]Alat!$AW$36</definedName>
    <definedName name="__EEE30" localSheetId="5">[109]Peralatan!$AZ$37</definedName>
    <definedName name="__EEE30" localSheetId="1">#REF!</definedName>
    <definedName name="__EEE30" localSheetId="10">#REF!</definedName>
    <definedName name="__EEE30">[53]Alat!$AW$37</definedName>
    <definedName name="__EEE31" localSheetId="5">[109]Peralatan!$AZ$38</definedName>
    <definedName name="__EEE31" localSheetId="0">#REF!</definedName>
    <definedName name="__EEE31" localSheetId="1">#REF!</definedName>
    <definedName name="__EEE31" localSheetId="10">#REF!</definedName>
    <definedName name="__EEE31">#REF!</definedName>
    <definedName name="__EEE32" localSheetId="5">[109]Peralatan!$AZ$39</definedName>
    <definedName name="__EEE32" localSheetId="1">#REF!</definedName>
    <definedName name="__EEE32" localSheetId="10">#REF!</definedName>
    <definedName name="__EEE32">[53]Alat!$AW$39</definedName>
    <definedName name="__EEE33" localSheetId="5">[109]Peralatan!$AZ$40</definedName>
    <definedName name="__EEE33" localSheetId="1">#REF!</definedName>
    <definedName name="__EEE33" localSheetId="10">#REF!</definedName>
    <definedName name="__EEE33">[53]Alat!$AW$40</definedName>
    <definedName name="__EEE59">'[32]Alat (1)'!$AW$66</definedName>
    <definedName name="__EER03">'[32]Alat (1)'!$AX$10</definedName>
    <definedName name="__EER05">'[32]Alat (1)'!$AX$12</definedName>
    <definedName name="__EER06">'[32]Alat (1)'!$AX$13</definedName>
    <definedName name="__EER08">'[32]Alat (1)'!$AX$15</definedName>
    <definedName name="__EER10">[69]Peralatan!$AY$17</definedName>
    <definedName name="__EER11">[69]Peralatan!$AY$18</definedName>
    <definedName name="__EER12">[69]Peralatan!$AY$19</definedName>
    <definedName name="__EER13">[69]Peralatan!$AY$20</definedName>
    <definedName name="__EER14">[69]Peralatan!$AY$21</definedName>
    <definedName name="__EER15">[69]Peralatan!$AY$22</definedName>
    <definedName name="__EER16">[69]Peralatan!$AY$23</definedName>
    <definedName name="__EER17">[69]Peralatan!$AY$24</definedName>
    <definedName name="__EER18">[69]Peralatan!$AY$25</definedName>
    <definedName name="__EER19">[69]Peralatan!$AY$26</definedName>
    <definedName name="__EER2">[69]Peralatan!$AY$9</definedName>
    <definedName name="__EER20">[69]Peralatan!$AY$27</definedName>
    <definedName name="__EER21">[69]Peralatan!$AY$28</definedName>
    <definedName name="__EER22">[69]Peralatan!$AY$29</definedName>
    <definedName name="__EER23">[69]Peralatan!$AY$30</definedName>
    <definedName name="__EER24">[69]Peralatan!$AY$31</definedName>
    <definedName name="__EER25">[69]Peralatan!$AY$32</definedName>
    <definedName name="__EER26">[69]Peralatan!$AY$33</definedName>
    <definedName name="__EER27">[69]Peralatan!$AY$34</definedName>
    <definedName name="__EER28">[69]Peralatan!$AY$35</definedName>
    <definedName name="__EER29">[69]Peralatan!$AY$36</definedName>
    <definedName name="__EER3">[69]Peralatan!$AY$10</definedName>
    <definedName name="__EER30">[69]Peralatan!$AY$37</definedName>
    <definedName name="__EER31">[69]Peralatan!$AY$38</definedName>
    <definedName name="__EER32">[69]Peralatan!$AY$39</definedName>
    <definedName name="__EER33">[69]Peralatan!$AY$40</definedName>
    <definedName name="__EER4">[69]Peralatan!$AY$11</definedName>
    <definedName name="__EER47">'[32]Alat (1)'!$AX$54</definedName>
    <definedName name="__EER48">'[32]Alat (1)'!$AX$55</definedName>
    <definedName name="__EER5">[69]Peralatan!$AY$12</definedName>
    <definedName name="__EER56">'[32]Alat (1)'!$AX$63</definedName>
    <definedName name="__EER57">'[32]Alat (1)'!$AX$64</definedName>
    <definedName name="__EER58">'[32]Alat (1)'!$AX$65</definedName>
    <definedName name="__EER59">'[32]Alat (1)'!$AX$66</definedName>
    <definedName name="__EER6">[69]Peralatan!$AY$13</definedName>
    <definedName name="__EER60">'[32]Alat (1)'!$AX$67</definedName>
    <definedName name="__EER7">[69]Peralatan!$AY$14</definedName>
    <definedName name="__EER8" localSheetId="5">#REF!</definedName>
    <definedName name="__EER8" localSheetId="0">#REF!</definedName>
    <definedName name="__EER8">#REF!</definedName>
    <definedName name="__EER9">[69]Peralatan!$AY$16</definedName>
    <definedName name="__emb2" localSheetId="10">#REF!</definedName>
    <definedName name="__emb2">#REF!</definedName>
    <definedName name="__ERG3">[54]Vibro_Roller!$F$49:$F$63</definedName>
    <definedName name="__EST1" localSheetId="5">#REF!</definedName>
    <definedName name="__EST1" localSheetId="0">#REF!</definedName>
    <definedName name="__EST1">#REF!</definedName>
    <definedName name="__EST2" localSheetId="5">#REF!</definedName>
    <definedName name="__EST2">#REF!</definedName>
    <definedName name="__exc2" localSheetId="10">#REF!</definedName>
    <definedName name="__exc2">#REF!</definedName>
    <definedName name="__EXP2" localSheetId="10">#REF!</definedName>
    <definedName name="__EXP2">#REF!</definedName>
    <definedName name="__fjd100" localSheetId="10">#REF!</definedName>
    <definedName name="__fjd100">#REF!</definedName>
    <definedName name="__fjd150" localSheetId="10">#REF!</definedName>
    <definedName name="__fjd150">#REF!</definedName>
    <definedName name="__fjd50" localSheetId="10">#REF!</definedName>
    <definedName name="__fjd50">#REF!</definedName>
    <definedName name="__fjd65" localSheetId="10">#REF!</definedName>
    <definedName name="__fjd65">#REF!</definedName>
    <definedName name="__fmd150" localSheetId="10">#REF!</definedName>
    <definedName name="__fmd150">#REF!</definedName>
    <definedName name="__FOR1" localSheetId="5">#REF!</definedName>
    <definedName name="__FOR1">#REF!</definedName>
    <definedName name="__GAL2" localSheetId="10">#REF!</definedName>
    <definedName name="__GAL2">#REF!</definedName>
    <definedName name="__GID1">'[50]LKVL-CK-HT-GD1'!$A$4</definedName>
    <definedName name="__gip3" localSheetId="5">#REF!</definedName>
    <definedName name="__gip3" localSheetId="0">#REF!</definedName>
    <definedName name="__gip3" localSheetId="1">'[111]Analisa Harga Satuan'!$G$1904</definedName>
    <definedName name="__gip3" localSheetId="10">'[111]Analisa Harga Satuan'!$G$1904</definedName>
    <definedName name="__gip3">#REF!</definedName>
    <definedName name="__grc1" localSheetId="10">#REF!</definedName>
    <definedName name="__grc1">#REF!</definedName>
    <definedName name="__gti50" localSheetId="10">#REF!</definedName>
    <definedName name="__gti50">#REF!</definedName>
    <definedName name="__gti60" localSheetId="10">#REF!</definedName>
    <definedName name="__gti60">#REF!</definedName>
    <definedName name="__gvd100" localSheetId="10">#REF!</definedName>
    <definedName name="__gvd100">#REF!</definedName>
    <definedName name="__gvd15" localSheetId="10">#REF!</definedName>
    <definedName name="__gvd15">#REF!</definedName>
    <definedName name="__gvd150" localSheetId="10">#REF!</definedName>
    <definedName name="__gvd150">#REF!</definedName>
    <definedName name="__gvd25" localSheetId="10">#REF!</definedName>
    <definedName name="__gvd25">#REF!</definedName>
    <definedName name="__gvd50" localSheetId="10">#REF!</definedName>
    <definedName name="__gvd50">#REF!</definedName>
    <definedName name="__gvd65" localSheetId="10">#REF!</definedName>
    <definedName name="__gvd65">#REF!</definedName>
    <definedName name="__HAL1" localSheetId="5">#REF!</definedName>
    <definedName name="__HAL1" localSheetId="1">#REF!</definedName>
    <definedName name="__HAL1" localSheetId="10">#REF!</definedName>
    <definedName name="__HAL1">#REF!</definedName>
    <definedName name="__HAL2" localSheetId="5">'[83]Kuantitas &amp; Harga'!#REF!</definedName>
    <definedName name="__HAL2" localSheetId="0">'[83]Kuantitas &amp; Harga'!#REF!</definedName>
    <definedName name="__HAL2" localSheetId="1">#REF!</definedName>
    <definedName name="__HAL2" localSheetId="10">#REF!</definedName>
    <definedName name="__HAL2">'[83]Kuantitas &amp; Harga'!#REF!</definedName>
    <definedName name="__HAL3" localSheetId="5">'[83]Kuantitas &amp; Harga'!#REF!</definedName>
    <definedName name="__HAL3" localSheetId="0">'[83]Kuantitas &amp; Harga'!#REF!</definedName>
    <definedName name="__HAL3" localSheetId="1">#REF!</definedName>
    <definedName name="__HAL3" localSheetId="10">#REF!</definedName>
    <definedName name="__HAL3">'[83]Kuantitas &amp; Harga'!#REF!</definedName>
    <definedName name="__HAL4" localSheetId="5">'[83]Kuantitas &amp; Harga'!#REF!</definedName>
    <definedName name="__HAL4" localSheetId="0">'[83]Kuantitas &amp; Harga'!#REF!</definedName>
    <definedName name="__HAL4" localSheetId="1">#REF!</definedName>
    <definedName name="__HAL4" localSheetId="10">#REF!</definedName>
    <definedName name="__HAL4">'[83]Kuantitas &amp; Harga'!#REF!</definedName>
    <definedName name="__HAL5" localSheetId="5">'[83]Kuantitas &amp; Harga'!#REF!</definedName>
    <definedName name="__HAL5" localSheetId="0">'[83]Kuantitas &amp; Harga'!#REF!</definedName>
    <definedName name="__HAL5" localSheetId="1">#REF!</definedName>
    <definedName name="__HAL5" localSheetId="10">#REF!</definedName>
    <definedName name="__HAL5">'[83]Kuantitas &amp; Harga'!#REF!</definedName>
    <definedName name="__HAL6" localSheetId="0">'[83]Kuantitas &amp; Harga'!#REF!</definedName>
    <definedName name="__HAL6" localSheetId="1">#REF!</definedName>
    <definedName name="__HAL6" localSheetId="10">#REF!</definedName>
    <definedName name="__HAL6">'[83]Kuantitas &amp; Harga'!#REF!</definedName>
    <definedName name="__HAL7" localSheetId="0">'[83]Kuantitas &amp; Harga'!#REF!</definedName>
    <definedName name="__HAL7" localSheetId="1">#REF!</definedName>
    <definedName name="__HAL7" localSheetId="10">#REF!</definedName>
    <definedName name="__HAL7">'[83]Kuantitas &amp; Harga'!#REF!</definedName>
    <definedName name="__HAL8" localSheetId="5">#REF!</definedName>
    <definedName name="__HAL8" localSheetId="0">#REF!</definedName>
    <definedName name="__HAL8" localSheetId="1">#REF!</definedName>
    <definedName name="__HAL8" localSheetId="10">#REF!</definedName>
    <definedName name="__HAL8">#REF!</definedName>
    <definedName name="__hdw1" localSheetId="10">#REF!</definedName>
    <definedName name="__hdw1">#REF!</definedName>
    <definedName name="__KL12">[87]alat!$AW$18</definedName>
    <definedName name="__KOE1" localSheetId="5">#REF!</definedName>
    <definedName name="__KOE1">#REF!</definedName>
    <definedName name="__KOE10" localSheetId="5">#REF!</definedName>
    <definedName name="__KOE10">#REF!</definedName>
    <definedName name="__KOE2" localSheetId="5">#REF!</definedName>
    <definedName name="__KOE2">#REF!</definedName>
    <definedName name="__KOE3" localSheetId="5">#REF!</definedName>
    <definedName name="__KOE3">#REF!</definedName>
    <definedName name="__KOE4" localSheetId="5">#REF!</definedName>
    <definedName name="__KOE4">#REF!</definedName>
    <definedName name="__KOE5" localSheetId="5">#REF!</definedName>
    <definedName name="__KOE5">#REF!</definedName>
    <definedName name="__KOE6" localSheetId="5">#REF!</definedName>
    <definedName name="__KOE6">#REF!</definedName>
    <definedName name="__KOE7" localSheetId="5">#REF!</definedName>
    <definedName name="__KOE7">#REF!</definedName>
    <definedName name="__KOE8" localSheetId="5">#REF!</definedName>
    <definedName name="__KOE8">#REF!</definedName>
    <definedName name="__KOE9" localSheetId="5">#REF!</definedName>
    <definedName name="__KOE9">#REF!</definedName>
    <definedName name="__kof1">[55]Analisa!$AB$17</definedName>
    <definedName name="__LBP1" localSheetId="5">#REF!</definedName>
    <definedName name="__LBP1" localSheetId="0">#REF!</definedName>
    <definedName name="__LBP1">#REF!</definedName>
    <definedName name="__LBP2" localSheetId="5">#REF!</definedName>
    <definedName name="__LBP2">#REF!</definedName>
    <definedName name="__LLL01" localSheetId="5">[62]Bahan!#REF!</definedName>
    <definedName name="__LLL01" localSheetId="0">[62]Bahan!#REF!</definedName>
    <definedName name="__LLL01" localSheetId="1">#REF!</definedName>
    <definedName name="__LLL01" localSheetId="10">#REF!</definedName>
    <definedName name="__LLL01">[62]Bahan!#REF!</definedName>
    <definedName name="__LLL02" localSheetId="5">[62]Bahan!#REF!</definedName>
    <definedName name="__LLL02" localSheetId="0">[62]Bahan!#REF!</definedName>
    <definedName name="__LLL02" localSheetId="1">'[110]Basic Price'!$F$10</definedName>
    <definedName name="__LLL02" localSheetId="10">'[110]Basic Price'!$F$10</definedName>
    <definedName name="__LLL02">[62]Bahan!#REF!</definedName>
    <definedName name="__LLL03" localSheetId="5">[62]Bahan!#REF!</definedName>
    <definedName name="__LLL03" localSheetId="0">[62]Bahan!#REF!</definedName>
    <definedName name="__LLL03" localSheetId="1">#REF!</definedName>
    <definedName name="__LLL03" localSheetId="10">#REF!</definedName>
    <definedName name="__LLL03">[62]Bahan!#REF!</definedName>
    <definedName name="__LLL04" localSheetId="1">#REF!</definedName>
    <definedName name="__LLL04" localSheetId="10">#REF!</definedName>
    <definedName name="__LLL04">[71]BASIC!$F$14</definedName>
    <definedName name="__LLL05" localSheetId="1">#REF!</definedName>
    <definedName name="__LLL05" localSheetId="10">#REF!</definedName>
    <definedName name="__LLL05">[71]BASIC!$F$16</definedName>
    <definedName name="__LLL06" localSheetId="1">#REF!</definedName>
    <definedName name="__LLL06" localSheetId="10">#REF!</definedName>
    <definedName name="__LLL06">[53]Harga!$F$18</definedName>
    <definedName name="__LLL07" localSheetId="1">#REF!</definedName>
    <definedName name="__LLL07" localSheetId="10">#REF!</definedName>
    <definedName name="__LLL07">[53]Harga!$F$20</definedName>
    <definedName name="__LLL08" localSheetId="1">#REF!</definedName>
    <definedName name="__LLL08" localSheetId="10">#REF!</definedName>
    <definedName name="__LLL08">'[89]Basic Price'!$F$22</definedName>
    <definedName name="__LLL09" localSheetId="1">#REF!</definedName>
    <definedName name="__LLL09" localSheetId="10">#REF!</definedName>
    <definedName name="__LLL09">'[89]Basic Price'!$F$24</definedName>
    <definedName name="__LLL10" localSheetId="1">#REF!</definedName>
    <definedName name="__LLL10" localSheetId="10">#REF!</definedName>
    <definedName name="__LLL10">[53]Harga!$F$26</definedName>
    <definedName name="__LLL11" localSheetId="5">#REF!</definedName>
    <definedName name="__LLL11" localSheetId="0">#REF!</definedName>
    <definedName name="__LLL11" localSheetId="1">'[110]Basic Price'!#REF!</definedName>
    <definedName name="__LLL11" localSheetId="10">'[110]Basic Price'!#REF!</definedName>
    <definedName name="__LLL11">#REF!</definedName>
    <definedName name="__LOG2" localSheetId="0">#REF!</definedName>
    <definedName name="__LOG2" localSheetId="10">#REF!</definedName>
    <definedName name="__LOG2">#REF!</definedName>
    <definedName name="__lok1" localSheetId="10">#REF!</definedName>
    <definedName name="__lok1">#REF!</definedName>
    <definedName name="__lok2" localSheetId="10">#REF!</definedName>
    <definedName name="__lok2">#REF!</definedName>
    <definedName name="__m1">#REF!</definedName>
    <definedName name="__MA18">'[90]ANALISA (2)'!$Q$1336</definedName>
    <definedName name="__MAC12" localSheetId="10">#REF!</definedName>
    <definedName name="__MAC12">#REF!</definedName>
    <definedName name="__MAC46" localSheetId="10">#REF!</definedName>
    <definedName name="__MAC46">#REF!</definedName>
    <definedName name="__mat2">'[56]harga dasar T-M-A'!$B$33:$D$162</definedName>
    <definedName name="__md1">[112]HSD!$E$10</definedName>
    <definedName name="__MDE01" localSheetId="5">[109]Peralatan!$BR$27</definedName>
    <definedName name="__MDE01" localSheetId="0">#REF!</definedName>
    <definedName name="__MDE01" localSheetId="1">[22]ALAT!#REF!</definedName>
    <definedName name="__MDE01" localSheetId="10">[22]ALAT!#REF!</definedName>
    <definedName name="__MDE01">#REF!</definedName>
    <definedName name="__MDE02" localSheetId="5">[109]Peralatan!$BR$47</definedName>
    <definedName name="__MDE02" localSheetId="0">#REF!</definedName>
    <definedName name="__MDE02" localSheetId="1">[22]ALAT!#REF!</definedName>
    <definedName name="__MDE02" localSheetId="10">[22]ALAT!#REF!</definedName>
    <definedName name="__MDE02">#REF!</definedName>
    <definedName name="__MDE03" localSheetId="5">[109]Peralatan!$BR$67</definedName>
    <definedName name="__MDE03" localSheetId="0">#REF!</definedName>
    <definedName name="__MDE03" localSheetId="1">[22]ALAT!#REF!</definedName>
    <definedName name="__MDE03" localSheetId="10">[22]ALAT!#REF!</definedName>
    <definedName name="__MDE03">#REF!</definedName>
    <definedName name="__MDE04" localSheetId="5">[109]Peralatan!$BR$87</definedName>
    <definedName name="__MDE04" localSheetId="0">#REF!</definedName>
    <definedName name="__MDE04" localSheetId="1">[22]ALAT!#REF!</definedName>
    <definedName name="__MDE04" localSheetId="10">[22]ALAT!#REF!</definedName>
    <definedName name="__MDE04">#REF!</definedName>
    <definedName name="__MDE05" localSheetId="5">[109]Peralatan!$BR$107</definedName>
    <definedName name="__MDE05" localSheetId="0">#REF!</definedName>
    <definedName name="__MDE05" localSheetId="1">[22]ALAT!#REF!</definedName>
    <definedName name="__MDE05" localSheetId="10">[22]ALAT!#REF!</definedName>
    <definedName name="__MDE05">#REF!</definedName>
    <definedName name="__MDE06" localSheetId="5">[109]Peralatan!$BR$127</definedName>
    <definedName name="__MDE06" localSheetId="0">#REF!</definedName>
    <definedName name="__MDE06" localSheetId="1">[22]ALAT!#REF!</definedName>
    <definedName name="__MDE06" localSheetId="10">[22]ALAT!#REF!</definedName>
    <definedName name="__MDE06">#REF!</definedName>
    <definedName name="__MDE07" localSheetId="5">[109]Peralatan!$BR$147</definedName>
    <definedName name="__MDE07" localSheetId="0">#REF!</definedName>
    <definedName name="__MDE07" localSheetId="1">[113]Peralatan!$BO$147</definedName>
    <definedName name="__MDE07" localSheetId="10">[113]Peralatan!$BO$147</definedName>
    <definedName name="__MDE07">#REF!</definedName>
    <definedName name="__MDE08" localSheetId="5">[109]Peralatan!$BR$167</definedName>
    <definedName name="__MDE08" localSheetId="0">#REF!</definedName>
    <definedName name="__MDE08" localSheetId="1">[113]Peralatan!$BO$167</definedName>
    <definedName name="__MDE08" localSheetId="10">[113]Peralatan!$BO$167</definedName>
    <definedName name="__MDE08">#REF!</definedName>
    <definedName name="__MDE09" localSheetId="5">[109]Peralatan!$BR$187</definedName>
    <definedName name="__MDE09" localSheetId="0">#REF!</definedName>
    <definedName name="__MDE09" localSheetId="1">[113]Peralatan!$BO$187</definedName>
    <definedName name="__MDE09" localSheetId="10">[113]Peralatan!$BO$187</definedName>
    <definedName name="__MDE09">#REF!</definedName>
    <definedName name="__MDE10" localSheetId="5">[109]Peralatan!$BR$207</definedName>
    <definedName name="__MDE10" localSheetId="0">#REF!</definedName>
    <definedName name="__MDE10" localSheetId="1">[113]Peralatan!$BO$207</definedName>
    <definedName name="__MDE10" localSheetId="10">[113]Peralatan!$BO$207</definedName>
    <definedName name="__MDE10">#REF!</definedName>
    <definedName name="__MDE11" localSheetId="5">[109]Peralatan!$BR$227</definedName>
    <definedName name="__MDE11" localSheetId="0">#REF!</definedName>
    <definedName name="__MDE11" localSheetId="1">[113]Peralatan!$BO$227</definedName>
    <definedName name="__MDE11" localSheetId="10">[113]Peralatan!$BO$227</definedName>
    <definedName name="__MDE11">#REF!</definedName>
    <definedName name="__MDE12" localSheetId="5">[109]Peralatan!$BR$247</definedName>
    <definedName name="__MDE12" localSheetId="0">#REF!</definedName>
    <definedName name="__MDE12" localSheetId="1">[113]Peralatan!$BO$247</definedName>
    <definedName name="__MDE12" localSheetId="10">[113]Peralatan!$BO$247</definedName>
    <definedName name="__MDE12">#REF!</definedName>
    <definedName name="__MDE13" localSheetId="5">[109]Peralatan!$BR$267</definedName>
    <definedName name="__MDE13" localSheetId="0">#REF!</definedName>
    <definedName name="__MDE13" localSheetId="1">[113]Peralatan!$BO$267</definedName>
    <definedName name="__MDE13" localSheetId="10">[113]Peralatan!$BO$267</definedName>
    <definedName name="__MDE13">#REF!</definedName>
    <definedName name="__MDE14" localSheetId="5">[109]Peralatan!$BR$287</definedName>
    <definedName name="__MDE14" localSheetId="0">#REF!</definedName>
    <definedName name="__MDE14" localSheetId="1">[113]Peralatan!$BO$287</definedName>
    <definedName name="__MDE14" localSheetId="10">[113]Peralatan!$BO$287</definedName>
    <definedName name="__MDE14">#REF!</definedName>
    <definedName name="__MDE15" localSheetId="5">[109]Peralatan!$BR$307</definedName>
    <definedName name="__MDE15" localSheetId="0">#REF!</definedName>
    <definedName name="__MDE15" localSheetId="1">[113]Peralatan!$BO$307</definedName>
    <definedName name="__MDE15" localSheetId="10">[113]Peralatan!$BO$307</definedName>
    <definedName name="__MDE15">#REF!</definedName>
    <definedName name="__MDE16" localSheetId="5">[109]Peralatan!$BR$327</definedName>
    <definedName name="__MDE16" localSheetId="0">#REF!</definedName>
    <definedName name="__MDE16" localSheetId="1">[22]ALAT!#REF!</definedName>
    <definedName name="__MDE16" localSheetId="10">[22]ALAT!#REF!</definedName>
    <definedName name="__MDE16">#REF!</definedName>
    <definedName name="__MDE17" localSheetId="5">[109]Peralatan!$BR$347</definedName>
    <definedName name="__MDE17" localSheetId="0">#REF!</definedName>
    <definedName name="__MDE17" localSheetId="1">[22]ALAT!#REF!</definedName>
    <definedName name="__MDE17" localSheetId="10">[22]ALAT!#REF!</definedName>
    <definedName name="__MDE17">#REF!</definedName>
    <definedName name="__MDE18" localSheetId="5">[109]Peralatan!$BR$367</definedName>
    <definedName name="__MDE18" localSheetId="0">#REF!</definedName>
    <definedName name="__MDE18" localSheetId="1">[22]ALAT!#REF!</definedName>
    <definedName name="__MDE18" localSheetId="10">[22]ALAT!#REF!</definedName>
    <definedName name="__MDE18">#REF!</definedName>
    <definedName name="__MDE19" localSheetId="5">[109]Peralatan!$BR$387</definedName>
    <definedName name="__MDE19" localSheetId="0">#REF!</definedName>
    <definedName name="__MDE19" localSheetId="1">[113]Peralatan!$BO$387</definedName>
    <definedName name="__MDE19" localSheetId="10">[113]Peralatan!$BO$387</definedName>
    <definedName name="__MDE19">#REF!</definedName>
    <definedName name="__MDE20" localSheetId="5">[109]Peralatan!$BR$407</definedName>
    <definedName name="__MDE20" localSheetId="0">#REF!</definedName>
    <definedName name="__MDE20" localSheetId="1">[113]Peralatan!$BO$407</definedName>
    <definedName name="__MDE20" localSheetId="10">[113]Peralatan!$BO$407</definedName>
    <definedName name="__MDE20">#REF!</definedName>
    <definedName name="__MDE21" localSheetId="5">[109]Peralatan!$BR$427</definedName>
    <definedName name="__MDE21" localSheetId="0">#REF!</definedName>
    <definedName name="__MDE21" localSheetId="1">[22]ALAT!#REF!</definedName>
    <definedName name="__MDE21" localSheetId="10">[22]ALAT!#REF!</definedName>
    <definedName name="__MDE21">#REF!</definedName>
    <definedName name="__MDE22" localSheetId="5">[109]Peralatan!$BR$447</definedName>
    <definedName name="__MDE22" localSheetId="0">#REF!</definedName>
    <definedName name="__MDE22" localSheetId="1">[22]ALAT!#REF!</definedName>
    <definedName name="__MDE22" localSheetId="10">[22]ALAT!#REF!</definedName>
    <definedName name="__MDE22">#REF!</definedName>
    <definedName name="__MDE23" localSheetId="5">[109]Peralatan!$BR$467</definedName>
    <definedName name="__MDE23" localSheetId="0">#REF!</definedName>
    <definedName name="__MDE23" localSheetId="1">[22]ALAT!#REF!</definedName>
    <definedName name="__MDE23" localSheetId="10">[22]ALAT!#REF!</definedName>
    <definedName name="__MDE23">#REF!</definedName>
    <definedName name="__MDE24" localSheetId="5">[109]Peralatan!$BR$487</definedName>
    <definedName name="__MDE24" localSheetId="0">#REF!</definedName>
    <definedName name="__MDE24" localSheetId="1">[22]ALAT!#REF!</definedName>
    <definedName name="__MDE24" localSheetId="10">[22]ALAT!#REF!</definedName>
    <definedName name="__MDE24">#REF!</definedName>
    <definedName name="__MDE25" localSheetId="5">[109]Peralatan!$BR$507</definedName>
    <definedName name="__MDE25" localSheetId="0">#REF!</definedName>
    <definedName name="__MDE25" localSheetId="1">[22]ALAT!#REF!</definedName>
    <definedName name="__MDE25" localSheetId="10">[22]ALAT!#REF!</definedName>
    <definedName name="__MDE25">#REF!</definedName>
    <definedName name="__MDE26" localSheetId="5">[109]Peralatan!$BR$527</definedName>
    <definedName name="__MDE26" localSheetId="0">#REF!</definedName>
    <definedName name="__MDE26" localSheetId="1">[22]ALAT!#REF!</definedName>
    <definedName name="__MDE26" localSheetId="10">[22]ALAT!#REF!</definedName>
    <definedName name="__MDE26">#REF!</definedName>
    <definedName name="__MDE27" localSheetId="5">[109]Peralatan!$BR$547</definedName>
    <definedName name="__MDE27" localSheetId="0">#REF!</definedName>
    <definedName name="__MDE27" localSheetId="1">[22]ALAT!#REF!</definedName>
    <definedName name="__MDE27" localSheetId="10">[22]ALAT!#REF!</definedName>
    <definedName name="__MDE27">#REF!</definedName>
    <definedName name="__MDE28" localSheetId="5">[109]Peralatan!$BR$567</definedName>
    <definedName name="__MDE28" localSheetId="0">#REF!</definedName>
    <definedName name="__MDE28" localSheetId="1">[22]ALAT!#REF!</definedName>
    <definedName name="__MDE28" localSheetId="10">[22]ALAT!#REF!</definedName>
    <definedName name="__MDE28">#REF!</definedName>
    <definedName name="__MDE29" localSheetId="5">[109]Peralatan!$BR$587</definedName>
    <definedName name="__MDE29" localSheetId="0">#REF!</definedName>
    <definedName name="__MDE29" localSheetId="1">[22]ALAT!#REF!</definedName>
    <definedName name="__MDE29" localSheetId="10">[22]ALAT!#REF!</definedName>
    <definedName name="__MDE29">#REF!</definedName>
    <definedName name="__MDE30" localSheetId="5">[109]Peralatan!$BR$607</definedName>
    <definedName name="__MDE30" localSheetId="0">#REF!</definedName>
    <definedName name="__MDE30" localSheetId="1">[22]ALAT!#REF!</definedName>
    <definedName name="__MDE30" localSheetId="10">[22]ALAT!#REF!</definedName>
    <definedName name="__MDE30">#REF!</definedName>
    <definedName name="__MDE31" localSheetId="5">[109]Peralatan!$BR$627</definedName>
    <definedName name="__MDE31" localSheetId="0">#REF!</definedName>
    <definedName name="__MDE31" localSheetId="1">[22]ALAT!#REF!</definedName>
    <definedName name="__MDE31" localSheetId="10">[22]ALAT!#REF!</definedName>
    <definedName name="__MDE31">#REF!</definedName>
    <definedName name="__MDE32" localSheetId="5">[109]Peralatan!$BR$647</definedName>
    <definedName name="__MDE32" localSheetId="0">#REF!</definedName>
    <definedName name="__MDE32" localSheetId="1">[113]Peralatan!$BO$650</definedName>
    <definedName name="__MDE32" localSheetId="10">[113]Peralatan!$BO$650</definedName>
    <definedName name="__MDE32">#REF!</definedName>
    <definedName name="__MDE33" localSheetId="5">[109]Peralatan!$BR$667</definedName>
    <definedName name="__MDE33" localSheetId="0">#REF!</definedName>
    <definedName name="__MDE33">#REF!</definedName>
    <definedName name="__MDE34" localSheetId="5">[109]Peralatan!$BR$698</definedName>
    <definedName name="__MDE34" localSheetId="0">#REF!</definedName>
    <definedName name="__MDE34" localSheetId="1">[22]ALAT!#REF!</definedName>
    <definedName name="__MDE34" localSheetId="10">[22]ALAT!#REF!</definedName>
    <definedName name="__MDE34">#REF!</definedName>
    <definedName name="__MDE35" localSheetId="5">'[109]Peralatan (2)'!$R$27</definedName>
    <definedName name="__MDE35">'[114]Peralatan (2)'!$R$27</definedName>
    <definedName name="__MDE36" localSheetId="0">'[109]Peralatan (2)'!$R$47</definedName>
    <definedName name="__MDE36">'[109]Peralatan (2)'!$R$47</definedName>
    <definedName name="__MDE37" localSheetId="0">'[109]Peralatan (2)'!$R$67</definedName>
    <definedName name="__MDE37">'[109]Peralatan (2)'!$R$67</definedName>
    <definedName name="__MDE38" localSheetId="0">'[109]Peralatan (2)'!$R$87</definedName>
    <definedName name="__MDE38">'[109]Peralatan (2)'!$R$87</definedName>
    <definedName name="__MDE39" localSheetId="0">'[109]Peralatan (2)'!$R$107</definedName>
    <definedName name="__MDE39">'[109]Peralatan (2)'!$R$107</definedName>
    <definedName name="__MDE40" localSheetId="0">'[109]Peralatan (2)'!$R$127</definedName>
    <definedName name="__MDE40">'[109]Peralatan (2)'!$R$127</definedName>
    <definedName name="__MDE41" localSheetId="0">'[109]Peralatan (2)'!$R$147</definedName>
    <definedName name="__MDE41">'[109]Peralatan (2)'!$R$147</definedName>
    <definedName name="__MDE42" localSheetId="0">'[109]Peralatan (2)'!$R$167</definedName>
    <definedName name="__MDE42">'[109]Peralatan (2)'!$R$167</definedName>
    <definedName name="__MDE43" localSheetId="0">'[109]Peralatan (2)'!$R$187</definedName>
    <definedName name="__MDE43">'[109]Peralatan (2)'!$R$187</definedName>
    <definedName name="__MDE44" localSheetId="0">'[109]Peralatan (2)'!$R$207</definedName>
    <definedName name="__MDE44">'[109]Peralatan (2)'!$R$207</definedName>
    <definedName name="__MDE45" localSheetId="0">'[109]Peralatan (2)'!$R$227</definedName>
    <definedName name="__MDE45">'[109]Peralatan (2)'!$R$227</definedName>
    <definedName name="__MDE46" localSheetId="0">'[109]Peralatan (2)'!$R$247</definedName>
    <definedName name="__MDE46">'[109]Peralatan (2)'!$R$247</definedName>
    <definedName name="__MDE47" localSheetId="0">'[109]Peralatan (2)'!$R$267</definedName>
    <definedName name="__MDE47">'[109]Peralatan (2)'!$R$267</definedName>
    <definedName name="__MDE48" localSheetId="0">'[109]Peralatan (2)'!$R$287</definedName>
    <definedName name="__MDE48">'[109]Peralatan (2)'!$R$287</definedName>
    <definedName name="__MDE49" localSheetId="0">'[109]Peralatan (2)'!$R$307</definedName>
    <definedName name="__MDE49">'[109]Peralatan (2)'!$R$307</definedName>
    <definedName name="__MDE50" localSheetId="0">'[109]Peralatan (2)'!$R$327</definedName>
    <definedName name="__MDE50">'[109]Peralatan (2)'!$R$327</definedName>
    <definedName name="__MDE51" localSheetId="0">'[109]Peralatan (2)'!$R$347</definedName>
    <definedName name="__MDE51">'[109]Peralatan (2)'!$R$347</definedName>
    <definedName name="__MDE52" localSheetId="0">'[109]Peralatan (2)'!$R$367</definedName>
    <definedName name="__MDE52">'[109]Peralatan (2)'!$R$367</definedName>
    <definedName name="__MDE53" localSheetId="0">'[109]Peralatan (2)'!$R$387</definedName>
    <definedName name="__MDE53">'[109]Peralatan (2)'!$R$387</definedName>
    <definedName name="__MDE54" localSheetId="0">'[109]Peralatan (2)'!$R$407</definedName>
    <definedName name="__MDE54">'[109]Peralatan (2)'!$R$407</definedName>
    <definedName name="__MDE55" localSheetId="0">'[109]Peralatan (2)'!$R$427</definedName>
    <definedName name="__MDE55">'[109]Peralatan (2)'!$R$427</definedName>
    <definedName name="__MDE56" localSheetId="0">'[109]Peralatan (2)'!$R$447</definedName>
    <definedName name="__MDE56">'[109]Peralatan (2)'!$R$447</definedName>
    <definedName name="__MDE57" localSheetId="0">'[109]Peralatan (2)'!$R$467</definedName>
    <definedName name="__MDE57">'[109]Peralatan (2)'!$R$467</definedName>
    <definedName name="__MDE58" localSheetId="0">'[109]Peralatan (2)'!$R$487</definedName>
    <definedName name="__MDE58">'[109]Peralatan (2)'!$R$487</definedName>
    <definedName name="__MDE59" localSheetId="0">'[109]Peralatan (2)'!$R$507</definedName>
    <definedName name="__MDE59">'[109]Peralatan (2)'!$R$507</definedName>
    <definedName name="__MDE60" localSheetId="0">'[109]Peralatan (2)'!$R$527</definedName>
    <definedName name="__MDE60">'[109]Peralatan (2)'!$R$527</definedName>
    <definedName name="__MDE61" localSheetId="0">'[109]Peralatan (2)'!$R$547</definedName>
    <definedName name="__MDE61">'[109]Peralatan (2)'!$R$547</definedName>
    <definedName name="__MDE62" localSheetId="0">'[109]Peralatan (2)'!$R$567</definedName>
    <definedName name="__MDE62">'[109]Peralatan (2)'!$R$567</definedName>
    <definedName name="__MDE63" localSheetId="0">'[109]Peralatan (2)'!$R$587</definedName>
    <definedName name="__MDE63">'[109]Peralatan (2)'!$R$587</definedName>
    <definedName name="__MDE64" localSheetId="0">'[109]Peralatan (2)'!$R$607</definedName>
    <definedName name="__MDE64">'[109]Peralatan (2)'!$R$607</definedName>
    <definedName name="__MDE65" localSheetId="0">'[109]Peralatan (2)'!$R$627</definedName>
    <definedName name="__MDE65">'[109]Peralatan (2)'!$R$627</definedName>
    <definedName name="__MDE66" localSheetId="0">'[109]Peralatan (2)'!$R$647</definedName>
    <definedName name="__MDE66">'[109]Peralatan (2)'!$R$647</definedName>
    <definedName name="__MDE67" localSheetId="0">'[109]Peralatan (2)'!$R$667</definedName>
    <definedName name="__MDE67">'[109]Peralatan (2)'!$R$667</definedName>
    <definedName name="__MDE68" localSheetId="0">'[109]Peralatan (2)'!$R$698</definedName>
    <definedName name="__MDE68">'[109]Peralatan (2)'!$R$698</definedName>
    <definedName name="__ME01" localSheetId="5">[109]Peralatan!$BR$26</definedName>
    <definedName name="__ME01" localSheetId="0">#REF!</definedName>
    <definedName name="__ME01" localSheetId="1">[22]ALAT!#REF!</definedName>
    <definedName name="__ME01" localSheetId="10">[22]ALAT!#REF!</definedName>
    <definedName name="__ME01">#REF!</definedName>
    <definedName name="__ME02" localSheetId="5">[109]Peralatan!$BR$46</definedName>
    <definedName name="__ME02" localSheetId="0">#REF!</definedName>
    <definedName name="__ME02" localSheetId="1">[22]ALAT!#REF!</definedName>
    <definedName name="__ME02" localSheetId="10">[22]ALAT!#REF!</definedName>
    <definedName name="__ME02">#REF!</definedName>
    <definedName name="__ME03" localSheetId="5">[109]Peralatan!$BR$66</definedName>
    <definedName name="__ME03" localSheetId="0">#REF!</definedName>
    <definedName name="__ME03" localSheetId="1">[22]ALAT!#REF!</definedName>
    <definedName name="__ME03" localSheetId="10">[22]ALAT!#REF!</definedName>
    <definedName name="__ME03">#REF!</definedName>
    <definedName name="__ME04" localSheetId="5">[109]Peralatan!$BR$86</definedName>
    <definedName name="__ME04" localSheetId="0">#REF!</definedName>
    <definedName name="__ME04" localSheetId="1">[22]ALAT!#REF!</definedName>
    <definedName name="__ME04" localSheetId="10">[22]ALAT!#REF!</definedName>
    <definedName name="__ME04">#REF!</definedName>
    <definedName name="__ME05" localSheetId="5">[109]Peralatan!$BR$106</definedName>
    <definedName name="__ME05" localSheetId="0">#REF!</definedName>
    <definedName name="__ME05" localSheetId="1">[22]ALAT!#REF!</definedName>
    <definedName name="__ME05" localSheetId="10">[22]ALAT!#REF!</definedName>
    <definedName name="__ME05">#REF!</definedName>
    <definedName name="__ME06" localSheetId="5">[109]Peralatan!$BR$126</definedName>
    <definedName name="__ME06" localSheetId="0">#REF!</definedName>
    <definedName name="__ME06" localSheetId="1">[22]ALAT!#REF!</definedName>
    <definedName name="__ME06" localSheetId="10">[22]ALAT!#REF!</definedName>
    <definedName name="__ME06">#REF!</definedName>
    <definedName name="__ME07" localSheetId="5">[109]Peralatan!$BR$146</definedName>
    <definedName name="__ME07" localSheetId="0">#REF!</definedName>
    <definedName name="__ME07" localSheetId="1">[113]Peralatan!$BO$146</definedName>
    <definedName name="__ME07" localSheetId="10">[113]Peralatan!$BO$146</definedName>
    <definedName name="__ME07">#REF!</definedName>
    <definedName name="__ME08" localSheetId="5">[109]Peralatan!$BR$166</definedName>
    <definedName name="__ME08" localSheetId="0">#REF!</definedName>
    <definedName name="__ME08" localSheetId="1">[113]Peralatan!$BO$166</definedName>
    <definedName name="__ME08" localSheetId="10">[113]Peralatan!$BO$166</definedName>
    <definedName name="__ME08">#REF!</definedName>
    <definedName name="__ME09" localSheetId="5">[109]Peralatan!$BR$186</definedName>
    <definedName name="__ME09" localSheetId="0">#REF!</definedName>
    <definedName name="__ME09" localSheetId="1">[113]Peralatan!$BO$186</definedName>
    <definedName name="__ME09" localSheetId="10">[113]Peralatan!$BO$186</definedName>
    <definedName name="__ME09">#REF!</definedName>
    <definedName name="__ME10" localSheetId="5">[109]Peralatan!$BR$206</definedName>
    <definedName name="__ME10" localSheetId="0">#REF!</definedName>
    <definedName name="__ME10" localSheetId="1">[113]Peralatan!$BO$206</definedName>
    <definedName name="__ME10" localSheetId="10">[113]Peralatan!$BO$206</definedName>
    <definedName name="__ME10">#REF!</definedName>
    <definedName name="__ME11" localSheetId="5">[109]Peralatan!$BR$226</definedName>
    <definedName name="__ME11" localSheetId="0">#REF!</definedName>
    <definedName name="__ME11" localSheetId="1">[113]Peralatan!$BO$226</definedName>
    <definedName name="__ME11" localSheetId="10">[113]Peralatan!$BO$226</definedName>
    <definedName name="__ME11">#REF!</definedName>
    <definedName name="__ME12" localSheetId="5">[109]Peralatan!$BR$246</definedName>
    <definedName name="__ME12" localSheetId="0">#REF!</definedName>
    <definedName name="__ME12" localSheetId="1">[113]Peralatan!$BO$246</definedName>
    <definedName name="__ME12" localSheetId="10">[113]Peralatan!$BO$246</definedName>
    <definedName name="__ME12">#REF!</definedName>
    <definedName name="__ME13" localSheetId="5">[109]Peralatan!$BR$266</definedName>
    <definedName name="__ME13" localSheetId="0">#REF!</definedName>
    <definedName name="__ME13" localSheetId="1">[113]Peralatan!$BO$266</definedName>
    <definedName name="__ME13" localSheetId="10">[113]Peralatan!$BO$266</definedName>
    <definedName name="__ME13">#REF!</definedName>
    <definedName name="__ME14" localSheetId="5">[109]Peralatan!$BR$286</definedName>
    <definedName name="__ME14" localSheetId="0">#REF!</definedName>
    <definedName name="__ME14" localSheetId="1">[113]Peralatan!$BO$286</definedName>
    <definedName name="__ME14" localSheetId="10">[113]Peralatan!$BO$286</definedName>
    <definedName name="__ME14">#REF!</definedName>
    <definedName name="__ME15" localSheetId="5">[109]Peralatan!$BR$306</definedName>
    <definedName name="__ME15" localSheetId="0">#REF!</definedName>
    <definedName name="__ME15" localSheetId="1">[113]Peralatan!$BO$306</definedName>
    <definedName name="__ME15" localSheetId="10">[113]Peralatan!$BO$306</definedName>
    <definedName name="__ME15">#REF!</definedName>
    <definedName name="__ME16" localSheetId="5">[109]Peralatan!$BR$326</definedName>
    <definedName name="__ME16" localSheetId="0">#REF!</definedName>
    <definedName name="__ME16" localSheetId="1">[22]ALAT!#REF!</definedName>
    <definedName name="__ME16" localSheetId="10">[22]ALAT!#REF!</definedName>
    <definedName name="__ME16">#REF!</definedName>
    <definedName name="__ME17" localSheetId="5">[109]Peralatan!$BR$346</definedName>
    <definedName name="__ME17" localSheetId="0">#REF!</definedName>
    <definedName name="__ME17" localSheetId="1">[22]ALAT!#REF!</definedName>
    <definedName name="__ME17" localSheetId="10">[22]ALAT!#REF!</definedName>
    <definedName name="__ME17">#REF!</definedName>
    <definedName name="__ME18" localSheetId="5">[109]Peralatan!$BR$366</definedName>
    <definedName name="__ME18" localSheetId="0">#REF!</definedName>
    <definedName name="__ME18" localSheetId="1">[22]ALAT!#REF!</definedName>
    <definedName name="__ME18" localSheetId="10">[22]ALAT!#REF!</definedName>
    <definedName name="__ME18">#REF!</definedName>
    <definedName name="__ME19" localSheetId="5">[109]Peralatan!$BR$386</definedName>
    <definedName name="__ME19" localSheetId="0">#REF!</definedName>
    <definedName name="__ME19" localSheetId="1">[113]Peralatan!$BO$386</definedName>
    <definedName name="__ME19" localSheetId="10">[113]Peralatan!$BO$386</definedName>
    <definedName name="__ME19">#REF!</definedName>
    <definedName name="__ME20" localSheetId="5">[109]Peralatan!$BR$406</definedName>
    <definedName name="__ME20" localSheetId="0">#REF!</definedName>
    <definedName name="__ME20" localSheetId="1">[113]Peralatan!$BO$406</definedName>
    <definedName name="__ME20" localSheetId="10">[113]Peralatan!$BO$406</definedName>
    <definedName name="__ME20">#REF!</definedName>
    <definedName name="__ME21" localSheetId="5">[109]Peralatan!$BR$426</definedName>
    <definedName name="__ME21" localSheetId="0">#REF!</definedName>
    <definedName name="__ME21" localSheetId="1">[22]ALAT!#REF!</definedName>
    <definedName name="__ME21" localSheetId="10">[22]ALAT!#REF!</definedName>
    <definedName name="__ME21">#REF!</definedName>
    <definedName name="__ME22" localSheetId="5">[109]Peralatan!$BR$446</definedName>
    <definedName name="__ME22" localSheetId="0">#REF!</definedName>
    <definedName name="__ME22" localSheetId="1">[22]ALAT!#REF!</definedName>
    <definedName name="__ME22" localSheetId="10">[22]ALAT!#REF!</definedName>
    <definedName name="__ME22">#REF!</definedName>
    <definedName name="__ME23" localSheetId="5">[109]Peralatan!$BR$466</definedName>
    <definedName name="__ME23" localSheetId="0">#REF!</definedName>
    <definedName name="__ME23" localSheetId="1">[22]ALAT!#REF!</definedName>
    <definedName name="__ME23" localSheetId="10">[22]ALAT!#REF!</definedName>
    <definedName name="__ME23">#REF!</definedName>
    <definedName name="__ME24" localSheetId="5">[109]Peralatan!$BR$486</definedName>
    <definedName name="__ME24" localSheetId="0">#REF!</definedName>
    <definedName name="__ME24" localSheetId="1">[22]ALAT!#REF!</definedName>
    <definedName name="__ME24" localSheetId="10">[22]ALAT!#REF!</definedName>
    <definedName name="__ME24">#REF!</definedName>
    <definedName name="__ME25" localSheetId="5">[109]Peralatan!$BR$506</definedName>
    <definedName name="__ME25" localSheetId="0">#REF!</definedName>
    <definedName name="__ME25" localSheetId="1">[22]ALAT!#REF!</definedName>
    <definedName name="__ME25" localSheetId="10">[22]ALAT!#REF!</definedName>
    <definedName name="__ME25">#REF!</definedName>
    <definedName name="__ME26" localSheetId="5">[109]Peralatan!$BR$526</definedName>
    <definedName name="__ME26" localSheetId="1">[22]ALAT!#REF!</definedName>
    <definedName name="__ME26" localSheetId="10">[22]ALAT!#REF!</definedName>
    <definedName name="__ME26">[42]A.Alat!$BO$527</definedName>
    <definedName name="__ME27" localSheetId="5">[109]Peralatan!$BR$546</definedName>
    <definedName name="__ME27" localSheetId="0">#REF!</definedName>
    <definedName name="__ME27" localSheetId="1">[22]ALAT!#REF!</definedName>
    <definedName name="__ME27" localSheetId="10">[22]ALAT!#REF!</definedName>
    <definedName name="__ME27">#REF!</definedName>
    <definedName name="__ME28" localSheetId="5">[109]Peralatan!$BR$566</definedName>
    <definedName name="__ME28" localSheetId="0">#REF!</definedName>
    <definedName name="__ME28" localSheetId="1">[22]ALAT!#REF!</definedName>
    <definedName name="__ME28" localSheetId="10">[22]ALAT!#REF!</definedName>
    <definedName name="__ME28">#REF!</definedName>
    <definedName name="__ME29" localSheetId="5">[109]Peralatan!$BR$586</definedName>
    <definedName name="__ME29" localSheetId="0">#REF!</definedName>
    <definedName name="__ME29" localSheetId="1">[22]ALAT!#REF!</definedName>
    <definedName name="__ME29" localSheetId="10">[22]ALAT!#REF!</definedName>
    <definedName name="__ME29">#REF!</definedName>
    <definedName name="__ME30" localSheetId="5">[109]Peralatan!$BR$606</definedName>
    <definedName name="__ME30" localSheetId="0">#REF!</definedName>
    <definedName name="__ME30" localSheetId="1">[22]ALAT!#REF!</definedName>
    <definedName name="__ME30" localSheetId="10">[22]ALAT!#REF!</definedName>
    <definedName name="__ME30">#REF!</definedName>
    <definedName name="__ME31" localSheetId="5">[109]Peralatan!$BR$626</definedName>
    <definedName name="__ME31" localSheetId="0">#REF!</definedName>
    <definedName name="__ME31" localSheetId="1">[113]Peralatan!$BO$629</definedName>
    <definedName name="__ME31" localSheetId="10">[113]Peralatan!$BO$629</definedName>
    <definedName name="__ME31">#REF!</definedName>
    <definedName name="__ME32" localSheetId="5">[109]Peralatan!$BR$646</definedName>
    <definedName name="__ME32" localSheetId="0">#REF!</definedName>
    <definedName name="__ME32" localSheetId="1">[113]Peralatan!$BO$649</definedName>
    <definedName name="__ME32" localSheetId="10">[113]Peralatan!$BO$649</definedName>
    <definedName name="__ME32">#REF!</definedName>
    <definedName name="__ME33" localSheetId="5">[109]Peralatan!$BR$666</definedName>
    <definedName name="__ME33" localSheetId="0">#REF!</definedName>
    <definedName name="__ME33">#REF!</definedName>
    <definedName name="__ME34" localSheetId="5">[109]Peralatan!$BR$697</definedName>
    <definedName name="__ME34" localSheetId="0">#REF!</definedName>
    <definedName name="__ME34" localSheetId="1">[22]ALAT!#REF!</definedName>
    <definedName name="__ME34" localSheetId="10">[22]ALAT!#REF!</definedName>
    <definedName name="__ME34">#REF!</definedName>
    <definedName name="__ME35" localSheetId="5">'[109]Peralatan (2)'!$R$26</definedName>
    <definedName name="__ME35">'[114]Peralatan (2)'!$R$26</definedName>
    <definedName name="__ME36" localSheetId="0">'[109]Peralatan (2)'!$R$46</definedName>
    <definedName name="__ME36">'[109]Peralatan (2)'!$R$46</definedName>
    <definedName name="__ME37" localSheetId="0">'[109]Peralatan (2)'!$R$66</definedName>
    <definedName name="__ME37">'[109]Peralatan (2)'!$R$66</definedName>
    <definedName name="__ME38" localSheetId="0">'[109]Peralatan (2)'!$R$86</definedName>
    <definedName name="__ME38">'[109]Peralatan (2)'!$R$86</definedName>
    <definedName name="__ME39" localSheetId="0">'[109]Peralatan (2)'!$R$106</definedName>
    <definedName name="__ME39">'[109]Peralatan (2)'!$R$106</definedName>
    <definedName name="__ME40" localSheetId="0">'[109]Peralatan (2)'!$R$126</definedName>
    <definedName name="__ME40">'[109]Peralatan (2)'!$R$126</definedName>
    <definedName name="__ME41" localSheetId="0">'[109]Peralatan (2)'!$R$146</definedName>
    <definedName name="__ME41">'[109]Peralatan (2)'!$R$146</definedName>
    <definedName name="__ME42" localSheetId="0">'[109]Peralatan (2)'!$R$166</definedName>
    <definedName name="__ME42">'[109]Peralatan (2)'!$R$166</definedName>
    <definedName name="__ME43" localSheetId="0">'[109]Peralatan (2)'!$R$186</definedName>
    <definedName name="__ME43">'[109]Peralatan (2)'!$R$186</definedName>
    <definedName name="__ME44" localSheetId="0">'[109]Peralatan (2)'!$R$206</definedName>
    <definedName name="__ME44">'[109]Peralatan (2)'!$R$206</definedName>
    <definedName name="__ME45" localSheetId="0">'[109]Peralatan (2)'!$R$226</definedName>
    <definedName name="__ME45">'[109]Peralatan (2)'!$R$226</definedName>
    <definedName name="__ME46" localSheetId="0">'[109]Peralatan (2)'!$R$246</definedName>
    <definedName name="__ME46">'[109]Peralatan (2)'!$R$246</definedName>
    <definedName name="__ME47" localSheetId="0">'[109]Peralatan (2)'!$R$266</definedName>
    <definedName name="__ME47">'[109]Peralatan (2)'!$R$266</definedName>
    <definedName name="__ME48" localSheetId="0">'[109]Peralatan (2)'!$R$286</definedName>
    <definedName name="__ME48">'[109]Peralatan (2)'!$R$286</definedName>
    <definedName name="__ME49" localSheetId="0">'[109]Peralatan (2)'!$R$306</definedName>
    <definedName name="__ME49">'[109]Peralatan (2)'!$R$306</definedName>
    <definedName name="__ME50" localSheetId="0">'[109]Peralatan (2)'!$R$326</definedName>
    <definedName name="__ME50">'[109]Peralatan (2)'!$R$326</definedName>
    <definedName name="__ME51" localSheetId="0">'[109]Peralatan (2)'!$R$346</definedName>
    <definedName name="__ME51">'[109]Peralatan (2)'!$R$346</definedName>
    <definedName name="__ME52" localSheetId="0">'[109]Peralatan (2)'!$R$366</definedName>
    <definedName name="__ME52">'[109]Peralatan (2)'!$R$366</definedName>
    <definedName name="__ME53" localSheetId="0">'[109]Peralatan (2)'!$R$386</definedName>
    <definedName name="__ME53">'[109]Peralatan (2)'!$R$386</definedName>
    <definedName name="__ME54" localSheetId="0">'[109]Peralatan (2)'!$R$406</definedName>
    <definedName name="__ME54">'[109]Peralatan (2)'!$R$406</definedName>
    <definedName name="__ME55" localSheetId="0">'[109]Peralatan (2)'!$R$426</definedName>
    <definedName name="__ME55">'[109]Peralatan (2)'!$R$426</definedName>
    <definedName name="__ME56" localSheetId="0">'[109]Peralatan (2)'!$R$446</definedName>
    <definedName name="__ME56">'[109]Peralatan (2)'!$R$446</definedName>
    <definedName name="__ME57" localSheetId="0">'[109]Peralatan (2)'!$R$466</definedName>
    <definedName name="__ME57">'[109]Peralatan (2)'!$R$466</definedName>
    <definedName name="__ME58" localSheetId="0">'[109]Peralatan (2)'!$R$486</definedName>
    <definedName name="__ME58">'[109]Peralatan (2)'!$R$486</definedName>
    <definedName name="__ME59" localSheetId="0">'[109]Peralatan (2)'!$R$506</definedName>
    <definedName name="__ME59">'[109]Peralatan (2)'!$R$506</definedName>
    <definedName name="__ME60" localSheetId="0">'[109]Peralatan (2)'!$R$526</definedName>
    <definedName name="__ME60">'[109]Peralatan (2)'!$R$526</definedName>
    <definedName name="__ME61" localSheetId="0">'[109]Peralatan (2)'!$R$546</definedName>
    <definedName name="__ME61">'[109]Peralatan (2)'!$R$546</definedName>
    <definedName name="__ME62" localSheetId="0">'[109]Peralatan (2)'!$R$566</definedName>
    <definedName name="__ME62">'[109]Peralatan (2)'!$R$566</definedName>
    <definedName name="__ME63" localSheetId="0">'[109]Peralatan (2)'!$R$586</definedName>
    <definedName name="__ME63">'[109]Peralatan (2)'!$R$586</definedName>
    <definedName name="__ME64" localSheetId="0">'[109]Peralatan (2)'!$R$606</definedName>
    <definedName name="__ME64">'[109]Peralatan (2)'!$R$606</definedName>
    <definedName name="__ME65" localSheetId="0">'[109]Peralatan (2)'!$R$626</definedName>
    <definedName name="__ME65">'[109]Peralatan (2)'!$R$626</definedName>
    <definedName name="__ME66" localSheetId="0">'[109]Peralatan (2)'!$R$646</definedName>
    <definedName name="__ME66">'[109]Peralatan (2)'!$R$646</definedName>
    <definedName name="__ME67" localSheetId="0">'[109]Peralatan (2)'!$R$666</definedName>
    <definedName name="__ME67">'[109]Peralatan (2)'!$R$666</definedName>
    <definedName name="__ME68" localSheetId="0">'[109]Peralatan (2)'!$R$697</definedName>
    <definedName name="__ME68">'[109]Peralatan (2)'!$R$697</definedName>
    <definedName name="__MEN1" localSheetId="5">#REF!</definedName>
    <definedName name="__MEN1" localSheetId="0">#REF!</definedName>
    <definedName name="__MEN1">#REF!</definedName>
    <definedName name="__MET1" localSheetId="5">#REF!</definedName>
    <definedName name="__MET1">#REF!</definedName>
    <definedName name="__MET2" localSheetId="5">#REF!</definedName>
    <definedName name="__MET2">#REF!</definedName>
    <definedName name="__MJ1" localSheetId="5">#REF!</definedName>
    <definedName name="__MJ1">#REF!</definedName>
    <definedName name="__MJ2" localSheetId="5">#REF!</definedName>
    <definedName name="__MJ2">#REF!</definedName>
    <definedName name="__MMM01" localSheetId="1">#REF!</definedName>
    <definedName name="__MMM01" localSheetId="10">#REF!</definedName>
    <definedName name="__MMM01">[72]BASIC!$F$40</definedName>
    <definedName name="__MMM02" localSheetId="1">#REF!</definedName>
    <definedName name="__MMM02" localSheetId="10">#REF!</definedName>
    <definedName name="__MMM02">[72]BASIC!$F$42</definedName>
    <definedName name="__MMM03" localSheetId="5">'[68]4-Basic Price'!#REF!</definedName>
    <definedName name="__MMM03" localSheetId="0">'[68]4-Basic Price'!#REF!</definedName>
    <definedName name="__MMM03" localSheetId="1">#REF!</definedName>
    <definedName name="__MMM03" localSheetId="10">#REF!</definedName>
    <definedName name="__MMM03">'[68]4-Basic Price'!#REF!</definedName>
    <definedName name="__MMM04" localSheetId="1">#REF!</definedName>
    <definedName name="__MMM04" localSheetId="10">#REF!</definedName>
    <definedName name="__MMM04">[72]BASIC!$F$46</definedName>
    <definedName name="__MMM05" localSheetId="1">#REF!</definedName>
    <definedName name="__MMM05" localSheetId="10">#REF!</definedName>
    <definedName name="__MMM05">[53]Harga!$F$44</definedName>
    <definedName name="__MMM06" localSheetId="1">#REF!</definedName>
    <definedName name="__MMM06" localSheetId="10">#REF!</definedName>
    <definedName name="__MMM06">'[89]Basic Price'!$F$50</definedName>
    <definedName name="__MMM07" localSheetId="1">#REF!</definedName>
    <definedName name="__MMM07" localSheetId="10">#REF!</definedName>
    <definedName name="__MMM07">[53]Harga!$F$46</definedName>
    <definedName name="__MMM08" localSheetId="1">#REF!</definedName>
    <definedName name="__MMM08" localSheetId="10">#REF!</definedName>
    <definedName name="__MMM08">'[89]Basic Price'!$F$54</definedName>
    <definedName name="__MMM09" localSheetId="1">#REF!</definedName>
    <definedName name="__MMM09" localSheetId="10">#REF!</definedName>
    <definedName name="__MMM09">'[89]Basic Price'!$F$56</definedName>
    <definedName name="__MMM10" localSheetId="5">#REF!</definedName>
    <definedName name="__MMM10" localSheetId="0">#REF!</definedName>
    <definedName name="__MMM10" localSheetId="1">#REF!</definedName>
    <definedName name="__MMM10" localSheetId="10">#REF!</definedName>
    <definedName name="__MMM10">#REF!</definedName>
    <definedName name="__MMM11" localSheetId="5">#REF!</definedName>
    <definedName name="__MMM11" localSheetId="1">#REF!</definedName>
    <definedName name="__MMM11" localSheetId="10">#REF!</definedName>
    <definedName name="__MMM11">#REF!</definedName>
    <definedName name="__MMM12" localSheetId="1">#REF!</definedName>
    <definedName name="__MMM12" localSheetId="10">#REF!</definedName>
    <definedName name="__MMM12">[53]Harga!$F$57</definedName>
    <definedName name="__MMM13" localSheetId="5">#REF!</definedName>
    <definedName name="__MMM13" localSheetId="0">#REF!</definedName>
    <definedName name="__MMM13" localSheetId="1">#REF!</definedName>
    <definedName name="__MMM13" localSheetId="10">#REF!</definedName>
    <definedName name="__MMM13">#REF!</definedName>
    <definedName name="__MMM14" localSheetId="5">#REF!</definedName>
    <definedName name="__MMM14" localSheetId="1">#REF!</definedName>
    <definedName name="__MMM14" localSheetId="10">#REF!</definedName>
    <definedName name="__MMM14">#REF!</definedName>
    <definedName name="__MMM15" localSheetId="1">#REF!</definedName>
    <definedName name="__MMM15" localSheetId="10">#REF!</definedName>
    <definedName name="__MMM15">'[89]Basic Price'!$F$68</definedName>
    <definedName name="__MMM16" localSheetId="1">#REF!</definedName>
    <definedName name="__MMM16" localSheetId="10">#REF!</definedName>
    <definedName name="__MMM16">[72]BASIC!$F$70</definedName>
    <definedName name="__MMM17" localSheetId="5">'[58]Basic Price'!#REF!</definedName>
    <definedName name="__MMM17" localSheetId="0">'[58]Basic Price'!#REF!</definedName>
    <definedName name="__MMM17" localSheetId="1">#REF!</definedName>
    <definedName name="__MMM17" localSheetId="10">#REF!</definedName>
    <definedName name="__MMM17">'[58]Basic Price'!#REF!</definedName>
    <definedName name="__MMM18" localSheetId="5">#REF!</definedName>
    <definedName name="__MMM18" localSheetId="0">#REF!</definedName>
    <definedName name="__MMM18" localSheetId="1">#REF!</definedName>
    <definedName name="__MMM18" localSheetId="10">#REF!</definedName>
    <definedName name="__MMM18">#REF!</definedName>
    <definedName name="__MMM19" localSheetId="5">#REF!</definedName>
    <definedName name="__MMM19" localSheetId="1">#REF!</definedName>
    <definedName name="__MMM19" localSheetId="10">#REF!</definedName>
    <definedName name="__MMM19">#REF!</definedName>
    <definedName name="__MMM20" localSheetId="1">#REF!</definedName>
    <definedName name="__MMM20" localSheetId="10">#REF!</definedName>
    <definedName name="__MMM20">[71]BASIC!$F$86</definedName>
    <definedName name="__MMM21" localSheetId="1">#REF!</definedName>
    <definedName name="__MMM21" localSheetId="10">#REF!</definedName>
    <definedName name="__MMM21">[71]BASIC!$F$88</definedName>
    <definedName name="__MMM22" localSheetId="1">#REF!</definedName>
    <definedName name="__MMM22" localSheetId="10">#REF!</definedName>
    <definedName name="__MMM22">[71]BASIC!$F$90</definedName>
    <definedName name="__MMM23" localSheetId="5">#REF!</definedName>
    <definedName name="__MMM23" localSheetId="0">#REF!</definedName>
    <definedName name="__MMM23" localSheetId="1">#REF!</definedName>
    <definedName name="__MMM23" localSheetId="10">#REF!</definedName>
    <definedName name="__MMM23">#REF!</definedName>
    <definedName name="__MMM24" localSheetId="5">#REF!</definedName>
    <definedName name="__MMM24" localSheetId="1">#REF!</definedName>
    <definedName name="__MMM24" localSheetId="10">#REF!</definedName>
    <definedName name="__MMM24">#REF!</definedName>
    <definedName name="__MMM25" localSheetId="5">#REF!</definedName>
    <definedName name="__MMM25" localSheetId="1">#REF!</definedName>
    <definedName name="__MMM25" localSheetId="10">#REF!</definedName>
    <definedName name="__MMM25">#REF!</definedName>
    <definedName name="__MMM26" localSheetId="5">#REF!</definedName>
    <definedName name="__MMM26" localSheetId="1">#REF!</definedName>
    <definedName name="__MMM26" localSheetId="10">#REF!</definedName>
    <definedName name="__MMM26">#REF!</definedName>
    <definedName name="__MMM27" localSheetId="5">#REF!</definedName>
    <definedName name="__MMM27" localSheetId="1">#REF!</definedName>
    <definedName name="__MMM27" localSheetId="10">#REF!</definedName>
    <definedName name="__MMM27">#REF!</definedName>
    <definedName name="__MMM28" localSheetId="5">#REF!</definedName>
    <definedName name="__MMM28" localSheetId="1">#REF!</definedName>
    <definedName name="__MMM28" localSheetId="10">#REF!</definedName>
    <definedName name="__MMM28">#REF!</definedName>
    <definedName name="__MMM29" localSheetId="5">#REF!</definedName>
    <definedName name="__MMM29" localSheetId="1">#REF!</definedName>
    <definedName name="__MMM29" localSheetId="10">#REF!</definedName>
    <definedName name="__MMM29">#REF!</definedName>
    <definedName name="__MMM30" localSheetId="5">#REF!</definedName>
    <definedName name="__MMM30" localSheetId="1">#REF!</definedName>
    <definedName name="__MMM30" localSheetId="10">#REF!</definedName>
    <definedName name="__MMM30">#REF!</definedName>
    <definedName name="__MMM31" localSheetId="1">#REF!</definedName>
    <definedName name="__MMM31" localSheetId="10">#REF!</definedName>
    <definedName name="__MMM31">[53]Harga!$F$71</definedName>
    <definedName name="__MMM32" localSheetId="1">#REF!</definedName>
    <definedName name="__MMM32" localSheetId="10">#REF!</definedName>
    <definedName name="__MMM32">[53]Harga!$F$73</definedName>
    <definedName name="__MMM33" localSheetId="1">#REF!</definedName>
    <definedName name="__MMM33" localSheetId="10">#REF!</definedName>
    <definedName name="__MMM33">[53]Harga!$F$75</definedName>
    <definedName name="__MMM34" localSheetId="1">#REF!</definedName>
    <definedName name="__MMM34" localSheetId="10">#REF!</definedName>
    <definedName name="__MMM34">[53]Harga!$F$77</definedName>
    <definedName name="__MMM35" localSheetId="5">#REF!</definedName>
    <definedName name="__MMM35" localSheetId="0">#REF!</definedName>
    <definedName name="__MMM35" localSheetId="1">#REF!</definedName>
    <definedName name="__MMM35" localSheetId="10">#REF!</definedName>
    <definedName name="__MMM35">#REF!</definedName>
    <definedName name="__MMM36" localSheetId="5">#REF!</definedName>
    <definedName name="__MMM36" localSheetId="1">#REF!</definedName>
    <definedName name="__MMM36" localSheetId="10">#REF!</definedName>
    <definedName name="__MMM36">#REF!</definedName>
    <definedName name="__MMM37" localSheetId="5">'[68]4-Basic Price'!#REF!</definedName>
    <definedName name="__MMM37" localSheetId="0">'[68]4-Basic Price'!#REF!</definedName>
    <definedName name="__MMM37" localSheetId="1">#REF!</definedName>
    <definedName name="__MMM37" localSheetId="10">#REF!</definedName>
    <definedName name="__MMM37">'[68]4-Basic Price'!#REF!</definedName>
    <definedName name="__MMM38" localSheetId="5">'[115]4-Basic Price-Upah'!#REF!</definedName>
    <definedName name="__MMM38" localSheetId="0">'[115]4-Basic Price-Upah'!#REF!</definedName>
    <definedName name="__MMM38" localSheetId="1">#REF!</definedName>
    <definedName name="__MMM38" localSheetId="10">#REF!</definedName>
    <definedName name="__MMM38">'[115]4-Basic Price-Upah'!#REF!</definedName>
    <definedName name="__MMM39" localSheetId="5">'[68]4-Basic Price'!#REF!</definedName>
    <definedName name="__MMM39" localSheetId="0">'[68]4-Basic Price'!#REF!</definedName>
    <definedName name="__MMM39" localSheetId="1">#REF!</definedName>
    <definedName name="__MMM39" localSheetId="10">#REF!</definedName>
    <definedName name="__MMM39">'[68]4-Basic Price'!#REF!</definedName>
    <definedName name="__MMM40" localSheetId="5">#REF!</definedName>
    <definedName name="__MMM40" localSheetId="0">#REF!</definedName>
    <definedName name="__MMM40" localSheetId="1">#REF!</definedName>
    <definedName name="__MMM40" localSheetId="10">#REF!</definedName>
    <definedName name="__MMM40">#REF!</definedName>
    <definedName name="__MMM41" localSheetId="5">#REF!</definedName>
    <definedName name="__MMM41" localSheetId="1">#REF!</definedName>
    <definedName name="__MMM41" localSheetId="10">#REF!</definedName>
    <definedName name="__MMM41">#REF!</definedName>
    <definedName name="__MMM411" localSheetId="5">#REF!</definedName>
    <definedName name="__MMM411" localSheetId="1">#REF!</definedName>
    <definedName name="__MMM411" localSheetId="10">#REF!</definedName>
    <definedName name="__MMM411">#REF!</definedName>
    <definedName name="__MMM42" localSheetId="5">#REF!</definedName>
    <definedName name="__MMM42" localSheetId="1">#REF!</definedName>
    <definedName name="__MMM42" localSheetId="10">#REF!</definedName>
    <definedName name="__MMM42">#REF!</definedName>
    <definedName name="__MMM43" localSheetId="5">#REF!</definedName>
    <definedName name="__MMM43" localSheetId="1">#REF!</definedName>
    <definedName name="__MMM43" localSheetId="10">#REF!</definedName>
    <definedName name="__MMM43">#REF!</definedName>
    <definedName name="__MMM44" localSheetId="1">#REF!</definedName>
    <definedName name="__MMM44" localSheetId="10">#REF!</definedName>
    <definedName name="__MMM44">'[116]4-Basic Price'!$F$98</definedName>
    <definedName name="__MMM45" localSheetId="5">#REF!</definedName>
    <definedName name="__MMM45" localSheetId="0">#REF!</definedName>
    <definedName name="__MMM45" localSheetId="1">#REF!</definedName>
    <definedName name="__MMM45" localSheetId="10">#REF!</definedName>
    <definedName name="__MMM45">#REF!</definedName>
    <definedName name="__MMM46" localSheetId="5">#REF!</definedName>
    <definedName name="__MMM46" localSheetId="1">#REF!</definedName>
    <definedName name="__MMM46" localSheetId="10">#REF!</definedName>
    <definedName name="__MMM46">#REF!</definedName>
    <definedName name="__MMM47" localSheetId="1">#REF!</definedName>
    <definedName name="__MMM47" localSheetId="10">#REF!</definedName>
    <definedName name="__MMM47">'[89]Basic Price'!$F$149</definedName>
    <definedName name="__MMM48" localSheetId="5">#REF!</definedName>
    <definedName name="__MMM48" localSheetId="0">#REF!</definedName>
    <definedName name="__MMM48" localSheetId="1">#REF!</definedName>
    <definedName name="__MMM48" localSheetId="10">#REF!</definedName>
    <definedName name="__MMM48">#REF!</definedName>
    <definedName name="__MMM49" localSheetId="1">#REF!</definedName>
    <definedName name="__MMM49" localSheetId="10">#REF!</definedName>
    <definedName name="__MMM49">'[89]Basic Price'!$F$153</definedName>
    <definedName name="__MMM50" localSheetId="5">#REF!</definedName>
    <definedName name="__MMM50" localSheetId="0">#REF!</definedName>
    <definedName name="__MMM50" localSheetId="1">#REF!</definedName>
    <definedName name="__MMM50" localSheetId="10">#REF!</definedName>
    <definedName name="__MMM50">#REF!</definedName>
    <definedName name="__MMM51" localSheetId="5">#REF!</definedName>
    <definedName name="__MMM51" localSheetId="1">#REF!</definedName>
    <definedName name="__MMM51" localSheetId="10">#REF!</definedName>
    <definedName name="__MMM51">#REF!</definedName>
    <definedName name="__MMM52" localSheetId="5">#REF!</definedName>
    <definedName name="__MMM52" localSheetId="1">#REF!</definedName>
    <definedName name="__MMM52" localSheetId="10">#REF!</definedName>
    <definedName name="__MMM52">#REF!</definedName>
    <definedName name="__MMM53" localSheetId="1">#REF!</definedName>
    <definedName name="__MMM53" localSheetId="10">#REF!</definedName>
    <definedName name="__MMM53">'[89]Basic Price'!$F$161</definedName>
    <definedName name="__MMM54" localSheetId="5">#REF!</definedName>
    <definedName name="__MMM54" localSheetId="0">#REF!</definedName>
    <definedName name="__MMM54" localSheetId="1">#REF!</definedName>
    <definedName name="__MMM54" localSheetId="10">#REF!</definedName>
    <definedName name="__MMM54">#REF!</definedName>
    <definedName name="__MOB1" localSheetId="5">#REF!</definedName>
    <definedName name="__MOB1">#REF!</definedName>
    <definedName name="__MOB2" localSheetId="5">#REF!</definedName>
    <definedName name="__MOB2">#REF!</definedName>
    <definedName name="__Mpa10" localSheetId="5">#REF!</definedName>
    <definedName name="__Mpa10">#REF!</definedName>
    <definedName name="__Mpa20" localSheetId="5">#REF!</definedName>
    <definedName name="__Mpa20">#REF!</definedName>
    <definedName name="__Mpa25" localSheetId="5">#REF!</definedName>
    <definedName name="__Mpa25">#REF!</definedName>
    <definedName name="__Mpa40" localSheetId="5">#REF!</definedName>
    <definedName name="__Mpa40">#REF!</definedName>
    <definedName name="__Mpa45" localSheetId="5">#REF!</definedName>
    <definedName name="__Mpa45">#REF!</definedName>
    <definedName name="__Mpa50" localSheetId="5">#REF!</definedName>
    <definedName name="__Mpa50">#REF!</definedName>
    <definedName name="__Mpa55" localSheetId="5">#REF!</definedName>
    <definedName name="__Mpa55">#REF!</definedName>
    <definedName name="__MPU1">'[117]Adm 1-12'!$N$61</definedName>
    <definedName name="__MPU2">'[117]Adm 1-12'!$N$156</definedName>
    <definedName name="__MPU3">'[117]Adm 1-12'!$N$249</definedName>
    <definedName name="__MPU4">'[117]Adm 1-12'!$N$343</definedName>
    <definedName name="__MPU5">'[117]Adm 1-12'!$N$435</definedName>
    <definedName name="__MS1" localSheetId="5">#REF!</definedName>
    <definedName name="__MS1" localSheetId="0">#REF!</definedName>
    <definedName name="__MS1">#REF!</definedName>
    <definedName name="__MS2" localSheetId="5">#REF!</definedName>
    <definedName name="__MS2">#REF!</definedName>
    <definedName name="__NCL100" localSheetId="10">#REF!</definedName>
    <definedName name="__NCL100">#REF!</definedName>
    <definedName name="__NCL200" localSheetId="10">#REF!</definedName>
    <definedName name="__NCL200">#REF!</definedName>
    <definedName name="__NCL250" localSheetId="10">#REF!</definedName>
    <definedName name="__NCL250">#REF!</definedName>
    <definedName name="__new5">[0]!HAJIME:[0]!OWARI</definedName>
    <definedName name="__nin190" localSheetId="10">#REF!</definedName>
    <definedName name="__nin190">#REF!</definedName>
    <definedName name="__ON2" localSheetId="5">'[118]M. Onsite'!#REF!</definedName>
    <definedName name="__ON2">'[118]M. Onsite'!#REF!</definedName>
    <definedName name="__ON3" localSheetId="5">'[118]M. Onsite'!#REF!</definedName>
    <definedName name="__ON3">'[118]M. Onsite'!#REF!</definedName>
    <definedName name="__ON4" localSheetId="5">'[118]M. Onsite'!#REF!</definedName>
    <definedName name="__ON4">'[118]M. Onsite'!#REF!</definedName>
    <definedName name="__ON5" localSheetId="5">'[118]M. Onsite'!#REF!</definedName>
    <definedName name="__ON5">'[118]M. Onsite'!#REF!</definedName>
    <definedName name="__ON6" localSheetId="5">'[118]M. Onsite'!#REF!</definedName>
    <definedName name="__ON6">'[118]M. Onsite'!#REF!</definedName>
    <definedName name="__PA1">'[90]ANALISA (2)'!$Q$1258</definedName>
    <definedName name="__PA18">'[90]ANALISA (2)'!$Q$1320</definedName>
    <definedName name="__pab100" localSheetId="10">#REF!</definedName>
    <definedName name="__pab100">#REF!</definedName>
    <definedName name="__pab125" localSheetId="10">#REF!</definedName>
    <definedName name="__pab125">#REF!</definedName>
    <definedName name="__pab15" localSheetId="10">#REF!</definedName>
    <definedName name="__pab15">#REF!</definedName>
    <definedName name="__pab150" localSheetId="10">#REF!</definedName>
    <definedName name="__pab150">#REF!</definedName>
    <definedName name="__pab2" localSheetId="10">#REF!</definedName>
    <definedName name="__pab2">#REF!</definedName>
    <definedName name="__pab20" localSheetId="10">#REF!</definedName>
    <definedName name="__pab20">#REF!</definedName>
    <definedName name="__pab25" localSheetId="10">#REF!</definedName>
    <definedName name="__pab25">#REF!</definedName>
    <definedName name="__pab32" localSheetId="10">#REF!</definedName>
    <definedName name="__pab32">#REF!</definedName>
    <definedName name="__pab4" localSheetId="10">#REF!</definedName>
    <definedName name="__pab4">#REF!</definedName>
    <definedName name="__pab40" localSheetId="10">#REF!</definedName>
    <definedName name="__pab40">#REF!</definedName>
    <definedName name="__pab50" localSheetId="10">#REF!</definedName>
    <definedName name="__pab50">#REF!</definedName>
    <definedName name="__pab6" localSheetId="10">#REF!</definedName>
    <definedName name="__pab6">#REF!</definedName>
    <definedName name="__pab65" localSheetId="10">#REF!</definedName>
    <definedName name="__pab65">#REF!</definedName>
    <definedName name="__pab80" localSheetId="10">#REF!</definedName>
    <definedName name="__pab80">#REF!</definedName>
    <definedName name="__pah150" localSheetId="10">#REF!</definedName>
    <definedName name="__pah150">#REF!</definedName>
    <definedName name="__pak100" localSheetId="10">#REF!</definedName>
    <definedName name="__pak100">#REF!</definedName>
    <definedName name="__pak150" localSheetId="10">#REF!</definedName>
    <definedName name="__pak150">#REF!</definedName>
    <definedName name="__pak50" localSheetId="10">#REF!</definedName>
    <definedName name="__pak50">#REF!</definedName>
    <definedName name="__pak80" localSheetId="10">#REF!</definedName>
    <definedName name="__pak80">#REF!</definedName>
    <definedName name="__pbs100" localSheetId="10">#REF!</definedName>
    <definedName name="__pbs100">#REF!</definedName>
    <definedName name="__pbs15" localSheetId="10">#REF!</definedName>
    <definedName name="__pbs15">#REF!</definedName>
    <definedName name="__pbs150" localSheetId="10">#REF!</definedName>
    <definedName name="__pbs150">#REF!</definedName>
    <definedName name="__pbs40" localSheetId="10">#REF!</definedName>
    <definedName name="__pbs40">#REF!</definedName>
    <definedName name="__pbs50" localSheetId="10">#REF!</definedName>
    <definedName name="__pbs50">#REF!</definedName>
    <definedName name="__pbs65" localSheetId="10">#REF!</definedName>
    <definedName name="__pbs65">#REF!</definedName>
    <definedName name="__pbs80" localSheetId="10">#REF!</definedName>
    <definedName name="__pbs80">#REF!</definedName>
    <definedName name="__PC200" localSheetId="5">#REF!</definedName>
    <definedName name="__PC200" localSheetId="0">#REF!</definedName>
    <definedName name="__PC200">#REF!</definedName>
    <definedName name="__PC450" localSheetId="5">#REF!</definedName>
    <definedName name="__PC450">#REF!</definedName>
    <definedName name="__pc50" localSheetId="10">#REF!</definedName>
    <definedName name="__pc50">#REF!</definedName>
    <definedName name="__PC600" localSheetId="5">#REF!</definedName>
    <definedName name="__PC600">#REF!</definedName>
    <definedName name="__pc80" localSheetId="10">#REF!</definedName>
    <definedName name="__pc80">#REF!</definedName>
    <definedName name="__pcf80" localSheetId="10">#REF!</definedName>
    <definedName name="__pcf80">#REF!</definedName>
    <definedName name="__PEL1" localSheetId="5">#REF!</definedName>
    <definedName name="__PEL1">#REF!</definedName>
    <definedName name="__PEL2" localSheetId="5">#REF!</definedName>
    <definedName name="__PEL2">#REF!</definedName>
    <definedName name="__PEL3" localSheetId="5">#REF!</definedName>
    <definedName name="__PEL3">#REF!</definedName>
    <definedName name="__PEL4" localSheetId="5">#REF!</definedName>
    <definedName name="__PEL4">#REF!</definedName>
    <definedName name="__ph100" localSheetId="10">#REF!</definedName>
    <definedName name="__ph100">#REF!</definedName>
    <definedName name="__ph150" localSheetId="10">#REF!</definedName>
    <definedName name="__ph150">#REF!</definedName>
    <definedName name="__phf100" localSheetId="10">#REF!</definedName>
    <definedName name="__phf100">#REF!</definedName>
    <definedName name="__phf150" localSheetId="10">#REF!</definedName>
    <definedName name="__phf150">#REF!</definedName>
    <definedName name="__pk1">[112]HSD!$E$8</definedName>
    <definedName name="__ply3" localSheetId="5">[95]BAHAN!#REF!</definedName>
    <definedName name="__ply3" localSheetId="0">[95]BAHAN!#REF!</definedName>
    <definedName name="__ply3">[95]BAHAN!#REF!</definedName>
    <definedName name="__ply4" localSheetId="5">[95]BAHAN!#REF!</definedName>
    <definedName name="__ply4" localSheetId="0">[95]BAHAN!#REF!</definedName>
    <definedName name="__ply4">[95]BAHAN!#REF!</definedName>
    <definedName name="__ply6" localSheetId="5">[95]BAHAN!#REF!</definedName>
    <definedName name="__ply6">[95]BAHAN!#REF!</definedName>
    <definedName name="__PPK2" localSheetId="5">#REF!</definedName>
    <definedName name="__PPK2" localSheetId="0">#REF!</definedName>
    <definedName name="__PPK2">#REF!</definedName>
    <definedName name="__pv100" localSheetId="0">#REF!</definedName>
    <definedName name="__pv100" localSheetId="10">#REF!</definedName>
    <definedName name="__pv100">#REF!</definedName>
    <definedName name="__pv40" localSheetId="10">#REF!</definedName>
    <definedName name="__pv40">#REF!</definedName>
    <definedName name="__pv50" localSheetId="10">#REF!</definedName>
    <definedName name="__pv50">#REF!</definedName>
    <definedName name="__pv80" localSheetId="10">#REF!</definedName>
    <definedName name="__pv80">#REF!</definedName>
    <definedName name="__pvc1" localSheetId="5">[40]upah!#REF!</definedName>
    <definedName name="__pvc1" localSheetId="0">[40]upah!#REF!</definedName>
    <definedName name="__pvc1" localSheetId="1">[119]HarSat!$E$49</definedName>
    <definedName name="__pvc1" localSheetId="10">[119]HarSat!$E$49</definedName>
    <definedName name="__pvc1">[40]upah!#REF!</definedName>
    <definedName name="__pvc12" localSheetId="5">[40]upah!#REF!</definedName>
    <definedName name="__pvc12" localSheetId="0">[40]upah!#REF!</definedName>
    <definedName name="__pvc12">[40]upah!#REF!</definedName>
    <definedName name="__pvc2">[96]BasicPrice!$F$45</definedName>
    <definedName name="__pvc3" localSheetId="5">[95]BAHAN!#REF!</definedName>
    <definedName name="__pvc3" localSheetId="0">[95]BAHAN!#REF!</definedName>
    <definedName name="__pvc3">[95]BAHAN!#REF!</definedName>
    <definedName name="__pvc34" localSheetId="0">[40]upah!#REF!</definedName>
    <definedName name="__pvc34">[40]upah!#REF!</definedName>
    <definedName name="__pvc4" localSheetId="0">[40]upah!#REF!</definedName>
    <definedName name="__pvc4" localSheetId="1">[119]HarSat!$E$37</definedName>
    <definedName name="__pvc4" localSheetId="10">[119]HarSat!$E$37</definedName>
    <definedName name="__pvc4">[40]upah!#REF!</definedName>
    <definedName name="__pvf100" localSheetId="10">#REF!</definedName>
    <definedName name="__pvf100">#REF!</definedName>
    <definedName name="__pvf80" localSheetId="10">#REF!</definedName>
    <definedName name="__pvf80">#REF!</definedName>
    <definedName name="__rab1" localSheetId="5">#REF!</definedName>
    <definedName name="__rab1" localSheetId="0">#REF!</definedName>
    <definedName name="__rab1">#REF!</definedName>
    <definedName name="__rk100" localSheetId="10">#REF!</definedName>
    <definedName name="__rk100">#REF!</definedName>
    <definedName name="__rk200" localSheetId="10">#REF!</definedName>
    <definedName name="__rk200">#REF!</definedName>
    <definedName name="__rk300" localSheetId="10">#REF!</definedName>
    <definedName name="__rk300">#REF!</definedName>
    <definedName name="__rk600" localSheetId="10">#REF!</definedName>
    <definedName name="__rk600">#REF!</definedName>
    <definedName name="__rkl1000" localSheetId="10">#REF!</definedName>
    <definedName name="__rkl1000">#REF!</definedName>
    <definedName name="__rkl1200" localSheetId="10">#REF!</definedName>
    <definedName name="__rkl1200">#REF!</definedName>
    <definedName name="__rkl200" localSheetId="10">#REF!</definedName>
    <definedName name="__rkl200">#REF!</definedName>
    <definedName name="__rkl300" localSheetId="10">#REF!</definedName>
    <definedName name="__rkl300">#REF!</definedName>
    <definedName name="__rkl400" localSheetId="10">#REF!</definedName>
    <definedName name="__rkl400">#REF!</definedName>
    <definedName name="__rkl500" localSheetId="10">#REF!</definedName>
    <definedName name="__rkl500">#REF!</definedName>
    <definedName name="__rkl600" localSheetId="10">#REF!</definedName>
    <definedName name="__rkl600">#REF!</definedName>
    <definedName name="__rkl700" localSheetId="10">#REF!</definedName>
    <definedName name="__rkl700">#REF!</definedName>
    <definedName name="__rkl800" localSheetId="10">#REF!</definedName>
    <definedName name="__rkl800">#REF!</definedName>
    <definedName name="__SC1" localSheetId="5">#REF!</definedName>
    <definedName name="__sc1" localSheetId="1">#REF!</definedName>
    <definedName name="__sc1" localSheetId="10">#REF!</definedName>
    <definedName name="__SC1">#REF!</definedName>
    <definedName name="__SC2" localSheetId="5">#REF!</definedName>
    <definedName name="__SC2" localSheetId="1">#REF!</definedName>
    <definedName name="__SC2" localSheetId="10">#REF!</definedName>
    <definedName name="__SC2">#REF!</definedName>
    <definedName name="__SC3" localSheetId="5">#REF!</definedName>
    <definedName name="__sc3" localSheetId="1">#REF!</definedName>
    <definedName name="__sc3" localSheetId="10">#REF!</definedName>
    <definedName name="__SC3">#REF!</definedName>
    <definedName name="__SC4" localSheetId="5">#REF!</definedName>
    <definedName name="__SC4">#REF!</definedName>
    <definedName name="__SFL1">#REF!</definedName>
    <definedName name="__SFL2">#REF!</definedName>
    <definedName name="__SFL3">#REF!</definedName>
    <definedName name="__SFM1">#REF!</definedName>
    <definedName name="__SFM2">#REF!</definedName>
    <definedName name="__SFM3">#REF!</definedName>
    <definedName name="__SFM4">#REF!</definedName>
    <definedName name="__SFM5">#REF!</definedName>
    <definedName name="__SFM6">#REF!</definedName>
    <definedName name="__SFM7">#REF!</definedName>
    <definedName name="__SFQ1">#REF!</definedName>
    <definedName name="__SFQ2">#REF!</definedName>
    <definedName name="__SFQ3">#REF!</definedName>
    <definedName name="__SFQ4">#REF!</definedName>
    <definedName name="__sfv150" localSheetId="10">#REF!</definedName>
    <definedName name="__sfv150">#REF!</definedName>
    <definedName name="__SKK1">[117]Keuangan!$I$22</definedName>
    <definedName name="__SKK2">[117]Keuangan!$I$59</definedName>
    <definedName name="__SKK3">[117]Keuangan!$I$96</definedName>
    <definedName name="__SN3" localSheetId="0">#REF!</definedName>
    <definedName name="__SN3" localSheetId="10">#REF!</definedName>
    <definedName name="__SN3">#REF!</definedName>
    <definedName name="__SPR70">'[108]H S D'!$E$56</definedName>
    <definedName name="__std100" localSheetId="10">#REF!</definedName>
    <definedName name="__std100">#REF!</definedName>
    <definedName name="__std150" localSheetId="10">#REF!</definedName>
    <definedName name="__std150">#REF!</definedName>
    <definedName name="__std50" localSheetId="10">#REF!</definedName>
    <definedName name="__std50">#REF!</definedName>
    <definedName name="__std65" localSheetId="10">#REF!</definedName>
    <definedName name="__std65">#REF!</definedName>
    <definedName name="__SUB1" localSheetId="5">#REF!</definedName>
    <definedName name="__SUB1" localSheetId="0">#REF!</definedName>
    <definedName name="__SUB1">#REF!</definedName>
    <definedName name="__SUB2">[117]Sub!$I$64</definedName>
    <definedName name="__SUM1">#REF!</definedName>
    <definedName name="__SUM2">#REF!</definedName>
    <definedName name="__SUM3">#REF!</definedName>
    <definedName name="__TDR8">'[108]H S D'!$E$57</definedName>
    <definedName name="__tee34" localSheetId="5">'[97]RAB (OK)'!#REF!</definedName>
    <definedName name="__tee34" localSheetId="0">'[97]RAB (OK)'!#REF!</definedName>
    <definedName name="__tee34">'[97]RAB (OK)'!#REF!</definedName>
    <definedName name="__tgl2">[76]Ch!$A$16</definedName>
    <definedName name="__th100" localSheetId="10">'[50]dongia (2)'!#REF!</definedName>
    <definedName name="__th100">'[50]dongia (2)'!#REF!</definedName>
    <definedName name="__TH160" localSheetId="10">'[50]dongia (2)'!#REF!</definedName>
    <definedName name="__TH160">'[50]dongia (2)'!#REF!</definedName>
    <definedName name="__TL1" localSheetId="10">#REF!</definedName>
    <definedName name="__TL1">#REF!</definedName>
    <definedName name="__TL2" localSheetId="10">#REF!</definedName>
    <definedName name="__TL2">#REF!</definedName>
    <definedName name="__TL3" localSheetId="10">#REF!</definedName>
    <definedName name="__TL3">#REF!</definedName>
    <definedName name="__TLA120" localSheetId="10">#REF!</definedName>
    <definedName name="__TLA120">#REF!</definedName>
    <definedName name="__TLA35" localSheetId="10">#REF!</definedName>
    <definedName name="__TLA35">#REF!</definedName>
    <definedName name="__TLA50" localSheetId="10">#REF!</definedName>
    <definedName name="__TLA50">#REF!</definedName>
    <definedName name="__TLA70" localSheetId="10">#REF!</definedName>
    <definedName name="__TLA70">#REF!</definedName>
    <definedName name="__TLA95" localSheetId="10">#REF!</definedName>
    <definedName name="__TLA95">#REF!</definedName>
    <definedName name="__tlc20" localSheetId="10">#REF!</definedName>
    <definedName name="__tlc20">#REF!</definedName>
    <definedName name="__TOP2">#REF!</definedName>
    <definedName name="__TR1">[59]Vibro_Roller!$E$2:$K$43</definedName>
    <definedName name="__TR250" localSheetId="10">'[50]dongia (2)'!#REF!</definedName>
    <definedName name="__TR250">'[50]dongia (2)'!#REF!</definedName>
    <definedName name="__tr375" localSheetId="10">[50]giathanh1!#REF!</definedName>
    <definedName name="__tr375">[50]giathanh1!#REF!</definedName>
    <definedName name="__tsv25" localSheetId="10">#REF!</definedName>
    <definedName name="__tsv25">#REF!</definedName>
    <definedName name="__tv14">'[120]TE TS FA LAN MATV'!$F$89</definedName>
    <definedName name="__TW1" localSheetId="0">#REF!</definedName>
    <definedName name="__TW1" localSheetId="10">#REF!</definedName>
    <definedName name="__TW1">#REF!</definedName>
    <definedName name="__UTA1" localSheetId="5">#REF!</definedName>
    <definedName name="__UTA1" localSheetId="0">#REF!</definedName>
    <definedName name="__UTA1">#REF!</definedName>
    <definedName name="__VL100" localSheetId="10">#REF!</definedName>
    <definedName name="__VL100">#REF!</definedName>
    <definedName name="__VL200" localSheetId="10">#REF!</definedName>
    <definedName name="__VL200">#REF!</definedName>
    <definedName name="__VL250" localSheetId="10">#REF!</definedName>
    <definedName name="__VL250">#REF!</definedName>
    <definedName name="__vnt100" localSheetId="10">#REF!</definedName>
    <definedName name="__vnt100">#REF!</definedName>
    <definedName name="__vnt40" localSheetId="10">#REF!</definedName>
    <definedName name="__vnt40">#REF!</definedName>
    <definedName name="__vnt50" localSheetId="10">#REF!</definedName>
    <definedName name="__vnt50">#REF!</definedName>
    <definedName name="__vnt80" localSheetId="10">#REF!</definedName>
    <definedName name="__vnt80">#REF!</definedName>
    <definedName name="__VVV01" localSheetId="5">#REF!</definedName>
    <definedName name="__VVV01">#REF!</definedName>
    <definedName name="__VVV02" localSheetId="5">#REF!</definedName>
    <definedName name="__VVV02">#REF!</definedName>
    <definedName name="__wet2" localSheetId="10">#REF!</definedName>
    <definedName name="__wet2">#REF!</definedName>
    <definedName name="__Xm100" localSheetId="5">#REF!</definedName>
    <definedName name="__Xm100">#REF!</definedName>
    <definedName name="__ZZ10" localSheetId="5">#REF!</definedName>
    <definedName name="__ZZ10">#REF!</definedName>
    <definedName name="__ZZ12" localSheetId="5">#REF!</definedName>
    <definedName name="__ZZ12">#REF!</definedName>
    <definedName name="__ZZ13" localSheetId="5">#REF!</definedName>
    <definedName name="__ZZ13">#REF!</definedName>
    <definedName name="__ZZ14" localSheetId="5">#REF!</definedName>
    <definedName name="__ZZ14">#REF!</definedName>
    <definedName name="__ZZ16" localSheetId="5">#REF!</definedName>
    <definedName name="__ZZ16">#REF!</definedName>
    <definedName name="__ZZ20" localSheetId="5">#REF!</definedName>
    <definedName name="__ZZ20">#REF!</definedName>
    <definedName name="__ZZ25" localSheetId="5">#REF!</definedName>
    <definedName name="__ZZ25">#REF!</definedName>
    <definedName name="__ZZ32" localSheetId="5">#REF!</definedName>
    <definedName name="__ZZ32">#REF!</definedName>
    <definedName name="__ZZ9" localSheetId="5">#REF!</definedName>
    <definedName name="__ZZ9">#REF!</definedName>
    <definedName name="_1">'[121]Anal-2'!$B$2:$K$5</definedName>
    <definedName name="_1.2_MOBIL" localSheetId="0">[122]A!$W$5:$AD$54</definedName>
    <definedName name="_1.2_MOBIL">[122]A!$W$5:$AD$54</definedName>
    <definedName name="_1_____123Graph_ACHART_1" localSheetId="5" hidden="1">[1]RAB!#REF!</definedName>
    <definedName name="_1_____123Graph_ACHART_1" hidden="1">[1]RAB!#REF!</definedName>
    <definedName name="_1__123Graph_ACHART_1" localSheetId="5" hidden="1">[65]Rekapitulasi!$CG$34:$CQ$34</definedName>
    <definedName name="_1__123Graph_ACHART_1" localSheetId="1" hidden="1">[123]Rekapitulasi!$CG$34:$CQ$34</definedName>
    <definedName name="_1__123Graph_ACHART_1" localSheetId="10" hidden="1">[123]Rekapitulasi!$CG$34:$CQ$34</definedName>
    <definedName name="_1__123Graph_ACHART_1" hidden="1">'[124]Rekap Addendum'!#REF!</definedName>
    <definedName name="_10" localSheetId="1">#REF!</definedName>
    <definedName name="_10" localSheetId="10">#REF!</definedName>
    <definedName name="_10">[1]RAB!$J$238:$P$263</definedName>
    <definedName name="_10__123Graph_XCHART_1" localSheetId="5" hidden="1">[125]RAB!#REF!</definedName>
    <definedName name="_10__123Graph_XCHART_1" hidden="1">[125]RAB!#REF!</definedName>
    <definedName name="_10__123Graph_XG_FLOW" hidden="1">[101]TJ1Q47!$B$7:$B$31</definedName>
    <definedName name="_10_10" localSheetId="0">[122]A!$AG$407:$AM$436</definedName>
    <definedName name="_10_10">[122]A!$AG$407:$AM$436</definedName>
    <definedName name="_10A" localSheetId="5">'[118]Anls Hrg'!#REF!</definedName>
    <definedName name="_10A">'[118]Anls Hrg'!#REF!</definedName>
    <definedName name="_11__123Graph_XG_KUM" hidden="1">[101]TJ1Q47!$B$7:$B$31</definedName>
    <definedName name="_12">[1]RAB!$J$30:$P$68</definedName>
    <definedName name="_12_Anl._F.27" localSheetId="10">#REF!</definedName>
    <definedName name="_12_Anl._F.27">#REF!</definedName>
    <definedName name="_19__123Graph_ACHART_1" localSheetId="5" hidden="1">[1]RAB!#REF!</definedName>
    <definedName name="_19__123Graph_ACHART_1" localSheetId="0" hidden="1">[1]RAB!#REF!</definedName>
    <definedName name="_19__123Graph_ACHART_1" hidden="1">[1]RAB!#REF!</definedName>
    <definedName name="_1PRINT_ALIGN" localSheetId="5">#REF!</definedName>
    <definedName name="_1PRINT_ALIGN" localSheetId="0">#REF!</definedName>
    <definedName name="_1PRINT_ALIGN">#REF!</definedName>
    <definedName name="_2" localSheetId="0">'[121]Anal-2'!#REF!</definedName>
    <definedName name="_2" localSheetId="10">'[121]Anal-2'!#REF!</definedName>
    <definedName name="_2">'[121]Anal-2'!#REF!</definedName>
    <definedName name="_2.02" localSheetId="5">#REF!</definedName>
    <definedName name="_2.02" localSheetId="0">#REF!</definedName>
    <definedName name="_2.02">#REF!</definedName>
    <definedName name="_2_____123Graph_XCHART_1" localSheetId="5" hidden="1">[125]RAB!#REF!</definedName>
    <definedName name="_2_____123Graph_XCHART_1" localSheetId="0" hidden="1">[125]RAB!#REF!</definedName>
    <definedName name="_2_____123Graph_XCHART_1" hidden="1">[125]RAB!#REF!</definedName>
    <definedName name="_2__123Graph_ACHART_1" hidden="1">[126]A!$F$36:$M$36</definedName>
    <definedName name="_2__123Graph_ACHART_2" localSheetId="5" hidden="1">'[124]Rekap Addendum'!#REF!</definedName>
    <definedName name="_2__123Graph_ACHART_2" hidden="1">'[124]Rekap Addendum'!#REF!</definedName>
    <definedName name="_2__123Graph_BCHART_1" localSheetId="5" hidden="1">#REF!</definedName>
    <definedName name="_2__123Graph_BCHART_1" localSheetId="0" hidden="1">#REF!</definedName>
    <definedName name="_2__123Graph_BCHART_1" hidden="1">#REF!</definedName>
    <definedName name="_2__123Graph_XCHART_1" localSheetId="5" hidden="1">[127]RAB!#REF!</definedName>
    <definedName name="_2__123Graph_XCHART_1" localSheetId="0" hidden="1">[127]RAB!#REF!</definedName>
    <definedName name="_2__123Graph_XCHART_1" hidden="1">[127]RAB!#REF!</definedName>
    <definedName name="_2_0_HARSAT" localSheetId="0">[122]A!$Q$1:$U$62</definedName>
    <definedName name="_2_0_HARSAT">[122]A!$Q$1:$U$62</definedName>
    <definedName name="_2_10" localSheetId="0">[122]A!$AG$2:$AM$49</definedName>
    <definedName name="_2_10">[122]A!$AG$2:$AM$49</definedName>
    <definedName name="_2_2A" localSheetId="0">[122]A!$W$1103:$AD$1168</definedName>
    <definedName name="_2_2A">[122]A!$W$1103:$AD$1168</definedName>
    <definedName name="_2_2D" localSheetId="0">[122]A!$AW$222:$IV$8192</definedName>
    <definedName name="_2_2D">[122]A!$AW$222:$IV$8192</definedName>
    <definedName name="_2_2F" localSheetId="0">[122]A!$W$700:$AD$761</definedName>
    <definedName name="_2_2F">[122]A!$W$700:$AD$761</definedName>
    <definedName name="_2_2G" localSheetId="0">[122]A!$W$935:$AD$995</definedName>
    <definedName name="_2_2G">[122]A!$W$935:$AD$995</definedName>
    <definedName name="_2_2H" localSheetId="0">[122]A!$W$854:$AD$916</definedName>
    <definedName name="_2_2H">[122]A!$W$854:$AD$916</definedName>
    <definedName name="_2A_2" localSheetId="0">[122]A!$W$78:$AD$123</definedName>
    <definedName name="_2A_2">[122]A!$W$78:$AD$123</definedName>
    <definedName name="_2L2W">[128]Tabel!$S$89:$S$98</definedName>
    <definedName name="_2PRINT_OUTPUT" localSheetId="5">#REF!</definedName>
    <definedName name="_2PRINT_OUTPUT" localSheetId="0">#REF!</definedName>
    <definedName name="_2PRINT_OUTPUT">#REF!</definedName>
    <definedName name="_3" localSheetId="0">'[121]Anal-2'!#REF!</definedName>
    <definedName name="_3" localSheetId="10">'[121]Anal-2'!#REF!</definedName>
    <definedName name="_3">'[121]Anal-2'!#REF!</definedName>
    <definedName name="_3.08_1_" localSheetId="5">#REF!</definedName>
    <definedName name="_3.08_1_" localSheetId="0">#REF!</definedName>
    <definedName name="_3.08_1_">#REF!</definedName>
    <definedName name="_3.08_8_" localSheetId="5">#REF!</definedName>
    <definedName name="_3.08_8_">#REF!</definedName>
    <definedName name="_3__123Graph_ACHART_1" hidden="1">[129]A!$J$70:$AC$70</definedName>
    <definedName name="_3__123Graph_ACHART_4" localSheetId="5" hidden="1">'[124]Rekap Addendum'!#REF!</definedName>
    <definedName name="_3__123Graph_ACHART_4" hidden="1">'[124]Rekap Addendum'!#REF!</definedName>
    <definedName name="_3__123Graph_CCHART_1" localSheetId="5" hidden="1">#REF!</definedName>
    <definedName name="_3__123Graph_CCHART_1" localSheetId="0" hidden="1">#REF!</definedName>
    <definedName name="_3__123Graph_CCHART_1" hidden="1">#REF!</definedName>
    <definedName name="_3_10" localSheetId="0">[122]A!$AG$74:$IV$8192</definedName>
    <definedName name="_3_10">[122]A!$AG$74:$IV$8192</definedName>
    <definedName name="_345">[1]RAB!$J$69:$P$112</definedName>
    <definedName name="_38__123Graph_XCHART_1" localSheetId="5" hidden="1">[125]RAB!#REF!</definedName>
    <definedName name="_38__123Graph_XCHART_1" hidden="1">[125]RAB!#REF!</definedName>
    <definedName name="_3DOWN_3" localSheetId="5">#REF!</definedName>
    <definedName name="_3DOWN_3" localSheetId="0">#REF!</definedName>
    <definedName name="_3DOWN_3">#REF!</definedName>
    <definedName name="_4" localSheetId="0">#REF!</definedName>
    <definedName name="_4" localSheetId="10">#REF!</definedName>
    <definedName name="_4">#REF!</definedName>
    <definedName name="_4__123Graph_ACHART_1" localSheetId="5" hidden="1">[130]RAB!#REF!</definedName>
    <definedName name="_4__123Graph_ACHART_1" localSheetId="0" hidden="1">[130]RAB!#REF!</definedName>
    <definedName name="_4__123Graph_ACHART_1" hidden="1">[130]RAB!#REF!</definedName>
    <definedName name="_4__123Graph_ACHART_5" localSheetId="5" hidden="1">'[124]Rekap Addendum'!#REF!</definedName>
    <definedName name="_4__123Graph_ACHART_5" localSheetId="0" hidden="1">'[124]Rekap Addendum'!#REF!</definedName>
    <definedName name="_4__123Graph_ACHART_5" hidden="1">'[124]Rekap Addendum'!#REF!</definedName>
    <definedName name="_4__123Graph_DCHART_1" localSheetId="5" hidden="1">#REF!</definedName>
    <definedName name="_4__123Graph_DCHART_1" localSheetId="0" hidden="1">#REF!</definedName>
    <definedName name="_4__123Graph_DCHART_1" hidden="1">#REF!</definedName>
    <definedName name="_4__123Graph_XCHART_1" localSheetId="5" hidden="1">[131]RAB!#REF!</definedName>
    <definedName name="_4__123Graph_XCHART_1" localSheetId="0" hidden="1">[131]RAB!#REF!</definedName>
    <definedName name="_4__123Graph_XCHART_1" hidden="1">[131]RAB!#REF!</definedName>
    <definedName name="_4_10" localSheetId="0">[122]A!$AM$140:$IV$8192</definedName>
    <definedName name="_4_10">[122]A!$AM$140:$IV$8192</definedName>
    <definedName name="_4A" localSheetId="10">'[132]I-KAMAR'!#REF!</definedName>
    <definedName name="_4A">'[132]I-KAMAR'!#REF!</definedName>
    <definedName name="_4HOME" localSheetId="5">#REF!</definedName>
    <definedName name="_4HOME" localSheetId="0">#REF!</definedName>
    <definedName name="_4HOME">#REF!</definedName>
    <definedName name="_4L2WD_3">[128]Tabel!$Q$73:$Q$87</definedName>
    <definedName name="_5">'[133]Anal:RAB-NEGO'!$B$2:$L$401</definedName>
    <definedName name="_5.01" localSheetId="5">#REF!</definedName>
    <definedName name="_5.01" localSheetId="0">#REF!</definedName>
    <definedName name="_5.01">#REF!</definedName>
    <definedName name="_5___123Graph_ACHART_1" localSheetId="5" hidden="1">[1]RAB!#REF!</definedName>
    <definedName name="_5___123Graph_ACHART_1" localSheetId="0" hidden="1">[1]RAB!#REF!</definedName>
    <definedName name="_5___123Graph_ACHART_1" hidden="1">[1]RAB!#REF!</definedName>
    <definedName name="_5__123Graph_ACHART_1" hidden="1">[126]A!$F$36:$M$36</definedName>
    <definedName name="_5__123Graph_AG_FLOW" hidden="1">[101]TJ1Q47!$H$7:$H$31</definedName>
    <definedName name="_5__123Graph_ECHART_1" localSheetId="5" hidden="1">#REF!</definedName>
    <definedName name="_5__123Graph_ECHART_1" localSheetId="0" hidden="1">#REF!</definedName>
    <definedName name="_5__123Graph_ECHART_1" hidden="1">#REF!</definedName>
    <definedName name="_5_10" localSheetId="0">[122]A!$AG$146:$IV$8192</definedName>
    <definedName name="_5_10">[122]A!$AG$146:$IV$8192</definedName>
    <definedName name="_5PGDN_2" localSheetId="5">#REF!</definedName>
    <definedName name="_5PGDN_2" localSheetId="0">#REF!</definedName>
    <definedName name="_5PGDN_2">#REF!</definedName>
    <definedName name="_6" localSheetId="0">#REF!</definedName>
    <definedName name="_6" localSheetId="10">#REF!</definedName>
    <definedName name="_6">#REF!</definedName>
    <definedName name="_6.02_1_" localSheetId="5">#REF!</definedName>
    <definedName name="_6.02_1_">#REF!</definedName>
    <definedName name="_6.02_2_" localSheetId="5">#REF!</definedName>
    <definedName name="_6.02_2_">#REF!</definedName>
    <definedName name="_6.05" localSheetId="5">#REF!</definedName>
    <definedName name="_6.05">#REF!</definedName>
    <definedName name="_6___123Graph_XCHART_1" localSheetId="5" hidden="1">[125]RAB!#REF!</definedName>
    <definedName name="_6___123Graph_XCHART_1" hidden="1">[125]RAB!#REF!</definedName>
    <definedName name="_6__123Graph_AG_KUM" hidden="1">[101]TJ1Q47!$N$7:$N$31</definedName>
    <definedName name="_6__123Graph_FCHART_1" localSheetId="5" hidden="1">#REF!</definedName>
    <definedName name="_6__123Graph_FCHART_1" localSheetId="0" hidden="1">#REF!</definedName>
    <definedName name="_6__123Graph_FCHART_1" hidden="1">#REF!</definedName>
    <definedName name="_6__123Graph_XCHART_1" localSheetId="5" hidden="1">[134]RAB!#REF!</definedName>
    <definedName name="_6__123Graph_XCHART_1" localSheetId="0" hidden="1">[134]RAB!#REF!</definedName>
    <definedName name="_6__123Graph_XCHART_1" hidden="1">[134]RAB!#REF!</definedName>
    <definedName name="_67">[1]RAB!$J$113:$P$155</definedName>
    <definedName name="_6RIGHT_18" localSheetId="5">#REF!</definedName>
    <definedName name="_6RIGHT_18">#REF!</definedName>
    <definedName name="_7" localSheetId="10">#REF!</definedName>
    <definedName name="_7">#REF!</definedName>
    <definedName name="_7.07_2_" localSheetId="5">#REF!</definedName>
    <definedName name="_7.07_2_">#REF!</definedName>
    <definedName name="_7.08_2_" localSheetId="5">#REF!</definedName>
    <definedName name="_7.08_2_">#REF!</definedName>
    <definedName name="_7.08_3_" localSheetId="5">#REF!</definedName>
    <definedName name="_7.08_3_">#REF!</definedName>
    <definedName name="_7.09" localSheetId="5">#REF!</definedName>
    <definedName name="_7.09">#REF!</definedName>
    <definedName name="_7.1__2" localSheetId="5">#REF!</definedName>
    <definedName name="_7.1__2">#REF!</definedName>
    <definedName name="_7.10_2_" localSheetId="5">#REF!</definedName>
    <definedName name="_7.10_2_">#REF!</definedName>
    <definedName name="_7__123Graph_ACHART_1" localSheetId="5" hidden="1">[135]RAB!#REF!</definedName>
    <definedName name="_7__123Graph_ACHART_1" hidden="1">[135]RAB!#REF!</definedName>
    <definedName name="_7__123Graph_BG_FLOW" hidden="1">[101]TJ1Q47!$F$7:$F$31</definedName>
    <definedName name="_7__123Graph_XCHART_1" localSheetId="5" hidden="1">#REF!</definedName>
    <definedName name="_7__123Graph_XCHART_1" localSheetId="0" hidden="1">#REF!</definedName>
    <definedName name="_7__123Graph_XCHART_1" hidden="1">#REF!</definedName>
    <definedName name="_7_10" localSheetId="0">[122]A!$AG$243:$AM$295</definedName>
    <definedName name="_7_10">[122]A!$AG$243:$AM$295</definedName>
    <definedName name="_750_KVA_X_64__" localSheetId="0">#REF!</definedName>
    <definedName name="_750_KVA_X_64__" localSheetId="10">#REF!</definedName>
    <definedName name="_750_KVA_X_64__">#REF!</definedName>
    <definedName name="_7B" localSheetId="5">'[118]Anls Hrg'!#REF!</definedName>
    <definedName name="_7B" localSheetId="0">'[118]Anls Hrg'!#REF!</definedName>
    <definedName name="_7B">'[118]Anls Hrg'!#REF!</definedName>
    <definedName name="_7RIGHT_6" localSheetId="5">#REF!</definedName>
    <definedName name="_7RIGHT_6" localSheetId="0">#REF!</definedName>
    <definedName name="_7RIGHT_6">#REF!</definedName>
    <definedName name="_8" localSheetId="1">#REF!</definedName>
    <definedName name="_8" localSheetId="10">#REF!</definedName>
    <definedName name="_8">[1]RAB!$J$156:$P$202</definedName>
    <definedName name="_8.01_9_" localSheetId="5">#REF!</definedName>
    <definedName name="_8.01_9_">#REF!</definedName>
    <definedName name="_8.02_13_" localSheetId="5">#REF!</definedName>
    <definedName name="_8.02_13_">#REF!</definedName>
    <definedName name="_8.02_21_A" localSheetId="5">#REF!</definedName>
    <definedName name="_8.02_21_A">#REF!</definedName>
    <definedName name="_8.02_4_" localSheetId="5">#REF!</definedName>
    <definedName name="_8.02_4_">#REF!</definedName>
    <definedName name="_8.03_1_" localSheetId="5">#REF!</definedName>
    <definedName name="_8.03_1_">#REF!</definedName>
    <definedName name="_8.03_2_A" localSheetId="5">#REF!</definedName>
    <definedName name="_8.03_2_A">#REF!</definedName>
    <definedName name="_8.03_4_A" localSheetId="5">#REF!</definedName>
    <definedName name="_8.03_4_A">#REF!</definedName>
    <definedName name="_8.05_2_" localSheetId="5">#REF!</definedName>
    <definedName name="_8.05_2_">#REF!</definedName>
    <definedName name="_8.1__1" localSheetId="5">#REF!</definedName>
    <definedName name="_8.1__1">#REF!</definedName>
    <definedName name="_8__123Graph_ACHART_1" hidden="1">[136]A!$J$70:$AC$70</definedName>
    <definedName name="_8__123Graph_BG_KUM" hidden="1">[101]TJ1Q47!$L$7:$L$31</definedName>
    <definedName name="_8__123Graph_XCHART_1" localSheetId="5" hidden="1">[137]RAB!#REF!</definedName>
    <definedName name="_8__123Graph_XCHART_1" localSheetId="0" hidden="1">[137]RAB!#REF!</definedName>
    <definedName name="_8__123Graph_XCHART_1" hidden="1">[137]RAB!#REF!</definedName>
    <definedName name="_818FA" localSheetId="5">#REF!</definedName>
    <definedName name="_818FA" localSheetId="0">#REF!</definedName>
    <definedName name="_818FA" localSheetId="1">#REF!</definedName>
    <definedName name="_818FA" localSheetId="10">#REF!</definedName>
    <definedName name="_818FA">#REF!</definedName>
    <definedName name="_818PK" localSheetId="5">#REF!</definedName>
    <definedName name="_818PK" localSheetId="1">#REF!</definedName>
    <definedName name="_818PK" localSheetId="10">#REF!</definedName>
    <definedName name="_818PK">#REF!</definedName>
    <definedName name="_9" localSheetId="1">#REF!</definedName>
    <definedName name="_9" localSheetId="10">#REF!</definedName>
    <definedName name="_9">[1]RAB!$J$203:$P$237</definedName>
    <definedName name="_9.02" localSheetId="5">#REF!</definedName>
    <definedName name="_9.02">#REF!</definedName>
    <definedName name="_9.05_1_" localSheetId="5">#REF!</definedName>
    <definedName name="_9.05_1_">#REF!</definedName>
    <definedName name="_9.09_1_" localSheetId="5">#REF!</definedName>
    <definedName name="_9.09_1_">#REF!</definedName>
    <definedName name="_9__123Graph_CG_KUM" hidden="1">[101]TJ1Q47!$J$7:$J$31</definedName>
    <definedName name="_9_10" localSheetId="0">[122]A!$AG$290:$IV$8192</definedName>
    <definedName name="_9_10">[122]A!$AG$290:$IV$8192</definedName>
    <definedName name="_AAD3" localSheetId="0">'KONVERSI (2)'!HAJIME:'KONVERSI (2)'!OWARI</definedName>
    <definedName name="_AAD3">HAJIME:OWARI</definedName>
    <definedName name="_abb91" localSheetId="0">[50]chitimc!#REF!</definedName>
    <definedName name="_abb91" localSheetId="10">[50]chitimc!#REF!</definedName>
    <definedName name="_abb91">[50]chitimc!#REF!</definedName>
    <definedName name="_abs100" localSheetId="0">#REF!</definedName>
    <definedName name="_abs100" localSheetId="10">#REF!</definedName>
    <definedName name="_abs100">#REF!</definedName>
    <definedName name="_ADD1" localSheetId="0">'KONVERSI (2)'!STOP2:'KONVERSI (2)'!STOP2E</definedName>
    <definedName name="_ADD1">STOP2:STOP2E</definedName>
    <definedName name="_ADD2" localSheetId="0">STOP:'KONVERSI (2)'!STOPE</definedName>
    <definedName name="_ADD2">STOP:STOPE</definedName>
    <definedName name="_ADD3" localSheetId="0">STOP:'KONVERSI (2)'!STOPE</definedName>
    <definedName name="_ADD3">STOP:STOPE</definedName>
    <definedName name="_adt34">[79]alat!$J$16</definedName>
    <definedName name="_adt810">[79]alat!$J$17</definedName>
    <definedName name="_Agg1" localSheetId="10">[80]DHSD!#REF!</definedName>
    <definedName name="_Agg1">[80]DHSD!#REF!</definedName>
    <definedName name="_ahu100" localSheetId="10">#REF!</definedName>
    <definedName name="_ahu100">#REF!</definedName>
    <definedName name="_ahu150" localSheetId="10">#REF!</definedName>
    <definedName name="_ahu150">#REF!</definedName>
    <definedName name="_ako100" localSheetId="10">#REF!</definedName>
    <definedName name="_ako100">#REF!</definedName>
    <definedName name="_ako150" localSheetId="10">#REF!</definedName>
    <definedName name="_ako150">#REF!</definedName>
    <definedName name="_ako50" localSheetId="10">#REF!</definedName>
    <definedName name="_ako50">#REF!</definedName>
    <definedName name="_ako80" localSheetId="10">#REF!</definedName>
    <definedName name="_ako80">#REF!</definedName>
    <definedName name="_aku100" localSheetId="10">#REF!</definedName>
    <definedName name="_aku100">#REF!</definedName>
    <definedName name="_aku150" localSheetId="10">#REF!</definedName>
    <definedName name="_aku150">#REF!</definedName>
    <definedName name="_AMD5">'[138]6th'!$O$13:$O$528</definedName>
    <definedName name="_ANA1" localSheetId="5">'[118]Anls Hrg'!#REF!</definedName>
    <definedName name="_ANA1" localSheetId="0">'[118]Anls Hrg'!#REF!</definedName>
    <definedName name="_ANA1">'[118]Anls Hrg'!#REF!</definedName>
    <definedName name="_ANA11" localSheetId="5">'[118]Anls Hrg'!#REF!</definedName>
    <definedName name="_ANA11" localSheetId="0">'[118]Anls Hrg'!#REF!</definedName>
    <definedName name="_ANA11">'[118]Anls Hrg'!#REF!</definedName>
    <definedName name="_ANA12" localSheetId="5">'[118]Anls Hrg'!#REF!</definedName>
    <definedName name="_ANA12">'[118]Anls Hrg'!#REF!</definedName>
    <definedName name="_ANA13" localSheetId="5">'[118]Anls Hrg'!#REF!</definedName>
    <definedName name="_ANA13">'[118]Anls Hrg'!#REF!</definedName>
    <definedName name="_ANA16" localSheetId="5">'[118]Anls Hrg'!#REF!</definedName>
    <definedName name="_ANA16">'[118]Anls Hrg'!#REF!</definedName>
    <definedName name="_ANA17">'[118]Anls Hrg'!#REF!</definedName>
    <definedName name="_ANA2">'[118]Anls Hrg'!#REF!</definedName>
    <definedName name="_ANA21">'[118]Anls Hrg'!#REF!</definedName>
    <definedName name="_ANA24">'[118]Anls Hrg'!#REF!</definedName>
    <definedName name="_ANA25">'[118]Anls Hrg'!#REF!</definedName>
    <definedName name="_ANA32">'[118]Anls Hrg'!#REF!</definedName>
    <definedName name="_ANA33">'[118]Anls Hrg'!#REF!</definedName>
    <definedName name="_ANA37">'[118]Anls Hrg'!#REF!</definedName>
    <definedName name="_ANA38">'[118]Anls Hrg'!#REF!</definedName>
    <definedName name="_ANA4">'[118]Anls Hrg'!#REF!</definedName>
    <definedName name="_ANA5">'[118]Anls Hrg'!#REF!</definedName>
    <definedName name="_ANA7">'[118]Anls Hrg'!#REF!</definedName>
    <definedName name="_ANA8">'[118]Anls Hrg'!#REF!</definedName>
    <definedName name="_ANA9">'[118]Anls Hrg'!#REF!</definedName>
    <definedName name="_ank275">[107]DivVII!$G$50</definedName>
    <definedName name="_asas" localSheetId="0" hidden="1">[139]Div2!#REF!</definedName>
    <definedName name="_asas" hidden="1">[139]Div2!#REF!</definedName>
    <definedName name="_ATB1" localSheetId="0">#REF!</definedName>
    <definedName name="_ATB1" localSheetId="10">#REF!</definedName>
    <definedName name="_ATB1">#REF!</definedName>
    <definedName name="_ATB2" localSheetId="0">#REF!</definedName>
    <definedName name="_ATB2" localSheetId="10">#REF!</definedName>
    <definedName name="_ATB2">#REF!</definedName>
    <definedName name="_ATB3" localSheetId="0">#REF!</definedName>
    <definedName name="_ATB3" localSheetId="10">#REF!</definedName>
    <definedName name="_ATB3">#REF!</definedName>
    <definedName name="_ATB4" localSheetId="10">#REF!</definedName>
    <definedName name="_ATB4">#REF!</definedName>
    <definedName name="_bcv100" localSheetId="10">#REF!</definedName>
    <definedName name="_bcv100">#REF!</definedName>
    <definedName name="_bcv125" localSheetId="10">#REF!</definedName>
    <definedName name="_bcv125">#REF!</definedName>
    <definedName name="_bcv150" localSheetId="10">#REF!</definedName>
    <definedName name="_bcv150">#REF!</definedName>
    <definedName name="_bes24" localSheetId="10">'[81]Bahan '!#REF!</definedName>
    <definedName name="_bes24">'[81]Bahan '!#REF!</definedName>
    <definedName name="_bes39" localSheetId="10">'[81]Bahan '!#REF!</definedName>
    <definedName name="_bes39">'[81]Bahan '!#REF!</definedName>
    <definedName name="_BIT2" localSheetId="10">#REF!</definedName>
    <definedName name="_BIT2">#REF!</definedName>
    <definedName name="_BOQ1" localSheetId="5">#REF!</definedName>
    <definedName name="_BOQ1" localSheetId="0">#REF!</definedName>
    <definedName name="_BOQ1">#REF!</definedName>
    <definedName name="_BOQ2" localSheetId="5">#REF!</definedName>
    <definedName name="_BOQ2">#REF!</definedName>
    <definedName name="_BOX2">#REF!</definedName>
    <definedName name="_BPM2">'[108]H S D'!$E$28</definedName>
    <definedName name="_bpm57">'[108]H S D'!$E$26</definedName>
    <definedName name="_BRE1" localSheetId="5">#REF!</definedName>
    <definedName name="_BRE1" localSheetId="0">#REF!</definedName>
    <definedName name="_BRE1">#REF!</definedName>
    <definedName name="_CAL1" localSheetId="0">#REF!</definedName>
    <definedName name="_CAL1">#REF!</definedName>
    <definedName name="_CAL10">#REF!</definedName>
    <definedName name="_CAL11">#REF!</definedName>
    <definedName name="_CAL12">#REF!</definedName>
    <definedName name="_CAL13">#REF!</definedName>
    <definedName name="_CAL14">#REF!</definedName>
    <definedName name="_CAL15">#REF!</definedName>
    <definedName name="_CAL16">#REF!</definedName>
    <definedName name="_CAL17">#REF!</definedName>
    <definedName name="_CAL18">#REF!</definedName>
    <definedName name="_CAL19">#REF!</definedName>
    <definedName name="_CAL2">#REF!</definedName>
    <definedName name="_CAL20">#REF!</definedName>
    <definedName name="_CAL21">#REF!</definedName>
    <definedName name="_CAL3">#REF!</definedName>
    <definedName name="_CAL4">#REF!</definedName>
    <definedName name="_CAL5">#REF!</definedName>
    <definedName name="_CAL6">#REF!</definedName>
    <definedName name="_CAL7">#REF!</definedName>
    <definedName name="_CAL8">#REF!</definedName>
    <definedName name="_CAL9">#REF!</definedName>
    <definedName name="_cas80" localSheetId="10">#REF!</definedName>
    <definedName name="_cas80">#REF!</definedName>
    <definedName name="_CH1..H1___C__R" localSheetId="10">#REF!</definedName>
    <definedName name="_CH1..H1___C__R">#REF!</definedName>
    <definedName name="_CH11..H11___C_" localSheetId="10">#REF!</definedName>
    <definedName name="_CH11..H11___C_">#REF!</definedName>
    <definedName name="_CH13..H13___C_" localSheetId="10">#REF!</definedName>
    <definedName name="_CH13..H13___C_">#REF!</definedName>
    <definedName name="_CH15..H15___C_" localSheetId="10">#REF!</definedName>
    <definedName name="_CH15..H15___C_">#REF!</definedName>
    <definedName name="_CH17..H17___C_" localSheetId="10">#REF!</definedName>
    <definedName name="_CH17..H17___C_">#REF!</definedName>
    <definedName name="_CH19..H19___C_" localSheetId="10">#REF!</definedName>
    <definedName name="_CH19..H19___C_">#REF!</definedName>
    <definedName name="_CH21..H21___C_" localSheetId="10">#REF!</definedName>
    <definedName name="_CH21..H21___C_">#REF!</definedName>
    <definedName name="_CH23..H23___C_" localSheetId="10">#REF!</definedName>
    <definedName name="_CH23..H23___C_">#REF!</definedName>
    <definedName name="_CH25..H25___C_" localSheetId="10">#REF!</definedName>
    <definedName name="_CH25..H25___C_">#REF!</definedName>
    <definedName name="_CH27..H27___C_" localSheetId="10">#REF!</definedName>
    <definedName name="_CH27..H27___C_">#REF!</definedName>
    <definedName name="_CH29..H29___C_" localSheetId="10">#REF!</definedName>
    <definedName name="_CH29..H29___C_">#REF!</definedName>
    <definedName name="_CH3..H3___C__R" localSheetId="10">#REF!</definedName>
    <definedName name="_CH3..H3___C__R">#REF!</definedName>
    <definedName name="_CH31..H31___C_" localSheetId="10">#REF!</definedName>
    <definedName name="_CH31..H31___C_">#REF!</definedName>
    <definedName name="_CH33..H33___C_" localSheetId="10">#REF!</definedName>
    <definedName name="_CH33..H33___C_">#REF!</definedName>
    <definedName name="_CH35..H35___C_" localSheetId="10">#REF!</definedName>
    <definedName name="_CH35..H35___C_">#REF!</definedName>
    <definedName name="_CH37..H37___C_" localSheetId="10">#REF!</definedName>
    <definedName name="_CH37..H37___C_">#REF!</definedName>
    <definedName name="_CH39..H39___C_" localSheetId="10">#REF!</definedName>
    <definedName name="_CH39..H39___C_">#REF!</definedName>
    <definedName name="_CH41..H41___C_" localSheetId="10">#REF!</definedName>
    <definedName name="_CH41..H41___C_">#REF!</definedName>
    <definedName name="_CH43..H43___C_" localSheetId="10">#REF!</definedName>
    <definedName name="_CH43..H43___C_">#REF!</definedName>
    <definedName name="_CH45..H45___C_" localSheetId="10">#REF!</definedName>
    <definedName name="_CH45..H45___C_">#REF!</definedName>
    <definedName name="_CH5..H5___C__R" localSheetId="10">#REF!</definedName>
    <definedName name="_CH5..H5___C__R">#REF!</definedName>
    <definedName name="_CH7..H7___C__R" localSheetId="10">#REF!</definedName>
    <definedName name="_CH7..H7___C__R">#REF!</definedName>
    <definedName name="_CH9..H9___C__R" localSheetId="10">#REF!</definedName>
    <definedName name="_CH9..H9___C__R">#REF!</definedName>
    <definedName name="_CON1" localSheetId="5">#REF!</definedName>
    <definedName name="_CON1">#REF!</definedName>
    <definedName name="_CON2" localSheetId="5">#REF!</definedName>
    <definedName name="_CON2">#REF!</definedName>
    <definedName name="_cor123">[140]anal!$K$825</definedName>
    <definedName name="_CT250" localSheetId="10">'[50]dongia (2)'!#REF!</definedName>
    <definedName name="_CT250">'[50]dongia (2)'!#REF!</definedName>
    <definedName name="_cvd100" localSheetId="10">#REF!</definedName>
    <definedName name="_cvd100">#REF!</definedName>
    <definedName name="_cvd15" localSheetId="10">#REF!</definedName>
    <definedName name="_cvd15">#REF!</definedName>
    <definedName name="_cvd150" localSheetId="10">#REF!</definedName>
    <definedName name="_cvd150">#REF!</definedName>
    <definedName name="_cvd50" localSheetId="10">#REF!</definedName>
    <definedName name="_cvd50">#REF!</definedName>
    <definedName name="_cvd65" localSheetId="10">#REF!</definedName>
    <definedName name="_cvd65">#REF!</definedName>
    <definedName name="_CWA12" localSheetId="5">#REF!</definedName>
    <definedName name="_CWA12" localSheetId="0">#REF!</definedName>
    <definedName name="_CWA12">#REF!</definedName>
    <definedName name="_DAF1" localSheetId="5">#REF!</definedName>
    <definedName name="_daf1" localSheetId="1">#REF!</definedName>
    <definedName name="_daf1" localSheetId="10">#REF!</definedName>
    <definedName name="_DAF1">#REF!</definedName>
    <definedName name="_daf2" localSheetId="10">#REF!</definedName>
    <definedName name="_daf2">#REF!</definedName>
    <definedName name="_daf31" localSheetId="10">#REF!</definedName>
    <definedName name="_daf31">#REF!</definedName>
    <definedName name="_daf32" localSheetId="10">#REF!</definedName>
    <definedName name="_daf32">#REF!</definedName>
    <definedName name="_daf33" localSheetId="10">#REF!</definedName>
    <definedName name="_daf33">#REF!</definedName>
    <definedName name="_dcd021" localSheetId="5">#REF!</definedName>
    <definedName name="_dcd021">#REF!</definedName>
    <definedName name="_ddn400" localSheetId="10">#REF!</definedName>
    <definedName name="_ddn400">#REF!</definedName>
    <definedName name="_ddn600" localSheetId="10">#REF!</definedName>
    <definedName name="_ddn600">#REF!</definedName>
    <definedName name="_dgt100" localSheetId="10">'[50]dongia (2)'!#REF!</definedName>
    <definedName name="_dgt100">'[50]dongia (2)'!#REF!</definedName>
    <definedName name="_dia6" localSheetId="10">#REF!</definedName>
    <definedName name="_dia6">#REF!</definedName>
    <definedName name="_Dist_Bin" localSheetId="5" hidden="1">[141]H.Satuan!#REF!</definedName>
    <definedName name="_Dist_Bin" localSheetId="0" hidden="1">[141]H.Satuan!#REF!</definedName>
    <definedName name="_Dist_Bin" hidden="1">[141]H.Satuan!#REF!</definedName>
    <definedName name="_Dist_Values" localSheetId="5" hidden="1">#REF!</definedName>
    <definedName name="_Dist_Values" localSheetId="0" hidden="1">#REF!</definedName>
    <definedName name="_Dist_Values" hidden="1">#REF!</definedName>
    <definedName name="_DIV1" localSheetId="1">'[66]Kuantitas &amp; Harga'!$H$21</definedName>
    <definedName name="_DIV1" localSheetId="10">'[66]Kuantitas &amp; Harga'!$H$21</definedName>
    <definedName name="_DIV1">'[11]Kuantitas &amp; Harga'!$G$24</definedName>
    <definedName name="_DIV10" localSheetId="1">'[66]Kuantitas &amp; Harga'!$H$500</definedName>
    <definedName name="_DIV10" localSheetId="10">'[66]Kuantitas &amp; Harga'!$H$500</definedName>
    <definedName name="_DIV10">'[11]Kuantitas &amp; Harga'!$G$393</definedName>
    <definedName name="_DIV11" localSheetId="5">'[142]Kuantitas &amp; Harga'!#REF!</definedName>
    <definedName name="_DIV11" localSheetId="0">'[142]Kuantitas &amp; Harga'!#REF!</definedName>
    <definedName name="_DIV11" localSheetId="1">#REF!</definedName>
    <definedName name="_DIV11" localSheetId="10">#REF!</definedName>
    <definedName name="_DIV11">'[142]Kuantitas &amp; Harga'!#REF!</definedName>
    <definedName name="_DIV2" localSheetId="1">'[66]Kuantitas &amp; Harga'!$H$43</definedName>
    <definedName name="_DIV2" localSheetId="10">'[66]Kuantitas &amp; Harga'!$H$43</definedName>
    <definedName name="_DIV2">'[11]Kuantitas &amp; Harga'!$G$46</definedName>
    <definedName name="_DIV3" localSheetId="1">'[66]Kuantitas &amp; Harga'!$H$65</definedName>
    <definedName name="_DIV3" localSheetId="10">'[66]Kuantitas &amp; Harga'!$H$65</definedName>
    <definedName name="_DIV3">'[11]Kuantitas &amp; Harga'!$G$80</definedName>
    <definedName name="_DIV4" localSheetId="1">'[66]Kuantitas &amp; Harga'!$H$99</definedName>
    <definedName name="_DIV4" localSheetId="10">'[66]Kuantitas &amp; Harga'!$H$99</definedName>
    <definedName name="_DIV4">'[11]Kuantitas &amp; Harga'!$G$95</definedName>
    <definedName name="_DIV5" localSheetId="1">'[66]Kuantitas &amp; Harga'!$H$116</definedName>
    <definedName name="_DIV5" localSheetId="10">'[66]Kuantitas &amp; Harga'!$H$116</definedName>
    <definedName name="_DIV5">'[11]Kuantitas &amp; Harga'!$G$115</definedName>
    <definedName name="_DIV6" localSheetId="1">'[66]Kuantitas &amp; Harga'!$H$177</definedName>
    <definedName name="_DIV6" localSheetId="10">'[66]Kuantitas &amp; Harga'!$H$177</definedName>
    <definedName name="_DIV6">'[11]Kuantitas &amp; Harga'!$G$150</definedName>
    <definedName name="_DIV7" localSheetId="1">'[66]Kuantitas &amp; Harga'!$H$343</definedName>
    <definedName name="_DIV7" localSheetId="10">'[66]Kuantitas &amp; Harga'!$H$343</definedName>
    <definedName name="_DIV7">'[11]Kuantitas &amp; Harga'!$G$298</definedName>
    <definedName name="_DIV8" localSheetId="1">'[66]Kuantitas &amp; Harga'!$H$370</definedName>
    <definedName name="_DIV8" localSheetId="10">'[66]Kuantitas &amp; Harga'!$H$370</definedName>
    <definedName name="_DIV8">'[11]Kuantitas &amp; Harga'!$G$350</definedName>
    <definedName name="_DIV9" localSheetId="1">'[66]Kuantitas &amp; Harga'!$H$437</definedName>
    <definedName name="_DIV9" localSheetId="10">'[66]Kuantitas &amp; Harga'!$H$437</definedName>
    <definedName name="_DIV9">'[11]Kuantitas &amp; Harga'!$G$380</definedName>
    <definedName name="_DPA2" localSheetId="5">[143]Kuantitas!#REF!</definedName>
    <definedName name="_DPA2">[143]Kuantitas!#REF!</definedName>
    <definedName name="_dr003" localSheetId="0">#REF!</definedName>
    <definedName name="_dr003" localSheetId="10">#REF!</definedName>
    <definedName name="_dr003">#REF!</definedName>
    <definedName name="_DTR3">'[108]H S D'!$E$62</definedName>
    <definedName name="_dtr34">[80]DHSD!$G$37</definedName>
    <definedName name="_dtr8">[80]DHSD!$G$38</definedName>
    <definedName name="_E019">'[6]Upah&amp;Bahan'!$U$261</definedName>
    <definedName name="_e039">'[6]Upah&amp;Bahan'!$U$317</definedName>
    <definedName name="_e100">'[6]Upah&amp;Bahan'!$U$1045</definedName>
    <definedName name="_e101">'[6]Upah&amp;Bahan'!$U$1101</definedName>
    <definedName name="_e102">'[6]Upah&amp;Bahan'!$U$1157</definedName>
    <definedName name="_e103">'[6]Upah&amp;Bahan'!$U$1213</definedName>
    <definedName name="_e104">'[6]Upah&amp;Bahan'!$U$1612</definedName>
    <definedName name="_EEE01" localSheetId="5">[109]Peralatan!$AZ$8</definedName>
    <definedName name="_EEE01" localSheetId="0">#REF!</definedName>
    <definedName name="_EEE01" localSheetId="1">#REF!</definedName>
    <definedName name="_EEE01" localSheetId="10">#REF!</definedName>
    <definedName name="_EEE01">#REF!</definedName>
    <definedName name="_EEE02" localSheetId="5">[109]Peralatan!$AZ$9</definedName>
    <definedName name="_EEE02" localSheetId="0">#REF!</definedName>
    <definedName name="_EEE02" localSheetId="1">#REF!</definedName>
    <definedName name="_EEE02" localSheetId="10">#REF!</definedName>
    <definedName name="_EEE02">#REF!</definedName>
    <definedName name="_EEE03" localSheetId="5">[109]Peralatan!$AZ$10</definedName>
    <definedName name="_EEE03" localSheetId="0">#REF!</definedName>
    <definedName name="_EEE03" localSheetId="1">#REF!</definedName>
    <definedName name="_EEE03" localSheetId="10">#REF!</definedName>
    <definedName name="_EEE03">#REF!</definedName>
    <definedName name="_EEE04" localSheetId="5">[109]Peralatan!$AZ$11</definedName>
    <definedName name="_EEE04" localSheetId="1">#REF!</definedName>
    <definedName name="_EEE04" localSheetId="10">#REF!</definedName>
    <definedName name="_EEE04">'[144]5-ALAT(1)'!$AW$16</definedName>
    <definedName name="_EEE05" localSheetId="5">[109]Peralatan!$AZ$12</definedName>
    <definedName name="_EEE05" localSheetId="1">#REF!</definedName>
    <definedName name="_EEE05" localSheetId="10">#REF!</definedName>
    <definedName name="_EEE05">'[68]5-ALAT(1)'!$AW$12</definedName>
    <definedName name="_EEE06" localSheetId="5">[109]Peralatan!$AZ$13</definedName>
    <definedName name="_EEE06" localSheetId="0">#REF!</definedName>
    <definedName name="_EEE06" localSheetId="1">#REF!</definedName>
    <definedName name="_EEE06" localSheetId="10">#REF!</definedName>
    <definedName name="_EEE06">#REF!</definedName>
    <definedName name="_EEE07" localSheetId="5">[109]Peralatan!$AZ$14</definedName>
    <definedName name="_EEE07" localSheetId="0">#REF!</definedName>
    <definedName name="_EEE07" localSheetId="1">#REF!</definedName>
    <definedName name="_EEE07" localSheetId="10">#REF!</definedName>
    <definedName name="_EEE07">#REF!</definedName>
    <definedName name="_EEE08" localSheetId="5">[109]Peralatan!$AZ$15</definedName>
    <definedName name="_EEE08" localSheetId="1">'[67]5-ALAT'!$AW$15</definedName>
    <definedName name="_EEE08" localSheetId="10">'[67]5-ALAT'!$AW$15</definedName>
    <definedName name="_EEE08">'[145]5-ALAT(1)'!$AW$15</definedName>
    <definedName name="_EEE09" localSheetId="5">[109]Peralatan!$AZ$16</definedName>
    <definedName name="_EEE09" localSheetId="1">'[67]5-ALAT'!$AW$16</definedName>
    <definedName name="_EEE09" localSheetId="10">'[67]5-ALAT'!$AW$16</definedName>
    <definedName name="_EEE09">'[146]5-ALAT(1)'!$AW$16</definedName>
    <definedName name="_EEE10" localSheetId="5">[109]Peralatan!$AZ$17</definedName>
    <definedName name="_EEE10" localSheetId="1">#REF!</definedName>
    <definedName name="_EEE10" localSheetId="10">#REF!</definedName>
    <definedName name="_EEE10">'[146]5-ALAT(1)'!$AW$17</definedName>
    <definedName name="_EEE11" localSheetId="5">[109]Peralatan!$AZ$18</definedName>
    <definedName name="_EEE11" localSheetId="1">#REF!</definedName>
    <definedName name="_EEE11" localSheetId="10">#REF!</definedName>
    <definedName name="_EEE11">'[68]5-ALAT(1)'!$AW$18</definedName>
    <definedName name="_EEE12" localSheetId="5">[109]Peralatan!$AZ$19</definedName>
    <definedName name="_EEE12" localSheetId="0">#REF!</definedName>
    <definedName name="_EEE12" localSheetId="1">#REF!</definedName>
    <definedName name="_EEE12" localSheetId="10">#REF!</definedName>
    <definedName name="_EEE12">#REF!</definedName>
    <definedName name="_EEE13" localSheetId="5">[109]Peralatan!$AZ$20</definedName>
    <definedName name="_EEE13" localSheetId="0">#REF!</definedName>
    <definedName name="_EEE13" localSheetId="1">#REF!</definedName>
    <definedName name="_EEE13" localSheetId="10">#REF!</definedName>
    <definedName name="_EEE13">#REF!</definedName>
    <definedName name="_EEE14" localSheetId="5">[109]Peralatan!$AZ$21</definedName>
    <definedName name="_EEE14" localSheetId="0">#REF!</definedName>
    <definedName name="_EEE14" localSheetId="1">#REF!</definedName>
    <definedName name="_EEE14" localSheetId="10">#REF!</definedName>
    <definedName name="_EEE14">#REF!</definedName>
    <definedName name="_EEE15" localSheetId="5">[109]Peralatan!$AZ$22</definedName>
    <definedName name="_EEE15" localSheetId="0">#REF!</definedName>
    <definedName name="_EEE15" localSheetId="1">#REF!</definedName>
    <definedName name="_EEE15" localSheetId="10">#REF!</definedName>
    <definedName name="_EEE15">#REF!</definedName>
    <definedName name="_EEE16" localSheetId="5">[109]Peralatan!$AZ$23</definedName>
    <definedName name="_EEE16" localSheetId="1">#REF!</definedName>
    <definedName name="_EEE16" localSheetId="10">#REF!</definedName>
    <definedName name="_EEE16">'[68]5-ALAT(1)'!$AW$23</definedName>
    <definedName name="_EEE17" localSheetId="5">[109]Peralatan!$AZ$24</definedName>
    <definedName name="_EEE17" localSheetId="1">#REF!</definedName>
    <definedName name="_EEE17" localSheetId="10">#REF!</definedName>
    <definedName name="_EEE17">'[145]5-ALAT(1)'!$AW$24</definedName>
    <definedName name="_EEE18" localSheetId="5">[109]Peralatan!$AZ$25</definedName>
    <definedName name="_EEE18" localSheetId="0">#REF!</definedName>
    <definedName name="_EEE18" localSheetId="1">#REF!</definedName>
    <definedName name="_EEE18" localSheetId="10">#REF!</definedName>
    <definedName name="_EEE18">#REF!</definedName>
    <definedName name="_EEE19" localSheetId="5">[109]Peralatan!$AZ$26</definedName>
    <definedName name="_EEE19" localSheetId="1">#REF!</definedName>
    <definedName name="_EEE19" localSheetId="10">#REF!</definedName>
    <definedName name="_EEE19">'[145]5-ALAT(1)'!$AW$26</definedName>
    <definedName name="_EEE20" localSheetId="5">[109]Peralatan!$AZ$27</definedName>
    <definedName name="_EEE20" localSheetId="1">#REF!</definedName>
    <definedName name="_EEE20" localSheetId="10">#REF!</definedName>
    <definedName name="_EEE20">'[68]5-ALAT(1)'!$AW$27</definedName>
    <definedName name="_EEE21" localSheetId="5">[109]Peralatan!$AZ$28</definedName>
    <definedName name="_EEE21" localSheetId="1">#REF!</definedName>
    <definedName name="_EEE21" localSheetId="10">#REF!</definedName>
    <definedName name="_EEE21">'[41]5-ALA1'!$AW$28</definedName>
    <definedName name="_EEE22" localSheetId="5">[109]Peralatan!$AZ$29</definedName>
    <definedName name="_EEE22" localSheetId="0">#REF!</definedName>
    <definedName name="_EEE22" localSheetId="1">#REF!</definedName>
    <definedName name="_EEE22" localSheetId="10">#REF!</definedName>
    <definedName name="_EEE22">#REF!</definedName>
    <definedName name="_EEE23" localSheetId="5">[109]Peralatan!$AZ$30</definedName>
    <definedName name="_EEE23" localSheetId="0">#REF!</definedName>
    <definedName name="_EEE23" localSheetId="1">#REF!</definedName>
    <definedName name="_EEE23" localSheetId="10">#REF!</definedName>
    <definedName name="_EEE23">#REF!</definedName>
    <definedName name="_EEE24" localSheetId="5">[109]Peralatan!$AZ$31</definedName>
    <definedName name="_EEE24" localSheetId="1">#REF!</definedName>
    <definedName name="_EEE24" localSheetId="10">#REF!</definedName>
    <definedName name="_EEE24">'[144]5-ALAT(1)'!$AW$36</definedName>
    <definedName name="_EEE25" localSheetId="5">[109]Peralatan!$AZ$32</definedName>
    <definedName name="_EEE25" localSheetId="0">#REF!</definedName>
    <definedName name="_EEE25" localSheetId="1">[110]Peralatan!$AW$32</definedName>
    <definedName name="_EEE25" localSheetId="10">[110]Peralatan!$AW$32</definedName>
    <definedName name="_EEE25">#REF!</definedName>
    <definedName name="_EEE26" localSheetId="5">[109]Peralatan!$AZ$33</definedName>
    <definedName name="_EEE26" localSheetId="1">#REF!</definedName>
    <definedName name="_EEE26" localSheetId="10">#REF!</definedName>
    <definedName name="_EEE26">'[144]5-ALAT(1)'!$AW$38</definedName>
    <definedName name="_EEE27" localSheetId="5">[109]Peralatan!$AZ$34</definedName>
    <definedName name="_EEE27" localSheetId="1">#REF!</definedName>
    <definedName name="_EEE27" localSheetId="10">#REF!</definedName>
    <definedName name="_EEE27">'[145]5-ALAT(1)'!$AW$34</definedName>
    <definedName name="_EEE28" localSheetId="5">[109]Peralatan!$AZ$35</definedName>
    <definedName name="_EEE28" localSheetId="0">#REF!</definedName>
    <definedName name="_EEE28" localSheetId="1">#REF!</definedName>
    <definedName name="_EEE28" localSheetId="10">#REF!</definedName>
    <definedName name="_EEE28">#REF!</definedName>
    <definedName name="_EEE29" localSheetId="5">[109]Peralatan!$AZ$36</definedName>
    <definedName name="_EEE29" localSheetId="1">#REF!</definedName>
    <definedName name="_EEE29" localSheetId="10">#REF!</definedName>
    <definedName name="_EEE29">'[145]5-ALAT(1)'!$AW$36</definedName>
    <definedName name="_EEE30" localSheetId="5">[109]Peralatan!$AZ$37</definedName>
    <definedName name="_EEE30" localSheetId="0">#REF!</definedName>
    <definedName name="_EEE30" localSheetId="1">#REF!</definedName>
    <definedName name="_EEE30" localSheetId="10">#REF!</definedName>
    <definedName name="_EEE30">#REF!</definedName>
    <definedName name="_EEE31" localSheetId="5">[109]Peralatan!$AZ$38</definedName>
    <definedName name="_EEE31" localSheetId="0">#REF!</definedName>
    <definedName name="_EEE31" localSheetId="1">#REF!</definedName>
    <definedName name="_EEE31" localSheetId="10">#REF!</definedName>
    <definedName name="_EEE31">#REF!</definedName>
    <definedName name="_EEE32" localSheetId="5">[109]Peralatan!$AZ$39</definedName>
    <definedName name="_EEE32" localSheetId="1">#REF!</definedName>
    <definedName name="_EEE32" localSheetId="10">#REF!</definedName>
    <definedName name="_EEE32">'[144]5-ALAT(1)'!$AW$44</definedName>
    <definedName name="_EEE33" localSheetId="5">[109]Peralatan!$AZ$40</definedName>
    <definedName name="_EEE33" localSheetId="0">#REF!</definedName>
    <definedName name="_EEE33" localSheetId="1">#REF!</definedName>
    <definedName name="_EEE33" localSheetId="10">#REF!</definedName>
    <definedName name="_EEE33">#REF!</definedName>
    <definedName name="_EEE59">'[32]Alat (1)'!$AW$66</definedName>
    <definedName name="_EER03">'[32]Alat (1)'!$AX$10</definedName>
    <definedName name="_EER05">'[32]Alat (1)'!$AX$12</definedName>
    <definedName name="_EER06">'[32]Alat (1)'!$AX$13</definedName>
    <definedName name="_EER08">'[32]Alat (1)'!$AX$15</definedName>
    <definedName name="_EER1" localSheetId="5">#REF!</definedName>
    <definedName name="_EER1" localSheetId="0">#REF!</definedName>
    <definedName name="_EER1">#REF!</definedName>
    <definedName name="_EER10">[147]Peralatan!$AY$17</definedName>
    <definedName name="_EER11">[148]Peralatan!$AY$18</definedName>
    <definedName name="_EER12">[148]Peralatan!$AY$19</definedName>
    <definedName name="_EER13">[148]Peralatan!$AY$20</definedName>
    <definedName name="_EER14">[148]Peralatan!$AY$21</definedName>
    <definedName name="_EER15">[148]Peralatan!$AY$22</definedName>
    <definedName name="_EER16">[148]Peralatan!$AY$23</definedName>
    <definedName name="_EER17">[148]Peralatan!$AY$24</definedName>
    <definedName name="_EER18">[148]Peralatan!$AY$25</definedName>
    <definedName name="_EER19">[148]Peralatan!$AY$26</definedName>
    <definedName name="_EER2">[148]Peralatan!$AY$9</definedName>
    <definedName name="_EER20">[148]Peralatan!$AY$27</definedName>
    <definedName name="_EER21">[148]Peralatan!$AY$28</definedName>
    <definedName name="_EER22">[148]Peralatan!$AY$29</definedName>
    <definedName name="_EER23">[148]Peralatan!$AY$30</definedName>
    <definedName name="_EER24">[148]Peralatan!$AY$31</definedName>
    <definedName name="_EER25">[148]Peralatan!$AY$32</definedName>
    <definedName name="_EER26">[148]Peralatan!$AY$33</definedName>
    <definedName name="_EER27">[148]Peralatan!$AY$34</definedName>
    <definedName name="_EER28">[148]Peralatan!$AY$35</definedName>
    <definedName name="_EER29">[148]Peralatan!$AY$36</definedName>
    <definedName name="_EER3">[148]Peralatan!$AY$10</definedName>
    <definedName name="_EER30">[148]Peralatan!$AY$37</definedName>
    <definedName name="_EER31">[148]Peralatan!$AY$38</definedName>
    <definedName name="_EER32">[148]Peralatan!$AY$39</definedName>
    <definedName name="_EER33">[148]Peralatan!$AY$40</definedName>
    <definedName name="_EER4">[148]Peralatan!$AY$11</definedName>
    <definedName name="_EER47">'[32]Alat (1)'!$AX$54</definedName>
    <definedName name="_EER48">'[32]Alat (1)'!$AX$55</definedName>
    <definedName name="_EER5">[148]Peralatan!$AY$12</definedName>
    <definedName name="_EER56">'[32]Alat (1)'!$AX$63</definedName>
    <definedName name="_EER57">'[32]Alat (1)'!$AX$64</definedName>
    <definedName name="_EER58">'[32]Alat (1)'!$AX$65</definedName>
    <definedName name="_EER59">'[32]Alat (1)'!$AX$66</definedName>
    <definedName name="_EER6">[148]Peralatan!$AY$13</definedName>
    <definedName name="_EER60">'[32]Alat (1)'!$AX$67</definedName>
    <definedName name="_EER7">[148]Peralatan!$AY$14</definedName>
    <definedName name="_EER8">[69]Peralatan!$AY$15</definedName>
    <definedName name="_EER9">[148]Peralatan!$AY$16</definedName>
    <definedName name="_emb2" localSheetId="0">#REF!</definedName>
    <definedName name="_emb2" localSheetId="10">#REF!</definedName>
    <definedName name="_emb2">#REF!</definedName>
    <definedName name="_ERG3">[54]Vibro_Roller!$F$49:$F$63</definedName>
    <definedName name="_EST1" localSheetId="5">#REF!</definedName>
    <definedName name="_EST1" localSheetId="0">#REF!</definedName>
    <definedName name="_EST1">#REF!</definedName>
    <definedName name="_EST2" localSheetId="5">#REF!</definedName>
    <definedName name="_EST2">#REF!</definedName>
    <definedName name="_exc2" localSheetId="10">#REF!</definedName>
    <definedName name="_exc2">#REF!</definedName>
    <definedName name="_EXP2" localSheetId="10">#REF!</definedName>
    <definedName name="_EXP2">#REF!</definedName>
    <definedName name="_Fill" localSheetId="5" hidden="1">#REF!</definedName>
    <definedName name="_Fill" localSheetId="1" hidden="1">#REF!</definedName>
    <definedName name="_Fill" localSheetId="10" hidden="1">#REF!</definedName>
    <definedName name="_Fill" hidden="1">#REF!</definedName>
    <definedName name="_xlnm._FilterDatabase" localSheetId="5" hidden="1">[149]SCHEDULE!#REF!</definedName>
    <definedName name="_xlnm._FilterDatabase" localSheetId="0" hidden="1">#REF!</definedName>
    <definedName name="_xlnm._FilterDatabase" localSheetId="1" hidden="1">#REF!</definedName>
    <definedName name="_xlnm._FilterDatabase" localSheetId="10" hidden="1">#REF!</definedName>
    <definedName name="_xlnm._FilterDatabase" hidden="1">#REF!</definedName>
    <definedName name="_fjd100" localSheetId="0">#REF!</definedName>
    <definedName name="_fjd100" localSheetId="10">#REF!</definedName>
    <definedName name="_fjd100">#REF!</definedName>
    <definedName name="_fjd150" localSheetId="10">#REF!</definedName>
    <definedName name="_fjd150">#REF!</definedName>
    <definedName name="_fjd50" localSheetId="10">#REF!</definedName>
    <definedName name="_fjd50">#REF!</definedName>
    <definedName name="_fjd65" localSheetId="10">#REF!</definedName>
    <definedName name="_fjd65">#REF!</definedName>
    <definedName name="_fmd150" localSheetId="10">#REF!</definedName>
    <definedName name="_fmd150">#REF!</definedName>
    <definedName name="_FOR1" localSheetId="5">#REF!</definedName>
    <definedName name="_FOR1" localSheetId="0">#REF!</definedName>
    <definedName name="_FOR1">#REF!</definedName>
    <definedName name="_fun" localSheetId="1" hidden="1">'[52]Upah&amp;Bahan'!$A$40:$A$113</definedName>
    <definedName name="_fun" localSheetId="10" hidden="1">'[52]Upah&amp;Bahan'!$A$40:$A$113</definedName>
    <definedName name="_fun" hidden="1">'[6]Upah&amp;Bahan'!$A$40:$A$113</definedName>
    <definedName name="_GAL2" localSheetId="10">#REF!</definedName>
    <definedName name="_GAL2">#REF!</definedName>
    <definedName name="_gen250">[86]DAFMAT!$F$162</definedName>
    <definedName name="_GID1">'[50]LKVL-CK-HT-GD1'!$A$4</definedName>
    <definedName name="_gip2" localSheetId="5">#REF!</definedName>
    <definedName name="_gip2" localSheetId="0">#REF!</definedName>
    <definedName name="_gip2">#REF!</definedName>
    <definedName name="_gip25" localSheetId="5">#REF!</definedName>
    <definedName name="_gip25">#REF!</definedName>
    <definedName name="_gip3" localSheetId="1">'[111]Analisa Harga Satuan'!$G$1904</definedName>
    <definedName name="_gip3" localSheetId="10">'[111]Analisa Harga Satuan'!$G$1904</definedName>
    <definedName name="_gip3">[150]bahan!$I$278</definedName>
    <definedName name="_gip30" localSheetId="5">#REF!</definedName>
    <definedName name="_gip30" localSheetId="0">#REF!</definedName>
    <definedName name="_gip30">#REF!</definedName>
    <definedName name="_giv1" localSheetId="0">'[81]Bahan '!#REF!</definedName>
    <definedName name="_giv1" localSheetId="10">'[81]Bahan '!#REF!</definedName>
    <definedName name="_giv1">'[81]Bahan '!#REF!</definedName>
    <definedName name="_grc1" localSheetId="0">#REF!</definedName>
    <definedName name="_grc1" localSheetId="10">#REF!</definedName>
    <definedName name="_grc1">#REF!</definedName>
    <definedName name="_gti50" localSheetId="0">#REF!</definedName>
    <definedName name="_gti50" localSheetId="10">#REF!</definedName>
    <definedName name="_gti50">#REF!</definedName>
    <definedName name="_gti60" localSheetId="10">#REF!</definedName>
    <definedName name="_gti60">#REF!</definedName>
    <definedName name="_gvd100" localSheetId="10">#REF!</definedName>
    <definedName name="_gvd100">#REF!</definedName>
    <definedName name="_gvd15" localSheetId="10">#REF!</definedName>
    <definedName name="_gvd15">#REF!</definedName>
    <definedName name="_gvd150" localSheetId="10">#REF!</definedName>
    <definedName name="_gvd150">#REF!</definedName>
    <definedName name="_gvd25" localSheetId="10">#REF!</definedName>
    <definedName name="_gvd25">#REF!</definedName>
    <definedName name="_gvd50" localSheetId="10">#REF!</definedName>
    <definedName name="_gvd50">#REF!</definedName>
    <definedName name="_gvd65" localSheetId="10">#REF!</definedName>
    <definedName name="_gvd65">#REF!</definedName>
    <definedName name="_gyp9" localSheetId="10">'[81]Bahan '!#REF!</definedName>
    <definedName name="_gyp9">'[81]Bahan '!#REF!</definedName>
    <definedName name="_HAL1" localSheetId="5">#REF!</definedName>
    <definedName name="_HAL1" localSheetId="0">#REF!</definedName>
    <definedName name="_HAL1" localSheetId="1">#REF!</definedName>
    <definedName name="_HAL1" localSheetId="10">#REF!</definedName>
    <definedName name="_HAL1">#REF!</definedName>
    <definedName name="_HAL2" localSheetId="5">'[142]Kuantitas &amp; Harga'!#REF!</definedName>
    <definedName name="_HAL2" localSheetId="0">'[142]Kuantitas &amp; Harga'!#REF!</definedName>
    <definedName name="_HAL2" localSheetId="1">#REF!</definedName>
    <definedName name="_HAL2" localSheetId="10">#REF!</definedName>
    <definedName name="_HAL2">'[142]Kuantitas &amp; Harga'!#REF!</definedName>
    <definedName name="_HAL3" localSheetId="5">'[142]Kuantitas &amp; Harga'!#REF!</definedName>
    <definedName name="_HAL3" localSheetId="0">'[142]Kuantitas &amp; Harga'!#REF!</definedName>
    <definedName name="_HAL3" localSheetId="1">#REF!</definedName>
    <definedName name="_HAL3" localSheetId="10">#REF!</definedName>
    <definedName name="_HAL3">'[142]Kuantitas &amp; Harga'!#REF!</definedName>
    <definedName name="_HAL4" localSheetId="5">'[142]Kuantitas &amp; Harga'!#REF!</definedName>
    <definedName name="_HAL4" localSheetId="0">'[142]Kuantitas &amp; Harga'!#REF!</definedName>
    <definedName name="_HAL4" localSheetId="1">#REF!</definedName>
    <definedName name="_HAL4" localSheetId="10">#REF!</definedName>
    <definedName name="_HAL4">'[142]Kuantitas &amp; Harga'!#REF!</definedName>
    <definedName name="_HAL5" localSheetId="5">'[142]Kuantitas &amp; Harga'!#REF!</definedName>
    <definedName name="_HAL5" localSheetId="0">'[142]Kuantitas &amp; Harga'!#REF!</definedName>
    <definedName name="_HAL5" localSheetId="1">#REF!</definedName>
    <definedName name="_HAL5" localSheetId="10">#REF!</definedName>
    <definedName name="_HAL5">'[142]Kuantitas &amp; Harga'!#REF!</definedName>
    <definedName name="_HAL6" localSheetId="5">'[142]Kuantitas &amp; Harga'!#REF!</definedName>
    <definedName name="_HAL6" localSheetId="0">'[142]Kuantitas &amp; Harga'!#REF!</definedName>
    <definedName name="_HAL6" localSheetId="1">#REF!</definedName>
    <definedName name="_HAL6" localSheetId="10">#REF!</definedName>
    <definedName name="_HAL6">'[142]Kuantitas &amp; Harga'!#REF!</definedName>
    <definedName name="_HAL7" localSheetId="0">'[142]Kuantitas &amp; Harga'!#REF!</definedName>
    <definedName name="_HAL7" localSheetId="1">#REF!</definedName>
    <definedName name="_HAL7" localSheetId="10">#REF!</definedName>
    <definedName name="_HAL7">'[142]Kuantitas &amp; Harga'!#REF!</definedName>
    <definedName name="_HAL8" localSheetId="5">#REF!</definedName>
    <definedName name="_HAL8" localSheetId="0">#REF!</definedName>
    <definedName name="_HAL8" localSheetId="1">#REF!</definedName>
    <definedName name="_HAL8" localSheetId="10">#REF!</definedName>
    <definedName name="_HAL8">#REF!</definedName>
    <definedName name="_hdw1" localSheetId="10">#REF!</definedName>
    <definedName name="_hdw1">#REF!</definedName>
    <definedName name="_ker2020" localSheetId="10">#REF!</definedName>
    <definedName name="_ker2020">#REF!</definedName>
    <definedName name="_KER2025" localSheetId="10">#REF!</definedName>
    <definedName name="_KER2025">#REF!</definedName>
    <definedName name="_ker3030" localSheetId="10">#REF!</definedName>
    <definedName name="_ker3030">#REF!</definedName>
    <definedName name="_ker4040" localSheetId="10">#REF!</definedName>
    <definedName name="_ker4040">#REF!</definedName>
    <definedName name="_KER4060" localSheetId="10">#REF!</definedName>
    <definedName name="_KER4060">#REF!</definedName>
    <definedName name="_Key1" localSheetId="5" hidden="1">[151]Schdule!$Z$16</definedName>
    <definedName name="_Key1" localSheetId="0" hidden="1">#REF!</definedName>
    <definedName name="_Key1" localSheetId="1" hidden="1">#REF!</definedName>
    <definedName name="_Key1" localSheetId="10" hidden="1">#REF!</definedName>
    <definedName name="_Key1" hidden="1">#REF!</definedName>
    <definedName name="_Key2" localSheetId="5" hidden="1">#REF!</definedName>
    <definedName name="_Key2" localSheetId="0" hidden="1">#REF!</definedName>
    <definedName name="_Key2" localSheetId="1" hidden="1">#REF!</definedName>
    <definedName name="_Key2" localSheetId="10" hidden="1">#REF!</definedName>
    <definedName name="_Key2" hidden="1">#REF!</definedName>
    <definedName name="_KJ1" localSheetId="10">#REF!</definedName>
    <definedName name="_KJ1">#REF!</definedName>
    <definedName name="_KJ2" localSheetId="10">#REF!</definedName>
    <definedName name="_KJ2">#REF!</definedName>
    <definedName name="_KJ3" localSheetId="10">#REF!</definedName>
    <definedName name="_KJ3">#REF!</definedName>
    <definedName name="_KL12">[87]alat!$AW$18</definedName>
    <definedName name="_KM1" localSheetId="0">#REF!</definedName>
    <definedName name="_KM1" localSheetId="10">#REF!</definedName>
    <definedName name="_KM1">#REF!</definedName>
    <definedName name="_KM2" localSheetId="0">#REF!</definedName>
    <definedName name="_KM2" localSheetId="10">#REF!</definedName>
    <definedName name="_KM2">#REF!</definedName>
    <definedName name="_KM3" localSheetId="0">#REF!</definedName>
    <definedName name="_KM3" localSheetId="10">#REF!</definedName>
    <definedName name="_KM3">#REF!</definedName>
    <definedName name="_KM5" localSheetId="10">#REF!</definedName>
    <definedName name="_KM5">#REF!</definedName>
    <definedName name="_KM6" localSheetId="10">#REF!</definedName>
    <definedName name="_KM6">#REF!</definedName>
    <definedName name="_KM7" localSheetId="10">#REF!</definedName>
    <definedName name="_KM7">#REF!</definedName>
    <definedName name="_KOE1" localSheetId="5">#REF!</definedName>
    <definedName name="_KOE1">#REF!</definedName>
    <definedName name="_KOE10" localSheetId="5">#REF!</definedName>
    <definedName name="_KOE10">#REF!</definedName>
    <definedName name="_KOE2" localSheetId="5">#REF!</definedName>
    <definedName name="_KOE2">#REF!</definedName>
    <definedName name="_KOE3" localSheetId="5">#REF!</definedName>
    <definedName name="_KOE3">#REF!</definedName>
    <definedName name="_KOE4" localSheetId="5">#REF!</definedName>
    <definedName name="_KOE4">#REF!</definedName>
    <definedName name="_KOE5" localSheetId="5">#REF!</definedName>
    <definedName name="_KOE5">#REF!</definedName>
    <definedName name="_KOE6" localSheetId="5">#REF!</definedName>
    <definedName name="_KOE6">#REF!</definedName>
    <definedName name="_KOE7" localSheetId="5">#REF!</definedName>
    <definedName name="_KOE7">#REF!</definedName>
    <definedName name="_KOE8" localSheetId="5">#REF!</definedName>
    <definedName name="_KOE8">#REF!</definedName>
    <definedName name="_KOE9" localSheetId="5">#REF!</definedName>
    <definedName name="_KOE9">#REF!</definedName>
    <definedName name="_kof1">[55]Analisa!$AB$17</definedName>
    <definedName name="_KP1" localSheetId="10">#REF!</definedName>
    <definedName name="_KP1">#REF!</definedName>
    <definedName name="_KP10" localSheetId="10">#REF!</definedName>
    <definedName name="_KP10">#REF!</definedName>
    <definedName name="_KP2" localSheetId="10">#REF!</definedName>
    <definedName name="_KP2">#REF!</definedName>
    <definedName name="_KP3" localSheetId="10">#REF!</definedName>
    <definedName name="_KP3">#REF!</definedName>
    <definedName name="_KP4" localSheetId="10">#REF!</definedName>
    <definedName name="_KP4">#REF!</definedName>
    <definedName name="_KP5" localSheetId="10">#REF!</definedName>
    <definedName name="_KP5">#REF!</definedName>
    <definedName name="_KP6" localSheetId="10">#REF!</definedName>
    <definedName name="_KP6">#REF!</definedName>
    <definedName name="_KP7" localSheetId="10">#REF!</definedName>
    <definedName name="_KP7">#REF!</definedName>
    <definedName name="_KP8" localSheetId="10">#REF!</definedName>
    <definedName name="_KP8">#REF!</definedName>
    <definedName name="_KP9" localSheetId="10">#REF!</definedName>
    <definedName name="_KP9">#REF!</definedName>
    <definedName name="_KPA1" localSheetId="5">[152]Data!#REF!</definedName>
    <definedName name="_KPA1">[152]Data!#REF!</definedName>
    <definedName name="_KPA2" localSheetId="5">[152]Data!#REF!</definedName>
    <definedName name="_KPA2">[152]Data!#REF!</definedName>
    <definedName name="_KPA3" localSheetId="5">[152]Data!#REF!</definedName>
    <definedName name="_KPA3">[152]Data!#REF!</definedName>
    <definedName name="_KPA4" localSheetId="5">[152]Data!#REF!</definedName>
    <definedName name="_KPA4">[152]Data!#REF!</definedName>
    <definedName name="_KPA5">[152]Data!#REF!</definedName>
    <definedName name="_KPU1" localSheetId="0">#REF!</definedName>
    <definedName name="_KPU1" localSheetId="10">#REF!</definedName>
    <definedName name="_KPU1">#REF!</definedName>
    <definedName name="_KPU2" localSheetId="0">#REF!</definedName>
    <definedName name="_KPU2" localSheetId="10">#REF!</definedName>
    <definedName name="_KPU2">#REF!</definedName>
    <definedName name="_KPU3" localSheetId="0">#REF!</definedName>
    <definedName name="_KPU3" localSheetId="10">#REF!</definedName>
    <definedName name="_KPU3">#REF!</definedName>
    <definedName name="_KPU4" localSheetId="10">#REF!</definedName>
    <definedName name="_KPU4">#REF!</definedName>
    <definedName name="_KV1" localSheetId="10">#REF!</definedName>
    <definedName name="_KV1">#REF!</definedName>
    <definedName name="_KV2" localSheetId="10">#REF!</definedName>
    <definedName name="_KV2">#REF!</definedName>
    <definedName name="_KV3" localSheetId="10">#REF!</definedName>
    <definedName name="_KV3">#REF!</definedName>
    <definedName name="_LBP1" localSheetId="5">#REF!</definedName>
    <definedName name="_LBP1" localSheetId="0">#REF!</definedName>
    <definedName name="_LBP1">#REF!</definedName>
    <definedName name="_LBP2" localSheetId="5">#REF!</definedName>
    <definedName name="_LBP2">#REF!</definedName>
    <definedName name="_LLL01" localSheetId="5">[153]Bahan!#REF!</definedName>
    <definedName name="_LLL01" localSheetId="0">[153]Bahan!#REF!</definedName>
    <definedName name="_LLL01" localSheetId="1">[88]BASIC!$F$8</definedName>
    <definedName name="_LLL01" localSheetId="10">[88]BASIC!$F$8</definedName>
    <definedName name="_LLL01">[153]Bahan!#REF!</definedName>
    <definedName name="_LLL02" localSheetId="5">[153]Bahan!#REF!</definedName>
    <definedName name="_LLL02" localSheetId="0">[153]Bahan!#REF!</definedName>
    <definedName name="_LLL02" localSheetId="1">'[110]Basic Price'!$F$10</definedName>
    <definedName name="_LLL02" localSheetId="10">'[110]Basic Price'!$F$10</definedName>
    <definedName name="_LLL02">[153]Bahan!#REF!</definedName>
    <definedName name="_LLL03" localSheetId="5">[153]Bahan!#REF!</definedName>
    <definedName name="_LLL03" localSheetId="0">[153]Bahan!#REF!</definedName>
    <definedName name="_LLL03" localSheetId="1">[88]BASIC!$F$12</definedName>
    <definedName name="_LLL03" localSheetId="10">[88]BASIC!$F$12</definedName>
    <definedName name="_LLL03">[153]Bahan!#REF!</definedName>
    <definedName name="_LLL04" localSheetId="1">[88]BASIC!$F$14</definedName>
    <definedName name="_LLL04" localSheetId="10">[88]BASIC!$F$14</definedName>
    <definedName name="_LLL04">[71]BASIC!$F$14</definedName>
    <definedName name="_LLL05" localSheetId="1">[88]BASIC!$F$16</definedName>
    <definedName name="_LLL05" localSheetId="10">[88]BASIC!$F$16</definedName>
    <definedName name="_LLL05">[71]BASIC!$F$16</definedName>
    <definedName name="_LLL06" localSheetId="5">#REF!</definedName>
    <definedName name="_LLL06" localSheetId="0">#REF!</definedName>
    <definedName name="_LLL06" localSheetId="1">#REF!</definedName>
    <definedName name="_LLL06" localSheetId="10">#REF!</definedName>
    <definedName name="_LLL06">#REF!</definedName>
    <definedName name="_LLL07" localSheetId="1">#REF!</definedName>
    <definedName name="_LLL07" localSheetId="10">#REF!</definedName>
    <definedName name="_LLL07">'[144]4-Basic Price'!$G$18</definedName>
    <definedName name="_LLL08" localSheetId="1">#REF!</definedName>
    <definedName name="_LLL08" localSheetId="10">#REF!</definedName>
    <definedName name="_LLL08">'[70]Basic Price'!$F$22</definedName>
    <definedName name="_LLL09" localSheetId="1">#REF!</definedName>
    <definedName name="_LLL09" localSheetId="10">#REF!</definedName>
    <definedName name="_LLL09">'[70]Basic Price'!$F$24</definedName>
    <definedName name="_LLL10" localSheetId="5">#REF!</definedName>
    <definedName name="_LLL10" localSheetId="0">#REF!</definedName>
    <definedName name="_LLL10" localSheetId="1">#REF!</definedName>
    <definedName name="_LLL10" localSheetId="10">#REF!</definedName>
    <definedName name="_LLL10">#REF!</definedName>
    <definedName name="_LLL11" localSheetId="5">'[154]4-Basic Price'!#REF!</definedName>
    <definedName name="_LLL11" localSheetId="0">'[154]4-Basic Price'!#REF!</definedName>
    <definedName name="_LLL11" localSheetId="1">'[110]Basic Price'!#REF!</definedName>
    <definedName name="_LLL11" localSheetId="10">'[110]Basic Price'!#REF!</definedName>
    <definedName name="_LLL11">'[154]4-Basic Price'!#REF!</definedName>
    <definedName name="_LOG2" localSheetId="0">#REF!</definedName>
    <definedName name="_LOG2" localSheetId="10">#REF!</definedName>
    <definedName name="_LOG2">#REF!</definedName>
    <definedName name="_lok1" localSheetId="0">#REF!</definedName>
    <definedName name="_lok1" localSheetId="10">#REF!</definedName>
    <definedName name="_lok1">#REF!</definedName>
    <definedName name="_lok2" localSheetId="0">#REF!</definedName>
    <definedName name="_lok2" localSheetId="10">#REF!</definedName>
    <definedName name="_lok2">#REF!</definedName>
    <definedName name="_m1">#REF!</definedName>
    <definedName name="_MA18">'[155]ANALISA (2)'!$Q$1336</definedName>
    <definedName name="_MAC12" localSheetId="0">#REF!</definedName>
    <definedName name="_MAC12" localSheetId="10">#REF!</definedName>
    <definedName name="_MAC12">#REF!</definedName>
    <definedName name="_MAC46" localSheetId="0">#REF!</definedName>
    <definedName name="_MAC46" localSheetId="10">#REF!</definedName>
    <definedName name="_MAC46">#REF!</definedName>
    <definedName name="_mat2">'[56]harga dasar T-M-A'!$B$33:$D$162</definedName>
    <definedName name="_md1">[156]HSD!$E$10</definedName>
    <definedName name="_MDE01" localSheetId="5">[109]Peralatan!$BR$27</definedName>
    <definedName name="_MDE01" localSheetId="1">#REF!</definedName>
    <definedName name="_MDE01" localSheetId="10">#REF!</definedName>
    <definedName name="_MDE01">[157]alat!$BO$27</definedName>
    <definedName name="_MDE02" localSheetId="5">[109]Peralatan!$BR$47</definedName>
    <definedName name="_MDE02" localSheetId="1">'[91]ana-alat'!#REF!</definedName>
    <definedName name="_MDE02" localSheetId="10">'[91]ana-alat'!#REF!</definedName>
    <definedName name="_MDE02">[157]alat!$BO$47</definedName>
    <definedName name="_MDE03" localSheetId="5">[109]Peralatan!$BR$67</definedName>
    <definedName name="_MDE03" localSheetId="0">'[158]5-Ur-ALAT'!#REF!</definedName>
    <definedName name="_MDE03" localSheetId="1">'[91]ana-alat'!#REF!</definedName>
    <definedName name="_MDE03" localSheetId="10">'[91]ana-alat'!#REF!</definedName>
    <definedName name="_MDE03">'[158]5-Ur-ALAT'!#REF!</definedName>
    <definedName name="_MDE04" localSheetId="5">[109]Peralatan!$BR$87</definedName>
    <definedName name="_MDE04" localSheetId="1">'[91]ana-alat'!#REF!</definedName>
    <definedName name="_MDE04" localSheetId="10">'[91]ana-alat'!#REF!</definedName>
    <definedName name="_MDE04">[157]alat!$BO$87</definedName>
    <definedName name="_MDE05" localSheetId="5">[109]Peralatan!$BR$107</definedName>
    <definedName name="_MDE05" localSheetId="1">'[91]ana-alat'!#REF!</definedName>
    <definedName name="_MDE05" localSheetId="10">'[91]ana-alat'!#REF!</definedName>
    <definedName name="_MDE05">[157]alat!$BO$107</definedName>
    <definedName name="_MDE06" localSheetId="5">[109]Peralatan!$BR$127</definedName>
    <definedName name="_MDE06" localSheetId="0">'[158]5-Ur-ALAT'!#REF!</definedName>
    <definedName name="_MDE06" localSheetId="1">#REF!</definedName>
    <definedName name="_MDE06" localSheetId="10">#REF!</definedName>
    <definedName name="_MDE06">'[158]5-Ur-ALAT'!#REF!</definedName>
    <definedName name="_MDE07" localSheetId="5">[109]Peralatan!$BR$147</definedName>
    <definedName name="_MDE07" localSheetId="1">[113]Peralatan!$BO$147</definedName>
    <definedName name="_MDE07" localSheetId="10">[113]Peralatan!$BO$147</definedName>
    <definedName name="_MDE07">[157]alat!$BO$147</definedName>
    <definedName name="_MDE08" localSheetId="5">[109]Peralatan!$BR$167</definedName>
    <definedName name="_MDE08" localSheetId="1">[113]Peralatan!$BO$167</definedName>
    <definedName name="_MDE08" localSheetId="10">[113]Peralatan!$BO$167</definedName>
    <definedName name="_MDE08">[157]alat!$BO$167</definedName>
    <definedName name="_MDE09" localSheetId="5">[109]Peralatan!$BR$187</definedName>
    <definedName name="_MDE09" localSheetId="1">[113]Peralatan!$BO$187</definedName>
    <definedName name="_MDE09" localSheetId="10">[113]Peralatan!$BO$187</definedName>
    <definedName name="_MDE09">[157]alat!$BO$187</definedName>
    <definedName name="_MDE10" localSheetId="5">[109]Peralatan!$BR$207</definedName>
    <definedName name="_MDE10" localSheetId="1">[113]Peralatan!$BO$207</definedName>
    <definedName name="_MDE10" localSheetId="10">[113]Peralatan!$BO$207</definedName>
    <definedName name="_MDE10">[157]alat!$BO$207</definedName>
    <definedName name="_MDE11" localSheetId="5">[109]Peralatan!$BR$227</definedName>
    <definedName name="_MDE11" localSheetId="1">[113]Peralatan!$BO$227</definedName>
    <definedName name="_MDE11" localSheetId="10">[113]Peralatan!$BO$227</definedName>
    <definedName name="_MDE11">[157]alat!$BO$227</definedName>
    <definedName name="_MDE12" localSheetId="5">[109]Peralatan!$BR$247</definedName>
    <definedName name="_MDE12" localSheetId="1">[113]Peralatan!$BO$247</definedName>
    <definedName name="_MDE12" localSheetId="10">[113]Peralatan!$BO$247</definedName>
    <definedName name="_MDE12">[157]alat!$BO$247</definedName>
    <definedName name="_MDE13" localSheetId="5">[109]Peralatan!$BR$267</definedName>
    <definedName name="_MDE13" localSheetId="1">[113]Peralatan!$BO$267</definedName>
    <definedName name="_MDE13" localSheetId="10">[113]Peralatan!$BO$267</definedName>
    <definedName name="_MDE13">[157]alat!$BO$267</definedName>
    <definedName name="_MDE14" localSheetId="5">[109]Peralatan!$BR$287</definedName>
    <definedName name="_MDE14" localSheetId="1">[113]Peralatan!$BO$287</definedName>
    <definedName name="_MDE14" localSheetId="10">[113]Peralatan!$BO$287</definedName>
    <definedName name="_MDE14">[157]alat!$BO$287</definedName>
    <definedName name="_MDE15" localSheetId="5">[109]Peralatan!$BR$307</definedName>
    <definedName name="_MDE15" localSheetId="1">[113]Peralatan!$BO$307</definedName>
    <definedName name="_MDE15" localSheetId="10">[113]Peralatan!$BO$307</definedName>
    <definedName name="_MDE15">[157]alat!$BO$307</definedName>
    <definedName name="_MDE16" localSheetId="5">[109]Peralatan!$BR$327</definedName>
    <definedName name="_MDE16" localSheetId="1">#REF!</definedName>
    <definedName name="_MDE16" localSheetId="10">#REF!</definedName>
    <definedName name="_MDE16">[157]alat!$BO$327</definedName>
    <definedName name="_MDE17" localSheetId="5">[109]Peralatan!$BR$347</definedName>
    <definedName name="_MDE17" localSheetId="1">#REF!</definedName>
    <definedName name="_MDE17" localSheetId="10">#REF!</definedName>
    <definedName name="_MDE17">[157]alat!$BO$347</definedName>
    <definedName name="_MDE18" localSheetId="5">[109]Peralatan!$BR$367</definedName>
    <definedName name="_MDE18" localSheetId="1">#REF!</definedName>
    <definedName name="_MDE18" localSheetId="10">#REF!</definedName>
    <definedName name="_MDE18">[157]alat!$BO$367</definedName>
    <definedName name="_MDE19" localSheetId="5">[109]Peralatan!$BR$387</definedName>
    <definedName name="_MDE19" localSheetId="1">[113]Peralatan!$BO$387</definedName>
    <definedName name="_MDE19" localSheetId="10">[113]Peralatan!$BO$387</definedName>
    <definedName name="_MDE19">[157]alat!$BO$387</definedName>
    <definedName name="_MDE20" localSheetId="5">[109]Peralatan!$BR$407</definedName>
    <definedName name="_MDE20" localSheetId="1">[113]Peralatan!$BO$407</definedName>
    <definedName name="_MDE20" localSheetId="10">[113]Peralatan!$BO$407</definedName>
    <definedName name="_MDE20">[157]alat!$BO$407</definedName>
    <definedName name="_MDE21" localSheetId="5">[109]Peralatan!$BR$427</definedName>
    <definedName name="_MDE21" localSheetId="1">#REF!</definedName>
    <definedName name="_MDE21" localSheetId="10">#REF!</definedName>
    <definedName name="_MDE21">[157]alat!$BO$427</definedName>
    <definedName name="_MDE22" localSheetId="5">[109]Peralatan!$BR$447</definedName>
    <definedName name="_MDE22" localSheetId="1">#REF!</definedName>
    <definedName name="_MDE22" localSheetId="10">#REF!</definedName>
    <definedName name="_MDE22">[157]alat!$BO$447</definedName>
    <definedName name="_MDE23" localSheetId="5">[109]Peralatan!$BR$467</definedName>
    <definedName name="_MDE23" localSheetId="1">#REF!</definedName>
    <definedName name="_MDE23" localSheetId="10">#REF!</definedName>
    <definedName name="_MDE23">[157]alat!$BO$467</definedName>
    <definedName name="_MDE24" localSheetId="5">[109]Peralatan!$BR$487</definedName>
    <definedName name="_MDE24" localSheetId="1">#REF!</definedName>
    <definedName name="_MDE24" localSheetId="10">#REF!</definedName>
    <definedName name="_MDE24">[157]alat!$BO$487</definedName>
    <definedName name="_MDE25" localSheetId="5">[109]Peralatan!$BR$507</definedName>
    <definedName name="_MDE25" localSheetId="1">#REF!</definedName>
    <definedName name="_MDE25" localSheetId="10">#REF!</definedName>
    <definedName name="_MDE25">[157]alat!$BO$507</definedName>
    <definedName name="_MDE26" localSheetId="5">[109]Peralatan!$BR$527</definedName>
    <definedName name="_MDE26" localSheetId="1">#REF!</definedName>
    <definedName name="_MDE26" localSheetId="10">#REF!</definedName>
    <definedName name="_MDE26">[157]alat!$BO$527</definedName>
    <definedName name="_MDE27" localSheetId="5">[109]Peralatan!$BR$547</definedName>
    <definedName name="_MDE27" localSheetId="1">#REF!</definedName>
    <definedName name="_MDE27" localSheetId="10">#REF!</definedName>
    <definedName name="_MDE27">[157]alat!$BO$547</definedName>
    <definedName name="_MDE28" localSheetId="5">[109]Peralatan!$BR$567</definedName>
    <definedName name="_MDE28" localSheetId="1">#REF!</definedName>
    <definedName name="_MDE28" localSheetId="10">#REF!</definedName>
    <definedName name="_MDE28">[157]alat!$BO$567</definedName>
    <definedName name="_MDE29" localSheetId="5">[109]Peralatan!$BR$587</definedName>
    <definedName name="_MDE29" localSheetId="1">#REF!</definedName>
    <definedName name="_MDE29" localSheetId="10">#REF!</definedName>
    <definedName name="_MDE29">[157]alat!$BO$587</definedName>
    <definedName name="_MDE30" localSheetId="5">[109]Peralatan!$BR$607</definedName>
    <definedName name="_MDE30" localSheetId="1">#REF!</definedName>
    <definedName name="_MDE30" localSheetId="10">#REF!</definedName>
    <definedName name="_MDE30">[157]alat!$BO$607</definedName>
    <definedName name="_MDE31" localSheetId="5">[109]Peralatan!$BR$627</definedName>
    <definedName name="_MDE31" localSheetId="1">#REF!</definedName>
    <definedName name="_MDE31" localSheetId="10">#REF!</definedName>
    <definedName name="_MDE31">[157]alat!$BO$627</definedName>
    <definedName name="_MDE32" localSheetId="5">[109]Peralatan!$BR$647</definedName>
    <definedName name="_MDE32" localSheetId="1">[113]Peralatan!$BO$650</definedName>
    <definedName name="_MDE32" localSheetId="10">[113]Peralatan!$BO$650</definedName>
    <definedName name="_MDE32">[157]alat!$BO$647</definedName>
    <definedName name="_MDE33" localSheetId="5">[109]Peralatan!$BR$667</definedName>
    <definedName name="_MDE33" localSheetId="1">#REF!</definedName>
    <definedName name="_MDE33" localSheetId="10">#REF!</definedName>
    <definedName name="_MDE33">[157]alat!$BO$667</definedName>
    <definedName name="_MDE34" localSheetId="5">[109]Peralatan!$BR$698</definedName>
    <definedName name="_MDE34" localSheetId="1">#REF!</definedName>
    <definedName name="_MDE34" localSheetId="10">#REF!</definedName>
    <definedName name="_MDE34">[157]alat!$BO$698</definedName>
    <definedName name="_MDE35" localSheetId="0">'[109]Peralatan (2)'!$R$27</definedName>
    <definedName name="_MDE35">'[109]Peralatan (2)'!$R$27</definedName>
    <definedName name="_MDE36" localSheetId="0">'[109]Peralatan (2)'!$R$47</definedName>
    <definedName name="_MDE36">'[109]Peralatan (2)'!$R$47</definedName>
    <definedName name="_MDE37" localSheetId="0">'[109]Peralatan (2)'!$R$67</definedName>
    <definedName name="_MDE37">'[109]Peralatan (2)'!$R$67</definedName>
    <definedName name="_MDE38" localSheetId="0">'[109]Peralatan (2)'!$R$87</definedName>
    <definedName name="_MDE38">'[109]Peralatan (2)'!$R$87</definedName>
    <definedName name="_MDE39" localSheetId="0">'[109]Peralatan (2)'!$R$107</definedName>
    <definedName name="_MDE39">'[109]Peralatan (2)'!$R$107</definedName>
    <definedName name="_MDE40" localSheetId="0">'[109]Peralatan (2)'!$R$127</definedName>
    <definedName name="_MDE40">'[109]Peralatan (2)'!$R$127</definedName>
    <definedName name="_MDE41" localSheetId="0">'[109]Peralatan (2)'!$R$147</definedName>
    <definedName name="_MDE41">'[109]Peralatan (2)'!$R$147</definedName>
    <definedName name="_MDE42" localSheetId="0">'[109]Peralatan (2)'!$R$167</definedName>
    <definedName name="_MDE42">'[109]Peralatan (2)'!$R$167</definedName>
    <definedName name="_MDE43" localSheetId="0">'[109]Peralatan (2)'!$R$187</definedName>
    <definedName name="_MDE43">'[109]Peralatan (2)'!$R$187</definedName>
    <definedName name="_MDE44" localSheetId="0">'[109]Peralatan (2)'!$R$207</definedName>
    <definedName name="_MDE44">'[109]Peralatan (2)'!$R$207</definedName>
    <definedName name="_MDE45" localSheetId="0">'[109]Peralatan (2)'!$R$227</definedName>
    <definedName name="_MDE45">'[109]Peralatan (2)'!$R$227</definedName>
    <definedName name="_MDE46" localSheetId="0">'[109]Peralatan (2)'!$R$247</definedName>
    <definedName name="_MDE46">'[109]Peralatan (2)'!$R$247</definedName>
    <definedName name="_MDE47" localSheetId="0">'[109]Peralatan (2)'!$R$267</definedName>
    <definedName name="_MDE47">'[109]Peralatan (2)'!$R$267</definedName>
    <definedName name="_MDE48" localSheetId="0">'[109]Peralatan (2)'!$R$287</definedName>
    <definedName name="_MDE48">'[109]Peralatan (2)'!$R$287</definedName>
    <definedName name="_MDE49" localSheetId="0">'[109]Peralatan (2)'!$R$307</definedName>
    <definedName name="_MDE49">'[109]Peralatan (2)'!$R$307</definedName>
    <definedName name="_MDE50" localSheetId="0">'[109]Peralatan (2)'!$R$327</definedName>
    <definedName name="_MDE50">'[109]Peralatan (2)'!$R$327</definedName>
    <definedName name="_MDE51" localSheetId="0">'[109]Peralatan (2)'!$R$347</definedName>
    <definedName name="_MDE51">'[109]Peralatan (2)'!$R$347</definedName>
    <definedName name="_MDE52" localSheetId="0">'[109]Peralatan (2)'!$R$367</definedName>
    <definedName name="_MDE52">'[109]Peralatan (2)'!$R$367</definedName>
    <definedName name="_MDE53" localSheetId="0">'[109]Peralatan (2)'!$R$387</definedName>
    <definedName name="_MDE53">'[109]Peralatan (2)'!$R$387</definedName>
    <definedName name="_MDE54" localSheetId="0">'[109]Peralatan (2)'!$R$407</definedName>
    <definedName name="_MDE54">'[109]Peralatan (2)'!$R$407</definedName>
    <definedName name="_MDE55" localSheetId="0">'[109]Peralatan (2)'!$R$427</definedName>
    <definedName name="_MDE55">'[109]Peralatan (2)'!$R$427</definedName>
    <definedName name="_MDE56" localSheetId="0">'[109]Peralatan (2)'!$R$447</definedName>
    <definedName name="_MDE56">'[109]Peralatan (2)'!$R$447</definedName>
    <definedName name="_MDE57" localSheetId="0">'[109]Peralatan (2)'!$R$467</definedName>
    <definedName name="_MDE57">'[109]Peralatan (2)'!$R$467</definedName>
    <definedName name="_MDE58" localSheetId="0">'[109]Peralatan (2)'!$R$487</definedName>
    <definedName name="_MDE58">'[109]Peralatan (2)'!$R$487</definedName>
    <definedName name="_MDE59" localSheetId="0">'[109]Peralatan (2)'!$R$507</definedName>
    <definedName name="_MDE59">'[109]Peralatan (2)'!$R$507</definedName>
    <definedName name="_MDE60" localSheetId="0">'[109]Peralatan (2)'!$R$527</definedName>
    <definedName name="_MDE60">'[109]Peralatan (2)'!$R$527</definedName>
    <definedName name="_MDE61" localSheetId="0">'[109]Peralatan (2)'!$R$547</definedName>
    <definedName name="_MDE61">'[109]Peralatan (2)'!$R$547</definedName>
    <definedName name="_MDE62" localSheetId="0">'[109]Peralatan (2)'!$R$567</definedName>
    <definedName name="_MDE62">'[109]Peralatan (2)'!$R$567</definedName>
    <definedName name="_MDE63" localSheetId="0">'[109]Peralatan (2)'!$R$587</definedName>
    <definedName name="_MDE63">'[109]Peralatan (2)'!$R$587</definedName>
    <definedName name="_MDE64" localSheetId="0">'[109]Peralatan (2)'!$R$607</definedName>
    <definedName name="_MDE64">'[109]Peralatan (2)'!$R$607</definedName>
    <definedName name="_MDE65" localSheetId="0">'[109]Peralatan (2)'!$R$627</definedName>
    <definedName name="_MDE65">'[109]Peralatan (2)'!$R$627</definedName>
    <definedName name="_MDE66" localSheetId="0">'[109]Peralatan (2)'!$R$647</definedName>
    <definedName name="_MDE66">'[109]Peralatan (2)'!$R$647</definedName>
    <definedName name="_MDE67" localSheetId="0">'[109]Peralatan (2)'!$R$667</definedName>
    <definedName name="_MDE67">'[109]Peralatan (2)'!$R$667</definedName>
    <definedName name="_MDE68" localSheetId="0">'[109]Peralatan (2)'!$R$698</definedName>
    <definedName name="_MDE68">'[109]Peralatan (2)'!$R$698</definedName>
    <definedName name="_ME01" localSheetId="5">[109]Peralatan!$BR$26</definedName>
    <definedName name="_ME01" localSheetId="0">#REF!</definedName>
    <definedName name="_ME01" localSheetId="1">#REF!</definedName>
    <definedName name="_ME01" localSheetId="10">#REF!</definedName>
    <definedName name="_ME01">#REF!</definedName>
    <definedName name="_ME02" localSheetId="5">[109]Peralatan!$BR$46</definedName>
    <definedName name="_ME02" localSheetId="0">#REF!</definedName>
    <definedName name="_ME02" localSheetId="1">#REF!</definedName>
    <definedName name="_ME02" localSheetId="10">#REF!</definedName>
    <definedName name="_ME02">#REF!</definedName>
    <definedName name="_ME03" localSheetId="5">[109]Peralatan!$BR$66</definedName>
    <definedName name="_ME03" localSheetId="0">'[158]5-Ur-ALAT'!#REF!</definedName>
    <definedName name="_ME03" localSheetId="1">'[91]ana-alat'!#REF!</definedName>
    <definedName name="_ME03" localSheetId="10">'[91]ana-alat'!#REF!</definedName>
    <definedName name="_ME03">'[158]5-Ur-ALAT'!#REF!</definedName>
    <definedName name="_ME04" localSheetId="5">[109]Peralatan!$BR$86</definedName>
    <definedName name="_ME04" localSheetId="0">#REF!</definedName>
    <definedName name="_ME04" localSheetId="1">'[91]ana-alat'!#REF!</definedName>
    <definedName name="_ME04" localSheetId="10">'[91]ana-alat'!#REF!</definedName>
    <definedName name="_ME04">#REF!</definedName>
    <definedName name="_ME05" localSheetId="5">[109]Peralatan!$BR$106</definedName>
    <definedName name="_ME05" localSheetId="0">#REF!</definedName>
    <definedName name="_ME05" localSheetId="1">'[91]ana-alat'!#REF!</definedName>
    <definedName name="_ME05" localSheetId="10">'[91]ana-alat'!#REF!</definedName>
    <definedName name="_ME05">#REF!</definedName>
    <definedName name="_ME06" localSheetId="5">[109]Peralatan!$BR$126</definedName>
    <definedName name="_ME06" localSheetId="0">'[158]5-Ur-ALAT'!#REF!</definedName>
    <definedName name="_ME06" localSheetId="1">#REF!</definedName>
    <definedName name="_ME06" localSheetId="10">#REF!</definedName>
    <definedName name="_ME06">'[158]5-Ur-ALAT'!#REF!</definedName>
    <definedName name="_ME07" localSheetId="5">[109]Peralatan!$BR$146</definedName>
    <definedName name="_ME07" localSheetId="0">#REF!</definedName>
    <definedName name="_ME07" localSheetId="1">[113]Peralatan!$BO$146</definedName>
    <definedName name="_ME07" localSheetId="10">[113]Peralatan!$BO$146</definedName>
    <definedName name="_ME07">#REF!</definedName>
    <definedName name="_ME08" localSheetId="5">[109]Peralatan!$BR$166</definedName>
    <definedName name="_ME08" localSheetId="0">#REF!</definedName>
    <definedName name="_ME08" localSheetId="1">[113]Peralatan!$BO$166</definedName>
    <definedName name="_ME08" localSheetId="10">[113]Peralatan!$BO$166</definedName>
    <definedName name="_ME08">#REF!</definedName>
    <definedName name="_ME08jh" localSheetId="5">#REF!</definedName>
    <definedName name="_ME08jh" localSheetId="0">#REF!</definedName>
    <definedName name="_ME08jh">#REF!</definedName>
    <definedName name="_ME09" localSheetId="5">[109]Peralatan!$BR$186</definedName>
    <definedName name="_ME09" localSheetId="0">#REF!</definedName>
    <definedName name="_ME09" localSheetId="1">[113]Peralatan!$BO$186</definedName>
    <definedName name="_ME09" localSheetId="10">[113]Peralatan!$BO$186</definedName>
    <definedName name="_ME09">#REF!</definedName>
    <definedName name="_ME10" localSheetId="5">[109]Peralatan!$BR$206</definedName>
    <definedName name="_ME10" localSheetId="0">#REF!</definedName>
    <definedName name="_ME10" localSheetId="1">[113]Peralatan!$BO$206</definedName>
    <definedName name="_ME10" localSheetId="10">[113]Peralatan!$BO$206</definedName>
    <definedName name="_ME10">#REF!</definedName>
    <definedName name="_ME11" localSheetId="5">[109]Peralatan!$BR$226</definedName>
    <definedName name="_ME11" localSheetId="0">#REF!</definedName>
    <definedName name="_ME11" localSheetId="1">[113]Peralatan!$BO$226</definedName>
    <definedName name="_ME11" localSheetId="10">[113]Peralatan!$BO$226</definedName>
    <definedName name="_ME11">#REF!</definedName>
    <definedName name="_ME12" localSheetId="5">[109]Peralatan!$BR$246</definedName>
    <definedName name="_ME12" localSheetId="0">#REF!</definedName>
    <definedName name="_ME12" localSheetId="1">[113]Peralatan!$BO$246</definedName>
    <definedName name="_ME12" localSheetId="10">[113]Peralatan!$BO$246</definedName>
    <definedName name="_ME12">#REF!</definedName>
    <definedName name="_ME13" localSheetId="5">[109]Peralatan!$BR$266</definedName>
    <definedName name="_ME13" localSheetId="0">#REF!</definedName>
    <definedName name="_ME13" localSheetId="1">[113]Peralatan!$BO$266</definedName>
    <definedName name="_ME13" localSheetId="10">[113]Peralatan!$BO$266</definedName>
    <definedName name="_ME13">#REF!</definedName>
    <definedName name="_ME14" localSheetId="5">[109]Peralatan!$BR$286</definedName>
    <definedName name="_ME14" localSheetId="0">#REF!</definedName>
    <definedName name="_ME14" localSheetId="1">[113]Peralatan!$BO$286</definedName>
    <definedName name="_ME14" localSheetId="10">[113]Peralatan!$BO$286</definedName>
    <definedName name="_ME14">#REF!</definedName>
    <definedName name="_ME15" localSheetId="5">[109]Peralatan!$BR$306</definedName>
    <definedName name="_ME15" localSheetId="0">#REF!</definedName>
    <definedName name="_ME15" localSheetId="1">[113]Peralatan!$BO$306</definedName>
    <definedName name="_ME15" localSheetId="10">[113]Peralatan!$BO$306</definedName>
    <definedName name="_ME15">#REF!</definedName>
    <definedName name="_ME16" localSheetId="5">[109]Peralatan!$BR$326</definedName>
    <definedName name="_ME16" localSheetId="0">#REF!</definedName>
    <definedName name="_ME16" localSheetId="1">#REF!</definedName>
    <definedName name="_ME16" localSheetId="10">#REF!</definedName>
    <definedName name="_ME16">#REF!</definedName>
    <definedName name="_ME17" localSheetId="5">[109]Peralatan!$BR$346</definedName>
    <definedName name="_ME17" localSheetId="1">#REF!</definedName>
    <definedName name="_ME17" localSheetId="10">#REF!</definedName>
    <definedName name="_ME17">[157]alat!$BO$346</definedName>
    <definedName name="_ME18" localSheetId="5">[109]Peralatan!$BR$366</definedName>
    <definedName name="_ME18" localSheetId="0">#REF!</definedName>
    <definedName name="_ME18" localSheetId="1">#REF!</definedName>
    <definedName name="_ME18" localSheetId="10">#REF!</definedName>
    <definedName name="_ME18">#REF!</definedName>
    <definedName name="_ME19" localSheetId="5">[109]Peralatan!$BR$386</definedName>
    <definedName name="_ME19" localSheetId="0">#REF!</definedName>
    <definedName name="_ME19" localSheetId="1">[113]Peralatan!$BO$386</definedName>
    <definedName name="_ME19" localSheetId="10">[113]Peralatan!$BO$386</definedName>
    <definedName name="_ME19">#REF!</definedName>
    <definedName name="_ME20" localSheetId="5">[109]Peralatan!$BR$406</definedName>
    <definedName name="_ME20" localSheetId="0">#REF!</definedName>
    <definedName name="_ME20" localSheetId="1">[113]Peralatan!$BO$406</definedName>
    <definedName name="_ME20" localSheetId="10">[113]Peralatan!$BO$406</definedName>
    <definedName name="_ME20">#REF!</definedName>
    <definedName name="_ME21" localSheetId="5">[109]Peralatan!$BR$426</definedName>
    <definedName name="_ME21" localSheetId="0">#REF!</definedName>
    <definedName name="_ME21" localSheetId="1">#REF!</definedName>
    <definedName name="_ME21" localSheetId="10">#REF!</definedName>
    <definedName name="_ME21">#REF!</definedName>
    <definedName name="_ME22" localSheetId="5">[109]Peralatan!$BR$446</definedName>
    <definedName name="_ME22" localSheetId="0">#REF!</definedName>
    <definedName name="_ME22" localSheetId="1">#REF!</definedName>
    <definedName name="_ME22" localSheetId="10">#REF!</definedName>
    <definedName name="_ME22">#REF!</definedName>
    <definedName name="_ME23" localSheetId="5">[109]Peralatan!$BR$466</definedName>
    <definedName name="_ME23" localSheetId="0">#REF!</definedName>
    <definedName name="_ME23" localSheetId="1">#REF!</definedName>
    <definedName name="_ME23" localSheetId="10">#REF!</definedName>
    <definedName name="_ME23">#REF!</definedName>
    <definedName name="_ME24" localSheetId="5">[109]Peralatan!$BR$486</definedName>
    <definedName name="_ME24" localSheetId="0">#REF!</definedName>
    <definedName name="_ME24" localSheetId="1">#REF!</definedName>
    <definedName name="_ME24" localSheetId="10">#REF!</definedName>
    <definedName name="_ME24">#REF!</definedName>
    <definedName name="_ME25" localSheetId="5">[109]Peralatan!$BR$506</definedName>
    <definedName name="_ME25" localSheetId="0">#REF!</definedName>
    <definedName name="_ME25" localSheetId="1">#REF!</definedName>
    <definedName name="_ME25" localSheetId="10">#REF!</definedName>
    <definedName name="_ME25">#REF!</definedName>
    <definedName name="_ME26" localSheetId="5">[109]Peralatan!$BR$526</definedName>
    <definedName name="_ME26" localSheetId="1">#REF!</definedName>
    <definedName name="_ME26" localSheetId="10">#REF!</definedName>
    <definedName name="_ME26">'[144]5-ALAT(1)'!$BO$528</definedName>
    <definedName name="_ME27" localSheetId="5">[109]Peralatan!$BR$546</definedName>
    <definedName name="_ME27" localSheetId="0">#REF!</definedName>
    <definedName name="_ME27" localSheetId="1">#REF!</definedName>
    <definedName name="_ME27" localSheetId="10">#REF!</definedName>
    <definedName name="_ME27">#REF!</definedName>
    <definedName name="_ME28" localSheetId="5">[109]Peralatan!$BR$566</definedName>
    <definedName name="_ME28" localSheetId="0">#REF!</definedName>
    <definedName name="_ME28" localSheetId="1">#REF!</definedName>
    <definedName name="_ME28" localSheetId="10">#REF!</definedName>
    <definedName name="_ME28">#REF!</definedName>
    <definedName name="_ME29" localSheetId="5">[109]Peralatan!$BR$586</definedName>
    <definedName name="_ME29" localSheetId="0">#REF!</definedName>
    <definedName name="_ME29" localSheetId="1">#REF!</definedName>
    <definedName name="_ME29" localSheetId="10">#REF!</definedName>
    <definedName name="_ME29">#REF!</definedName>
    <definedName name="_ME30" localSheetId="5">[109]Peralatan!$BR$606</definedName>
    <definedName name="_ME30" localSheetId="0">#REF!</definedName>
    <definedName name="_ME30" localSheetId="1">#REF!</definedName>
    <definedName name="_ME30" localSheetId="10">#REF!</definedName>
    <definedName name="_ME30">#REF!</definedName>
    <definedName name="_ME31" localSheetId="5">[109]Peralatan!$BR$626</definedName>
    <definedName name="_ME31" localSheetId="0">#REF!</definedName>
    <definedName name="_ME31" localSheetId="1">[113]Peralatan!$BO$629</definedName>
    <definedName name="_ME31" localSheetId="10">[113]Peralatan!$BO$629</definedName>
    <definedName name="_ME31">#REF!</definedName>
    <definedName name="_ME32" localSheetId="5">[109]Peralatan!$BR$646</definedName>
    <definedName name="_ME32" localSheetId="1">[113]Peralatan!$BO$649</definedName>
    <definedName name="_ME32" localSheetId="10">[113]Peralatan!$BO$649</definedName>
    <definedName name="_ME32">[157]alat!$BO$646</definedName>
    <definedName name="_ME33" localSheetId="5">[109]Peralatan!$BR$666</definedName>
    <definedName name="_ME33" localSheetId="0">#REF!</definedName>
    <definedName name="_ME33" localSheetId="1">#REF!</definedName>
    <definedName name="_ME33" localSheetId="10">#REF!</definedName>
    <definedName name="_ME33">#REF!</definedName>
    <definedName name="_ME34" localSheetId="5">[109]Peralatan!$BR$697</definedName>
    <definedName name="_ME34" localSheetId="1">#REF!</definedName>
    <definedName name="_ME34" localSheetId="10">#REF!</definedName>
    <definedName name="_ME34">[157]alat!$BO$697</definedName>
    <definedName name="_ME35" localSheetId="0">'[109]Peralatan (2)'!$R$26</definedName>
    <definedName name="_ME35">'[109]Peralatan (2)'!$R$26</definedName>
    <definedName name="_ME36" localSheetId="0">'[109]Peralatan (2)'!$R$46</definedName>
    <definedName name="_ME36">'[109]Peralatan (2)'!$R$46</definedName>
    <definedName name="_ME37" localSheetId="0">'[109]Peralatan (2)'!$R$66</definedName>
    <definedName name="_ME37">'[109]Peralatan (2)'!$R$66</definedName>
    <definedName name="_ME38" localSheetId="0">'[109]Peralatan (2)'!$R$86</definedName>
    <definedName name="_ME38">'[109]Peralatan (2)'!$R$86</definedName>
    <definedName name="_ME39" localSheetId="0">'[109]Peralatan (2)'!$R$106</definedName>
    <definedName name="_ME39">'[109]Peralatan (2)'!$R$106</definedName>
    <definedName name="_ME40" localSheetId="0">'[109]Peralatan (2)'!$R$126</definedName>
    <definedName name="_ME40">'[109]Peralatan (2)'!$R$126</definedName>
    <definedName name="_ME41" localSheetId="0">'[109]Peralatan (2)'!$R$146</definedName>
    <definedName name="_ME41">'[109]Peralatan (2)'!$R$146</definedName>
    <definedName name="_ME42" localSheetId="0">'[109]Peralatan (2)'!$R$166</definedName>
    <definedName name="_ME42">'[109]Peralatan (2)'!$R$166</definedName>
    <definedName name="_ME43" localSheetId="0">'[109]Peralatan (2)'!$R$186</definedName>
    <definedName name="_ME43">'[109]Peralatan (2)'!$R$186</definedName>
    <definedName name="_ME44" localSheetId="0">'[109]Peralatan (2)'!$R$206</definedName>
    <definedName name="_ME44">'[109]Peralatan (2)'!$R$206</definedName>
    <definedName name="_ME45" localSheetId="0">'[109]Peralatan (2)'!$R$226</definedName>
    <definedName name="_ME45">'[109]Peralatan (2)'!$R$226</definedName>
    <definedName name="_ME46" localSheetId="0">'[109]Peralatan (2)'!$R$246</definedName>
    <definedName name="_ME46">'[109]Peralatan (2)'!$R$246</definedName>
    <definedName name="_ME47" localSheetId="0">'[109]Peralatan (2)'!$R$266</definedName>
    <definedName name="_ME47">'[109]Peralatan (2)'!$R$266</definedName>
    <definedName name="_ME48" localSheetId="0">'[109]Peralatan (2)'!$R$286</definedName>
    <definedName name="_ME48">'[109]Peralatan (2)'!$R$286</definedName>
    <definedName name="_ME49" localSheetId="0">'[109]Peralatan (2)'!$R$306</definedName>
    <definedName name="_ME49">'[109]Peralatan (2)'!$R$306</definedName>
    <definedName name="_ME50" localSheetId="0">'[109]Peralatan (2)'!$R$326</definedName>
    <definedName name="_ME50">'[109]Peralatan (2)'!$R$326</definedName>
    <definedName name="_ME51" localSheetId="0">'[109]Peralatan (2)'!$R$346</definedName>
    <definedName name="_ME51">'[109]Peralatan (2)'!$R$346</definedName>
    <definedName name="_ME52" localSheetId="0">'[109]Peralatan (2)'!$R$366</definedName>
    <definedName name="_ME52">'[109]Peralatan (2)'!$R$366</definedName>
    <definedName name="_ME53" localSheetId="0">'[109]Peralatan (2)'!$R$386</definedName>
    <definedName name="_ME53">'[109]Peralatan (2)'!$R$386</definedName>
    <definedName name="_ME54" localSheetId="0">'[109]Peralatan (2)'!$R$406</definedName>
    <definedName name="_ME54">'[109]Peralatan (2)'!$R$406</definedName>
    <definedName name="_ME55" localSheetId="0">'[109]Peralatan (2)'!$R$426</definedName>
    <definedName name="_ME55">'[109]Peralatan (2)'!$R$426</definedName>
    <definedName name="_ME56" localSheetId="0">'[109]Peralatan (2)'!$R$446</definedName>
    <definedName name="_ME56">'[109]Peralatan (2)'!$R$446</definedName>
    <definedName name="_ME57" localSheetId="0">'[109]Peralatan (2)'!$R$466</definedName>
    <definedName name="_ME57">'[109]Peralatan (2)'!$R$466</definedName>
    <definedName name="_ME58" localSheetId="0">'[109]Peralatan (2)'!$R$486</definedName>
    <definedName name="_ME58">'[109]Peralatan (2)'!$R$486</definedName>
    <definedName name="_ME59" localSheetId="0">'[109]Peralatan (2)'!$R$506</definedName>
    <definedName name="_ME59">'[109]Peralatan (2)'!$R$506</definedName>
    <definedName name="_ME60" localSheetId="0">'[109]Peralatan (2)'!$R$526</definedName>
    <definedName name="_ME60">'[109]Peralatan (2)'!$R$526</definedName>
    <definedName name="_ME61" localSheetId="0">'[109]Peralatan (2)'!$R$546</definedName>
    <definedName name="_ME61">'[109]Peralatan (2)'!$R$546</definedName>
    <definedName name="_ME62" localSheetId="0">'[109]Peralatan (2)'!$R$566</definedName>
    <definedName name="_ME62">'[109]Peralatan (2)'!$R$566</definedName>
    <definedName name="_ME63" localSheetId="0">'[109]Peralatan (2)'!$R$586</definedName>
    <definedName name="_ME63">'[109]Peralatan (2)'!$R$586</definedName>
    <definedName name="_ME64" localSheetId="0">'[109]Peralatan (2)'!$R$606</definedName>
    <definedName name="_ME64">'[109]Peralatan (2)'!$R$606</definedName>
    <definedName name="_ME65" localSheetId="0">'[109]Peralatan (2)'!$R$626</definedName>
    <definedName name="_ME65">'[109]Peralatan (2)'!$R$626</definedName>
    <definedName name="_ME66" localSheetId="0">'[109]Peralatan (2)'!$R$646</definedName>
    <definedName name="_ME66">'[109]Peralatan (2)'!$R$646</definedName>
    <definedName name="_ME67" localSheetId="0">'[109]Peralatan (2)'!$R$666</definedName>
    <definedName name="_ME67">'[109]Peralatan (2)'!$R$666</definedName>
    <definedName name="_ME68" localSheetId="0">'[109]Peralatan (2)'!$R$697</definedName>
    <definedName name="_ME68">'[109]Peralatan (2)'!$R$697</definedName>
    <definedName name="_MEN1" localSheetId="5">#REF!</definedName>
    <definedName name="_MEN1" localSheetId="0">#REF!</definedName>
    <definedName name="_MEN1">#REF!</definedName>
    <definedName name="_MET1" localSheetId="5">#REF!</definedName>
    <definedName name="_MET1">#REF!</definedName>
    <definedName name="_MET2" localSheetId="5">#REF!</definedName>
    <definedName name="_MET2">#REF!</definedName>
    <definedName name="_MJ1" localSheetId="5">#REF!</definedName>
    <definedName name="_MJ1">#REF!</definedName>
    <definedName name="_MJ2" localSheetId="5">#REF!</definedName>
    <definedName name="_MJ2">#REF!</definedName>
    <definedName name="_MM40" localSheetId="5">'[159]Basic Price'!#REF!</definedName>
    <definedName name="_MM40">'[159]Basic Price'!#REF!</definedName>
    <definedName name="_MMM01" localSheetId="1">[93]BASIC!$F$40</definedName>
    <definedName name="_MMM01" localSheetId="10">[93]BASIC!$F$40</definedName>
    <definedName name="_MMM01">[72]BASIC!$F$40</definedName>
    <definedName name="_MMM02" localSheetId="1">[93]BASIC!$F$42</definedName>
    <definedName name="_MMM02" localSheetId="10">[93]BASIC!$F$42</definedName>
    <definedName name="_MMM02">[72]BASIC!$F$42</definedName>
    <definedName name="_MMM03" localSheetId="1">[93]BASIC!$F$44</definedName>
    <definedName name="_MMM03" localSheetId="10">[93]BASIC!$F$44</definedName>
    <definedName name="_MMM03">'[145]4-Basic Price'!$F$53</definedName>
    <definedName name="_MMM035" localSheetId="0">#REF!</definedName>
    <definedName name="_MMM035" localSheetId="10">#REF!</definedName>
    <definedName name="_MMM035">#REF!</definedName>
    <definedName name="_MMM04" localSheetId="5">'[68]4-Basic Price'!#REF!</definedName>
    <definedName name="_MMM04" localSheetId="0">'[68]4-Basic Price'!#REF!</definedName>
    <definedName name="_MMM04" localSheetId="1">[93]BASIC!$F$46</definedName>
    <definedName name="_MMM04" localSheetId="10">[93]BASIC!$F$46</definedName>
    <definedName name="_MMM04">'[68]4-Basic Price'!#REF!</definedName>
    <definedName name="_MMM05" localSheetId="5">#REF!</definedName>
    <definedName name="_MMM05" localSheetId="0">#REF!</definedName>
    <definedName name="_MMM05" localSheetId="1">#REF!</definedName>
    <definedName name="_MMM05" localSheetId="10">#REF!</definedName>
    <definedName name="_MMM05">#REF!</definedName>
    <definedName name="_MMM06" localSheetId="1">#REF!</definedName>
    <definedName name="_MMM06" localSheetId="10">#REF!</definedName>
    <definedName name="_MMM06">'[70]Basic Price'!$F$50</definedName>
    <definedName name="_MMM07" localSheetId="1">#REF!</definedName>
    <definedName name="_MMM07" localSheetId="10">#REF!</definedName>
    <definedName name="_MMM07">'[41]4-B Price'!$F$36</definedName>
    <definedName name="_MMM08" localSheetId="1">#REF!</definedName>
    <definedName name="_MMM08" localSheetId="10">#REF!</definedName>
    <definedName name="_MMM08">'[70]Basic Price'!$F$54</definedName>
    <definedName name="_MMM09" localSheetId="1">#REF!</definedName>
    <definedName name="_MMM09" localSheetId="10">#REF!</definedName>
    <definedName name="_MMM09">'[70]Basic Price'!$F$56</definedName>
    <definedName name="_mmm1">'[160]4-Basic Price'!$F$69</definedName>
    <definedName name="_MMM10" localSheetId="1">#REF!</definedName>
    <definedName name="_MMM10" localSheetId="10">#REF!</definedName>
    <definedName name="_MMM10">'[145]4-Basic Price'!$F$60</definedName>
    <definedName name="_mmm105" localSheetId="0">#REF!</definedName>
    <definedName name="_mmm105" localSheetId="10">#REF!</definedName>
    <definedName name="_mmm105">#REF!</definedName>
    <definedName name="_MMM11" localSheetId="1">#REF!</definedName>
    <definedName name="_MMM11" localSheetId="10">#REF!</definedName>
    <definedName name="_MMM11">'[145]4-Basic Price'!$F$61</definedName>
    <definedName name="_MMM12" localSheetId="1">#REF!</definedName>
    <definedName name="_MMM12" localSheetId="10">#REF!</definedName>
    <definedName name="_MMM12">'[68]4-Basic Price'!$F$62</definedName>
    <definedName name="_MMM13" localSheetId="1">#REF!</definedName>
    <definedName name="_MMM13" localSheetId="10">#REF!</definedName>
    <definedName name="_MMM13">'[145]4-Basic Price'!$F$64</definedName>
    <definedName name="_MMM14" localSheetId="5">#REF!</definedName>
    <definedName name="_MMM14" localSheetId="0">#REF!</definedName>
    <definedName name="_MMM14" localSheetId="1">#REF!</definedName>
    <definedName name="_MMM14" localSheetId="10">#REF!</definedName>
    <definedName name="_MMM14">#REF!</definedName>
    <definedName name="_MMM15" localSheetId="1">#REF!</definedName>
    <definedName name="_MMM15" localSheetId="10">#REF!</definedName>
    <definedName name="_MMM15">'[70]Basic Price'!$F$68</definedName>
    <definedName name="_MMM16" localSheetId="5">#REF!</definedName>
    <definedName name="_MMM16" localSheetId="0">#REF!</definedName>
    <definedName name="_MMM16" localSheetId="1">[93]BASIC!$F$70</definedName>
    <definedName name="_MMM16" localSheetId="10">[93]BASIC!$F$70</definedName>
    <definedName name="_MMM16">#REF!</definedName>
    <definedName name="_MMM17" localSheetId="1">#REF!</definedName>
    <definedName name="_MMM17" localSheetId="10">#REF!</definedName>
    <definedName name="_MMM17">'[144]4-Basic Price'!$G$72</definedName>
    <definedName name="_MMM18" localSheetId="5">#REF!</definedName>
    <definedName name="_MMM18" localSheetId="0">#REF!</definedName>
    <definedName name="_MMM18" localSheetId="1">#REF!</definedName>
    <definedName name="_MMM18" localSheetId="10">#REF!</definedName>
    <definedName name="_MMM18">#REF!</definedName>
    <definedName name="_MMM19" localSheetId="1">#REF!</definedName>
    <definedName name="_MMM19" localSheetId="10">#REF!</definedName>
    <definedName name="_MMM19">'[145]4-Basic Price'!$F$71</definedName>
    <definedName name="_MMM20" localSheetId="1">[88]BASIC!$F$86</definedName>
    <definedName name="_MMM20" localSheetId="10">[88]BASIC!$F$86</definedName>
    <definedName name="_MMM20">[71]BASIC!$F$86</definedName>
    <definedName name="_MMM21" localSheetId="1">[88]BASIC!$F$88</definedName>
    <definedName name="_MMM21" localSheetId="10">[88]BASIC!$F$88</definedName>
    <definedName name="_MMM21">[71]BASIC!$F$88</definedName>
    <definedName name="_MMM22" localSheetId="1">[88]BASIC!$F$90</definedName>
    <definedName name="_MMM22" localSheetId="10">[88]BASIC!$F$90</definedName>
    <definedName name="_MMM22">[71]BASIC!$F$90</definedName>
    <definedName name="_MMM23" localSheetId="5">#REF!</definedName>
    <definedName name="_MMM23" localSheetId="0">#REF!</definedName>
    <definedName name="_MMM23" localSheetId="1">#REF!</definedName>
    <definedName name="_MMM23" localSheetId="10">#REF!</definedName>
    <definedName name="_MMM23">#REF!</definedName>
    <definedName name="_MMM24" localSheetId="1">#REF!</definedName>
    <definedName name="_MMM24" localSheetId="10">#REF!</definedName>
    <definedName name="_MMM24">'[144]4-Basic Price'!$G$80</definedName>
    <definedName name="_MMM25" localSheetId="5">#REF!</definedName>
    <definedName name="_MMM25" localSheetId="0">#REF!</definedName>
    <definedName name="_MMM25" localSheetId="1">#REF!</definedName>
    <definedName name="_MMM25" localSheetId="10">#REF!</definedName>
    <definedName name="_MMM25">#REF!</definedName>
    <definedName name="_MMM26" localSheetId="1">#REF!</definedName>
    <definedName name="_MMM26" localSheetId="10">#REF!</definedName>
    <definedName name="_MMM26">'[145]4-Basic Price'!$F$78</definedName>
    <definedName name="_MMM27" localSheetId="1">#REF!</definedName>
    <definedName name="_MMM27" localSheetId="10">#REF!</definedName>
    <definedName name="_MMM27">'[145]4-Basic Price'!$F$79</definedName>
    <definedName name="_MMM28" localSheetId="5">#REF!</definedName>
    <definedName name="_MMM28" localSheetId="0">#REF!</definedName>
    <definedName name="_MMM28" localSheetId="1">#REF!</definedName>
    <definedName name="_MMM28" localSheetId="10">#REF!</definedName>
    <definedName name="_MMM28">#REF!</definedName>
    <definedName name="_MMM29" localSheetId="5">#REF!</definedName>
    <definedName name="_MMM29" localSheetId="1">#REF!</definedName>
    <definedName name="_MMM29" localSheetId="10">#REF!</definedName>
    <definedName name="_MMM29">#REF!</definedName>
    <definedName name="_MMM30" localSheetId="5">#REF!</definedName>
    <definedName name="_MMM30" localSheetId="1">#REF!</definedName>
    <definedName name="_MMM30" localSheetId="10">#REF!</definedName>
    <definedName name="_MMM30">#REF!</definedName>
    <definedName name="_MMM31" localSheetId="5">#REF!</definedName>
    <definedName name="_MMM31" localSheetId="1">#REF!</definedName>
    <definedName name="_MMM31" localSheetId="10">#REF!</definedName>
    <definedName name="_MMM31">#REF!</definedName>
    <definedName name="_MMM32" localSheetId="5">#REF!</definedName>
    <definedName name="_MMM32" localSheetId="1">#REF!</definedName>
    <definedName name="_MMM32" localSheetId="10">#REF!</definedName>
    <definedName name="_MMM32">#REF!</definedName>
    <definedName name="_MMM33" localSheetId="1">#REF!</definedName>
    <definedName name="_MMM33" localSheetId="10">#REF!</definedName>
    <definedName name="_MMM33">'[145]4-Basic Price'!$F$85</definedName>
    <definedName name="_MMM34" localSheetId="5">#REF!</definedName>
    <definedName name="_MMM34" localSheetId="0">#REF!</definedName>
    <definedName name="_MMM34" localSheetId="1">#REF!</definedName>
    <definedName name="_MMM34" localSheetId="10">#REF!</definedName>
    <definedName name="_MMM34">#REF!</definedName>
    <definedName name="_MMM35" localSheetId="5">#REF!</definedName>
    <definedName name="_MMM35" localSheetId="1">#REF!</definedName>
    <definedName name="_MMM35" localSheetId="10">#REF!</definedName>
    <definedName name="_MMM35">#REF!</definedName>
    <definedName name="_MMM36" localSheetId="5">#REF!</definedName>
    <definedName name="_MMM36" localSheetId="1">#REF!</definedName>
    <definedName name="_MMM36" localSheetId="10">#REF!</definedName>
    <definedName name="_MMM36">#REF!</definedName>
    <definedName name="_MMM37" localSheetId="5">'[68]4-Basic Price'!#REF!</definedName>
    <definedName name="_MMM37" localSheetId="0">'[68]4-Basic Price'!#REF!</definedName>
    <definedName name="_MMM37" localSheetId="1">#REF!</definedName>
    <definedName name="_MMM37" localSheetId="10">#REF!</definedName>
    <definedName name="_MMM37">'[68]4-Basic Price'!#REF!</definedName>
    <definedName name="_MMM38" localSheetId="5">'[158]4-Basic Price-Upah'!#REF!</definedName>
    <definedName name="_MMM38" localSheetId="0">'[158]4-Basic Price-Upah'!#REF!</definedName>
    <definedName name="_MMM38" localSheetId="1">#REF!</definedName>
    <definedName name="_MMM38" localSheetId="10">#REF!</definedName>
    <definedName name="_MMM38">'[158]4-Basic Price-Upah'!#REF!</definedName>
    <definedName name="_MMM39" localSheetId="5">'[68]4-Basic Price'!#REF!</definedName>
    <definedName name="_MMM39" localSheetId="0">'[68]4-Basic Price'!#REF!</definedName>
    <definedName name="_MMM39" localSheetId="1">#REF!</definedName>
    <definedName name="_MMM39" localSheetId="10">#REF!</definedName>
    <definedName name="_MMM39">'[68]4-Basic Price'!#REF!</definedName>
    <definedName name="_MMM40" localSheetId="5">#REF!</definedName>
    <definedName name="_MMM40" localSheetId="0">#REF!</definedName>
    <definedName name="_MMM40" localSheetId="1">#REF!</definedName>
    <definedName name="_MMM40" localSheetId="10">#REF!</definedName>
    <definedName name="_MMM40">#REF!</definedName>
    <definedName name="_MMM41" localSheetId="5">#REF!</definedName>
    <definedName name="_MMM41" localSheetId="1">#REF!</definedName>
    <definedName name="_MMM41" localSheetId="10">#REF!</definedName>
    <definedName name="_MMM41">#REF!</definedName>
    <definedName name="_MMM411" localSheetId="5">#REF!</definedName>
    <definedName name="_MMM411" localSheetId="1">#REF!</definedName>
    <definedName name="_MMM411" localSheetId="10">#REF!</definedName>
    <definedName name="_MMM411">#REF!</definedName>
    <definedName name="_MMM412" localSheetId="5">'[161]Basic Price'!#REF!</definedName>
    <definedName name="_MMM412">'[161]Basic Price'!#REF!</definedName>
    <definedName name="_MMM42" localSheetId="5">#REF!</definedName>
    <definedName name="_MMM42" localSheetId="0">#REF!</definedName>
    <definedName name="_MMM42" localSheetId="1">#REF!</definedName>
    <definedName name="_MMM42" localSheetId="10">#REF!</definedName>
    <definedName name="_MMM42">#REF!</definedName>
    <definedName name="_MMM43" localSheetId="5">#REF!</definedName>
    <definedName name="_MMM43" localSheetId="1">#REF!</definedName>
    <definedName name="_MMM43" localSheetId="10">#REF!</definedName>
    <definedName name="_MMM43">#REF!</definedName>
    <definedName name="_MMM44" localSheetId="1">#REF!</definedName>
    <definedName name="_MMM44" localSheetId="10">#REF!</definedName>
    <definedName name="_MMM44">'[145]4-Basic Price'!$F$98</definedName>
    <definedName name="_MMM45" localSheetId="5">#REF!</definedName>
    <definedName name="_MMM45" localSheetId="0">#REF!</definedName>
    <definedName name="_MMM45" localSheetId="1">#REF!</definedName>
    <definedName name="_MMM45" localSheetId="10">#REF!</definedName>
    <definedName name="_MMM45">#REF!</definedName>
    <definedName name="_MMM46" localSheetId="5">#REF!</definedName>
    <definedName name="_MMM46" localSheetId="1">#REF!</definedName>
    <definedName name="_MMM46" localSheetId="10">#REF!</definedName>
    <definedName name="_MMM46">#REF!</definedName>
    <definedName name="_MMM47" localSheetId="1">#REF!</definedName>
    <definedName name="_MMM47" localSheetId="10">#REF!</definedName>
    <definedName name="_MMM47">'[145]4-Basic Price'!$F$101</definedName>
    <definedName name="_MMM48" localSheetId="5">#REF!</definedName>
    <definedName name="_MMM48" localSheetId="0">#REF!</definedName>
    <definedName name="_MMM48" localSheetId="1">#REF!</definedName>
    <definedName name="_MMM48" localSheetId="10">#REF!</definedName>
    <definedName name="_MMM48">#REF!</definedName>
    <definedName name="_MMM49" localSheetId="1">#REF!</definedName>
    <definedName name="_MMM49" localSheetId="10">#REF!</definedName>
    <definedName name="_MMM49">'[70]Basic Price'!$F$153</definedName>
    <definedName name="_MMM50" localSheetId="5">#REF!</definedName>
    <definedName name="_MMM50" localSheetId="0">#REF!</definedName>
    <definedName name="_MMM50" localSheetId="1">#REF!</definedName>
    <definedName name="_MMM50" localSheetId="10">#REF!</definedName>
    <definedName name="_MMM50">#REF!</definedName>
    <definedName name="_MMM51" localSheetId="5">#REF!</definedName>
    <definedName name="_MMM51" localSheetId="1">#REF!</definedName>
    <definedName name="_MMM51" localSheetId="10">#REF!</definedName>
    <definedName name="_MMM51">#REF!</definedName>
    <definedName name="_MMM52" localSheetId="5">#REF!</definedName>
    <definedName name="_MMM52" localSheetId="1">#REF!</definedName>
    <definedName name="_MMM52" localSheetId="10">#REF!</definedName>
    <definedName name="_MMM52">#REF!</definedName>
    <definedName name="_MMM53" localSheetId="1">#REF!</definedName>
    <definedName name="_MMM53" localSheetId="10">#REF!</definedName>
    <definedName name="_MMM53">'[70]Basic Price'!$F$161</definedName>
    <definedName name="_MMM54" localSheetId="1">#REF!</definedName>
    <definedName name="_MMM54" localSheetId="10">#REF!</definedName>
    <definedName name="_MMM54">'[68]4-Basic Price'!$F$118</definedName>
    <definedName name="_MMM55" localSheetId="5">'[161]Basic Price'!#REF!</definedName>
    <definedName name="_MMM55">'[161]Basic Price'!#REF!</definedName>
    <definedName name="_MMM56" localSheetId="5">'[159]Basic Price'!#REF!</definedName>
    <definedName name="_MMM56">'[159]Basic Price'!#REF!</definedName>
    <definedName name="_MOB1" localSheetId="5">#REF!</definedName>
    <definedName name="_MOB1" localSheetId="0">#REF!</definedName>
    <definedName name="_MOB1">#REF!</definedName>
    <definedName name="_MOB2" localSheetId="5">#REF!</definedName>
    <definedName name="_MOB2">#REF!</definedName>
    <definedName name="_Mpa10" localSheetId="5">#REF!</definedName>
    <definedName name="_Mpa10">#REF!</definedName>
    <definedName name="_Mpa20" localSheetId="5">#REF!</definedName>
    <definedName name="_Mpa20">#REF!</definedName>
    <definedName name="_Mpa25" localSheetId="5">#REF!</definedName>
    <definedName name="_Mpa25">#REF!</definedName>
    <definedName name="_Mpa40" localSheetId="5">#REF!</definedName>
    <definedName name="_Mpa40">#REF!</definedName>
    <definedName name="_Mpa45" localSheetId="5">#REF!</definedName>
    <definedName name="_Mpa45">#REF!</definedName>
    <definedName name="_Mpa50" localSheetId="5">#REF!</definedName>
    <definedName name="_Mpa50">#REF!</definedName>
    <definedName name="_Mpa55" localSheetId="5">#REF!</definedName>
    <definedName name="_Mpa55">#REF!</definedName>
    <definedName name="_MPU1">'[162]Adm 1-12'!$N$54</definedName>
    <definedName name="_MPU12" localSheetId="5">[163]Adm!#REF!</definedName>
    <definedName name="_MPU12">[163]Adm!#REF!</definedName>
    <definedName name="_MPU13" localSheetId="5">[163]Adm!#REF!</definedName>
    <definedName name="_MPU13">[163]Adm!#REF!</definedName>
    <definedName name="_MPU2">'[162]Adm 1-12'!$N$140</definedName>
    <definedName name="_MPU20" localSheetId="5">'[164]Adm 13-24'!#REF!</definedName>
    <definedName name="_MPU20">'[164]Adm 13-24'!#REF!</definedName>
    <definedName name="_MPU21" localSheetId="5">'[164]Adm 13-24'!#REF!</definedName>
    <definedName name="_MPU21">'[164]Adm 13-24'!#REF!</definedName>
    <definedName name="_MPU22" localSheetId="5">'[164]Adm 13-24'!#REF!</definedName>
    <definedName name="_MPU22">'[164]Adm 13-24'!#REF!</definedName>
    <definedName name="_MPU23" localSheetId="5">'[164]Adm 13-24'!#REF!</definedName>
    <definedName name="_MPU23">'[164]Adm 13-24'!#REF!</definedName>
    <definedName name="_MPU24">'[164]Adm 13-24'!#REF!</definedName>
    <definedName name="_MPU3">'[117]Adm 1-12'!$N$249</definedName>
    <definedName name="_MPU4">'[162]Adm 1-12'!$N$311</definedName>
    <definedName name="_MPU5">'[162]Adm 1-12'!$N$395</definedName>
    <definedName name="_MPU6">'[162]Adm 1-12'!$N$482</definedName>
    <definedName name="_MPU7">'[162]Adm 1-12'!$N$569</definedName>
    <definedName name="_MPU8">'[162]Adm 1-12'!$N$655</definedName>
    <definedName name="_MS1" localSheetId="5">#REF!</definedName>
    <definedName name="_MS1" localSheetId="0">#REF!</definedName>
    <definedName name="_MS1">#REF!</definedName>
    <definedName name="_MS2" localSheetId="5">#REF!</definedName>
    <definedName name="_MS2">#REF!</definedName>
    <definedName name="_MU1">[152]Data!$B$29</definedName>
    <definedName name="_NCL100" localSheetId="0">#REF!</definedName>
    <definedName name="_NCL100" localSheetId="10">#REF!</definedName>
    <definedName name="_NCL100">#REF!</definedName>
    <definedName name="_NCL200" localSheetId="0">#REF!</definedName>
    <definedName name="_NCL200" localSheetId="10">#REF!</definedName>
    <definedName name="_NCL200">#REF!</definedName>
    <definedName name="_NCL250" localSheetId="0">#REF!</definedName>
    <definedName name="_NCL250" localSheetId="10">#REF!</definedName>
    <definedName name="_NCL250">#REF!</definedName>
    <definedName name="_new5" localSheetId="0">'KONVERSI (2)'!HAJIME:'KONVERSI (2)'!OWARI</definedName>
    <definedName name="_new5">HAJIME:OWARI</definedName>
    <definedName name="_nin190" localSheetId="0">#REF!</definedName>
    <definedName name="_nin190" localSheetId="10">#REF!</definedName>
    <definedName name="_nin190">#REF!</definedName>
    <definedName name="_NIP1" localSheetId="5">[152]Data!#REF!</definedName>
    <definedName name="_NIP1" localSheetId="0">[152]Data!#REF!</definedName>
    <definedName name="_NIP1">[152]Data!#REF!</definedName>
    <definedName name="_NIP2" localSheetId="5">[152]Data!#REF!</definedName>
    <definedName name="_NIP2" localSheetId="0">[152]Data!#REF!</definedName>
    <definedName name="_NIP2">[152]Data!#REF!</definedName>
    <definedName name="_NIP3" localSheetId="5">[152]Data!#REF!</definedName>
    <definedName name="_NIP3" localSheetId="0">[152]Data!#REF!</definedName>
    <definedName name="_NIP3">[152]Data!#REF!</definedName>
    <definedName name="_NIP4" localSheetId="5">[152]Data!#REF!</definedName>
    <definedName name="_NIP4" localSheetId="0">[152]Data!#REF!</definedName>
    <definedName name="_NIP4">[152]Data!#REF!</definedName>
    <definedName name="_NIP5" localSheetId="0">[152]Data!#REF!</definedName>
    <definedName name="_NIP5">[152]Data!#REF!</definedName>
    <definedName name="_NO1">'[165]1ST'!$A$14:$A$503</definedName>
    <definedName name="_NO2">'[165]2RD'!$A$13:$A$504</definedName>
    <definedName name="_NO4">'[165]4TH'!$A$13:$A$504</definedName>
    <definedName name="_NO5">'[165]5TH'!$A$13:$A$504</definedName>
    <definedName name="_ON2" localSheetId="0">'[118]M. Onsite'!#REF!</definedName>
    <definedName name="_ON2">'[118]M. Onsite'!#REF!</definedName>
    <definedName name="_ON3" localSheetId="0">'[118]M. Onsite'!#REF!</definedName>
    <definedName name="_ON3">'[118]M. Onsite'!#REF!</definedName>
    <definedName name="_ON4" localSheetId="0">'[118]M. Onsite'!#REF!</definedName>
    <definedName name="_ON4">'[118]M. Onsite'!#REF!</definedName>
    <definedName name="_ON5" localSheetId="0">'[118]M. Onsite'!#REF!</definedName>
    <definedName name="_ON5">'[118]M. Onsite'!#REF!</definedName>
    <definedName name="_ON6" localSheetId="0">'[118]M. Onsite'!#REF!</definedName>
    <definedName name="_ON6">'[118]M. Onsite'!#REF!</definedName>
    <definedName name="_Order1" localSheetId="5" hidden="1">255</definedName>
    <definedName name="_Order1" hidden="1">255</definedName>
    <definedName name="_Order2" localSheetId="5" hidden="1">0</definedName>
    <definedName name="_Order2" localSheetId="1" hidden="1">0</definedName>
    <definedName name="_Order2" localSheetId="10" hidden="1">0</definedName>
    <definedName name="_Order2" hidden="1">255</definedName>
    <definedName name="_PA1">'[155]ANALISA (2)'!$Q$1258</definedName>
    <definedName name="_PA18">'[155]ANALISA (2)'!$Q$1320</definedName>
    <definedName name="_pab100" localSheetId="0">#REF!</definedName>
    <definedName name="_pab100" localSheetId="10">#REF!</definedName>
    <definedName name="_pab100">#REF!</definedName>
    <definedName name="_pab125" localSheetId="0">#REF!</definedName>
    <definedName name="_pab125" localSheetId="10">#REF!</definedName>
    <definedName name="_pab125">#REF!</definedName>
    <definedName name="_pab15" localSheetId="0">#REF!</definedName>
    <definedName name="_pab15" localSheetId="10">#REF!</definedName>
    <definedName name="_pab15">#REF!</definedName>
    <definedName name="_pab150" localSheetId="10">#REF!</definedName>
    <definedName name="_pab150">#REF!</definedName>
    <definedName name="_pab2" localSheetId="10">#REF!</definedName>
    <definedName name="_pab2">#REF!</definedName>
    <definedName name="_pab20" localSheetId="10">#REF!</definedName>
    <definedName name="_pab20">#REF!</definedName>
    <definedName name="_pab25" localSheetId="10">#REF!</definedName>
    <definedName name="_pab25">#REF!</definedName>
    <definedName name="_pab32" localSheetId="10">#REF!</definedName>
    <definedName name="_pab32">#REF!</definedName>
    <definedName name="_pab4" localSheetId="10">#REF!</definedName>
    <definedName name="_pab4">#REF!</definedName>
    <definedName name="_pab40" localSheetId="10">#REF!</definedName>
    <definedName name="_pab40">#REF!</definedName>
    <definedName name="_pab50" localSheetId="10">#REF!</definedName>
    <definedName name="_pab50">#REF!</definedName>
    <definedName name="_pab6" localSheetId="10">#REF!</definedName>
    <definedName name="_pab6">#REF!</definedName>
    <definedName name="_pab65" localSheetId="10">#REF!</definedName>
    <definedName name="_pab65">#REF!</definedName>
    <definedName name="_pab80" localSheetId="10">#REF!</definedName>
    <definedName name="_pab80">#REF!</definedName>
    <definedName name="_pah150" localSheetId="10">#REF!</definedName>
    <definedName name="_pah150">#REF!</definedName>
    <definedName name="_pak100" localSheetId="10">#REF!</definedName>
    <definedName name="_pak100">#REF!</definedName>
    <definedName name="_pak150" localSheetId="10">#REF!</definedName>
    <definedName name="_pak150">#REF!</definedName>
    <definedName name="_pak50" localSheetId="10">#REF!</definedName>
    <definedName name="_pak50">#REF!</definedName>
    <definedName name="_pak80" localSheetId="10">#REF!</definedName>
    <definedName name="_pak80">#REF!</definedName>
    <definedName name="_pav8" localSheetId="10">'[81]Bahan '!#REF!</definedName>
    <definedName name="_pav8">'[81]Bahan '!#REF!</definedName>
    <definedName name="_pbs100" localSheetId="10">#REF!</definedName>
    <definedName name="_pbs100">#REF!</definedName>
    <definedName name="_pbs15" localSheetId="10">#REF!</definedName>
    <definedName name="_pbs15">#REF!</definedName>
    <definedName name="_pbs150" localSheetId="10">#REF!</definedName>
    <definedName name="_pbs150">#REF!</definedName>
    <definedName name="_pbs40" localSheetId="10">#REF!</definedName>
    <definedName name="_pbs40">#REF!</definedName>
    <definedName name="_pbs50" localSheetId="10">#REF!</definedName>
    <definedName name="_pbs50">#REF!</definedName>
    <definedName name="_pbs65" localSheetId="10">#REF!</definedName>
    <definedName name="_pbs65">#REF!</definedName>
    <definedName name="_pbs80" localSheetId="10">#REF!</definedName>
    <definedName name="_pbs80">#REF!</definedName>
    <definedName name="_PC200" localSheetId="5">#REF!</definedName>
    <definedName name="_PC200" localSheetId="0">#REF!</definedName>
    <definedName name="_PC200">#REF!</definedName>
    <definedName name="_PC450" localSheetId="5">#REF!</definedName>
    <definedName name="_PC450">#REF!</definedName>
    <definedName name="_pc50" localSheetId="10">#REF!</definedName>
    <definedName name="_pc50">#REF!</definedName>
    <definedName name="_PC600" localSheetId="5">#REF!</definedName>
    <definedName name="_PC600">#REF!</definedName>
    <definedName name="_pc80" localSheetId="10">#REF!</definedName>
    <definedName name="_pc80">#REF!</definedName>
    <definedName name="_pcf80" localSheetId="10">#REF!</definedName>
    <definedName name="_pcf80">#REF!</definedName>
    <definedName name="_PCI25" localSheetId="10">[166]ANALISA!#REF!</definedName>
    <definedName name="_PCI25">[166]ANALISA!#REF!</definedName>
    <definedName name="_PCI26" localSheetId="10">[166]ANALISA!#REF!</definedName>
    <definedName name="_PCI26">[166]ANALISA!#REF!</definedName>
    <definedName name="_PDD4" localSheetId="10">[166]ANALISA!#REF!</definedName>
    <definedName name="_PDD4">[166]ANALISA!#REF!</definedName>
    <definedName name="_PEL1" localSheetId="5">#REF!</definedName>
    <definedName name="_PEL1" localSheetId="0">#REF!</definedName>
    <definedName name="_PEL1">#REF!</definedName>
    <definedName name="_PEL2" localSheetId="5">#REF!</definedName>
    <definedName name="_PEL2">#REF!</definedName>
    <definedName name="_PEL3" localSheetId="5">#REF!</definedName>
    <definedName name="_PEL3">#REF!</definedName>
    <definedName name="_PEL4" localSheetId="5">#REF!</definedName>
    <definedName name="_PEL4">#REF!</definedName>
    <definedName name="_ph100" localSheetId="10">#REF!</definedName>
    <definedName name="_ph100">#REF!</definedName>
    <definedName name="_ph150" localSheetId="10">#REF!</definedName>
    <definedName name="_ph150">#REF!</definedName>
    <definedName name="_phf100" localSheetId="10">#REF!</definedName>
    <definedName name="_phf100">#REF!</definedName>
    <definedName name="_phf150" localSheetId="10">#REF!</definedName>
    <definedName name="_phf150">#REF!</definedName>
    <definedName name="_pk1">[156]HSD!$E$8</definedName>
    <definedName name="_ply3" localSheetId="5">[49]BAHAN!#REF!</definedName>
    <definedName name="_ply3" localSheetId="0">[49]BAHAN!#REF!</definedName>
    <definedName name="_ply3">[49]BAHAN!#REF!</definedName>
    <definedName name="_ply4" localSheetId="5">[49]BAHAN!#REF!</definedName>
    <definedName name="_ply4" localSheetId="0">[49]BAHAN!#REF!</definedName>
    <definedName name="_ply4">[49]BAHAN!#REF!</definedName>
    <definedName name="_ply6" localSheetId="5">[49]BAHAN!#REF!</definedName>
    <definedName name="_ply6">[49]BAHAN!#REF!</definedName>
    <definedName name="_PPK2" localSheetId="5">#REF!</definedName>
    <definedName name="_PPK2" localSheetId="0">#REF!</definedName>
    <definedName name="_PPK2">#REF!</definedName>
    <definedName name="_ppp25" localSheetId="5">'[167]Basic Price'!#REF!</definedName>
    <definedName name="_ppp25" localSheetId="0">'[167]Basic Price'!#REF!</definedName>
    <definedName name="_ppp25">'[167]Basic Price'!#REF!</definedName>
    <definedName name="_pr1" localSheetId="0">#REF!</definedName>
    <definedName name="_pr1" localSheetId="10">#REF!</definedName>
    <definedName name="_pr1">#REF!</definedName>
    <definedName name="_ps7">[168]RL!$F$5</definedName>
    <definedName name="_pv100" localSheetId="0">#REF!</definedName>
    <definedName name="_pv100" localSheetId="10">#REF!</definedName>
    <definedName name="_pv100">#REF!</definedName>
    <definedName name="_pv40" localSheetId="0">#REF!</definedName>
    <definedName name="_pv40" localSheetId="10">#REF!</definedName>
    <definedName name="_pv40">#REF!</definedName>
    <definedName name="_pv50" localSheetId="0">#REF!</definedName>
    <definedName name="_pv50" localSheetId="10">#REF!</definedName>
    <definedName name="_pv50">#REF!</definedName>
    <definedName name="_pv80" localSheetId="10">#REF!</definedName>
    <definedName name="_pv80">#REF!</definedName>
    <definedName name="_pvc1" localSheetId="5">[40]upah!#REF!</definedName>
    <definedName name="_pvc1" localSheetId="0">[40]upah!#REF!</definedName>
    <definedName name="_pvc1" localSheetId="1">[119]HarSat!$E$49</definedName>
    <definedName name="_pvc1" localSheetId="10">[119]HarSat!$E$49</definedName>
    <definedName name="_pvc1">[40]upah!#REF!</definedName>
    <definedName name="_pvc12" localSheetId="5">[40]upah!#REF!</definedName>
    <definedName name="_pvc12" localSheetId="0">[40]upah!#REF!</definedName>
    <definedName name="_pvc12">[40]upah!#REF!</definedName>
    <definedName name="_pvc2">[96]BasicPrice!$F$45</definedName>
    <definedName name="_pvc3" localSheetId="5">[49]BAHAN!#REF!</definedName>
    <definedName name="_pvc3" localSheetId="0">[49]BAHAN!#REF!</definedName>
    <definedName name="_pvc3">[49]BAHAN!#REF!</definedName>
    <definedName name="_pvc34" localSheetId="5">[40]upah!#REF!</definedName>
    <definedName name="_pvc34" localSheetId="0">[40]upah!#REF!</definedName>
    <definedName name="_pvc34">[40]upah!#REF!</definedName>
    <definedName name="_pvc4" localSheetId="0">[40]upah!#REF!</definedName>
    <definedName name="_pvc4" localSheetId="1">[119]HarSat!$E$37</definedName>
    <definedName name="_pvc4" localSheetId="10">[119]HarSat!$E$37</definedName>
    <definedName name="_pvc4">[40]upah!#REF!</definedName>
    <definedName name="_pvc58" localSheetId="10">[96]BasicPrice!#REF!</definedName>
    <definedName name="_pvc58">[96]BasicPrice!#REF!</definedName>
    <definedName name="_pvc75" localSheetId="10">[96]BasicPrice!#REF!</definedName>
    <definedName name="_pvc75">[96]BasicPrice!#REF!</definedName>
    <definedName name="_pvf100" localSheetId="10">#REF!</definedName>
    <definedName name="_pvf100">#REF!</definedName>
    <definedName name="_pvf80" localSheetId="10">#REF!</definedName>
    <definedName name="_pvf80">#REF!</definedName>
    <definedName name="_RA1">[152]Data!$B$17</definedName>
    <definedName name="_rab1" localSheetId="5">#REF!</definedName>
    <definedName name="_rab1" localSheetId="0">#REF!</definedName>
    <definedName name="_rab1">#REF!</definedName>
    <definedName name="_rcp150" localSheetId="0">[86]DAFMAT!#REF!</definedName>
    <definedName name="_rcp150" localSheetId="10">[86]DAFMAT!#REF!</definedName>
    <definedName name="_rcp150">[86]DAFMAT!#REF!</definedName>
    <definedName name="_rcp60">[86]DAFMAT!$F$65</definedName>
    <definedName name="_Regression_Int" hidden="1">1</definedName>
    <definedName name="_rk100" localSheetId="10">#REF!</definedName>
    <definedName name="_rk100">#REF!</definedName>
    <definedName name="_rk200" localSheetId="10">#REF!</definedName>
    <definedName name="_rk200">#REF!</definedName>
    <definedName name="_rk300" localSheetId="10">#REF!</definedName>
    <definedName name="_rk300">#REF!</definedName>
    <definedName name="_rk600" localSheetId="10">#REF!</definedName>
    <definedName name="_rk600">#REF!</definedName>
    <definedName name="_rkl1000" localSheetId="10">#REF!</definedName>
    <definedName name="_rkl1000">#REF!</definedName>
    <definedName name="_rkl1200" localSheetId="10">#REF!</definedName>
    <definedName name="_rkl1200">#REF!</definedName>
    <definedName name="_rkl200" localSheetId="10">#REF!</definedName>
    <definedName name="_rkl200">#REF!</definedName>
    <definedName name="_rkl300" localSheetId="10">#REF!</definedName>
    <definedName name="_rkl300">#REF!</definedName>
    <definedName name="_rkl400" localSheetId="10">#REF!</definedName>
    <definedName name="_rkl400">#REF!</definedName>
    <definedName name="_rkl500" localSheetId="10">#REF!</definedName>
    <definedName name="_rkl500">#REF!</definedName>
    <definedName name="_rkl600" localSheetId="10">#REF!</definedName>
    <definedName name="_rkl600">#REF!</definedName>
    <definedName name="_rkl700" localSheetId="10">#REF!</definedName>
    <definedName name="_rkl700">#REF!</definedName>
    <definedName name="_rkl800" localSheetId="10">#REF!</definedName>
    <definedName name="_rkl800">#REF!</definedName>
    <definedName name="_SC1" localSheetId="5">#REF!</definedName>
    <definedName name="_sc1" localSheetId="1">#REF!</definedName>
    <definedName name="_sc1" localSheetId="10">#REF!</definedName>
    <definedName name="_SC1">#REF!</definedName>
    <definedName name="_SC2" localSheetId="5">#REF!</definedName>
    <definedName name="_SC2" localSheetId="1">#REF!</definedName>
    <definedName name="_SC2" localSheetId="10">#REF!</definedName>
    <definedName name="_SC2">#REF!</definedName>
    <definedName name="_SC3" localSheetId="5">#REF!</definedName>
    <definedName name="_sc3" localSheetId="1">#REF!</definedName>
    <definedName name="_sc3" localSheetId="10">#REF!</definedName>
    <definedName name="_SC3">#REF!</definedName>
    <definedName name="_SC4" localSheetId="5">#REF!</definedName>
    <definedName name="_SC4">#REF!</definedName>
    <definedName name="_SFL1">#REF!</definedName>
    <definedName name="_SFL2">#REF!</definedName>
    <definedName name="_SFL3">#REF!</definedName>
    <definedName name="_SFM1">#REF!</definedName>
    <definedName name="_SFM2">#REF!</definedName>
    <definedName name="_SFM3">#REF!</definedName>
    <definedName name="_SFM4">#REF!</definedName>
    <definedName name="_SFM5">#REF!</definedName>
    <definedName name="_SFM6">#REF!</definedName>
    <definedName name="_SFM7">#REF!</definedName>
    <definedName name="_SFQ1">#REF!</definedName>
    <definedName name="_SFQ2">#REF!</definedName>
    <definedName name="_SFQ3">#REF!</definedName>
    <definedName name="_SFQ4">#REF!</definedName>
    <definedName name="_sfv150" localSheetId="10">#REF!</definedName>
    <definedName name="_sfv150">#REF!</definedName>
    <definedName name="_SKK1">[162]Keuangan!$I$22</definedName>
    <definedName name="_SKK2">[162]Keuangan!$I$59</definedName>
    <definedName name="_SKK3">[162]Keuangan!$I$96</definedName>
    <definedName name="_SKK5" localSheetId="5">[164]Keuangan!#REF!</definedName>
    <definedName name="_SKK5">[164]Keuangan!#REF!</definedName>
    <definedName name="_SKK6" localSheetId="5">[164]Keuangan!#REF!</definedName>
    <definedName name="_SKK6">[164]Keuangan!#REF!</definedName>
    <definedName name="_SKK7" localSheetId="5">[164]Keuangan!#REF!</definedName>
    <definedName name="_SKK7">[164]Keuangan!#REF!</definedName>
    <definedName name="_SKK8" localSheetId="5">[164]Keuangan!#REF!</definedName>
    <definedName name="_SKK8">[164]Keuangan!#REF!</definedName>
    <definedName name="_SN3" localSheetId="0">#REF!</definedName>
    <definedName name="_SN3" localSheetId="10">#REF!</definedName>
    <definedName name="_SN3">#REF!</definedName>
    <definedName name="_SOL2" localSheetId="0">#REF!</definedName>
    <definedName name="_SOL2" localSheetId="10">#REF!</definedName>
    <definedName name="_SOL2">#REF!</definedName>
    <definedName name="_Sort" localSheetId="5" hidden="1">[151]Schdule!$Z$16:$Z$112</definedName>
    <definedName name="_Sort" localSheetId="0" hidden="1">#REF!</definedName>
    <definedName name="_Sort" localSheetId="1" hidden="1">#REF!</definedName>
    <definedName name="_Sort" localSheetId="10" hidden="1">#REF!</definedName>
    <definedName name="_Sort" hidden="1">#REF!</definedName>
    <definedName name="_sp3">'[169]Harga Satuan Upah &amp; Bahan'!$H$86</definedName>
    <definedName name="_SPR70">'[108]H S D'!$E$56</definedName>
    <definedName name="_std100" localSheetId="10">#REF!</definedName>
    <definedName name="_std100">#REF!</definedName>
    <definedName name="_std150" localSheetId="10">#REF!</definedName>
    <definedName name="_std150">#REF!</definedName>
    <definedName name="_std50" localSheetId="10">#REF!</definedName>
    <definedName name="_std50">#REF!</definedName>
    <definedName name="_std65" localSheetId="10">#REF!</definedName>
    <definedName name="_std65">#REF!</definedName>
    <definedName name="_SU1">[152]Data!$B$20</definedName>
    <definedName name="_SUB1" localSheetId="5">#REF!</definedName>
    <definedName name="_SUB1" localSheetId="0">#REF!</definedName>
    <definedName name="_SUB1">#REF!</definedName>
    <definedName name="_SUB2">[162]Sub!$I$64</definedName>
    <definedName name="_SUB3">[162]Sub!$I$101</definedName>
    <definedName name="_SUB4">[162]Sub!$I$139</definedName>
    <definedName name="_SUB5">[162]Sub!$I$176</definedName>
    <definedName name="_SUB6">[162]Sub!$I$213</definedName>
    <definedName name="_SUB7">[162]Sub!$I$252</definedName>
    <definedName name="_SUB8">[162]Sub!$I$295</definedName>
    <definedName name="_SUM1" localSheetId="0">#REF!</definedName>
    <definedName name="_SUM1">#REF!</definedName>
    <definedName name="_SUM2" localSheetId="0">#REF!</definedName>
    <definedName name="_SUM2">#REF!</definedName>
    <definedName name="_SUM3" localSheetId="0">#REF!</definedName>
    <definedName name="_SUM3">#REF!</definedName>
    <definedName name="_Table1_In1" localSheetId="5" hidden="1">#REF!</definedName>
    <definedName name="_Table1_In1" localSheetId="0" hidden="1">#REF!</definedName>
    <definedName name="_Table1_In1" hidden="1">#REF!</definedName>
    <definedName name="_Table1_Out" localSheetId="5" hidden="1">#REF!</definedName>
    <definedName name="_Table1_Out" hidden="1">#REF!</definedName>
    <definedName name="_Table2_In1" localSheetId="5" hidden="1">[141]H.Satuan!#REF!</definedName>
    <definedName name="_Table2_In1" hidden="1">[141]H.Satuan!#REF!</definedName>
    <definedName name="_Table2_Out" localSheetId="5" hidden="1">#REF!</definedName>
    <definedName name="_Table2_Out" localSheetId="0" hidden="1">#REF!</definedName>
    <definedName name="_Table2_Out" hidden="1">#REF!</definedName>
    <definedName name="_tbt1" localSheetId="0">'[81]Analisa '!#REF!</definedName>
    <definedName name="_tbt1" localSheetId="10">'[81]Analisa '!#REF!</definedName>
    <definedName name="_tbt1">'[81]Analisa '!#REF!</definedName>
    <definedName name="_tbt2" localSheetId="0">'[81]Analisa '!#REF!</definedName>
    <definedName name="_tbt2" localSheetId="10">'[81]Analisa '!#REF!</definedName>
    <definedName name="_tbt2">'[81]Analisa '!#REF!</definedName>
    <definedName name="_TDR8">'[108]H S D'!$E$57</definedName>
    <definedName name="_tee34" localSheetId="5">'[170]RAB (OK)'!#REF!</definedName>
    <definedName name="_tee34" localSheetId="0">'[170]RAB (OK)'!#REF!</definedName>
    <definedName name="_tee34">'[170]RAB (OK)'!#REF!</definedName>
    <definedName name="_tgl2">[76]Ch!$A$16</definedName>
    <definedName name="_th100" localSheetId="10">'[171]dongia (2)'!#REF!</definedName>
    <definedName name="_th100">'[171]dongia (2)'!#REF!</definedName>
    <definedName name="_TH160" localSheetId="10">'[171]dongia (2)'!#REF!</definedName>
    <definedName name="_TH160">'[171]dongia (2)'!#REF!</definedName>
    <definedName name="_TL1" localSheetId="0">#REF!</definedName>
    <definedName name="_TL1" localSheetId="10">#REF!</definedName>
    <definedName name="_TL1">#REF!</definedName>
    <definedName name="_TL2" localSheetId="0">#REF!</definedName>
    <definedName name="_TL2" localSheetId="10">#REF!</definedName>
    <definedName name="_TL2">#REF!</definedName>
    <definedName name="_TL3" localSheetId="0">#REF!</definedName>
    <definedName name="_TL3" localSheetId="10">#REF!</definedName>
    <definedName name="_TL3">#REF!</definedName>
    <definedName name="_TLA120" localSheetId="10">#REF!</definedName>
    <definedName name="_TLA120">#REF!</definedName>
    <definedName name="_TLA35" localSheetId="10">#REF!</definedName>
    <definedName name="_TLA35">#REF!</definedName>
    <definedName name="_TLA50" localSheetId="10">#REF!</definedName>
    <definedName name="_TLA50">#REF!</definedName>
    <definedName name="_TLA70" localSheetId="10">#REF!</definedName>
    <definedName name="_TLA70">#REF!</definedName>
    <definedName name="_TLA95" localSheetId="10">#REF!</definedName>
    <definedName name="_TLA95">#REF!</definedName>
    <definedName name="_tlc20" localSheetId="10">#REF!</definedName>
    <definedName name="_tlc20">#REF!</definedName>
    <definedName name="_TOP2">#REF!</definedName>
    <definedName name="_tot4" localSheetId="10">'[172]ARP-10a'!#REF!</definedName>
    <definedName name="_tot4">'[172]ARP-10a'!#REF!</definedName>
    <definedName name="_tot9" localSheetId="10">'[172]ARP-10a'!#REF!</definedName>
    <definedName name="_tot9">'[172]ARP-10a'!#REF!</definedName>
    <definedName name="_TR1">[59]Vibro_Roller!$E$2:$K$43</definedName>
    <definedName name="_TR250" localSheetId="10">'[171]dongia (2)'!#REF!</definedName>
    <definedName name="_TR250">'[171]dongia (2)'!#REF!</definedName>
    <definedName name="_tr375" localSheetId="10">[171]giathanh1!#REF!</definedName>
    <definedName name="_tr375">[171]giathanh1!#REF!</definedName>
    <definedName name="_tsv25" localSheetId="0">#REF!</definedName>
    <definedName name="_tsv25" localSheetId="10">#REF!</definedName>
    <definedName name="_tsv25">#REF!</definedName>
    <definedName name="_tv14">'[120]TE TS FA LAN MATV'!$F$89</definedName>
    <definedName name="_TW1" localSheetId="0">#REF!</definedName>
    <definedName name="_TW1" localSheetId="10">#REF!</definedName>
    <definedName name="_TW1">#REF!</definedName>
    <definedName name="_UP2" localSheetId="10">[166]ANALISA!#REF!</definedName>
    <definedName name="_UP2">[166]ANALISA!#REF!</definedName>
    <definedName name="_UTA1" localSheetId="5">#REF!</definedName>
    <definedName name="_UTA1" localSheetId="0">#REF!</definedName>
    <definedName name="_UTA1">#REF!</definedName>
    <definedName name="_VL100" localSheetId="0">#REF!</definedName>
    <definedName name="_VL100" localSheetId="10">#REF!</definedName>
    <definedName name="_VL100">#REF!</definedName>
    <definedName name="_VL200" localSheetId="10">#REF!</definedName>
    <definedName name="_VL200">#REF!</definedName>
    <definedName name="_VL250" localSheetId="10">#REF!</definedName>
    <definedName name="_VL250">#REF!</definedName>
    <definedName name="_vnt100" localSheetId="10">#REF!</definedName>
    <definedName name="_vnt100">#REF!</definedName>
    <definedName name="_vnt40" localSheetId="10">#REF!</definedName>
    <definedName name="_vnt40">#REF!</definedName>
    <definedName name="_vnt50" localSheetId="10">#REF!</definedName>
    <definedName name="_vnt50">#REF!</definedName>
    <definedName name="_vnt80" localSheetId="10">#REF!</definedName>
    <definedName name="_vnt80">#REF!</definedName>
    <definedName name="_VS2" localSheetId="10">#REF!</definedName>
    <definedName name="_VS2">#REF!</definedName>
    <definedName name="_VVV01" localSheetId="5">#REF!</definedName>
    <definedName name="_VVV01">#REF!</definedName>
    <definedName name="_VVV02" localSheetId="5">#REF!</definedName>
    <definedName name="_VVV02">#REF!</definedName>
    <definedName name="_wet2" localSheetId="10">#REF!</definedName>
    <definedName name="_wet2">#REF!</definedName>
    <definedName name="_Xm100" localSheetId="5">#REF!</definedName>
    <definedName name="_Xm100">#REF!</definedName>
    <definedName name="_xx1">'[173]ongkos angkut'!$AG$7</definedName>
    <definedName name="_xx2">'[173]ongkos angkut'!$AG$8</definedName>
    <definedName name="_xx3">'[173]ongkos angkut'!$AG$9</definedName>
    <definedName name="_YU1" localSheetId="5">[152]Data!#REF!</definedName>
    <definedName name="_YU1">[152]Data!#REF!</definedName>
    <definedName name="_ZZ10" localSheetId="5">#REF!</definedName>
    <definedName name="_ZZ10" localSheetId="0">#REF!</definedName>
    <definedName name="_ZZ10">#REF!</definedName>
    <definedName name="_ZZ12" localSheetId="5">#REF!</definedName>
    <definedName name="_ZZ12">#REF!</definedName>
    <definedName name="_ZZ13" localSheetId="5">#REF!</definedName>
    <definedName name="_ZZ13">#REF!</definedName>
    <definedName name="_ZZ14" localSheetId="5">#REF!</definedName>
    <definedName name="_ZZ14">#REF!</definedName>
    <definedName name="_ZZ16" localSheetId="5">#REF!</definedName>
    <definedName name="_ZZ16">#REF!</definedName>
    <definedName name="_ZZ20" localSheetId="5">#REF!</definedName>
    <definedName name="_ZZ20">#REF!</definedName>
    <definedName name="_ZZ25" localSheetId="5">#REF!</definedName>
    <definedName name="_ZZ25">#REF!</definedName>
    <definedName name="_ZZ32" localSheetId="5">#REF!</definedName>
    <definedName name="_ZZ32">#REF!</definedName>
    <definedName name="_ZZ9" localSheetId="5">#REF!</definedName>
    <definedName name="_ZZ9">#REF!</definedName>
    <definedName name="a" localSheetId="5" hidden="1">[151]Schdule!$Z$16</definedName>
    <definedName name="A" localSheetId="1">#REF!</definedName>
    <definedName name="A" localSheetId="10">#REF!</definedName>
    <definedName name="a">[174]ANGKUT!$H$42</definedName>
    <definedName name="A.1" localSheetId="5">#REF!</definedName>
    <definedName name="A.1" localSheetId="0">#REF!</definedName>
    <definedName name="A.1" localSheetId="1">#REF!</definedName>
    <definedName name="A.1" localSheetId="10">#REF!</definedName>
    <definedName name="A.1">#REF!</definedName>
    <definedName name="A.10" localSheetId="5">#REF!</definedName>
    <definedName name="A.10" localSheetId="1">#REF!</definedName>
    <definedName name="A.10" localSheetId="10">#REF!</definedName>
    <definedName name="A.10">#REF!</definedName>
    <definedName name="A.120" localSheetId="5">#REF!</definedName>
    <definedName name="A.120" localSheetId="1">#REF!</definedName>
    <definedName name="A.120" localSheetId="10">#REF!</definedName>
    <definedName name="A.120">#REF!</definedName>
    <definedName name="A.16" localSheetId="5">#REF!</definedName>
    <definedName name="A.16" localSheetId="1">#REF!</definedName>
    <definedName name="A.16" localSheetId="10">#REF!</definedName>
    <definedName name="A.16">#REF!</definedName>
    <definedName name="A.16A" localSheetId="5">#REF!</definedName>
    <definedName name="A.16A" localSheetId="1">#REF!</definedName>
    <definedName name="A.16A" localSheetId="10">#REF!</definedName>
    <definedName name="A.16A">#REF!</definedName>
    <definedName name="A.18" localSheetId="5">[49]ANALISA!#REF!</definedName>
    <definedName name="A.18" localSheetId="0">[49]ANALISA!#REF!</definedName>
    <definedName name="A.18" localSheetId="1">[49]ANALISA!#REF!</definedName>
    <definedName name="A.18" localSheetId="10">[49]ANALISA!#REF!</definedName>
    <definedName name="A.18">[49]ANALISA!#REF!</definedName>
    <definedName name="A.18a" localSheetId="5">[175]ANALISA!#REF!</definedName>
    <definedName name="A.18a" localSheetId="0">[175]ANALISA!#REF!</definedName>
    <definedName name="A.18a" localSheetId="1">#REF!</definedName>
    <definedName name="A.18a" localSheetId="10">#REF!</definedName>
    <definedName name="A.18a">[175]ANALISA!#REF!</definedName>
    <definedName name="a.18b" localSheetId="5">[49]ANALISA!#REF!</definedName>
    <definedName name="a.18b" localSheetId="0">[49]ANALISA!#REF!</definedName>
    <definedName name="A.18b" localSheetId="1">#REF!</definedName>
    <definedName name="A.18b" localSheetId="10">#REF!</definedName>
    <definedName name="a.18b">[49]ANALISA!#REF!</definedName>
    <definedName name="A.2" localSheetId="5">#REF!</definedName>
    <definedName name="A.2" localSheetId="0">#REF!</definedName>
    <definedName name="A.2" localSheetId="1">#REF!</definedName>
    <definedName name="A.2" localSheetId="10">#REF!</definedName>
    <definedName name="A.2">#REF!</definedName>
    <definedName name="A.3" localSheetId="5">#REF!</definedName>
    <definedName name="A.3" localSheetId="1">#REF!</definedName>
    <definedName name="A.3" localSheetId="10">#REF!</definedName>
    <definedName name="A.3">#REF!</definedName>
    <definedName name="A.4" localSheetId="5">#REF!</definedName>
    <definedName name="A.4" localSheetId="1">#REF!</definedName>
    <definedName name="A.4" localSheetId="10">#REF!</definedName>
    <definedName name="A.4">#REF!</definedName>
    <definedName name="A.5" localSheetId="5">#REF!</definedName>
    <definedName name="A.5" localSheetId="1">#REF!</definedName>
    <definedName name="A.5" localSheetId="10">#REF!</definedName>
    <definedName name="A.5">#REF!</definedName>
    <definedName name="A.60" localSheetId="5">#REF!</definedName>
    <definedName name="A.60" localSheetId="1">#REF!</definedName>
    <definedName name="A.60" localSheetId="10">#REF!</definedName>
    <definedName name="A.60">#REF!</definedName>
    <definedName name="A.9" localSheetId="5">#REF!</definedName>
    <definedName name="A.9" localSheetId="1">#REF!</definedName>
    <definedName name="A.9" localSheetId="10">#REF!</definedName>
    <definedName name="A.9">#REF!</definedName>
    <definedName name="A.90" localSheetId="5">#REF!</definedName>
    <definedName name="A.90" localSheetId="1">#REF!</definedName>
    <definedName name="A.90" localSheetId="10">#REF!</definedName>
    <definedName name="A.90">#REF!</definedName>
    <definedName name="A_1" localSheetId="1">#REF!</definedName>
    <definedName name="A_1" localSheetId="10">#REF!</definedName>
    <definedName name="A_1">#N/A</definedName>
    <definedName name="A_10" localSheetId="5">#REF!</definedName>
    <definedName name="A_10">#REF!</definedName>
    <definedName name="A_18" localSheetId="5">[175]ANALISA!#REF!</definedName>
    <definedName name="A_18" localSheetId="0">[175]ANALISA!#REF!</definedName>
    <definedName name="A_18" localSheetId="1">[175]ANALISA!#REF!</definedName>
    <definedName name="A_18" localSheetId="10">[175]ANALISA!#REF!</definedName>
    <definedName name="A_18">[175]ANALISA!#REF!</definedName>
    <definedName name="A_18A" localSheetId="5">[176]Analisa!$L$22</definedName>
    <definedName name="A_18A" localSheetId="0">[177]ANALISA!#REF!</definedName>
    <definedName name="A_18A" localSheetId="1">[177]ANALISA!#REF!</definedName>
    <definedName name="A_18A" localSheetId="10">[177]ANALISA!#REF!</definedName>
    <definedName name="A_18A">[177]ANALISA!#REF!</definedName>
    <definedName name="A_1a" localSheetId="0">#REF!</definedName>
    <definedName name="A_1a" localSheetId="10">#REF!</definedName>
    <definedName name="A_1a">#REF!</definedName>
    <definedName name="A_1L" localSheetId="0">#REF!</definedName>
    <definedName name="A_1L" localSheetId="10">#REF!</definedName>
    <definedName name="A_1L">#REF!</definedName>
    <definedName name="A_2" localSheetId="0">#REF!</definedName>
    <definedName name="A_2" localSheetId="10">#REF!</definedName>
    <definedName name="A_2">#REF!</definedName>
    <definedName name="A_2a" localSheetId="10">#REF!</definedName>
    <definedName name="A_2a">#REF!</definedName>
    <definedName name="A_2l" localSheetId="10">#REF!</definedName>
    <definedName name="A_2l">#REF!</definedName>
    <definedName name="A_30" localSheetId="5">#REF!</definedName>
    <definedName name="A_30" localSheetId="0">#REF!</definedName>
    <definedName name="A_30">#REF!</definedName>
    <definedName name="A_3a" localSheetId="10">#REF!</definedName>
    <definedName name="A_3a">#REF!</definedName>
    <definedName name="A_3L" localSheetId="10">#REF!</definedName>
    <definedName name="A_3L">#REF!</definedName>
    <definedName name="A_4a" localSheetId="10">#REF!</definedName>
    <definedName name="A_4a">#REF!</definedName>
    <definedName name="A_4l" localSheetId="10">#REF!</definedName>
    <definedName name="A_4l">#REF!</definedName>
    <definedName name="A_5a" localSheetId="10">#REF!</definedName>
    <definedName name="A_5a">#REF!</definedName>
    <definedName name="A_5l" localSheetId="10">#REF!</definedName>
    <definedName name="A_5l">#REF!</definedName>
    <definedName name="A_6" localSheetId="5">'[178]D -12'!#REF!</definedName>
    <definedName name="A_6" localSheetId="0">'[178]D -12'!#REF!</definedName>
    <definedName name="A_6">'[178]D -12'!#REF!</definedName>
    <definedName name="A_6a" localSheetId="0">#REF!</definedName>
    <definedName name="A_6a" localSheetId="10">#REF!</definedName>
    <definedName name="A_6a">#REF!</definedName>
    <definedName name="A_6l" localSheetId="0">#REF!</definedName>
    <definedName name="A_6l" localSheetId="10">#REF!</definedName>
    <definedName name="A_6l">#REF!</definedName>
    <definedName name="A_7" localSheetId="5">'[178]D -12'!#REF!</definedName>
    <definedName name="A_7" localSheetId="0">'[178]D -12'!#REF!</definedName>
    <definedName name="A_7">'[178]D -12'!#REF!</definedName>
    <definedName name="A_7a" localSheetId="0">#REF!</definedName>
    <definedName name="A_7a" localSheetId="10">#REF!</definedName>
    <definedName name="A_7a">#REF!</definedName>
    <definedName name="A_7l" localSheetId="0">#REF!</definedName>
    <definedName name="A_7l" localSheetId="10">#REF!</definedName>
    <definedName name="A_7l">#REF!</definedName>
    <definedName name="A_ATAPZINC" localSheetId="0">#REF!</definedName>
    <definedName name="A_ATAPZINC" localSheetId="10">#REF!</definedName>
    <definedName name="A_ATAPZINC">#REF!</definedName>
    <definedName name="A_BEGESTING" localSheetId="10">#REF!</definedName>
    <definedName name="A_BEGESTING">#REF!</definedName>
    <definedName name="A_BETONCOR123" localSheetId="10">#REF!</definedName>
    <definedName name="A_BETONCOR123">#REF!</definedName>
    <definedName name="A_BETONCOR135" localSheetId="10">#REF!</definedName>
    <definedName name="A_BETONCOR135">#REF!</definedName>
    <definedName name="A_BOUWPLANK" localSheetId="10">#REF!</definedName>
    <definedName name="A_BOUWPLANK">#REF!</definedName>
    <definedName name="A_CAMPALASKRAMIK" localSheetId="10">#REF!</definedName>
    <definedName name="A_CAMPALASKRAMIK">#REF!</definedName>
    <definedName name="A_CATDINDINGTEMBOK" localSheetId="10">#REF!</definedName>
    <definedName name="A_CATDINDINGTEMBOK">#REF!</definedName>
    <definedName name="A_CATKILAT" localSheetId="10">#REF!</definedName>
    <definedName name="A_CATKILAT">#REF!</definedName>
    <definedName name="A_CATMENIE" localSheetId="10">#REF!</definedName>
    <definedName name="A_CATMENIE">#REF!</definedName>
    <definedName name="A_COR135" localSheetId="10">#REF!</definedName>
    <definedName name="A_COR135">#REF!</definedName>
    <definedName name="A_DAUNJENDELA60_115" localSheetId="10">#REF!</definedName>
    <definedName name="A_DAUNJENDELA60_115">#REF!</definedName>
    <definedName name="A_DAUNJENDELA60_85" localSheetId="10">#REF!</definedName>
    <definedName name="A_DAUNJENDELA60_85">#REF!</definedName>
    <definedName name="A_DAUNPINTU_BJLS20" localSheetId="10">#REF!</definedName>
    <definedName name="A_DAUNPINTU_BJLS20">#REF!</definedName>
    <definedName name="A_DAUNPINTU_JENDELA" localSheetId="10">#REF!</definedName>
    <definedName name="A_DAUNPINTU_JENDELA">#REF!</definedName>
    <definedName name="A_GALIAN" localSheetId="10">#REF!</definedName>
    <definedName name="A_GALIAN">#REF!</definedName>
    <definedName name="A_JURAI" localSheetId="10">#REF!</definedName>
    <definedName name="A_JURAI">#REF!</definedName>
    <definedName name="A_KOLOM20_20" localSheetId="10">#REF!</definedName>
    <definedName name="A_KOLOM20_20">#REF!</definedName>
    <definedName name="A_KOLOMPRAK12_15" localSheetId="10">#REF!</definedName>
    <definedName name="A_KOLOMPRAK12_15">#REF!</definedName>
    <definedName name="A_KOLOMSELASAR20_20" localSheetId="10">#REF!</definedName>
    <definedName name="A_KOLOMSELASAR20_20">#REF!</definedName>
    <definedName name="A_KOZEN_J3" localSheetId="10">#REF!</definedName>
    <definedName name="A_KOZEN_J3">#REF!</definedName>
    <definedName name="A_KOZEN_J3a" localSheetId="10">#REF!</definedName>
    <definedName name="A_KOZEN_J3a">#REF!</definedName>
    <definedName name="A_KOZEN_P1" localSheetId="10">#REF!</definedName>
    <definedName name="A_KOZEN_P1">#REF!</definedName>
    <definedName name="A_KOZEN_PARTISI" localSheetId="10">#REF!</definedName>
    <definedName name="A_KOZEN_PARTISI">#REF!</definedName>
    <definedName name="A_KOZENPINTU_JENDELA" localSheetId="10">#REF!</definedName>
    <definedName name="A_KOZENPINTU_JENDELA">#REF!</definedName>
    <definedName name="A_KOZENPJ2_PJ2a" localSheetId="10">#REF!</definedName>
    <definedName name="A_KOZENPJ2_PJ2a">#REF!</definedName>
    <definedName name="A_KRAMIKDDING20_20" localSheetId="10">#REF!</definedName>
    <definedName name="A_KRAMIKDDING20_20">#REF!</definedName>
    <definedName name="A_KUDA2INDUK" localSheetId="10">#REF!</definedName>
    <definedName name="A_KUDA2INDUK">#REF!</definedName>
    <definedName name="A_LTKRAMIK20_20" localSheetId="10">#REF!</definedName>
    <definedName name="A_LTKRAMIK20_20">#REF!</definedName>
    <definedName name="A_LTKRAMIK30_30" localSheetId="10">#REF!</definedName>
    <definedName name="A_LTKRAMIK30_30">#REF!</definedName>
    <definedName name="A_LYSPLANK" localSheetId="10">#REF!</definedName>
    <definedName name="A_LYSPLANK">#REF!</definedName>
    <definedName name="A_PARTISI" localSheetId="10">#REF!</definedName>
    <definedName name="A_PARTISI">#REF!</definedName>
    <definedName name="A_PASBATA1_4" localSheetId="10">#REF!</definedName>
    <definedName name="A_PASBATA1_4">#REF!</definedName>
    <definedName name="A_PASTRASRAM1_3" localSheetId="10">#REF!</definedName>
    <definedName name="A_PASTRASRAM1_3">#REF!</definedName>
    <definedName name="A_PAVINGBLOCK" localSheetId="10">#REF!</definedName>
    <definedName name="A_PAVINGBLOCK">#REF!</definedName>
    <definedName name="A_PEKBESIBTN" localSheetId="10">#REF!</definedName>
    <definedName name="A_PEKBESIBTN">#REF!</definedName>
    <definedName name="A_PINTU_70" localSheetId="10">#REF!</definedName>
    <definedName name="A_PINTU_70">#REF!</definedName>
    <definedName name="A_PINTU_80" localSheetId="10">#REF!</definedName>
    <definedName name="A_PINTU_80">#REF!</definedName>
    <definedName name="A_PINTU_90" localSheetId="10">#REF!</definedName>
    <definedName name="A_PINTU_90">#REF!</definedName>
    <definedName name="A_PLAFOND" localSheetId="10">#REF!</definedName>
    <definedName name="A_PLAFOND">#REF!</definedName>
    <definedName name="A_PLESTERBATA1_4" localSheetId="10">#REF!</definedName>
    <definedName name="A_PLESTERBATA1_4">#REF!</definedName>
    <definedName name="A_PLESTERTRASRAM1_3" localSheetId="10">#REF!</definedName>
    <definedName name="A_PLESTERTRASRAM1_3">#REF!</definedName>
    <definedName name="A_PONDBTKALI" localSheetId="10">#REF!</definedName>
    <definedName name="A_PONDBTKALI">#REF!</definedName>
    <definedName name="A_PROFILPLAFOND" localSheetId="10">#REF!</definedName>
    <definedName name="A_PROFILPLAFOND">#REF!</definedName>
    <definedName name="A_RABUNG" localSheetId="10">#REF!</definedName>
    <definedName name="A_RABUNG">#REF!</definedName>
    <definedName name="A_RANGKA_GORDING" localSheetId="10">#REF!</definedName>
    <definedName name="A_RANGKA_GORDING">#REF!</definedName>
    <definedName name="A_RINGBLK12_20" localSheetId="10">#REF!</definedName>
    <definedName name="A_RINGBLK12_20">#REF!</definedName>
    <definedName name="A_SEPTICTANK" localSheetId="10">#REF!</definedName>
    <definedName name="A_SEPTICTANK">#REF!</definedName>
    <definedName name="A_SLOOP15_20" localSheetId="10">#REF!</definedName>
    <definedName name="A_SLOOP15_20">#REF!</definedName>
    <definedName name="A_TIMBUNKBL" localSheetId="10">#REF!</definedName>
    <definedName name="A_TIMBUNKBL">#REF!</definedName>
    <definedName name="A_TIMBUNPDT" localSheetId="10">#REF!</definedName>
    <definedName name="A_TIMBUNPDT">#REF!</definedName>
    <definedName name="A_UNIT_RESAPAN" localSheetId="10">#REF!</definedName>
    <definedName name="A_UNIT_RESAPAN">#REF!</definedName>
    <definedName name="A_UPAHCAT" localSheetId="10">#REF!</definedName>
    <definedName name="A_UPAHCAT">#REF!</definedName>
    <definedName name="A_URUGPASIR" localSheetId="10">#REF!</definedName>
    <definedName name="A_URUGPASIR">#REF!</definedName>
    <definedName name="a0" localSheetId="5">#REF!</definedName>
    <definedName name="a0" localSheetId="0">#REF!</definedName>
    <definedName name="a0">#REF!</definedName>
    <definedName name="a10sw30besi" localSheetId="10">#REF!</definedName>
    <definedName name="a10sw30besi">#REF!</definedName>
    <definedName name="a10sw35besi" localSheetId="10">#REF!</definedName>
    <definedName name="a10sw35besi">#REF!</definedName>
    <definedName name="a10sw40besi" localSheetId="10">#REF!</definedName>
    <definedName name="a10sw40besi">#REF!</definedName>
    <definedName name="a11sw30besi" localSheetId="10">#REF!</definedName>
    <definedName name="a11sw30besi">#REF!</definedName>
    <definedName name="a11sw35besi" localSheetId="10">#REF!</definedName>
    <definedName name="a11sw35besi">#REF!</definedName>
    <definedName name="a11sw40besi" localSheetId="10">#REF!</definedName>
    <definedName name="a11sw40besi">#REF!</definedName>
    <definedName name="A120_" localSheetId="10">#REF!</definedName>
    <definedName name="A120_">#REF!</definedName>
    <definedName name="a12sw30besi" localSheetId="10">#REF!</definedName>
    <definedName name="a12sw30besi">#REF!</definedName>
    <definedName name="a12sw35besi" localSheetId="10">#REF!</definedName>
    <definedName name="a12sw35besi">#REF!</definedName>
    <definedName name="a12sw40besi" localSheetId="10">#REF!</definedName>
    <definedName name="a12sw40besi">#REF!</definedName>
    <definedName name="a13sw30besi" localSheetId="10">#REF!</definedName>
    <definedName name="a13sw30besi">#REF!</definedName>
    <definedName name="a13sw35besi" localSheetId="10">#REF!</definedName>
    <definedName name="a13sw35besi">#REF!</definedName>
    <definedName name="a13sw40besi" localSheetId="10">#REF!</definedName>
    <definedName name="a13sw40besi">#REF!</definedName>
    <definedName name="a14sw30besi" localSheetId="10">#REF!</definedName>
    <definedName name="a14sw30besi">#REF!</definedName>
    <definedName name="a14sw35besi" localSheetId="10">#REF!</definedName>
    <definedName name="a14sw35besi">#REF!</definedName>
    <definedName name="a14sw40besi" localSheetId="10">#REF!</definedName>
    <definedName name="a14sw40besi">#REF!</definedName>
    <definedName name="a15sw30besi" localSheetId="10">#REF!</definedName>
    <definedName name="a15sw30besi">#REF!</definedName>
    <definedName name="a15sw35besi" localSheetId="10">#REF!</definedName>
    <definedName name="a15sw35besi">#REF!</definedName>
    <definedName name="a15sw40besi" localSheetId="10">#REF!</definedName>
    <definedName name="a15sw40besi">#REF!</definedName>
    <definedName name="a16sw30besi" localSheetId="10">#REF!</definedName>
    <definedName name="a16sw30besi">#REF!</definedName>
    <definedName name="a16sw35besi" localSheetId="10">#REF!</definedName>
    <definedName name="a16sw35besi">#REF!</definedName>
    <definedName name="a16sw40besi" localSheetId="10">#REF!</definedName>
    <definedName name="a16sw40besi">#REF!</definedName>
    <definedName name="a17sw30besi" localSheetId="10">#REF!</definedName>
    <definedName name="a17sw30besi">#REF!</definedName>
    <definedName name="a17sw35besi" localSheetId="10">#REF!</definedName>
    <definedName name="a17sw35besi">#REF!</definedName>
    <definedName name="a17sw40besi" localSheetId="10">#REF!</definedName>
    <definedName name="a17sw40besi">#REF!</definedName>
    <definedName name="a18sw30besi" localSheetId="10">#REF!</definedName>
    <definedName name="a18sw30besi">#REF!</definedName>
    <definedName name="a18sw35besi" localSheetId="10">#REF!</definedName>
    <definedName name="a18sw35besi">#REF!</definedName>
    <definedName name="a18sw40besi" localSheetId="10">#REF!</definedName>
    <definedName name="a18sw40besi">#REF!</definedName>
    <definedName name="a19sw30besi" localSheetId="10">#REF!</definedName>
    <definedName name="a19sw30besi">#REF!</definedName>
    <definedName name="a19sw35besi" localSheetId="10">#REF!</definedName>
    <definedName name="a19sw35besi">#REF!</definedName>
    <definedName name="a19sw40besi" localSheetId="10">#REF!</definedName>
    <definedName name="a19sw40besi">#REF!</definedName>
    <definedName name="a20sw30besi" localSheetId="10">#REF!</definedName>
    <definedName name="a20sw30besi">#REF!</definedName>
    <definedName name="a20sw35besi" localSheetId="10">#REF!</definedName>
    <definedName name="a20sw35besi">#REF!</definedName>
    <definedName name="a20sw40besi" localSheetId="10">#REF!</definedName>
    <definedName name="a20sw40besi">#REF!</definedName>
    <definedName name="a21sw30besi" localSheetId="10">#REF!</definedName>
    <definedName name="a21sw30besi">#REF!</definedName>
    <definedName name="a21sw35besi" localSheetId="10">#REF!</definedName>
    <definedName name="a21sw35besi">#REF!</definedName>
    <definedName name="a21sw40besi" localSheetId="10">#REF!</definedName>
    <definedName name="a21sw40besi">#REF!</definedName>
    <definedName name="a22sw30besi" localSheetId="10">#REF!</definedName>
    <definedName name="a22sw30besi">#REF!</definedName>
    <definedName name="a22sw35besi" localSheetId="10">#REF!</definedName>
    <definedName name="a22sw35besi">#REF!</definedName>
    <definedName name="a22sw40besi" localSheetId="10">#REF!</definedName>
    <definedName name="a22sw40besi">#REF!</definedName>
    <definedName name="a23sw30besi" localSheetId="10">#REF!</definedName>
    <definedName name="a23sw30besi">#REF!</definedName>
    <definedName name="a23sw35besi" localSheetId="10">#REF!</definedName>
    <definedName name="a23sw35besi">#REF!</definedName>
    <definedName name="a23sw40besi" localSheetId="10">#REF!</definedName>
    <definedName name="a23sw40besi">#REF!</definedName>
    <definedName name="a24sw30besi" localSheetId="10">#REF!</definedName>
    <definedName name="a24sw30besi">#REF!</definedName>
    <definedName name="a24sw35besi" localSheetId="10">#REF!</definedName>
    <definedName name="a24sw35besi">#REF!</definedName>
    <definedName name="a24sw40besi" localSheetId="10">#REF!</definedName>
    <definedName name="a24sw40besi">#REF!</definedName>
    <definedName name="a25sw30besi" localSheetId="10">#REF!</definedName>
    <definedName name="a25sw30besi">#REF!</definedName>
    <definedName name="a25sw35besi" localSheetId="10">#REF!</definedName>
    <definedName name="a25sw35besi">#REF!</definedName>
    <definedName name="a25sw40besi" localSheetId="10">#REF!</definedName>
    <definedName name="a25sw40besi">#REF!</definedName>
    <definedName name="a26sw30besi" localSheetId="10">#REF!</definedName>
    <definedName name="a26sw30besi">#REF!</definedName>
    <definedName name="a26sw35besi" localSheetId="10">#REF!</definedName>
    <definedName name="a26sw35besi">#REF!</definedName>
    <definedName name="a26sw40besi" localSheetId="10">#REF!</definedName>
    <definedName name="a26sw40besi">#REF!</definedName>
    <definedName name="a27sw30besi" localSheetId="10">#REF!</definedName>
    <definedName name="a27sw30besi">#REF!</definedName>
    <definedName name="a27sw35besi" localSheetId="10">#REF!</definedName>
    <definedName name="a27sw35besi">#REF!</definedName>
    <definedName name="a27sw40besi" localSheetId="10">#REF!</definedName>
    <definedName name="a27sw40besi">#REF!</definedName>
    <definedName name="a28sw30besi" localSheetId="10">#REF!</definedName>
    <definedName name="a28sw30besi">#REF!</definedName>
    <definedName name="a28sw35besi" localSheetId="10">#REF!</definedName>
    <definedName name="a28sw35besi">#REF!</definedName>
    <definedName name="a28sw40besi" localSheetId="10">#REF!</definedName>
    <definedName name="a28sw40besi">#REF!</definedName>
    <definedName name="a29sw30besi" localSheetId="10">#REF!</definedName>
    <definedName name="a29sw30besi">#REF!</definedName>
    <definedName name="a29sw35besi" localSheetId="10">#REF!</definedName>
    <definedName name="a29sw35besi">#REF!</definedName>
    <definedName name="a29sw40besi" localSheetId="10">#REF!</definedName>
    <definedName name="a29sw40besi">#REF!</definedName>
    <definedName name="a30sw30besi" localSheetId="10">#REF!</definedName>
    <definedName name="a30sw30besi">#REF!</definedName>
    <definedName name="a30sw35besi" localSheetId="10">#REF!</definedName>
    <definedName name="a30sw35besi">#REF!</definedName>
    <definedName name="a30sw40besi" localSheetId="10">#REF!</definedName>
    <definedName name="a30sw40besi">#REF!</definedName>
    <definedName name="a31sw30besi" localSheetId="10">#REF!</definedName>
    <definedName name="a31sw30besi">#REF!</definedName>
    <definedName name="a31sw35besi" localSheetId="10">#REF!</definedName>
    <definedName name="a31sw35besi">#REF!</definedName>
    <definedName name="a31sw40besi" localSheetId="10">#REF!</definedName>
    <definedName name="a31sw40besi">#REF!</definedName>
    <definedName name="a32sw30besi" localSheetId="10">#REF!</definedName>
    <definedName name="a32sw30besi">#REF!</definedName>
    <definedName name="a32sw35besi" localSheetId="10">#REF!</definedName>
    <definedName name="a32sw35besi">#REF!</definedName>
    <definedName name="a32sw40besi" localSheetId="10">#REF!</definedName>
    <definedName name="a32sw40besi">#REF!</definedName>
    <definedName name="A35_" localSheetId="10">#REF!</definedName>
    <definedName name="A35_">#REF!</definedName>
    <definedName name="A50_" localSheetId="10">#REF!</definedName>
    <definedName name="A50_">#REF!</definedName>
    <definedName name="a6cb1beton" localSheetId="10">#REF!</definedName>
    <definedName name="a6cb1beton">#REF!</definedName>
    <definedName name="a6cb3beton" localSheetId="10">#REF!</definedName>
    <definedName name="a6cb3beton">#REF!</definedName>
    <definedName name="a6lisbeton" localSheetId="10">#REF!</definedName>
    <definedName name="a6lisbeton">#REF!</definedName>
    <definedName name="a6pbbeton" localSheetId="10">#REF!</definedName>
    <definedName name="a6pbbeton">#REF!</definedName>
    <definedName name="a6platbeton" localSheetId="10">#REF!</definedName>
    <definedName name="a6platbeton">#REF!</definedName>
    <definedName name="a6sw30besi" localSheetId="10">#REF!</definedName>
    <definedName name="a6sw30besi">#REF!</definedName>
    <definedName name="a6sw30beton" localSheetId="10">#REF!</definedName>
    <definedName name="a6sw30beton">#REF!</definedName>
    <definedName name="a6sw35besi" localSheetId="10">#REF!</definedName>
    <definedName name="a6sw35besi">#REF!</definedName>
    <definedName name="a6sw35beton" localSheetId="10">#REF!</definedName>
    <definedName name="a6sw35beton">#REF!</definedName>
    <definedName name="a6sw40besi" localSheetId="10">#REF!</definedName>
    <definedName name="a6sw40besi">#REF!</definedName>
    <definedName name="a6sw40beton" localSheetId="10">#REF!</definedName>
    <definedName name="a6sw40beton">#REF!</definedName>
    <definedName name="a6sw45besia7sw45besia8sw45besi" localSheetId="10">#REF!</definedName>
    <definedName name="a6sw45besia7sw45besia8sw45besi">#REF!</definedName>
    <definedName name="a6sw45beton" localSheetId="10">#REF!</definedName>
    <definedName name="a6sw45beton">#REF!</definedName>
    <definedName name="A70_" localSheetId="10">#REF!</definedName>
    <definedName name="A70_">#REF!</definedName>
    <definedName name="a7sw30besi" localSheetId="10">#REF!</definedName>
    <definedName name="a7sw30besi">#REF!</definedName>
    <definedName name="a7sw35besi" localSheetId="10">#REF!</definedName>
    <definedName name="a7sw35besi">#REF!</definedName>
    <definedName name="a7sw40besi" localSheetId="10">#REF!</definedName>
    <definedName name="a7sw40besi">#REF!</definedName>
    <definedName name="a8sw30besi" localSheetId="10">#REF!</definedName>
    <definedName name="a8sw30besi">#REF!</definedName>
    <definedName name="a8sw35besi" localSheetId="10">#REF!</definedName>
    <definedName name="a8sw35besi">#REF!</definedName>
    <definedName name="a8sw40besi" localSheetId="10">#REF!</definedName>
    <definedName name="a8sw40besi">#REF!</definedName>
    <definedName name="A95_" localSheetId="10">#REF!</definedName>
    <definedName name="A95_">#REF!</definedName>
    <definedName name="a9sw30besi" localSheetId="10">#REF!</definedName>
    <definedName name="a9sw30besi">#REF!</definedName>
    <definedName name="a9sw35besi" localSheetId="10">#REF!</definedName>
    <definedName name="a9sw35besi">#REF!</definedName>
    <definedName name="a9sw40besi" localSheetId="10">#REF!</definedName>
    <definedName name="a9sw40besi">#REF!</definedName>
    <definedName name="AA" localSheetId="5">#REF!</definedName>
    <definedName name="AA" localSheetId="1">#REF!</definedName>
    <definedName name="AA" localSheetId="10">#REF!</definedName>
    <definedName name="AA">#REF!</definedName>
    <definedName name="AAA" localSheetId="5">[179]analisa!#REF!</definedName>
    <definedName name="AAA" localSheetId="0">[179]analisa!#REF!</definedName>
    <definedName name="AAA" localSheetId="1">#REF!</definedName>
    <definedName name="AAA" localSheetId="10">#REF!</definedName>
    <definedName name="AAA">[179]analisa!#REF!</definedName>
    <definedName name="aaaa" localSheetId="5">#REF!</definedName>
    <definedName name="aaaa" localSheetId="0">#REF!</definedName>
    <definedName name="aaaa" localSheetId="1">#REF!</definedName>
    <definedName name="aaaa" localSheetId="10">#REF!</definedName>
    <definedName name="aaaa">#REF!</definedName>
    <definedName name="aaaaa">"{""asd"",""SDSDS"",""dfdfdf""}"</definedName>
    <definedName name="aaaaaaa" localSheetId="5">#REF!</definedName>
    <definedName name="aaaaaaa">#REF!</definedName>
    <definedName name="aac" localSheetId="5">#REF!</definedName>
    <definedName name="aac">#REF!</definedName>
    <definedName name="AAgitator" localSheetId="10">'[180]harga dasar'!#REF!</definedName>
    <definedName name="AAgitator">'[180]harga dasar'!#REF!</definedName>
    <definedName name="AAS" localSheetId="0">#REF!</definedName>
    <definedName name="AAS" localSheetId="10">#REF!</definedName>
    <definedName name="AAS">#REF!</definedName>
    <definedName name="AAUSGZ" localSheetId="5">[181]Sheet1!#REF!</definedName>
    <definedName name="AAUSGZ" localSheetId="0">[181]Sheet1!#REF!</definedName>
    <definedName name="AAUSGZ">[181]Sheet1!#REF!</definedName>
    <definedName name="aax" localSheetId="0">#REF!</definedName>
    <definedName name="aax" localSheetId="10">#REF!</definedName>
    <definedName name="aax">#REF!</definedName>
    <definedName name="ab" localSheetId="0">#REF!</definedName>
    <definedName name="ab" localSheetId="10">#REF!</definedName>
    <definedName name="ab">#REF!</definedName>
    <definedName name="AB_E" localSheetId="0">#REF!</definedName>
    <definedName name="AB_E" localSheetId="10">#REF!</definedName>
    <definedName name="AB_E">#REF!</definedName>
    <definedName name="AB_F" localSheetId="10">#REF!</definedName>
    <definedName name="AB_F">#REF!</definedName>
    <definedName name="AB_G" localSheetId="10">#REF!</definedName>
    <definedName name="AB_G">#REF!</definedName>
    <definedName name="ABBender" localSheetId="10">'[180]harga dasar'!#REF!</definedName>
    <definedName name="ABBender">'[180]harga dasar'!#REF!</definedName>
    <definedName name="ABC" localSheetId="5">#REF!</definedName>
    <definedName name="ABC" localSheetId="0">#REF!</definedName>
    <definedName name="ABC" localSheetId="1">#REF!</definedName>
    <definedName name="ABC" localSheetId="10">#REF!</definedName>
    <definedName name="ABC">#REF!</definedName>
    <definedName name="Abc_E" localSheetId="10">#REF!</definedName>
    <definedName name="Abc_E">#REF!</definedName>
    <definedName name="Abc_F" localSheetId="10">#REF!</definedName>
    <definedName name="Abc_F">#REF!</definedName>
    <definedName name="Abc_G" localSheetId="10">#REF!</definedName>
    <definedName name="Abc_G">#REF!</definedName>
    <definedName name="abch100" localSheetId="10">#REF!</definedName>
    <definedName name="abch100">#REF!</definedName>
    <definedName name="ABCutter" localSheetId="10">'[180]harga dasar'!#REF!</definedName>
    <definedName name="ABCutter">'[180]harga dasar'!#REF!</definedName>
    <definedName name="abe" localSheetId="10">[182]Cover!#REF!</definedName>
    <definedName name="abe">[182]Cover!#REF!</definedName>
    <definedName name="aber100" localSheetId="0">#REF!</definedName>
    <definedName name="aber100" localSheetId="10">#REF!</definedName>
    <definedName name="aber100">#REF!</definedName>
    <definedName name="aber15" localSheetId="0">#REF!</definedName>
    <definedName name="aber15" localSheetId="10">#REF!</definedName>
    <definedName name="aber15">#REF!</definedName>
    <definedName name="Aber150" localSheetId="0">#REF!</definedName>
    <definedName name="Aber150" localSheetId="10">#REF!</definedName>
    <definedName name="Aber150">#REF!</definedName>
    <definedName name="aber2" localSheetId="10">#REF!</definedName>
    <definedName name="aber2">#REF!</definedName>
    <definedName name="aber20" localSheetId="10">#REF!</definedName>
    <definedName name="aber20">#REF!</definedName>
    <definedName name="aber25" localSheetId="10">#REF!</definedName>
    <definedName name="aber25">#REF!</definedName>
    <definedName name="aber32" localSheetId="10">#REF!</definedName>
    <definedName name="aber32">#REF!</definedName>
    <definedName name="aber4" localSheetId="10">#REF!</definedName>
    <definedName name="aber4">#REF!</definedName>
    <definedName name="aber40" localSheetId="10">#REF!</definedName>
    <definedName name="aber40">#REF!</definedName>
    <definedName name="aber50" localSheetId="10">#REF!</definedName>
    <definedName name="aber50">#REF!</definedName>
    <definedName name="Aber6" localSheetId="10">#REF!</definedName>
    <definedName name="Aber6">#REF!</definedName>
    <definedName name="aber80" localSheetId="10">#REF!</definedName>
    <definedName name="aber80">#REF!</definedName>
    <definedName name="aberf100" localSheetId="10">#REF!</definedName>
    <definedName name="aberf100">#REF!</definedName>
    <definedName name="aberf150" localSheetId="10">#REF!</definedName>
    <definedName name="aberf150">#REF!</definedName>
    <definedName name="aberf4" localSheetId="10">#REF!</definedName>
    <definedName name="aberf4">#REF!</definedName>
    <definedName name="aberf6" localSheetId="10">#REF!</definedName>
    <definedName name="aberf6">#REF!</definedName>
    <definedName name="aberf80" localSheetId="10">#REF!</definedName>
    <definedName name="aberf80">#REF!</definedName>
    <definedName name="abfj100" localSheetId="10">#REF!</definedName>
    <definedName name="abfj100">#REF!</definedName>
    <definedName name="abfj150" localSheetId="10">#REF!</definedName>
    <definedName name="abfj150">#REF!</definedName>
    <definedName name="abfj40" localSheetId="10">#REF!</definedName>
    <definedName name="abfj40">#REF!</definedName>
    <definedName name="abfj50" localSheetId="10">#REF!</definedName>
    <definedName name="abfj50">#REF!</definedName>
    <definedName name="abfl40" localSheetId="10">#REF!</definedName>
    <definedName name="abfl40">#REF!</definedName>
    <definedName name="abft100" localSheetId="10">#REF!</definedName>
    <definedName name="abft100">#REF!</definedName>
    <definedName name="abft150" localSheetId="10">#REF!</definedName>
    <definedName name="abft150">#REF!</definedName>
    <definedName name="abft50" localSheetId="10">#REF!</definedName>
    <definedName name="abft50">#REF!</definedName>
    <definedName name="abfv100" localSheetId="10">#REF!</definedName>
    <definedName name="abfv100">#REF!</definedName>
    <definedName name="abfv150" localSheetId="10">#REF!</definedName>
    <definedName name="abfv150">#REF!</definedName>
    <definedName name="abfv50" localSheetId="10">#REF!</definedName>
    <definedName name="abfv50">#REF!</definedName>
    <definedName name="abfv80" localSheetId="10">#REF!</definedName>
    <definedName name="abfv80">#REF!</definedName>
    <definedName name="ABG" localSheetId="5">#REF!</definedName>
    <definedName name="ABG">#REF!</definedName>
    <definedName name="abgv100" localSheetId="10">#REF!</definedName>
    <definedName name="abgv100">#REF!</definedName>
    <definedName name="abgv150" localSheetId="10">#REF!</definedName>
    <definedName name="abgv150">#REF!</definedName>
    <definedName name="abgv20" localSheetId="10">#REF!</definedName>
    <definedName name="abgv20">#REF!</definedName>
    <definedName name="abgv32" localSheetId="10">#REF!</definedName>
    <definedName name="abgv32">#REF!</definedName>
    <definedName name="abgv40" localSheetId="10">#REF!</definedName>
    <definedName name="abgv40">#REF!</definedName>
    <definedName name="abgv50" localSheetId="10">#REF!</definedName>
    <definedName name="abgv50">#REF!</definedName>
    <definedName name="abka15" localSheetId="10">#REF!</definedName>
    <definedName name="abka15">#REF!</definedName>
    <definedName name="abmobilsasi">[183]divI!$G$52</definedName>
    <definedName name="abpg" localSheetId="0">#REF!</definedName>
    <definedName name="abpg" localSheetId="10">#REF!</definedName>
    <definedName name="abpg">#REF!</definedName>
    <definedName name="abwl" localSheetId="0">#REF!</definedName>
    <definedName name="abwl" localSheetId="10">#REF!</definedName>
    <definedName name="abwl">#REF!</definedName>
    <definedName name="ABX" localSheetId="0">#REF!</definedName>
    <definedName name="ABX" localSheetId="10">#REF!</definedName>
    <definedName name="ABX">#REF!</definedName>
    <definedName name="AC" localSheetId="5">#REF!</definedName>
    <definedName name="AC" localSheetId="0">#REF!</definedName>
    <definedName name="ac" localSheetId="1">'[184]SAT-DAS'!$I$67</definedName>
    <definedName name="ac" localSheetId="10">'[184]SAT-DAS'!$I$67</definedName>
    <definedName name="AC">#REF!</definedName>
    <definedName name="AC_1" localSheetId="0">#REF!</definedName>
    <definedName name="AC_1" localSheetId="10">#REF!</definedName>
    <definedName name="AC_1">#REF!</definedName>
    <definedName name="AC_2" localSheetId="0">#REF!</definedName>
    <definedName name="AC_2" localSheetId="10">#REF!</definedName>
    <definedName name="AC_2">#REF!</definedName>
    <definedName name="AC_3" localSheetId="10">#REF!</definedName>
    <definedName name="AC_3">#REF!</definedName>
    <definedName name="AC_4_AMP">[185]METODE!$D$1146</definedName>
    <definedName name="AC_4_ASPHALT">[185]METODE!$D$1113</definedName>
    <definedName name="AC_4_COARSE">[185]METODE!$D$1114</definedName>
    <definedName name="AC_4_DT">[185]METODE!$D$1166</definedName>
    <definedName name="AC_4_FILLER">[185]METODE!$D$1116</definedName>
    <definedName name="AC_4_FINE">[185]METODE!$D$1115</definedName>
    <definedName name="AC_4_FINISHER">[185]METODE!$D$1174</definedName>
    <definedName name="AC_4_FOREMAN">[185]METODE!$D$1220</definedName>
    <definedName name="AC_4_GENSET">[185]METODE!$D$1206</definedName>
    <definedName name="AC_4_SKILL">[185]METODE!$D$1221</definedName>
    <definedName name="AC_4_TANDEM">[185]METODE!$D$1197</definedName>
    <definedName name="AC_4_TR">[185]METODE!$D$1184</definedName>
    <definedName name="AC_4_UNSKILL">[185]METODE!$D$1222</definedName>
    <definedName name="AC_4_WHEEL">[185]METODE!$D$1138</definedName>
    <definedName name="AC120_" localSheetId="0">#REF!</definedName>
    <definedName name="AC120_" localSheetId="10">#REF!</definedName>
    <definedName name="AC120_">#REF!</definedName>
    <definedName name="AC35_" localSheetId="0">#REF!</definedName>
    <definedName name="AC35_" localSheetId="10">#REF!</definedName>
    <definedName name="AC35_">#REF!</definedName>
    <definedName name="AC50_" localSheetId="0">#REF!</definedName>
    <definedName name="AC50_" localSheetId="10">#REF!</definedName>
    <definedName name="AC50_">#REF!</definedName>
    <definedName name="AC70_" localSheetId="10">#REF!</definedName>
    <definedName name="AC70_">#REF!</definedName>
    <definedName name="AC95_" localSheetId="10">#REF!</definedName>
    <definedName name="AC95_">#REF!</definedName>
    <definedName name="ACARGZ1" localSheetId="5">[181]Sheet1!#REF!</definedName>
    <definedName name="ACARGZ1" localSheetId="0">[181]Sheet1!#REF!</definedName>
    <definedName name="ACARGZ1">[181]Sheet1!#REF!</definedName>
    <definedName name="ACARGZ2" localSheetId="5">[181]Sheet1!#REF!</definedName>
    <definedName name="ACARGZ2" localSheetId="0">[181]Sheet1!#REF!</definedName>
    <definedName name="ACARGZ2">[181]Sheet1!#REF!</definedName>
    <definedName name="acbc" localSheetId="5">#REF!</definedName>
    <definedName name="acbc" localSheetId="0">#REF!</definedName>
    <definedName name="acbc">#REF!</definedName>
    <definedName name="accpipagalv" localSheetId="5">[40]upah!#REF!</definedName>
    <definedName name="accpipagalv" localSheetId="0">[40]upah!#REF!</definedName>
    <definedName name="accpipagalv">[40]upah!#REF!</definedName>
    <definedName name="ACI" localSheetId="5">#REF!</definedName>
    <definedName name="ACI" localSheetId="0">#REF!</definedName>
    <definedName name="ACI" localSheetId="1">#REF!</definedName>
    <definedName name="ACI" localSheetId="10">#REF!</definedName>
    <definedName name="ACI">#REF!</definedName>
    <definedName name="Aco" localSheetId="10">#REF!</definedName>
    <definedName name="Aco">#REF!</definedName>
    <definedName name="AConcVibrator" localSheetId="10">'[180]harga dasar'!#REF!</definedName>
    <definedName name="AConcVibrator">'[180]harga dasar'!#REF!</definedName>
    <definedName name="AConMixer" localSheetId="10">'[180]harga dasar'!#REF!</definedName>
    <definedName name="AConMixer">'[180]harga dasar'!#REF!</definedName>
    <definedName name="ACranePcg" localSheetId="10">'[180]harga dasar'!#REF!</definedName>
    <definedName name="ACranePcg">'[180]harga dasar'!#REF!</definedName>
    <definedName name="ACROSSGZ" localSheetId="5">[181]Sheet1!#REF!</definedName>
    <definedName name="ACROSSGZ" localSheetId="0">[181]Sheet1!#REF!</definedName>
    <definedName name="ACROSSGZ">[181]Sheet1!#REF!</definedName>
    <definedName name="active_column">#N/A</definedName>
    <definedName name="active_column_chart">#N/A</definedName>
    <definedName name="active_column_chart_name" localSheetId="5">#REF!</definedName>
    <definedName name="active_column_chart_name" localSheetId="0">#REF!</definedName>
    <definedName name="active_column_chart_name">#REF!</definedName>
    <definedName name="active_column_chart_num" localSheetId="5">#REF!</definedName>
    <definedName name="active_column_chart_num">#REF!</definedName>
    <definedName name="active_column_name" localSheetId="5">#REF!</definedName>
    <definedName name="active_column_name">#REF!</definedName>
    <definedName name="active_column_num" localSheetId="5">#REF!</definedName>
    <definedName name="active_column_num">#REF!</definedName>
    <definedName name="ACX" localSheetId="10">#REF!</definedName>
    <definedName name="ACX">#REF!</definedName>
    <definedName name="AD" localSheetId="5">#REF!</definedName>
    <definedName name="AD">#REF!</definedName>
    <definedName name="Ad_W.5a" localSheetId="10">#REF!</definedName>
    <definedName name="Ad_W.5a">#REF!</definedName>
    <definedName name="adakah" localSheetId="1">'[52]Upah&amp;Bahan'!$C$21</definedName>
    <definedName name="adakah" localSheetId="10">'[52]Upah&amp;Bahan'!$C$21</definedName>
    <definedName name="adakah">'[6]Upah&amp;Bahan'!$C$21</definedName>
    <definedName name="ADDENDUM_DOKUMEN">'[186]Input Umum'!$A$28</definedName>
    <definedName name="Addit">[166]HSD!#REF!</definedName>
    <definedName name="additive">[86]DAFMAT!$F$58</definedName>
    <definedName name="ADDR" localSheetId="0">'KONVERSI (2)'!HAJIME:'KONVERSI (2)'!OWARI</definedName>
    <definedName name="ADDR" localSheetId="10">'Volume (2)'!HAJIME:'Volume (2)'!OWARI</definedName>
    <definedName name="ADDR">HAJIME:OWARI</definedName>
    <definedName name="adh" localSheetId="0" hidden="1">{"'Sheet1'!$A$1"}</definedName>
    <definedName name="adh" localSheetId="10" hidden="1">{"'Sheet1'!$A$1"}</definedName>
    <definedName name="adh" hidden="1">{"'Sheet1'!$A$1"}</definedName>
    <definedName name="ADM_PQ_1">'[186]Data Perusahaan'!$F$39</definedName>
    <definedName name="adukan" localSheetId="5">#REF!</definedName>
    <definedName name="adukan" localSheetId="0">#REF!</definedName>
    <definedName name="adukan">#REF!</definedName>
    <definedName name="adukan1" localSheetId="5">[187]H.Satuan!#REF!</definedName>
    <definedName name="adukan1" localSheetId="0">[187]H.Satuan!#REF!</definedName>
    <definedName name="adukan1">[187]H.Satuan!#REF!</definedName>
    <definedName name="ADX" localSheetId="0">#REF!</definedName>
    <definedName name="ADX" localSheetId="10">#REF!</definedName>
    <definedName name="ADX">#REF!</definedName>
    <definedName name="AEAFGZ" localSheetId="5">[181]Sheet1!#REF!</definedName>
    <definedName name="AEAFGZ" localSheetId="0">[181]Sheet1!#REF!</definedName>
    <definedName name="AEAFGZ">[181]Sheet1!#REF!</definedName>
    <definedName name="AESAGZ" localSheetId="0">[181]Sheet1!#REF!</definedName>
    <definedName name="AESAGZ">[181]Sheet1!#REF!</definedName>
    <definedName name="AEURGZ" localSheetId="0">[181]Sheet1!#REF!</definedName>
    <definedName name="AEURGZ">[181]Sheet1!#REF!</definedName>
    <definedName name="aewtrawet">[188]DHSD!$G$24</definedName>
    <definedName name="aexcavator">[79]alat!$J$18</definedName>
    <definedName name="Af" localSheetId="5">#REF!</definedName>
    <definedName name="Af" localSheetId="0">#REF!</definedName>
    <definedName name="Af">#REF!</definedName>
    <definedName name="afa" localSheetId="0" hidden="1">{"'Sheet1'!$A$1"}</definedName>
    <definedName name="afa" localSheetId="10" hidden="1">{"'Sheet1'!$A$1"}</definedName>
    <definedName name="afa" hidden="1">{"'Sheet1'!$A$1"}</definedName>
    <definedName name="Afs">'[189]SAT-DAS'!#REF!</definedName>
    <definedName name="ag">'[184]SAT-DAS'!$I$27</definedName>
    <definedName name="ag142X42" localSheetId="10">[50]chitimc!#REF!</definedName>
    <definedName name="ag142X42">[50]chitimc!#REF!</definedName>
    <definedName name="ag267N59" localSheetId="10">[50]chitimc!#REF!</definedName>
    <definedName name="ag267N59">[50]chitimc!#REF!</definedName>
    <definedName name="aga" localSheetId="5">#REF!</definedName>
    <definedName name="aga" localSheetId="0">#REF!</definedName>
    <definedName name="aga" localSheetId="1">#REF!</definedName>
    <definedName name="aga" localSheetId="10">#REF!</definedName>
    <definedName name="aga">#REF!</definedName>
    <definedName name="agaga">[188]DHSD!$G$29</definedName>
    <definedName name="agam" localSheetId="5">#REF!</definedName>
    <definedName name="agam" localSheetId="0">#REF!</definedName>
    <definedName name="agam" localSheetId="1">#REF!</definedName>
    <definedName name="agam" localSheetId="10">#REF!</definedName>
    <definedName name="agam">#REF!</definedName>
    <definedName name="agama" localSheetId="5">#REF!</definedName>
    <definedName name="agama" localSheetId="1">#REF!</definedName>
    <definedName name="agama" localSheetId="10">#REF!</definedName>
    <definedName name="agama">#REF!</definedName>
    <definedName name="agar" localSheetId="5">'[6]Kuantitas &amp; Harga'!#REF!</definedName>
    <definedName name="agar" localSheetId="0">'[6]Kuantitas &amp; Harga'!#REF!</definedName>
    <definedName name="agar" localSheetId="1">'[52]Kuantitas &amp; Harga'!#REF!</definedName>
    <definedName name="agar" localSheetId="10">'[52]Kuantitas &amp; Harga'!#REF!</definedName>
    <definedName name="agar">'[6]Kuantitas &amp; Harga'!#REF!</definedName>
    <definedName name="AGenset" localSheetId="0">'[180]harga dasar'!#REF!</definedName>
    <definedName name="AGenset">'[180]harga dasar'!#REF!</definedName>
    <definedName name="Agg">[80]DHSD!#REF!</definedName>
    <definedName name="agg.hls">[190]bahan!$G$129</definedName>
    <definedName name="agg.ksr">[190]bahan!$G$128</definedName>
    <definedName name="AggA" localSheetId="10">'[189]SAT-DAS'!#REF!</definedName>
    <definedName name="AggA">'[189]SAT-DAS'!#REF!</definedName>
    <definedName name="aggB" localSheetId="10">'[189]SAT-DAS'!#REF!</definedName>
    <definedName name="aggB">'[189]SAT-DAS'!#REF!</definedName>
    <definedName name="AggC" localSheetId="10">[80]DHSD!#REF!</definedName>
    <definedName name="AggC">[80]DHSD!#REF!</definedName>
    <definedName name="Aggh">'[191]SAT-DAS'!$I$21</definedName>
    <definedName name="Aggk">'[191]SAT-DAS'!$I$19</definedName>
    <definedName name="aggrekunci">[192]bahan!$G$16</definedName>
    <definedName name="aggretutup">[192]bahan!$G$15</definedName>
    <definedName name="aghls">[80]DHSD!$G$20</definedName>
    <definedName name="agksbc">[80]DHSD!$G$18</definedName>
    <definedName name="agkslk">[80]DHSD!$G$19</definedName>
    <definedName name="AGKXGZ" localSheetId="5">[181]Sheet1!#REF!</definedName>
    <definedName name="AGKXGZ">[181]Sheet1!#REF!</definedName>
    <definedName name="AGREGAT" localSheetId="5">'[142]Kuantitas &amp; Harga'!#REF!</definedName>
    <definedName name="AGREGAT" localSheetId="0">'[142]Kuantitas &amp; Harga'!#REF!</definedName>
    <definedName name="AGREGAT" localSheetId="1">#REF!</definedName>
    <definedName name="AGREGAT" localSheetId="10">#REF!</definedName>
    <definedName name="AGREGAT">'[142]Kuantitas &amp; Harga'!#REF!</definedName>
    <definedName name="Agregat_klas_a" localSheetId="0">#REF!</definedName>
    <definedName name="Agregat_klas_a" localSheetId="10">#REF!</definedName>
    <definedName name="Agregat_klas_a">#REF!</definedName>
    <definedName name="Agregat_klas_B" localSheetId="0">#REF!</definedName>
    <definedName name="Agregat_klas_B" localSheetId="10">#REF!</definedName>
    <definedName name="Agregat_klas_B">#REF!</definedName>
    <definedName name="AGREGATA" localSheetId="5">#REF!</definedName>
    <definedName name="AGREGATA" localSheetId="0">#REF!</definedName>
    <definedName name="AGREGATA" localSheetId="1">#REF!</definedName>
    <definedName name="AGREGATA" localSheetId="10">#REF!</definedName>
    <definedName name="AGREGATA">#REF!</definedName>
    <definedName name="AGREGATB" localSheetId="5">#REF!</definedName>
    <definedName name="AGREGATB" localSheetId="1">#REF!</definedName>
    <definedName name="AGREGATB" localSheetId="10">#REF!</definedName>
    <definedName name="AGREGATB">#REF!</definedName>
    <definedName name="AGREGATC" localSheetId="5">#REF!</definedName>
    <definedName name="AGREGATC" localSheetId="1">#REF!</definedName>
    <definedName name="AGREGATC" localSheetId="10">#REF!</definedName>
    <definedName name="AGREGATC">#REF!</definedName>
    <definedName name="AgregatHalus">'[193]Harga Dasar'!$H$26</definedName>
    <definedName name="AgregatHalusUntukBase">'[193]Harga Dasar'!$H$28</definedName>
    <definedName name="AgregatKasar">'[193]Harga Dasar'!$H$25</definedName>
    <definedName name="AgregatKasarUntukBase">'[193]Harga Dasar'!$H$27</definedName>
    <definedName name="AH" localSheetId="5">[177]ANALISA!#REF!</definedName>
    <definedName name="AH" localSheetId="0">[177]ANALISA!#REF!</definedName>
    <definedName name="AH" localSheetId="1">[177]ANALISA!#REF!</definedName>
    <definedName name="AH" localSheetId="10">[177]ANALISA!#REF!</definedName>
    <definedName name="AH">[177]ANALISA!#REF!</definedName>
    <definedName name="ahalus" localSheetId="5">'[173]harga bahan'!#REF!</definedName>
    <definedName name="ahalus" localSheetId="0">'[173]harga bahan'!#REF!</definedName>
    <definedName name="ahalus">'[173]harga bahan'!#REF!</definedName>
    <definedName name="Ahmad">[194]dasar!$C$162:$G$183</definedName>
    <definedName name="ahrd100" localSheetId="0">#REF!</definedName>
    <definedName name="ahrd100" localSheetId="10">#REF!</definedName>
    <definedName name="ahrd100">#REF!</definedName>
    <definedName name="ahrd150" localSheetId="0">#REF!</definedName>
    <definedName name="ahrd150" localSheetId="10">#REF!</definedName>
    <definedName name="ahrd150">#REF!</definedName>
    <definedName name="ahs" localSheetId="1">[195]AHS!$A$7:$K$2157</definedName>
    <definedName name="ahs" localSheetId="10">[195]AHS!$A$7:$K$2157</definedName>
    <definedName name="Ahs">'[160]4-Basic Price'!$F$68</definedName>
    <definedName name="ahuf100" localSheetId="0">#REF!</definedName>
    <definedName name="ahuf100" localSheetId="10">#REF!</definedName>
    <definedName name="ahuf100">#REF!</definedName>
    <definedName name="ahuf150" localSheetId="0">#REF!</definedName>
    <definedName name="ahuf150" localSheetId="10">#REF!</definedName>
    <definedName name="ahuf150">#REF!</definedName>
    <definedName name="ahuf150ahuf150" localSheetId="0">#REF!</definedName>
    <definedName name="ahuf150ahuf150" localSheetId="10">#REF!</definedName>
    <definedName name="ahuf150ahuf150">#REF!</definedName>
    <definedName name="AIATGZ" localSheetId="5">[181]Sheet1!#REF!</definedName>
    <definedName name="AIATGZ" localSheetId="0">[181]Sheet1!#REF!</definedName>
    <definedName name="AIATGZ">[181]Sheet1!#REF!</definedName>
    <definedName name="air" localSheetId="5">'[150]RKA (2)'!#REF!</definedName>
    <definedName name="air" localSheetId="0">'[150]RKA (2)'!#REF!</definedName>
    <definedName name="air" localSheetId="1">[196]Hargasatuan!$F$22</definedName>
    <definedName name="air" localSheetId="10">[196]Hargasatuan!$F$22</definedName>
    <definedName name="air">'[150]RKA (2)'!#REF!</definedName>
    <definedName name="aircomp">[86]DAFMAT!$F$150</definedName>
    <definedName name="ajs" localSheetId="5">#REF!</definedName>
    <definedName name="ajs" localSheetId="0">#REF!</definedName>
    <definedName name="ajs">#REF!</definedName>
    <definedName name="akasar" localSheetId="5">'[173]harga bahan'!#REF!</definedName>
    <definedName name="akasar" localSheetId="0">'[173]harga bahan'!#REF!</definedName>
    <definedName name="akasar">'[173]harga bahan'!#REF!</definedName>
    <definedName name="akco100" localSheetId="0">#REF!</definedName>
    <definedName name="akco100" localSheetId="10">#REF!</definedName>
    <definedName name="akco100">#REF!</definedName>
    <definedName name="akco150" localSheetId="0">#REF!</definedName>
    <definedName name="akco150" localSheetId="10">#REF!</definedName>
    <definedName name="akco150">#REF!</definedName>
    <definedName name="akco80" localSheetId="0">#REF!</definedName>
    <definedName name="akco80" localSheetId="10">#REF!</definedName>
    <definedName name="akco80">#REF!</definedName>
    <definedName name="akfd50" localSheetId="10">#REF!</definedName>
    <definedName name="akfd50">#REF!</definedName>
    <definedName name="akfj100" localSheetId="10">#REF!</definedName>
    <definedName name="akfj100">#REF!</definedName>
    <definedName name="akgv100" localSheetId="10">#REF!</definedName>
    <definedName name="akgv100">#REF!</definedName>
    <definedName name="akgv80" localSheetId="10">#REF!</definedName>
    <definedName name="akgv80">#REF!</definedName>
    <definedName name="AKHIRJAMIN">'[186]Input Umum'!$G$16</definedName>
    <definedName name="akof100" localSheetId="0">#REF!</definedName>
    <definedName name="akof100" localSheetId="10">#REF!</definedName>
    <definedName name="akof100">#REF!</definedName>
    <definedName name="akof150" localSheetId="0">#REF!</definedName>
    <definedName name="akof150" localSheetId="10">#REF!</definedName>
    <definedName name="akof150">#REF!</definedName>
    <definedName name="akof4" localSheetId="0">#REF!</definedName>
    <definedName name="akof4" localSheetId="10">#REF!</definedName>
    <definedName name="akof4">#REF!</definedName>
    <definedName name="akof6" localSheetId="10">#REF!</definedName>
    <definedName name="akof6">#REF!</definedName>
    <definedName name="akof80" localSheetId="10">#REF!</definedName>
    <definedName name="akof80">#REF!</definedName>
    <definedName name="akofl80" localSheetId="10">#REF!</definedName>
    <definedName name="akofl80">#REF!</definedName>
    <definedName name="akogv100" localSheetId="10">#REF!</definedName>
    <definedName name="akogv100">#REF!</definedName>
    <definedName name="akogv80" localSheetId="10">#REF!</definedName>
    <definedName name="akogv80">#REF!</definedName>
    <definedName name="AKU" localSheetId="1">STOP:STOPE</definedName>
    <definedName name="AKU" localSheetId="10">'Volume (2)'!STOP:'Volume (2)'!STOPE</definedName>
    <definedName name="aku">'[6]Upah&amp;Bahan'!$C$16</definedName>
    <definedName name="AL" localSheetId="5">#REF!</definedName>
    <definedName name="AL" localSheetId="0">#REF!</definedName>
    <definedName name="al" localSheetId="1">'[197]Bangunan Utama'!$AL$17</definedName>
    <definedName name="al" localSheetId="10">'[197]Bangunan Utama'!$AL$17</definedName>
    <definedName name="AL">#REF!</definedName>
    <definedName name="Alamat" localSheetId="5">#REF!</definedName>
    <definedName name="Alamat" localSheetId="0">#REF!</definedName>
    <definedName name="Alamat">#REF!</definedName>
    <definedName name="ALAMAT_PIMP">[152]Data!$B$8</definedName>
    <definedName name="AlamatPersh">[152]Data!$B$5</definedName>
    <definedName name="ALAT" localSheetId="5">#REF!</definedName>
    <definedName name="ALAT" localSheetId="0">#REF!</definedName>
    <definedName name="ALAT" localSheetId="1">[198]hrgsat!$E$11:$L$40</definedName>
    <definedName name="ALAT" localSheetId="10">[198]hrgsat!$E$11:$L$40</definedName>
    <definedName name="ALAT">#REF!</definedName>
    <definedName name="alat1" localSheetId="1">#REF!</definedName>
    <definedName name="alat1" localSheetId="10">#REF!</definedName>
    <definedName name="ALAT1">[186]Alat!$C$22</definedName>
    <definedName name="alat2" localSheetId="1">#REF!</definedName>
    <definedName name="alat2" localSheetId="10">#REF!</definedName>
    <definedName name="ALAT2">[186]Alat!$C$54</definedName>
    <definedName name="ALAT3">[186]Alat!$C$85</definedName>
    <definedName name="ALAT4">[186]Alat!$C$117</definedName>
    <definedName name="ALAT5">[162]Alat!$C$186</definedName>
    <definedName name="ALAT6">[162]Alat!$C$224</definedName>
    <definedName name="ALAT7">[162]Alat!$C$262</definedName>
    <definedName name="ALAT8">[162]Alat!$C$304</definedName>
    <definedName name="ALATAMP" localSheetId="5">#REF!</definedName>
    <definedName name="ALATAMP" localSheetId="0">#REF!</definedName>
    <definedName name="ALATAMP">#REF!</definedName>
    <definedName name="ALATBANTU" localSheetId="1">#REF!</definedName>
    <definedName name="ALATBANTU" localSheetId="10">#REF!</definedName>
    <definedName name="alatbantu">[199]DK!$J$261</definedName>
    <definedName name="ALATSTC" localSheetId="5">#REF!</definedName>
    <definedName name="ALATSTC" localSheetId="0">#REF!</definedName>
    <definedName name="ALATSTC">#REF!</definedName>
    <definedName name="ALATUTAMA" localSheetId="5">[109]Peralatan!$BC$1:$BL$118</definedName>
    <definedName name="ALATUTAMA" localSheetId="0">#REF!</definedName>
    <definedName name="ALATUTAMA" localSheetId="1">#REF!</definedName>
    <definedName name="ALATUTAMA" localSheetId="10">#REF!</definedName>
    <definedName name="ALATUTAMA">#REF!</definedName>
    <definedName name="alb">[200]K210!$I$18</definedName>
    <definedName name="alber" localSheetId="5">#REF!</definedName>
    <definedName name="alber" localSheetId="0">#REF!</definedName>
    <definedName name="alber">#REF!</definedName>
    <definedName name="ALIGE" localSheetId="5">#REF!</definedName>
    <definedName name="ALIGE">#REF!</definedName>
    <definedName name="ALING" localSheetId="5">#REF!</definedName>
    <definedName name="ALING">#REF!</definedName>
    <definedName name="alkali" localSheetId="10">'[81]Bahan '!#REF!</definedName>
    <definedName name="alkali">'[81]Bahan '!#REF!</definedName>
    <definedName name="ALL" localSheetId="10">#REF!</definedName>
    <definedName name="ALL">#REF!</definedName>
    <definedName name="ALU" localSheetId="5">#REF!</definedName>
    <definedName name="ALU" localSheetId="0">#REF!</definedName>
    <definedName name="ALU">#REF!</definedName>
    <definedName name="ALUKE" localSheetId="5">#REF!</definedName>
    <definedName name="ALUKE">#REF!</definedName>
    <definedName name="AMEDGZ" localSheetId="5">[181]Sheet1!#REF!</definedName>
    <definedName name="AMEDGZ">[181]Sheet1!#REF!</definedName>
    <definedName name="AMesinLas" localSheetId="10">'[180]harga dasar'!#REF!</definedName>
    <definedName name="AMesinLas">'[180]harga dasar'!#REF!</definedName>
    <definedName name="AMOUNT" localSheetId="10">[201]MFC!#REF!</definedName>
    <definedName name="AMOUNT">[201]MFC!#REF!</definedName>
    <definedName name="AMP" localSheetId="5">[109]Peralatan!$A$1:$J$59</definedName>
    <definedName name="amp" localSheetId="1">[202]AMP!$A$1:$R$63</definedName>
    <definedName name="amp" localSheetId="10">[202]AMP!$A$1:$R$63</definedName>
    <definedName name="AMP">[185]BASIC!$I$42</definedName>
    <definedName name="ampelas">[40]upah!$H$103</definedName>
    <definedName name="amplas" localSheetId="5">#REF!</definedName>
    <definedName name="amplas" localSheetId="0">#REF!</definedName>
    <definedName name="amplas">#REF!</definedName>
    <definedName name="amplimatv">'[120]TE TS FA LAN MATV'!$F$79</definedName>
    <definedName name="AN">[203]rekap!$E$42</definedName>
    <definedName name="an.01" localSheetId="0">#REF!</definedName>
    <definedName name="an.01" localSheetId="10">#REF!</definedName>
    <definedName name="an.01">#REF!</definedName>
    <definedName name="an.02" localSheetId="0">#REF!</definedName>
    <definedName name="an.02" localSheetId="10">#REF!</definedName>
    <definedName name="an.02">#REF!</definedName>
    <definedName name="an.03" localSheetId="0">#REF!</definedName>
    <definedName name="an.03" localSheetId="10">#REF!</definedName>
    <definedName name="an.03">#REF!</definedName>
    <definedName name="an.04" localSheetId="10">#REF!</definedName>
    <definedName name="an.04">#REF!</definedName>
    <definedName name="an.05" localSheetId="10">#REF!</definedName>
    <definedName name="an.05">#REF!</definedName>
    <definedName name="an.06" localSheetId="10">#REF!</definedName>
    <definedName name="an.06">#REF!</definedName>
    <definedName name="an.07" localSheetId="10">#REF!</definedName>
    <definedName name="an.07">#REF!</definedName>
    <definedName name="an.08" localSheetId="10">#REF!</definedName>
    <definedName name="an.08">#REF!</definedName>
    <definedName name="an.09" localSheetId="10">#REF!</definedName>
    <definedName name="an.09">#REF!</definedName>
    <definedName name="an.10" localSheetId="10">#REF!</definedName>
    <definedName name="an.10">#REF!</definedName>
    <definedName name="an.11" localSheetId="10">#REF!</definedName>
    <definedName name="an.11">#REF!</definedName>
    <definedName name="an.12" localSheetId="10">#REF!</definedName>
    <definedName name="an.12">#REF!</definedName>
    <definedName name="AN.13" localSheetId="10">#REF!</definedName>
    <definedName name="AN.13">#REF!</definedName>
    <definedName name="ANA10C" localSheetId="5">'[118]Anls Hrg'!#REF!</definedName>
    <definedName name="ANA10C" localSheetId="0">'[118]Anls Hrg'!#REF!</definedName>
    <definedName name="ANA10C">'[118]Anls Hrg'!#REF!</definedName>
    <definedName name="ANA9A" localSheetId="5">'[118]Anls Hrg'!#REF!</definedName>
    <definedName name="ANA9A" localSheetId="0">'[118]Anls Hrg'!#REF!</definedName>
    <definedName name="ANA9A">'[118]Anls Hrg'!#REF!</definedName>
    <definedName name="anaHSPL" localSheetId="5">#REF!</definedName>
    <definedName name="anaHSPL" localSheetId="0">#REF!</definedName>
    <definedName name="anaHSPL">#REF!</definedName>
    <definedName name="anak" localSheetId="1">'[52]Upah&amp;Bahan'!$C$19</definedName>
    <definedName name="anak" localSheetId="10">'[52]Upah&amp;Bahan'!$C$19</definedName>
    <definedName name="anak">'[6]Upah&amp;Bahan'!$C$19</definedName>
    <definedName name="anal" localSheetId="10">#REF!</definedName>
    <definedName name="anal">#REF!</definedName>
    <definedName name="ANALISA" localSheetId="5">[204]Bahan!$M$19</definedName>
    <definedName name="analisa" localSheetId="0">#REF!</definedName>
    <definedName name="analisa" localSheetId="1">[205]Analisa!$A$15:$BD$686</definedName>
    <definedName name="analisa" localSheetId="10">[205]Analisa!$A$15:$BD$686</definedName>
    <definedName name="analisa">#REF!</definedName>
    <definedName name="ANALISA_CK" localSheetId="5">#REF!</definedName>
    <definedName name="ANALISA_CK" localSheetId="0">#REF!</definedName>
    <definedName name="ANALISA_CK">#REF!</definedName>
    <definedName name="Analisa_EI_612">[206]DivVI!$F$71</definedName>
    <definedName name="Analisa_EI_633">[206]DivVI!$F$141</definedName>
    <definedName name="Analisa_EI_635" localSheetId="0">#REF!</definedName>
    <definedName name="Analisa_EI_635" localSheetId="10">#REF!</definedName>
    <definedName name="Analisa_EI_635">#REF!</definedName>
    <definedName name="Analisa_EI_636" localSheetId="0">#REF!</definedName>
    <definedName name="Analisa_EI_636" localSheetId="10">#REF!</definedName>
    <definedName name="Analisa_EI_636">#REF!</definedName>
    <definedName name="ANALISA_HARGA_SATUAN_MATA_PEMBAYARAN_UTAMA" localSheetId="5">#REF!</definedName>
    <definedName name="ANALISA_HARGA_SATUAN_MATA_PEMBAYARAN_UTAMA">#REF!</definedName>
    <definedName name="ANALISA_SDA">[207]ANL_SDA!$K$4:$L$334</definedName>
    <definedName name="analisa1" localSheetId="5">#REF!</definedName>
    <definedName name="analisa1" localSheetId="0">#REF!</definedName>
    <definedName name="analisa1">#REF!</definedName>
    <definedName name="Analisa101A">'[208]Analisa HSP'!$U$51</definedName>
    <definedName name="Analisa101B">'[208]Analisa HSP'!$U$231</definedName>
    <definedName name="Analisa101C" localSheetId="5">'[209]Analisa HSP'!$U$410</definedName>
    <definedName name="Analisa101C">'[208]Analisa HSP'!$U$410</definedName>
    <definedName name="Analisa101D">'[208]Analisa HSP'!$U$589</definedName>
    <definedName name="Analisa101E">'[208]Analisa HSP'!$U$768</definedName>
    <definedName name="Analisa21">[210]Div2!$B$2:$L$67</definedName>
    <definedName name="Analisa22Man">[210]Div2!$B$68:$L$133</definedName>
    <definedName name="Analisa22Mek">[210]Div2!$B$134:$L$199</definedName>
    <definedName name="Analisa311">[210]Div3!$B$2:$L$68</definedName>
    <definedName name="Analisa313">[210]Div3!$B$69:$L$199</definedName>
    <definedName name="Analisa314">[210]Div3!$B$200:$L$267</definedName>
    <definedName name="Analisa321" localSheetId="5">[211]Div3!#REF!</definedName>
    <definedName name="Analisa321">[211]Div3!#REF!</definedName>
    <definedName name="Analisa322" localSheetId="5">[212]Div3!#REF!</definedName>
    <definedName name="Analisa322">[212]Div3!#REF!</definedName>
    <definedName name="Analisa421">[210]Div4!$B$2:$L$67</definedName>
    <definedName name="Analisa422">[210]Div4!$B$68:$L$133</definedName>
    <definedName name="Analisa511" localSheetId="5">#REF!</definedName>
    <definedName name="Analisa511" localSheetId="0">#REF!</definedName>
    <definedName name="Analisa511">#REF!</definedName>
    <definedName name="Analisa512" localSheetId="5">#REF!</definedName>
    <definedName name="Analisa512">#REF!</definedName>
    <definedName name="Analisa55" localSheetId="5">#REF!</definedName>
    <definedName name="Analisa55">#REF!</definedName>
    <definedName name="Analisa611" localSheetId="5">#REF!</definedName>
    <definedName name="Analisa611">#REF!</definedName>
    <definedName name="Analisa612" localSheetId="5">#REF!</definedName>
    <definedName name="Analisa612">#REF!</definedName>
    <definedName name="Analisa631" localSheetId="5">#REF!</definedName>
    <definedName name="Analisa631">#REF!</definedName>
    <definedName name="Analisa633" localSheetId="5">#REF!</definedName>
    <definedName name="Analisa633">#REF!</definedName>
    <definedName name="Analisa634" localSheetId="5">#REF!</definedName>
    <definedName name="Analisa634">#REF!</definedName>
    <definedName name="Analisa661" localSheetId="5">#REF!</definedName>
    <definedName name="Analisa661">#REF!</definedName>
    <definedName name="Analisa70105" localSheetId="5">#REF!</definedName>
    <definedName name="Analisa70105">#REF!</definedName>
    <definedName name="Analisa70107" localSheetId="5">#REF!</definedName>
    <definedName name="Analisa70107">#REF!</definedName>
    <definedName name="Analisa70108" localSheetId="5">#REF!</definedName>
    <definedName name="Analisa70108">#REF!</definedName>
    <definedName name="Analisa70301" localSheetId="5">#REF!</definedName>
    <definedName name="Analisa70301">#REF!</definedName>
    <definedName name="Analisa70608" localSheetId="5">#REF!</definedName>
    <definedName name="Analisa70608">#REF!</definedName>
    <definedName name="Analisa70614" localSheetId="5">#REF!</definedName>
    <definedName name="Analisa70614">#REF!</definedName>
    <definedName name="Analisa70702" localSheetId="5">#REF!</definedName>
    <definedName name="Analisa70702">#REF!</definedName>
    <definedName name="Analisa70703" localSheetId="5">#REF!</definedName>
    <definedName name="Analisa70703">#REF!</definedName>
    <definedName name="Analisa70706" localSheetId="5">#REF!</definedName>
    <definedName name="Analisa70706">#REF!</definedName>
    <definedName name="Analisa70707" localSheetId="5">#REF!</definedName>
    <definedName name="Analisa70707">#REF!</definedName>
    <definedName name="Analisa709" localSheetId="5">#REF!</definedName>
    <definedName name="Analisa709">#REF!</definedName>
    <definedName name="Analisa71003" localSheetId="5">#REF!</definedName>
    <definedName name="Analisa71003">#REF!</definedName>
    <definedName name="Analisa71106" localSheetId="5">#REF!</definedName>
    <definedName name="Analisa71106">#REF!</definedName>
    <definedName name="Analisa71202" localSheetId="5">#REF!</definedName>
    <definedName name="Analisa71202">#REF!</definedName>
    <definedName name="Analisa713" localSheetId="5">#REF!</definedName>
    <definedName name="Analisa713">#REF!</definedName>
    <definedName name="Analisa71511" localSheetId="5">#REF!</definedName>
    <definedName name="Analisa71511">#REF!</definedName>
    <definedName name="Analisa8405" localSheetId="5">#REF!</definedName>
    <definedName name="Analisa8405">#REF!</definedName>
    <definedName name="analisabeton" localSheetId="5">#REF!</definedName>
    <definedName name="analisabeton">#REF!</definedName>
    <definedName name="anamp">[213]ANALISA!$L$44</definedName>
    <definedName name="anatb" localSheetId="0">#REF!</definedName>
    <definedName name="anatb" localSheetId="10">#REF!</definedName>
    <definedName name="anatb">#REF!</definedName>
    <definedName name="ancs" localSheetId="5">#REF!</definedName>
    <definedName name="ancs" localSheetId="0">#REF!</definedName>
    <definedName name="ancs">#REF!</definedName>
    <definedName name="ANGGARAN">[152]Data!$B$13</definedName>
    <definedName name="Anggota1">'[186]Input Umum'!$D$41</definedName>
    <definedName name="Anggota2">'[186]Input Umum'!$D$42</definedName>
    <definedName name="Anggota3">'[186]Input Umum'!$D$43</definedName>
    <definedName name="Anggota4">'[186]Input Umum'!$D$44</definedName>
    <definedName name="Anggota5">'[186]Input Umum'!$D$45</definedName>
    <definedName name="Anggota6">'[186]Input Umum'!$D$46</definedName>
    <definedName name="Anggota7">'[186]Input Umum'!$D$47</definedName>
    <definedName name="angka" localSheetId="5">#REF!</definedName>
    <definedName name="angka" localSheetId="0">#REF!</definedName>
    <definedName name="angka">#REF!</definedName>
    <definedName name="ANGKER" localSheetId="5">[177]BAHAN!#REF!</definedName>
    <definedName name="ANGKER" localSheetId="0">[177]BAHAN!#REF!</definedName>
    <definedName name="ANGKER" localSheetId="1">[177]BAHAN!#REF!</definedName>
    <definedName name="ANGKER" localSheetId="10">[177]BAHAN!#REF!</definedName>
    <definedName name="ANGKER">[177]BAHAN!#REF!</definedName>
    <definedName name="Angkut.Galian10Km">[214]ANL.ANGKUT!$F$33</definedName>
    <definedName name="Angkut.Galian20Km">[214]ANL.ANGKUT!$F$48</definedName>
    <definedName name="Angkut.Galian30Km">[214]ANL.ANGKUT!$F$64</definedName>
    <definedName name="anHsPl" localSheetId="5">#REF!</definedName>
    <definedName name="anHsPl" localSheetId="0">#REF!</definedName>
    <definedName name="anHsPl">#REF!</definedName>
    <definedName name="ANI">[215]CH!$C$29</definedName>
    <definedName name="ank">[216]DivVII!$G$50</definedName>
    <definedName name="Ank.AC">[217]Angkut!$G$44</definedName>
    <definedName name="Anl._A.1" localSheetId="0">#REF!</definedName>
    <definedName name="Anl._A.1" localSheetId="10">#REF!</definedName>
    <definedName name="Anl._A.1">#REF!</definedName>
    <definedName name="Anl._A.18" localSheetId="0">#REF!</definedName>
    <definedName name="Anl._A.18" localSheetId="10">#REF!</definedName>
    <definedName name="Anl._A.18">#REF!</definedName>
    <definedName name="Anl._A.2" localSheetId="0">#REF!</definedName>
    <definedName name="Anl._A.2" localSheetId="10">#REF!</definedName>
    <definedName name="Anl._A.2">#REF!</definedName>
    <definedName name="Anl._A.6" localSheetId="10">#REF!</definedName>
    <definedName name="Anl._A.6">#REF!</definedName>
    <definedName name="Anl._F.1." localSheetId="10">#REF!</definedName>
    <definedName name="Anl._F.1.">#REF!</definedName>
    <definedName name="Anl._F.1.a" localSheetId="10">#REF!</definedName>
    <definedName name="Anl._F.1.a">#REF!</definedName>
    <definedName name="Anl._F.16" localSheetId="10">#REF!</definedName>
    <definedName name="Anl._F.16">#REF!</definedName>
    <definedName name="Anl._F.16a" localSheetId="10">#REF!</definedName>
    <definedName name="Anl._F.16a">#REF!</definedName>
    <definedName name="Anl._F.19" localSheetId="10">#REF!</definedName>
    <definedName name="Anl._F.19">#REF!</definedName>
    <definedName name="Anl._F.21" localSheetId="10">#REF!</definedName>
    <definedName name="Anl._F.21">#REF!</definedName>
    <definedName name="Anl._F.22" localSheetId="10">#REF!</definedName>
    <definedName name="Anl._F.22">#REF!</definedName>
    <definedName name="Anl._F.27a" localSheetId="10">#REF!</definedName>
    <definedName name="Anl._F.27a">#REF!</definedName>
    <definedName name="Anl._F.28_1" localSheetId="10">#REF!</definedName>
    <definedName name="Anl._F.28_1">#REF!</definedName>
    <definedName name="Anl._F.30" localSheetId="10">#REF!</definedName>
    <definedName name="Anl._F.30">#REF!</definedName>
    <definedName name="Anl._F.30a" localSheetId="10">#REF!</definedName>
    <definedName name="Anl._F.30a">#REF!</definedName>
    <definedName name="Anl._F.33" localSheetId="10">#REF!</definedName>
    <definedName name="Anl._F.33">#REF!</definedName>
    <definedName name="Anl._F.34" localSheetId="10">#REF!</definedName>
    <definedName name="Anl._F.34">#REF!</definedName>
    <definedName name="Anl._F.36" localSheetId="10">#REF!</definedName>
    <definedName name="Anl._F.36">#REF!</definedName>
    <definedName name="Anl._F.37" localSheetId="10">#REF!</definedName>
    <definedName name="Anl._F.37">#REF!</definedName>
    <definedName name="Anl._F.37a" localSheetId="10">#REF!</definedName>
    <definedName name="Anl._F.37a">#REF!</definedName>
    <definedName name="Anl._F.37b." localSheetId="10">#REF!</definedName>
    <definedName name="Anl._F.37b.">#REF!</definedName>
    <definedName name="Anl._F.37c." localSheetId="10">#REF!</definedName>
    <definedName name="Anl._F.37c.">#REF!</definedName>
    <definedName name="Anl._F.37d." localSheetId="10">#REF!</definedName>
    <definedName name="Anl._F.37d.">#REF!</definedName>
    <definedName name="Anl._F.37e." localSheetId="10">#REF!</definedName>
    <definedName name="Anl._F.37e.">#REF!</definedName>
    <definedName name="Anl._F.60" localSheetId="10">#REF!</definedName>
    <definedName name="Anl._F.60">#REF!</definedName>
    <definedName name="Anl._F.8" localSheetId="10">#REF!</definedName>
    <definedName name="Anl._F.8">#REF!</definedName>
    <definedName name="Anl._G.14" localSheetId="10">#REF!</definedName>
    <definedName name="Anl._G.14">#REF!</definedName>
    <definedName name="Anl._G.16" localSheetId="10">#REF!</definedName>
    <definedName name="Anl._G.16">#REF!</definedName>
    <definedName name="Anl._G.2" localSheetId="10">#REF!</definedName>
    <definedName name="Anl._G.2">#REF!</definedName>
    <definedName name="Anl._G.41" localSheetId="10">#REF!</definedName>
    <definedName name="Anl._G.41">#REF!</definedName>
    <definedName name="Anl._G.41_a" localSheetId="10">#REF!</definedName>
    <definedName name="Anl._G.41_a">#REF!</definedName>
    <definedName name="Anl._G.42" localSheetId="10">#REF!</definedName>
    <definedName name="Anl._G.42">#REF!</definedName>
    <definedName name="Anl._G.43" localSheetId="10">#REF!</definedName>
    <definedName name="Anl._G.43">#REF!</definedName>
    <definedName name="Anl._G.43.a" localSheetId="10">#REF!</definedName>
    <definedName name="Anl._G.43.a">#REF!</definedName>
    <definedName name="Anl._G.43.b" localSheetId="10">#REF!</definedName>
    <definedName name="Anl._G.43.b">#REF!</definedName>
    <definedName name="Anl._G.44" localSheetId="10">#REF!</definedName>
    <definedName name="Anl._G.44">#REF!</definedName>
    <definedName name="Anl._G.60" localSheetId="10">#REF!</definedName>
    <definedName name="Anl._G.60">#REF!</definedName>
    <definedName name="Anl._G.67" localSheetId="10">#REF!</definedName>
    <definedName name="Anl._G.67">#REF!</definedName>
    <definedName name="Anl._G.68" localSheetId="10">#REF!</definedName>
    <definedName name="Anl._G.68">#REF!</definedName>
    <definedName name="Anl._G.68.f" localSheetId="10">#REF!</definedName>
    <definedName name="Anl._G.68.f">#REF!</definedName>
    <definedName name="Anl._G.68a" localSheetId="10">#REF!</definedName>
    <definedName name="Anl._G.68a">#REF!</definedName>
    <definedName name="Anl._G.72" localSheetId="10">#REF!</definedName>
    <definedName name="Anl._G.72">#REF!</definedName>
    <definedName name="Anl._G.72a" localSheetId="10">#REF!</definedName>
    <definedName name="Anl._G.72a">#REF!</definedName>
    <definedName name="Anl._G.72b" localSheetId="10">#REF!</definedName>
    <definedName name="Anl._G.72b">#REF!</definedName>
    <definedName name="Anl._G.72c" localSheetId="10">#REF!</definedName>
    <definedName name="Anl._G.72c">#REF!</definedName>
    <definedName name="Anl._G.72d" localSheetId="10">#REF!</definedName>
    <definedName name="Anl._G.72d">#REF!</definedName>
    <definedName name="Anl._G.72e" localSheetId="10">#REF!</definedName>
    <definedName name="Anl._G.72e">#REF!</definedName>
    <definedName name="Anl._G.72f" localSheetId="10">#REF!</definedName>
    <definedName name="Anl._G.72f">#REF!</definedName>
    <definedName name="Anl._G31.h" localSheetId="10">#REF!</definedName>
    <definedName name="Anl._G31.h">#REF!</definedName>
    <definedName name="Anl._G31.m" localSheetId="10">#REF!</definedName>
    <definedName name="Anl._G31.m">#REF!</definedName>
    <definedName name="Anl._G32.h" localSheetId="10">#REF!</definedName>
    <definedName name="Anl._G32.h">#REF!</definedName>
    <definedName name="Anl._G32_.m" localSheetId="10">#REF!</definedName>
    <definedName name="Anl._G32_.m">#REF!</definedName>
    <definedName name="Anl._G50.h" localSheetId="10">#REF!</definedName>
    <definedName name="Anl._G50.h">#REF!</definedName>
    <definedName name="Anl._G50.i" localSheetId="10">#REF!</definedName>
    <definedName name="Anl._G50.i">#REF!</definedName>
    <definedName name="Anl._G50.k" localSheetId="10">#REF!</definedName>
    <definedName name="Anl._G50.k">#REF!</definedName>
    <definedName name="Anl._G50.q" localSheetId="10">#REF!</definedName>
    <definedName name="Anl._G50.q">#REF!</definedName>
    <definedName name="Anl._G50.q1" localSheetId="10">#REF!</definedName>
    <definedName name="Anl._G50.q1">#REF!</definedName>
    <definedName name="Anl._H.10" localSheetId="10">#REF!</definedName>
    <definedName name="Anl._H.10">#REF!</definedName>
    <definedName name="Anl._H.10a" localSheetId="10">#REF!</definedName>
    <definedName name="Anl._H.10a">#REF!</definedName>
    <definedName name="Anl._H.15" localSheetId="10">#REF!</definedName>
    <definedName name="Anl._H.15">#REF!</definedName>
    <definedName name="Anl._H.17" localSheetId="10">#REF!</definedName>
    <definedName name="Anl._H.17">#REF!</definedName>
    <definedName name="Anl._H.18" localSheetId="10">#REF!</definedName>
    <definedName name="Anl._H.18">#REF!</definedName>
    <definedName name="Anl._H.2" localSheetId="10">#REF!</definedName>
    <definedName name="Anl._H.2">#REF!</definedName>
    <definedName name="Anl._H.2a" localSheetId="10">#REF!</definedName>
    <definedName name="Anl._H.2a">#REF!</definedName>
    <definedName name="Anl._H.8" localSheetId="10">#REF!</definedName>
    <definedName name="Anl._H.8">#REF!</definedName>
    <definedName name="Anl._H.8a" localSheetId="10">#REF!</definedName>
    <definedName name="Anl._H.8a">#REF!</definedName>
    <definedName name="Anl._H.8b" localSheetId="10">#REF!</definedName>
    <definedName name="Anl._H.8b">#REF!</definedName>
    <definedName name="Anl._I.2" localSheetId="10">#REF!</definedName>
    <definedName name="Anl._I.2">#REF!</definedName>
    <definedName name="Anl._K.23" localSheetId="10">#REF!</definedName>
    <definedName name="Anl._K.23">#REF!</definedName>
    <definedName name="Anl._K.23_a" localSheetId="10">#REF!</definedName>
    <definedName name="Anl._K.23_a">#REF!</definedName>
    <definedName name="Anl._K.23_a1" localSheetId="10">#REF!</definedName>
    <definedName name="Anl._K.23_a1">#REF!</definedName>
    <definedName name="Anl._K.23_b" localSheetId="10">#REF!</definedName>
    <definedName name="Anl._K.23_b">#REF!</definedName>
    <definedName name="Anl._K.23_b1" localSheetId="10">#REF!</definedName>
    <definedName name="Anl._K.23_b1">#REF!</definedName>
    <definedName name="Anl._K.23_c" localSheetId="10">#REF!</definedName>
    <definedName name="Anl._K.23_c">#REF!</definedName>
    <definedName name="Anl._K.23_d" localSheetId="10">#REF!</definedName>
    <definedName name="Anl._K.23_d">#REF!</definedName>
    <definedName name="Anl._K.23_d1" localSheetId="10">#REF!</definedName>
    <definedName name="Anl._K.23_d1">#REF!</definedName>
    <definedName name="Anl._K.23_e" localSheetId="10">#REF!</definedName>
    <definedName name="Anl._K.23_e">#REF!</definedName>
    <definedName name="Anl._K.23_f" localSheetId="10">#REF!</definedName>
    <definedName name="Anl._K.23_f">#REF!</definedName>
    <definedName name="Anl._L.11" localSheetId="10">#REF!</definedName>
    <definedName name="Anl._L.11">#REF!</definedName>
    <definedName name="Anl._L.12" localSheetId="10">#REF!</definedName>
    <definedName name="Anl._L.12">#REF!</definedName>
    <definedName name="Anl._L.4" localSheetId="10">#REF!</definedName>
    <definedName name="Anl._L.4">#REF!</definedName>
    <definedName name="Anl._L.5" localSheetId="10">#REF!</definedName>
    <definedName name="Anl._L.5">#REF!</definedName>
    <definedName name="Anl._L.6" localSheetId="10">#REF!</definedName>
    <definedName name="Anl._L.6">#REF!</definedName>
    <definedName name="Anl._L.7" localSheetId="10">#REF!</definedName>
    <definedName name="Anl._L.7">#REF!</definedName>
    <definedName name="Anl._L.8" localSheetId="10">#REF!</definedName>
    <definedName name="Anl._L.8">#REF!</definedName>
    <definedName name="Anl._L.9" localSheetId="10">#REF!</definedName>
    <definedName name="Anl._L.9">#REF!</definedName>
    <definedName name="Anl._Supl._VIII" localSheetId="10">#REF!</definedName>
    <definedName name="Anl._Supl._VIII">#REF!</definedName>
    <definedName name="Anl._Supl._Villa" localSheetId="10">#REF!</definedName>
    <definedName name="Anl._Supl._Villa">#REF!</definedName>
    <definedName name="Anl._SupLIV" localSheetId="10">#REF!</definedName>
    <definedName name="Anl._SupLIV">#REF!</definedName>
    <definedName name="Anl._SupLIVa" localSheetId="10">#REF!</definedName>
    <definedName name="Anl._SupLIVa">#REF!</definedName>
    <definedName name="Anl._SupLIVb" localSheetId="10">#REF!</definedName>
    <definedName name="Anl._SupLIVb">#REF!</definedName>
    <definedName name="Anl._Taksir__a" localSheetId="10">#REF!</definedName>
    <definedName name="Anl._Taksir__a">#REF!</definedName>
    <definedName name="Anl._Taksir__b" localSheetId="10">#REF!</definedName>
    <definedName name="Anl._Taksir__b">#REF!</definedName>
    <definedName name="Anl._Taksir__c" localSheetId="10">#REF!</definedName>
    <definedName name="Anl._Taksir__c">#REF!</definedName>
    <definedName name="Anl._Taksir__d" localSheetId="10">#REF!</definedName>
    <definedName name="Anl._Taksir__d">#REF!</definedName>
    <definedName name="Anl._Taksir__e" localSheetId="10">#REF!</definedName>
    <definedName name="Anl._Taksir__e">#REF!</definedName>
    <definedName name="Anl._Taksir__f7" localSheetId="10">#REF!</definedName>
    <definedName name="Anl._Taksir__f7">#REF!</definedName>
    <definedName name="Anl._Taksir__g" localSheetId="10">#REF!</definedName>
    <definedName name="Anl._Taksir__g">#REF!</definedName>
    <definedName name="Anl._Taksir__h" localSheetId="10">#REF!</definedName>
    <definedName name="Anl._Taksir__h">#REF!</definedName>
    <definedName name="Anl._W.1" localSheetId="10">#REF!</definedName>
    <definedName name="Anl._W.1">#REF!</definedName>
    <definedName name="Anl._W.1a" localSheetId="10">#REF!</definedName>
    <definedName name="Anl._W.1a">#REF!</definedName>
    <definedName name="Anl._W.2" localSheetId="10">#REF!</definedName>
    <definedName name="Anl._W.2">#REF!</definedName>
    <definedName name="Anl._W.3" localSheetId="10">#REF!</definedName>
    <definedName name="Anl._W.3">#REF!</definedName>
    <definedName name="Anl._W.3a" localSheetId="10">#REF!</definedName>
    <definedName name="Anl._W.3a">#REF!</definedName>
    <definedName name="Anl._W.4" localSheetId="10">#REF!</definedName>
    <definedName name="Anl._W.4">#REF!</definedName>
    <definedName name="Anl._W.5" localSheetId="10">#REF!</definedName>
    <definedName name="Anl._W.5">#REF!</definedName>
    <definedName name="Anl._W.7" localSheetId="10">#REF!</definedName>
    <definedName name="Anl._W.7">#REF!</definedName>
    <definedName name="Anl._W.7a" localSheetId="10">#REF!</definedName>
    <definedName name="Anl._W.7a">#REF!</definedName>
    <definedName name="Anl._W5_W.7" localSheetId="10">#REF!</definedName>
    <definedName name="Anl._W5_W.7">#REF!</definedName>
    <definedName name="Anl._WSa_W.7a" localSheetId="10">#REF!</definedName>
    <definedName name="Anl._WSa_W.7a">#REF!</definedName>
    <definedName name="Anl.G.41">[218]anl!$J$139</definedName>
    <definedName name="Anl.G.44">[218]anl!$J$153</definedName>
    <definedName name="Anl.Supl.Va.">[218]anl!$J$218</definedName>
    <definedName name="anl_taksir" localSheetId="5">[177]ANALISA!#REF!</definedName>
    <definedName name="anl_taksir" localSheetId="0">[177]ANALISA!#REF!</definedName>
    <definedName name="anl_taksir" localSheetId="1">[177]ANALISA!#REF!</definedName>
    <definedName name="anl_taksir" localSheetId="10">[177]ANALISA!#REF!</definedName>
    <definedName name="anl_taksir">[177]ANALISA!#REF!</definedName>
    <definedName name="anlapen" localSheetId="0">#REF!</definedName>
    <definedName name="anlapen" localSheetId="10">#REF!</definedName>
    <definedName name="anlapen">#REF!</definedName>
    <definedName name="anlaston4" localSheetId="0">#REF!</definedName>
    <definedName name="anlaston4" localSheetId="10">#REF!</definedName>
    <definedName name="anlaston4">#REF!</definedName>
    <definedName name="anlatasbusir" localSheetId="0">#REF!</definedName>
    <definedName name="anlatasbusir" localSheetId="10">#REF!</definedName>
    <definedName name="anlatasbusir">#REF!</definedName>
    <definedName name="anlataston" localSheetId="10">#REF!</definedName>
    <definedName name="anlataston">#REF!</definedName>
    <definedName name="anlpsresap" localSheetId="10">#REF!</definedName>
    <definedName name="anlpsresap">#REF!</definedName>
    <definedName name="AnlSirtu" localSheetId="10">#REF!</definedName>
    <definedName name="AnlSirtu">#REF!</definedName>
    <definedName name="Anlurugpasir" localSheetId="10">#REF!</definedName>
    <definedName name="Anlurugpasir">#REF!</definedName>
    <definedName name="ANNA18" localSheetId="5">[219]analisa!#REF!</definedName>
    <definedName name="ANNA18" localSheetId="0">[219]analisa!#REF!</definedName>
    <definedName name="ANNA18">[219]analisa!#REF!</definedName>
    <definedName name="ANNG33M" localSheetId="5">[219]analisa!#REF!</definedName>
    <definedName name="ANNG33M" localSheetId="0">[219]analisa!#REF!</definedName>
    <definedName name="ANNG33M">[219]analisa!#REF!</definedName>
    <definedName name="anperekat" localSheetId="0">#REF!</definedName>
    <definedName name="anperekat" localSheetId="10">#REF!</definedName>
    <definedName name="anperekat">#REF!</definedName>
    <definedName name="anplnew" localSheetId="5">#REF!</definedName>
    <definedName name="anplnew" localSheetId="0">#REF!</definedName>
    <definedName name="anplnew">#REF!</definedName>
    <definedName name="ans">[220]Enc.14!$G$195:$H$4529</definedName>
    <definedName name="anstone">[213]ANALISA!$L$98</definedName>
    <definedName name="ANTEK">'[221]anls by sewa'!$BE$103</definedName>
    <definedName name="ANTEKAGA">'[202]ANTEK-AGGA'!$B$1:$M$188</definedName>
    <definedName name="ANTEKBURDA">[202]BURDA!$B$1:$M$129</definedName>
    <definedName name="ANTEKGAL">'[202]ANTEK-GAL'!$B$1:$M$107</definedName>
    <definedName name="ANTEKHRS">'[202]HRS-ATB'!$B$1:$M$205</definedName>
    <definedName name="ANTEKPRIME">'[202]ANTEK-PRIME'!$B$1:$O$129</definedName>
    <definedName name="ANTEKTIM">'[202]ANTEK-TIMB'!$B$1:$M$189</definedName>
    <definedName name="antry" localSheetId="0">#REF!</definedName>
    <definedName name="antry" localSheetId="10">#REF!</definedName>
    <definedName name="antry">#REF!</definedName>
    <definedName name="ANWCGZ" localSheetId="5">[181]Sheet1!#REF!</definedName>
    <definedName name="ANWCGZ" localSheetId="0">[181]Sheet1!#REF!</definedName>
    <definedName name="ANWCGZ">[181]Sheet1!#REF!</definedName>
    <definedName name="ANWIJZING">'[117]Input Umum'!$D$76</definedName>
    <definedName name="ANZPGZ" localSheetId="5">[181]Sheet1!#REF!</definedName>
    <definedName name="ANZPGZ">[181]Sheet1!#REF!</definedName>
    <definedName name="AP" localSheetId="5">#REF!</definedName>
    <definedName name="AP" localSheetId="0">#REF!</definedName>
    <definedName name="AP">#REF!</definedName>
    <definedName name="apakah" localSheetId="1">'[52]Upah&amp;Bahan'!$C$20</definedName>
    <definedName name="apakah" localSheetId="10">'[52]Upah&amp;Bahan'!$C$20</definedName>
    <definedName name="apakah">'[6]Upah&amp;Bahan'!$C$20</definedName>
    <definedName name="APATGZ" localSheetId="5">[181]Sheet1!#REF!</definedName>
    <definedName name="APATGZ">[181]Sheet1!#REF!</definedName>
    <definedName name="AREAL" localSheetId="5">#REF!</definedName>
    <definedName name="AREAL" localSheetId="0">#REF!</definedName>
    <definedName name="AREAL">#REF!</definedName>
    <definedName name="AREDGZ" localSheetId="5">[181]Sheet1!#REF!</definedName>
    <definedName name="AREDGZ" localSheetId="0">[181]Sheet1!#REF!</definedName>
    <definedName name="AREDGZ">[181]Sheet1!#REF!</definedName>
    <definedName name="ARIF" localSheetId="5">[222]RAB!#REF!</definedName>
    <definedName name="ARIF">[222]RAB!#REF!</definedName>
    <definedName name="arsitek" localSheetId="0">#REF!</definedName>
    <definedName name="arsitek" localSheetId="10">#REF!</definedName>
    <definedName name="arsitek">#REF!</definedName>
    <definedName name="as" localSheetId="1">[223]bahan!$G$18</definedName>
    <definedName name="as" localSheetId="10">[223]bahan!$G$18</definedName>
    <definedName name="as">'[4]Upah&amp;Bahan'!$C$54</definedName>
    <definedName name="asa" localSheetId="10">#REF!</definedName>
    <definedName name="asa">#REF!</definedName>
    <definedName name="ASAFGZ1" localSheetId="5">[181]Sheet1!#REF!</definedName>
    <definedName name="ASAFGZ1" localSheetId="0">[181]Sheet1!#REF!</definedName>
    <definedName name="ASAFGZ1">[181]Sheet1!#REF!</definedName>
    <definedName name="ASAFGZ2" localSheetId="5">[181]Sheet1!#REF!</definedName>
    <definedName name="ASAFGZ2" localSheetId="0">[181]Sheet1!#REF!</definedName>
    <definedName name="ASAFGZ2">[181]Sheet1!#REF!</definedName>
    <definedName name="ASAS" localSheetId="0">STOP:'KONVERSI (2)'!STOPE</definedName>
    <definedName name="ASAS" localSheetId="10">'Volume (2)'!STOP:'Volume (2)'!STOPE</definedName>
    <definedName name="ASAS">STOP:STOPE</definedName>
    <definedName name="ASASGZ" localSheetId="5">[181]Sheet1!#REF!</definedName>
    <definedName name="ASASGZ" localSheetId="0">[181]Sheet1!#REF!</definedName>
    <definedName name="ASASGZ">[181]Sheet1!#REF!</definedName>
    <definedName name="ASBES" localSheetId="5">[177]BAHAN!#REF!</definedName>
    <definedName name="ASBES" localSheetId="0">[177]BAHAN!#REF!</definedName>
    <definedName name="asbes" localSheetId="1">[224]cover!#REF!</definedName>
    <definedName name="asbes" localSheetId="10">[224]cover!#REF!</definedName>
    <definedName name="ASBES">[177]BAHAN!#REF!</definedName>
    <definedName name="asbesg" localSheetId="10">'[81]Bahan '!#REF!</definedName>
    <definedName name="asbesg">'[81]Bahan '!#REF!</definedName>
    <definedName name="ASC">'[108]H S D'!$E$31</definedName>
    <definedName name="ascem">[80]DHSD!$G$23</definedName>
    <definedName name="ASD" localSheetId="5">#REF!</definedName>
    <definedName name="ASD" localSheetId="0">#REF!</definedName>
    <definedName name="asd" localSheetId="1" hidden="1">[101]TJ1Q47!$E$7:$E$31</definedName>
    <definedName name="asd" localSheetId="10" hidden="1">[101]TJ1Q47!$E$7:$E$31</definedName>
    <definedName name="ASD">#REF!</definedName>
    <definedName name="asdas" localSheetId="5">#REF!</definedName>
    <definedName name="asdas" localSheetId="0">#REF!</definedName>
    <definedName name="asdas">#REF!</definedName>
    <definedName name="asdf" localSheetId="0" hidden="1">{"'Sheet1'!$A$1"}</definedName>
    <definedName name="asdf" localSheetId="10" hidden="1">{"'Sheet1'!$A$1"}</definedName>
    <definedName name="asdf" hidden="1">{"'Sheet1'!$A$1"}</definedName>
    <definedName name="ASE" localSheetId="0" hidden="1">{"'Sheet1'!$A$1"}</definedName>
    <definedName name="ASE" localSheetId="10" hidden="1">{"'Sheet1'!$A$1"}</definedName>
    <definedName name="ASE" hidden="1">{"'Sheet1'!$A$1"}</definedName>
    <definedName name="aseng" localSheetId="5">#REF!</definedName>
    <definedName name="aseng" localSheetId="0">#REF!</definedName>
    <definedName name="aseng">#REF!</definedName>
    <definedName name="aseyr" localSheetId="0">'[225]SAT-DAS'!#REF!</definedName>
    <definedName name="aseyr" localSheetId="10">'[225]SAT-DAS'!#REF!</definedName>
    <definedName name="aseyr">'[225]SAT-DAS'!#REF!</definedName>
    <definedName name="asitelin" localSheetId="5">#REF!</definedName>
    <definedName name="asitelin" localSheetId="0">#REF!</definedName>
    <definedName name="asitelin">#REF!</definedName>
    <definedName name="asp" localSheetId="5">#REF!</definedName>
    <definedName name="asp" localSheetId="0">#REF!</definedName>
    <definedName name="Asp" localSheetId="1">'[191]SAT-DAS'!$I$37</definedName>
    <definedName name="Asp" localSheetId="10">'[191]SAT-DAS'!$I$37</definedName>
    <definedName name="asp">#REF!</definedName>
    <definedName name="ASPAL" localSheetId="5">'[142]Kuantitas &amp; Harga'!#REF!</definedName>
    <definedName name="ASPAL" localSheetId="0">'[142]Kuantitas &amp; Harga'!#REF!</definedName>
    <definedName name="aspal" localSheetId="1">#REF!</definedName>
    <definedName name="aspal" localSheetId="10">#REF!</definedName>
    <definedName name="ASPAL">'[142]Kuantitas &amp; Harga'!#REF!</definedName>
    <definedName name="ASPAL1">'[226]Kuantitas &amp; Harga'!$B$135:$I$178</definedName>
    <definedName name="aspalcurah" localSheetId="1">[223]bahan!$G$57</definedName>
    <definedName name="aspalcurah" localSheetId="10">[223]bahan!$G$57</definedName>
    <definedName name="AspalCurah">'[193]Harga Dasar'!$H$31</definedName>
    <definedName name="aspaldistributor" localSheetId="0">#REF!</definedName>
    <definedName name="aspaldistributor" localSheetId="10">#REF!</definedName>
    <definedName name="aspaldistributor">#REF!</definedName>
    <definedName name="aspalelmusi">[227]upahbahan!$G$114</definedName>
    <definedName name="aspalfinisher" localSheetId="0">#REF!</definedName>
    <definedName name="aspalfinisher" localSheetId="10">#REF!</definedName>
    <definedName name="aspalfinisher">#REF!</definedName>
    <definedName name="aspalsprayer" localSheetId="0">#REF!</definedName>
    <definedName name="aspalsprayer" localSheetId="10">#REF!</definedName>
    <definedName name="aspalsprayer">#REF!</definedName>
    <definedName name="aspalt">[223]bahan!$G$18</definedName>
    <definedName name="aspfin">[80]DHSD!$G$34</definedName>
    <definedName name="ASPHALT">[185]BASIC!$I$19</definedName>
    <definedName name="ASPHALT_F">[185]BASIC!$I$43</definedName>
    <definedName name="asphaltfiniseher" localSheetId="5">[227]upahbahan!#REF!</definedName>
    <definedName name="asphaltfiniseher">[227]upahbahan!#REF!</definedName>
    <definedName name="asphaltfinisher" localSheetId="5">[227]upahbahan!#REF!</definedName>
    <definedName name="asphaltfinisher">[227]upahbahan!#REF!</definedName>
    <definedName name="asphaltmixingplant" localSheetId="5">[227]upahbahan!#REF!</definedName>
    <definedName name="asphaltmixingplant">[227]upahbahan!#REF!</definedName>
    <definedName name="AsphaltSprayer">'[193]Harga Dasar'!$H$64</definedName>
    <definedName name="aspspr">[80]DHSD!$G$33</definedName>
    <definedName name="Assiten_Driller">[228]UPAH_BAHAN!$C$5</definedName>
    <definedName name="assoperator">[229]BasicPrice!$F$219</definedName>
    <definedName name="ASubmersible" localSheetId="10">'[180]harga dasar'!#REF!</definedName>
    <definedName name="ASubmersible">'[180]harga dasar'!#REF!</definedName>
    <definedName name="ASW" localSheetId="0" hidden="1">{"'Sheet1'!$A$1"}</definedName>
    <definedName name="ASW" localSheetId="10" hidden="1">{"'Sheet1'!$A$1"}</definedName>
    <definedName name="ASW" hidden="1">{"'Sheet1'!$A$1"}</definedName>
    <definedName name="ataerts">[188]DHSD!$G$46</definedName>
    <definedName name="ATAP" localSheetId="5">[177]BAHAN!#REF!</definedName>
    <definedName name="ATAP" localSheetId="0">[177]BAHAN!#REF!</definedName>
    <definedName name="atap" localSheetId="1">#REF!</definedName>
    <definedName name="atap" localSheetId="10">#REF!</definedName>
    <definedName name="ATAP">[177]BAHAN!#REF!</definedName>
    <definedName name="atap.2" localSheetId="0">[230]BAHAN!$L$42</definedName>
    <definedName name="atap.2">[230]BAHAN!$L$42</definedName>
    <definedName name="Atap.seng" localSheetId="5">[175]ANALISA!#REF!</definedName>
    <definedName name="Atap.seng" localSheetId="0">[175]ANALISA!#REF!</definedName>
    <definedName name="Atap.seng" localSheetId="1">[175]ANALISA!#REF!</definedName>
    <definedName name="Atap.seng" localSheetId="10">[175]ANALISA!#REF!</definedName>
    <definedName name="Atap.seng">[175]ANALISA!#REF!</definedName>
    <definedName name="atap.transparan" localSheetId="5">[49]BAHAN!#REF!</definedName>
    <definedName name="atap.transparan" localSheetId="0">[49]BAHAN!#REF!</definedName>
    <definedName name="atap.transparan" localSheetId="1">[49]BAHAN!#REF!</definedName>
    <definedName name="atap.transparan">[49]BAHAN!#REF!</definedName>
    <definedName name="atap.zinc" localSheetId="5">[49]BAHAN!#REF!</definedName>
    <definedName name="atap.zinc">[49]BAHAN!#REF!</definedName>
    <definedName name="atap10b130">'[81]Analisa '!#REF!</definedName>
    <definedName name="atap10b80">'[81]Analisa '!#REF!</definedName>
    <definedName name="ataponduline">[224]cover!#REF!</definedName>
    <definedName name="atatg">[188]DHSD!$G$11</definedName>
    <definedName name="ATB" localSheetId="5">#REF!</definedName>
    <definedName name="ATB" localSheetId="0">#REF!</definedName>
    <definedName name="atb" localSheetId="1">#REF!</definedName>
    <definedName name="atb" localSheetId="10">#REF!</definedName>
    <definedName name="ATB">#REF!</definedName>
    <definedName name="atb.2" localSheetId="10">#REF!</definedName>
    <definedName name="atb.2">#REF!</definedName>
    <definedName name="ATB_AMP">[185]METODE!$D$876</definedName>
    <definedName name="ATB_ASPHALT">[185]METODE!$D$843</definedName>
    <definedName name="ATB_COARSE">[185]METODE!$D$844</definedName>
    <definedName name="ATB_DT">[185]METODE!$D$897</definedName>
    <definedName name="ATB_FILLER">[185]METODE!$D$846</definedName>
    <definedName name="ATB_FINE">[185]METODE!$D$845</definedName>
    <definedName name="ATB_FINISHER">[185]METODE!$D$907</definedName>
    <definedName name="ATB_FOREMAN">[185]METODE!$D$953</definedName>
    <definedName name="ATB_GENSET">[185]METODE!$D$938</definedName>
    <definedName name="ATB_L" localSheetId="10">[166]ANALISA!#REF!</definedName>
    <definedName name="ATB_L">[166]ANALISA!#REF!</definedName>
    <definedName name="ATB_SKILL">[185]METODE!$D$954</definedName>
    <definedName name="ATB_TANDEM_">[185]METODE!$D$930</definedName>
    <definedName name="ATB_TIRE_ROLLER">[185]METODE!$D$917</definedName>
    <definedName name="ATB_UNSKILL">[185]METODE!$D$955</definedName>
    <definedName name="ATB_WHEEL">[185]METODE!$D$868</definedName>
    <definedName name="atbl" localSheetId="1">#REF!</definedName>
    <definedName name="atbl" localSheetId="10">#REF!</definedName>
    <definedName name="atbl">'[193]Harga Dasar'!$H$33</definedName>
    <definedName name="atbl.1" localSheetId="0">#REF!</definedName>
    <definedName name="atbl.1" localSheetId="10">#REF!</definedName>
    <definedName name="atbl.1">#REF!</definedName>
    <definedName name="atbl.2" localSheetId="0">#REF!</definedName>
    <definedName name="atbl.2" localSheetId="10">#REF!</definedName>
    <definedName name="atbl.2">#REF!</definedName>
    <definedName name="atbl.3" localSheetId="0">#REF!</definedName>
    <definedName name="atbl.3" localSheetId="10">#REF!</definedName>
    <definedName name="atbl.3">#REF!</definedName>
    <definedName name="atc" localSheetId="5">#REF!</definedName>
    <definedName name="atc" localSheetId="0">#REF!</definedName>
    <definedName name="atc" localSheetId="1">#REF!</definedName>
    <definedName name="atc" localSheetId="10">#REF!</definedName>
    <definedName name="atc">#REF!</definedName>
    <definedName name="ATE" localSheetId="5">[130]RAB!#REF!</definedName>
    <definedName name="ATE" localSheetId="0">[130]RAB!#REF!</definedName>
    <definedName name="ATE">[130]RAB!#REF!</definedName>
    <definedName name="atertsertsr">[188]DHSD!$G$12</definedName>
    <definedName name="ATHPS">'[186]Input Umum'!$D$85</definedName>
    <definedName name="atk" localSheetId="5">#REF!</definedName>
    <definedName name="atk" localSheetId="0">#REF!</definedName>
    <definedName name="atk">#REF!</definedName>
    <definedName name="atrrt">[188]DHSD!$G$46</definedName>
    <definedName name="audy" localSheetId="5">'[6]Kuantitas &amp; Harga'!#REF!</definedName>
    <definedName name="audy" localSheetId="0">'[6]Kuantitas &amp; Harga'!#REF!</definedName>
    <definedName name="audy" localSheetId="1">'[52]Kuantitas &amp; Harga'!#REF!</definedName>
    <definedName name="audy" localSheetId="10">'[52]Kuantitas &amp; Harga'!#REF!</definedName>
    <definedName name="audy">'[6]Kuantitas &amp; Harga'!#REF!</definedName>
    <definedName name="AWAF2" localSheetId="5">[181]Sheet1!#REF!</definedName>
    <definedName name="AWAF2" localSheetId="0">[181]Sheet1!#REF!</definedName>
    <definedName name="AWAF2">[181]Sheet1!#REF!</definedName>
    <definedName name="AWAFGZ1" localSheetId="5">[181]Sheet1!#REF!</definedName>
    <definedName name="AWAFGZ1">[181]Sheet1!#REF!</definedName>
    <definedName name="AWAFGZ2">[181]Sheet1!#REF!</definedName>
    <definedName name="awloader">[79]alat!$J$23</definedName>
    <definedName name="AWSAGZ" localSheetId="0">[181]Sheet1!#REF!</definedName>
    <definedName name="AWSAGZ">[181]Sheet1!#REF!</definedName>
    <definedName name="ax">[231]Boq!$F$30:$O$248</definedName>
    <definedName name="B" localSheetId="1">#REF!</definedName>
    <definedName name="B" localSheetId="10">#REF!</definedName>
    <definedName name="b">'[174]Upah&amp;Bahan'!$C$18</definedName>
    <definedName name="b._Handy_Transceiver" localSheetId="0">#REF!</definedName>
    <definedName name="b._Handy_Transceiver" localSheetId="10">#REF!</definedName>
    <definedName name="b._Handy_Transceiver">#REF!</definedName>
    <definedName name="b.1001" localSheetId="1">[232]ANGKUT!$H$24</definedName>
    <definedName name="b.1001" localSheetId="10">[232]ANGKUT!$H$24</definedName>
    <definedName name="b.1001">[4]ANGKUT!$H$24</definedName>
    <definedName name="b.109" localSheetId="5">#REF!</definedName>
    <definedName name="b.109" localSheetId="0">#REF!</definedName>
    <definedName name="b.109" localSheetId="1">#REF!</definedName>
    <definedName name="b.109" localSheetId="10">#REF!</definedName>
    <definedName name="b.109">#REF!</definedName>
    <definedName name="b.11" localSheetId="1">[232]ANGKUT!$H$15</definedName>
    <definedName name="b.11" localSheetId="10">[232]ANGKUT!$H$15</definedName>
    <definedName name="b.11">[4]ANGKUT!$H$15</definedName>
    <definedName name="b.19" localSheetId="5">#REF!</definedName>
    <definedName name="b.19" localSheetId="0">#REF!</definedName>
    <definedName name="b.19" localSheetId="1">#REF!</definedName>
    <definedName name="b.19" localSheetId="10">#REF!</definedName>
    <definedName name="b.19">#REF!</definedName>
    <definedName name="b.22" localSheetId="1">[232]ANGKUT!$H$16</definedName>
    <definedName name="b.22" localSheetId="10">[232]ANGKUT!$H$16</definedName>
    <definedName name="b.22">[4]ANGKUT!$H$16</definedName>
    <definedName name="b.29" localSheetId="5">#REF!</definedName>
    <definedName name="b.29" localSheetId="0">#REF!</definedName>
    <definedName name="b.29" localSheetId="1">#REF!</definedName>
    <definedName name="b.29" localSheetId="10">#REF!</definedName>
    <definedName name="b.29">#REF!</definedName>
    <definedName name="b.31" localSheetId="1">[232]ANGKUT!$H$17</definedName>
    <definedName name="b.31" localSheetId="10">[232]ANGKUT!$H$17</definedName>
    <definedName name="b.31">[4]ANGKUT!$H$17</definedName>
    <definedName name="b.39" localSheetId="5">#REF!</definedName>
    <definedName name="b.39" localSheetId="0">#REF!</definedName>
    <definedName name="b.39" localSheetId="1">#REF!</definedName>
    <definedName name="b.39" localSheetId="10">#REF!</definedName>
    <definedName name="b.39">#REF!</definedName>
    <definedName name="b.41" localSheetId="1">[232]ANGKUT!$H$18</definedName>
    <definedName name="b.41" localSheetId="10">[232]ANGKUT!$H$18</definedName>
    <definedName name="b.41">[4]ANGKUT!$H$18</definedName>
    <definedName name="b.49" localSheetId="5">#REF!</definedName>
    <definedName name="b.49" localSheetId="0">#REF!</definedName>
    <definedName name="b.49" localSheetId="1">#REF!</definedName>
    <definedName name="b.49" localSheetId="10">#REF!</definedName>
    <definedName name="b.49">#REF!</definedName>
    <definedName name="b.51" localSheetId="1">[232]ANGKUT!$H$19</definedName>
    <definedName name="b.51" localSheetId="10">[232]ANGKUT!$H$19</definedName>
    <definedName name="b.51">[4]ANGKUT!$H$19</definedName>
    <definedName name="b.59" localSheetId="5">#REF!</definedName>
    <definedName name="b.59" localSheetId="0">#REF!</definedName>
    <definedName name="b.59" localSheetId="1">#REF!</definedName>
    <definedName name="b.59" localSheetId="10">#REF!</definedName>
    <definedName name="b.59">#REF!</definedName>
    <definedName name="b.61" localSheetId="1">[232]ANGKUT!$H$20</definedName>
    <definedName name="b.61" localSheetId="10">[232]ANGKUT!$H$20</definedName>
    <definedName name="b.61">[4]ANGKUT!$H$20</definedName>
    <definedName name="b.69" localSheetId="5">#REF!</definedName>
    <definedName name="b.69" localSheetId="0">#REF!</definedName>
    <definedName name="b.69" localSheetId="1">#REF!</definedName>
    <definedName name="b.69" localSheetId="10">#REF!</definedName>
    <definedName name="b.69">#REF!</definedName>
    <definedName name="b.71" localSheetId="1">[232]ANGKUT!$H$21</definedName>
    <definedName name="b.71" localSheetId="10">[232]ANGKUT!$H$21</definedName>
    <definedName name="b.71">[4]ANGKUT!$H$21</definedName>
    <definedName name="b.79" localSheetId="5">#REF!</definedName>
    <definedName name="b.79" localSheetId="0">#REF!</definedName>
    <definedName name="b.79" localSheetId="1">#REF!</definedName>
    <definedName name="b.79" localSheetId="10">#REF!</definedName>
    <definedName name="b.79">#REF!</definedName>
    <definedName name="b.81" localSheetId="1">[232]ANGKUT!$H$22</definedName>
    <definedName name="b.81" localSheetId="10">[232]ANGKUT!$H$22</definedName>
    <definedName name="b.81">[4]ANGKUT!$H$22</definedName>
    <definedName name="b.89" localSheetId="5">#REF!</definedName>
    <definedName name="b.89" localSheetId="0">#REF!</definedName>
    <definedName name="b.89" localSheetId="1">#REF!</definedName>
    <definedName name="b.89" localSheetId="10">#REF!</definedName>
    <definedName name="b.89">#REF!</definedName>
    <definedName name="b.91" localSheetId="1">[232]ANGKUT!$H$23</definedName>
    <definedName name="b.91" localSheetId="10">[232]ANGKUT!$H$23</definedName>
    <definedName name="b.91">[4]ANGKUT!$H$23</definedName>
    <definedName name="b.99" localSheetId="5">#REF!</definedName>
    <definedName name="b.99" localSheetId="0">#REF!</definedName>
    <definedName name="b.99" localSheetId="1">#REF!</definedName>
    <definedName name="b.99" localSheetId="10">#REF!</definedName>
    <definedName name="b.99">#REF!</definedName>
    <definedName name="b.ALAM">[152]H.Bhn!$G$82</definedName>
    <definedName name="B_1" localSheetId="0">#REF!</definedName>
    <definedName name="B_1" localSheetId="10">#REF!</definedName>
    <definedName name="B_1">#REF!</definedName>
    <definedName name="b_240" localSheetId="10">'[50]THPDMoi  (2)'!#REF!</definedName>
    <definedName name="b_240">'[50]THPDMoi  (2)'!#REF!</definedName>
    <definedName name="b_280" localSheetId="10">'[50]THPDMoi  (2)'!#REF!</definedName>
    <definedName name="b_280">'[50]THPDMoi  (2)'!#REF!</definedName>
    <definedName name="b_320" localSheetId="10">'[50]THPDMoi  (2)'!#REF!</definedName>
    <definedName name="b_320">'[50]THPDMoi  (2)'!#REF!</definedName>
    <definedName name="B_Balok_G1_lt4">'[111]Analisa Harga Satuan'!$G$856</definedName>
    <definedName name="B_Balok_G1_ltAtap">'[111]Analisa Harga Satuan'!$G$982</definedName>
    <definedName name="B_Balok_G2_lt4">'[111]Analisa Harga Satuan'!$G$865</definedName>
    <definedName name="B_Balok_G2_ltAtap">'[111]Analisa Harga Satuan'!$G$991</definedName>
    <definedName name="B_Balok_G3_lt4">'[111]Analisa Harga Satuan'!$G$874</definedName>
    <definedName name="B_Balok_G3_ltAtap">'[111]Analisa Harga Satuan'!$G$1000</definedName>
    <definedName name="B_Balok_G4_lt4">'[111]Analisa Harga Satuan'!$G$883</definedName>
    <definedName name="B_Balok_G4_ltAtap">'[111]Analisa Harga Satuan'!$G$1009</definedName>
    <definedName name="B_Balok_OG1_lt4">'[111]Analisa Harga Satuan'!$G$901</definedName>
    <definedName name="B_BalokG1_lt2">'[233]Analisa Harga Satuan'!$G$780</definedName>
    <definedName name="B_KolomBalokPraktis">'[111]Analisa Harga Satuan'!$G$1092</definedName>
    <definedName name="B_KolomK1_ds2">'[233]Analisa Harga Satuan'!$G$526</definedName>
    <definedName name="B_Lantai">'[111]Analisa Harga Satuan'!$G$1062</definedName>
    <definedName name="B_Listplank">'[111]Analisa Harga Satuan'!$G$1082</definedName>
    <definedName name="B_PASANG">[185]BASIC!$I$33</definedName>
    <definedName name="B_PileCapPC1">'[111]Analisa Harga Satuan'!$G$495</definedName>
    <definedName name="B_S1">'[233]Analisa Harga Satuan'!$G$495</definedName>
    <definedName name="B_Sloof">'[233]Analisa Harga Satuan'!$G$508</definedName>
    <definedName name="B_Sloof_TYPE_S1">'[111]Analisa Harga Satuan'!$G$509</definedName>
    <definedName name="B_TanggaDarurat">'[111]Analisa Harga Satuan'!$G$699</definedName>
    <definedName name="B_TanggaUtama">'[111]Analisa Harga Satuan'!$G$687</definedName>
    <definedName name="b1535b145" localSheetId="10">'[81]Analisa '!#REF!</definedName>
    <definedName name="b1535b145">'[81]Analisa '!#REF!</definedName>
    <definedName name="b2030b180" localSheetId="10">'[81]Analisa '!#REF!</definedName>
    <definedName name="b2030b180">'[81]Analisa '!#REF!</definedName>
    <definedName name="b2035bs190" localSheetId="10">'[81]Analisa '!#REF!</definedName>
    <definedName name="b2035bs190">'[81]Analisa '!#REF!</definedName>
    <definedName name="b2060b180" localSheetId="10">'[81]Analisa '!#REF!</definedName>
    <definedName name="b2060b180">'[81]Analisa '!#REF!</definedName>
    <definedName name="b3020b175">'[81]Analisa '!#REF!</definedName>
    <definedName name="b3020bs175">'[81]Analisa '!#REF!</definedName>
    <definedName name="b3040b160">'[81]Analisa '!#REF!</definedName>
    <definedName name="ba">[234]H.Bhn!$M$212</definedName>
    <definedName name="BA.">[152]Data!$B$26</definedName>
    <definedName name="BA.AAN">'[117]Input Umum'!$E$54</definedName>
    <definedName name="BA.ADM">'[117]Input Umum'!$E$60</definedName>
    <definedName name="BA.BUKA">'[186]Input Umum'!$E$63</definedName>
    <definedName name="BA.EVALUASI">'[186]Input Umum'!$E$67</definedName>
    <definedName name="BA.KLAR">'[117]Input Umum'!$E$64</definedName>
    <definedName name="BA.TEKNIS">'[117]Input Umum'!$E$61</definedName>
    <definedName name="BA.WAJAR">'[117]Input Umum'!$E$62</definedName>
    <definedName name="babat" localSheetId="5">[235]RKA!#REF!</definedName>
    <definedName name="babat">[235]RKA!#REF!</definedName>
    <definedName name="babekb" localSheetId="10">'[81]Analisa '!#REF!</definedName>
    <definedName name="babekb">'[81]Analisa '!#REF!</definedName>
    <definedName name="babekp" localSheetId="10">'[81]Analisa '!#REF!</definedName>
    <definedName name="babekp">'[81]Analisa '!#REF!</definedName>
    <definedName name="baby">[96]BasicPrice!#REF!</definedName>
    <definedName name="BACK_G2" localSheetId="10">#REF!</definedName>
    <definedName name="BACK_G2">#REF!</definedName>
    <definedName name="back2" localSheetId="10">#REF!</definedName>
    <definedName name="back2">#REF!</definedName>
    <definedName name="backhoe" localSheetId="10">#REF!</definedName>
    <definedName name="backhoe">#REF!</definedName>
    <definedName name="bagaiman" localSheetId="1">'[52]Upah&amp;Bahan'!$C$23</definedName>
    <definedName name="bagaiman" localSheetId="10">'[52]Upah&amp;Bahan'!$C$23</definedName>
    <definedName name="bagaiman">'[6]Upah&amp;Bahan'!$C$23</definedName>
    <definedName name="baggrekB" localSheetId="10">[236]bahan!#REF!</definedName>
    <definedName name="baggrekB">[236]bahan!#REF!</definedName>
    <definedName name="baggrekunci">[237]bahan!$G$16</definedName>
    <definedName name="baggretutup">[237]bahan!$G$15</definedName>
    <definedName name="bagi" localSheetId="1">[229]BasicPrice!$Q$6</definedName>
    <definedName name="bagi" localSheetId="10">[229]BasicPrice!$Q$6</definedName>
    <definedName name="bagi">[238]pelaksanaan!$AG$1</definedName>
    <definedName name="BAGIAN_1">'[239]Daf 1'!$K$423</definedName>
    <definedName name="BAHAN" localSheetId="5">[207]BAHAN!$B$9:$F$57</definedName>
    <definedName name="BAHAN" localSheetId="0">#REF!</definedName>
    <definedName name="bahan" localSheetId="1">[240]hargaDC!$C$37:$C$81</definedName>
    <definedName name="bahan" localSheetId="10">[240]hargaDC!$C$37:$C$81</definedName>
    <definedName name="BAHAN">#REF!</definedName>
    <definedName name="BAHAN_ALAT" localSheetId="5">#REF!</definedName>
    <definedName name="BAHAN_ALAT" localSheetId="0">#REF!</definedName>
    <definedName name="BAHAN_ALAT">#REF!</definedName>
    <definedName name="bahanbaku" localSheetId="5">[235]RKA!#REF!</definedName>
    <definedName name="bahanbaku" localSheetId="0">[235]RKA!#REF!</definedName>
    <definedName name="bahanbaku">[235]RKA!#REF!</definedName>
    <definedName name="BAHP">'[186]Input Umum'!$E$71</definedName>
    <definedName name="BAHU" localSheetId="5">'[142]Kuantitas &amp; Harga'!#REF!</definedName>
    <definedName name="BAHU" localSheetId="0">'[142]Kuantitas &amp; Harga'!#REF!</definedName>
    <definedName name="BAHU" localSheetId="1">#REF!</definedName>
    <definedName name="BAHU" localSheetId="10">#REF!</definedName>
    <definedName name="BAHU">'[142]Kuantitas &amp; Harga'!#REF!</definedName>
    <definedName name="BAHU1">'[226]Kuantitas &amp; Harga'!$B$84:$I$100</definedName>
    <definedName name="BAHUJALAN" localSheetId="10">[166]ANALISA!#REF!</definedName>
    <definedName name="BAHUJALAN">[166]ANALISA!#REF!</definedName>
    <definedName name="BAILLY" localSheetId="10">[166]ANALISA!#REF!</definedName>
    <definedName name="BAILLY">[166]ANALISA!#REF!</definedName>
    <definedName name="Baja" localSheetId="5">#REF!</definedName>
    <definedName name="Baja" localSheetId="0">#REF!</definedName>
    <definedName name="baja" localSheetId="1">#REF!</definedName>
    <definedName name="baja" localSheetId="10">#REF!</definedName>
    <definedName name="Baja">#REF!</definedName>
    <definedName name="baja.profil" localSheetId="5">[175]BAHAN!#REF!</definedName>
    <definedName name="baja.profil" localSheetId="0">[175]BAHAN!#REF!</definedName>
    <definedName name="baja.profil" localSheetId="1">[175]BAHAN!#REF!</definedName>
    <definedName name="baja.profil" localSheetId="10">[175]BAHAN!#REF!</definedName>
    <definedName name="baja.profil">[175]BAHAN!#REF!</definedName>
    <definedName name="BAJA_BEKAS" localSheetId="0">[166]HSD!#REF!</definedName>
    <definedName name="BAJA_BEKAS">[166]HSD!#REF!</definedName>
    <definedName name="Baja_Tulangan" localSheetId="0">#REF!</definedName>
    <definedName name="Baja_Tulangan" localSheetId="10">#REF!</definedName>
    <definedName name="Baja_Tulangan">#REF!</definedName>
    <definedName name="BAJAK_BEKAS" localSheetId="0">[166]HSD!#REF!</definedName>
    <definedName name="BAJAK_BEKAS" localSheetId="10">[166]HSD!#REF!</definedName>
    <definedName name="BAJAK_BEKAS">[166]HSD!#REF!</definedName>
    <definedName name="bajal50505" localSheetId="0">'[81]Bahan '!#REF!</definedName>
    <definedName name="bajal50505">'[81]Bahan '!#REF!</definedName>
    <definedName name="bajaringan" localSheetId="5">[40]upah!#REF!</definedName>
    <definedName name="bajaringan" localSheetId="0">[40]upah!#REF!</definedName>
    <definedName name="bajaringan">[40]upah!#REF!</definedName>
    <definedName name="bajatulangan">[227]upahbahan!#REF!</definedName>
    <definedName name="bajau.24" localSheetId="0">#REF!</definedName>
    <definedName name="bajau.24" localSheetId="10">#REF!</definedName>
    <definedName name="bajau.24">#REF!</definedName>
    <definedName name="bak.kontrol" localSheetId="0">[49]ANALISA!#REF!</definedName>
    <definedName name="bak.kontrol" localSheetId="10">[49]ANALISA!#REF!</definedName>
    <definedName name="bak.kontrol">[49]ANALISA!#REF!</definedName>
    <definedName name="bAKKONTROL4545">'[111]Analisa Harga Satuan'!$G$2880</definedName>
    <definedName name="bal1525b140" localSheetId="10">'[81]Analisa '!#REF!</definedName>
    <definedName name="bal1525b140">'[81]Analisa '!#REF!</definedName>
    <definedName name="bal1525b220" localSheetId="10">'[81]Analisa '!#REF!</definedName>
    <definedName name="bal1525b220">'[81]Analisa '!#REF!</definedName>
    <definedName name="bal1530b140" localSheetId="10">'[81]Analisa '!#REF!</definedName>
    <definedName name="bal1530b140">'[81]Analisa '!#REF!</definedName>
    <definedName name="bal1530b160" localSheetId="10">'[81]Analisa '!#REF!</definedName>
    <definedName name="bal1530b160">'[81]Analisa '!#REF!</definedName>
    <definedName name="bal1530b180">'[81]Analisa '!#REF!</definedName>
    <definedName name="bal1530b195">'[81]Analisa '!#REF!</definedName>
    <definedName name="bal1540b200">'[81]Analisa '!#REF!</definedName>
    <definedName name="bal2025b185">'[81]Analisa '!#REF!</definedName>
    <definedName name="bal2025b200">'[81]Analisa '!#REF!</definedName>
    <definedName name="bal2030b215">'[81]Analisa '!#REF!</definedName>
    <definedName name="bal2030b220">'[81]Analisa '!#REF!</definedName>
    <definedName name="bal2040b140">'[81]Analisa '!#REF!</definedName>
    <definedName name="bal2040b165">'[81]Analisa '!#REF!</definedName>
    <definedName name="bal2050b165">'[81]Analisa '!#REF!</definedName>
    <definedName name="bal2060b150">'[81]Analisa '!#REF!</definedName>
    <definedName name="bal3040b140">'[81]Analisa '!#REF!</definedName>
    <definedName name="bal3040b180">'[81]Analisa '!#REF!</definedName>
    <definedName name="bal3050b190">'[81]Analisa '!#REF!</definedName>
    <definedName name="bal3060b180">'[81]Analisa '!#REF!</definedName>
    <definedName name="bal4055b215">'[81]Analisa '!#REF!</definedName>
    <definedName name="bal4060b210">'[81]Analisa '!#REF!</definedName>
    <definedName name="bal4060b225">'[81]Analisa '!#REF!</definedName>
    <definedName name="bal4070b225">'[81]Analisa '!#REF!</definedName>
    <definedName name="BALOK" localSheetId="5">#REF!</definedName>
    <definedName name="BALOK" localSheetId="0">#REF!</definedName>
    <definedName name="Balok" localSheetId="1">#REF!</definedName>
    <definedName name="Balok" localSheetId="10">#REF!</definedName>
    <definedName name="BALOK">#REF!</definedName>
    <definedName name="Balok_Kayu_Kls_II" localSheetId="0">[228]UPAH_BAHAN!#REF!</definedName>
    <definedName name="Balok_Kayu_Kls_II" localSheetId="10">[228]UPAH_BAHAN!#REF!</definedName>
    <definedName name="Balok_Kayu_Kls_II">[228]UPAH_BAHAN!#REF!</definedName>
    <definedName name="balok616cempaka">[40]upah!$H$66</definedName>
    <definedName name="balokkyklasiii">[241]upah!$H$62</definedName>
    <definedName name="baloklantaiI" localSheetId="10">'[121]Anal-1'!#REF!</definedName>
    <definedName name="baloklantaiI">'[121]Anal-1'!#REF!</definedName>
    <definedName name="baloklantaiII" localSheetId="10">'[121]Anal-1'!#REF!</definedName>
    <definedName name="baloklantaiII">'[121]Anal-1'!#REF!</definedName>
    <definedName name="BALT" localSheetId="5">#REF!</definedName>
    <definedName name="BALT" localSheetId="0">#REF!</definedName>
    <definedName name="BALT">#REF!</definedName>
    <definedName name="bambu" localSheetId="5">[40]upah!#REF!</definedName>
    <definedName name="bambu" localSheetId="0">[40]upah!#REF!</definedName>
    <definedName name="bambu">[40]upah!#REF!</definedName>
    <definedName name="bangciti" localSheetId="0">'[50]dongia (2)'!#REF!</definedName>
    <definedName name="bangciti" localSheetId="10">'[50]dongia (2)'!#REF!</definedName>
    <definedName name="bangciti">'[50]dongia (2)'!#REF!</definedName>
    <definedName name="bantu" localSheetId="1">#REF!</definedName>
    <definedName name="bantu" localSheetId="10">#REF!</definedName>
    <definedName name="bantu">'[27]4-Basic Price'!$F$257</definedName>
    <definedName name="barbocell" localSheetId="10">[236]bahan!#REF!</definedName>
    <definedName name="barbocell">[236]bahan!#REF!</definedName>
    <definedName name="baru" localSheetId="5">[242]Meto!#REF!</definedName>
    <definedName name="baru" localSheetId="0">[242]Meto!#REF!</definedName>
    <definedName name="baru">[242]Meto!#REF!</definedName>
    <definedName name="basaom" localSheetId="0">#REF!</definedName>
    <definedName name="basaom" localSheetId="10">#REF!</definedName>
    <definedName name="basaom">#REF!</definedName>
    <definedName name="basdim" localSheetId="0">#REF!</definedName>
    <definedName name="basdim" localSheetId="10">#REF!</definedName>
    <definedName name="basdim">#REF!</definedName>
    <definedName name="basdoc" localSheetId="0">#REF!</definedName>
    <definedName name="basdoc" localSheetId="10">#REF!</definedName>
    <definedName name="basdoc">#REF!</definedName>
    <definedName name="BASE">[243]Umum!$T$36</definedName>
    <definedName name="BASEA" localSheetId="5">#REF!</definedName>
    <definedName name="BASEA" localSheetId="0">#REF!</definedName>
    <definedName name="BASEA">#REF!</definedName>
    <definedName name="BASEB" localSheetId="5">#REF!</definedName>
    <definedName name="BASEB">#REF!</definedName>
    <definedName name="BaseC" localSheetId="5">#REF!</definedName>
    <definedName name="BaseC">#REF!</definedName>
    <definedName name="basfs" localSheetId="10">#REF!</definedName>
    <definedName name="basfs">#REF!</definedName>
    <definedName name="basi" localSheetId="10">#REF!</definedName>
    <definedName name="basi">#REF!</definedName>
    <definedName name="BASIC" localSheetId="5">#REF!</definedName>
    <definedName name="BASIC">#REF!</definedName>
    <definedName name="BASICHD" localSheetId="5">#REF!</definedName>
    <definedName name="BASICHD">#REF!</definedName>
    <definedName name="basicprice">[96]BasicPrice!$B$12:$F$77</definedName>
    <definedName name="basitc" localSheetId="10">#REF!</definedName>
    <definedName name="basitc">#REF!</definedName>
    <definedName name="baspalcurah">[206]bahan!$G$57</definedName>
    <definedName name="baspalt">[206]bahan!$G$18</definedName>
    <definedName name="basrtu" localSheetId="0">#REF!</definedName>
    <definedName name="basrtu" localSheetId="10">#REF!</definedName>
    <definedName name="basrtu">#REF!</definedName>
    <definedName name="bastw" localSheetId="0">#REF!</definedName>
    <definedName name="bastw" localSheetId="10">#REF!</definedName>
    <definedName name="bastw">#REF!</definedName>
    <definedName name="bata" localSheetId="1">'[81]Bahan '!#REF!</definedName>
    <definedName name="bata" localSheetId="10">'[81]Bahan '!#REF!</definedName>
    <definedName name="bata">'[169]Harga Satuan Upah &amp; Bahan'!$H$32</definedName>
    <definedName name="bata12">'[121]Anal-1'!$C$104</definedName>
    <definedName name="Bata13">'[111]Analisa Harga Satuan'!$G$1123</definedName>
    <definedName name="bata14">'[121]Anal-1'!$C$116</definedName>
    <definedName name="Bata161bata">'[111]Analisa Harga Satuan'!$G$1183</definedName>
    <definedName name="BATABNF" localSheetId="5">#REF!</definedName>
    <definedName name="BATABNF" localSheetId="0">#REF!</definedName>
    <definedName name="BATABNF">#REF!</definedName>
    <definedName name="BATANG" localSheetId="5">#REF!</definedName>
    <definedName name="BATANG">#REF!</definedName>
    <definedName name="BATAS" localSheetId="5">#REF!</definedName>
    <definedName name="BATAS">#REF!</definedName>
    <definedName name="batkal1015" localSheetId="5">#REF!</definedName>
    <definedName name="batkal1015">#REF!</definedName>
    <definedName name="batkal1520">[150]bahan!$I$227</definedName>
    <definedName name="batkal35" localSheetId="5">#REF!</definedName>
    <definedName name="batkal35" localSheetId="0">#REF!</definedName>
    <definedName name="batkal35">#REF!</definedName>
    <definedName name="batkal57" localSheetId="5">#REF!</definedName>
    <definedName name="batkal57">#REF!</definedName>
    <definedName name="batkal710" localSheetId="5">#REF!</definedName>
    <definedName name="batkal710">#REF!</definedName>
    <definedName name="Batu" localSheetId="5">#REF!</definedName>
    <definedName name="batu" localSheetId="1">#REF!</definedName>
    <definedName name="batu" localSheetId="10">#REF!</definedName>
    <definedName name="Batu">#REF!</definedName>
    <definedName name="BATU_BATA" localSheetId="5">[230]BAHAN!$L$25</definedName>
    <definedName name="BATU_BATA" localSheetId="0">[175]BAHAN!#REF!</definedName>
    <definedName name="BATU_BATA" localSheetId="1">[175]BAHAN!#REF!</definedName>
    <definedName name="BATU_BATA" localSheetId="10">[175]BAHAN!#REF!</definedName>
    <definedName name="BATU_BATA">[175]BAHAN!#REF!</definedName>
    <definedName name="Batu_Gunung_Batu_Kali">'[218]UPAH &amp; BAHAN '!$C$14</definedName>
    <definedName name="Batu_kali">[244]Harga!$F$21</definedName>
    <definedName name="batu_kerikil" localSheetId="5">[204]Bahan!$M$18</definedName>
    <definedName name="Batu_kerikil">[244]Harga!$F$22</definedName>
    <definedName name="BATU_KORAL">[204]Bahan!$M$17</definedName>
    <definedName name="BATU_PECAH" localSheetId="5">#REF!</definedName>
    <definedName name="BATU_PECAH" localSheetId="0">#REF!</definedName>
    <definedName name="BATU_PECAH">#REF!</definedName>
    <definedName name="batualam" localSheetId="5">[40]upah!#REF!</definedName>
    <definedName name="batualam" localSheetId="0">[40]upah!#REF!</definedName>
    <definedName name="batualam">[40]upah!#REF!</definedName>
    <definedName name="BATUBATA" localSheetId="5">'[219]R.BAHAN'!#REF!</definedName>
    <definedName name="BATUBATA" localSheetId="0">'[219]R.BAHAN'!#REF!</definedName>
    <definedName name="BATUBATA">'[219]R.BAHAN'!#REF!</definedName>
    <definedName name="Batubelah" localSheetId="5">#REF!</definedName>
    <definedName name="Batubelah" localSheetId="0">#REF!</definedName>
    <definedName name="BATUBELAH" localSheetId="1">#REF!</definedName>
    <definedName name="BATUBELAH" localSheetId="10">#REF!</definedName>
    <definedName name="Batubelah">#REF!</definedName>
    <definedName name="batugun">'[169]Harga Satuan Upah &amp; Bahan'!$H$30</definedName>
    <definedName name="batukali" localSheetId="5">[49]BAHAN!#REF!</definedName>
    <definedName name="batukali" localSheetId="0">[49]BAHAN!#REF!</definedName>
    <definedName name="batukali" localSheetId="1">[96]BasicPrice!$F$14</definedName>
    <definedName name="batukali" localSheetId="10">[96]BasicPrice!$F$14</definedName>
    <definedName name="batukali">[49]BAHAN!#REF!</definedName>
    <definedName name="BatuKali14">'[111]Analisa Harga Satuan'!$G$200</definedName>
    <definedName name="batukosong" localSheetId="10">'[121]Anal-1'!#REF!</definedName>
    <definedName name="batukosong">'[121]Anal-1'!#REF!</definedName>
    <definedName name="batupecah13">[227]upahbahan!$G$119</definedName>
    <definedName name="batupecah35">[227]upahbahan!$G$118</definedName>
    <definedName name="batupecah57">[227]upahbahan!$G$117</definedName>
    <definedName name="batusaring" localSheetId="0">#REF!</definedName>
    <definedName name="batusaring" localSheetId="10">#REF!</definedName>
    <definedName name="batusaring">#REF!</definedName>
    <definedName name="batutempel" localSheetId="5">[40]upah!#REF!</definedName>
    <definedName name="batutempel" localSheetId="0">[40]upah!#REF!</definedName>
    <definedName name="batutempel">[40]upah!#REF!</definedName>
    <definedName name="Baut" localSheetId="5">#REF!</definedName>
    <definedName name="Baut" localSheetId="0">#REF!</definedName>
    <definedName name="Baut">#REF!</definedName>
    <definedName name="BAX" localSheetId="0">#REF!</definedName>
    <definedName name="BAX" localSheetId="10">#REF!</definedName>
    <definedName name="BAX">#REF!</definedName>
    <definedName name="bb" localSheetId="5">#REF!</definedName>
    <definedName name="bb" localSheetId="0">#REF!</definedName>
    <definedName name="Bb" localSheetId="1">'[189]SAT-DAS'!#REF!</definedName>
    <definedName name="Bb" localSheetId="10">'[189]SAT-DAS'!#REF!</definedName>
    <definedName name="bb">#REF!</definedName>
    <definedName name="bbabat" localSheetId="5">#REF!</definedName>
    <definedName name="bbabat" localSheetId="0">#REF!</definedName>
    <definedName name="bbabat">#REF!</definedName>
    <definedName name="bbahu" localSheetId="5">#REF!</definedName>
    <definedName name="bbahu">#REF!</definedName>
    <definedName name="bbambu" localSheetId="10">[236]bahan!#REF!</definedName>
    <definedName name="bbambu">[236]bahan!#REF!</definedName>
    <definedName name="BBASE" localSheetId="5">#REF!</definedName>
    <definedName name="BBASE" localSheetId="0">#REF!</definedName>
    <definedName name="BBASE">#REF!</definedName>
    <definedName name="bbata" localSheetId="5">#REF!</definedName>
    <definedName name="bbata">#REF!</definedName>
    <definedName name="bbb" localSheetId="5">[245]RAB!#REF!</definedName>
    <definedName name="bbb">[245]RAB!#REF!</definedName>
    <definedName name="bbbb" localSheetId="5">'[246]D6-1b'!$B$355:$L$413</definedName>
    <definedName name="bbbb">'[246]D6-1b'!$B$355:$L$413</definedName>
    <definedName name="bbensin">[247]bahan!$G$32</definedName>
    <definedName name="bbet" localSheetId="5">#REF!</definedName>
    <definedName name="bbet" localSheetId="0">#REF!</definedName>
    <definedName name="bbet">#REF!</definedName>
    <definedName name="bbj" localSheetId="5">#REF!</definedName>
    <definedName name="bbj">#REF!</definedName>
    <definedName name="bbkr" localSheetId="5">[248]H.Satuan!#REF!</definedName>
    <definedName name="bbkr">[248]H.Satuan!#REF!</definedName>
    <definedName name="BBL">'[108]H S D'!$E$40</definedName>
    <definedName name="bbm" localSheetId="5">[235]RKA!#REF!</definedName>
    <definedName name="bbm" localSheetId="0">[235]RKA!#REF!</definedName>
    <definedName name="BBM" localSheetId="1">[198]hrgsat!$E$13:$H$39</definedName>
    <definedName name="BBM" localSheetId="10">[198]hrgsat!$E$13:$H$39</definedName>
    <definedName name="bbm">[235]RKA!#REF!</definedName>
    <definedName name="bbminyak" localSheetId="5">#REF!</definedName>
    <definedName name="bbminyak" localSheetId="0">#REF!</definedName>
    <definedName name="bbminyak">#REF!</definedName>
    <definedName name="bbronjong" localSheetId="0">[236]bahan!#REF!</definedName>
    <definedName name="bbronjong" localSheetId="10">[236]bahan!#REF!</definedName>
    <definedName name="bbronjong">[236]bahan!#REF!</definedName>
    <definedName name="BBS" localSheetId="0">#REF!</definedName>
    <definedName name="BBS" localSheetId="10">#REF!</definedName>
    <definedName name="BBS">#REF!</definedName>
    <definedName name="Bbt">'[189]SAT-DAS'!$J$33</definedName>
    <definedName name="bbtgkelapa" localSheetId="10">[236]bahan!#REF!</definedName>
    <definedName name="bbtgkelapa">[236]bahan!#REF!</definedName>
    <definedName name="bbtkalib" localSheetId="10">[236]bahan!#REF!</definedName>
    <definedName name="bbtkalib">[236]bahan!#REF!</definedName>
    <definedName name="bbtn">[80]DHSD!$G$26</definedName>
    <definedName name="BBX" localSheetId="10">#REF!</definedName>
    <definedName name="BBX">#REF!</definedName>
    <definedName name="BC" localSheetId="5">#REF!</definedName>
    <definedName name="BC" localSheetId="0">#REF!</definedName>
    <definedName name="BC">#REF!</definedName>
    <definedName name="BC_PR" localSheetId="5">#REF!</definedName>
    <definedName name="BC_PR">#REF!</definedName>
    <definedName name="BCD" localSheetId="5">#REF!</definedName>
    <definedName name="BCD">#REF!</definedName>
    <definedName name="bcor" localSheetId="10">'[81]Analisa '!#REF!</definedName>
    <definedName name="bcor">'[81]Analisa '!#REF!</definedName>
    <definedName name="bcuciparit" localSheetId="5">'[249]RKA (3)'!#REF!</definedName>
    <definedName name="bcuciparit" localSheetId="0">'[249]RKA (3)'!#REF!</definedName>
    <definedName name="bcuciparit">'[249]RKA (3)'!#REF!</definedName>
    <definedName name="BCX" localSheetId="0">#REF!</definedName>
    <definedName name="BCX" localSheetId="10">#REF!</definedName>
    <definedName name="BCX">#REF!</definedName>
    <definedName name="bd">[86]DAFMAT!$F$149</definedName>
    <definedName name="bd_lain">'[250]HARSAT-lain'!$C$2:$V$2127</definedName>
    <definedName name="bd_tanah">'[250]HARSAT-tanah'!$C$2:$V$2183</definedName>
    <definedName name="bdg">[251]CH!$A$1</definedName>
    <definedName name="bdh" localSheetId="0" hidden="1">{"'Sheet1'!$A$1"}</definedName>
    <definedName name="bdh" localSheetId="10" hidden="1">{"'Sheet1'!$A$1"}</definedName>
    <definedName name="bdh" hidden="1">{"'Sheet1'!$A$1"}</definedName>
    <definedName name="bdht15nc" localSheetId="10">[50]gtrinh!#REF!</definedName>
    <definedName name="bdht15nc">[50]gtrinh!#REF!</definedName>
    <definedName name="bdht15vl">[50]gtrinh!#REF!</definedName>
    <definedName name="bdht25nc">[50]gtrinh!#REF!</definedName>
    <definedName name="bdht25vl">[50]gtrinh!#REF!</definedName>
    <definedName name="bdht325nc">[50]gtrinh!#REF!</definedName>
    <definedName name="bdht325vl">[50]gtrinh!#REF!</definedName>
    <definedName name="bdia6" localSheetId="0">#REF!</definedName>
    <definedName name="bdia6" localSheetId="10">#REF!</definedName>
    <definedName name="bdia6">#REF!</definedName>
    <definedName name="BDLS">'[202]BD-LS'!$B$7:$L$600</definedName>
    <definedName name="bdnhd">[188]DHSD!$G$40</definedName>
    <definedName name="Bdz" localSheetId="10">'[191]SAT-DAS'!#REF!</definedName>
    <definedName name="Bdz">'[191]SAT-DAS'!#REF!</definedName>
    <definedName name="be" localSheetId="0">#REF!</definedName>
    <definedName name="be" localSheetId="10">#REF!</definedName>
    <definedName name="be">#REF!</definedName>
    <definedName name="beach" localSheetId="5">#REF!</definedName>
    <definedName name="beach" localSheetId="0">#REF!</definedName>
    <definedName name="beach">#REF!</definedName>
    <definedName name="bebre" localSheetId="0">[182]Cover!#REF!</definedName>
    <definedName name="bebre" localSheetId="10">[182]Cover!#REF!</definedName>
    <definedName name="bebre">[182]Cover!#REF!</definedName>
    <definedName name="bedjo" localSheetId="0">#REF!</definedName>
    <definedName name="bedjo" localSheetId="10">#REF!</definedName>
    <definedName name="bedjo">#REF!</definedName>
    <definedName name="bekistb" localSheetId="0">'[81]Analisa '!#REF!</definedName>
    <definedName name="bekistb" localSheetId="10">'[81]Analisa '!#REF!</definedName>
    <definedName name="bekistb">'[81]Analisa '!#REF!</definedName>
    <definedName name="bekistp" localSheetId="0">'[81]Analisa '!#REF!</definedName>
    <definedName name="bekistp" localSheetId="10">'[81]Analisa '!#REF!</definedName>
    <definedName name="bekistp">'[81]Analisa '!#REF!</definedName>
    <definedName name="bekpan" localSheetId="0">'[81]Analisa '!#REF!</definedName>
    <definedName name="bekpan">'[81]Analisa '!#REF!</definedName>
    <definedName name="belanjabahan" localSheetId="5">'[150]RKA (2)'!#REF!</definedName>
    <definedName name="belanjabahan" localSheetId="0">'[150]RKA (2)'!#REF!</definedName>
    <definedName name="belanjabahan">'[150]RKA (2)'!#REF!</definedName>
    <definedName name="belanjabarang">'[252]RKA (2)'!$Y$49</definedName>
    <definedName name="belanjacetak" localSheetId="5">#REF!</definedName>
    <definedName name="belanjacetak" localSheetId="0">#REF!</definedName>
    <definedName name="belanjacetak">#REF!</definedName>
    <definedName name="belanjaganda" localSheetId="5">#REF!</definedName>
    <definedName name="belanjaganda">#REF!</definedName>
    <definedName name="belanjakantor" localSheetId="5">#REF!</definedName>
    <definedName name="belanjakantor">#REF!</definedName>
    <definedName name="belanjalangsung" localSheetId="5">#REF!</definedName>
    <definedName name="belanjalangsung">#REF!</definedName>
    <definedName name="belanjamodal" localSheetId="5">#REF!</definedName>
    <definedName name="belanjamodal">#REF!</definedName>
    <definedName name="belanjapegawai" localSheetId="5">#REF!</definedName>
    <definedName name="belanjapegawai">#REF!</definedName>
    <definedName name="belanjasparepart" localSheetId="5">#REF!</definedName>
    <definedName name="belanjasparepart">#REF!</definedName>
    <definedName name="belanjataklangsung" localSheetId="5">'[249]RKA (3)'!#REF!</definedName>
    <definedName name="belanjataklangsung">'[249]RKA (3)'!#REF!</definedName>
    <definedName name="belbahan" localSheetId="5">'[252]RKA (2)'!#REF!</definedName>
    <definedName name="belbahan">'[252]RKA (2)'!#REF!</definedName>
    <definedName name="BEN" localSheetId="5">#REF!</definedName>
    <definedName name="BEN" localSheetId="0">#REF!</definedName>
    <definedName name="BEN">#REF!</definedName>
    <definedName name="Benang" localSheetId="5">#REF!</definedName>
    <definedName name="Benang">#REF!</definedName>
    <definedName name="Bender" localSheetId="5">#REF!</definedName>
    <definedName name="Bender">#REF!</definedName>
    <definedName name="bendrat" localSheetId="1">[196]Hargasatuan!$F$16</definedName>
    <definedName name="bendrat" localSheetId="10">[196]Hargasatuan!$F$16</definedName>
    <definedName name="bendrat">'[193]Harga Dasar'!$H$45</definedName>
    <definedName name="BenklemanBeam">'[193]Harga Dasar'!$H$92</definedName>
    <definedName name="bensin" localSheetId="1">[253]bahan!$G$32</definedName>
    <definedName name="bensin" localSheetId="10">[253]bahan!$G$32</definedName>
    <definedName name="Bensin">'[193]Harga Dasar'!$H$35</definedName>
    <definedName name="bersama" localSheetId="5">'[6]Kuantitas &amp; Harga'!#REF!</definedName>
    <definedName name="bersama" localSheetId="0">'[6]Kuantitas &amp; Harga'!#REF!</definedName>
    <definedName name="bersama" localSheetId="1">'[52]Kuantitas &amp; Harga'!#REF!</definedName>
    <definedName name="bersama" localSheetId="10">'[52]Kuantitas &amp; Harga'!#REF!</definedName>
    <definedName name="bersama">'[6]Kuantitas &amp; Harga'!#REF!</definedName>
    <definedName name="Besi" localSheetId="5">#REF!</definedName>
    <definedName name="Besi" localSheetId="0">#REF!</definedName>
    <definedName name="Besi" localSheetId="1">'[189]SAT-DAS'!#REF!</definedName>
    <definedName name="Besi" localSheetId="10">'[189]SAT-DAS'!#REF!</definedName>
    <definedName name="Besi">#REF!</definedName>
    <definedName name="BESI_BETON" localSheetId="5">[230]BAHAN!$L$27</definedName>
    <definedName name="Besi_Beton" localSheetId="1">[228]UPAH_BAHAN!$C$23</definedName>
    <definedName name="Besi_Beton" localSheetId="10">[228]UPAH_BAHAN!$C$23</definedName>
    <definedName name="BESI_BETON">[254]BAHAN!$L$34</definedName>
    <definedName name="Besi_Beton_Polos">'[218]UPAH &amp; BAHAN '!$C$15</definedName>
    <definedName name="Besi_Beton_Ulir">'[218]UPAH &amp; BAHAN '!$C$16</definedName>
    <definedName name="besi1kg">[140]anal!$K$846</definedName>
    <definedName name="besi6" localSheetId="5">#REF!</definedName>
    <definedName name="besi6" localSheetId="0">#REF!</definedName>
    <definedName name="besi6">#REF!</definedName>
    <definedName name="besibeton" localSheetId="5">'[173]harga bahan'!#REF!</definedName>
    <definedName name="besibeton" localSheetId="0">'[173]harga bahan'!#REF!</definedName>
    <definedName name="besibeton">'[173]harga bahan'!#REF!</definedName>
    <definedName name="besibetonulir" localSheetId="5">[227]upahbahan!#REF!</definedName>
    <definedName name="besibetonulir" localSheetId="0">[227]upahbahan!#REF!</definedName>
    <definedName name="besibetonulir">[227]upahbahan!#REF!</definedName>
    <definedName name="besip">[86]DAFMAT!$F$72</definedName>
    <definedName name="besipegangan" localSheetId="10">[224]cover!#REF!</definedName>
    <definedName name="besipegangan">[224]cover!#REF!</definedName>
    <definedName name="besipolos">[96]BasicPrice!$F$21</definedName>
    <definedName name="besistrip">[40]upah!$H$61</definedName>
    <definedName name="besiulir">[96]BasicPrice!$F$22</definedName>
    <definedName name="betb">[86]DAFMAT!$F$55</definedName>
    <definedName name="betc">[86]DAFMAT!$F$54</definedName>
    <definedName name="betd">[86]DAFMAT!$F$53</definedName>
    <definedName name="bete">[86]DAFMAT!$F$52</definedName>
    <definedName name="beton" localSheetId="10">#REF!</definedName>
    <definedName name="beton">#REF!</definedName>
    <definedName name="beton.ground" localSheetId="5">[175]ANALISA!#REF!</definedName>
    <definedName name="beton.ground" localSheetId="0">[175]ANALISA!#REF!</definedName>
    <definedName name="beton.ground" localSheetId="1">[175]ANALISA!#REF!</definedName>
    <definedName name="beton.ground">[175]ANALISA!#REF!</definedName>
    <definedName name="beton.k.225" localSheetId="0">#REF!</definedName>
    <definedName name="beton.k.225" localSheetId="10">#REF!</definedName>
    <definedName name="beton.k.225">#REF!</definedName>
    <definedName name="beton.k.bo" localSheetId="0">#REF!</definedName>
    <definedName name="beton.k.bo" localSheetId="10">#REF!</definedName>
    <definedName name="beton.k.bo">#REF!</definedName>
    <definedName name="Beton_K350" localSheetId="0">#REF!</definedName>
    <definedName name="Beton_K350" localSheetId="10">#REF!</definedName>
    <definedName name="Beton_K350">#REF!</definedName>
    <definedName name="Beton_Takbertulang" localSheetId="10">#REF!</definedName>
    <definedName name="Beton_Takbertulang">#REF!</definedName>
    <definedName name="BETON1">'[255]LL beton'!$I$58</definedName>
    <definedName name="beton123" localSheetId="0">#REF!</definedName>
    <definedName name="beton123" localSheetId="10">#REF!</definedName>
    <definedName name="beton123">#REF!</definedName>
    <definedName name="beton135" localSheetId="0">#REF!</definedName>
    <definedName name="beton135" localSheetId="10">#REF!</definedName>
    <definedName name="beton135">#REF!</definedName>
    <definedName name="Beton225" localSheetId="5">#REF!</definedName>
    <definedName name="Beton225" localSheetId="0">#REF!</definedName>
    <definedName name="Beton225">#REF!</definedName>
    <definedName name="beton250" localSheetId="10">'[81]Analisa '!#REF!</definedName>
    <definedName name="beton250">'[81]Analisa '!#REF!</definedName>
    <definedName name="Beton300" localSheetId="5">#REF!</definedName>
    <definedName name="Beton300" localSheetId="0">#REF!</definedName>
    <definedName name="Beton300">#REF!</definedName>
    <definedName name="Beton400" localSheetId="5">#REF!</definedName>
    <definedName name="Beton400">#REF!</definedName>
    <definedName name="betonbalok">[256]AHS!$K$291</definedName>
    <definedName name="BetonBO" localSheetId="5">#REF!</definedName>
    <definedName name="BetonBO" localSheetId="0">#REF!</definedName>
    <definedName name="BetonBO">#REF!</definedName>
    <definedName name="betoncapsbeam">[256]AHS!$K$281</definedName>
    <definedName name="BETONK_225" localSheetId="10">[166]ANALISA!#REF!</definedName>
    <definedName name="BETONK_225">[166]ANALISA!#REF!</definedName>
    <definedName name="betonk125">[227]analisa!$K$4578</definedName>
    <definedName name="betonk175">[227]analisa!$K$4461</definedName>
    <definedName name="BETONK250">[227]analisa!$K$1226</definedName>
    <definedName name="betonk300">[227]analisa!$K$4400</definedName>
    <definedName name="betonk350">[227]analisa!$K$4339</definedName>
    <definedName name="betonk400">[227]analisa!$K$4278</definedName>
    <definedName name="betonk500">[227]analisa!$K$4217</definedName>
    <definedName name="betonkolom">[256]AHS!$K$318</definedName>
    <definedName name="betonkolompraktis">[256]AHS!$K$354</definedName>
    <definedName name="betonmassa" localSheetId="0">#REF!</definedName>
    <definedName name="betonmassa" localSheetId="10">#REF!</definedName>
    <definedName name="betonmassa">#REF!</definedName>
    <definedName name="betonpilecap">[256]AHS!$K$263</definedName>
    <definedName name="betonpitlift">[256]AHS!$K$345</definedName>
    <definedName name="betonramp">[256]AHS!$K$327</definedName>
    <definedName name="betonsiklopk175">[227]analisa!$K$4520</definedName>
    <definedName name="betonslab10">[256]AHS!$K$300</definedName>
    <definedName name="betonslab12">[256]AHS!$K$309</definedName>
    <definedName name="betonsloof">[256]AHS!$K$272</definedName>
    <definedName name="betontangga">[256]AHS!$K$336</definedName>
    <definedName name="betp">[86]DAFMAT!$F$57</definedName>
    <definedName name="bg" localSheetId="5">#REF!</definedName>
    <definedName name="bg" localSheetId="0">#REF!</definedName>
    <definedName name="bg" localSheetId="1">#REF!</definedName>
    <definedName name="bg" localSheetId="10">#REF!</definedName>
    <definedName name="bg">#REF!</definedName>
    <definedName name="BGF" localSheetId="0" hidden="1">{"'Sheet1'!$A$1"}</definedName>
    <definedName name="BGF" localSheetId="10" hidden="1">{"'Sheet1'!$A$1"}</definedName>
    <definedName name="BGF" hidden="1">{"'Sheet1'!$A$1"}</definedName>
    <definedName name="BH" localSheetId="5">#REF!</definedName>
    <definedName name="BH" localSheetId="0">#REF!</definedName>
    <definedName name="BH" localSheetId="1" hidden="1">{"'Sheet1'!$A$1"}</definedName>
    <definedName name="BH" localSheetId="10" hidden="1">{"'Sheet1'!$A$1"}</definedName>
    <definedName name="BH">#REF!</definedName>
    <definedName name="bhotmix" localSheetId="5">#REF!</definedName>
    <definedName name="bhotmix" localSheetId="0">#REF!</definedName>
    <definedName name="bhotmix">#REF!</definedName>
    <definedName name="BIAL">[257]BIALANG!$A$2:$AV$2030</definedName>
    <definedName name="bialum">'[202]BIA-LUMPSUM'!$B$9:$L$665</definedName>
    <definedName name="Biaya" localSheetId="5">#REF!</definedName>
    <definedName name="Biaya" localSheetId="0">#REF!</definedName>
    <definedName name="Biaya">#REF!</definedName>
    <definedName name="BIAYA_UMUM" localSheetId="5">#REF!</definedName>
    <definedName name="BIAYA_UMUM">#REF!</definedName>
    <definedName name="BIDANG1">[117]Pengalaman!$V$34</definedName>
    <definedName name="BIDANG2">[117]Pengalaman!$V$79</definedName>
    <definedName name="BIDANG3">[117]Pengalaman!$V$124</definedName>
    <definedName name="bilalang" localSheetId="5">[227]upahbahan!#REF!</definedName>
    <definedName name="bilalang">[227]upahbahan!#REF!</definedName>
    <definedName name="BILANW">'[117]Input Umum'!$E$76</definedName>
    <definedName name="BILATHPS">'[186]Input Umum'!$E$85</definedName>
    <definedName name="BILBWHHPS">'[186]Input Umum'!$E$84</definedName>
    <definedName name="BILDAF">'[186]Input Umum'!$E$79</definedName>
    <definedName name="BILDOKUMEN">'[162]Input Umum'!$E$75</definedName>
    <definedName name="BILHPS">'[162]Input Umum'!$D$10</definedName>
    <definedName name="BILJAMIN">'[162]Input Umum'!$D$14</definedName>
    <definedName name="BILJW">'[162]Input Umum'!$E$11</definedName>
    <definedName name="BILKSO">'[162]Input Umum'!$E$79</definedName>
    <definedName name="BILLKP">'[162]Input Umum'!$E$80</definedName>
    <definedName name="billquabaka" localSheetId="10">[258]Bill_Qua!#REF!</definedName>
    <definedName name="billquabaka">[258]Bill_Qua!#REF!</definedName>
    <definedName name="BILMASUK">'[162]Input Umum'!$E$76</definedName>
    <definedName name="BILMLJAMIN">'[162]Input Umum'!$E$16</definedName>
    <definedName name="BILMLPWR">'[162]Input Umum'!$E$12</definedName>
    <definedName name="BILMUNDUR">'[162]Input Umum'!$E$77</definedName>
    <definedName name="BILPAKTA">'[162]Input Umum'!$E$74</definedName>
    <definedName name="BILTLKP">'[162]Input Umum'!$E$81</definedName>
    <definedName name="BILTMASUK">'[162]Input Umum'!$E$78</definedName>
    <definedName name="bina3" localSheetId="5">#REF!</definedName>
    <definedName name="bina3" localSheetId="0">#REF!</definedName>
    <definedName name="bina3">#REF!</definedName>
    <definedName name="binda1" localSheetId="5">#REF!</definedName>
    <definedName name="binda1">#REF!</definedName>
    <definedName name="BINDER" localSheetId="5">#REF!</definedName>
    <definedName name="BINDER">#REF!</definedName>
    <definedName name="binjai" localSheetId="5">#REF!</definedName>
    <definedName name="binjai">#REF!</definedName>
    <definedName name="binjai.xls" localSheetId="5" hidden="1">[259]H.Satuan!#REF!</definedName>
    <definedName name="binjai.xls" hidden="1">[259]H.Satuan!#REF!</definedName>
    <definedName name="Binti">[260]material!$D$14:$K$17</definedName>
    <definedName name="BITUM2" localSheetId="0">#REF!</definedName>
    <definedName name="BITUM2" localSheetId="10">#REF!</definedName>
    <definedName name="BITUM2">#REF!</definedName>
    <definedName name="BJ" localSheetId="0">#REF!</definedName>
    <definedName name="BJ" localSheetId="10">#REF!</definedName>
    <definedName name="BJ">#REF!</definedName>
    <definedName name="BK">#N/A</definedName>
    <definedName name="bka">[80]DHSD!$G$17</definedName>
    <definedName name="bkali" localSheetId="10">'[81]Analisa '!#REF!</definedName>
    <definedName name="bkali">'[81]Analisa '!#REF!</definedName>
    <definedName name="bkarungpls" localSheetId="10">[236]bahan!#REF!</definedName>
    <definedName name="bkarungpls">[236]bahan!#REF!</definedName>
    <definedName name="Bkis" localSheetId="10">[80]DHSD!#REF!</definedName>
    <definedName name="Bkis">[80]DHSD!#REF!</definedName>
    <definedName name="bkl" localSheetId="5">#REF!</definedName>
    <definedName name="bkl" localSheetId="0">#REF!</definedName>
    <definedName name="bkl">#REF!</definedName>
    <definedName name="Bkon" localSheetId="0">[80]DHSD!#REF!</definedName>
    <definedName name="Bkon" localSheetId="10">[80]DHSD!#REF!</definedName>
    <definedName name="Bkon">[80]DHSD!#REF!</definedName>
    <definedName name="BL">[261]Umum!$T$36</definedName>
    <definedName name="blpa" localSheetId="5">#REF!</definedName>
    <definedName name="blpa" localSheetId="0">#REF!</definedName>
    <definedName name="blpa">#REF!</definedName>
    <definedName name="BM.010" localSheetId="5">#REF!</definedName>
    <definedName name="BM.010">#REF!</definedName>
    <definedName name="BM.013" localSheetId="5">#REF!</definedName>
    <definedName name="BM.013">#REF!</definedName>
    <definedName name="BM.014" localSheetId="5">#REF!</definedName>
    <definedName name="BM.014">#REF!</definedName>
    <definedName name="BM.020" localSheetId="5">#REF!</definedName>
    <definedName name="BM.020">#REF!</definedName>
    <definedName name="BM.022" localSheetId="5">#REF!</definedName>
    <definedName name="BM.022">#REF!</definedName>
    <definedName name="BM.023" localSheetId="5">#REF!</definedName>
    <definedName name="BM.023">#REF!</definedName>
    <definedName name="BM.024" localSheetId="5">#REF!</definedName>
    <definedName name="BM.024">#REF!</definedName>
    <definedName name="BM.026" localSheetId="5">#REF!</definedName>
    <definedName name="BM.026">#REF!</definedName>
    <definedName name="BM.028" localSheetId="5">#REF!</definedName>
    <definedName name="BM.028">#REF!</definedName>
    <definedName name="BM.029" localSheetId="5">#REF!</definedName>
    <definedName name="BM.029">#REF!</definedName>
    <definedName name="BM.040" localSheetId="5">#REF!</definedName>
    <definedName name="BM.040">#REF!</definedName>
    <definedName name="BM.041" localSheetId="5">#REF!</definedName>
    <definedName name="BM.041">#REF!</definedName>
    <definedName name="BM.042" localSheetId="5">#REF!</definedName>
    <definedName name="BM.042">#REF!</definedName>
    <definedName name="BM.050" localSheetId="5">#REF!</definedName>
    <definedName name="BM.050">#REF!</definedName>
    <definedName name="BM.050A" localSheetId="5">#REF!</definedName>
    <definedName name="BM.050A">#REF!</definedName>
    <definedName name="bm.051" localSheetId="5">#REF!</definedName>
    <definedName name="bm.051">#REF!</definedName>
    <definedName name="bm.052" localSheetId="5">#REF!</definedName>
    <definedName name="bm.052">#REF!</definedName>
    <definedName name="BM.061" localSheetId="5">#REF!</definedName>
    <definedName name="BM.061">#REF!</definedName>
    <definedName name="BM.065" localSheetId="5">#REF!</definedName>
    <definedName name="BM.065">#REF!</definedName>
    <definedName name="BM.070" localSheetId="5">#REF!</definedName>
    <definedName name="BM.070">#REF!</definedName>
    <definedName name="BM.080" localSheetId="5">#REF!</definedName>
    <definedName name="BM.080">#REF!</definedName>
    <definedName name="BM.162" localSheetId="5">#REF!</definedName>
    <definedName name="BM.162">#REF!</definedName>
    <definedName name="BM.166" localSheetId="5">#REF!</definedName>
    <definedName name="BM.166">#REF!</definedName>
    <definedName name="BM.167" localSheetId="5">#REF!</definedName>
    <definedName name="BM.167">#REF!</definedName>
    <definedName name="BM.168" localSheetId="5">#REF!</definedName>
    <definedName name="BM.168">#REF!</definedName>
    <definedName name="BM.170" localSheetId="5">#REF!</definedName>
    <definedName name="BM.170">#REF!</definedName>
    <definedName name="BM.180" localSheetId="5">#REF!</definedName>
    <definedName name="BM.180">#REF!</definedName>
    <definedName name="BM.183" localSheetId="5">#REF!</definedName>
    <definedName name="BM.183">#REF!</definedName>
    <definedName name="BM.184" localSheetId="5">#REF!</definedName>
    <definedName name="BM.184">#REF!</definedName>
    <definedName name="BM.185" localSheetId="5">#REF!</definedName>
    <definedName name="BM.185">#REF!</definedName>
    <definedName name="bmcb" localSheetId="10">#REF!</definedName>
    <definedName name="bmcb">#REF!</definedName>
    <definedName name="bmortar" localSheetId="5">#REF!</definedName>
    <definedName name="bmortar">#REF!</definedName>
    <definedName name="BOBOT" localSheetId="5">#REF!</definedName>
    <definedName name="BOBOT">#REF!</definedName>
    <definedName name="bodem">[199]bahan!$H$257</definedName>
    <definedName name="bogie">[86]DAFMAT!$F$179</definedName>
    <definedName name="boker" localSheetId="5">'[6]Kuantitas &amp; Harga'!#REF!</definedName>
    <definedName name="boker" localSheetId="0">'[6]Kuantitas &amp; Harga'!#REF!</definedName>
    <definedName name="boker" localSheetId="1">'[52]Kuantitas &amp; Harga'!#REF!</definedName>
    <definedName name="boker" localSheetId="10">'[52]Kuantitas &amp; Harga'!#REF!</definedName>
    <definedName name="boker">'[6]Kuantitas &amp; Harga'!#REF!</definedName>
    <definedName name="bolie">[247]bahan!$G$34</definedName>
    <definedName name="BONGKAR_PILAR" localSheetId="10">[166]ANALISA!#REF!</definedName>
    <definedName name="BONGKAR_PILAR">[166]ANALISA!#REF!</definedName>
    <definedName name="bongkar1" localSheetId="5">[248]H.Satuan!#REF!</definedName>
    <definedName name="bongkar1" localSheetId="0">[248]H.Satuan!#REF!</definedName>
    <definedName name="bongkar1">[248]H.Satuan!#REF!</definedName>
    <definedName name="boosteram">'[120]TE TS FA LAN MATV'!$F$88</definedName>
    <definedName name="bOQ" localSheetId="5">#REF!</definedName>
    <definedName name="bOQ" localSheetId="0">#REF!</definedName>
    <definedName name="BOQ" localSheetId="1">#REF!</definedName>
    <definedName name="BOQ" localSheetId="10">#REF!</definedName>
    <definedName name="bOQ">#REF!</definedName>
    <definedName name="bor" localSheetId="5">#REF!</definedName>
    <definedName name="bor">#REF!</definedName>
    <definedName name="bor80020m" localSheetId="10">[256]AHS!#REF!</definedName>
    <definedName name="bor80020m">[256]AHS!#REF!</definedName>
    <definedName name="boredplie800" localSheetId="10">[256]AHS!#REF!</definedName>
    <definedName name="boredplie800">[256]AHS!#REF!</definedName>
    <definedName name="borlis" localSheetId="5">#REF!</definedName>
    <definedName name="borlis" localSheetId="0">#REF!</definedName>
    <definedName name="borlis">#REF!</definedName>
    <definedName name="borneo" localSheetId="0">'[81]Bahan '!#REF!</definedName>
    <definedName name="borneo" localSheetId="10">'[81]Bahan '!#REF!</definedName>
    <definedName name="borneo">'[81]Bahan '!#REF!</definedName>
    <definedName name="boss" localSheetId="1">[96]BasicPrice!$M$9</definedName>
    <definedName name="boss" localSheetId="10">[96]BasicPrice!$M$9</definedName>
    <definedName name="BOSS">[262]CH!$C$31</definedName>
    <definedName name="BOSS1">[215]CH!$C$31</definedName>
    <definedName name="bouplank" localSheetId="10">'[121]Anal-1'!#REF!</definedName>
    <definedName name="bouplank">'[121]Anal-1'!#REF!</definedName>
    <definedName name="bowplank">'[111]Analisa Harga Satuan'!$G$89</definedName>
    <definedName name="BOX" localSheetId="10">#REF!</definedName>
    <definedName name="BOX">#REF!</definedName>
    <definedName name="bp">[263]ch!$E$15</definedName>
    <definedName name="BPA" localSheetId="0">#REF!</definedName>
    <definedName name="BPA" localSheetId="10">#REF!</definedName>
    <definedName name="BPA">#REF!</definedName>
    <definedName name="bpasirB" localSheetId="10">[236]bahan!#REF!</definedName>
    <definedName name="bpasirB">[236]bahan!#REF!</definedName>
    <definedName name="bpatching" localSheetId="5">#REF!</definedName>
    <definedName name="bpatching" localSheetId="0">#REF!</definedName>
    <definedName name="bpatching">#REF!</definedName>
    <definedName name="BPelumas">[264]OwningCost!$H$55</definedName>
    <definedName name="bpengikat" localSheetId="5">#REF!</definedName>
    <definedName name="bpengikat" localSheetId="0">#REF!</definedName>
    <definedName name="bpengikat">#REF!</definedName>
    <definedName name="bperekat" localSheetId="5">#REF!</definedName>
    <definedName name="bperekat">#REF!</definedName>
    <definedName name="bplat" localSheetId="5">#REF!</definedName>
    <definedName name="bplat">#REF!</definedName>
    <definedName name="bprinta1" localSheetId="5">#REF!</definedName>
    <definedName name="bprinta1">#REF!</definedName>
    <definedName name="bprinta3" localSheetId="5">#REF!</definedName>
    <definedName name="bprinta3">#REF!</definedName>
    <definedName name="BPS" localSheetId="5">#REF!</definedName>
    <definedName name="BPS">#REF!</definedName>
    <definedName name="BQ" localSheetId="5">#REF!</definedName>
    <definedName name="BQ" localSheetId="0">#REF!</definedName>
    <definedName name="BQ" localSheetId="1">[265]Bill_Qua!#REF!</definedName>
    <definedName name="BQ" localSheetId="10">[265]Bill_Qua!#REF!</definedName>
    <definedName name="BQ">#REF!</definedName>
    <definedName name="bqdat" localSheetId="0">#REF!</definedName>
    <definedName name="bqdat" localSheetId="10">#REF!</definedName>
    <definedName name="bqdat">#REF!</definedName>
    <definedName name="BQEX">[266]BQ!$B$12:$K$425</definedName>
    <definedName name="BQHEADER" localSheetId="5">#REF!</definedName>
    <definedName name="BQHEADER" localSheetId="0">#REF!</definedName>
    <definedName name="BQHEADER">#REF!</definedName>
    <definedName name="BQHER">[267]BOQ!$D$14:$H$399</definedName>
    <definedName name="BR" localSheetId="5">#REF!</definedName>
    <definedName name="BR" localSheetId="0">#REF!</definedName>
    <definedName name="BR" localSheetId="1">#REF!</definedName>
    <definedName name="BR" localSheetId="10">#REF!</definedName>
    <definedName name="BR">#REF!</definedName>
    <definedName name="braven" localSheetId="0">'[81]Analisa '!#REF!</definedName>
    <definedName name="braven" localSheetId="10">'[81]Analisa '!#REF!</definedName>
    <definedName name="braven">'[81]Analisa '!#REF!</definedName>
    <definedName name="brawatpatok" localSheetId="5">#REF!</definedName>
    <definedName name="brawatpatok" localSheetId="0">#REF!</definedName>
    <definedName name="brawatpatok">#REF!</definedName>
    <definedName name="BRD" localSheetId="0">#REF!</definedName>
    <definedName name="BRD" localSheetId="10">#REF!</definedName>
    <definedName name="BRD">#REF!</definedName>
    <definedName name="breakdown">[268]Breakdown!$A$2:$L$1771</definedName>
    <definedName name="bridge" localSheetId="5" hidden="1">#REF!</definedName>
    <definedName name="bridge" localSheetId="0" hidden="1">#REF!</definedName>
    <definedName name="bridge" hidden="1">#REF!</definedName>
    <definedName name="bronjong">[96]BasicPrice!$F$16</definedName>
    <definedName name="broti">[269]bahan!$G$150</definedName>
    <definedName name="BRUH">'[270]Harga Bahan'!$H$146</definedName>
    <definedName name="Bs" localSheetId="10">'[189]SAT-DAS'!#REF!</definedName>
    <definedName name="Bs">'[189]SAT-DAS'!#REF!</definedName>
    <definedName name="bsiku" localSheetId="5">#REF!</definedName>
    <definedName name="bsiku" localSheetId="0">#REF!</definedName>
    <definedName name="bsiku">#REF!</definedName>
    <definedName name="BSIKU7" localSheetId="0">[166]HSD!#REF!</definedName>
    <definedName name="BSIKU7" localSheetId="10">[166]HSD!#REF!</definedName>
    <definedName name="BSIKU7">[166]HSD!#REF!</definedName>
    <definedName name="bsirtu" localSheetId="0">[236]bahan!#REF!</definedName>
    <definedName name="bsirtu" localSheetId="10">[236]bahan!#REF!</definedName>
    <definedName name="bsirtu">[236]bahan!#REF!</definedName>
    <definedName name="bsk" localSheetId="0">#REF!</definedName>
    <definedName name="bsk" localSheetId="10">#REF!</definedName>
    <definedName name="bsk">#REF!</definedName>
    <definedName name="bsolar">[247]bahan!$G$33</definedName>
    <definedName name="BST" localSheetId="0">#REF!</definedName>
    <definedName name="BST" localSheetId="10">#REF!</definedName>
    <definedName name="BST">#REF!</definedName>
    <definedName name="Bt" localSheetId="0">#REF!</definedName>
    <definedName name="Bt" localSheetId="10">#REF!</definedName>
    <definedName name="Bt">#REF!</definedName>
    <definedName name="btembok" localSheetId="5">#REF!</definedName>
    <definedName name="btembok">#REF!</definedName>
    <definedName name="bthinner" localSheetId="10">[236]bahan!#REF!</definedName>
    <definedName name="bthinner">[236]bahan!#REF!</definedName>
    <definedName name="btkal">[86]DAFMAT!$F$50</definedName>
    <definedName name="BTKALI">'[185]BT KALI'!$G$65</definedName>
    <definedName name="btnc">[271]HARSAT!$G$34</definedName>
    <definedName name="btpec2" localSheetId="10">'[81]Bahan '!#REF!</definedName>
    <definedName name="btpec2">'[81]Bahan '!#REF!</definedName>
    <definedName name="btpec3" localSheetId="10">'[81]Bahan '!#REF!</definedName>
    <definedName name="btpec3">'[81]Bahan '!#REF!</definedName>
    <definedName name="btpecah" localSheetId="5">#REF!</definedName>
    <definedName name="btpecah" localSheetId="0">#REF!</definedName>
    <definedName name="btpecah">#REF!</definedName>
    <definedName name="BTT" localSheetId="0">#REF!</definedName>
    <definedName name="BTT" localSheetId="10">#REF!</definedName>
    <definedName name="BTT">#REF!</definedName>
    <definedName name="btul24" localSheetId="0">'[81]Analisa '!#REF!</definedName>
    <definedName name="btul24" localSheetId="10">'[81]Analisa '!#REF!</definedName>
    <definedName name="btul24">'[81]Analisa '!#REF!</definedName>
    <definedName name="bu">[140]anal!$M$3</definedName>
    <definedName name="buang" localSheetId="0">'KONVERSI (2)'!HAJIME:'KONVERSI (2)'!OWARI</definedName>
    <definedName name="buang" localSheetId="10">'Volume (2)'!HAJIME:'Volume (2)'!OWARI</definedName>
    <definedName name="buang">HAJIME:OWARI</definedName>
    <definedName name="buanglumpur">[256]AHS!$K$117</definedName>
    <definedName name="bubunganseng" localSheetId="10">'[121]Anal-1'!#REF!</definedName>
    <definedName name="bubunganseng">'[121]Anal-1'!#REF!</definedName>
    <definedName name="budi" localSheetId="5">[227]upahbahan!#REF!</definedName>
    <definedName name="budi" localSheetId="0">[227]upahbahan!#REF!</definedName>
    <definedName name="budi">[227]upahbahan!#REF!</definedName>
    <definedName name="budiWikamto" localSheetId="0">#REF!</definedName>
    <definedName name="budiWikamto" localSheetId="10">#REF!</definedName>
    <definedName name="budiWikamto">#REF!</definedName>
    <definedName name="Buis05_30cm">'[111]Analisa Harga Satuan'!$G$2824</definedName>
    <definedName name="buis30">'[111]Analisa Harga Satuan'!$G$2838</definedName>
    <definedName name="buisbeton">[119]HarSat!$E$46</definedName>
    <definedName name="Bulan">'[186]Input Umum'!$I$50</definedName>
    <definedName name="BULAN4" localSheetId="5">#REF!</definedName>
    <definedName name="BULAN4" localSheetId="0">#REF!</definedName>
    <definedName name="BULAN4">#REF!</definedName>
    <definedName name="BULAN5" localSheetId="5">#REF!</definedName>
    <definedName name="BULAN5">#REF!</definedName>
    <definedName name="buldozer" localSheetId="1">#REF!</definedName>
    <definedName name="buldozer" localSheetId="10">#REF!</definedName>
    <definedName name="Buldozer">'[193]Harga Dasar'!$H$70</definedName>
    <definedName name="bull" localSheetId="0">#REF!</definedName>
    <definedName name="bull" localSheetId="10">#REF!</definedName>
    <definedName name="bull">#REF!</definedName>
    <definedName name="BULLDOZER" localSheetId="5">[109]Peralatan!$A$178:$J$236</definedName>
    <definedName name="BULLDOZER" localSheetId="0">#REF!</definedName>
    <definedName name="BULLDOZER" localSheetId="1">#REF!</definedName>
    <definedName name="BULLDOZER" localSheetId="10">#REF!</definedName>
    <definedName name="BULLDOZER">#REF!</definedName>
    <definedName name="bunga">[96]CashFlow!$AD$40</definedName>
    <definedName name="Buruh" localSheetId="0">#REF!</definedName>
    <definedName name="Buruh" localSheetId="10">#REF!</definedName>
    <definedName name="Buruh">#REF!</definedName>
    <definedName name="busa" localSheetId="5">[49]BAHAN!#REF!</definedName>
    <definedName name="busa" localSheetId="0">[49]BAHAN!#REF!</definedName>
    <definedName name="busa" localSheetId="1">[49]BAHAN!#REF!</definedName>
    <definedName name="busa" localSheetId="10">[49]BAHAN!#REF!</definedName>
    <definedName name="busa">[49]BAHAN!#REF!</definedName>
    <definedName name="busi">[199]bahan!$H$271</definedName>
    <definedName name="bvd0.5" localSheetId="10">'[272]DAF-2'!#REF!</definedName>
    <definedName name="bvd0.5">'[272]DAF-2'!#REF!</definedName>
    <definedName name="bvd1.25" localSheetId="10">'[272]DAF-2'!#REF!</definedName>
    <definedName name="bvd1.25">'[272]DAF-2'!#REF!</definedName>
    <definedName name="bvd1.5" localSheetId="10">'[272]DAF-2'!#REF!</definedName>
    <definedName name="bvd1.5">'[272]DAF-2'!#REF!</definedName>
    <definedName name="BVDB" localSheetId="0">STOP:'KONVERSI (2)'!STOPE</definedName>
    <definedName name="BVDB" localSheetId="10">'Volume (2)'!STOP:'Volume (2)'!STOPE</definedName>
    <definedName name="BVDB">STOP:STOPE</definedName>
    <definedName name="BVG" localSheetId="0" hidden="1">{"'Sheet1'!$A$1"}</definedName>
    <definedName name="BVG" localSheetId="10" hidden="1">{"'Sheet1'!$A$1"}</definedName>
    <definedName name="BVG" hidden="1">{"'Sheet1'!$A$1"}</definedName>
    <definedName name="bvnbv" localSheetId="10">#REF!</definedName>
    <definedName name="bvnbv">#REF!</definedName>
    <definedName name="BWHHPS">'[186]Input Umum'!$D$84</definedName>
    <definedName name="C_" localSheetId="5">#REF!</definedName>
    <definedName name="C_" localSheetId="0">#REF!</definedName>
    <definedName name="C_">#REF!</definedName>
    <definedName name="C_1" localSheetId="0">#REF!</definedName>
    <definedName name="C_1" localSheetId="10">#REF!</definedName>
    <definedName name="C_1">#REF!</definedName>
    <definedName name="C_2" localSheetId="10">#REF!</definedName>
    <definedName name="C_2">#REF!</definedName>
    <definedName name="cabes" localSheetId="10">'[81]Bahan '!#REF!</definedName>
    <definedName name="cabes">'[81]Bahan '!#REF!</definedName>
    <definedName name="cabinrak">'[120]TE TS FA LAN MATV'!$F$66</definedName>
    <definedName name="Cabutsheet" localSheetId="5">#REF!</definedName>
    <definedName name="Cabutsheet" localSheetId="0">#REF!</definedName>
    <definedName name="Cabutsheet">#REF!</definedName>
    <definedName name="cadas" localSheetId="0">'[81]Bahan '!#REF!</definedName>
    <definedName name="cadas" localSheetId="10">'[81]Bahan '!#REF!</definedName>
    <definedName name="cadas">'[81]Bahan '!#REF!</definedName>
    <definedName name="cakay" localSheetId="0">'[81]Bahan '!#REF!</definedName>
    <definedName name="cakay" localSheetId="10">'[81]Bahan '!#REF!</definedName>
    <definedName name="cakay">'[81]Bahan '!#REF!</definedName>
    <definedName name="CAL" localSheetId="0">#REF!</definedName>
    <definedName name="CAL" localSheetId="10">#REF!</definedName>
    <definedName name="CAL">#REF!</definedName>
    <definedName name="Calc">[273]Coord!$A$1:$AA$230</definedName>
    <definedName name="camera" localSheetId="5">#REF!</definedName>
    <definedName name="camera" localSheetId="0">#REF!</definedName>
    <definedName name="camera">#REF!</definedName>
    <definedName name="campuranpanaslatasir" localSheetId="0">#REF!</definedName>
    <definedName name="campuranpanaslatasir" localSheetId="10">#REF!</definedName>
    <definedName name="campuranpanaslatasir">#REF!</definedName>
    <definedName name="cangkul">[199]bahan!$H$275</definedName>
    <definedName name="CAP" localSheetId="5">[242]Meto!#REF!</definedName>
    <definedName name="CAP">[242]Meto!#REF!</definedName>
    <definedName name="CAPDAT" localSheetId="10">[50]phuluc1!#REF!</definedName>
    <definedName name="CAPDAT">[50]phuluc1!#REF!</definedName>
    <definedName name="casf80" localSheetId="0">#REF!</definedName>
    <definedName name="casf80" localSheetId="10">#REF!</definedName>
    <definedName name="casf80">#REF!</definedName>
    <definedName name="casingpvc2" localSheetId="5">[49]BAHAN!#REF!</definedName>
    <definedName name="casingpvc2" localSheetId="1">[49]BAHAN!#REF!</definedName>
    <definedName name="casingpvc2" localSheetId="10">[49]BAHAN!#REF!</definedName>
    <definedName name="casingpvc2">[49]BAHAN!#REF!</definedName>
    <definedName name="casingpvc2.5" localSheetId="5">[49]BAHAN!#REF!</definedName>
    <definedName name="casingpvc2.5" localSheetId="10">[49]BAHAN!#REF!</definedName>
    <definedName name="casingpvc2.5">[49]BAHAN!#REF!</definedName>
    <definedName name="casingpvc4" localSheetId="5">[49]BAHAN!#REF!</definedName>
    <definedName name="casingpvc4">[49]BAHAN!#REF!</definedName>
    <definedName name="cat" localSheetId="5">#REF!</definedName>
    <definedName name="cat" localSheetId="0">#REF!</definedName>
    <definedName name="cat" localSheetId="1">#REF!</definedName>
    <definedName name="cat" localSheetId="10">#REF!</definedName>
    <definedName name="cat">#REF!</definedName>
    <definedName name="cat.baja" localSheetId="5">[175]ANALISA!#REF!</definedName>
    <definedName name="cat.baja" localSheetId="0">[175]ANALISA!#REF!</definedName>
    <definedName name="cat.baja" localSheetId="1">[175]ANALISA!#REF!</definedName>
    <definedName name="cat.baja" localSheetId="10">[175]ANALISA!#REF!</definedName>
    <definedName name="cat.baja">[175]ANALISA!#REF!</definedName>
    <definedName name="cat.dasar" localSheetId="5">[49]BAHAN!#REF!</definedName>
    <definedName name="cat.dasar">[49]BAHAN!#REF!</definedName>
    <definedName name="cat.menie">[49]ANALISA!#REF!</definedName>
    <definedName name="cat.papan">[49]BAHAN!#REF!</definedName>
    <definedName name="Cat_Dasar">'[218]UPAH &amp; BAHAN '!$C$19</definedName>
    <definedName name="Cat_Glotex">[244]Harga!$F$60</definedName>
    <definedName name="Cat_Kayu">'[111]Analisa Harga Satuan'!$G$2723</definedName>
    <definedName name="CAT_KILAT" localSheetId="5">[230]BAHAN!$L$40</definedName>
    <definedName name="cat_kilat" localSheetId="0">[177]BAHAN!#REF!</definedName>
    <definedName name="cat_kilat" localSheetId="1">[177]BAHAN!#REF!</definedName>
    <definedName name="cat_kilat" localSheetId="10">[177]BAHAN!#REF!</definedName>
    <definedName name="cat_kilat">[177]BAHAN!#REF!</definedName>
    <definedName name="CAT_MENIE" localSheetId="5">[177]BAHAN!#REF!</definedName>
    <definedName name="CAT_MENIE" localSheetId="0">[177]BAHAN!#REF!</definedName>
    <definedName name="CAT_MENIE" localSheetId="1">[177]BAHAN!#REF!</definedName>
    <definedName name="CAT_MENIE">[177]BAHAN!#REF!</definedName>
    <definedName name="Cat_Metrolite">[244]Harga!$F$59</definedName>
    <definedName name="Cat_Minyak">'[218]UPAH &amp; BAHAN '!$C$18</definedName>
    <definedName name="cat_papan" localSheetId="5">[274]BAHAN!$L$20</definedName>
    <definedName name="cat_papan">[275]BAHAN!$L$20</definedName>
    <definedName name="CAT_TEMBOK" localSheetId="5">[230]BAHAN!$L$41</definedName>
    <definedName name="CAT_TEMBOK" localSheetId="0">[175]BAHAN!#REF!</definedName>
    <definedName name="CAT_TEMBOK" localSheetId="1">[175]BAHAN!#REF!</definedName>
    <definedName name="CAT_TEMBOK" localSheetId="10">[175]BAHAN!#REF!</definedName>
    <definedName name="CAT_TEMBOK">[175]BAHAN!#REF!</definedName>
    <definedName name="Cat_Vernis">[244]Harga!$F$61</definedName>
    <definedName name="catbes" localSheetId="10">'[81]Analisa '!#REF!</definedName>
    <definedName name="catbes">'[81]Analisa '!#REF!</definedName>
    <definedName name="catbesi">'[276]dft-harga'!$G$29</definedName>
    <definedName name="catdasar">[40]upah!$H$105</definedName>
    <definedName name="catexter" localSheetId="10">'[81]Analisa '!#REF!</definedName>
    <definedName name="catexter">'[81]Analisa '!#REF!</definedName>
    <definedName name="Catexterior">'[111]Analisa Harga Satuan'!$G$2749</definedName>
    <definedName name="catexteriorbertexture">[256]AHS!$K$895</definedName>
    <definedName name="catinter" localSheetId="10">'[81]Analisa '!#REF!</definedName>
    <definedName name="catinter">'[81]Analisa '!#REF!</definedName>
    <definedName name="CatInterior">'[111]Analisa Harga Satuan'!$G$2762</definedName>
    <definedName name="catkay" localSheetId="5">#REF!</definedName>
    <definedName name="catkay" localSheetId="0">#REF!</definedName>
    <definedName name="catkay" localSheetId="1">'[81]Analisa '!#REF!</definedName>
    <definedName name="catkay" localSheetId="10">'[81]Analisa '!#REF!</definedName>
    <definedName name="catkay">#REF!</definedName>
    <definedName name="catkayu" localSheetId="0">[96]BasicPrice!#REF!</definedName>
    <definedName name="catkayu" localSheetId="10">[96]BasicPrice!#REF!</definedName>
    <definedName name="catkayu">[96]BasicPrice!#REF!</definedName>
    <definedName name="CATKILAT" localSheetId="0">#REF!</definedName>
    <definedName name="CATKILAT" localSheetId="10">#REF!</definedName>
    <definedName name="CATKILAT">#REF!</definedName>
    <definedName name="catkosen" localSheetId="0">'[121]Anal-1'!#REF!</definedName>
    <definedName name="catkosen" localSheetId="10">'[121]Anal-1'!#REF!</definedName>
    <definedName name="catkosen">'[121]Anal-1'!#REF!</definedName>
    <definedName name="catlalatex">[40]upah!$H$106</definedName>
    <definedName name="catmarka">'[193]Harga Dasar'!$H$46</definedName>
    <definedName name="CATMELAMIN" localSheetId="0">#REF!</definedName>
    <definedName name="CATMELAMIN" localSheetId="10">#REF!</definedName>
    <definedName name="CATMELAMIN">#REF!</definedName>
    <definedName name="catmeni" localSheetId="10">'[121]Anal-1'!#REF!</definedName>
    <definedName name="catmeni">'[121]Anal-1'!#REF!</definedName>
    <definedName name="catmenieseng" localSheetId="5">[40]upah!#REF!</definedName>
    <definedName name="catmenieseng" localSheetId="0">[40]upah!#REF!</definedName>
    <definedName name="catmenieseng">[40]upah!#REF!</definedName>
    <definedName name="catmin">[150]bahan!$I$237</definedName>
    <definedName name="catminyak">'[169]Harga Satuan Upah &amp; Bahan'!$H$63</definedName>
    <definedName name="catplaf" localSheetId="10">'[81]Analisa '!#REF!</definedName>
    <definedName name="catplaf">'[81]Analisa '!#REF!</definedName>
    <definedName name="CatPlafond">'[111]Analisa Harga Satuan'!$G$2775</definedName>
    <definedName name="catseng" localSheetId="1">[96]BasicPrice!#REF!</definedName>
    <definedName name="catseng" localSheetId="10">[96]BasicPrice!#REF!</definedName>
    <definedName name="catseng">'[169]Harga Satuan Upah &amp; Bahan'!$H$66</definedName>
    <definedName name="cattbk" localSheetId="5">#REF!</definedName>
    <definedName name="cattbk" localSheetId="0">#REF!</definedName>
    <definedName name="cattbk">#REF!</definedName>
    <definedName name="cattem" localSheetId="5">#REF!</definedName>
    <definedName name="cattem">#REF!</definedName>
    <definedName name="cattembok" localSheetId="1">'[121]Anal-1'!#REF!</definedName>
    <definedName name="cattembok" localSheetId="10">'[121]Anal-1'!#REF!</definedName>
    <definedName name="cattembok">'[276]dft-harga'!$G$33</definedName>
    <definedName name="Cbr" localSheetId="0">#REF!</definedName>
    <definedName name="Cbr" localSheetId="10">#REF!</definedName>
    <definedName name="Cbr">#REF!</definedName>
    <definedName name="CC_24" localSheetId="5">'[277]HRG BHN'!$G$108</definedName>
    <definedName name="CC_24">'[277]HRG BHN'!$G$108</definedName>
    <definedName name="cccc" localSheetId="5">'[246]D6-1b'!$B$591:$L$649</definedName>
    <definedName name="CCCC" localSheetId="1">[87]alat!$AW$32</definedName>
    <definedName name="CCCC" localSheetId="10">[87]alat!$AW$32</definedName>
    <definedName name="cccc">'[246]D6-1b'!$B$591:$L$649</definedName>
    <definedName name="ccon" localSheetId="5">#REF!</definedName>
    <definedName name="ccon" localSheetId="0">#REF!</definedName>
    <definedName name="ccon">#REF!</definedName>
    <definedName name="CCS" localSheetId="0">#REF!</definedName>
    <definedName name="CCS" localSheetId="10">#REF!</definedName>
    <definedName name="CCS">#REF!</definedName>
    <definedName name="CDD" localSheetId="10">#REF!</definedName>
    <definedName name="CDD">#REF!</definedName>
    <definedName name="CDDD" localSheetId="10">'[50]THPDMoi  (2)'!#REF!</definedName>
    <definedName name="CDDD">'[50]THPDMoi  (2)'!#REF!</definedName>
    <definedName name="cddd1p">'[50]TONG HOP VL-NC'!$C$3</definedName>
    <definedName name="cddd3p">'[50]TONG HOP VL-NC'!$C$2</definedName>
    <definedName name="CDL" localSheetId="0">#REF!</definedName>
    <definedName name="CDL" localSheetId="10">#REF!</definedName>
    <definedName name="CDL">#REF!</definedName>
    <definedName name="CDS" localSheetId="0" hidden="1">{"'Sheet1'!$A$1"}</definedName>
    <definedName name="CDS" localSheetId="10" hidden="1">{"'Sheet1'!$A$1"}</definedName>
    <definedName name="CDS" hidden="1">{"'Sheet1'!$A$1"}</definedName>
    <definedName name="cek">[278]Rekap!$H$29</definedName>
    <definedName name="CEMENT">[185]BASIC!$I$17</definedName>
    <definedName name="cempaka">'[169]Harga Satuan Upah &amp; Bahan'!$H$37</definedName>
    <definedName name="centi" localSheetId="5">[279]cros!#REF!</definedName>
    <definedName name="centi">[279]cros!#REF!</definedName>
    <definedName name="ceramic20" localSheetId="10">[96]BasicPrice!#REF!</definedName>
    <definedName name="ceramic20">[96]BasicPrice!#REF!</definedName>
    <definedName name="ceramic30" localSheetId="10">[96]BasicPrice!#REF!</definedName>
    <definedName name="ceramic30">[96]BasicPrice!#REF!</definedName>
    <definedName name="ceramicslip">[96]BasicPrice!#REF!</definedName>
    <definedName name="Cermin5mm">'[111]Analisa Harga Satuan'!$G$2336</definedName>
    <definedName name="cerucuk">'[276]dft-harga'!$G$58</definedName>
    <definedName name="cetak">[199]RKA!$V$205</definedName>
    <definedName name="cetakan" localSheetId="0">#REF!</definedName>
    <definedName name="cetakan" localSheetId="10">#REF!</definedName>
    <definedName name="cetakan">#REF!</definedName>
    <definedName name="cetakganda" localSheetId="5">#REF!</definedName>
    <definedName name="cetakganda" localSheetId="0">#REF!</definedName>
    <definedName name="cetakganda">#REF!</definedName>
    <definedName name="cgionc" localSheetId="0">'[50]lam-moi'!#REF!</definedName>
    <definedName name="cgionc" localSheetId="10">'[50]lam-moi'!#REF!</definedName>
    <definedName name="cgionc">'[50]lam-moi'!#REF!</definedName>
    <definedName name="cgiovl" localSheetId="0">'[50]lam-moi'!#REF!</definedName>
    <definedName name="cgiovl" localSheetId="10">'[50]lam-moi'!#REF!</definedName>
    <definedName name="cgiovl">'[50]lam-moi'!#REF!</definedName>
    <definedName name="CH" localSheetId="0">#REF!</definedName>
    <definedName name="CH" localSheetId="10">#REF!</definedName>
    <definedName name="CH">#REF!</definedName>
    <definedName name="CHAIN">'[27]Harga Alat'!$AB$83</definedName>
    <definedName name="CHAINSAW" localSheetId="5">#REF!</definedName>
    <definedName name="CHAINSAW" localSheetId="0">#REF!</definedName>
    <definedName name="chainsaw" localSheetId="1">[96]BasicPrice!#REF!</definedName>
    <definedName name="chainsaw" localSheetId="10">[96]BasicPrice!#REF!</definedName>
    <definedName name="CHAINSAW">#REF!</definedName>
    <definedName name="channelmodul">'[120]TE TS FA LAN MATV'!$F$85</definedName>
    <definedName name="chart_best">#N/A</definedName>
    <definedName name="chart_line">#N/A</definedName>
    <definedName name="chart_max">#N/A</definedName>
    <definedName name="chart_min">#N/A</definedName>
    <definedName name="chart_worst">#N/A</definedName>
    <definedName name="chart_x_label">#N/A</definedName>
    <definedName name="chhtnc" localSheetId="10">'[50]lam-moi'!#REF!</definedName>
    <definedName name="chhtnc">'[50]lam-moi'!#REF!</definedName>
    <definedName name="chhtvl" localSheetId="10">'[50]lam-moi'!#REF!</definedName>
    <definedName name="chhtvl">'[50]lam-moi'!#REF!</definedName>
    <definedName name="chipping" localSheetId="5">[227]upahbahan!#REF!</definedName>
    <definedName name="chipping" localSheetId="0">[227]upahbahan!#REF!</definedName>
    <definedName name="chipping">[227]upahbahan!#REF!</definedName>
    <definedName name="chipspreader" localSheetId="0">#REF!</definedName>
    <definedName name="chipspreader" localSheetId="10">#REF!</definedName>
    <definedName name="chipspreader">#REF!</definedName>
    <definedName name="chnc" localSheetId="0">'[50]lam-moi'!#REF!</definedName>
    <definedName name="chnc" localSheetId="10">'[50]lam-moi'!#REF!</definedName>
    <definedName name="chnc">'[50]lam-moi'!#REF!</definedName>
    <definedName name="chvl" localSheetId="0">'[50]lam-moi'!#REF!</definedName>
    <definedName name="chvl">'[50]lam-moi'!#REF!</definedName>
    <definedName name="cinta" localSheetId="5">#REF!</definedName>
    <definedName name="cinta" localSheetId="0">#REF!</definedName>
    <definedName name="cinta" localSheetId="1">#REF!</definedName>
    <definedName name="cinta" localSheetId="10">#REF!</definedName>
    <definedName name="cinta">#REF!</definedName>
    <definedName name="citidd" localSheetId="0">'[50]dongia (2)'!#REF!</definedName>
    <definedName name="citidd" localSheetId="10">'[50]dongia (2)'!#REF!</definedName>
    <definedName name="citidd">'[50]dongia (2)'!#REF!</definedName>
    <definedName name="CK" localSheetId="0">#REF!</definedName>
    <definedName name="CK" localSheetId="10">#REF!</definedName>
    <definedName name="CK">#REF!</definedName>
    <definedName name="cknc" localSheetId="0">'[50]lam-moi'!#REF!</definedName>
    <definedName name="cknc" localSheetId="10">'[50]lam-moi'!#REF!</definedName>
    <definedName name="cknc">'[50]lam-moi'!#REF!</definedName>
    <definedName name="ckvl" localSheetId="0">'[50]lam-moi'!#REF!</definedName>
    <definedName name="ckvl" localSheetId="10">'[50]lam-moi'!#REF!</definedName>
    <definedName name="ckvl">'[50]lam-moi'!#REF!</definedName>
    <definedName name="cl" localSheetId="0">#REF!</definedName>
    <definedName name="cl" localSheetId="10">#REF!</definedName>
    <definedName name="cl">#REF!</definedName>
    <definedName name="CLASS_A_COARSE">[185]METODE!$D$256</definedName>
    <definedName name="CLASS_A_DT">[185]METODE!$D$287</definedName>
    <definedName name="CLASS_A_FINE">[185]METODE!$D$257</definedName>
    <definedName name="CLASS_A_FOREMAN">[185]METODE!$D$335</definedName>
    <definedName name="CLASS_A_MOTOR">[185]METODE!$D$313</definedName>
    <definedName name="CLASS_A_ROLLER">[185]METODE!$D$298</definedName>
    <definedName name="CLASS_A_SKILL">[185]METODE!$D$336</definedName>
    <definedName name="CLASS_A_UNSKILL">[185]METODE!$D$337</definedName>
    <definedName name="CLASS_A_WATER_T">[185]METODE!$D$322</definedName>
    <definedName name="CLASS_A_WHEEL">[185]METODE!$D$270</definedName>
    <definedName name="CLASS_B_COARSE">[185]METODE!$D$373</definedName>
    <definedName name="CLASS_B_DT">[185]METODE!$D$404</definedName>
    <definedName name="CLASS_B_FINE">[185]METODE!$D$374</definedName>
    <definedName name="CLASS_B_FOREMAN">[185]METODE!$D$451</definedName>
    <definedName name="CLASS_B_MOTOR">[185]METODE!$D$429</definedName>
    <definedName name="CLASS_B_ROLLER">[185]METODE!$D$414</definedName>
    <definedName name="CLASS_B_SKILL">[185]METODE!$D$452</definedName>
    <definedName name="CLASS_B_UNSKILL">[185]METODE!$D$453</definedName>
    <definedName name="CLASS_B_WATER_T">[185]METODE!$D$438</definedName>
    <definedName name="CLASS_B_WHEEL">[185]METODE!$D$387</definedName>
    <definedName name="CLASSA2" localSheetId="0">#REF!</definedName>
    <definedName name="CLASSA2" localSheetId="10">#REF!</definedName>
    <definedName name="CLASSA2">#REF!</definedName>
    <definedName name="CLASSB2" localSheetId="0">#REF!</definedName>
    <definedName name="CLASSB2" localSheetId="10">#REF!</definedName>
    <definedName name="CLASSB2">#REF!</definedName>
    <definedName name="clear2" localSheetId="0">#REF!</definedName>
    <definedName name="clear2" localSheetId="10">#REF!</definedName>
    <definedName name="clear2">#REF!</definedName>
    <definedName name="CLEARFOOT" localSheetId="5">#REF!</definedName>
    <definedName name="CLEARFOOT" localSheetId="0">#REF!</definedName>
    <definedName name="CLEARFOOT">#REF!</definedName>
    <definedName name="CLEARHEAD" localSheetId="5">#REF!</definedName>
    <definedName name="CLEARHEAD">#REF!</definedName>
    <definedName name="closed" localSheetId="5">[177]BAHAN!#REF!</definedName>
    <definedName name="closed" localSheetId="0">[177]BAHAN!#REF!</definedName>
    <definedName name="closed" localSheetId="1">[177]BAHAN!#REF!</definedName>
    <definedName name="closed" localSheetId="10">[177]BAHAN!#REF!</definedName>
    <definedName name="closed">[177]BAHAN!#REF!</definedName>
    <definedName name="closet" localSheetId="0">[96]BasicPrice!#REF!</definedName>
    <definedName name="closet">[96]BasicPrice!#REF!</definedName>
    <definedName name="closetdudukprojecta">[256]AHS!$K$759</definedName>
    <definedName name="closetjongkok" localSheetId="1">[256]AHS!$K$766</definedName>
    <definedName name="closetjongkok" localSheetId="10">[256]AHS!$K$766</definedName>
    <definedName name="closetjongkok">'[169]Harga Satuan Upah &amp; Bahan'!$H$78</definedName>
    <definedName name="clvc1">[50]chitiet!$D$3</definedName>
    <definedName name="CLVC3">0.1</definedName>
    <definedName name="CLVCTB" localSheetId="10">#REF!</definedName>
    <definedName name="CLVCTB">#REF!</definedName>
    <definedName name="Cmi" localSheetId="10">[80]DHSD!#REF!</definedName>
    <definedName name="Cmi">[80]DHSD!#REF!</definedName>
    <definedName name="cmix">[80]DHSD!$G$36</definedName>
    <definedName name="Cmx" localSheetId="10">#REF!</definedName>
    <definedName name="Cmx">#REF!</definedName>
    <definedName name="CN3p">'[50]TONGKE3p '!$X$295</definedName>
    <definedName name="CO" localSheetId="5">#REF!</definedName>
    <definedName name="CO" localSheetId="0">#REF!</definedName>
    <definedName name="CO">#REF!</definedName>
    <definedName name="CO_OPERATOR" localSheetId="0">#REF!</definedName>
    <definedName name="CO_OPERATOR" localSheetId="10">#REF!</definedName>
    <definedName name="CO_OPERATOR">#REF!</definedName>
    <definedName name="CO_SUPIR" localSheetId="10">#REF!</definedName>
    <definedName name="CO_SUPIR">#REF!</definedName>
    <definedName name="coarse">[96]BasicPrice!$F$12</definedName>
    <definedName name="COARSE_B">[185]BASIC!$I$20</definedName>
    <definedName name="COARSE_BASE">[185]ONSITE!$J$160</definedName>
    <definedName name="COARSE_H">[185]BASIC!$I$22</definedName>
    <definedName name="COARSE_HOTMIX">[185]ONSITE!$J$127</definedName>
    <definedName name="COAT" localSheetId="5">#REF!</definedName>
    <definedName name="COAT" localSheetId="0">#REF!</definedName>
    <definedName name="COAT">#REF!</definedName>
    <definedName name="coba">[254]REKAP!$N$31</definedName>
    <definedName name="COBBLE2" localSheetId="0">#REF!</definedName>
    <definedName name="COBBLE2" localSheetId="10">#REF!</definedName>
    <definedName name="COBBLE2">#REF!</definedName>
    <definedName name="Coef" localSheetId="5">[280]Analisa!#REF!</definedName>
    <definedName name="Coef" localSheetId="0">[280]Analisa!#REF!</definedName>
    <definedName name="Coef">[280]Analisa!#REF!</definedName>
    <definedName name="coefwork" localSheetId="0">#REF!</definedName>
    <definedName name="coefwork" localSheetId="10">#REF!</definedName>
    <definedName name="coefwork">#REF!</definedName>
    <definedName name="COFDEW2" localSheetId="0">#REF!</definedName>
    <definedName name="COFDEW2" localSheetId="10">#REF!</definedName>
    <definedName name="COFDEW2">#REF!</definedName>
    <definedName name="coff2" localSheetId="0">#REF!</definedName>
    <definedName name="coff2" localSheetId="10">#REF!</definedName>
    <definedName name="coff2">#REF!</definedName>
    <definedName name="COFFER2" localSheetId="10">#REF!</definedName>
    <definedName name="COFFER2">#REF!</definedName>
    <definedName name="COFFERING2" localSheetId="10">#REF!</definedName>
    <definedName name="COFFERING2">#REF!</definedName>
    <definedName name="Cöï_ly_vaän_chuyeãn" localSheetId="10">#REF!</definedName>
    <definedName name="Cöï_ly_vaän_chuyeãn">#REF!</definedName>
    <definedName name="CÖÏ_LY_VAÄN_CHUYEÅN" localSheetId="10">#REF!</definedName>
    <definedName name="CÖÏ_LY_VAÄN_CHUYEÅN">#REF!</definedName>
    <definedName name="ColdMilling">'[193]Harga Dasar'!$H$73</definedName>
    <definedName name="colosedjongkok">[119]HarSat!$E$33</definedName>
    <definedName name="colt" localSheetId="0">#REF!</definedName>
    <definedName name="colt" localSheetId="10">#REF!</definedName>
    <definedName name="colt">#REF!</definedName>
    <definedName name="columns" localSheetId="5">#REF!</definedName>
    <definedName name="columns" localSheetId="0">#REF!</definedName>
    <definedName name="columns">#REF!</definedName>
    <definedName name="combiner">'[120]TE TS FA LAN MATV'!$F$87</definedName>
    <definedName name="COMBO" localSheetId="5">#REF!</definedName>
    <definedName name="COMBO" localSheetId="0">#REF!</definedName>
    <definedName name="COMBO">#REF!</definedName>
    <definedName name="comismatv">'[120]TE TS FA LAN MATV'!$F$94</definedName>
    <definedName name="COMMON_E">[185]BASIC!$I$35</definedName>
    <definedName name="COMMON_EMB_DT">[185]METODE!$D$1846</definedName>
    <definedName name="COMMON_EMB_EXCA">[185]METODE!$D$1827</definedName>
    <definedName name="COMMON_EMB_FORE">[185]METODE!$D$1899</definedName>
    <definedName name="COMMON_EMB_MOTO">[185]METODE!$D$1875</definedName>
    <definedName name="COMMON_EMB_ROLL">[185]METODE!$D$1858</definedName>
    <definedName name="COMMON_EMB_SKIL">[185]METODE!$D$1900</definedName>
    <definedName name="COMMON_EMB_UNSK">[185]METODE!$D$1901</definedName>
    <definedName name="COMMON_EMB_WATE">[185]METODE!$D$1885</definedName>
    <definedName name="comp">[80]DHSD!$G$35</definedName>
    <definedName name="compac" localSheetId="5">#REF!</definedName>
    <definedName name="compac" localSheetId="0">#REF!</definedName>
    <definedName name="compac">#REF!</definedName>
    <definedName name="compres" localSheetId="5">#REF!</definedName>
    <definedName name="compres">#REF!</definedName>
    <definedName name="COMPRESOR" localSheetId="5">#REF!</definedName>
    <definedName name="compresor" localSheetId="1">#REF!</definedName>
    <definedName name="compresor" localSheetId="10">#REF!</definedName>
    <definedName name="COMPRESOR">#REF!</definedName>
    <definedName name="COMPRESSOR" localSheetId="5">[109]Peralatan!$A$237:$J$295</definedName>
    <definedName name="COMPRESSOR" localSheetId="0">#REF!</definedName>
    <definedName name="COMPRESSOR" localSheetId="1">#REF!</definedName>
    <definedName name="COMPRESSOR" localSheetId="10">#REF!</definedName>
    <definedName name="COMPRESSOR">#REF!</definedName>
    <definedName name="CON" localSheetId="5">#REF!</definedName>
    <definedName name="CON" localSheetId="0">#REF!</definedName>
    <definedName name="CON">#REF!</definedName>
    <definedName name="CON._MIXER" localSheetId="5">#REF!</definedName>
    <definedName name="CON._MIXER">#REF!</definedName>
    <definedName name="CON._VIBRATOR" localSheetId="5">#REF!</definedName>
    <definedName name="CON._VIBRATOR">#REF!</definedName>
    <definedName name="con.block" localSheetId="5">[49]BAHAN!#REF!</definedName>
    <definedName name="con.block" localSheetId="0">[49]BAHAN!#REF!</definedName>
    <definedName name="con.block" localSheetId="1">[49]BAHAN!#REF!</definedName>
    <definedName name="con.block" localSheetId="10">[49]BAHAN!#REF!</definedName>
    <definedName name="con.block">[49]BAHAN!#REF!</definedName>
    <definedName name="conblok">[254]BAHAN!$L$20</definedName>
    <definedName name="conc" localSheetId="5">[175]BAHAN!#REF!</definedName>
    <definedName name="conc" localSheetId="0">[175]BAHAN!#REF!</definedName>
    <definedName name="conc" localSheetId="1">[175]BAHAN!#REF!</definedName>
    <definedName name="conc" localSheetId="10">[175]BAHAN!#REF!</definedName>
    <definedName name="conc">[175]BAHAN!#REF!</definedName>
    <definedName name="concrate" localSheetId="0">#REF!</definedName>
    <definedName name="concrate" localSheetId="10">#REF!</definedName>
    <definedName name="concrate">#REF!</definedName>
    <definedName name="CONCRETE_M">[185]BASIC!$I$45</definedName>
    <definedName name="CONCRETE_V">[185]BASIC!$I$47</definedName>
    <definedName name="CONCRETE2" localSheetId="0">#REF!</definedName>
    <definedName name="CONCRETE2" localSheetId="10">#REF!</definedName>
    <definedName name="CONCRETE2">#REF!</definedName>
    <definedName name="CONCRETEMIXER" localSheetId="0">[109]Peralatan!$A$296:$J$354</definedName>
    <definedName name="CONCRETEMIXER" localSheetId="1">#REF!</definedName>
    <definedName name="CONCRETEMIXER" localSheetId="10">#REF!</definedName>
    <definedName name="CONCRETEMIXER">[109]Peralatan!$A$296:$J$354</definedName>
    <definedName name="Concretepump" localSheetId="5">#REF!</definedName>
    <definedName name="Concretepump" localSheetId="0">#REF!</definedName>
    <definedName name="Concretepump">#REF!</definedName>
    <definedName name="ConcreteVibrator">'[193]Harga Dasar'!$H$87</definedName>
    <definedName name="CONCRETEVIBRO" localSheetId="5">[109]Peralatan!$A$1122:$J$1180</definedName>
    <definedName name="CONCRETEVIBRO" localSheetId="0">#REF!</definedName>
    <definedName name="CONCRETEVIBRO" localSheetId="1">#REF!</definedName>
    <definedName name="CONCRETEVIBRO" localSheetId="10">#REF!</definedName>
    <definedName name="CONCRETEVIBRO">#REF!</definedName>
    <definedName name="CONFIR" localSheetId="5">#REF!</definedName>
    <definedName name="CONFIR" localSheetId="0">#REF!</definedName>
    <definedName name="CONFIR">#REF!</definedName>
    <definedName name="cong1x15" localSheetId="10">[50]giathanh1!#REF!</definedName>
    <definedName name="cong1x15">[50]giathanh1!#REF!</definedName>
    <definedName name="conmixer" localSheetId="10">#REF!</definedName>
    <definedName name="conmixer">#REF!</definedName>
    <definedName name="CONTRACT" localSheetId="5">#REF!</definedName>
    <definedName name="CONTRACT" localSheetId="0">#REF!</definedName>
    <definedName name="CONTRACT">#REF!</definedName>
    <definedName name="convibro" localSheetId="10">#REF!</definedName>
    <definedName name="convibro">#REF!</definedName>
    <definedName name="Cot_thep">[281]Du_lieu!$C$19</definedName>
    <definedName name="cota" localSheetId="10">'[81]Bahan '!#REF!</definedName>
    <definedName name="cota">'[81]Bahan '!#REF!</definedName>
    <definedName name="coutfod">[282]carburant!$E$12</definedName>
    <definedName name="coutfod2" localSheetId="5">#REF!</definedName>
    <definedName name="coutfod2" localSheetId="0">#REF!</definedName>
    <definedName name="coutfod2">#REF!</definedName>
    <definedName name="coutgo">[282]carburant!$E$13</definedName>
    <definedName name="coutgo2" localSheetId="5">#REF!</definedName>
    <definedName name="coutgo2" localSheetId="0">#REF!</definedName>
    <definedName name="coutgo2">#REF!</definedName>
    <definedName name="COV" localSheetId="0">#REF!</definedName>
    <definedName name="COV" localSheetId="10">#REF!</definedName>
    <definedName name="COV">#REF!</definedName>
    <definedName name="cover" localSheetId="10">#REF!</definedName>
    <definedName name="cover">#REF!</definedName>
    <definedName name="covib">[80]DHSD!$G$46</definedName>
    <definedName name="Cp" localSheetId="10">#REF!</definedName>
    <definedName name="Cp">#REF!</definedName>
    <definedName name="cpr" localSheetId="10">#REF!</definedName>
    <definedName name="cpr">#REF!</definedName>
    <definedName name="cpump">[86]DAFMAT!$F$177</definedName>
    <definedName name="CPVC100" localSheetId="10">#REF!</definedName>
    <definedName name="CPVC100">#REF!</definedName>
    <definedName name="CPVC1KM">'[50]TH VL, NC, DDHT Thanhphuoc'!$J$19</definedName>
    <definedName name="CPVCDN">'[50]#REF'!$K$33</definedName>
    <definedName name="Cr" localSheetId="1">[80]DHSD!#REF!</definedName>
    <definedName name="Cr" localSheetId="10">[80]DHSD!#REF!</definedName>
    <definedName name="cr">'[4]Upah&amp;Bahan'!$U$1213</definedName>
    <definedName name="CR_ALL" localSheetId="10">#REF!</definedName>
    <definedName name="CR_ALL">#REF!</definedName>
    <definedName name="cra" localSheetId="1">'[232]Upah&amp;Bahan'!$U$1157</definedName>
    <definedName name="cra" localSheetId="10">'[232]Upah&amp;Bahan'!$U$1157</definedName>
    <definedName name="cra">'[4]Upah&amp;Bahan'!$U$1157</definedName>
    <definedName name="CRANE" localSheetId="5">[109]Peralatan!$A$355:$J$413</definedName>
    <definedName name="Crane" localSheetId="1">[283]rekap!$D$77</definedName>
    <definedName name="Crane" localSheetId="10">[283]rekap!$D$77</definedName>
    <definedName name="CRANE">[185]BASIC!$I$49</definedName>
    <definedName name="crane10ton" localSheetId="0">#REF!</definedName>
    <definedName name="crane10ton" localSheetId="10">#REF!</definedName>
    <definedName name="crane10ton">#REF!</definedName>
    <definedName name="crane15ton" localSheetId="0">#REF!</definedName>
    <definedName name="crane15ton" localSheetId="10">#REF!</definedName>
    <definedName name="crane15ton">#REF!</definedName>
    <definedName name="Crane35" localSheetId="5">#REF!</definedName>
    <definedName name="Crane35" localSheetId="0">#REF!</definedName>
    <definedName name="Crane35">#REF!</definedName>
    <definedName name="crane45">[86]DAFMAT!$F$180</definedName>
    <definedName name="craz" localSheetId="1">'[232]Upah&amp;Bahan'!$U$1101</definedName>
    <definedName name="craz" localSheetId="10">'[232]Upah&amp;Bahan'!$U$1101</definedName>
    <definedName name="craz">'[4]Upah&amp;Bahan'!$U$1101</definedName>
    <definedName name="crazy" localSheetId="1">'[232]Upah&amp;Bahan'!$U$1045</definedName>
    <definedName name="crazy" localSheetId="10">'[232]Upah&amp;Bahan'!$U$1045</definedName>
    <definedName name="crazy">'[4]Upah&amp;Bahan'!$U$1045</definedName>
    <definedName name="crc">[196]Hargasatuan!$F$23</definedName>
    <definedName name="CRD" localSheetId="0">#REF!</definedName>
    <definedName name="CRD" localSheetId="10">#REF!</definedName>
    <definedName name="CRD">#REF!</definedName>
    <definedName name="_xlnm.Criteria" localSheetId="5">#REF!</definedName>
    <definedName name="_xlnm.Criteria" localSheetId="0">#REF!</definedName>
    <definedName name="_xlnm.Criteria">#REF!</definedName>
    <definedName name="CRS" localSheetId="10">#REF!</definedName>
    <definedName name="CRS">#REF!</definedName>
    <definedName name="CRUSER">[202]CRUSER!$A$1:$S$70</definedName>
    <definedName name="crush2" localSheetId="0">#REF!</definedName>
    <definedName name="crush2" localSheetId="10">#REF!</definedName>
    <definedName name="crush2">#REF!</definedName>
    <definedName name="Crusher" localSheetId="1">[284]Sheet3!$J$59</definedName>
    <definedName name="Crusher" localSheetId="10">[284]Sheet3!$J$59</definedName>
    <definedName name="Crusher">'[193]Harga Dasar'!$H$68</definedName>
    <definedName name="CS" localSheetId="5">#REF!</definedName>
    <definedName name="CS" localSheetId="0">#REF!</definedName>
    <definedName name="CS" localSheetId="1">#REF!</definedName>
    <definedName name="CS" localSheetId="10">#REF!</definedName>
    <definedName name="CS">#REF!</definedName>
    <definedName name="csanlex" localSheetId="0">'[81]Analisa '!#REF!</definedName>
    <definedName name="csanlex" localSheetId="10">'[81]Analisa '!#REF!</definedName>
    <definedName name="csanlex">'[81]Analisa '!#REF!</definedName>
    <definedName name="csd3p" localSheetId="0">#REF!</definedName>
    <definedName name="csd3p" localSheetId="10">#REF!</definedName>
    <definedName name="csd3p">#REF!</definedName>
    <definedName name="csddg1p" localSheetId="10">#REF!</definedName>
    <definedName name="csddg1p">#REF!</definedName>
    <definedName name="csddt1p" localSheetId="10">#REF!</definedName>
    <definedName name="csddt1p">#REF!</definedName>
    <definedName name="cshaw" localSheetId="5">#REF!</definedName>
    <definedName name="cshaw">#REF!</definedName>
    <definedName name="csht3p" localSheetId="10">#REF!</definedName>
    <definedName name="csht3p">#REF!</definedName>
    <definedName name="CSSSSSS" localSheetId="5">#REF!</definedName>
    <definedName name="CSSSSSS">#REF!</definedName>
    <definedName name="ct" localSheetId="5">#REF!</definedName>
    <definedName name="ct">#REF!</definedName>
    <definedName name="cti3x15" localSheetId="10">[50]giathanh1!#REF!</definedName>
    <definedName name="cti3x15">[50]giathanh1!#REF!</definedName>
    <definedName name="ctnh" localSheetId="5">#REF!</definedName>
    <definedName name="ctnh" localSheetId="0">#REF!</definedName>
    <definedName name="ctnh">#REF!</definedName>
    <definedName name="ctnh2" localSheetId="5">#REF!</definedName>
    <definedName name="ctnh2">#REF!</definedName>
    <definedName name="cuciparit" localSheetId="5">[235]RKA!#REF!</definedName>
    <definedName name="cuciparit">[235]RKA!#REF!</definedName>
    <definedName name="CUL" localSheetId="0">#REF!</definedName>
    <definedName name="CUL" localSheetId="10">#REF!</definedName>
    <definedName name="CUL">#REF!</definedName>
    <definedName name="culy1" localSheetId="10">[50]DONGIA!#REF!</definedName>
    <definedName name="culy1">[50]DONGIA!#REF!</definedName>
    <definedName name="culy2" localSheetId="10">[50]DONGIA!#REF!</definedName>
    <definedName name="culy2">[50]DONGIA!#REF!</definedName>
    <definedName name="culy3" localSheetId="10">[50]DONGIA!#REF!</definedName>
    <definedName name="culy3">[50]DONGIA!#REF!</definedName>
    <definedName name="culy4" localSheetId="10">[50]DONGIA!#REF!</definedName>
    <definedName name="culy4">[50]DONGIA!#REF!</definedName>
    <definedName name="culy5">[50]DONGIA!#REF!</definedName>
    <definedName name="cuoc">[50]DONGIA!#REF!</definedName>
    <definedName name="curing">[86]DAFMAT!$F$100</definedName>
    <definedName name="Currency" localSheetId="5">#REF!</definedName>
    <definedName name="Currency" localSheetId="0">#REF!</definedName>
    <definedName name="Currency">#REF!</definedName>
    <definedName name="curtaintrack">[256]AHS!$K$879</definedName>
    <definedName name="curve1" localSheetId="0" hidden="1">{"'Sheet1'!$A$1"}</definedName>
    <definedName name="curve1" localSheetId="10" hidden="1">{"'Sheet1'!$A$1"}</definedName>
    <definedName name="curve1" hidden="1">{"'Sheet1'!$A$1"}</definedName>
    <definedName name="customer" localSheetId="5">#REF!</definedName>
    <definedName name="customer" localSheetId="0">#REF!</definedName>
    <definedName name="customer">#REF!</definedName>
    <definedName name="Cutter" localSheetId="5">#REF!</definedName>
    <definedName name="Cutter" localSheetId="0">#REF!</definedName>
    <definedName name="cutter" localSheetId="1">[86]DAFMAT!$F$188</definedName>
    <definedName name="cutter" localSheetId="10">[86]DAFMAT!$F$188</definedName>
    <definedName name="Cutter">#REF!</definedName>
    <definedName name="Cv" localSheetId="5">[1]RAB!#REF!</definedName>
    <definedName name="Cv" localSheetId="0">[1]RAB!#REF!</definedName>
    <definedName name="cv" localSheetId="1">[285]gvl!$N$17</definedName>
    <definedName name="cv" localSheetId="10">[285]gvl!$N$17</definedName>
    <definedName name="Cv">[1]RAB!#REF!</definedName>
    <definedName name="cvb" localSheetId="5" hidden="1">[125]RAB!#REF!</definedName>
    <definedName name="cvb" localSheetId="0" hidden="1">[125]RAB!#REF!</definedName>
    <definedName name="cvb" hidden="1">[125]RAB!#REF!</definedName>
    <definedName name="Cvi" localSheetId="0">[80]DHSD!#REF!</definedName>
    <definedName name="Cvi">[80]DHSD!#REF!</definedName>
    <definedName name="cvib">[86]DAFMAT!$F$170</definedName>
    <definedName name="cvibra">'[193]Harga Dasar'!$H$85</definedName>
    <definedName name="CX" localSheetId="0">#REF!</definedName>
    <definedName name="CX" localSheetId="10">#REF!</definedName>
    <definedName name="CX">#REF!</definedName>
    <definedName name="CXD" localSheetId="0" hidden="1">{"'Sheet1'!$A$1"}</definedName>
    <definedName name="CXD" localSheetId="10" hidden="1">{"'Sheet1'!$A$1"}</definedName>
    <definedName name="CXD" hidden="1">{"'Sheet1'!$A$1"}</definedName>
    <definedName name="cxhtnc" localSheetId="10">'[50]lam-moi'!#REF!</definedName>
    <definedName name="cxhtnc">'[50]lam-moi'!#REF!</definedName>
    <definedName name="cxhtvl">'[50]lam-moi'!#REF!</definedName>
    <definedName name="cxnc">'[50]lam-moi'!#REF!</definedName>
    <definedName name="cxvl">'[50]lam-moi'!#REF!</definedName>
    <definedName name="cxxnc">'[50]lam-moi'!#REF!</definedName>
    <definedName name="cxxvl">'[50]lam-moi'!#REF!</definedName>
    <definedName name="cy" localSheetId="0">#REF!</definedName>
    <definedName name="cy" localSheetId="10">#REF!</definedName>
    <definedName name="cy">#REF!</definedName>
    <definedName name="cycloop" localSheetId="10">'[121]Anal-1'!#REF!</definedName>
    <definedName name="cycloop">'[121]Anal-1'!#REF!</definedName>
    <definedName name="D" localSheetId="1">#REF!</definedName>
    <definedName name="D" localSheetId="10">#REF!</definedName>
    <definedName name="d">'[4]Upah&amp;Bahan'!$C$18</definedName>
    <definedName name="D_1" localSheetId="10">#REF!</definedName>
    <definedName name="D_1">#REF!</definedName>
    <definedName name="D1ASPAL">'[255]D1 Aspal'!$K$85</definedName>
    <definedName name="D1BETON">'[255]D1 Beton'!$K$85</definedName>
    <definedName name="D1setapak">'[255]D1 Setapak'!$K$85</definedName>
    <definedName name="D1x49" localSheetId="10">[50]chitimc!#REF!</definedName>
    <definedName name="D1x49">[50]chitimc!#REF!</definedName>
    <definedName name="D1x49x49" localSheetId="10">[50]chitimc!#REF!</definedName>
    <definedName name="D1x49x49">[50]chitimc!#REF!</definedName>
    <definedName name="d24nc" localSheetId="10">'[50]lam-moi'!#REF!</definedName>
    <definedName name="d24nc">'[50]lam-moi'!#REF!</definedName>
    <definedName name="d24vl" localSheetId="10">'[50]lam-moi'!#REF!</definedName>
    <definedName name="d24vl">'[50]lam-moi'!#REF!</definedName>
    <definedName name="Da" localSheetId="0">#REF!</definedName>
    <definedName name="Da" localSheetId="10">#REF!</definedName>
    <definedName name="Da">#REF!</definedName>
    <definedName name="daa" localSheetId="0">#REF!</definedName>
    <definedName name="daa" localSheetId="10">#REF!</definedName>
    <definedName name="daa">#REF!</definedName>
    <definedName name="DAB" localSheetId="10">[286]DAB!$1:$1048576</definedName>
    <definedName name="DAB">[286]DAB!$1:$1048576</definedName>
    <definedName name="Daf.4" localSheetId="0">#REF!</definedName>
    <definedName name="Daf.4" localSheetId="10">#REF!</definedName>
    <definedName name="Daf.4">#REF!</definedName>
    <definedName name="Daf_mat">[287]Pipe!$A$12:$I$33</definedName>
    <definedName name="Daf_mt" localSheetId="10">[287]Pipe!$1:$10</definedName>
    <definedName name="Daf_mt">[287]Pipe!$1:$10</definedName>
    <definedName name="DafAlat">[288]dasar!$D$98:$D$123</definedName>
    <definedName name="dafalt" localSheetId="0">#REF!</definedName>
    <definedName name="dafalt" localSheetId="10">#REF!</definedName>
    <definedName name="dafalt">#REF!</definedName>
    <definedName name="DafMaterial">[288]dasar!$D$57:$D$89</definedName>
    <definedName name="DAFTAR">'[186]Input Umum'!$D$79</definedName>
    <definedName name="DAFTAR_ANALISA" localSheetId="5">#REF!</definedName>
    <definedName name="DAFTAR_ANALISA" localSheetId="0">#REF!</definedName>
    <definedName name="DAFTAR_ANALISA">#REF!</definedName>
    <definedName name="DAFTARSEWA" localSheetId="5">[109]Peralatan!$AR$1:$BA$49</definedName>
    <definedName name="DAFTARSEWA" localSheetId="0">#REF!</definedName>
    <definedName name="DAFTARSEWA" localSheetId="1">#REF!</definedName>
    <definedName name="DAFTARSEWA" localSheetId="10">#REF!</definedName>
    <definedName name="DAFTARSEWA">#REF!</definedName>
    <definedName name="DafTenaga">[288]dasar!$D$21:$D$47</definedName>
    <definedName name="dak" localSheetId="0">#REF!</definedName>
    <definedName name="dak" localSheetId="10">#REF!</definedName>
    <definedName name="dak">#REF!</definedName>
    <definedName name="dancs" localSheetId="5">#REF!</definedName>
    <definedName name="dancs" localSheetId="0">#REF!</definedName>
    <definedName name="dancs">#REF!</definedName>
    <definedName name="dapat" localSheetId="5">#REF!</definedName>
    <definedName name="dapat">#REF!</definedName>
    <definedName name="DasAlat">[289]dasar!$C$75:$G$97</definedName>
    <definedName name="DasAlat1">[289]dasar!$C$75:$C$97</definedName>
    <definedName name="dasar" localSheetId="5">#REF!</definedName>
    <definedName name="dasar" localSheetId="0">#REF!</definedName>
    <definedName name="dasar">#REF!</definedName>
    <definedName name="dasaragg" localSheetId="0">[290]GASATAGG.XLS!#REF!</definedName>
    <definedName name="dasaragg" localSheetId="10">[290]GASATAGG.XLS!#REF!</definedName>
    <definedName name="dasaragg">[290]GASATAGG.XLS!#REF!</definedName>
    <definedName name="dasaralat">[291]dasar!$C$192:$G$221</definedName>
    <definedName name="dasarlab">[291]dasar!$C$162:$G$183</definedName>
    <definedName name="dasarmat">[291]dasar!$C$28:$G$155</definedName>
    <definedName name="DasBahan">[289]dasar!$C$39:$G$72</definedName>
    <definedName name="DasBahan1">[289]dasar!$C$39:$C$72</definedName>
    <definedName name="DasUpah">[289]dasar!$C$26:$G$36</definedName>
    <definedName name="DasUpah1">[289]dasar!$C$26:$C$36</definedName>
    <definedName name="DAT_BQ" localSheetId="5">#REF!</definedName>
    <definedName name="DAT_BQ" localSheetId="0">#REF!</definedName>
    <definedName name="DAT_BQ">#REF!</definedName>
    <definedName name="Data" localSheetId="5">'[292]Data All'!$A$9:$AN$60</definedName>
    <definedName name="DATA" localSheetId="1">#REF!</definedName>
    <definedName name="DATA" localSheetId="10">#REF!</definedName>
    <definedName name="Data">'[292]Data All'!$A$9:$AN$60</definedName>
    <definedName name="Data_Bahan">'[293]4-Basic Price'!$B$27:$F$277</definedName>
    <definedName name="Data_Peralatan">'[293]5-ALAT(1)'!$AP$8:$AX$110</definedName>
    <definedName name="Data_Upah">'[293]4-Basic Price'!$B$8:$F$17</definedName>
    <definedName name="Data1" localSheetId="5">#REF!</definedName>
    <definedName name="Data1" localSheetId="0">#REF!</definedName>
    <definedName name="DATA1" localSheetId="1">[294]material!$D$14:$K$17</definedName>
    <definedName name="DATA1" localSheetId="10">[294]material!$D$14:$K$17</definedName>
    <definedName name="Data1">#REF!</definedName>
    <definedName name="_xlnm.Database" localSheetId="5">#REF!</definedName>
    <definedName name="_xlnm.Database" localSheetId="1">#REF!</definedName>
    <definedName name="_xlnm.Database" localSheetId="10">#REF!</definedName>
    <definedName name="_xlnm.Database">#REF!</definedName>
    <definedName name="DataBB100" localSheetId="5">#REF!</definedName>
    <definedName name="DataBB100">#REF!</definedName>
    <definedName name="DATAR">[128]Tabel!$D$6:$D$60</definedName>
    <definedName name="date" localSheetId="5">#REF!</definedName>
    <definedName name="date" localSheetId="0">#REF!</definedName>
    <definedName name="date" localSheetId="1">[96]BasicPrice!$M$11</definedName>
    <definedName name="date" localSheetId="10">[96]BasicPrice!$M$11</definedName>
    <definedName name="date">#REF!</definedName>
    <definedName name="DAX" localSheetId="10">#REF!</definedName>
    <definedName name="DAX">#REF!</definedName>
    <definedName name="day" localSheetId="5">#REF!</definedName>
    <definedName name="day" localSheetId="1">#REF!</definedName>
    <definedName name="day" localSheetId="10">#REF!</definedName>
    <definedName name="day">#REF!</definedName>
    <definedName name="Dayat">[295]dasar!$C$75:$G$97</definedName>
    <definedName name="DAYWORK">'[226]Kuantitas &amp; Harga'!$B$387:$I$432</definedName>
    <definedName name="DAYWORKS" localSheetId="5">'[142]Kuantitas &amp; Harga'!#REF!</definedName>
    <definedName name="DAYWORKS" localSheetId="0">'[142]Kuantitas &amp; Harga'!#REF!</definedName>
    <definedName name="DAYWORKS" localSheetId="1">#REF!</definedName>
    <definedName name="DAYWORKS" localSheetId="10">#REF!</definedName>
    <definedName name="DAYWORKS">'[142]Kuantitas &amp; Harga'!#REF!</definedName>
    <definedName name="Db" localSheetId="0">#REF!</definedName>
    <definedName name="Db" localSheetId="10">#REF!</definedName>
    <definedName name="Db">#REF!</definedName>
    <definedName name="DB_1">[186]DB!$C$25</definedName>
    <definedName name="DBANK1">[117]Keuangan!$M$22</definedName>
    <definedName name="DBANK2">[117]Keuangan!$M$59</definedName>
    <definedName name="DBANK3">[162]Keuangan!$M$96</definedName>
    <definedName name="dbdssfn" localSheetId="0">STOP:'KONVERSI (2)'!STOPE</definedName>
    <definedName name="dbdssfn" localSheetId="10">'Volume (2)'!STOP:'Volume (2)'!STOPE</definedName>
    <definedName name="dbdssfn">STOP:STOPE</definedName>
    <definedName name="DBX" localSheetId="0">#REF!</definedName>
    <definedName name="DBX" localSheetId="10">#REF!</definedName>
    <definedName name="DBX">#REF!</definedName>
    <definedName name="DCX" localSheetId="0">#REF!</definedName>
    <definedName name="DCX" localSheetId="10">#REF!</definedName>
    <definedName name="DCX">#REF!</definedName>
    <definedName name="DD" localSheetId="5">[242]Meto!#REF!</definedName>
    <definedName name="DD" localSheetId="0">[242]Meto!#REF!</definedName>
    <definedName name="DD" localSheetId="1">#REF!</definedName>
    <definedName name="DD" localSheetId="10">#REF!</definedName>
    <definedName name="DD">[242]Meto!#REF!</definedName>
    <definedName name="dd1pnc">[50]chitiet!$G$404</definedName>
    <definedName name="dd1pvl">[50]chitiet!$G$383</definedName>
    <definedName name="dd1x2">[285]gvl!$N$9</definedName>
    <definedName name="dd3pctnc" localSheetId="10">'[50]lam-moi'!#REF!</definedName>
    <definedName name="dd3pctnc">'[50]lam-moi'!#REF!</definedName>
    <definedName name="dd3pctvl" localSheetId="10">'[50]lam-moi'!#REF!</definedName>
    <definedName name="dd3pctvl">'[50]lam-moi'!#REF!</definedName>
    <definedName name="dd3plmvl" localSheetId="10">'[50]lam-moi'!#REF!</definedName>
    <definedName name="dd3plmvl">'[50]lam-moi'!#REF!</definedName>
    <definedName name="dd3pnc" localSheetId="10">'[50]lam-moi'!#REF!</definedName>
    <definedName name="dd3pnc">'[50]lam-moi'!#REF!</definedName>
    <definedName name="dd3pvl">'[50]lam-moi'!#REF!</definedName>
    <definedName name="ddd" localSheetId="0">#REF!</definedName>
    <definedName name="ddd" localSheetId="10">#REF!</definedName>
    <definedName name="ddd">#REF!</definedName>
    <definedName name="dddd" localSheetId="5" hidden="1">#REF!</definedName>
    <definedName name="dddd" localSheetId="0" hidden="1">#REF!</definedName>
    <definedName name="dddd" localSheetId="1">#REF!</definedName>
    <definedName name="dddd" localSheetId="10">#REF!</definedName>
    <definedName name="dddd" hidden="1">#REF!</definedName>
    <definedName name="ddhtnc" localSheetId="10">'[50]lam-moi'!#REF!</definedName>
    <definedName name="ddhtnc">'[50]lam-moi'!#REF!</definedName>
    <definedName name="ddhtvl" localSheetId="10">'[50]lam-moi'!#REF!</definedName>
    <definedName name="ddhtvl">'[50]lam-moi'!#REF!</definedName>
    <definedName name="DDL" localSheetId="5">#REF!</definedName>
    <definedName name="DDL" localSheetId="0">#REF!</definedName>
    <definedName name="DDL">#REF!</definedName>
    <definedName name="ddt2nc" localSheetId="0">[50]gtrinh!#REF!</definedName>
    <definedName name="ddt2nc" localSheetId="10">[50]gtrinh!#REF!</definedName>
    <definedName name="ddt2nc">[50]gtrinh!#REF!</definedName>
    <definedName name="ddt2vl" localSheetId="0">[50]gtrinh!#REF!</definedName>
    <definedName name="ddt2vl" localSheetId="10">[50]gtrinh!#REF!</definedName>
    <definedName name="ddt2vl">[50]gtrinh!#REF!</definedName>
    <definedName name="ddtd3pnc" localSheetId="0">'[50]thao-go'!#REF!</definedName>
    <definedName name="ddtd3pnc">'[50]thao-go'!#REF!</definedName>
    <definedName name="ddtt1pnc" localSheetId="0">[50]gtrinh!#REF!</definedName>
    <definedName name="ddtt1pnc">[50]gtrinh!#REF!</definedName>
    <definedName name="ddtt1pvl" localSheetId="0">[50]gtrinh!#REF!</definedName>
    <definedName name="ddtt1pvl">[50]gtrinh!#REF!</definedName>
    <definedName name="ddtt3pnc">[50]gtrinh!#REF!</definedName>
    <definedName name="ddtt3pvl">[50]gtrinh!#REF!</definedName>
    <definedName name="DDX" localSheetId="0">#REF!</definedName>
    <definedName name="DDX" localSheetId="10">#REF!</definedName>
    <definedName name="DDX">#REF!</definedName>
    <definedName name="DECK" localSheetId="10">[166]HSD!#REF!</definedName>
    <definedName name="DECK">[166]HSD!#REF!</definedName>
    <definedName name="DECK_SLAB" localSheetId="10">[166]ANALISA!#REF!</definedName>
    <definedName name="DECK_SLAB">[166]ANALISA!#REF!</definedName>
    <definedName name="Deckslab316" localSheetId="5">#REF!</definedName>
    <definedName name="Deckslab316" localSheetId="0">#REF!</definedName>
    <definedName name="Deckslab316">#REF!</definedName>
    <definedName name="Deckslab400" localSheetId="5">#REF!</definedName>
    <definedName name="Deckslab400">#REF!</definedName>
    <definedName name="DED" localSheetId="5">#REF!</definedName>
    <definedName name="DED" localSheetId="0">#REF!</definedName>
    <definedName name="ded" localSheetId="1">[138]BPS!#REF!</definedName>
    <definedName name="ded" localSheetId="10">[138]BPS!#REF!</definedName>
    <definedName name="DED">#REF!</definedName>
    <definedName name="DEFFGB" localSheetId="0">FST:(FSB)</definedName>
    <definedName name="DEFFGB" localSheetId="10">'Volume (2)'!FST:'Volume (2)'!FSB</definedName>
    <definedName name="DEFFGB">FST:(FSB)</definedName>
    <definedName name="deg" localSheetId="0" hidden="1">{"'Sheet1'!$A$1"}</definedName>
    <definedName name="deg" localSheetId="10" hidden="1">{"'Sheet1'!$A$1"}</definedName>
    <definedName name="deg" hidden="1">{"'Sheet1'!$A$1"}</definedName>
    <definedName name="DELL" localSheetId="5">#REF!</definedName>
    <definedName name="DELL" localSheetId="0">#REF!</definedName>
    <definedName name="DELL">#REF!</definedName>
    <definedName name="dempul" localSheetId="5">[177]BAHAN!#REF!</definedName>
    <definedName name="dempul" localSheetId="0">[177]BAHAN!#REF!</definedName>
    <definedName name="dempul" localSheetId="1">[224]cover!#REF!</definedName>
    <definedName name="dempul" localSheetId="10">[224]cover!#REF!</definedName>
    <definedName name="dempul">[177]BAHAN!#REF!</definedName>
    <definedName name="dempultembok">'[276]dft-harga'!$G$36</definedName>
    <definedName name="deng" localSheetId="5">#REF!</definedName>
    <definedName name="deng" localSheetId="0">#REF!</definedName>
    <definedName name="deng">#REF!</definedName>
    <definedName name="dengan" localSheetId="1">'[52]Upah&amp;Bahan'!$C$24</definedName>
    <definedName name="dengan" localSheetId="10">'[52]Upah&amp;Bahan'!$C$24</definedName>
    <definedName name="dengan">'[6]Upah&amp;Bahan'!$C$24</definedName>
    <definedName name="DER" localSheetId="0" hidden="1">{"'Sheet1'!$A$1"}</definedName>
    <definedName name="DER" localSheetId="10" hidden="1">{"'Sheet1'!$A$1"}</definedName>
    <definedName name="DER" hidden="1">{"'Sheet1'!$A$1"}</definedName>
    <definedName name="deryt" localSheetId="0" hidden="1">{"'Sheet1'!$A$1"}</definedName>
    <definedName name="deryt" localSheetId="10" hidden="1">{"'Sheet1'!$A$1"}</definedName>
    <definedName name="deryt" hidden="1">{"'Sheet1'!$A$1"}</definedName>
    <definedName name="DESN" localSheetId="5">#REF!</definedName>
    <definedName name="DESN" localSheetId="0">#REF!</definedName>
    <definedName name="DESN">#REF!</definedName>
    <definedName name="detib2100" localSheetId="0">#REF!</definedName>
    <definedName name="detib2100" localSheetId="10">#REF!</definedName>
    <definedName name="detib2100">#REF!</definedName>
    <definedName name="detib2120" localSheetId="10">#REF!</definedName>
    <definedName name="detib2120">#REF!</definedName>
    <definedName name="detib250" localSheetId="10">#REF!</definedName>
    <definedName name="detib250">#REF!</definedName>
    <definedName name="detib260" localSheetId="10">#REF!</definedName>
    <definedName name="detib260">#REF!</definedName>
    <definedName name="detib280" localSheetId="10">#REF!</definedName>
    <definedName name="detib280">#REF!</definedName>
    <definedName name="devisi1">[227]rab1!$I$28</definedName>
    <definedName name="devisi2">[227]rab1!$I$48</definedName>
    <definedName name="devisi3">[227]rab1!$I$68</definedName>
    <definedName name="devisi4">[227]rab1!$I$94</definedName>
    <definedName name="devisi5">[227]rab1!$I$108</definedName>
    <definedName name="devisi6">[227]rab1!$I$139</definedName>
    <definedName name="devisi7">[227]rab1!$I$306</definedName>
    <definedName name="devisi8">[227]rab1!$I$364</definedName>
    <definedName name="DF">[87]alat!$BD$306</definedName>
    <definedName name="DFA" localSheetId="5">#REF!</definedName>
    <definedName name="DFA" localSheetId="0">#REF!</definedName>
    <definedName name="DFA">#REF!</definedName>
    <definedName name="dfadf" localSheetId="0">'[296]Har-sat-dasr'!#REF!</definedName>
    <definedName name="dfadf" localSheetId="10">'[296]Har-sat-dasr'!#REF!</definedName>
    <definedName name="dfadf">'[296]Har-sat-dasr'!#REF!</definedName>
    <definedName name="DFDDFFF">[87]alat!$A$414:$J$472</definedName>
    <definedName name="DFDF" localSheetId="0">#REF!</definedName>
    <definedName name="DFDF" localSheetId="10">#REF!</definedName>
    <definedName name="DFDF">#REF!</definedName>
    <definedName name="dfdfd" localSheetId="5">#REF!</definedName>
    <definedName name="dfdfd" localSheetId="0">#REF!</definedName>
    <definedName name="dfdfd">#REF!</definedName>
    <definedName name="dff" localSheetId="0" hidden="1">{"'Sheet1'!$A$1"}</definedName>
    <definedName name="dff" localSheetId="10" hidden="1">{"'Sheet1'!$A$1"}</definedName>
    <definedName name="dff" hidden="1">{"'Sheet1'!$A$1"}</definedName>
    <definedName name="dfff" localSheetId="0" hidden="1">{"'Sheet1'!$A$1"}</definedName>
    <definedName name="dfff" localSheetId="10" hidden="1">{"'Sheet1'!$A$1"}</definedName>
    <definedName name="dfff" hidden="1">{"'Sheet1'!$A$1"}</definedName>
    <definedName name="dffhh" localSheetId="0" hidden="1">{"'Sheet1'!$A$1"}</definedName>
    <definedName name="dffhh" localSheetId="10" hidden="1">{"'Sheet1'!$A$1"}</definedName>
    <definedName name="dffhh" hidden="1">{"'Sheet1'!$A$1"}</definedName>
    <definedName name="DFGASD" hidden="1">[101]TJ1Q47!$E$7:$E$31</definedName>
    <definedName name="DFGDSFGDSFG" hidden="1">[101]TJ1Q47!$E$7:$E$31</definedName>
    <definedName name="dfghh" localSheetId="0" hidden="1">{"'Sheet1'!$A$1"}</definedName>
    <definedName name="dfghh" localSheetId="10" hidden="1">{"'Sheet1'!$A$1"}</definedName>
    <definedName name="dfghh" hidden="1">{"'Sheet1'!$A$1"}</definedName>
    <definedName name="DFGHJK" hidden="1">[101]TJ1Q47!$G$7:$G$31</definedName>
    <definedName name="dfgrg" localSheetId="0" hidden="1">{"'Sheet1'!$A$1"}</definedName>
    <definedName name="dfgrg" localSheetId="10" hidden="1">{"'Sheet1'!$A$1"}</definedName>
    <definedName name="dfgrg" hidden="1">{"'Sheet1'!$A$1"}</definedName>
    <definedName name="dfhh" localSheetId="0" hidden="1">{"'Sheet1'!$A$1"}</definedName>
    <definedName name="dfhh" localSheetId="10" hidden="1">{"'Sheet1'!$A$1"}</definedName>
    <definedName name="dfhh" hidden="1">{"'Sheet1'!$A$1"}</definedName>
    <definedName name="dfr" hidden="1">[297]TJ1Q47!$G$7:$G$31</definedName>
    <definedName name="dfyhj" localSheetId="0" hidden="1">{"'Sheet1'!$A$1"}</definedName>
    <definedName name="dfyhj" localSheetId="10" hidden="1">{"'Sheet1'!$A$1"}</definedName>
    <definedName name="dfyhj" hidden="1">{"'Sheet1'!$A$1"}</definedName>
    <definedName name="dge4g" localSheetId="0" hidden="1">{"'Sheet1'!$A$1"}</definedName>
    <definedName name="dge4g" localSheetId="10" hidden="1">{"'Sheet1'!$A$1"}</definedName>
    <definedName name="dge4g" hidden="1">{"'Sheet1'!$A$1"}</definedName>
    <definedName name="dgf">[298]BAHAN!$L$24</definedName>
    <definedName name="dgk" localSheetId="0">#REF!</definedName>
    <definedName name="dgk" localSheetId="10">#REF!</definedName>
    <definedName name="dgk">#REF!</definedName>
    <definedName name="DGM">[50]DONGIA!$A$453:$F$459</definedName>
    <definedName name="dgnc" localSheetId="0">#REF!</definedName>
    <definedName name="dgnc" localSheetId="10">#REF!</definedName>
    <definedName name="dgnc">#REF!</definedName>
    <definedName name="DGTH" localSheetId="10">[50]DONGIA!#REF!</definedName>
    <definedName name="DGTH">[50]DONGIA!#REF!</definedName>
    <definedName name="DGTH1">[50]DONGIA!$A$414:$G$452</definedName>
    <definedName name="dgth2">[50]DONGIA!$A$414:$G$439</definedName>
    <definedName name="DGTR">[50]DONGIA!$A$472:$I$521</definedName>
    <definedName name="dgvl" localSheetId="0">#REF!</definedName>
    <definedName name="dgvl" localSheetId="10">#REF!</definedName>
    <definedName name="dgvl">#REF!</definedName>
    <definedName name="DGVL1">[50]DONGIA!$A$5:$F$235</definedName>
    <definedName name="DGVT">'[50]DON GIA'!$C$5:$G$137</definedName>
    <definedName name="dhd">'[299]SAT-DAS'!$I$27</definedName>
    <definedName name="dhdh" localSheetId="0" hidden="1">{"'Sheet1'!$A$1"}</definedName>
    <definedName name="dhdh" localSheetId="10" hidden="1">{"'Sheet1'!$A$1"}</definedName>
    <definedName name="dhdh" hidden="1">{"'Sheet1'!$A$1"}</definedName>
    <definedName name="dhj" localSheetId="0" hidden="1">{"'Sheet1'!$A$1"}</definedName>
    <definedName name="dhj" localSheetId="10" hidden="1">{"'Sheet1'!$A$1"}</definedName>
    <definedName name="dhj" hidden="1">{"'Sheet1'!$A$1"}</definedName>
    <definedName name="dhjrt" localSheetId="0" hidden="1">{"'Sheet1'!$A$1"}</definedName>
    <definedName name="dhjrt" localSheetId="10" hidden="1">{"'Sheet1'!$A$1"}</definedName>
    <definedName name="dhjrt" hidden="1">{"'Sheet1'!$A$1"}</definedName>
    <definedName name="dhjy">[188]DHSD!$G$23</definedName>
    <definedName name="dhreje" localSheetId="0">FST:(FSB)</definedName>
    <definedName name="dhreje" localSheetId="10">'Volume (2)'!FST:'Volume (2)'!FSB</definedName>
    <definedName name="dhreje">FST:(FSB)</definedName>
    <definedName name="DIAFRAGMA" localSheetId="0">[166]ANALISA!#REF!</definedName>
    <definedName name="DIAFRAGMA" localSheetId="10">[166]ANALISA!#REF!</definedName>
    <definedName name="DIAFRAGMA">[166]ANALISA!#REF!</definedName>
    <definedName name="DIAP2" localSheetId="0">#REF!</definedName>
    <definedName name="DIAP2" localSheetId="10">#REF!</definedName>
    <definedName name="DIAP2">#REF!</definedName>
    <definedName name="Diapragma316" localSheetId="5">#REF!</definedName>
    <definedName name="Diapragma316" localSheetId="0">#REF!</definedName>
    <definedName name="Diapragma316">#REF!</definedName>
    <definedName name="Diapragma400" localSheetId="5">#REF!</definedName>
    <definedName name="Diapragma400">#REF!</definedName>
    <definedName name="diapragma405" localSheetId="5">#REF!</definedName>
    <definedName name="diapragma405">#REF!</definedName>
    <definedName name="dibet30" localSheetId="10">'[81]Analisa '!#REF!</definedName>
    <definedName name="dibet30">'[81]Analisa '!#REF!</definedName>
    <definedName name="dibuat">[40]rab!$B$170</definedName>
    <definedName name="Dibulatkan" localSheetId="0">#REF!</definedName>
    <definedName name="Dibulatkan" localSheetId="10">#REF!</definedName>
    <definedName name="Dibulatkan">#REF!</definedName>
    <definedName name="dina" localSheetId="5">#REF!</definedName>
    <definedName name="dina" localSheetId="0">#REF!</definedName>
    <definedName name="dina">#REF!</definedName>
    <definedName name="dinas">[255]informasi!$R$2</definedName>
    <definedName name="dindgrc" localSheetId="10">'[81]Analisa '!#REF!</definedName>
    <definedName name="dindgrc">'[81]Analisa '!#REF!</definedName>
    <definedName name="dinding.20" localSheetId="5">[49]ANALISA!#REF!</definedName>
    <definedName name="dinding.20" localSheetId="0">[49]ANALISA!#REF!</definedName>
    <definedName name="dinding.20" localSheetId="1">[49]ANALISA!#REF!</definedName>
    <definedName name="dinding.20">[49]ANALISA!#REF!</definedName>
    <definedName name="dinker20">'[81]Analisa '!#REF!</definedName>
    <definedName name="DIR">[185]ONSITE!$J$71</definedName>
    <definedName name="direktur" localSheetId="5">[300]inst.pemrintah!#REF!</definedName>
    <definedName name="direktur">[300]inst.pemrintah!#REF!</definedName>
    <definedName name="dirkit" localSheetId="10">'[81]Analisa '!#REF!</definedName>
    <definedName name="dirkit">'[81]Analisa '!#REF!</definedName>
    <definedName name="DIRUT">[301]CH!$C$42</definedName>
    <definedName name="div" localSheetId="5">#REF!</definedName>
    <definedName name="div" localSheetId="0">#REF!</definedName>
    <definedName name="div" localSheetId="1">#REF!</definedName>
    <definedName name="div" localSheetId="10">#REF!</definedName>
    <definedName name="div">#REF!</definedName>
    <definedName name="DIV.1" localSheetId="5">#REF!</definedName>
    <definedName name="DIV.1">#REF!</definedName>
    <definedName name="DIV.10">[302]BOQ!$G$329</definedName>
    <definedName name="DIV.2">[302]BOQ!$G$46</definedName>
    <definedName name="DIV.3" localSheetId="5">#REF!</definedName>
    <definedName name="DIV.3" localSheetId="0">#REF!</definedName>
    <definedName name="DIV.3">#REF!</definedName>
    <definedName name="DIV.4" localSheetId="5">#REF!</definedName>
    <definedName name="DIV.4">#REF!</definedName>
    <definedName name="DIV.5" localSheetId="5">#REF!</definedName>
    <definedName name="DIV.5">#REF!</definedName>
    <definedName name="DIV.6" localSheetId="5">#REF!</definedName>
    <definedName name="DIV.6">#REF!</definedName>
    <definedName name="DIV.7">[302]BOQ!$G$258</definedName>
    <definedName name="DIV.8" localSheetId="5">#REF!</definedName>
    <definedName name="DIV.8" localSheetId="0">#REF!</definedName>
    <definedName name="DIV.8">#REF!</definedName>
    <definedName name="DIV.9">[302]BOQ!$G$318</definedName>
    <definedName name="DIV.I" localSheetId="5">#REF!</definedName>
    <definedName name="DIV.I" localSheetId="0">#REF!</definedName>
    <definedName name="DIV.I">#REF!</definedName>
    <definedName name="DIV.II" localSheetId="5">#REF!</definedName>
    <definedName name="DIV.II">#REF!</definedName>
    <definedName name="DIV.III" localSheetId="5">#REF!</definedName>
    <definedName name="DIV.III">#REF!</definedName>
    <definedName name="DIV.IV" localSheetId="5">#REF!</definedName>
    <definedName name="DIV.IV">#REF!</definedName>
    <definedName name="DIV.IX" localSheetId="5">#REF!</definedName>
    <definedName name="DIV.IX">#REF!</definedName>
    <definedName name="DIV.V" localSheetId="5">#REF!</definedName>
    <definedName name="DIV.V">#REF!</definedName>
    <definedName name="DIV.VI" localSheetId="5">#REF!</definedName>
    <definedName name="DIV.VI">#REF!</definedName>
    <definedName name="DIV.VII" localSheetId="5">#REF!</definedName>
    <definedName name="DIV.VII">#REF!</definedName>
    <definedName name="DIV.VIII" localSheetId="5">#REF!</definedName>
    <definedName name="DIV.VIII">#REF!</definedName>
    <definedName name="DIV.X" localSheetId="5">#REF!</definedName>
    <definedName name="DIV.X">#REF!</definedName>
    <definedName name="DIV1_14">NA()</definedName>
    <definedName name="DIV10_14">NA()</definedName>
    <definedName name="DIV10ASB">'[17]Kuantitas &amp; Harga'!$H$499</definedName>
    <definedName name="DIV11_22">NA()</definedName>
    <definedName name="DIV11_24">NA()</definedName>
    <definedName name="DIV11_25">NA()</definedName>
    <definedName name="DIV1ASB">'[17]Kuantitas &amp; Harga'!$H$21</definedName>
    <definedName name="DIV2_14">NA()</definedName>
    <definedName name="DIV2ASB">'[17]Kuantitas &amp; Harga'!$H$40</definedName>
    <definedName name="DIV3_14">NA()</definedName>
    <definedName name="DIV3ASB">'[17]Kuantitas &amp; Harga'!$H$65</definedName>
    <definedName name="DIV4_14">NA()</definedName>
    <definedName name="DIV4ASB">'[17]Kuantitas &amp; Harga'!$H$99</definedName>
    <definedName name="DIV5_14">NA()</definedName>
    <definedName name="DIV5ASB">'[17]Kuantitas &amp; Harga'!$H$114</definedName>
    <definedName name="DIV6_14">NA()</definedName>
    <definedName name="DIV6ASB">'[17]Kuantitas &amp; Harga'!$H$183</definedName>
    <definedName name="DIV7_14">NA()</definedName>
    <definedName name="DIV7ASB">'[17]Kuantitas &amp; Harga'!$H$362</definedName>
    <definedName name="DIV8_14">NA()</definedName>
    <definedName name="DIV8ASB">'[17]Kuantitas &amp; Harga'!$H$436</definedName>
    <definedName name="DIV9_14">NA()</definedName>
    <definedName name="DIV9ASB">'[17]Kuantitas &amp; Harga'!$H$483</definedName>
    <definedName name="Divisi" localSheetId="5">#REF!</definedName>
    <definedName name="Divisi" localSheetId="0">#REF!</definedName>
    <definedName name="Divisi">#REF!</definedName>
    <definedName name="djuki" localSheetId="0">#REF!</definedName>
    <definedName name="djuki" localSheetId="10">#REF!</definedName>
    <definedName name="djuki">#REF!</definedName>
    <definedName name="dka" localSheetId="10">#REF!</definedName>
    <definedName name="dka">#REF!</definedName>
    <definedName name="dker20" localSheetId="10">'[81]Analisa '!#REF!</definedName>
    <definedName name="dker20">'[81]Analisa '!#REF!</definedName>
    <definedName name="dkh" localSheetId="10">#REF!</definedName>
    <definedName name="dkh">#REF!</definedName>
    <definedName name="dkk" localSheetId="10">#REF!</definedName>
    <definedName name="dkk">#REF!</definedName>
    <definedName name="DL" localSheetId="10">#REF!</definedName>
    <definedName name="DL">#REF!</definedName>
    <definedName name="DL15HT" localSheetId="10">'[50]TONGKE-HT'!#REF!</definedName>
    <definedName name="DL15HT">'[50]TONGKE-HT'!#REF!</definedName>
    <definedName name="DL16HT" localSheetId="10">'[50]TONGKE-HT'!#REF!</definedName>
    <definedName name="DL16HT">'[50]TONGKE-HT'!#REF!</definedName>
    <definedName name="DL19HT" localSheetId="10">'[50]TONGKE-HT'!#REF!</definedName>
    <definedName name="DL19HT">'[50]TONGKE-HT'!#REF!</definedName>
    <definedName name="DL20HT" localSheetId="10">'[50]TONGKE-HT'!#REF!</definedName>
    <definedName name="DL20HT">'[50]TONGKE-HT'!#REF!</definedName>
    <definedName name="dldl1100">'[303]Isolasi Luar Dalam'!$N$46</definedName>
    <definedName name="dldl160">'[303]Isolasi Luar Dalam'!$L$46</definedName>
    <definedName name="dldl180">'[303]Isolasi Luar Dalam'!$M$46</definedName>
    <definedName name="dldlg100">'[303]Isolasi Luar Dalam'!$N$23</definedName>
    <definedName name="dllg100">'[303]Isolasi Luar'!$N$342</definedName>
    <definedName name="dllg120">'[303]Isolasi Luar'!$O$342</definedName>
    <definedName name="dllg50">'[303]Isolasi Luar'!$K$342</definedName>
    <definedName name="dllg60">'[303]Isolasi Luar'!$L$342</definedName>
    <definedName name="dllg80">'[303]Isolasi Luar'!$M$342</definedName>
    <definedName name="dlpar38120" localSheetId="0">#REF!</definedName>
    <definedName name="dlpar38120" localSheetId="10">#REF!</definedName>
    <definedName name="dlpar38120">#REF!</definedName>
    <definedName name="dlplc13w" localSheetId="0">#REF!</definedName>
    <definedName name="dlplc13w" localSheetId="10">#REF!</definedName>
    <definedName name="dlplc13w">#REF!</definedName>
    <definedName name="dlplc13wbimc" localSheetId="0">#REF!</definedName>
    <definedName name="dlplc13wbimc" localSheetId="10">#REF!</definedName>
    <definedName name="dlplc13wbimc">#REF!</definedName>
    <definedName name="dm">1416.98</definedName>
    <definedName name="Dnding.sirih" localSheetId="5">[49]ANALISA!#REF!</definedName>
    <definedName name="Dnding.sirih" localSheetId="0">[49]ANALISA!#REF!</definedName>
    <definedName name="Dnding.sirih" localSheetId="1">[49]ANALISA!#REF!</definedName>
    <definedName name="Dnding.sirih" localSheetId="10">[49]ANALISA!#REF!</definedName>
    <definedName name="Dnding.sirih">[49]ANALISA!#REF!</definedName>
    <definedName name="DO" localSheetId="5">#REF!</definedName>
    <definedName name="DO" localSheetId="0">#REF!</definedName>
    <definedName name="DO">#REF!</definedName>
    <definedName name="DOKLAIN1">'[186]Adm 1-6'!$N$81</definedName>
    <definedName name="DOKLAIN2">'[186]Adm 1-6'!$N$177</definedName>
    <definedName name="DOKLAIN20" localSheetId="5">'[164]Adm 13-24'!#REF!</definedName>
    <definedName name="DOKLAIN20">'[164]Adm 13-24'!#REF!</definedName>
    <definedName name="DOKLAIN21" localSheetId="5">'[164]Adm 13-24'!#REF!</definedName>
    <definedName name="DOKLAIN21">'[164]Adm 13-24'!#REF!</definedName>
    <definedName name="DOKLAIN22" localSheetId="5">'[164]Adm 13-24'!#REF!</definedName>
    <definedName name="DOKLAIN22">'[164]Adm 13-24'!#REF!</definedName>
    <definedName name="DOKLAIN23" localSheetId="5">'[164]Adm 13-24'!#REF!</definedName>
    <definedName name="DOKLAIN23">'[164]Adm 13-24'!#REF!</definedName>
    <definedName name="DOKLAIN24">'[164]Adm 13-24'!#REF!</definedName>
    <definedName name="DOKLAIN3">'[186]Adm 1-6'!$N$271</definedName>
    <definedName name="DOKLAIN4">'[162]Adm 1-12'!$N$333</definedName>
    <definedName name="DOKLAIN5">'[162]Adm 1-12'!$N$417</definedName>
    <definedName name="DOKLAIN6">'[162]Adm 1-12'!$N$504</definedName>
    <definedName name="DOKLAIN7">'[162]Adm 1-12'!$N$591</definedName>
    <definedName name="DOKLAIN8">'[162]Adm 1-12'!$N$677</definedName>
    <definedName name="DOKTEKNIS1">'[186]Adm 1-6'!$N$50</definedName>
    <definedName name="DOKTEKNIS2">'[186]Adm 1-6'!$N$146</definedName>
    <definedName name="DOKTEKNIS3">'[186]Adm 1-6'!$N$240</definedName>
    <definedName name="DOKTEKNIS4">'[186]Adm 1-6'!$N$335</definedName>
    <definedName name="DOKTEKNIS5">'[186]Adm 1-6'!$N$429</definedName>
    <definedName name="DOKTEKNIS6">'[186]Adm 1-6'!$N$525</definedName>
    <definedName name="doktender" localSheetId="5">#REF!</definedName>
    <definedName name="doktender" localSheetId="0">#REF!</definedName>
    <definedName name="doktender">#REF!</definedName>
    <definedName name="DOKUMEN">'[162]Input Umum'!$D$75</definedName>
    <definedName name="DOKUMENLELANG">'[162]Input Umum'!$A$25</definedName>
    <definedName name="dokumentasi" localSheetId="5">#REF!</definedName>
    <definedName name="dokumentasi" localSheetId="0">#REF!</definedName>
    <definedName name="dokumentasi">#REF!</definedName>
    <definedName name="dolar">[96]BasicPrice!$M$7</definedName>
    <definedName name="DOLI" localSheetId="10">#REF!</definedName>
    <definedName name="DOLI">#REF!</definedName>
    <definedName name="dolken" localSheetId="5">#REF!</definedName>
    <definedName name="dolken" localSheetId="0">#REF!</definedName>
    <definedName name="dolken" localSheetId="1">'[81]Bahan '!#REF!</definedName>
    <definedName name="dolken" localSheetId="10">'[81]Bahan '!#REF!</definedName>
    <definedName name="dolken">#REF!</definedName>
    <definedName name="dongia">[50]DG!$A$4:$I$567</definedName>
    <definedName name="dongia1">[50]DG!$A$4:$H$606</definedName>
    <definedName name="doorc" localSheetId="10">'[81]Bahan '!#REF!</definedName>
    <definedName name="doorc">'[81]Bahan '!#REF!</definedName>
    <definedName name="dop" localSheetId="5">[177]BAHAN!#REF!</definedName>
    <definedName name="dop" localSheetId="0">[177]BAHAN!#REF!</definedName>
    <definedName name="dop" localSheetId="1">[177]BAHAN!#REF!</definedName>
    <definedName name="dop" localSheetId="10">[177]BAHAN!#REF!</definedName>
    <definedName name="dop">[177]BAHAN!#REF!</definedName>
    <definedName name="dozer" localSheetId="5">#REF!</definedName>
    <definedName name="dozer" localSheetId="0">#REF!</definedName>
    <definedName name="dozer" localSheetId="1">[96]BasicPrice!$F$59</definedName>
    <definedName name="dozer" localSheetId="10">[96]BasicPrice!$F$59</definedName>
    <definedName name="dozer">#REF!</definedName>
    <definedName name="Dozzer" localSheetId="5">#REF!</definedName>
    <definedName name="Dozzer" localSheetId="0">#REF!</definedName>
    <definedName name="Dozzer">#REF!</definedName>
    <definedName name="Dp" localSheetId="10">#REF!</definedName>
    <definedName name="Dp">#REF!</definedName>
    <definedName name="dpa" localSheetId="10">#REF!</definedName>
    <definedName name="dpa">#REF!</definedName>
    <definedName name="dpk" localSheetId="10">#REF!</definedName>
    <definedName name="dpk">#REF!</definedName>
    <definedName name="DRAINASE" localSheetId="1">#REF!</definedName>
    <definedName name="DRAINASE" localSheetId="10">#REF!</definedName>
    <definedName name="DRAINASE">'[304]BQ &amp; Harga'!$B$24:$I$56</definedName>
    <definedName name="drainase.terbuka" localSheetId="5">[49]ANALISA!#REF!</definedName>
    <definedName name="drainase.terbuka" localSheetId="0">[49]ANALISA!#REF!</definedName>
    <definedName name="drainase.terbuka" localSheetId="1">[49]ANALISA!#REF!</definedName>
    <definedName name="drainase.terbuka" localSheetId="10">[49]ANALISA!#REF!</definedName>
    <definedName name="drainase.terbuka">[49]ANALISA!#REF!</definedName>
    <definedName name="drainase.tertutup" localSheetId="5">[49]ANALISA!#REF!</definedName>
    <definedName name="drainase.tertutup" localSheetId="0">[49]ANALISA!#REF!</definedName>
    <definedName name="drainase.tertutup" localSheetId="1">[49]ANALISA!#REF!</definedName>
    <definedName name="drainase.tertutup">[49]ANALISA!#REF!</definedName>
    <definedName name="DRAN">[166]HSD!#REF!</definedName>
    <definedName name="drilb2100" localSheetId="0">#REF!</definedName>
    <definedName name="drilb2100" localSheetId="10">#REF!</definedName>
    <definedName name="drilb2100">#REF!</definedName>
    <definedName name="drilb2120" localSheetId="0">#REF!</definedName>
    <definedName name="drilb2120" localSheetId="10">#REF!</definedName>
    <definedName name="drilb2120">#REF!</definedName>
    <definedName name="drilb250" localSheetId="0">#REF!</definedName>
    <definedName name="drilb250" localSheetId="10">#REF!</definedName>
    <definedName name="drilb250">#REF!</definedName>
    <definedName name="drilb260" localSheetId="10">#REF!</definedName>
    <definedName name="drilb260">#REF!</definedName>
    <definedName name="drilb280" localSheetId="10">#REF!</definedName>
    <definedName name="drilb280">#REF!</definedName>
    <definedName name="drildl3a100" localSheetId="10">#REF!</definedName>
    <definedName name="drildl3a100">#REF!</definedName>
    <definedName name="drildl3a120" localSheetId="10">#REF!</definedName>
    <definedName name="drildl3a120">#REF!</definedName>
    <definedName name="drildl3a50" localSheetId="10">#REF!</definedName>
    <definedName name="drildl3a50">#REF!</definedName>
    <definedName name="drildl3a60" localSheetId="10">#REF!</definedName>
    <definedName name="drildl3a60">#REF!</definedName>
    <definedName name="drildl3a80" localSheetId="10">#REF!</definedName>
    <definedName name="drildl3a80">#REF!</definedName>
    <definedName name="drill1100" localSheetId="10">#REF!</definedName>
    <definedName name="drill1100">#REF!</definedName>
    <definedName name="drill1120" localSheetId="10">#REF!</definedName>
    <definedName name="drill1120">#REF!</definedName>
    <definedName name="drill150" localSheetId="10">#REF!</definedName>
    <definedName name="drill150">#REF!</definedName>
    <definedName name="drill160" localSheetId="10">#REF!</definedName>
    <definedName name="drill160">#REF!</definedName>
    <definedName name="drill180" localSheetId="10">#REF!</definedName>
    <definedName name="drill180">#REF!</definedName>
    <definedName name="drill3100" localSheetId="10">#REF!</definedName>
    <definedName name="drill3100">#REF!</definedName>
    <definedName name="drill3120" localSheetId="10">#REF!</definedName>
    <definedName name="drill3120">#REF!</definedName>
    <definedName name="drill350" localSheetId="10">#REF!</definedName>
    <definedName name="drill350">#REF!</definedName>
    <definedName name="drill360" localSheetId="10">#REF!</definedName>
    <definedName name="drill360">#REF!</definedName>
    <definedName name="drill380" localSheetId="10">#REF!</definedName>
    <definedName name="drill380">#REF!</definedName>
    <definedName name="drill5100" localSheetId="10">#REF!</definedName>
    <definedName name="drill5100">#REF!</definedName>
    <definedName name="drill5120" localSheetId="10">#REF!</definedName>
    <definedName name="drill5120">#REF!</definedName>
    <definedName name="drill550" localSheetId="10">#REF!</definedName>
    <definedName name="drill550">#REF!</definedName>
    <definedName name="drill560" localSheetId="10">#REF!</definedName>
    <definedName name="drill560">#REF!</definedName>
    <definedName name="drill580" localSheetId="10">#REF!</definedName>
    <definedName name="drill580">#REF!</definedName>
    <definedName name="drill5a100" localSheetId="10">#REF!</definedName>
    <definedName name="drill5a100">#REF!</definedName>
    <definedName name="drill5a120" localSheetId="10">#REF!</definedName>
    <definedName name="drill5a120">#REF!</definedName>
    <definedName name="drill5a50" localSheetId="10">#REF!</definedName>
    <definedName name="drill5a50">#REF!</definedName>
    <definedName name="drill5a60" localSheetId="10">#REF!</definedName>
    <definedName name="drill5a60">#REF!</definedName>
    <definedName name="drill5a80" localSheetId="10">#REF!</definedName>
    <definedName name="drill5a80">#REF!</definedName>
    <definedName name="drill6a100" localSheetId="10">#REF!</definedName>
    <definedName name="drill6a100">#REF!</definedName>
    <definedName name="drill6a120" localSheetId="10">#REF!</definedName>
    <definedName name="drill6a120">#REF!</definedName>
    <definedName name="drill6a50" localSheetId="10">#REF!</definedName>
    <definedName name="drill6a50">#REF!</definedName>
    <definedName name="drill6a60" localSheetId="10">#REF!</definedName>
    <definedName name="drill6a60">#REF!</definedName>
    <definedName name="drill6a80" localSheetId="10">#REF!</definedName>
    <definedName name="drill6a80">#REF!</definedName>
    <definedName name="drillug100" localSheetId="10">#REF!</definedName>
    <definedName name="drillug100">#REF!</definedName>
    <definedName name="drillug120" localSheetId="10">#REF!</definedName>
    <definedName name="drillug120">#REF!</definedName>
    <definedName name="drillug50" localSheetId="10">#REF!</definedName>
    <definedName name="drillug50">#REF!</definedName>
    <definedName name="drillug60" localSheetId="10">#REF!</definedName>
    <definedName name="drillug60">#REF!</definedName>
    <definedName name="drillug80" localSheetId="10">#REF!</definedName>
    <definedName name="drillug80">#REF!</definedName>
    <definedName name="Driver" localSheetId="5">#REF!</definedName>
    <definedName name="Driver" localSheetId="0">#REF!</definedName>
    <definedName name="Driver">#REF!</definedName>
    <definedName name="drumpencampur" localSheetId="10">#REF!</definedName>
    <definedName name="drumpencampur">#REF!</definedName>
    <definedName name="drumpenyemprot" localSheetId="10">#REF!</definedName>
    <definedName name="drumpenyemprot">#REF!</definedName>
    <definedName name="Drv" localSheetId="10">#REF!</definedName>
    <definedName name="Drv">#REF!</definedName>
    <definedName name="Ds" localSheetId="10">#REF!</definedName>
    <definedName name="Ds">#REF!</definedName>
    <definedName name="DS1_" localSheetId="10">[166]HSD!#REF!</definedName>
    <definedName name="DS1_">[166]HSD!#REF!</definedName>
    <definedName name="ds1pnc" localSheetId="0">#REF!</definedName>
    <definedName name="ds1pnc" localSheetId="10">#REF!</definedName>
    <definedName name="ds1pnc">#REF!</definedName>
    <definedName name="ds1pvl" localSheetId="0">#REF!</definedName>
    <definedName name="ds1pvl" localSheetId="10">#REF!</definedName>
    <definedName name="ds1pvl">#REF!</definedName>
    <definedName name="ds3pnc" localSheetId="0">#REF!</definedName>
    <definedName name="ds3pnc" localSheetId="10">#REF!</definedName>
    <definedName name="ds3pnc">#REF!</definedName>
    <definedName name="ds3pvl" localSheetId="10">#REF!</definedName>
    <definedName name="ds3pvl">#REF!</definedName>
    <definedName name="dsct3pnc" localSheetId="10">'[50]#REF'!#REF!</definedName>
    <definedName name="dsct3pnc">'[50]#REF'!#REF!</definedName>
    <definedName name="dsct3pvl" localSheetId="10">'[50]#REF'!#REF!</definedName>
    <definedName name="dsct3pvl">'[50]#REF'!#REF!</definedName>
    <definedName name="dsdw" localSheetId="0">#REF!</definedName>
    <definedName name="dsdw" localSheetId="10">#REF!</definedName>
    <definedName name="dsdw">#REF!</definedName>
    <definedName name="dsf" localSheetId="0" hidden="1">{"'Sheet1'!$A$1"}</definedName>
    <definedName name="dsf" localSheetId="10" hidden="1">{"'Sheet1'!$A$1"}</definedName>
    <definedName name="dsf" hidden="1">{"'Sheet1'!$A$1"}</definedName>
    <definedName name="dsfs" localSheetId="5">[262]MET!#REF!</definedName>
    <definedName name="dsfs" localSheetId="0">[262]MET!#REF!</definedName>
    <definedName name="dsfs">[262]MET!#REF!</definedName>
    <definedName name="dsgf" localSheetId="5">[1]RAB!#REF!</definedName>
    <definedName name="dsgf" localSheetId="0">[1]RAB!#REF!</definedName>
    <definedName name="dsgf">[1]RAB!#REF!</definedName>
    <definedName name="DSI" localSheetId="10">#REF!</definedName>
    <definedName name="DSI">#REF!</definedName>
    <definedName name="DSII" localSheetId="10">#REF!</definedName>
    <definedName name="DSII">#REF!</definedName>
    <definedName name="dsilb2100" localSheetId="10">#REF!</definedName>
    <definedName name="dsilb2100">#REF!</definedName>
    <definedName name="dsilb2120" localSheetId="10">#REF!</definedName>
    <definedName name="dsilb2120">#REF!</definedName>
    <definedName name="dsilb250" localSheetId="10">#REF!</definedName>
    <definedName name="dsilb250">#REF!</definedName>
    <definedName name="dsilb260" localSheetId="10">#REF!</definedName>
    <definedName name="dsilb260">#REF!</definedName>
    <definedName name="dsilb280" localSheetId="10">#REF!</definedName>
    <definedName name="dsilb280">#REF!</definedName>
    <definedName name="dsildb2100" localSheetId="10">#REF!</definedName>
    <definedName name="dsildb2100">#REF!</definedName>
    <definedName name="dsildb2120" localSheetId="10">#REF!</definedName>
    <definedName name="dsildb2120">#REF!</definedName>
    <definedName name="dsildb250" localSheetId="10">#REF!</definedName>
    <definedName name="dsildb250">#REF!</definedName>
    <definedName name="dsildb260" localSheetId="10">#REF!</definedName>
    <definedName name="dsildb260">#REF!</definedName>
    <definedName name="dsildb280" localSheetId="10">#REF!</definedName>
    <definedName name="dsildb280">#REF!</definedName>
    <definedName name="dsildl1100" localSheetId="10">#REF!</definedName>
    <definedName name="dsildl1100">#REF!</definedName>
    <definedName name="dsildl1120" localSheetId="10">#REF!</definedName>
    <definedName name="dsildl1120">#REF!</definedName>
    <definedName name="dsildl150" localSheetId="10">#REF!</definedName>
    <definedName name="dsildl150">#REF!</definedName>
    <definedName name="dsildl160" localSheetId="10">#REF!</definedName>
    <definedName name="dsildl160">#REF!</definedName>
    <definedName name="dsildl180" localSheetId="10">#REF!</definedName>
    <definedName name="dsildl180">#REF!</definedName>
    <definedName name="dsildl3100" localSheetId="10">#REF!</definedName>
    <definedName name="dsildl3100">#REF!</definedName>
    <definedName name="dsildl3120" localSheetId="10">#REF!</definedName>
    <definedName name="dsildl3120">#REF!</definedName>
    <definedName name="dsildl350" localSheetId="10">#REF!</definedName>
    <definedName name="dsildl350">#REF!</definedName>
    <definedName name="dsildl360" localSheetId="10">#REF!</definedName>
    <definedName name="dsildl360">#REF!</definedName>
    <definedName name="dsildl380" localSheetId="10">#REF!</definedName>
    <definedName name="dsildl380">#REF!</definedName>
    <definedName name="dsildl3a100" localSheetId="10">#REF!</definedName>
    <definedName name="dsildl3a100">#REF!</definedName>
    <definedName name="dsildl3a120" localSheetId="10">#REF!</definedName>
    <definedName name="dsildl3a120">#REF!</definedName>
    <definedName name="dsildl3a50" localSheetId="10">#REF!</definedName>
    <definedName name="dsildl3a50">#REF!</definedName>
    <definedName name="dsildl3a60" localSheetId="10">#REF!</definedName>
    <definedName name="dsildl3a60">#REF!</definedName>
    <definedName name="dsildl3a80" localSheetId="10">#REF!</definedName>
    <definedName name="dsildl3a80">#REF!</definedName>
    <definedName name="dsildl5100" localSheetId="10">#REF!</definedName>
    <definedName name="dsildl5100">#REF!</definedName>
    <definedName name="dsildl5120" localSheetId="10">#REF!</definedName>
    <definedName name="dsildl5120">#REF!</definedName>
    <definedName name="dsildl550" localSheetId="10">#REF!</definedName>
    <definedName name="dsildl550">#REF!</definedName>
    <definedName name="dsildl560" localSheetId="10">#REF!</definedName>
    <definedName name="dsildl560">#REF!</definedName>
    <definedName name="dsildl580" localSheetId="10">#REF!</definedName>
    <definedName name="dsildl580">#REF!</definedName>
    <definedName name="dsildl5a100" localSheetId="10">#REF!</definedName>
    <definedName name="dsildl5a100">#REF!</definedName>
    <definedName name="dsildl5a120" localSheetId="10">#REF!</definedName>
    <definedName name="dsildl5a120">#REF!</definedName>
    <definedName name="dsildl5a50" localSheetId="10">#REF!</definedName>
    <definedName name="dsildl5a50">#REF!</definedName>
    <definedName name="dsildl5a60" localSheetId="10">#REF!</definedName>
    <definedName name="dsildl5a60">#REF!</definedName>
    <definedName name="dsildl5a80" localSheetId="10">#REF!</definedName>
    <definedName name="dsildl5a80">#REF!</definedName>
    <definedName name="dsildl6a100" localSheetId="10">#REF!</definedName>
    <definedName name="dsildl6a100">#REF!</definedName>
    <definedName name="dsildl6a120" localSheetId="10">#REF!</definedName>
    <definedName name="dsildl6a120">#REF!</definedName>
    <definedName name="dsildl6a50" localSheetId="10">#REF!</definedName>
    <definedName name="dsildl6a50">#REF!</definedName>
    <definedName name="dsildl6a60" localSheetId="10">#REF!</definedName>
    <definedName name="dsildl6a60">#REF!</definedName>
    <definedName name="dsildl6a80" localSheetId="10">#REF!</definedName>
    <definedName name="dsildl6a80">#REF!</definedName>
    <definedName name="dsildlug100" localSheetId="10">#REF!</definedName>
    <definedName name="dsildlug100">#REF!</definedName>
    <definedName name="dsildlug120" localSheetId="10">#REF!</definedName>
    <definedName name="dsildlug120">#REF!</definedName>
    <definedName name="dsildlug50" localSheetId="10">#REF!</definedName>
    <definedName name="dsildlug50">#REF!</definedName>
    <definedName name="dsildlug60" localSheetId="10">#REF!</definedName>
    <definedName name="dsildlug60">#REF!</definedName>
    <definedName name="dsildlug80" localSheetId="10">#REF!</definedName>
    <definedName name="dsildlug80">#REF!</definedName>
    <definedName name="dsill1100" localSheetId="10">#REF!</definedName>
    <definedName name="dsill1100">#REF!</definedName>
    <definedName name="dsill1120" localSheetId="10">#REF!</definedName>
    <definedName name="dsill1120">#REF!</definedName>
    <definedName name="dsill150" localSheetId="10">#REF!</definedName>
    <definedName name="dsill150">#REF!</definedName>
    <definedName name="dsill160" localSheetId="10">#REF!</definedName>
    <definedName name="dsill160">#REF!</definedName>
    <definedName name="dsill180" localSheetId="10">#REF!</definedName>
    <definedName name="dsill180">#REF!</definedName>
    <definedName name="dsill3100" localSheetId="10">#REF!</definedName>
    <definedName name="dsill3100">#REF!</definedName>
    <definedName name="dsill3120" localSheetId="10">#REF!</definedName>
    <definedName name="dsill3120">#REF!</definedName>
    <definedName name="dsill350" localSheetId="10">#REF!</definedName>
    <definedName name="dsill350">#REF!</definedName>
    <definedName name="dsill360" localSheetId="10">#REF!</definedName>
    <definedName name="dsill360">#REF!</definedName>
    <definedName name="dsill380" localSheetId="10">#REF!</definedName>
    <definedName name="dsill380">#REF!</definedName>
    <definedName name="dsill3a100" localSheetId="10">#REF!</definedName>
    <definedName name="dsill3a100">#REF!</definedName>
    <definedName name="dsill3a120" localSheetId="10">#REF!</definedName>
    <definedName name="dsill3a120">#REF!</definedName>
    <definedName name="dsill3a50" localSheetId="10">#REF!</definedName>
    <definedName name="dsill3a50">#REF!</definedName>
    <definedName name="dsill3a60" localSheetId="10">#REF!</definedName>
    <definedName name="dsill3a60">#REF!</definedName>
    <definedName name="dsill3a80" localSheetId="10">#REF!</definedName>
    <definedName name="dsill3a80">#REF!</definedName>
    <definedName name="dsill5100" localSheetId="10">#REF!</definedName>
    <definedName name="dsill5100">#REF!</definedName>
    <definedName name="dsill5120" localSheetId="10">#REF!</definedName>
    <definedName name="dsill5120">#REF!</definedName>
    <definedName name="dsill550" localSheetId="10">#REF!</definedName>
    <definedName name="dsill550">#REF!</definedName>
    <definedName name="dsill560" localSheetId="10">#REF!</definedName>
    <definedName name="dsill560">#REF!</definedName>
    <definedName name="dsill580" localSheetId="10">#REF!</definedName>
    <definedName name="dsill580">#REF!</definedName>
    <definedName name="dsill5a100" localSheetId="10">#REF!</definedName>
    <definedName name="dsill5a100">#REF!</definedName>
    <definedName name="dsill5a120" localSheetId="10">#REF!</definedName>
    <definedName name="dsill5a120">#REF!</definedName>
    <definedName name="dsill5a50" localSheetId="10">#REF!</definedName>
    <definedName name="dsill5a50">#REF!</definedName>
    <definedName name="dsill5a60" localSheetId="10">#REF!</definedName>
    <definedName name="dsill5a60">#REF!</definedName>
    <definedName name="dsill5a80" localSheetId="10">#REF!</definedName>
    <definedName name="dsill5a80">#REF!</definedName>
    <definedName name="dsill6a100" localSheetId="10">#REF!</definedName>
    <definedName name="dsill6a100">#REF!</definedName>
    <definedName name="dsill6a120" localSheetId="10">#REF!</definedName>
    <definedName name="dsill6a120">#REF!</definedName>
    <definedName name="dsill6a50" localSheetId="10">#REF!</definedName>
    <definedName name="dsill6a50">#REF!</definedName>
    <definedName name="dsill6a60" localSheetId="10">#REF!</definedName>
    <definedName name="dsill6a60">#REF!</definedName>
    <definedName name="dsill6a80" localSheetId="10">#REF!</definedName>
    <definedName name="dsill6a80">#REF!</definedName>
    <definedName name="dsillug100" localSheetId="10">#REF!</definedName>
    <definedName name="dsillug100">#REF!</definedName>
    <definedName name="dsillug120" localSheetId="10">#REF!</definedName>
    <definedName name="dsillug120">#REF!</definedName>
    <definedName name="dsillug50" localSheetId="10">#REF!</definedName>
    <definedName name="dsillug50">#REF!</definedName>
    <definedName name="dsillug60" localSheetId="10">#REF!</definedName>
    <definedName name="dsillug60">#REF!</definedName>
    <definedName name="dsillug80" localSheetId="10">#REF!</definedName>
    <definedName name="dsillug80">#REF!</definedName>
    <definedName name="DSN" localSheetId="5">#REF!</definedName>
    <definedName name="DSN" localSheetId="0">#REF!</definedName>
    <definedName name="DSN">#REF!</definedName>
    <definedName name="dstib2100" localSheetId="10">#REF!</definedName>
    <definedName name="dstib2100">#REF!</definedName>
    <definedName name="dstib2120" localSheetId="10">#REF!</definedName>
    <definedName name="dstib2120">#REF!</definedName>
    <definedName name="dstib250" localSheetId="10">#REF!</definedName>
    <definedName name="dstib250">#REF!</definedName>
    <definedName name="dstib260" localSheetId="10">#REF!</definedName>
    <definedName name="dstib260">#REF!</definedName>
    <definedName name="dstib280" localSheetId="10">#REF!</definedName>
    <definedName name="dstib280">#REF!</definedName>
    <definedName name="Dt" localSheetId="1">'[189]SAT-DAS'!$J$51</definedName>
    <definedName name="Dt" localSheetId="10">'[189]SAT-DAS'!$J$51</definedName>
    <definedName name="DT">[185]BASIC!$I$51</definedName>
    <definedName name="dt4t" localSheetId="5">#REF!</definedName>
    <definedName name="dt4t" localSheetId="0">#REF!</definedName>
    <definedName name="dt4t">#REF!</definedName>
    <definedName name="dt6t" localSheetId="5">#REF!</definedName>
    <definedName name="dt6t">#REF!</definedName>
    <definedName name="DTBesar">'[193]Harga Dasar'!$H$61</definedName>
    <definedName name="DTengkel" localSheetId="5">#REF!</definedName>
    <definedName name="DTengkel" localSheetId="0">#REF!</definedName>
    <definedName name="DTengkel">#REF!</definedName>
    <definedName name="dthhh" localSheetId="0" hidden="1">{"'Sheet1'!$A$1"}</definedName>
    <definedName name="dthhh" localSheetId="10" hidden="1">{"'Sheet1'!$A$1"}</definedName>
    <definedName name="dthhh" hidden="1">{"'Sheet1'!$A$1"}</definedName>
    <definedName name="dthrtj" localSheetId="0" hidden="1">{"'Sheet1'!$A$1"}</definedName>
    <definedName name="dthrtj" localSheetId="10" hidden="1">{"'Sheet1'!$A$1"}</definedName>
    <definedName name="dthrtj" hidden="1">{"'Sheet1'!$A$1"}</definedName>
    <definedName name="DTKecil">'[193]Harga Dasar'!$H$62</definedName>
    <definedName name="dtryutu">[188]DHSD!$G$18</definedName>
    <definedName name="DTtronton" localSheetId="5">#REF!</definedName>
    <definedName name="DTtronton" localSheetId="0">#REF!</definedName>
    <definedName name="DTtronton">#REF!</definedName>
    <definedName name="dtudtry">[188]DHSD!$G$23</definedName>
    <definedName name="dtyidtui">[188]DHSD!$G$35</definedName>
    <definedName name="dtyud">[305]DHSD!$G$32</definedName>
    <definedName name="dtyudu">[188]DHSD!$G$38</definedName>
    <definedName name="du" localSheetId="5">#REF!</definedName>
    <definedName name="du" localSheetId="0">#REF!</definedName>
    <definedName name="du">#REF!</definedName>
    <definedName name="dua" localSheetId="5">#REF!</definedName>
    <definedName name="dua">#REF!</definedName>
    <definedName name="duaA" localSheetId="10">#REF!</definedName>
    <definedName name="duaA">#REF!</definedName>
    <definedName name="duaB" localSheetId="10">#REF!</definedName>
    <definedName name="duaB">#REF!</definedName>
    <definedName name="duaC">'[306]bill qty'!$A$203</definedName>
    <definedName name="duaD">'[306]bill qty'!$A$262</definedName>
    <definedName name="duaE">'[306]bill qty'!$A$399</definedName>
    <definedName name="duaEMPAT">'[306]bill qty'!$A$745</definedName>
    <definedName name="duaF">'[306]bill qty'!$A$533</definedName>
    <definedName name="duaG">'[306]bill qty'!$A$631</definedName>
    <definedName name="duaLimaA" localSheetId="10">'[307]bill qty'!#REF!</definedName>
    <definedName name="duaLimaA">'[307]bill qty'!#REF!</definedName>
    <definedName name="duaLimaB">'[307]bill qty'!#REF!</definedName>
    <definedName name="duaLimaC">'[307]bill qty'!#REF!</definedName>
    <definedName name="duaLimaD">'[307]bill qty'!#REF!</definedName>
    <definedName name="duaLimaE">'[307]bill qty'!#REF!</definedName>
    <definedName name="duaTIGA">'[306]bill qty'!$A$690</definedName>
    <definedName name="dudytud">[188]DHSD!$G$20</definedName>
    <definedName name="Duit" localSheetId="5">#REF!</definedName>
    <definedName name="Duit" localSheetId="0">#REF!</definedName>
    <definedName name="Duit">#REF!</definedName>
    <definedName name="Duitku" localSheetId="5">'[308]BA. AAn'!#REF!</definedName>
    <definedName name="Duitku" localSheetId="0">'[308]BA. AAn'!#REF!</definedName>
    <definedName name="Duitku">'[308]BA. AAn'!#REF!</definedName>
    <definedName name="dujdyti">[188]DHSD!$G$36</definedName>
    <definedName name="dump" localSheetId="0">#REF!</definedName>
    <definedName name="dump" localSheetId="10">#REF!</definedName>
    <definedName name="dump">#REF!</definedName>
    <definedName name="DUMP_TRUCK" localSheetId="5">#REF!</definedName>
    <definedName name="DUMP_TRUCK" localSheetId="0">#REF!</definedName>
    <definedName name="DUMP_TRUCK">#REF!</definedName>
    <definedName name="dump12">[86]DAFMAT!$F$155</definedName>
    <definedName name="dump21">[86]DAFMAT!$F$156</definedName>
    <definedName name="dumptruck" localSheetId="1">#REF!</definedName>
    <definedName name="dumptruck" localSheetId="10">#REF!</definedName>
    <definedName name="dumptruck">[227]upahbahan!$G$67</definedName>
    <definedName name="DUMPTRUCK1" localSheetId="5">[109]Peralatan!$A$414:$J$472</definedName>
    <definedName name="DUMPTRUCK1" localSheetId="0">#REF!</definedName>
    <definedName name="DUMPTRUCK1" localSheetId="1">#REF!</definedName>
    <definedName name="DUMPTRUCK1" localSheetId="10">#REF!</definedName>
    <definedName name="DUMPTRUCK1">#REF!</definedName>
    <definedName name="DUMPTRUCK2" localSheetId="5">[109]Peralatan!$A$473:$J$531</definedName>
    <definedName name="DUMPTRUCK2" localSheetId="0">#REF!</definedName>
    <definedName name="DUMPTRUCK2" localSheetId="1">#REF!</definedName>
    <definedName name="DUMPTRUCK2" localSheetId="10">#REF!</definedName>
    <definedName name="DUMPTRUCK2">#REF!</definedName>
    <definedName name="dumptruck34">[227]upahbahan!$G$68</definedName>
    <definedName name="dumptruck5ton" localSheetId="0">#REF!</definedName>
    <definedName name="dumptruck5ton" localSheetId="10">#REF!</definedName>
    <definedName name="dumptruck5ton">#REF!</definedName>
    <definedName name="dumpul">'[169]Harga Satuan Upah &amp; Bahan'!$H$58</definedName>
    <definedName name="duong1" localSheetId="10">[50]DONGIA!#REF!</definedName>
    <definedName name="duong1">[50]DONGIA!#REF!</definedName>
    <definedName name="duong2" localSheetId="10">[50]DONGIA!#REF!</definedName>
    <definedName name="duong2">[50]DONGIA!#REF!</definedName>
    <definedName name="duong3" localSheetId="10">[50]DONGIA!#REF!</definedName>
    <definedName name="duong3">[50]DONGIA!#REF!</definedName>
    <definedName name="duong4" localSheetId="10">[50]DONGIA!#REF!</definedName>
    <definedName name="duong4">[50]DONGIA!#REF!</definedName>
    <definedName name="duong5">[50]DONGIA!#REF!</definedName>
    <definedName name="duy">'[225]SAT-DAS'!$J$33</definedName>
    <definedName name="dvve" localSheetId="0" hidden="1">{"'Sheet1'!$A$1"}</definedName>
    <definedName name="dvve" localSheetId="10" hidden="1">{"'Sheet1'!$A$1"}</definedName>
    <definedName name="dvve" hidden="1">{"'Sheet1'!$A$1"}</definedName>
    <definedName name="DW" localSheetId="5">#REF!</definedName>
    <definedName name="DW" localSheetId="0">#REF!</definedName>
    <definedName name="DW">#REF!</definedName>
    <definedName name="dyudu">[188]DHSD!$G$34</definedName>
    <definedName name="e" localSheetId="5">#REF!</definedName>
    <definedName name="e" localSheetId="0">#REF!</definedName>
    <definedName name="E" localSheetId="1">#REF!</definedName>
    <definedName name="E" localSheetId="10">#REF!</definedName>
    <definedName name="e">#REF!</definedName>
    <definedName name="E.001" localSheetId="5">#REF!</definedName>
    <definedName name="E.001" localSheetId="1">#REF!</definedName>
    <definedName name="E.001" localSheetId="10">#REF!</definedName>
    <definedName name="E.001">#REF!</definedName>
    <definedName name="e.002" localSheetId="1">'[232]Upah&amp;Bahan'!$U$205</definedName>
    <definedName name="e.002" localSheetId="10">'[232]Upah&amp;Bahan'!$U$205</definedName>
    <definedName name="e.002">'[4]Upah&amp;Bahan'!$U$205</definedName>
    <definedName name="e.01">'[27]Anl. Alat'!$I$52</definedName>
    <definedName name="E.010" localSheetId="5">#REF!</definedName>
    <definedName name="E.010" localSheetId="0">#REF!</definedName>
    <definedName name="E.010" localSheetId="1">#REF!</definedName>
    <definedName name="E.010" localSheetId="10">#REF!</definedName>
    <definedName name="E.010">#REF!</definedName>
    <definedName name="e.011" localSheetId="1">'[232]Upah&amp;Bahan'!$U$261</definedName>
    <definedName name="e.011" localSheetId="10">'[232]Upah&amp;Bahan'!$U$261</definedName>
    <definedName name="e.011">'[4]Upah&amp;Bahan'!$U$261</definedName>
    <definedName name="e.02">'[27]Anl. Alat'!$I$117</definedName>
    <definedName name="e.03">'[27]Anl. Alat'!$I$183</definedName>
    <definedName name="E.031" localSheetId="5">#REF!</definedName>
    <definedName name="E.031" localSheetId="0">#REF!</definedName>
    <definedName name="E.031" localSheetId="1">#REF!</definedName>
    <definedName name="E.031" localSheetId="10">#REF!</definedName>
    <definedName name="E.031">#REF!</definedName>
    <definedName name="e.032" localSheetId="1">'[232]Upah&amp;Bahan'!$U$317</definedName>
    <definedName name="e.032" localSheetId="10">'[232]Upah&amp;Bahan'!$U$317</definedName>
    <definedName name="e.032">'[4]Upah&amp;Bahan'!$U$317</definedName>
    <definedName name="e.04">'[27]Anl. Alat'!$I$249</definedName>
    <definedName name="E.040" localSheetId="5">#REF!</definedName>
    <definedName name="E.040" localSheetId="0">#REF!</definedName>
    <definedName name="E.040" localSheetId="1">#REF!</definedName>
    <definedName name="E.040" localSheetId="10">#REF!</definedName>
    <definedName name="E.040">#REF!</definedName>
    <definedName name="e.041" localSheetId="1">'[232]Upah&amp;Bahan'!$U$1493</definedName>
    <definedName name="e.041" localSheetId="10">'[232]Upah&amp;Bahan'!$U$1493</definedName>
    <definedName name="e.041">'[4]Upah&amp;Bahan'!$U$1493</definedName>
    <definedName name="e.049" localSheetId="1">'[52]Upah&amp;Bahan'!$U$1493</definedName>
    <definedName name="e.049" localSheetId="10">'[52]Upah&amp;Bahan'!$U$1493</definedName>
    <definedName name="e.049">'[6]Upah&amp;Bahan'!$U$1493</definedName>
    <definedName name="e.05">'[27]Anl. Alat'!$I$314</definedName>
    <definedName name="e.051" localSheetId="1">'[232]Upah&amp;Bahan'!$U$373</definedName>
    <definedName name="e.051" localSheetId="10">'[232]Upah&amp;Bahan'!$U$373</definedName>
    <definedName name="e.051">'[4]Upah&amp;Bahan'!$U$373</definedName>
    <definedName name="E.052" localSheetId="5">#REF!</definedName>
    <definedName name="E.052" localSheetId="0">#REF!</definedName>
    <definedName name="E.052" localSheetId="1">#REF!</definedName>
    <definedName name="E.052" localSheetId="10">#REF!</definedName>
    <definedName name="E.052">#REF!</definedName>
    <definedName name="E.053" localSheetId="5">#REF!</definedName>
    <definedName name="E.053" localSheetId="1">#REF!</definedName>
    <definedName name="E.053" localSheetId="10">#REF!</definedName>
    <definedName name="E.053">#REF!</definedName>
    <definedName name="e.054" localSheetId="1">'[232]Upah&amp;Bahan'!$U$429</definedName>
    <definedName name="e.054" localSheetId="10">'[232]Upah&amp;Bahan'!$U$429</definedName>
    <definedName name="e.054">'[4]Upah&amp;Bahan'!$U$429</definedName>
    <definedName name="e.059" localSheetId="1">'[52]Upah&amp;Bahan'!$U$373</definedName>
    <definedName name="e.059" localSheetId="10">'[52]Upah&amp;Bahan'!$U$373</definedName>
    <definedName name="e.059">'[6]Upah&amp;Bahan'!$U$373</definedName>
    <definedName name="e.06">'[27]Anl. Alat'!$I$379</definedName>
    <definedName name="e.07">'[27]Anl. Alat'!$I$444</definedName>
    <definedName name="e.08">'[27]Anl. Alat'!$I$509</definedName>
    <definedName name="E.080" localSheetId="5">#REF!</definedName>
    <definedName name="E.080" localSheetId="0">#REF!</definedName>
    <definedName name="E.080" localSheetId="1">#REF!</definedName>
    <definedName name="E.080" localSheetId="10">#REF!</definedName>
    <definedName name="E.080">#REF!</definedName>
    <definedName name="E.081" localSheetId="5">#REF!</definedName>
    <definedName name="E.081" localSheetId="1">#REF!</definedName>
    <definedName name="E.081" localSheetId="10">#REF!</definedName>
    <definedName name="E.081">#REF!</definedName>
    <definedName name="E.082" localSheetId="5">#REF!</definedName>
    <definedName name="E.082" localSheetId="1">#REF!</definedName>
    <definedName name="E.082" localSheetId="10">#REF!</definedName>
    <definedName name="E.082">#REF!</definedName>
    <definedName name="e.083" localSheetId="1">'[232]Upah&amp;Bahan'!$U$485</definedName>
    <definedName name="e.083" localSheetId="10">'[232]Upah&amp;Bahan'!$U$485</definedName>
    <definedName name="e.083">'[4]Upah&amp;Bahan'!$U$485</definedName>
    <definedName name="E.084" localSheetId="5">#REF!</definedName>
    <definedName name="E.084" localSheetId="0">#REF!</definedName>
    <definedName name="E.084" localSheetId="1">#REF!</definedName>
    <definedName name="E.084" localSheetId="10">#REF!</definedName>
    <definedName name="E.084">#REF!</definedName>
    <definedName name="e.085" localSheetId="1">'[232]Upah&amp;Bahan'!$U$541</definedName>
    <definedName name="e.085" localSheetId="10">'[232]Upah&amp;Bahan'!$U$541</definedName>
    <definedName name="e.085">'[4]Upah&amp;Bahan'!$U$541</definedName>
    <definedName name="e.086" localSheetId="1">'[232]Upah&amp;Bahan'!$U$597</definedName>
    <definedName name="e.086" localSheetId="10">'[232]Upah&amp;Bahan'!$U$597</definedName>
    <definedName name="e.086">'[4]Upah&amp;Bahan'!$U$597</definedName>
    <definedName name="E.087" localSheetId="5">#REF!</definedName>
    <definedName name="E.087" localSheetId="0">#REF!</definedName>
    <definedName name="E.087" localSheetId="1">#REF!</definedName>
    <definedName name="E.087" localSheetId="10">#REF!</definedName>
    <definedName name="E.087">#REF!</definedName>
    <definedName name="E.088" localSheetId="5">#REF!</definedName>
    <definedName name="E.088" localSheetId="1">#REF!</definedName>
    <definedName name="E.088" localSheetId="10">#REF!</definedName>
    <definedName name="E.088">#REF!</definedName>
    <definedName name="E.089" localSheetId="5">#REF!</definedName>
    <definedName name="E.089" localSheetId="1">#REF!</definedName>
    <definedName name="E.089" localSheetId="10">#REF!</definedName>
    <definedName name="E.089">#REF!</definedName>
    <definedName name="e.09">'[27]Anl. Alat'!$I$574</definedName>
    <definedName name="E.091" localSheetId="5">#REF!</definedName>
    <definedName name="E.091" localSheetId="0">#REF!</definedName>
    <definedName name="E.091" localSheetId="1">#REF!</definedName>
    <definedName name="E.091" localSheetId="10">#REF!</definedName>
    <definedName name="E.091">#REF!</definedName>
    <definedName name="e.10">'[27]Anl. Alat'!$I$639</definedName>
    <definedName name="e.105" localSheetId="1">'[52]Upah&amp;Bahan'!$U$1269</definedName>
    <definedName name="e.105" localSheetId="10">'[52]Upah&amp;Bahan'!$U$1269</definedName>
    <definedName name="e.105">'[6]Upah&amp;Bahan'!$U$1269</definedName>
    <definedName name="e.106" localSheetId="1">'[52]Upah&amp;Bahan'!$U$1325</definedName>
    <definedName name="e.106" localSheetId="10">'[52]Upah&amp;Bahan'!$U$1325</definedName>
    <definedName name="e.106">'[6]Upah&amp;Bahan'!$U$1325</definedName>
    <definedName name="e.107" localSheetId="1">'[52]Upah&amp;Bahan'!$U$1381</definedName>
    <definedName name="e.107" localSheetId="10">'[52]Upah&amp;Bahan'!$U$1381</definedName>
    <definedName name="e.107">'[6]Upah&amp;Bahan'!$U$1381</definedName>
    <definedName name="e.108" localSheetId="1">'[52]Upah&amp;Bahan'!$U$1437</definedName>
    <definedName name="e.108" localSheetId="10">'[52]Upah&amp;Bahan'!$U$1437</definedName>
    <definedName name="e.108">'[6]Upah&amp;Bahan'!$U$1437</definedName>
    <definedName name="e.109" localSheetId="5">'[6]Kuantitas &amp; Harga'!#REF!</definedName>
    <definedName name="e.109" localSheetId="0">'[6]Kuantitas &amp; Harga'!#REF!</definedName>
    <definedName name="e.109" localSheetId="1">'[52]Kuantitas &amp; Harga'!#REF!</definedName>
    <definedName name="e.109" localSheetId="10">'[52]Kuantitas &amp; Harga'!#REF!</definedName>
    <definedName name="e.109">'[6]Kuantitas &amp; Harga'!#REF!</definedName>
    <definedName name="e.11">'[27]Anl. Alat'!$I$704</definedName>
    <definedName name="e.12">'[27]Anl. Alat'!$I$769</definedName>
    <definedName name="E.13" localSheetId="5">#REF!</definedName>
    <definedName name="E.13" localSheetId="0">#REF!</definedName>
    <definedName name="E.13" localSheetId="1">#REF!</definedName>
    <definedName name="E.13" localSheetId="10">#REF!</definedName>
    <definedName name="E.13">#REF!</definedName>
    <definedName name="e.14">'[27]Anl. Alat'!$I$899</definedName>
    <definedName name="e.15">'[27]Anl. Alat'!$I$963</definedName>
    <definedName name="e.152" localSheetId="5">#REF!</definedName>
    <definedName name="e.152" localSheetId="0">#REF!</definedName>
    <definedName name="e.152" localSheetId="1">#REF!</definedName>
    <definedName name="e.152" localSheetId="10">#REF!</definedName>
    <definedName name="e.152">#REF!</definedName>
    <definedName name="E.153" localSheetId="5">#REF!</definedName>
    <definedName name="E.153" localSheetId="1">#REF!</definedName>
    <definedName name="E.153" localSheetId="10">#REF!</definedName>
    <definedName name="E.153">#REF!</definedName>
    <definedName name="E.154" localSheetId="5">#REF!</definedName>
    <definedName name="E.154" localSheetId="1">#REF!</definedName>
    <definedName name="E.154" localSheetId="10">#REF!</definedName>
    <definedName name="E.154">#REF!</definedName>
    <definedName name="E.155" localSheetId="5">#REF!</definedName>
    <definedName name="E.155" localSheetId="1">#REF!</definedName>
    <definedName name="E.155" localSheetId="10">#REF!</definedName>
    <definedName name="E.155">#REF!</definedName>
    <definedName name="e.156" localSheetId="1">'[232]Upah&amp;Bahan'!$U$1549</definedName>
    <definedName name="e.156" localSheetId="10">'[232]Upah&amp;Bahan'!$U$1549</definedName>
    <definedName name="e.156">'[4]Upah&amp;Bahan'!$U$1549</definedName>
    <definedName name="E.157" localSheetId="5">#REF!</definedName>
    <definedName name="E.157" localSheetId="0">#REF!</definedName>
    <definedName name="E.157" localSheetId="1">#REF!</definedName>
    <definedName name="E.157" localSheetId="10">#REF!</definedName>
    <definedName name="E.157">#REF!</definedName>
    <definedName name="e.159" localSheetId="5">#REF!</definedName>
    <definedName name="e.159" localSheetId="1">#REF!</definedName>
    <definedName name="e.159" localSheetId="10">#REF!</definedName>
    <definedName name="e.159">#REF!</definedName>
    <definedName name="e.16">'[27]Anl. Alat'!$I$1028</definedName>
    <definedName name="e.17">'[27]Anl. Alat'!$I$1093</definedName>
    <definedName name="e.18">'[27]Anl. Alat'!$I$1158</definedName>
    <definedName name="E.182" localSheetId="5">#REF!</definedName>
    <definedName name="E.182" localSheetId="0">#REF!</definedName>
    <definedName name="E.182" localSheetId="1">#REF!</definedName>
    <definedName name="E.182" localSheetId="10">#REF!</definedName>
    <definedName name="E.182">#REF!</definedName>
    <definedName name="e.19">'[27]Anl. Alat'!$I$1223</definedName>
    <definedName name="e.190" localSheetId="5">#REF!</definedName>
    <definedName name="e.190" localSheetId="0">#REF!</definedName>
    <definedName name="e.190" localSheetId="1">#REF!</definedName>
    <definedName name="e.190" localSheetId="10">#REF!</definedName>
    <definedName name="e.190">#REF!</definedName>
    <definedName name="E.2" localSheetId="5">#REF!</definedName>
    <definedName name="E.2" localSheetId="1">#REF!</definedName>
    <definedName name="E.2" localSheetId="10">#REF!</definedName>
    <definedName name="E.2">#REF!</definedName>
    <definedName name="e.20">'[27]Anl. Alat'!$I$1288</definedName>
    <definedName name="e.21">'[27]Anl. Alat'!$I$1353</definedName>
    <definedName name="e.211" localSheetId="5">#REF!</definedName>
    <definedName name="e.211" localSheetId="0">#REF!</definedName>
    <definedName name="e.211" localSheetId="1">#REF!</definedName>
    <definedName name="e.211" localSheetId="10">#REF!</definedName>
    <definedName name="e.211">#REF!</definedName>
    <definedName name="E.212" localSheetId="5">#REF!</definedName>
    <definedName name="E.212" localSheetId="1">#REF!</definedName>
    <definedName name="E.212" localSheetId="10">#REF!</definedName>
    <definedName name="E.212">#REF!</definedName>
    <definedName name="E.213" localSheetId="5">#REF!</definedName>
    <definedName name="E.213" localSheetId="1">#REF!</definedName>
    <definedName name="E.213" localSheetId="10">#REF!</definedName>
    <definedName name="E.213">#REF!</definedName>
    <definedName name="e.214" localSheetId="5">#REF!</definedName>
    <definedName name="e.214" localSheetId="1">#REF!</definedName>
    <definedName name="e.214" localSheetId="10">#REF!</definedName>
    <definedName name="e.214">#REF!</definedName>
    <definedName name="e.22">'[27]Anl. Alat'!$I$1418</definedName>
    <definedName name="E.221" localSheetId="5">#REF!</definedName>
    <definedName name="E.221" localSheetId="0">#REF!</definedName>
    <definedName name="E.221" localSheetId="1">#REF!</definedName>
    <definedName name="E.221" localSheetId="10">#REF!</definedName>
    <definedName name="E.221">#REF!</definedName>
    <definedName name="E.222">[309]alat!$AC$30</definedName>
    <definedName name="e.225" localSheetId="5">#REF!</definedName>
    <definedName name="e.225" localSheetId="0">#REF!</definedName>
    <definedName name="e.225" localSheetId="1">#REF!</definedName>
    <definedName name="e.225" localSheetId="10">#REF!</definedName>
    <definedName name="e.225">#REF!</definedName>
    <definedName name="e.23">'[27]Anl. Alat'!$I$1483</definedName>
    <definedName name="e.24">'[27]Anl. Alat'!$I$1548</definedName>
    <definedName name="e.25">'[27]Anl. Alat'!$I$1613</definedName>
    <definedName name="E.251" localSheetId="5">#REF!</definedName>
    <definedName name="E.251" localSheetId="0">#REF!</definedName>
    <definedName name="E.251" localSheetId="1">#REF!</definedName>
    <definedName name="E.251" localSheetId="10">#REF!</definedName>
    <definedName name="E.251">#REF!</definedName>
    <definedName name="E.252" localSheetId="5">#REF!</definedName>
    <definedName name="E.252" localSheetId="1">#REF!</definedName>
    <definedName name="E.252" localSheetId="10">#REF!</definedName>
    <definedName name="E.252">#REF!</definedName>
    <definedName name="E.253" localSheetId="5">#REF!</definedName>
    <definedName name="E.253" localSheetId="1">#REF!</definedName>
    <definedName name="E.253" localSheetId="10">#REF!</definedName>
    <definedName name="E.253">#REF!</definedName>
    <definedName name="e.254" localSheetId="5">#REF!</definedName>
    <definedName name="e.254" localSheetId="1">#REF!</definedName>
    <definedName name="e.254" localSheetId="10">#REF!</definedName>
    <definedName name="e.254">#REF!</definedName>
    <definedName name="e.255" localSheetId="5">#REF!</definedName>
    <definedName name="e.255" localSheetId="1">#REF!</definedName>
    <definedName name="e.255" localSheetId="10">#REF!</definedName>
    <definedName name="e.255">#REF!</definedName>
    <definedName name="e.258" localSheetId="5">#REF!</definedName>
    <definedName name="e.258" localSheetId="1">#REF!</definedName>
    <definedName name="e.258" localSheetId="10">#REF!</definedName>
    <definedName name="e.258">#REF!</definedName>
    <definedName name="e.259" localSheetId="5">#REF!</definedName>
    <definedName name="e.259" localSheetId="1">#REF!</definedName>
    <definedName name="e.259" localSheetId="10">#REF!</definedName>
    <definedName name="e.259">#REF!</definedName>
    <definedName name="e.26">'[27]Anl. Alat'!$I$1678</definedName>
    <definedName name="e.27">'[27]Anl. Alat'!$I$1743</definedName>
    <definedName name="e.28">'[27]Anl. Alat'!$I$1808</definedName>
    <definedName name="e.29">'[27]Anl. Alat'!$I$1873</definedName>
    <definedName name="e.3.13" localSheetId="5">[27]D3!#REF!</definedName>
    <definedName name="e.3.13">[27]D3!#REF!</definedName>
    <definedName name="e.30">'[27]Anl. Alat'!$I$1938</definedName>
    <definedName name="E.301" localSheetId="5">#REF!</definedName>
    <definedName name="E.301" localSheetId="0">#REF!</definedName>
    <definedName name="E.301" localSheetId="1">#REF!</definedName>
    <definedName name="E.301" localSheetId="10">#REF!</definedName>
    <definedName name="E.301">#REF!</definedName>
    <definedName name="e.31">'[27]Anl. Alat'!$I$2003</definedName>
    <definedName name="e.32">'[27]Anl. Alat'!$I$2068</definedName>
    <definedName name="e.33">'[27]Anl. Alat'!$I$2134</definedName>
    <definedName name="e.34">'[27]Anl. Alat'!$I$2200</definedName>
    <definedName name="E.341" localSheetId="5">#REF!</definedName>
    <definedName name="E.341" localSheetId="0">#REF!</definedName>
    <definedName name="E.341" localSheetId="1">#REF!</definedName>
    <definedName name="E.341" localSheetId="10">#REF!</definedName>
    <definedName name="E.341">#REF!</definedName>
    <definedName name="e.34a">'[27]Anl. Alat'!$I$2265</definedName>
    <definedName name="e.35">'[27]Anl. Alat'!$I$2332</definedName>
    <definedName name="e.36">'[27]Anl. Alat'!$I$2398</definedName>
    <definedName name="e.37">'[27]Anl. Alat'!$I$2464</definedName>
    <definedName name="e.38">'[27]Anl. Alat'!$I$2530</definedName>
    <definedName name="e.39">'[27]Anl. Alat'!$I$2596</definedName>
    <definedName name="e.40">'[27]Anl. Alat'!$I$2662</definedName>
    <definedName name="E.401" localSheetId="5">#REF!</definedName>
    <definedName name="E.401" localSheetId="0">#REF!</definedName>
    <definedName name="E.401" localSheetId="1">#REF!</definedName>
    <definedName name="E.401" localSheetId="10">#REF!</definedName>
    <definedName name="E.401">#REF!</definedName>
    <definedName name="e.402" localSheetId="5">#REF!</definedName>
    <definedName name="e.402" localSheetId="1">#REF!</definedName>
    <definedName name="e.402" localSheetId="10">#REF!</definedName>
    <definedName name="e.402">#REF!</definedName>
    <definedName name="e.41">'[27]Anl. Alat'!$I$2730</definedName>
    <definedName name="E.42">'[27]Anl. Alat'!$I$2796</definedName>
    <definedName name="E.43">'[27]Anl. Alat'!$I$2862</definedName>
    <definedName name="E.44">'[27]Anl. Alat'!$I$2928</definedName>
    <definedName name="E.45">'[27]Anl. Alat'!$I$2994</definedName>
    <definedName name="E.46">'[27]Anl. Alat'!$I$3060</definedName>
    <definedName name="E.47">'[27]Anl. Alat'!$I$3126</definedName>
    <definedName name="E.48">'[27]Anl. Alat'!$I$3192</definedName>
    <definedName name="E.49">'[27]Anl. Alat'!$I$3258</definedName>
    <definedName name="E.50">'[27]Anl. Alat'!$I$3324</definedName>
    <definedName name="e.500" localSheetId="5">'[6]Kuantitas &amp; Harga'!#REF!</definedName>
    <definedName name="e.500" localSheetId="0">'[6]Kuantitas &amp; Harga'!#REF!</definedName>
    <definedName name="e.500" localSheetId="1">'[52]Kuantitas &amp; Harga'!#REF!</definedName>
    <definedName name="e.500" localSheetId="10">'[52]Kuantitas &amp; Harga'!#REF!</definedName>
    <definedName name="e.500">'[6]Kuantitas &amp; Harga'!#REF!</definedName>
    <definedName name="E.51">'[27]Anl. Alat'!$I$3390</definedName>
    <definedName name="E.52">'[27]Anl. Alat'!$I$3456</definedName>
    <definedName name="E.53">'[27]Anl. Alat'!$I$3523</definedName>
    <definedName name="E.54">'[27]Anl. Alat'!$I$3590</definedName>
    <definedName name="E.55">'[27]Anl. Alat'!$I$3654</definedName>
    <definedName name="E.56">'[27]Anl. Alat'!$I$3720</definedName>
    <definedName name="E.57">'[27]Anl. Alat'!$I$3786</definedName>
    <definedName name="e.58" localSheetId="1">'[52]Upah&amp;Bahan'!$U$429</definedName>
    <definedName name="e.58" localSheetId="10">'[52]Upah&amp;Bahan'!$U$429</definedName>
    <definedName name="e.58">'[6]Upah&amp;Bahan'!$U$429</definedName>
    <definedName name="E.59">'[27]Anl. Alat'!$I$3918</definedName>
    <definedName name="E.60">'[27]Anl. Alat'!$I$3984</definedName>
    <definedName name="E.61">'[27]Anl. Alat'!$I$4050</definedName>
    <definedName name="E.62">'[27]Anl. Alat'!$I$4116</definedName>
    <definedName name="e.63">'[27]Anl. Alat'!$I$4182</definedName>
    <definedName name="e.90" localSheetId="1">'[52]Upah&amp;Bahan'!$U$709</definedName>
    <definedName name="e.90" localSheetId="10">'[52]Upah&amp;Bahan'!$U$709</definedName>
    <definedName name="e.90">'[6]Upah&amp;Bahan'!$U$709</definedName>
    <definedName name="e.91" localSheetId="1">'[52]Upah&amp;Bahan'!$U$765</definedName>
    <definedName name="e.91" localSheetId="10">'[52]Upah&amp;Bahan'!$U$765</definedName>
    <definedName name="e.91">'[6]Upah&amp;Bahan'!$U$765</definedName>
    <definedName name="e.92" localSheetId="1">'[52]Upah&amp;Bahan'!$U$821</definedName>
    <definedName name="e.92" localSheetId="10">'[52]Upah&amp;Bahan'!$U$821</definedName>
    <definedName name="e.92">'[6]Upah&amp;Bahan'!$U$821</definedName>
    <definedName name="e.93" localSheetId="1">'[52]Upah&amp;Bahan'!$U$1672</definedName>
    <definedName name="e.93" localSheetId="10">'[52]Upah&amp;Bahan'!$U$1672</definedName>
    <definedName name="e.93">'[6]Upah&amp;Bahan'!$U$1672</definedName>
    <definedName name="e.94" localSheetId="1">'[52]Upah&amp;Bahan'!$U$877</definedName>
    <definedName name="e.94" localSheetId="10">'[52]Upah&amp;Bahan'!$U$877</definedName>
    <definedName name="e.94">'[6]Upah&amp;Bahan'!$U$877</definedName>
    <definedName name="e.97" localSheetId="1">'[52]Upah&amp;Bahan'!$U$1549</definedName>
    <definedName name="e.97" localSheetId="10">'[52]Upah&amp;Bahan'!$U$1549</definedName>
    <definedName name="e.97">'[6]Upah&amp;Bahan'!$U$1549</definedName>
    <definedName name="e.98" localSheetId="1">'[52]Upah&amp;Bahan'!$U$933</definedName>
    <definedName name="e.98" localSheetId="10">'[52]Upah&amp;Bahan'!$U$933</definedName>
    <definedName name="e.98">'[6]Upah&amp;Bahan'!$U$933</definedName>
    <definedName name="e.99" localSheetId="1">'[52]Upah&amp;Bahan'!$U$989</definedName>
    <definedName name="e.99" localSheetId="10">'[52]Upah&amp;Bahan'!$U$989</definedName>
    <definedName name="e.99">'[6]Upah&amp;Bahan'!$U$989</definedName>
    <definedName name="e.kamu" localSheetId="1">'[52]Upah&amp;Bahan'!$U$485</definedName>
    <definedName name="e.kamu" localSheetId="10">'[52]Upah&amp;Bahan'!$U$485</definedName>
    <definedName name="e.kamu">'[6]Upah&amp;Bahan'!$U$485</definedName>
    <definedName name="e.kemana" localSheetId="1">'[52]Upah&amp;Bahan'!$U$597</definedName>
    <definedName name="e.kemana" localSheetId="10">'[52]Upah&amp;Bahan'!$U$597</definedName>
    <definedName name="e.kemana">'[6]Upah&amp;Bahan'!$U$597</definedName>
    <definedName name="e.mau" localSheetId="1">'[52]Upah&amp;Bahan'!$U$541</definedName>
    <definedName name="e.mau" localSheetId="10">'[52]Upah&amp;Bahan'!$U$541</definedName>
    <definedName name="e.mau">'[6]Upah&amp;Bahan'!$U$541</definedName>
    <definedName name="e.syal" localSheetId="1">'[52]Upah&amp;Bahan'!$U$653</definedName>
    <definedName name="e.syal" localSheetId="10">'[52]Upah&amp;Bahan'!$U$653</definedName>
    <definedName name="e.syal">'[6]Upah&amp;Bahan'!$U$653</definedName>
    <definedName name="E_080" localSheetId="5">[310]E!#REF!</definedName>
    <definedName name="E_080">[310]E!#REF!</definedName>
    <definedName name="E_1" localSheetId="0">#REF!</definedName>
    <definedName name="E_1" localSheetId="10">#REF!</definedName>
    <definedName name="E_1">#REF!</definedName>
    <definedName name="E10A">'[311]Input Data'!$D$32</definedName>
    <definedName name="E10B">'[312]Input Data'!$I$32</definedName>
    <definedName name="E10C">'[312]Input Data'!$K$32</definedName>
    <definedName name="E13A">'[312]Input Data'!$D$35</definedName>
    <definedName name="E13B">'[312]Input Data'!$E$35</definedName>
    <definedName name="E15A">'[312]Input Data'!$D$37</definedName>
    <definedName name="E15B">'[312]Input Data'!$I$37</definedName>
    <definedName name="E17A">'[312]Input Data'!$E$39</definedName>
    <definedName name="E17B">'[312]Input Data'!$K$39</definedName>
    <definedName name="E8A">'[312]Input Data'!$E$30</definedName>
    <definedName name="E8B">'[312]Input Data'!$F$30</definedName>
    <definedName name="E9A">'[312]Input Data'!$E$31</definedName>
    <definedName name="E9B">'[312]Input Data'!$F$31</definedName>
    <definedName name="E9C">'[312]Input Data'!$I$31</definedName>
    <definedName name="EA" localSheetId="0">#REF!</definedName>
    <definedName name="EA" localSheetId="10">#REF!</definedName>
    <definedName name="EA">#REF!</definedName>
    <definedName name="EA1.1" localSheetId="0">#REF!</definedName>
    <definedName name="EA1.1" localSheetId="10">#REF!</definedName>
    <definedName name="EA1.1">#REF!</definedName>
    <definedName name="EA1.2" localSheetId="0">#REF!</definedName>
    <definedName name="EA1.2" localSheetId="10">#REF!</definedName>
    <definedName name="EA1.2">#REF!</definedName>
    <definedName name="EA1.3" localSheetId="10">#REF!</definedName>
    <definedName name="EA1.3">#REF!</definedName>
    <definedName name="EA2.1" localSheetId="10">#REF!</definedName>
    <definedName name="EA2.1">#REF!</definedName>
    <definedName name="EA2.2" localSheetId="10">#REF!</definedName>
    <definedName name="EA2.2">#REF!</definedName>
    <definedName name="EA2.3" localSheetId="10">#REF!</definedName>
    <definedName name="EA2.3">#REF!</definedName>
    <definedName name="EA2.5" localSheetId="10">#REF!</definedName>
    <definedName name="EA2.5">#REF!</definedName>
    <definedName name="EA2.6" localSheetId="10">#REF!</definedName>
    <definedName name="EA2.6">#REF!</definedName>
    <definedName name="EA2.7" localSheetId="10">#REF!</definedName>
    <definedName name="EA2.7">#REF!</definedName>
    <definedName name="EA2.8" localSheetId="10">#REF!</definedName>
    <definedName name="EA2.8">#REF!</definedName>
    <definedName name="EA21.1" localSheetId="10">#REF!</definedName>
    <definedName name="EA21.1">#REF!</definedName>
    <definedName name="EA21.2" localSheetId="10">#REF!</definedName>
    <definedName name="EA21.2">#REF!</definedName>
    <definedName name="EA21.3" localSheetId="10">#REF!</definedName>
    <definedName name="EA21.3">#REF!</definedName>
    <definedName name="EA21.4" localSheetId="10">#REF!</definedName>
    <definedName name="EA21.4">#REF!</definedName>
    <definedName name="EA21.5" localSheetId="10">#REF!</definedName>
    <definedName name="EA21.5">#REF!</definedName>
    <definedName name="EA3.1" localSheetId="10">#REF!</definedName>
    <definedName name="EA3.1">#REF!</definedName>
    <definedName name="EA3.2" localSheetId="10">#REF!</definedName>
    <definedName name="EA3.2">#REF!</definedName>
    <definedName name="EA3.3" localSheetId="10">#REF!</definedName>
    <definedName name="EA3.3">#REF!</definedName>
    <definedName name="EA3.4" localSheetId="10">#REF!</definedName>
    <definedName name="EA3.4">#REF!</definedName>
    <definedName name="EB" localSheetId="10">#REF!</definedName>
    <definedName name="EB">#REF!</definedName>
    <definedName name="EB1.1" localSheetId="10">#REF!</definedName>
    <definedName name="EB1.1">#REF!</definedName>
    <definedName name="EC1.1" localSheetId="10">#REF!</definedName>
    <definedName name="EC1.1">#REF!</definedName>
    <definedName name="ecrazy" localSheetId="1">'[232]Upah&amp;Bahan'!$U$877</definedName>
    <definedName name="ecrazy" localSheetId="10">'[232]Upah&amp;Bahan'!$U$877</definedName>
    <definedName name="ecrazy">'[4]Upah&amp;Bahan'!$U$877</definedName>
    <definedName name="ED">[152]Data!$B$31</definedName>
    <definedName name="ED.">[152]Data!$B$32</definedName>
    <definedName name="ED1.1" localSheetId="0">#REF!</definedName>
    <definedName name="ED1.1" localSheetId="10">#REF!</definedName>
    <definedName name="ED1.1">#REF!</definedName>
    <definedName name="Edan">'[313]HARSAT-lain'!$D$2:$O$1843</definedName>
    <definedName name="edanaa">[314]PRICE!$E$69:$H$157</definedName>
    <definedName name="EDE" localSheetId="5">#REF!</definedName>
    <definedName name="EDE" localSheetId="0">#REF!</definedName>
    <definedName name="EDE">#REF!</definedName>
    <definedName name="edun" localSheetId="0">#REF!</definedName>
    <definedName name="edun" localSheetId="10">#REF!</definedName>
    <definedName name="edun">#REF!</definedName>
    <definedName name="ee" localSheetId="0">'[91]ana-alat'!#REF!</definedName>
    <definedName name="ee" localSheetId="10">'[91]ana-alat'!#REF!</definedName>
    <definedName name="ee">'[91]ana-alat'!#REF!</definedName>
    <definedName name="eee">[194]dasar!$C$162:$C$183</definedName>
    <definedName name="EEE05_25">NA()</definedName>
    <definedName name="EEE06REV">'[315]5-Peralatan'!$AW$13</definedName>
    <definedName name="EEE08_25">NA()</definedName>
    <definedName name="EEE09REV1">'[315]5-Peralatan'!$AW$16</definedName>
    <definedName name="EEE17REV">'[315]5-Peralatan'!$AW$24</definedName>
    <definedName name="EEE17REV1">'[315]5-Peralatan'!$AW$24</definedName>
    <definedName name="EEEO12">[87]alat!$AW$14</definedName>
    <definedName name="EES" localSheetId="5">#REF!</definedName>
    <definedName name="EES" localSheetId="0">#REF!</definedName>
    <definedName name="EES">#REF!</definedName>
    <definedName name="EEX" localSheetId="0">#REF!</definedName>
    <definedName name="EEX" localSheetId="10">#REF!</definedName>
    <definedName name="EEX">#REF!</definedName>
    <definedName name="ef" localSheetId="0" hidden="1">{"'Sheet1'!$A$1"}</definedName>
    <definedName name="ef" localSheetId="10" hidden="1">{"'Sheet1'!$A$1"}</definedName>
    <definedName name="ef" hidden="1">{"'Sheet1'!$A$1"}</definedName>
    <definedName name="eff" localSheetId="5">'[316]meth hsl nego'!#REF!</definedName>
    <definedName name="eff" localSheetId="0">'[316]meth hsl nego'!#REF!</definedName>
    <definedName name="eff">'[316]meth hsl nego'!#REF!</definedName>
    <definedName name="efg" localSheetId="0" hidden="1">{"'Sheet1'!$A$1"}</definedName>
    <definedName name="efg" localSheetId="10" hidden="1">{"'Sheet1'!$A$1"}</definedName>
    <definedName name="efg" hidden="1">{"'Sheet1'!$A$1"}</definedName>
    <definedName name="efisiensi">[10]Nama!$C$14</definedName>
    <definedName name="EFX" localSheetId="10">#REF!</definedName>
    <definedName name="EFX">#REF!</definedName>
    <definedName name="egfbs" localSheetId="0">'KONVERSI (2)'!STOP2:'KONVERSI (2)'!STOP2E</definedName>
    <definedName name="egfbs" localSheetId="10">'Volume (2)'!STOP2:'Volume (2)'!STOP2E</definedName>
    <definedName name="egfbs">STOP2:STOP2E</definedName>
    <definedName name="egfgrg">[305]DHSD!$G$32</definedName>
    <definedName name="EGHH">[317]Boq!$E$21:$P$251</definedName>
    <definedName name="EGX" localSheetId="0">#REF!</definedName>
    <definedName name="EGX" localSheetId="10">#REF!</definedName>
    <definedName name="EGX">#REF!</definedName>
    <definedName name="EHHQ">[54]Vibro_Roller!$F$88:$F$90</definedName>
    <definedName name="EHHT">[54]Vibro_Roller!$E$2:$K$43</definedName>
    <definedName name="EHX" localSheetId="10">#REF!</definedName>
    <definedName name="EHX">#REF!</definedName>
    <definedName name="ei.10.1.1">[27]D10!$K$57</definedName>
    <definedName name="ei.10.1.11">[27]D10!$K$656</definedName>
    <definedName name="ei.10.1.12">[27]D10!$K$735</definedName>
    <definedName name="ei.10.1.13">[27]D10!$K$951</definedName>
    <definedName name="ei.10.1.14">[27]D10!$K$1089</definedName>
    <definedName name="ei.10.1.15">[27]D10!$K$1299</definedName>
    <definedName name="ei.10.1.16">[27]D10!$K$1519</definedName>
    <definedName name="EI.10.1.17">[27]D10!$K$1663</definedName>
    <definedName name="ei.10.1.18">[27]D10!$K$1739</definedName>
    <definedName name="ei.10.1.19">[27]D10!$K$1800</definedName>
    <definedName name="ei.10.1.2">[27]D10!$K$129</definedName>
    <definedName name="ei.10.1.20">[27]D10!$K$1858</definedName>
    <definedName name="ei.10.1.21">[27]D10!$K$1917</definedName>
    <definedName name="ei.10.1.22">[27]D10!$K$1976</definedName>
    <definedName name="ei.10.1.3">[27]D10!$K$207</definedName>
    <definedName name="ei.10.1.4">[27]D10!$K$277</definedName>
    <definedName name="ei.10.1.5">[27]D10!$K$351</definedName>
    <definedName name="ei.10.1.6">[27]D10!$K$426</definedName>
    <definedName name="ei.10.1.8">[27]D10!$K$501</definedName>
    <definedName name="ei.10.1.9">[27]D10!$K$582</definedName>
    <definedName name="EI.2.1">[318]D2!$W$58</definedName>
    <definedName name="EI.2.1.">[302]D2!$N$55</definedName>
    <definedName name="EI.2.1.1">[27]D2!$K$57</definedName>
    <definedName name="EI.2.1.1A">[27]D2!$K$127</definedName>
    <definedName name="EI.2.2">[318]D2!$W$195</definedName>
    <definedName name="EI.2.2.">[302]D2!$N$199</definedName>
    <definedName name="EI.2.2.1">[27]D2!$K$197</definedName>
    <definedName name="EI.2.3.1">[27]D2!$K$269</definedName>
    <definedName name="EI.2.3.10">[27]D2!$K$813</definedName>
    <definedName name="EI.2.3.11">[302]D2!$N$990</definedName>
    <definedName name="EI.2.3.12">[27]D2!$K$890</definedName>
    <definedName name="EI.2.3.13">[27]D2!$K$965</definedName>
    <definedName name="EI.2.3.14">[27]D2!$K$1039</definedName>
    <definedName name="EI.2.3.2">[27]D2!$K$353</definedName>
    <definedName name="EI.2.3.22">[27]D2!$K$1115</definedName>
    <definedName name="EI.2.3.23">[27]D2!$K$1199</definedName>
    <definedName name="EI.2.3.24">[27]D2!$K$1276</definedName>
    <definedName name="EI.2.3.25">[27]D2!$K$1353</definedName>
    <definedName name="EI.2.3.26">[27]D2!$K$1431</definedName>
    <definedName name="EI.2.3.3">[27]D2!$K$438</definedName>
    <definedName name="EI.2.3.4">[27]D2!$K$522</definedName>
    <definedName name="EI.2.3.5">[27]D2!$K$596</definedName>
    <definedName name="EI.2.3.6">[27]D2!$K$669</definedName>
    <definedName name="EI.2.3.7">[27]D2!$K$741</definedName>
    <definedName name="EI.2.3.8">[302]D2!$N$782</definedName>
    <definedName name="EI.2.3.9">[302]D2!$N$850</definedName>
    <definedName name="EI.2.4.1">[27]D2!$K$1503</definedName>
    <definedName name="EI.2.4.2">[27]D2!$K$1574</definedName>
    <definedName name="EI.2.4.3">[27]D2!$K$1647</definedName>
    <definedName name="ei.3.1.1">[27]D3!$K$56</definedName>
    <definedName name="ei.3.1.10">[27]D3!$K$792</definedName>
    <definedName name="ei.3.1.1a">[27]D3!$K$125</definedName>
    <definedName name="ei.3.1.2">[27]D3!$K$207</definedName>
    <definedName name="EI.3.1.2B">[302]D3!$M$343</definedName>
    <definedName name="ei.3.1.3">[27]D3!$K$276</definedName>
    <definedName name="ei.3.1.4">[27]D3!$K$357</definedName>
    <definedName name="ei.3.1.5">[27]D3!$K$431</definedName>
    <definedName name="ei.3.1.6">[27]D3!$K$503</definedName>
    <definedName name="ei.3.1.7">[27]D3!$K$571</definedName>
    <definedName name="ei.3.1.8">[27]D3!$K$645</definedName>
    <definedName name="ei.3.1.9">[27]D3!$K$722</definedName>
    <definedName name="EI.3.2.1">[302]D3!$M$936</definedName>
    <definedName name="ei.3.2.1a">[27]D3!$K$871</definedName>
    <definedName name="ei.3.2.1b">[27]D3!$K$944</definedName>
    <definedName name="ei.3.2.2">[27]D3!$K$1020</definedName>
    <definedName name="ei.3.2.2a">[27]D3!$K$1097</definedName>
    <definedName name="ei.3.2.2b">[27]D3!$K$1172</definedName>
    <definedName name="EI.3.2.3">[302]D3!$M$1163</definedName>
    <definedName name="ei.3.2.3a">[27]D3!$K$1250</definedName>
    <definedName name="ei.3.2.3b">[27]D3!$K$1324</definedName>
    <definedName name="ei.3.3.1">[27]D3!$K$1397</definedName>
    <definedName name="ei.3.4.1">[27]D3!$K$1467</definedName>
    <definedName name="ei.3.4.2">[27]D3!$K$1549</definedName>
    <definedName name="ei.3.4.3">[27]D3!$K$1630</definedName>
    <definedName name="ei.3.4.4">[27]D3!$K$1701</definedName>
    <definedName name="ei.3.4.5">[27]D3!$K$1775</definedName>
    <definedName name="ei.3.5.1">[27]D3!$K$1843</definedName>
    <definedName name="ei.3.5.1a">[27]D3!$K$1917</definedName>
    <definedName name="ei.3.5.2a">[27]D3!$K$1993</definedName>
    <definedName name="ei.3.5.2b">[27]D3!$K$2060</definedName>
    <definedName name="ei.3.5.2c">[27]D3!$K$2125</definedName>
    <definedName name="ei.3.5.3">[27]D3!$K$2193</definedName>
    <definedName name="EI.4.2.1">[27]D4!$K$56</definedName>
    <definedName name="EI.4.2.2">[302]D4!$M$127</definedName>
    <definedName name="EI.4.2.2A">[27]D4!$K$127</definedName>
    <definedName name="EI.4.2.2B">[27]D4!$K$201</definedName>
    <definedName name="EI.4.2.3">[27]D4!$K$274</definedName>
    <definedName name="EI.4.2.4">[27]D4!$K$347</definedName>
    <definedName name="EI.4.2.5">[27]D4!$K$419</definedName>
    <definedName name="EI.4.2.6">[27]D4!$K$494</definedName>
    <definedName name="EI.4.2.7">[27]D4!$K$567</definedName>
    <definedName name="ei.5.1.1">[27]D5!$K$55</definedName>
    <definedName name="EI.5.1.1.">[302]D5!$N$54</definedName>
    <definedName name="ei.5.1.2">[27]D5!$K$126</definedName>
    <definedName name="EI.5.1.2.">[302]D5!$N$126</definedName>
    <definedName name="ei.5.1.3">[27]D5!$K$198</definedName>
    <definedName name="ei.5.2.1">[27]D5!$K$271</definedName>
    <definedName name="ei.5.2.2">[27]D5!$K$341</definedName>
    <definedName name="ei.5.3.1">[27]D5!$K$420</definedName>
    <definedName name="ei.5.3.1a">[27]D5!$K$494</definedName>
    <definedName name="ei.5.3.1b">[27]D5!$K$568</definedName>
    <definedName name="ei.5.3.1c">[27]D5!$K$641</definedName>
    <definedName name="ei.5.3.1d">[302]D5!$N$636</definedName>
    <definedName name="ei.5.3.1e">[302]D5!$N$708</definedName>
    <definedName name="ei.5.3.1f">[302]D5!$N$780</definedName>
    <definedName name="EI.5.3.1G">[302]D5!$N$852</definedName>
    <definedName name="EI.5.3.1H">[302]D5!$N$924</definedName>
    <definedName name="EI.5.3.1I">[302]D5!$N$996</definedName>
    <definedName name="ei.5.3.1j">[302]D5!$N$1068</definedName>
    <definedName name="ei.5.3.1k">[302]D5!$N$1140</definedName>
    <definedName name="ei.5.3.1l">[302]D5!$N$1212</definedName>
    <definedName name="ei.5.3.1m">[302]D5!$N$1284</definedName>
    <definedName name="ei.5.3.1n">[302]D5!$N$1356</definedName>
    <definedName name="ei.5.3.1o">[302]D5!$N$1428</definedName>
    <definedName name="EI.5.3.2">[302]D5!$N$1500</definedName>
    <definedName name="ei.5.3.2a">[27]D5!$K$714</definedName>
    <definedName name="ei.5.3.3">[27]D5!$K$789</definedName>
    <definedName name="ei.5.4.1">[27]D5!$K$866</definedName>
    <definedName name="ei.5.4.2">[27]D5!$K$939</definedName>
    <definedName name="ei.5.5.1">[27]D5!$K$1015</definedName>
    <definedName name="ei.5.5.2">[27]D5!$K$1087</definedName>
    <definedName name="ei.6.1.1">[27]D6!$K$55</definedName>
    <definedName name="EI.6.1.1.">[302]D6!$N$55</definedName>
    <definedName name="EI.6.1.1A" localSheetId="5">[302]D6!#REF!</definedName>
    <definedName name="EI.6.1.1A">[302]D6!#REF!</definedName>
    <definedName name="ei.6.1.1b">[27]D6!$K$125</definedName>
    <definedName name="EI.6.1.2">[318]D6!$U$198</definedName>
    <definedName name="EI.6.1.2.">[302]D6!$N$128</definedName>
    <definedName name="ei.6.1.2a">[27]D6!$K$197</definedName>
    <definedName name="ei.6.1.2b">[27]D6!$K$270</definedName>
    <definedName name="ei.6.1.2c">[27]D6!$K$342</definedName>
    <definedName name="ei.6.2.1">[27]D6!$K$415</definedName>
    <definedName name="ei.6.2.2">[27]D6!$K$489</definedName>
    <definedName name="EI.6.2.3">[302]D6!$N$348</definedName>
    <definedName name="ei.6.2.3a">[27]D6!$K$563</definedName>
    <definedName name="ei.6.2.3b">[27]D6!$K$635</definedName>
    <definedName name="ei.6.2.4a">[27]D6!$K$707</definedName>
    <definedName name="ei.6.2.4b">[27]D6!$K$779</definedName>
    <definedName name="ei.6.2.4c">[27]D6!$K$850</definedName>
    <definedName name="ei.6.3.1">[27]D6!$K$922</definedName>
    <definedName name="ei.6.3.2">[27]D6!$K$995</definedName>
    <definedName name="ei.6.3.3" localSheetId="5">[27]D6!#REF!</definedName>
    <definedName name="ei.6.3.3">[27]D6!#REF!</definedName>
    <definedName name="ei.6.3.3a">[27]D6!$K$1070</definedName>
    <definedName name="ei.6.3.3b">[27]D6!$K$1144</definedName>
    <definedName name="ei.6.3.4" localSheetId="5">[27]D6!#REF!</definedName>
    <definedName name="ei.6.3.4">[27]D6!#REF!</definedName>
    <definedName name="ei.6.3.4a">[27]D6!$K$1215</definedName>
    <definedName name="ei.6.3.4b">[27]D6!$K$1289</definedName>
    <definedName name="EI.6.3.5.A">[318]D6!$U$340</definedName>
    <definedName name="ei.6.3.5a">[27]D6!$K$1365</definedName>
    <definedName name="ei.6.3.5b">[27]D6!$K$1445</definedName>
    <definedName name="ei.6.3.5c">[27]D6!$K$1519</definedName>
    <definedName name="ei.6.3.5d">[27]D6!$K$1598</definedName>
    <definedName name="EI.6.3.6.A">[318]D6!$U$556</definedName>
    <definedName name="ei.6.3.6a">[27]D6!$K$1669</definedName>
    <definedName name="ei.6.3.6b">[27]D6!$K$1747</definedName>
    <definedName name="ei.6.3.6c">[27]D6!$K$1817</definedName>
    <definedName name="ei.6.3.6d">[27]D6!$K$1895</definedName>
    <definedName name="EI.6.3.7.A">[318]D6!$U$765</definedName>
    <definedName name="ei.6.3.7a">[27]D6!$K$1966</definedName>
    <definedName name="ei.6.3.7b">[27]D6!$K$2041</definedName>
    <definedName name="ei.6.3.7c">[27]D6!$K$2112</definedName>
    <definedName name="ei.6.3.7d">[27]D6!$K$2188</definedName>
    <definedName name="ei.6.5">[302]D6!$N$1764</definedName>
    <definedName name="ei.6.5.1">[27]D6!$K$2257</definedName>
    <definedName name="EI.6.6.1">[302]D6!$N$1837</definedName>
    <definedName name="ei.6.6.2">[27]D6!$K$2334</definedName>
    <definedName name="ei.6.7.1">[27]D6!$K$2411</definedName>
    <definedName name="ei.7.1.1">[27]D7!$K$57</definedName>
    <definedName name="ei.7.1.1.">[302]D7!$N$56</definedName>
    <definedName name="EI.7.1.10">[27]D7!$K$1106</definedName>
    <definedName name="ei.7.1.10a">[302]D7!$N$1038</definedName>
    <definedName name="ei.7.1.10b">[319]D7!$N$1038</definedName>
    <definedName name="EI.7.1.2">[27]D7!$K$131</definedName>
    <definedName name="ei.7.1.3">[27]D7!$K$206</definedName>
    <definedName name="ei.7.1.3.">[302]D7!$N$206</definedName>
    <definedName name="EI.7.1.4">[27]D7!$K$282</definedName>
    <definedName name="ei.7.1.5">[302]D7!$N$362</definedName>
    <definedName name="EI.7.1.5.A">'[318]D7(1)'!$U$634</definedName>
    <definedName name="EI.7.1.5.B">'[318]D7(1)'!$U$707</definedName>
    <definedName name="EI.7.1.5A">[27]D7!$K$357</definedName>
    <definedName name="ei.7.1.6">[302]D7!$N$438</definedName>
    <definedName name="EI.7.1.6A">[27]D7!$K$432</definedName>
    <definedName name="ei.7.1.7">[302]D7!$N$514</definedName>
    <definedName name="EI.7.1.7A">[27]D7!$K$508</definedName>
    <definedName name="ei.7.1.7b">[27]D7!$K$582</definedName>
    <definedName name="ei.7.1.7c">[27]D7!$K$655</definedName>
    <definedName name="EI.7.1.8">[27]D7!$K$729</definedName>
    <definedName name="ei.7.1.8a">[27]D7!$K$804</definedName>
    <definedName name="ei.7.1.8b">[27]D7!$K$879</definedName>
    <definedName name="ei.7.1.8c">[27]D7!$K$954</definedName>
    <definedName name="EI.7.1.9">[27]D7!$K$1030</definedName>
    <definedName name="ei.7.10.1">[27]D7!$K$4432</definedName>
    <definedName name="EI.7.10.1.">[302]D7!$N$3957</definedName>
    <definedName name="ei.7.10.2">[27]D7!$K$4509</definedName>
    <definedName name="ei.7.10.3">[302]D7!$N$4106</definedName>
    <definedName name="ei.7.10.3a">[27]D7!$K$4581</definedName>
    <definedName name="EI.7.11.1">'[318]D7(1)'!$U$4845</definedName>
    <definedName name="EI.7.11.6">[302]D7!$N$4181</definedName>
    <definedName name="ei.7.12.2">[27]D7!$K$6234</definedName>
    <definedName name="ei.7.12.3">[27]D7!$K$6300</definedName>
    <definedName name="EI.7.12.4">[302]D7!$N$4257</definedName>
    <definedName name="ei.7.13">[302]D7!$N$4328</definedName>
    <definedName name="ei.7.13.1">[27]D7!$K$4651</definedName>
    <definedName name="ei.7.14">[302]D7!$N$4402</definedName>
    <definedName name="ei.7.14.1">[27]D7!$K$4720</definedName>
    <definedName name="ei.7.15.1">[27]D7!$K$4797</definedName>
    <definedName name="ei.7.15.2">[27]D7!$K$4866</definedName>
    <definedName name="ei.7.15.2a">[27]D7!$K$4939</definedName>
    <definedName name="ei.7.15.3">[27]D7!$K$5013</definedName>
    <definedName name="ei.7.15.4">[27]D7!$K$5080</definedName>
    <definedName name="ei.7.15.5">[27]D7!$K$5147</definedName>
    <definedName name="ei.7.15.6">[27]D7!$K$5224</definedName>
    <definedName name="ei.7.15.7">[27]D7!$K$5298</definedName>
    <definedName name="ei.7.15.8">[27]D7!$K$5370</definedName>
    <definedName name="ei.7.15.9">[27]D7!$K$5442</definedName>
    <definedName name="EI.7.16.1">'[318]D7(1)'!$U$7251</definedName>
    <definedName name="ei.7.16.2a">[27]D7!$K$6364</definedName>
    <definedName name="EI.7.2.1">'[318]D7(1)'!$U$1225</definedName>
    <definedName name="ei.7.2.10">[27]D7!$K$2252</definedName>
    <definedName name="EI.7.2.11">'[318]D7(1)'!$U$1439</definedName>
    <definedName name="ei.7.2.12b">[27]D7!$K$2332</definedName>
    <definedName name="ei.7.2.1a">[27]D7!$K$1187</definedName>
    <definedName name="ei.7.2.1b">[27]D7!$K$1263</definedName>
    <definedName name="ei.7.2.1c">[27]D7!$K$1337</definedName>
    <definedName name="EI.7.2.2">'[318]D7(1)'!$U$2897</definedName>
    <definedName name="EI.7.2.3">'[318]D7(1)'!$U$3044</definedName>
    <definedName name="ei.7.2.3a">[27]D7!$K$1792</definedName>
    <definedName name="ei.7.2.3b">[27]D7!$K$1868</definedName>
    <definedName name="EI.7.2.4">'[318]D7(1)'!$U$3188</definedName>
    <definedName name="ei.7.2.4b">[27]D7!$K$1943</definedName>
    <definedName name="EI.7.2.5">'[318]D7(1)'!$U$3333</definedName>
    <definedName name="EI.7.2.6">[302]D7!$N$1393</definedName>
    <definedName name="ei.7.2.6a">[302]D7!$N$1461</definedName>
    <definedName name="ei.7.2.6b">[302]D7!$N$1528</definedName>
    <definedName name="ei.7.2.7">[27]D7!$K$2021</definedName>
    <definedName name="ei.7.2.8">[27]D7!$K$2103</definedName>
    <definedName name="ei.7.2.9">[27]D7!$K$2180</definedName>
    <definedName name="ei.7.3.1">[27]D7!$K$2404</definedName>
    <definedName name="ei.7.3.2">[27]D7!$K$2477</definedName>
    <definedName name="ei.7.3.3">[27]D7!$K$2549</definedName>
    <definedName name="ei.7.3.4">[27]D7!$K$2622</definedName>
    <definedName name="ei.7.3.5">[27]D7!$K$2695</definedName>
    <definedName name="ei.7.3.6">[27]D7!$K$2769</definedName>
    <definedName name="ei.7.4.1">[302]D7!$N$2334</definedName>
    <definedName name="ei.7.4.1a">[27]D7!$K$2847</definedName>
    <definedName name="ei.7.4.1b">[27]D7!$K$2920</definedName>
    <definedName name="ei.7.4.1c">[27]D7!$K$2993</definedName>
    <definedName name="ei.7.4.2">[27]D7!$K$3072</definedName>
    <definedName name="EI.7.4.3">[302]D7!$N$2481</definedName>
    <definedName name="ei.7.5.1">[27]D7!$K$3320</definedName>
    <definedName name="ei.7.5.2">[27]D7!$K$3391</definedName>
    <definedName name="ei.7.6.1">[27]D7!$K$3470</definedName>
    <definedName name="EI.7.6.10">'[318]D7(1)'!$U$4126</definedName>
    <definedName name="ei.7.6.13">[27]D7!$K$3984</definedName>
    <definedName name="ei.7.6.14">[302]D7!$N$3367</definedName>
    <definedName name="ei.7.6.14a">[27]D7!$K$4062</definedName>
    <definedName name="ei.7.6.14b">[27]D7!$K$4140</definedName>
    <definedName name="EI.7.6.15">'[318]D7(1)'!$U$4273</definedName>
    <definedName name="EI.7.6.17">'[318]D7(1)'!$U$6235</definedName>
    <definedName name="ei.7.6.19">[302]D7!$N$3594</definedName>
    <definedName name="ei.7.6.19a">[27]D7!$K$5754</definedName>
    <definedName name="ei.7.6.19b">[27]D7!$K$5828</definedName>
    <definedName name="ei.7.6.2">[27]D7!$K$3542</definedName>
    <definedName name="ei.7.6.20">[27]D7!$K$5906</definedName>
    <definedName name="ei.7.6.21">[27]D7!$K$5973</definedName>
    <definedName name="ei.7.6.3">[27]D7!$K$3615</definedName>
    <definedName name="ei.7.6.4">[27]D7!$K$3688</definedName>
    <definedName name="ei.7.6.5">[27]D7!$K$5515</definedName>
    <definedName name="ei.7.6.6">[27]D7!$K$4211</definedName>
    <definedName name="ei.7.6.7">[27]D7!$K$4285</definedName>
    <definedName name="ei.7.6.8">[302]D7!$N$3217</definedName>
    <definedName name="ei.7.6.8a">[27]D7!$K$3756</definedName>
    <definedName name="ei.7.6.8b">[27]D7!$K$3833</definedName>
    <definedName name="ei.7.6.8c">[27]D7!$K$3908</definedName>
    <definedName name="EI.7.6.9">'[318]D7(1)'!$U$3981</definedName>
    <definedName name="EI.7.7.1">'[318]D7(1)'!$U$6378</definedName>
    <definedName name="EI.7.7.2">'[318]D7(1)'!$U$6449</definedName>
    <definedName name="EI.7.7.3">'[318]D7(1)'!$U$6521</definedName>
    <definedName name="EI.7.7.5">'[318]D7(1)'!$U$6665</definedName>
    <definedName name="EI.7.7.6">'[318]D7(1)'!$U$6811</definedName>
    <definedName name="EI.7.7.7">'[318]D7(1)'!$U$6956</definedName>
    <definedName name="EI.7.7.8">'[318]D7(1)'!$U$7102</definedName>
    <definedName name="EI.7.9">[302]D7!$N$3881</definedName>
    <definedName name="ei.7.9.1">[27]D7!$K$4357</definedName>
    <definedName name="ei.8.1.1">[302]D8!$N$54</definedName>
    <definedName name="ei.8.1.2">[302]D8!$N$126</definedName>
    <definedName name="ei.8.1.3">[302]D8!$N$202</definedName>
    <definedName name="ei.8.1.4">[302]D8!$N$279</definedName>
    <definedName name="ei.8.1.4a">[302]D8!$N$353</definedName>
    <definedName name="ei.8.1.5">[302]D8!$N$430</definedName>
    <definedName name="ei.8.1.6">[302]D8!$N$504</definedName>
    <definedName name="EI.8.1.7">[302]D8!$N$579</definedName>
    <definedName name="EI.8.1.8">[302]D8!$N$654</definedName>
    <definedName name="EI.8.1.9">[302]D8!$N$729</definedName>
    <definedName name="ei.8.2.2">[302]D8!$N$808</definedName>
    <definedName name="EI.8.2.3">[302]D8!$N$885</definedName>
    <definedName name="EI.8.2.4">[302]D8!$N$958</definedName>
    <definedName name="EI.8.2.5">[302]D8!$N$1033</definedName>
    <definedName name="EI.8.3.1">[302]D8!$N$1105</definedName>
    <definedName name="EI.8.3.1B">[302]D8!$N$1185</definedName>
    <definedName name="ei.8.3.2">[302]D8!$N$1260</definedName>
    <definedName name="ei.8.3.3">[302]D8!$N$1334</definedName>
    <definedName name="EI.8.4.10">'[318]D8(1)'!$U$3134</definedName>
    <definedName name="EI.8.4.3.A">'[318]D8(1)'!$U$1888</definedName>
    <definedName name="EI.8.4.3.B">'[318]D8(1)'!$U$2036</definedName>
    <definedName name="EI.8.4.4.A">'[318]D8(1)'!$U$2182</definedName>
    <definedName name="EI.8.4.4.B">'[318]D8(1)'!$U$2330</definedName>
    <definedName name="EI.8.4.4B">[302]D8!$N$1941</definedName>
    <definedName name="EI.8.4.6.A">'[318]D8(1)'!$U$2547</definedName>
    <definedName name="EI.8.4.6.B">'[318]D8(1)'!$U$2695</definedName>
    <definedName name="ei.8.5.3a">[302]D8!$N$2997</definedName>
    <definedName name="EI.8.6.1">'[318]D8(1)'!$U$3426</definedName>
    <definedName name="EI.8.7.1">'[318]D8(1)'!$U$3580</definedName>
    <definedName name="EI.8.7.2">'[318]D8(1)'!$U$3718</definedName>
    <definedName name="EI.8.7.3">'[318]D8(1)'!$U$3864</definedName>
    <definedName name="EI.8.7.4">'[318]D8(1)'!$U$4010</definedName>
    <definedName name="EI.8.7.5">'[318]D8(1)'!$U$4156</definedName>
    <definedName name="EI.8.7.6">'[318]D8(1)'!$U$4302</definedName>
    <definedName name="EI.8.8.1">'[318]D8(1)'!$U$4447</definedName>
    <definedName name="EI.8.8.2">'[318]D8(1)'!$U$4593</definedName>
    <definedName name="ei.9.1.4a">[27]D9!$V$359</definedName>
    <definedName name="ejjj" localSheetId="0" hidden="1">{"'Sheet1'!$A$1"}</definedName>
    <definedName name="ejjj" localSheetId="10" hidden="1">{"'Sheet1'!$A$1"}</definedName>
    <definedName name="ejjj" hidden="1">{"'Sheet1'!$A$1"}</definedName>
    <definedName name="EJX" localSheetId="10">#REF!</definedName>
    <definedName name="EJX">#REF!</definedName>
    <definedName name="Eko">[194]dasar!$C$28:$G$155</definedName>
    <definedName name="EKX" localSheetId="0">#REF!</definedName>
    <definedName name="EKX" localSheetId="10">#REF!</definedName>
    <definedName name="EKX">#REF!</definedName>
    <definedName name="EL_411" localSheetId="5">#REF!</definedName>
    <definedName name="EL_411" localSheetId="0">#REF!</definedName>
    <definedName name="EL_411">#REF!</definedName>
    <definedName name="ELAS2" localSheetId="10">#REF!</definedName>
    <definedName name="ELAS2">#REF!</definedName>
    <definedName name="ELASTOM" localSheetId="10">#REF!</definedName>
    <definedName name="ELASTOM">#REF!</definedName>
    <definedName name="ELASTOM2" localSheetId="10">#REF!</definedName>
    <definedName name="ELASTOM2">#REF!</definedName>
    <definedName name="ElastomericA" localSheetId="5">#REF!</definedName>
    <definedName name="ElastomericA">#REF!</definedName>
    <definedName name="ElastomericB" localSheetId="5">#REF!</definedName>
    <definedName name="ElastomericB">#REF!</definedName>
    <definedName name="ELBOW" localSheetId="5">[177]BAHAN!#REF!</definedName>
    <definedName name="ELBOW" localSheetId="0">[177]BAHAN!#REF!</definedName>
    <definedName name="ELBOW" localSheetId="1">[177]BAHAN!#REF!</definedName>
    <definedName name="ELBOW" localSheetId="10">[177]BAHAN!#REF!</definedName>
    <definedName name="ELBOW">[177]BAHAN!#REF!</definedName>
    <definedName name="Elec" localSheetId="0">[80]DHSD!#REF!</definedName>
    <definedName name="Elec">[80]DHSD!#REF!</definedName>
    <definedName name="elek" localSheetId="0">#REF!</definedName>
    <definedName name="elek" localSheetId="10">#REF!</definedName>
    <definedName name="elek">#REF!</definedName>
    <definedName name="ELEKTRIKAL" localSheetId="0">#REF!</definedName>
    <definedName name="ELEKTRIKAL" localSheetId="10">#REF!</definedName>
    <definedName name="ELEKTRIKAL">#REF!</definedName>
    <definedName name="Elektronik" localSheetId="10">#REF!</definedName>
    <definedName name="Elektronik">#REF!</definedName>
    <definedName name="ELX" localSheetId="10">#REF!</definedName>
    <definedName name="ELX">#REF!</definedName>
    <definedName name="email">[10]Nama!$H$12</definedName>
    <definedName name="embankment" localSheetId="5">#REF!</definedName>
    <definedName name="embankment" localSheetId="0">#REF!</definedName>
    <definedName name="embankment">#REF!</definedName>
    <definedName name="ember" localSheetId="5">#REF!</definedName>
    <definedName name="ember" localSheetId="1">#REF!</definedName>
    <definedName name="ember" localSheetId="10">#REF!</definedName>
    <definedName name="ember">#REF!</definedName>
    <definedName name="engineer" localSheetId="5">#REF!</definedName>
    <definedName name="engineer">#REF!</definedName>
    <definedName name="ENGSEL" localSheetId="5">[177]BAHAN!#REF!</definedName>
    <definedName name="ENGSEL" localSheetId="0">[177]BAHAN!#REF!</definedName>
    <definedName name="Engsel" localSheetId="1">[224]cover!#REF!</definedName>
    <definedName name="Engsel" localSheetId="10">[224]cover!#REF!</definedName>
    <definedName name="ENGSEL">[177]BAHAN!#REF!</definedName>
    <definedName name="engsel.lipat" localSheetId="5">[49]BAHAN!#REF!</definedName>
    <definedName name="engsel.lipat" localSheetId="0">[49]BAHAN!#REF!</definedName>
    <definedName name="engsel.lipat" localSheetId="1">[49]BAHAN!#REF!</definedName>
    <definedName name="engsel.lipat">[49]BAHAN!#REF!</definedName>
    <definedName name="engsel.panjang" localSheetId="5">[49]BAHAN!#REF!</definedName>
    <definedName name="engsel.panjang">[49]BAHAN!#REF!</definedName>
    <definedName name="ENGSEL_PANJANG">[320]BAHAN!$L$40</definedName>
    <definedName name="engselbesar">'[169]Harga Satuan Upah &amp; Bahan'!$H$76</definedName>
    <definedName name="engseljendela" localSheetId="10">[224]cover!#REF!</definedName>
    <definedName name="engseljendela">[224]cover!#REF!</definedName>
    <definedName name="engselk" localSheetId="10">'[81]Bahan '!#REF!</definedName>
    <definedName name="engselk">'[81]Bahan '!#REF!</definedName>
    <definedName name="engselpanjang">[274]BAHAN!$L$24</definedName>
    <definedName name="Engselpintu" localSheetId="10">[224]cover!#REF!</definedName>
    <definedName name="Engselpintu">[224]cover!#REF!</definedName>
    <definedName name="engsjen" localSheetId="10">'[81]BQ Utama '!#REF!</definedName>
    <definedName name="engsjen">'[81]BQ Utama '!#REF!</definedName>
    <definedName name="ENNS" localSheetId="5">#REF!</definedName>
    <definedName name="ENNS" localSheetId="0">#REF!</definedName>
    <definedName name="ENNS">#REF!</definedName>
    <definedName name="ENSN" localSheetId="5">#REF!</definedName>
    <definedName name="ENSN">#REF!</definedName>
    <definedName name="eol" localSheetId="10">#REF!</definedName>
    <definedName name="eol">#REF!</definedName>
    <definedName name="Equipment">[268]Rate!$D$30:$S$65</definedName>
    <definedName name="equipment1">[268]Rate!$D$30:$D$65</definedName>
    <definedName name="ER" localSheetId="0">#REF!</definedName>
    <definedName name="ER" localSheetId="10">#REF!</definedName>
    <definedName name="ER">#REF!</definedName>
    <definedName name="erawre">[188]DHSD!$G$47</definedName>
    <definedName name="EREC" localSheetId="10">[166]ANALISA!#REF!</definedName>
    <definedName name="EREC">[166]ANALISA!#REF!</definedName>
    <definedName name="ERECT_1" localSheetId="0">#REF!</definedName>
    <definedName name="ERECT_1" localSheetId="10">#REF!</definedName>
    <definedName name="ERECT_1">#REF!</definedName>
    <definedName name="ERECT_2" localSheetId="0">#REF!</definedName>
    <definedName name="ERECT_2" localSheetId="10">#REF!</definedName>
    <definedName name="ERECT_2">#REF!</definedName>
    <definedName name="erection" localSheetId="5">#REF!</definedName>
    <definedName name="erection">#REF!</definedName>
    <definedName name="ERH" localSheetId="10">#REF!</definedName>
    <definedName name="ERH">#REF!</definedName>
    <definedName name="erhe" localSheetId="0" hidden="1">{"'Sheet1'!$A$1"}</definedName>
    <definedName name="erhe" localSheetId="10" hidden="1">{"'Sheet1'!$A$1"}</definedName>
    <definedName name="erhe" hidden="1">{"'Sheet1'!$A$1"}</definedName>
    <definedName name="errey">[188]DHSD!$G$35</definedName>
    <definedName name="eru" localSheetId="0" hidden="1">{"'Sheet1'!$A$1"}</definedName>
    <definedName name="eru" localSheetId="10" hidden="1">{"'Sheet1'!$A$1"}</definedName>
    <definedName name="eru" hidden="1">{"'Sheet1'!$A$1"}</definedName>
    <definedName name="erwwq" localSheetId="5">[321]H.Satuan!#REF!</definedName>
    <definedName name="erwwq" localSheetId="0">[321]H.Satuan!#REF!</definedName>
    <definedName name="erwwq">[321]H.Satuan!#REF!</definedName>
    <definedName name="eryrt" localSheetId="0" hidden="1">{"'Sheet1'!$A$1"}</definedName>
    <definedName name="eryrt" localSheetId="10" hidden="1">{"'Sheet1'!$A$1"}</definedName>
    <definedName name="eryrt" hidden="1">{"'Sheet1'!$A$1"}</definedName>
    <definedName name="eryy">'[225]SAT-DAS'!$J$33</definedName>
    <definedName name="ES" localSheetId="5">#REF!</definedName>
    <definedName name="ES" localSheetId="0">#REF!</definedName>
    <definedName name="ES">#REF!</definedName>
    <definedName name="ESS" localSheetId="5">#REF!</definedName>
    <definedName name="ESS">#REF!</definedName>
    <definedName name="EST" localSheetId="5">#REF!</definedName>
    <definedName name="EST">#REF!</definedName>
    <definedName name="ESTIMATE" localSheetId="5">#REF!</definedName>
    <definedName name="ESTIMATE">#REF!</definedName>
    <definedName name="ET" localSheetId="10">#REF!</definedName>
    <definedName name="ET">#REF!</definedName>
    <definedName name="ETH" localSheetId="10">#REF!</definedName>
    <definedName name="ETH">#REF!</definedName>
    <definedName name="ETUTEEY">[188]DHSD!$G$29</definedName>
    <definedName name="eu">[188]DHSD!$G$23</definedName>
    <definedName name="eue">[188]DHSD!$G$18</definedName>
    <definedName name="ewg" localSheetId="0" hidden="1">{"'Sheet1'!$A$1"}</definedName>
    <definedName name="ewg" localSheetId="10" hidden="1">{"'Sheet1'!$A$1"}</definedName>
    <definedName name="ewg" hidden="1">{"'Sheet1'!$A$1"}</definedName>
    <definedName name="ewrtwet" localSheetId="5">#REF!</definedName>
    <definedName name="ewrtwet" localSheetId="0">#REF!</definedName>
    <definedName name="ewrtwet">#REF!</definedName>
    <definedName name="Ex">'[189]SAT-DAS'!$J$52</definedName>
    <definedName name="exc" localSheetId="5">#REF!</definedName>
    <definedName name="exc" localSheetId="0">#REF!</definedName>
    <definedName name="exc" localSheetId="1">[80]DHSD!$G$39</definedName>
    <definedName name="exc" localSheetId="10">[80]DHSD!$G$39</definedName>
    <definedName name="exc">#REF!</definedName>
    <definedName name="EXC.DT">[185]METODE!$D$1644</definedName>
    <definedName name="EXC.EXCAVATOR">[185]METODE!$D$1626</definedName>
    <definedName name="EXC.FOREMAN">[185]METODE!$D$1674</definedName>
    <definedName name="EXC.SKILL" localSheetId="5">[322]METODE!#REF!</definedName>
    <definedName name="EXC.SKILL">[322]METODE!#REF!</definedName>
    <definedName name="EXC.UNSKILL">[185]METODE!$D$1675</definedName>
    <definedName name="exca" localSheetId="0">#REF!</definedName>
    <definedName name="exca" localSheetId="10">#REF!</definedName>
    <definedName name="exca">#REF!</definedName>
    <definedName name="EXCAVATOR" localSheetId="5">[109]Peralatan!$A$532:$J$590</definedName>
    <definedName name="Excavator" localSheetId="0">#REF!</definedName>
    <definedName name="EXCAVATOR" localSheetId="1">#REF!</definedName>
    <definedName name="EXCAVATOR" localSheetId="10">#REF!</definedName>
    <definedName name="Excavator">#REF!</definedName>
    <definedName name="excc2" localSheetId="0">#REF!</definedName>
    <definedName name="excc2" localSheetId="10">#REF!</definedName>
    <definedName name="excc2">#REF!</definedName>
    <definedName name="Excel_BuiltIn_Print_Titles_2" localSheetId="5">#REF!</definedName>
    <definedName name="Excel_BuiltIn_Print_Titles_2" localSheetId="0">#REF!</definedName>
    <definedName name="Excel_BuiltIn_Print_Titles_2">#REF!</definedName>
    <definedName name="Excel_BuiltIn_Print_Titles_3" localSheetId="5">#REF!</definedName>
    <definedName name="Excel_BuiltIn_Print_Titles_3">#REF!</definedName>
    <definedName name="Excel_BuiltIn_Print_Titles_5" localSheetId="5">#REF!</definedName>
    <definedName name="Excel_BuiltIn_Print_Titles_5">#REF!</definedName>
    <definedName name="exhaust" localSheetId="10">[96]BasicPrice!#REF!</definedName>
    <definedName name="exhaust">[96]BasicPrice!#REF!</definedName>
    <definedName name="Expantion" localSheetId="5">#REF!</definedName>
    <definedName name="Expantion" localSheetId="0">#REF!</definedName>
    <definedName name="Expantion">#REF!</definedName>
    <definedName name="expanyolet" localSheetId="5">[40]upah!#REF!</definedName>
    <definedName name="expanyolet" localSheetId="0">[40]upah!#REF!</definedName>
    <definedName name="expanyolet">[40]upah!#REF!</definedName>
    <definedName name="expert">[96]BasicPrice!$F$54</definedName>
    <definedName name="EXTRA" localSheetId="10">#REF!</definedName>
    <definedName name="EXTRA">#REF!</definedName>
    <definedName name="_xlnm.Extract" localSheetId="5">#REF!</definedName>
    <definedName name="_xlnm.Extract" localSheetId="0">#REF!</definedName>
    <definedName name="_xlnm.Extract">#REF!</definedName>
    <definedName name="EYU">[188]DHSD!$G$11</definedName>
    <definedName name="EYUEUY">[188]DHSD!$G$13</definedName>
    <definedName name="F" localSheetId="1">#REF!</definedName>
    <definedName name="F" localSheetId="10">#REF!</definedName>
    <definedName name="f">'[4]Upah&amp;Bahan'!$U$1612</definedName>
    <definedName name="F.1" localSheetId="5">#REF!</definedName>
    <definedName name="F.1" localSheetId="0">#REF!</definedName>
    <definedName name="F.1" localSheetId="1">#REF!</definedName>
    <definedName name="F.1" localSheetId="10">#REF!</definedName>
    <definedName name="F.1">#REF!</definedName>
    <definedName name="f.16" localSheetId="5">[49]ANALISA!#REF!</definedName>
    <definedName name="f.16" localSheetId="0">[49]ANALISA!#REF!</definedName>
    <definedName name="f.16" localSheetId="1">[49]ANALISA!#REF!</definedName>
    <definedName name="f.16" localSheetId="10">[49]ANALISA!#REF!</definedName>
    <definedName name="f.16">[49]ANALISA!#REF!</definedName>
    <definedName name="f.19" localSheetId="5">[49]ANALISA!#REF!</definedName>
    <definedName name="f.19" localSheetId="0">[49]ANALISA!#REF!</definedName>
    <definedName name="f.19" localSheetId="1">[49]ANALISA!#REF!</definedName>
    <definedName name="f.19">[49]ANALISA!#REF!</definedName>
    <definedName name="F.1A" localSheetId="5">#REF!</definedName>
    <definedName name="F.1A" localSheetId="0">#REF!</definedName>
    <definedName name="F.1a" localSheetId="1">#REF!</definedName>
    <definedName name="F.1a" localSheetId="10">#REF!</definedName>
    <definedName name="F.1A">#REF!</definedName>
    <definedName name="f.1b" localSheetId="10">#REF!</definedName>
    <definedName name="f.1b">#REF!</definedName>
    <definedName name="F.1c" localSheetId="10">#REF!</definedName>
    <definedName name="F.1c">#REF!</definedName>
    <definedName name="F.1d" localSheetId="10">#REF!</definedName>
    <definedName name="F.1d">#REF!</definedName>
    <definedName name="f.21" localSheetId="5">[175]ANALISA!#REF!</definedName>
    <definedName name="f.21" localSheetId="0">[175]ANALISA!#REF!</definedName>
    <definedName name="F.21" localSheetId="1">#REF!</definedName>
    <definedName name="F.21" localSheetId="10">#REF!</definedName>
    <definedName name="f.21">[175]ANALISA!#REF!</definedName>
    <definedName name="F.21A" localSheetId="5">#REF!</definedName>
    <definedName name="F.21A" localSheetId="0">#REF!</definedName>
    <definedName name="F.21A" localSheetId="1">#REF!</definedName>
    <definedName name="F.21A" localSheetId="10">#REF!</definedName>
    <definedName name="F.21A">#REF!</definedName>
    <definedName name="F.22" localSheetId="5">[175]ANALISA!#REF!</definedName>
    <definedName name="F.22" localSheetId="0">[175]ANALISA!#REF!</definedName>
    <definedName name="F.22" localSheetId="1">#REF!</definedName>
    <definedName name="F.22" localSheetId="10">#REF!</definedName>
    <definedName name="F.22">[175]ANALISA!#REF!</definedName>
    <definedName name="F.26" localSheetId="0">#REF!</definedName>
    <definedName name="F.26" localSheetId="10">#REF!</definedName>
    <definedName name="F.26">#REF!</definedName>
    <definedName name="F.27" localSheetId="5">#REF!</definedName>
    <definedName name="F.27" localSheetId="0">#REF!</definedName>
    <definedName name="F.27" localSheetId="1">#REF!</definedName>
    <definedName name="F.27" localSheetId="10">#REF!</definedName>
    <definedName name="F.27">#REF!</definedName>
    <definedName name="F.27a" localSheetId="5">[49]ANALISA!#REF!</definedName>
    <definedName name="F.27a" localSheetId="0">[49]ANALISA!#REF!</definedName>
    <definedName name="F.27a" localSheetId="1">[49]ANALISA!#REF!</definedName>
    <definedName name="F.27a" localSheetId="10">[49]ANALISA!#REF!</definedName>
    <definedName name="F.27a">[49]ANALISA!#REF!</definedName>
    <definedName name="f.33a" localSheetId="5">[49]ANALISA!#REF!</definedName>
    <definedName name="f.33a" localSheetId="0">[49]ANALISA!#REF!</definedName>
    <definedName name="F.33a" localSheetId="1">#REF!</definedName>
    <definedName name="F.33a" localSheetId="10">#REF!</definedName>
    <definedName name="f.33a">[49]ANALISA!#REF!</definedName>
    <definedName name="F.33b" localSheetId="0">#REF!</definedName>
    <definedName name="F.33b" localSheetId="10">#REF!</definedName>
    <definedName name="F.33b">#REF!</definedName>
    <definedName name="F.33c" localSheetId="0">#REF!</definedName>
    <definedName name="F.33c" localSheetId="10">#REF!</definedName>
    <definedName name="F.33c">#REF!</definedName>
    <definedName name="F.33D" localSheetId="5">#REF!</definedName>
    <definedName name="F.33D" localSheetId="0">#REF!</definedName>
    <definedName name="F.33D" localSheetId="1">#REF!</definedName>
    <definedName name="F.33D" localSheetId="10">#REF!</definedName>
    <definedName name="F.33D">#REF!</definedName>
    <definedName name="F.34" localSheetId="5">[175]ANALISA!#REF!</definedName>
    <definedName name="F.34" localSheetId="0">[175]ANALISA!#REF!</definedName>
    <definedName name="F.34" localSheetId="1">#REF!</definedName>
    <definedName name="F.34" localSheetId="10">#REF!</definedName>
    <definedName name="F.34">[175]ANALISA!#REF!</definedName>
    <definedName name="f.34a" localSheetId="5">[175]ANALISA!#REF!</definedName>
    <definedName name="f.34a" localSheetId="0">[175]ANALISA!#REF!</definedName>
    <definedName name="f.34a" localSheetId="1">[175]ANALISA!#REF!</definedName>
    <definedName name="f.34a">[175]ANALISA!#REF!</definedName>
    <definedName name="F.36" localSheetId="5">[49]ANALISA!#REF!</definedName>
    <definedName name="F.36" localSheetId="0">[49]ANALISA!#REF!</definedName>
    <definedName name="F.36" localSheetId="1">#REF!</definedName>
    <definedName name="F.36" localSheetId="10">#REF!</definedName>
    <definedName name="F.36">[49]ANALISA!#REF!</definedName>
    <definedName name="F.36A" localSheetId="5">[175]ANALISA!#REF!</definedName>
    <definedName name="F.36A">[175]ANALISA!#REF!</definedName>
    <definedName name="F.37" localSheetId="5">[49]ANALISA!#REF!</definedName>
    <definedName name="F.37">[49]ANALISA!#REF!</definedName>
    <definedName name="F.37A">[49]ANALISA!#REF!</definedName>
    <definedName name="F.60">[49]ANALISA!#REF!</definedName>
    <definedName name="F.6A" localSheetId="5">#REF!</definedName>
    <definedName name="F.6A" localSheetId="0">#REF!</definedName>
    <definedName name="F.6A" localSheetId="1">#REF!</definedName>
    <definedName name="F.6A" localSheetId="10">#REF!</definedName>
    <definedName name="F.6A">#REF!</definedName>
    <definedName name="F.8" localSheetId="5">#REF!</definedName>
    <definedName name="F.8" localSheetId="1">#REF!</definedName>
    <definedName name="F.8" localSheetId="10">#REF!</definedName>
    <definedName name="F.8">#REF!</definedName>
    <definedName name="f.8.a" localSheetId="5">[175]ANALISA!#REF!</definedName>
    <definedName name="f.8.a" localSheetId="0">[175]ANALISA!#REF!</definedName>
    <definedName name="f.8.a" localSheetId="1">[175]ANALISA!#REF!</definedName>
    <definedName name="f.8.a" localSheetId="10">[175]ANALISA!#REF!</definedName>
    <definedName name="f.8.a">[175]ANALISA!#REF!</definedName>
    <definedName name="f.8a" localSheetId="5">[49]ANALISA!#REF!</definedName>
    <definedName name="f.8a" localSheetId="0">[49]ANALISA!#REF!</definedName>
    <definedName name="f.8a" localSheetId="1">[49]ANALISA!#REF!</definedName>
    <definedName name="f.8a">[49]ANALISA!#REF!</definedName>
    <definedName name="f.8b">[49]ANALISA!#REF!</definedName>
    <definedName name="f_1">[177]ANALISA!#REF!</definedName>
    <definedName name="f_19">[177]ANALISA!#REF!</definedName>
    <definedName name="F_21" localSheetId="5">[176]Analisa!$L$55</definedName>
    <definedName name="F_21" localSheetId="0">[177]ANALISA!#REF!</definedName>
    <definedName name="F_21" localSheetId="1">[177]ANALISA!#REF!</definedName>
    <definedName name="F_21" localSheetId="10">[177]ANALISA!#REF!</definedName>
    <definedName name="F_21">[177]ANALISA!#REF!</definedName>
    <definedName name="F_22" localSheetId="5">[176]Analisa!$L$68</definedName>
    <definedName name="F_22" localSheetId="0">[177]ANALISA!#REF!</definedName>
    <definedName name="F_22" localSheetId="1">[177]ANALISA!#REF!</definedName>
    <definedName name="F_22" localSheetId="10">[177]ANALISA!#REF!</definedName>
    <definedName name="F_22">[177]ANALISA!#REF!</definedName>
    <definedName name="F_27" localSheetId="0">[177]ANALISA!#REF!</definedName>
    <definedName name="F_27" localSheetId="1">[177]ANALISA!#REF!</definedName>
    <definedName name="F_27">[177]ANALISA!#REF!</definedName>
    <definedName name="f_27a" localSheetId="0">[177]ANALISA!#REF!</definedName>
    <definedName name="f_27a" localSheetId="1">[177]ANALISA!#REF!</definedName>
    <definedName name="f_27a">[177]ANALISA!#REF!</definedName>
    <definedName name="F_33" localSheetId="0">[177]ANALISA!#REF!</definedName>
    <definedName name="F_33" localSheetId="1">[177]ANALISA!#REF!</definedName>
    <definedName name="F_33">[177]ANALISA!#REF!</definedName>
    <definedName name="F_34" localSheetId="5">#REF!</definedName>
    <definedName name="F_34" localSheetId="0">#REF!</definedName>
    <definedName name="F_34">#REF!</definedName>
    <definedName name="F_34A" localSheetId="5">[176]Analisa!$L$111</definedName>
    <definedName name="F_34A" localSheetId="0">[177]ANALISA!#REF!</definedName>
    <definedName name="F_34A" localSheetId="1">[177]ANALISA!#REF!</definedName>
    <definedName name="F_34A" localSheetId="10">[177]ANALISA!#REF!</definedName>
    <definedName name="F_34A">[177]ANALISA!#REF!</definedName>
    <definedName name="f_36" localSheetId="0">[177]ANALISA!#REF!</definedName>
    <definedName name="f_36" localSheetId="1">[177]ANALISA!#REF!</definedName>
    <definedName name="f_36">[177]ANALISA!#REF!</definedName>
    <definedName name="F_60" localSheetId="5">[176]Analisa!$L$123</definedName>
    <definedName name="F_60" localSheetId="0">[177]ANALISA!#REF!</definedName>
    <definedName name="F_60" localSheetId="1">[177]ANALISA!#REF!</definedName>
    <definedName name="F_60" localSheetId="10">[177]ANALISA!#REF!</definedName>
    <definedName name="F_60">[177]ANALISA!#REF!</definedName>
    <definedName name="F_8" localSheetId="0">[177]ANALISA!#REF!</definedName>
    <definedName name="F_8" localSheetId="1">[177]ANALISA!#REF!</definedName>
    <definedName name="F_8">[177]ANALISA!#REF!</definedName>
    <definedName name="F_S" localSheetId="0">#REF!</definedName>
    <definedName name="F_S" localSheetId="10">#REF!</definedName>
    <definedName name="F_S">#REF!</definedName>
    <definedName name="F_SL" localSheetId="0">FST:(FSB)</definedName>
    <definedName name="F_SL" localSheetId="10">'Volume (2)'!FST:'Volume (2)'!FSB</definedName>
    <definedName name="F_SL">FST:(FSB)</definedName>
    <definedName name="f92F56" localSheetId="0">[50]dtxl!#REF!</definedName>
    <definedName name="f92F56" localSheetId="10">[50]dtxl!#REF!</definedName>
    <definedName name="f92F56">[50]dtxl!#REF!</definedName>
    <definedName name="Fa" localSheetId="5">[27]Informasi!$H$62</definedName>
    <definedName name="Fa">[323]Informasi!$H$62</definedName>
    <definedName name="faab" localSheetId="0">#REF!</definedName>
    <definedName name="faab" localSheetId="10">#REF!</definedName>
    <definedName name="faab">#REF!</definedName>
    <definedName name="FAC" localSheetId="0">#REF!</definedName>
    <definedName name="FAC" localSheetId="10">#REF!</definedName>
    <definedName name="FAC">#REF!</definedName>
    <definedName name="facm" localSheetId="0">#REF!</definedName>
    <definedName name="facm" localSheetId="10">#REF!</definedName>
    <definedName name="facm">#REF!</definedName>
    <definedName name="facp" localSheetId="10">#REF!</definedName>
    <definedName name="facp">#REF!</definedName>
    <definedName name="faeol" localSheetId="10">#REF!</definedName>
    <definedName name="faeol">#REF!</definedName>
    <definedName name="fag" localSheetId="0">STOP:'KONVERSI (2)'!STOPE</definedName>
    <definedName name="fag" localSheetId="10">'Volume (2)'!STOP:'Volume (2)'!STOPE</definedName>
    <definedName name="fag">STOP:STOPE</definedName>
    <definedName name="fahd" localSheetId="0">#REF!</definedName>
    <definedName name="fahd" localSheetId="10">#REF!</definedName>
    <definedName name="fahd">#REF!</definedName>
    <definedName name="fahdt" localSheetId="0">#REF!</definedName>
    <definedName name="fahdt" localSheetId="10">#REF!</definedName>
    <definedName name="fahdt">#REF!</definedName>
    <definedName name="fahs" localSheetId="10">#REF!</definedName>
    <definedName name="fahs">#REF!</definedName>
    <definedName name="fail" localSheetId="10">#REF!</definedName>
    <definedName name="fail">#REF!</definedName>
    <definedName name="faitc" localSheetId="10">#REF!</definedName>
    <definedName name="faitc">#REF!</definedName>
    <definedName name="Fak" localSheetId="5">#REF!</definedName>
    <definedName name="Fak" localSheetId="0">#REF!</definedName>
    <definedName name="Fak">#REF!</definedName>
    <definedName name="faki" localSheetId="10">#REF!</definedName>
    <definedName name="faki">#REF!</definedName>
    <definedName name="faktd" localSheetId="10">#REF!</definedName>
    <definedName name="faktd">#REF!</definedName>
    <definedName name="Faktor" localSheetId="5">#REF!</definedName>
    <definedName name="Faktor" localSheetId="0">#REF!</definedName>
    <definedName name="faktor" localSheetId="1">'[256]M,U,A'!$M$1</definedName>
    <definedName name="faktor" localSheetId="10">'[256]M,U,A'!$M$1</definedName>
    <definedName name="Faktor">#REF!</definedName>
    <definedName name="Faktorial" localSheetId="5">#REF!</definedName>
    <definedName name="Faktorial" localSheetId="0">#REF!</definedName>
    <definedName name="Faktorial">#REF!</definedName>
    <definedName name="faktorme" localSheetId="10">#REF!</definedName>
    <definedName name="faktorme">#REF!</definedName>
    <definedName name="fam" localSheetId="10">#REF!</definedName>
    <definedName name="fam">#REF!</definedName>
    <definedName name="famcp" localSheetId="10">#REF!</definedName>
    <definedName name="famcp">#REF!</definedName>
    <definedName name="faoi" localSheetId="10">#REF!</definedName>
    <definedName name="faoi">#REF!</definedName>
    <definedName name="far" localSheetId="10">#REF!</definedName>
    <definedName name="far">#REF!</definedName>
    <definedName name="Farmasi" localSheetId="5">[1]RAB!#REF!</definedName>
    <definedName name="Farmasi">[1]RAB!#REF!</definedName>
    <definedName name="fas" localSheetId="0">STOP:'KONVERSI (2)'!STOPE</definedName>
    <definedName name="fas" localSheetId="10">'Volume (2)'!STOP:'Volume (2)'!STOPE</definedName>
    <definedName name="fas">STOP:STOPE</definedName>
    <definedName name="fasd" localSheetId="0">#REF!</definedName>
    <definedName name="fasd" localSheetId="10">#REF!</definedName>
    <definedName name="fasd">#REF!</definedName>
    <definedName name="fasdt" localSheetId="0">#REF!</definedName>
    <definedName name="fasdt" localSheetId="10">#REF!</definedName>
    <definedName name="fasdt">#REF!</definedName>
    <definedName name="fat" localSheetId="10">#REF!</definedName>
    <definedName name="fat">#REF!</definedName>
    <definedName name="fatimah" localSheetId="1">'[232]Upah&amp;Bahan'!$C$43</definedName>
    <definedName name="fatimah" localSheetId="10">'[232]Upah&amp;Bahan'!$C$43</definedName>
    <definedName name="fatimah">'[4]Upah&amp;Bahan'!$C$43</definedName>
    <definedName name="fax">[10]Nama!$H$11</definedName>
    <definedName name="Fbt" localSheetId="10">'[191]SAT-DAS'!#REF!</definedName>
    <definedName name="Fbt">'[191]SAT-DAS'!#REF!</definedName>
    <definedName name="FD" localSheetId="5">#REF!</definedName>
    <definedName name="FD" localSheetId="0">#REF!</definedName>
    <definedName name="FD">#REF!</definedName>
    <definedName name="FD_A" localSheetId="5">#REF!</definedName>
    <definedName name="FD_A">#REF!</definedName>
    <definedName name="FD_B" localSheetId="5">#REF!</definedName>
    <definedName name="FD_B">#REF!</definedName>
    <definedName name="FD_C" localSheetId="5">#REF!</definedName>
    <definedName name="FD_C">#REF!</definedName>
    <definedName name="fdbjn" localSheetId="0">'KONVERSI (2)'!HAJIME:'KONVERSI (2)'!OWARI</definedName>
    <definedName name="fdbjn" localSheetId="10">'Volume (2)'!HAJIME:'Volume (2)'!OWARI</definedName>
    <definedName name="fdbjn">HAJIME:OWARI</definedName>
    <definedName name="fdr" localSheetId="5">#REF!</definedName>
    <definedName name="fdr" localSheetId="0">#REF!</definedName>
    <definedName name="fdr">#REF!</definedName>
    <definedName name="FeC" localSheetId="0">#REF!</definedName>
    <definedName name="FeC" localSheetId="10">#REF!</definedName>
    <definedName name="FeC">#REF!</definedName>
    <definedName name="feco25" localSheetId="10">#REF!</definedName>
    <definedName name="feco25">#REF!</definedName>
    <definedName name="fedc2" localSheetId="10">#REF!</definedName>
    <definedName name="fedc2">#REF!</definedName>
    <definedName name="fedc35" localSheetId="10">#REF!</definedName>
    <definedName name="fedc35">#REF!</definedName>
    <definedName name="fere" localSheetId="5">[321]H.Satuan!#REF!</definedName>
    <definedName name="fere" localSheetId="0">[321]H.Satuan!#REF!</definedName>
    <definedName name="fere">[321]H.Satuan!#REF!</definedName>
    <definedName name="ferro" localSheetId="0">'[121]Anal-1'!#REF!</definedName>
    <definedName name="ferro" localSheetId="10">'[121]Anal-1'!#REF!</definedName>
    <definedName name="ferro">'[121]Anal-1'!#REF!</definedName>
    <definedName name="FeW" localSheetId="0">#REF!</definedName>
    <definedName name="FeW" localSheetId="10">#REF!</definedName>
    <definedName name="FeW">#REF!</definedName>
    <definedName name="FEX" localSheetId="0">#REF!</definedName>
    <definedName name="FEX" localSheetId="10">#REF!</definedName>
    <definedName name="FEX">#REF!</definedName>
    <definedName name="ff" localSheetId="5" hidden="1">'[99]Muncraaat-6'!#REF!</definedName>
    <definedName name="ff" localSheetId="0" hidden="1">'[99]Muncraaat-6'!#REF!</definedName>
    <definedName name="ff" localSheetId="1" hidden="1">{"'Sheet1'!$A$1"}</definedName>
    <definedName name="ff" localSheetId="10" hidden="1">{"'Sheet1'!$A$1"}</definedName>
    <definedName name="ff" hidden="1">'[99]Muncraaat-6'!#REF!</definedName>
    <definedName name="FFF" localSheetId="0" hidden="1">{"'Sheet1'!$A$1"}</definedName>
    <definedName name="FFF" localSheetId="10" hidden="1">{"'Sheet1'!$A$1"}</definedName>
    <definedName name="FFF" hidden="1">{"'Sheet1'!$A$1"}</definedName>
    <definedName name="ffff">[138]BPS!#REF!</definedName>
    <definedName name="fffff" localSheetId="0">#REF!</definedName>
    <definedName name="fffff" localSheetId="10">#REF!</definedName>
    <definedName name="fffff">#REF!</definedName>
    <definedName name="FFFFFFFFFFFF">[87]alat!$BD$67</definedName>
    <definedName name="FFV" localSheetId="0">FST:(FSB)</definedName>
    <definedName name="FFV" localSheetId="10">'Volume (2)'!FST:'Volume (2)'!FSB</definedName>
    <definedName name="FFV">FST:(FSB)</definedName>
    <definedName name="FFVVS" localSheetId="0">FST:(FSB)</definedName>
    <definedName name="FFVVS" localSheetId="10">'Volume (2)'!FST:'Volume (2)'!FSB</definedName>
    <definedName name="FFVVS">FST:(FSB)</definedName>
    <definedName name="FFX" localSheetId="0">#REF!</definedName>
    <definedName name="FFX" localSheetId="10">#REF!</definedName>
    <definedName name="FFX">#REF!</definedName>
    <definedName name="fgdf" localSheetId="5">#REF!</definedName>
    <definedName name="fgdf" localSheetId="0">#REF!</definedName>
    <definedName name="fgdf">#REF!</definedName>
    <definedName name="FGDG">[222]RAB!$A$30:$H$68</definedName>
    <definedName name="FGGG">[87]alat!$BD$346</definedName>
    <definedName name="FGHDSFGHSFD" hidden="1">[101]TJ1Q47!$N$7:$N$31</definedName>
    <definedName name="FGHFDGH" hidden="1">[101]TJ1Q47!$H$7:$H$31</definedName>
    <definedName name="FGHFHGJFG" hidden="1">[101]TJ1Q47!$G$7:$G$31</definedName>
    <definedName name="fghhh" localSheetId="0" hidden="1">{"'Sheet1'!$A$1"}</definedName>
    <definedName name="fghhh" localSheetId="10" hidden="1">{"'Sheet1'!$A$1"}</definedName>
    <definedName name="fghhh" hidden="1">{"'Sheet1'!$A$1"}</definedName>
    <definedName name="fgjf" localSheetId="0" hidden="1">{"'Sheet1'!$A$1"}</definedName>
    <definedName name="fgjf" localSheetId="10" hidden="1">{"'Sheet1'!$A$1"}</definedName>
    <definedName name="fgjf" hidden="1">{"'Sheet1'!$A$1"}</definedName>
    <definedName name="fgjfj" localSheetId="0" hidden="1">{"'Sheet1'!$A$1"}</definedName>
    <definedName name="fgjfj" localSheetId="10" hidden="1">{"'Sheet1'!$A$1"}</definedName>
    <definedName name="fgjfj" hidden="1">{"'Sheet1'!$A$1"}</definedName>
    <definedName name="FGSG" localSheetId="5">#REF!</definedName>
    <definedName name="FGSG" localSheetId="0">#REF!</definedName>
    <definedName name="FGSG">#REF!</definedName>
    <definedName name="FGT" localSheetId="0" hidden="1">{"'Sheet1'!$A$1"}</definedName>
    <definedName name="FGT" localSheetId="10" hidden="1">{"'Sheet1'!$A$1"}</definedName>
    <definedName name="FGT" hidden="1">{"'Sheet1'!$A$1"}</definedName>
    <definedName name="FGX" localSheetId="10">#REF!</definedName>
    <definedName name="FGX">#REF!</definedName>
    <definedName name="fhhh" localSheetId="0" hidden="1">{"'Sheet1'!$A$1"}</definedName>
    <definedName name="fhhh" localSheetId="10" hidden="1">{"'Sheet1'!$A$1"}</definedName>
    <definedName name="fhhh" hidden="1">{"'Sheet1'!$A$1"}</definedName>
    <definedName name="FHX" localSheetId="10">#REF!</definedName>
    <definedName name="FHX">#REF!</definedName>
    <definedName name="FI.">[152]Data!$B$23</definedName>
    <definedName name="Fibermesh" localSheetId="10">[224]cover!#REF!</definedName>
    <definedName name="Fibermesh">[224]cover!#REF!</definedName>
    <definedName name="fif">[188]DHSD!$G$33</definedName>
    <definedName name="Filer" localSheetId="10">'[189]SAT-DAS'!#REF!</definedName>
    <definedName name="Filer">'[189]SAT-DAS'!#REF!</definedName>
    <definedName name="filler" localSheetId="1">#REF!</definedName>
    <definedName name="filler" localSheetId="10">#REF!</definedName>
    <definedName name="FILLER">[185]BASIC!$I$24</definedName>
    <definedName name="fillerlatasir" localSheetId="0">#REF!</definedName>
    <definedName name="fillerlatasir" localSheetId="10">#REF!</definedName>
    <definedName name="fillerlatasir">#REF!</definedName>
    <definedName name="film" localSheetId="5">#REF!</definedName>
    <definedName name="film" localSheetId="0">#REF!</definedName>
    <definedName name="film">#REF!</definedName>
    <definedName name="filter1_column">#N/A</definedName>
    <definedName name="Filter1_count" localSheetId="5">#REF!</definedName>
    <definedName name="Filter1_count">#REF!</definedName>
    <definedName name="filter1_name" localSheetId="5">#REF!</definedName>
    <definedName name="filter1_name">#REF!</definedName>
    <definedName name="filter1_num" localSheetId="5">#REF!</definedName>
    <definedName name="filter1_num">#REF!</definedName>
    <definedName name="filter1_selection" localSheetId="5">OFFSET(#REF!,0,'Biaya K3'!filter1_num-1,'Biaya K3'!Filter1_count,1)</definedName>
    <definedName name="filter1_selection" localSheetId="0">OFFSET(#REF!,0,filter1_num-1,Filter1_count,1)</definedName>
    <definedName name="filter1_selection">OFFSET(#REF!,0,filter1_num-1,Filter1_count,1)</definedName>
    <definedName name="filter1_valname" localSheetId="5">#REF!</definedName>
    <definedName name="filter1_valname">#REF!</definedName>
    <definedName name="Filter1_value" localSheetId="5">#REF!</definedName>
    <definedName name="Filter1_value">#REF!</definedName>
    <definedName name="filter2_column">#N/A</definedName>
    <definedName name="Filter2_count" localSheetId="5">#REF!</definedName>
    <definedName name="Filter2_count">#REF!</definedName>
    <definedName name="filter2_name" localSheetId="5">#REF!</definedName>
    <definedName name="filter2_name">#REF!</definedName>
    <definedName name="filter2_num" localSheetId="5">#REF!</definedName>
    <definedName name="filter2_num">#REF!</definedName>
    <definedName name="filter2_selection" localSheetId="5">OFFSET(#REF!,0,'Biaya K3'!filter2_num-1,'Biaya K3'!Filter2_count,1)</definedName>
    <definedName name="filter2_selection" localSheetId="0">OFFSET(#REF!,0,filter2_num-1,Filter2_count,1)</definedName>
    <definedName name="filter2_selection">OFFSET(#REF!,0,filter2_num-1,Filter2_count,1)</definedName>
    <definedName name="filter2_valname" localSheetId="5">#REF!</definedName>
    <definedName name="filter2_valname">#REF!</definedName>
    <definedName name="Filter2_value" localSheetId="5">#REF!</definedName>
    <definedName name="Filter2_value">#REF!</definedName>
    <definedName name="filter3_column">#N/A</definedName>
    <definedName name="Filter3_count" localSheetId="5">#REF!</definedName>
    <definedName name="Filter3_count">#REF!</definedName>
    <definedName name="filter3_name" localSheetId="5">#REF!</definedName>
    <definedName name="filter3_name">#REF!</definedName>
    <definedName name="filter3_num" localSheetId="5">#REF!</definedName>
    <definedName name="filter3_num">#REF!</definedName>
    <definedName name="filter3_selection" localSheetId="5">OFFSET(#REF!,0,'Biaya K3'!filter3_num-1,'Biaya K3'!Filter3_count,1)</definedName>
    <definedName name="filter3_selection" localSheetId="0">OFFSET(#REF!,0,filter3_num-1,Filter3_count,1)</definedName>
    <definedName name="filter3_selection">OFFSET(#REF!,0,filter3_num-1,Filter3_count,1)</definedName>
    <definedName name="filter3_valname" localSheetId="5">#REF!</definedName>
    <definedName name="filter3_valname">#REF!</definedName>
    <definedName name="Filter3_value" localSheetId="5">#REF!</definedName>
    <definedName name="Filter3_value">#REF!</definedName>
    <definedName name="filterplastik" localSheetId="5">[227]upahbahan!#REF!</definedName>
    <definedName name="filterplastik">[227]upahbahan!#REF!</definedName>
    <definedName name="FINAL">[202]FINAL!$C$65:$M$128</definedName>
    <definedName name="fine">[96]BasicPrice!$F$13</definedName>
    <definedName name="FINE_B">[185]BASIC!$I$21</definedName>
    <definedName name="FINE_BASE">[185]ONSITE!$J$191</definedName>
    <definedName name="FINE_H">[185]BASIC!$I$23</definedName>
    <definedName name="FINE_HOTMIX">[185]ONSITE!$J$224</definedName>
    <definedName name="FINISHER" localSheetId="0">[109]Peralatan!$A$60:$J$118</definedName>
    <definedName name="finisher" localSheetId="1">[86]DAFMAT!$F$147</definedName>
    <definedName name="finisher" localSheetId="10">[86]DAFMAT!$F$147</definedName>
    <definedName name="FINISHER">[109]Peralatan!$A$60:$J$118</definedName>
    <definedName name="FIRST_FLOOR" localSheetId="10">#REF!</definedName>
    <definedName name="FIRST_FLOOR">#REF!</definedName>
    <definedName name="first_row_num" localSheetId="5">#REF!</definedName>
    <definedName name="first_row_num" localSheetId="0">#REF!</definedName>
    <definedName name="first_row_num">#REF!</definedName>
    <definedName name="FIT" localSheetId="10">#REF!</definedName>
    <definedName name="FIT">#REF!</definedName>
    <definedName name="FITFS" localSheetId="10">#REF!</definedName>
    <definedName name="FITFS">#REF!</definedName>
    <definedName name="FITT" localSheetId="10">#REF!</definedName>
    <definedName name="FITT">#REF!</definedName>
    <definedName name="fjkk" localSheetId="0" hidden="1">{"'Sheet1'!$A$1"}</definedName>
    <definedName name="fjkk" localSheetId="10" hidden="1">{"'Sheet1'!$A$1"}</definedName>
    <definedName name="fjkk" hidden="1">{"'Sheet1'!$A$1"}</definedName>
    <definedName name="fjr" localSheetId="0" hidden="1">{"'Sheet1'!$A$1"}</definedName>
    <definedName name="fjr" localSheetId="10" hidden="1">{"'Sheet1'!$A$1"}</definedName>
    <definedName name="fjr" hidden="1">{"'Sheet1'!$A$1"}</definedName>
    <definedName name="fjt" localSheetId="0" hidden="1">{"'Sheet1'!$A$1"}</definedName>
    <definedName name="fjt" localSheetId="10" hidden="1">{"'Sheet1'!$A$1"}</definedName>
    <definedName name="fjt" hidden="1">{"'Sheet1'!$A$1"}</definedName>
    <definedName name="FJX" localSheetId="10">#REF!</definedName>
    <definedName name="FJX">#REF!</definedName>
    <definedName name="fka" localSheetId="5">#REF!</definedName>
    <definedName name="fka" localSheetId="0">#REF!</definedName>
    <definedName name="fka">#REF!</definedName>
    <definedName name="fkb" localSheetId="5">#REF!</definedName>
    <definedName name="fkb">#REF!</definedName>
    <definedName name="fkieifi" hidden="1">[321]H.Satuan!$C$106:$P$132</definedName>
    <definedName name="fkoiieifd" localSheetId="5">[321]H.Satuan!#REF!</definedName>
    <definedName name="fkoiieifd">[321]H.Satuan!#REF!</definedName>
    <definedName name="fku" localSheetId="5">#REF!</definedName>
    <definedName name="fku" localSheetId="0">#REF!</definedName>
    <definedName name="fku">#REF!</definedName>
    <definedName name="fkx" localSheetId="0">#REF!</definedName>
    <definedName name="fkx" localSheetId="10">#REF!</definedName>
    <definedName name="fkx">#REF!</definedName>
    <definedName name="FLAT_B">[185]BASIC!$I$58</definedName>
    <definedName name="FLAT_BED" localSheetId="5">#REF!</definedName>
    <definedName name="FLAT_BED" localSheetId="0">#REF!</definedName>
    <definedName name="FLAT_BED">#REF!</definedName>
    <definedName name="FLATBEDTRUCK" localSheetId="0">[109]Peralatan!$A$591:$J$649</definedName>
    <definedName name="FLATBEDTRUCK" localSheetId="1">#REF!</definedName>
    <definedName name="FLATBEDTRUCK" localSheetId="10">#REF!</definedName>
    <definedName name="FLATBEDTRUCK">[109]Peralatan!$A$591:$J$649</definedName>
    <definedName name="FLENS_PVC4" localSheetId="5">[324]BAHAN!$L$33</definedName>
    <definedName name="FLENS_PVC4" localSheetId="0">[177]BAHAN!#REF!</definedName>
    <definedName name="FLENS_PVC4" localSheetId="1">[177]BAHAN!#REF!</definedName>
    <definedName name="FLENS_PVC4" localSheetId="10">[177]BAHAN!#REF!</definedName>
    <definedName name="FLENS_PVC4">[177]BAHAN!#REF!</definedName>
    <definedName name="flens4" localSheetId="5">[49]BAHAN!#REF!</definedName>
    <definedName name="flens4" localSheetId="0">[49]BAHAN!#REF!</definedName>
    <definedName name="flens4" localSheetId="1">[49]BAHAN!#REF!</definedName>
    <definedName name="flens4">[49]BAHAN!#REF!</definedName>
    <definedName name="flmh400" localSheetId="10">#REF!</definedName>
    <definedName name="flmh400">#REF!</definedName>
    <definedName name="floieodjf" localSheetId="5">[321]H.Satuan!#REF!</definedName>
    <definedName name="floieodjf">[321]H.Satuan!#REF!</definedName>
    <definedName name="floioidife" localSheetId="5">[321]H.Satuan!#REF!</definedName>
    <definedName name="floioidife">[321]H.Satuan!#REF!</definedName>
    <definedName name="floor">'[169]Harga Satuan Upah &amp; Bahan'!$H$83</definedName>
    <definedName name="FLOOR_DRAIN" localSheetId="5">[177]BAHAN!#REF!</definedName>
    <definedName name="FLOOR_DRAIN" localSheetId="0">[177]BAHAN!#REF!</definedName>
    <definedName name="FLOOR_DRAIN" localSheetId="1">[177]BAHAN!#REF!</definedName>
    <definedName name="FLOOR_DRAIN" localSheetId="10">[177]BAHAN!#REF!</definedName>
    <definedName name="FLOOR_DRAIN">[177]BAHAN!#REF!</definedName>
    <definedName name="floordrain" localSheetId="5">[40]upah!#REF!</definedName>
    <definedName name="floordrain" localSheetId="0">[40]upah!#REF!</definedName>
    <definedName name="FloorDrain" localSheetId="1">'[111]Analisa Harga Satuan'!$G$1790</definedName>
    <definedName name="FloorDrain" localSheetId="10">'[111]Analisa Harga Satuan'!$G$1790</definedName>
    <definedName name="floordrain">[40]upah!#REF!</definedName>
    <definedName name="floordrainplastik" localSheetId="5">[40]upah!#REF!</definedName>
    <definedName name="floordrainplastik" localSheetId="0">[40]upah!#REF!</definedName>
    <definedName name="floordrainplastik">[40]upah!#REF!</definedName>
    <definedName name="Floorhardener3kg">'[111]Analisa Harga Satuan'!$G$1372</definedName>
    <definedName name="floorkorsik" localSheetId="10">'[81]Analisa '!#REF!</definedName>
    <definedName name="floorkorsik">'[81]Analisa '!#REF!</definedName>
    <definedName name="flx" localSheetId="10">#REF!</definedName>
    <definedName name="flx">#REF!</definedName>
    <definedName name="fm" localSheetId="10">#REF!</definedName>
    <definedName name="fm">#REF!</definedName>
    <definedName name="FO" localSheetId="5">#REF!</definedName>
    <definedName name="FO" localSheetId="0">#REF!</definedName>
    <definedName name="FO">#REF!</definedName>
    <definedName name="FOOT" localSheetId="5">#REF!</definedName>
    <definedName name="FOOT">#REF!</definedName>
    <definedName name="FOOTER" localSheetId="5">#REF!</definedName>
    <definedName name="FOOTER">#REF!</definedName>
    <definedName name="FOR" localSheetId="5">#REF!</definedName>
    <definedName name="FOR">#REF!</definedName>
    <definedName name="FOREMAN">[185]BASIC!$I$11</definedName>
    <definedName name="form" localSheetId="5">[51]A.Div3!#REF!</definedName>
    <definedName name="form">[51]A.Div3!#REF!</definedName>
    <definedName name="FORM_1.18" localSheetId="5">#REF!</definedName>
    <definedName name="FORM_1.18" localSheetId="0">#REF!</definedName>
    <definedName name="FORM_1.18">#REF!</definedName>
    <definedName name="FORM_3.11a" localSheetId="5">#REF!</definedName>
    <definedName name="FORM_3.11a">#REF!</definedName>
    <definedName name="FORM_3.21" localSheetId="5">#REF!</definedName>
    <definedName name="FORM_3.21">#REF!</definedName>
    <definedName name="FORM_31.3" localSheetId="5">#REF!</definedName>
    <definedName name="FORM_31.3">#REF!</definedName>
    <definedName name="FORM_31.4" localSheetId="5">#REF!</definedName>
    <definedName name="FORM_31.4">#REF!</definedName>
    <definedName name="FORM_32.2" localSheetId="5">#REF!</definedName>
    <definedName name="FORM_32.2">#REF!</definedName>
    <definedName name="FORM_33.1" localSheetId="5">#REF!</definedName>
    <definedName name="FORM_33.1">#REF!</definedName>
    <definedName name="form_7.18" localSheetId="5">#REF!</definedName>
    <definedName name="form_7.18">#REF!</definedName>
    <definedName name="form_7.31" localSheetId="5">#REF!</definedName>
    <definedName name="form_7.31">#REF!</definedName>
    <definedName name="FORM_71.10" localSheetId="5">#REF!</definedName>
    <definedName name="FORM_71.10">#REF!</definedName>
    <definedName name="form_71.5" localSheetId="5">#REF!</definedName>
    <definedName name="form_71.5">#REF!</definedName>
    <definedName name="FORM_71.7" localSheetId="5">#REF!</definedName>
    <definedName name="FORM_71.7">#REF!</definedName>
    <definedName name="FORM_73.3" localSheetId="5">#REF!</definedName>
    <definedName name="FORM_73.3">#REF!</definedName>
    <definedName name="FORM101" localSheetId="5">[325]Marka!#REF!</definedName>
    <definedName name="FORM101" localSheetId="0">[325]Marka!#REF!</definedName>
    <definedName name="FORM101" localSheetId="1">#REF!</definedName>
    <definedName name="FORM101" localSheetId="10">#REF!</definedName>
    <definedName name="FORM101">[325]Marka!#REF!</definedName>
    <definedName name="FORM1011" localSheetId="5">#REF!</definedName>
    <definedName name="FORM1011" localSheetId="0">#REF!</definedName>
    <definedName name="FORM1011">#REF!</definedName>
    <definedName name="FORM1012" localSheetId="5">#REF!</definedName>
    <definedName name="FORM1012">#REF!</definedName>
    <definedName name="FORM1013" localSheetId="5">#REF!</definedName>
    <definedName name="FORM1013">#REF!</definedName>
    <definedName name="FORM1014" localSheetId="5">#REF!</definedName>
    <definedName name="FORM1014">#REF!</definedName>
    <definedName name="FORM1015" localSheetId="5">#REF!</definedName>
    <definedName name="FORM1015">#REF!</definedName>
    <definedName name="FORM1021" localSheetId="5">[325]Marka!#REF!</definedName>
    <definedName name="FORM1021" localSheetId="0">[325]Marka!#REF!</definedName>
    <definedName name="FORM1021" localSheetId="1">#REF!</definedName>
    <definedName name="FORM1021" localSheetId="10">#REF!</definedName>
    <definedName name="FORM1021">[325]Marka!#REF!</definedName>
    <definedName name="FORM1022" localSheetId="5">[325]Marka!#REF!</definedName>
    <definedName name="FORM1022" localSheetId="0">[325]Marka!#REF!</definedName>
    <definedName name="FORM1022" localSheetId="1">#REF!</definedName>
    <definedName name="FORM1022" localSheetId="10">#REF!</definedName>
    <definedName name="FORM1022">[325]Marka!#REF!</definedName>
    <definedName name="FORM1031" localSheetId="5">[325]Marka!#REF!</definedName>
    <definedName name="FORM1031" localSheetId="0">[325]Marka!#REF!</definedName>
    <definedName name="FORM1031" localSheetId="1">#REF!</definedName>
    <definedName name="FORM1031" localSheetId="10">#REF!</definedName>
    <definedName name="FORM1031">[325]Marka!#REF!</definedName>
    <definedName name="FORM1032" localSheetId="5">[325]Marka!#REF!</definedName>
    <definedName name="FORM1032" localSheetId="0">[325]Marka!#REF!</definedName>
    <definedName name="FORM1032" localSheetId="1">#REF!</definedName>
    <definedName name="FORM1032" localSheetId="10">#REF!</definedName>
    <definedName name="FORM1032">[325]Marka!#REF!</definedName>
    <definedName name="FORM1041" localSheetId="5">[325]Marka!#REF!</definedName>
    <definedName name="FORM1041" localSheetId="0">[325]Marka!#REF!</definedName>
    <definedName name="FORM1041" localSheetId="1">#REF!</definedName>
    <definedName name="FORM1041" localSheetId="10">#REF!</definedName>
    <definedName name="FORM1041">[325]Marka!#REF!</definedName>
    <definedName name="FORM1042" localSheetId="5">#REF!</definedName>
    <definedName name="FORM1042" localSheetId="0">#REF!</definedName>
    <definedName name="FORM1042" localSheetId="1">#REF!</definedName>
    <definedName name="FORM1042" localSheetId="10">#REF!</definedName>
    <definedName name="FORM1042">#REF!</definedName>
    <definedName name="FORM2" localSheetId="10">#REF!</definedName>
    <definedName name="FORM2">#REF!</definedName>
    <definedName name="FORM21" localSheetId="1">#REF!</definedName>
    <definedName name="FORM21" localSheetId="10">#REF!</definedName>
    <definedName name="FORM21">'[326]3-DIV2'!$L$1:$V$61</definedName>
    <definedName name="FORM21_22">NA()</definedName>
    <definedName name="FORM21_25">NA()</definedName>
    <definedName name="FORM22E" localSheetId="5">'[326]3-DIV2'!#REF!</definedName>
    <definedName name="FORM22E" localSheetId="0">'[326]3-DIV2'!#REF!</definedName>
    <definedName name="FORM22E" localSheetId="1">#REF!</definedName>
    <definedName name="FORM22E" localSheetId="10">#REF!</definedName>
    <definedName name="FORM22E">'[326]3-DIV2'!#REF!</definedName>
    <definedName name="FORM22E_16">NA()</definedName>
    <definedName name="FORM22E_17">NA()</definedName>
    <definedName name="FORM22E_18">NA()</definedName>
    <definedName name="FORM22E_22">NA()</definedName>
    <definedName name="FORM22E_24">NA()</definedName>
    <definedName name="FORM22E_25">NA()</definedName>
    <definedName name="FORM22L" localSheetId="1">#REF!</definedName>
    <definedName name="FORM22L" localSheetId="10">#REF!</definedName>
    <definedName name="FORM22L">'[326]3-DIV2'!$L$121:$V$121</definedName>
    <definedName name="FORM22L_16">NA()</definedName>
    <definedName name="FORM22L_17">NA()</definedName>
    <definedName name="FORM22L_18">NA()</definedName>
    <definedName name="FORM22L_22">NA()</definedName>
    <definedName name="FORM22L_24">NA()</definedName>
    <definedName name="FORM22L_25">NA()</definedName>
    <definedName name="FORM231" localSheetId="1">#REF!</definedName>
    <definedName name="FORM231" localSheetId="10">#REF!</definedName>
    <definedName name="FORM231">'[326]3-DIV2'!$L$123:$V$183</definedName>
    <definedName name="FORM231_16">NA()</definedName>
    <definedName name="FORM231_17">NA()</definedName>
    <definedName name="FORM231_18">NA()</definedName>
    <definedName name="FORM231_22">NA()</definedName>
    <definedName name="FORM231_24">NA()</definedName>
    <definedName name="FORM231_25">NA()</definedName>
    <definedName name="FORM232" localSheetId="1">#REF!</definedName>
    <definedName name="FORM232" localSheetId="10">#REF!</definedName>
    <definedName name="FORM232">'[326]3-DIV2'!$L$243:$V$303</definedName>
    <definedName name="FORM232_16">NA()</definedName>
    <definedName name="FORM232_17">NA()</definedName>
    <definedName name="FORM232_18">NA()</definedName>
    <definedName name="FORM232_22">NA()</definedName>
    <definedName name="FORM232_24">NA()</definedName>
    <definedName name="FORM232_25">NA()</definedName>
    <definedName name="FORM233" localSheetId="1">#REF!</definedName>
    <definedName name="FORM233" localSheetId="10">#REF!</definedName>
    <definedName name="FORM233">'[326]3-DIV2'!$L$363:$V$423</definedName>
    <definedName name="FORM233_16">NA()</definedName>
    <definedName name="FORM233_17">NA()</definedName>
    <definedName name="FORM233_18">NA()</definedName>
    <definedName name="FORM233_22">NA()</definedName>
    <definedName name="FORM233_24">NA()</definedName>
    <definedName name="FORM233_25">NA()</definedName>
    <definedName name="Form234">'[326]3-DIV2'!$L$483:$V$543</definedName>
    <definedName name="Form234_16">NA()</definedName>
    <definedName name="Form234_17">NA()</definedName>
    <definedName name="Form234_18">NA()</definedName>
    <definedName name="Form234_22">NA()</definedName>
    <definedName name="Form234_24">NA()</definedName>
    <definedName name="Form234_25">NA()</definedName>
    <definedName name="FORM2345" localSheetId="5">'[327]A.Div 2'!#REF!</definedName>
    <definedName name="FORM2345">'[327]A.Div 2'!#REF!</definedName>
    <definedName name="FORM234B">'[328]2'!$L$721:$V$781</definedName>
    <definedName name="FORM234L" localSheetId="5">#REF!</definedName>
    <definedName name="FORM234L" localSheetId="0">#REF!</definedName>
    <definedName name="FORM234L" localSheetId="1">#REF!</definedName>
    <definedName name="FORM234L" localSheetId="10">#REF!</definedName>
    <definedName name="FORM234L">#REF!</definedName>
    <definedName name="form235" localSheetId="1">#REF!</definedName>
    <definedName name="form235" localSheetId="10">#REF!</definedName>
    <definedName name="Form235">'[326]3-DIV2'!$L$603:$V$663</definedName>
    <definedName name="Form235_16">NA()</definedName>
    <definedName name="Form235_17">NA()</definedName>
    <definedName name="Form235_18">NA()</definedName>
    <definedName name="Form235_22">NA()</definedName>
    <definedName name="Form235_24">NA()</definedName>
    <definedName name="Form235_25">NA()</definedName>
    <definedName name="Form236">'[326]3-DIV2'!$L$854:$V$914</definedName>
    <definedName name="Form236_16">NA()</definedName>
    <definedName name="Form236_17">NA()</definedName>
    <definedName name="Form236_18">NA()</definedName>
    <definedName name="Form236_22">NA()</definedName>
    <definedName name="Form236_24">NA()</definedName>
    <definedName name="Form236_25">NA()</definedName>
    <definedName name="FORM241" localSheetId="5">'[326]3-DIV2'!#REF!</definedName>
    <definedName name="FORM241" localSheetId="0">'[326]3-DIV2'!#REF!</definedName>
    <definedName name="FORM241" localSheetId="1">#REF!</definedName>
    <definedName name="FORM241" localSheetId="10">#REF!</definedName>
    <definedName name="FORM241">'[326]3-DIV2'!#REF!</definedName>
    <definedName name="FORM241_16">NA()</definedName>
    <definedName name="FORM241_17">NA()</definedName>
    <definedName name="FORM241_18">NA()</definedName>
    <definedName name="FORM241_22">NA()</definedName>
    <definedName name="FORM241_24">NA()</definedName>
    <definedName name="FORM241_25">NA()</definedName>
    <definedName name="FORM242" localSheetId="1">#REF!</definedName>
    <definedName name="FORM242" localSheetId="10">#REF!</definedName>
    <definedName name="FORM242">'[326]3-DIV2'!$L$978:$V$1038</definedName>
    <definedName name="FORM242_16">NA()</definedName>
    <definedName name="FORM242_17">NA()</definedName>
    <definedName name="FORM242_18">NA()</definedName>
    <definedName name="FORM242_22">NA()</definedName>
    <definedName name="FORM242_24">NA()</definedName>
    <definedName name="FORM242_25">NA()</definedName>
    <definedName name="FORM243" localSheetId="1">#REF!</definedName>
    <definedName name="FORM243" localSheetId="10">#REF!</definedName>
    <definedName name="FORM243">'[326]3-DIV2'!$L$1039:$V$1100</definedName>
    <definedName name="FORM243_16">NA()</definedName>
    <definedName name="FORM243_17">NA()</definedName>
    <definedName name="FORM243_18">NA()</definedName>
    <definedName name="FORM243_22">NA()</definedName>
    <definedName name="FORM243_24">NA()</definedName>
    <definedName name="FORM243_25">NA()</definedName>
    <definedName name="FORM311" localSheetId="1">#REF!</definedName>
    <definedName name="FORM311" localSheetId="10">#REF!</definedName>
    <definedName name="FORM311">'[329]3-DIV3'!$L$1:$V$61</definedName>
    <definedName name="FORM311_22">NA()</definedName>
    <definedName name="FORM311_25">NA()</definedName>
    <definedName name="FORM312" localSheetId="1">#REF!</definedName>
    <definedName name="FORM312" localSheetId="10">#REF!</definedName>
    <definedName name="FORM312">'[329]3-DIV3'!$L$121:$V$181</definedName>
    <definedName name="FORM312_22">NA()</definedName>
    <definedName name="FORM312_25">NA()</definedName>
    <definedName name="FORM313" localSheetId="1">#REF!</definedName>
    <definedName name="FORM313" localSheetId="10">#REF!</definedName>
    <definedName name="FORM313">'[329]3-DIV3'!$L$255:$V$315</definedName>
    <definedName name="FORM313_18">NA()</definedName>
    <definedName name="FORM313_22">NA()</definedName>
    <definedName name="FORM313_25">NA()</definedName>
    <definedName name="FORM314" localSheetId="1">#REF!</definedName>
    <definedName name="FORM314" localSheetId="10">#REF!</definedName>
    <definedName name="FORM314">'[329]3-DIV3'!$L$375:$V$435</definedName>
    <definedName name="FORM314_18">NA()</definedName>
    <definedName name="FORM314_22">NA()</definedName>
    <definedName name="FORM314_25">NA()</definedName>
    <definedName name="FORM315" localSheetId="1">#REF!</definedName>
    <definedName name="FORM315" localSheetId="10">#REF!</definedName>
    <definedName name="FORM315">'[329]3-DIV3'!$L$1766:$V$1826</definedName>
    <definedName name="FORM315_18">NA()</definedName>
    <definedName name="FORM315_22">NA()</definedName>
    <definedName name="FORM315_25">NA()</definedName>
    <definedName name="FORM316" localSheetId="5">#REF!</definedName>
    <definedName name="FORM316" localSheetId="0">#REF!</definedName>
    <definedName name="FORM316" localSheetId="1">#REF!</definedName>
    <definedName name="FORM316" localSheetId="10">#REF!</definedName>
    <definedName name="FORM316">#REF!</definedName>
    <definedName name="FORM319" localSheetId="1">#REF!</definedName>
    <definedName name="FORM319" localSheetId="10">#REF!</definedName>
    <definedName name="FORM319">'[329]3-DIV3'!$L$1886:$V$1946</definedName>
    <definedName name="FORM319_18">NA()</definedName>
    <definedName name="FORM319_22">NA()</definedName>
    <definedName name="FORM319_25">NA()</definedName>
    <definedName name="FORM321" localSheetId="5">#REF!</definedName>
    <definedName name="FORM321" localSheetId="0">#REF!</definedName>
    <definedName name="FORM321" localSheetId="1">#REF!</definedName>
    <definedName name="FORM321" localSheetId="10">#REF!</definedName>
    <definedName name="FORM321">#REF!</definedName>
    <definedName name="FORM322" localSheetId="1">#REF!</definedName>
    <definedName name="FORM322" localSheetId="10">#REF!</definedName>
    <definedName name="FORM322">'[329]3-DIV3'!$L$1947:$V$2007</definedName>
    <definedName name="FORM322_18">NA()</definedName>
    <definedName name="FORM322_22">NA()</definedName>
    <definedName name="FORM322_25">NA()</definedName>
    <definedName name="FORM323" localSheetId="1">#REF!</definedName>
    <definedName name="FORM323" localSheetId="10">#REF!</definedName>
    <definedName name="FORM323">'[329]3-DIV3'!$L$2126:$V$2186</definedName>
    <definedName name="FORM323_18">NA()</definedName>
    <definedName name="FORM323_22">NA()</definedName>
    <definedName name="FORM323_25">NA()</definedName>
    <definedName name="FORM323L" localSheetId="5">#REF!</definedName>
    <definedName name="FORM323L" localSheetId="0">#REF!</definedName>
    <definedName name="FORM323L" localSheetId="1">#REF!</definedName>
    <definedName name="FORM323L" localSheetId="10">#REF!</definedName>
    <definedName name="FORM323L">#REF!</definedName>
    <definedName name="FORM324" localSheetId="1">#REF!</definedName>
    <definedName name="FORM324" localSheetId="10">#REF!</definedName>
    <definedName name="FORM324">'[329]3-DIV3'!$L$2305:$V$2365</definedName>
    <definedName name="FORM324_18">NA()</definedName>
    <definedName name="FORM324_22">NA()</definedName>
    <definedName name="FORM324_25">NA()</definedName>
    <definedName name="FORM33" localSheetId="5">#REF!</definedName>
    <definedName name="FORM33" localSheetId="0">#REF!</definedName>
    <definedName name="FORM33" localSheetId="1">#REF!</definedName>
    <definedName name="FORM33" localSheetId="10">#REF!</definedName>
    <definedName name="FORM33">#REF!</definedName>
    <definedName name="FORM331" localSheetId="1">#REF!</definedName>
    <definedName name="FORM331" localSheetId="10">#REF!</definedName>
    <definedName name="FORM331">'[329]3-DIV3'!$L$2427:$V$2487</definedName>
    <definedName name="FORM331_18">NA()</definedName>
    <definedName name="FORM331_22">NA()</definedName>
    <definedName name="FORM331_25">NA()</definedName>
    <definedName name="FORM346" localSheetId="1">#REF!</definedName>
    <definedName name="FORM346" localSheetId="10">#REF!</definedName>
    <definedName name="FORM346">'[329]3-DIV3'!$L$2547:$V$2607</definedName>
    <definedName name="FORM346_18">NA()</definedName>
    <definedName name="FORM346_22">NA()</definedName>
    <definedName name="FORM346_25">NA()</definedName>
    <definedName name="FORM4" localSheetId="5">'[330]9'!#REF!</definedName>
    <definedName name="FORM4">'[330]9'!#REF!</definedName>
    <definedName name="FORM421" localSheetId="1">#REF!</definedName>
    <definedName name="FORM421" localSheetId="10">#REF!</definedName>
    <definedName name="FORM421">'[331]3-DIV4'!$L$1:$V$61</definedName>
    <definedName name="FORM421_22">NA()</definedName>
    <definedName name="FORM421_25">NA()</definedName>
    <definedName name="FORM422" localSheetId="1">#REF!</definedName>
    <definedName name="FORM422" localSheetId="10">#REF!</definedName>
    <definedName name="FORM422">'[331]3-DIV4'!$L$180:$V$240</definedName>
    <definedName name="FORM422_22">NA()</definedName>
    <definedName name="FORM422_25">NA()</definedName>
    <definedName name="FORM423" localSheetId="1">#REF!</definedName>
    <definedName name="FORM423" localSheetId="10">#REF!</definedName>
    <definedName name="FORM423">'[331]3-DIV4'!$L$479:$V$539</definedName>
    <definedName name="FORM423_22">NA()</definedName>
    <definedName name="FORM423_25">NA()</definedName>
    <definedName name="FORM424" localSheetId="1">#REF!</definedName>
    <definedName name="FORM424" localSheetId="10">#REF!</definedName>
    <definedName name="FORM424">'[331]3-DIV4'!$L$359:$V$419</definedName>
    <definedName name="FORM424_22">NA()</definedName>
    <definedName name="FORM424_25">NA()</definedName>
    <definedName name="FORM425" localSheetId="1">#REF!</definedName>
    <definedName name="FORM425" localSheetId="10">#REF!</definedName>
    <definedName name="FORM425">'[331]3-DIV4'!$L$718:$V$778</definedName>
    <definedName name="FORM425_22">NA()</definedName>
    <definedName name="FORM425_25">NA()</definedName>
    <definedName name="FORM426" localSheetId="1">#REF!</definedName>
    <definedName name="FORM426" localSheetId="10">#REF!</definedName>
    <definedName name="FORM426">'[331]3-DIV4'!$L$897:$V$957</definedName>
    <definedName name="FORM426_22">NA()</definedName>
    <definedName name="FORM426_25">NA()</definedName>
    <definedName name="FORM427" localSheetId="1">#REF!</definedName>
    <definedName name="FORM427" localSheetId="10">#REF!</definedName>
    <definedName name="FORM427">'[331]3-DIV4'!$L$1017:$V$1077</definedName>
    <definedName name="FORM427_22">NA()</definedName>
    <definedName name="FORM427_25">NA()</definedName>
    <definedName name="FORM511" localSheetId="1">#REF!</definedName>
    <definedName name="FORM511" localSheetId="10">#REF!</definedName>
    <definedName name="FORM511">'[332]3-DIV5'!$L$1:$V$61</definedName>
    <definedName name="FORM511_22">NA()</definedName>
    <definedName name="FORM511_25">NA()</definedName>
    <definedName name="FORM512" localSheetId="1">#REF!</definedName>
    <definedName name="FORM512" localSheetId="10">#REF!</definedName>
    <definedName name="FORM512">'[332]3-DIV5'!$L$180:$V$240</definedName>
    <definedName name="FORM512_22">NA()</definedName>
    <definedName name="FORM512_25">NA()</definedName>
    <definedName name="FORM521" localSheetId="1">#REF!</definedName>
    <definedName name="FORM521" localSheetId="10">#REF!</definedName>
    <definedName name="FORM521">'[332]3-DIV5'!$L$359:$V$419</definedName>
    <definedName name="FORM521_22">NA()</definedName>
    <definedName name="FORM521_25">NA()</definedName>
    <definedName name="FORM522" localSheetId="1">#REF!</definedName>
    <definedName name="FORM522" localSheetId="10">#REF!</definedName>
    <definedName name="FORM522">'[332]3-DIV5'!$L$3075:$V$3135</definedName>
    <definedName name="FORM522_22">NA()</definedName>
    <definedName name="FORM522_25">NA()</definedName>
    <definedName name="FORM541" localSheetId="1">#REF!</definedName>
    <definedName name="FORM541" localSheetId="10">#REF!</definedName>
    <definedName name="FORM541">'[332]3-DIV5'!$L$3254:$V$3314</definedName>
    <definedName name="FORM541_22">NA()</definedName>
    <definedName name="FORM541_25">NA()</definedName>
    <definedName name="FORM542" localSheetId="1">#REF!</definedName>
    <definedName name="FORM542" localSheetId="10">#REF!</definedName>
    <definedName name="FORM542">'[332]3-DIV5'!$L$3374:$V$3434</definedName>
    <definedName name="FORM542_22">NA()</definedName>
    <definedName name="FORM542_25">NA()</definedName>
    <definedName name="FORM611" localSheetId="5">#REF!</definedName>
    <definedName name="FORM611" localSheetId="0">#REF!</definedName>
    <definedName name="FORM611" localSheetId="1">#REF!</definedName>
    <definedName name="FORM611" localSheetId="10">#REF!</definedName>
    <definedName name="FORM611">#REF!</definedName>
    <definedName name="FORM611_22">NA()</definedName>
    <definedName name="FORM611_25">NA()</definedName>
    <definedName name="FORM612" localSheetId="5">#REF!</definedName>
    <definedName name="FORM612" localSheetId="0">#REF!</definedName>
    <definedName name="FORM612" localSheetId="1">#REF!</definedName>
    <definedName name="FORM612" localSheetId="10">#REF!</definedName>
    <definedName name="FORM612">#REF!</definedName>
    <definedName name="FORM612_22">NA()</definedName>
    <definedName name="FORM612_25">NA()</definedName>
    <definedName name="FORM621" localSheetId="5">#REF!</definedName>
    <definedName name="FORM621" localSheetId="0">#REF!</definedName>
    <definedName name="FORM621" localSheetId="1">#REF!</definedName>
    <definedName name="FORM621" localSheetId="10">#REF!</definedName>
    <definedName name="FORM621">#REF!</definedName>
    <definedName name="FORM621_22">NA()</definedName>
    <definedName name="FORM621_25">NA()</definedName>
    <definedName name="FORM622" localSheetId="5">#REF!</definedName>
    <definedName name="FORM622" localSheetId="0">#REF!</definedName>
    <definedName name="FORM622" localSheetId="1">#REF!</definedName>
    <definedName name="FORM622" localSheetId="10">#REF!</definedName>
    <definedName name="FORM622">#REF!</definedName>
    <definedName name="FORM622_22">NA()</definedName>
    <definedName name="FORM622_25">NA()</definedName>
    <definedName name="FORM623" localSheetId="5">#REF!</definedName>
    <definedName name="FORM623" localSheetId="0">#REF!</definedName>
    <definedName name="FORM623" localSheetId="1">#REF!</definedName>
    <definedName name="FORM623" localSheetId="10">#REF!</definedName>
    <definedName name="FORM623">#REF!</definedName>
    <definedName name="FORM623_22">NA()</definedName>
    <definedName name="FORM623_25">NA()</definedName>
    <definedName name="FORM624" localSheetId="5">'[325]PC,TC,CAP'!#REF!</definedName>
    <definedName name="FORM624" localSheetId="0">'[325]PC,TC,CAP'!#REF!</definedName>
    <definedName name="FORM624" localSheetId="1">#REF!</definedName>
    <definedName name="FORM624" localSheetId="10">#REF!</definedName>
    <definedName name="FORM624">'[325]PC,TC,CAP'!#REF!</definedName>
    <definedName name="FORM631" localSheetId="5">#REF!</definedName>
    <definedName name="FORM631" localSheetId="0">#REF!</definedName>
    <definedName name="FORM631" localSheetId="1">#REF!</definedName>
    <definedName name="FORM631" localSheetId="10">#REF!</definedName>
    <definedName name="FORM631">#REF!</definedName>
    <definedName name="FORM631_22">NA()</definedName>
    <definedName name="FORM631_25">NA()</definedName>
    <definedName name="FORM632" localSheetId="5">#REF!</definedName>
    <definedName name="FORM632" localSheetId="0">#REF!</definedName>
    <definedName name="FORM632" localSheetId="1">#REF!</definedName>
    <definedName name="FORM632" localSheetId="10">#REF!</definedName>
    <definedName name="FORM632">#REF!</definedName>
    <definedName name="FORM632_22">NA()</definedName>
    <definedName name="FORM632_25">NA()</definedName>
    <definedName name="FORM633" localSheetId="5">#REF!</definedName>
    <definedName name="FORM633" localSheetId="0">#REF!</definedName>
    <definedName name="FORM633" localSheetId="1">#REF!</definedName>
    <definedName name="FORM633" localSheetId="10">#REF!</definedName>
    <definedName name="FORM633">#REF!</definedName>
    <definedName name="FORM633_22">NA()</definedName>
    <definedName name="FORM633_25">NA()</definedName>
    <definedName name="FORM634" localSheetId="5">#REF!</definedName>
    <definedName name="FORM634" localSheetId="0">#REF!</definedName>
    <definedName name="FORM634" localSheetId="1">#REF!</definedName>
    <definedName name="FORM634" localSheetId="10">#REF!</definedName>
    <definedName name="FORM634">#REF!</definedName>
    <definedName name="FORM634_22">NA()</definedName>
    <definedName name="FORM634_25">NA()</definedName>
    <definedName name="FORM635" localSheetId="5">#REF!</definedName>
    <definedName name="FORM635" localSheetId="0">#REF!</definedName>
    <definedName name="FORM635" localSheetId="1">#REF!</definedName>
    <definedName name="FORM635" localSheetId="10">#REF!</definedName>
    <definedName name="FORM635">#REF!</definedName>
    <definedName name="FORM635_22">NA()</definedName>
    <definedName name="FORM635_25">NA()</definedName>
    <definedName name="FORM635A" localSheetId="5">#REF!</definedName>
    <definedName name="FORM635A" localSheetId="0">#REF!</definedName>
    <definedName name="FORM635A" localSheetId="1">#REF!</definedName>
    <definedName name="FORM635A" localSheetId="10">#REF!</definedName>
    <definedName name="FORM635A">#REF!</definedName>
    <definedName name="FORM635A_22">NA()</definedName>
    <definedName name="FORM635A_25">NA()</definedName>
    <definedName name="FORM636" localSheetId="5">#REF!</definedName>
    <definedName name="FORM636" localSheetId="0">#REF!</definedName>
    <definedName name="FORM636" localSheetId="1">#REF!</definedName>
    <definedName name="FORM636" localSheetId="10">#REF!</definedName>
    <definedName name="FORM636">#REF!</definedName>
    <definedName name="FORM636_22">NA()</definedName>
    <definedName name="FORM636_25">NA()</definedName>
    <definedName name="FORM641L" localSheetId="5">#REF!</definedName>
    <definedName name="FORM641L" localSheetId="0">#REF!</definedName>
    <definedName name="FORM641L" localSheetId="1">#REF!</definedName>
    <definedName name="FORM641L" localSheetId="10">#REF!</definedName>
    <definedName name="FORM641L">#REF!</definedName>
    <definedName name="FORM641L_22">NA()</definedName>
    <definedName name="FORM641L_25">NA()</definedName>
    <definedName name="FORM642" localSheetId="5">#REF!</definedName>
    <definedName name="FORM642" localSheetId="0">#REF!</definedName>
    <definedName name="FORM642" localSheetId="1">#REF!</definedName>
    <definedName name="FORM642" localSheetId="10">#REF!</definedName>
    <definedName name="FORM642">#REF!</definedName>
    <definedName name="FORM642_22">NA()</definedName>
    <definedName name="FORM642_25">NA()</definedName>
    <definedName name="FORM65" localSheetId="5">#REF!</definedName>
    <definedName name="FORM65" localSheetId="0">#REF!</definedName>
    <definedName name="FORM65" localSheetId="1">#REF!</definedName>
    <definedName name="FORM65" localSheetId="10">#REF!</definedName>
    <definedName name="FORM65">#REF!</definedName>
    <definedName name="FORM65_22">NA()</definedName>
    <definedName name="FORM65_25">NA()</definedName>
    <definedName name="FORM651" localSheetId="5">'[153]6b'!#REF!</definedName>
    <definedName name="FORM651" localSheetId="0">'[153]6b'!#REF!</definedName>
    <definedName name="FORM651" localSheetId="1">#REF!</definedName>
    <definedName name="FORM651" localSheetId="10">#REF!</definedName>
    <definedName name="FORM651">'[153]6b'!#REF!</definedName>
    <definedName name="FORM66" localSheetId="5">'[325]PC,TC,CAP'!#REF!</definedName>
    <definedName name="FORM66" localSheetId="0">'[325]PC,TC,CAP'!#REF!</definedName>
    <definedName name="FORM66" localSheetId="1">'[333]6'!#REF!</definedName>
    <definedName name="FORM66" localSheetId="10">'[333]6'!#REF!</definedName>
    <definedName name="FORM66">'[325]PC,TC,CAP'!#REF!</definedName>
    <definedName name="FORM661" localSheetId="5">'[153]6b'!#REF!</definedName>
    <definedName name="FORM661" localSheetId="0">'[153]6b'!#REF!</definedName>
    <definedName name="FORM661" localSheetId="1">#REF!</definedName>
    <definedName name="FORM661" localSheetId="10">#REF!</definedName>
    <definedName name="FORM661">'[153]6b'!#REF!</definedName>
    <definedName name="FORM662" localSheetId="0">#REF!</definedName>
    <definedName name="FORM662" localSheetId="10">#REF!</definedName>
    <definedName name="FORM662">#REF!</definedName>
    <definedName name="FORM66PERATA" localSheetId="5">#REF!</definedName>
    <definedName name="FORM66PERATA" localSheetId="0">#REF!</definedName>
    <definedName name="FORM66PERATA" localSheetId="1">#REF!</definedName>
    <definedName name="FORM66PERATA" localSheetId="10">#REF!</definedName>
    <definedName name="FORM66PERATA">#REF!</definedName>
    <definedName name="FORM66PERATA_22">NA()</definedName>
    <definedName name="FORM66PERATA_25">NA()</definedName>
    <definedName name="FORM66PERMUKAAN" localSheetId="5">#REF!</definedName>
    <definedName name="FORM66PERMUKAAN" localSheetId="0">#REF!</definedName>
    <definedName name="FORM66PERMUKAAN" localSheetId="1">#REF!</definedName>
    <definedName name="FORM66PERMUKAAN" localSheetId="10">#REF!</definedName>
    <definedName name="FORM66PERMUKAAN">#REF!</definedName>
    <definedName name="FORM66PERMUKAAN_22">NA()</definedName>
    <definedName name="FORM66PERMUKAAN_25">NA()</definedName>
    <definedName name="FORM7101" localSheetId="5">#REF!</definedName>
    <definedName name="FORM7101" localSheetId="0">#REF!</definedName>
    <definedName name="FORM7101" localSheetId="1">#REF!</definedName>
    <definedName name="FORM7101" localSheetId="10">#REF!</definedName>
    <definedName name="FORM7101">#REF!</definedName>
    <definedName name="FORM7102" localSheetId="5">#REF!</definedName>
    <definedName name="FORM7102" localSheetId="1">#REF!</definedName>
    <definedName name="FORM7102" localSheetId="10">#REF!</definedName>
    <definedName name="FORM7102">#REF!</definedName>
    <definedName name="FORM7103" localSheetId="5">#REF!</definedName>
    <definedName name="FORM7103" localSheetId="1">#REF!</definedName>
    <definedName name="FORM7103" localSheetId="10">#REF!</definedName>
    <definedName name="FORM7103">#REF!</definedName>
    <definedName name="FORM711" localSheetId="5">#REF!</definedName>
    <definedName name="FORM711" localSheetId="1">#REF!</definedName>
    <definedName name="FORM711" localSheetId="10">#REF!</definedName>
    <definedName name="FORM711">#REF!</definedName>
    <definedName name="FORM712" localSheetId="5">#REF!</definedName>
    <definedName name="FORM712" localSheetId="1">#REF!</definedName>
    <definedName name="FORM712" localSheetId="10">#REF!</definedName>
    <definedName name="FORM712">#REF!</definedName>
    <definedName name="FORM713" localSheetId="5">#REF!</definedName>
    <definedName name="FORM713" localSheetId="1">#REF!</definedName>
    <definedName name="FORM713" localSheetId="10">#REF!</definedName>
    <definedName name="FORM713">#REF!</definedName>
    <definedName name="FORM714" localSheetId="5">#REF!</definedName>
    <definedName name="FORM714" localSheetId="1">#REF!</definedName>
    <definedName name="FORM714" localSheetId="10">#REF!</definedName>
    <definedName name="FORM714">#REF!</definedName>
    <definedName name="FORM715" localSheetId="5">#REF!</definedName>
    <definedName name="FORM715" localSheetId="1">#REF!</definedName>
    <definedName name="FORM715" localSheetId="10">#REF!</definedName>
    <definedName name="FORM715">#REF!</definedName>
    <definedName name="FORM716" localSheetId="5">#REF!</definedName>
    <definedName name="FORM716" localSheetId="1">#REF!</definedName>
    <definedName name="FORM716" localSheetId="10">#REF!</definedName>
    <definedName name="FORM716">#REF!</definedName>
    <definedName name="FORM717" localSheetId="5">#REF!</definedName>
    <definedName name="FORM717" localSheetId="1">#REF!</definedName>
    <definedName name="FORM717" localSheetId="10">#REF!</definedName>
    <definedName name="FORM717">#REF!</definedName>
    <definedName name="FORM718" localSheetId="5">#REF!</definedName>
    <definedName name="FORM718" localSheetId="1">#REF!</definedName>
    <definedName name="FORM718" localSheetId="10">#REF!</definedName>
    <definedName name="FORM718">#REF!</definedName>
    <definedName name="FORM721" localSheetId="5">#REF!</definedName>
    <definedName name="FORM721">#REF!</definedName>
    <definedName name="FORM73" localSheetId="5">[334]NP!#REF!</definedName>
    <definedName name="FORM73">[334]NP!#REF!</definedName>
    <definedName name="FORM731" localSheetId="5">#REF!</definedName>
    <definedName name="FORM731" localSheetId="0">#REF!</definedName>
    <definedName name="FORM731">#REF!</definedName>
    <definedName name="FORM732" localSheetId="5">#REF!</definedName>
    <definedName name="FORM732">#REF!</definedName>
    <definedName name="FORM733" localSheetId="5">#REF!</definedName>
    <definedName name="FORM733">#REF!</definedName>
    <definedName name="FORM734" localSheetId="5">#REF!</definedName>
    <definedName name="FORM734">#REF!</definedName>
    <definedName name="FORM735" localSheetId="5">#REF!</definedName>
    <definedName name="FORM735">#REF!</definedName>
    <definedName name="FORM73PL" localSheetId="5">[335]pancang!#REF!</definedName>
    <definedName name="FORM73PL" localSheetId="0">[335]pancang!#REF!</definedName>
    <definedName name="FORM73PL" localSheetId="1">#REF!</definedName>
    <definedName name="FORM73PL" localSheetId="10">#REF!</definedName>
    <definedName name="FORM73PL">[335]pancang!#REF!</definedName>
    <definedName name="FORM73UL" localSheetId="5">[336]pancang!#REF!</definedName>
    <definedName name="FORM73UL" localSheetId="0">[336]pancang!#REF!</definedName>
    <definedName name="FORM73UL" localSheetId="1">#REF!</definedName>
    <definedName name="FORM73UL" localSheetId="10">#REF!</definedName>
    <definedName name="FORM73UL">[336]pancang!#REF!</definedName>
    <definedName name="FORM744" localSheetId="5">#REF!</definedName>
    <definedName name="FORM744" localSheetId="0">#REF!</definedName>
    <definedName name="FORM744">#REF!</definedName>
    <definedName name="FORM745" localSheetId="5">#REF!</definedName>
    <definedName name="FORM745">#REF!</definedName>
    <definedName name="FORM751" localSheetId="5">[334]NP!#REF!</definedName>
    <definedName name="FORM751" localSheetId="0">[334]NP!#REF!</definedName>
    <definedName name="FORM751" localSheetId="1">#REF!</definedName>
    <definedName name="FORM751" localSheetId="10">#REF!</definedName>
    <definedName name="FORM751">[334]NP!#REF!</definedName>
    <definedName name="FORM752" localSheetId="5">[334]NP!#REF!</definedName>
    <definedName name="FORM752" localSheetId="0">[334]NP!#REF!</definedName>
    <definedName name="FORM752" localSheetId="1">#REF!</definedName>
    <definedName name="FORM752" localSheetId="10">#REF!</definedName>
    <definedName name="FORM752">[334]NP!#REF!</definedName>
    <definedName name="FORM7610" localSheetId="5">#REF!</definedName>
    <definedName name="FORM7610" localSheetId="0">#REF!</definedName>
    <definedName name="FORM7610">#REF!</definedName>
    <definedName name="FORM7611" localSheetId="5">[335]NP!#REF!</definedName>
    <definedName name="FORM7611" localSheetId="0">[335]NP!#REF!</definedName>
    <definedName name="FORM7611" localSheetId="1">'[337]NP-7'!#REF!</definedName>
    <definedName name="FORM7611" localSheetId="10">'[337]NP-7'!#REF!</definedName>
    <definedName name="FORM7611">[335]NP!#REF!</definedName>
    <definedName name="FORM7612" localSheetId="5">[338]Caison!#REF!</definedName>
    <definedName name="FORM7612" localSheetId="0">[338]Caison!#REF!</definedName>
    <definedName name="FORM7612" localSheetId="1">#REF!</definedName>
    <definedName name="FORM7612" localSheetId="10">#REF!</definedName>
    <definedName name="FORM7612">[338]Caison!#REF!</definedName>
    <definedName name="FORM7612a" localSheetId="5">#REF!</definedName>
    <definedName name="FORM7612a" localSheetId="0">#REF!</definedName>
    <definedName name="FORM7612a">#REF!</definedName>
    <definedName name="FORM7612b" localSheetId="5">#REF!</definedName>
    <definedName name="FORM7612b">#REF!</definedName>
    <definedName name="FORM7612c" localSheetId="5">#REF!</definedName>
    <definedName name="FORM7612c">#REF!</definedName>
    <definedName name="FORM7613" localSheetId="5">[338]Caison!#REF!</definedName>
    <definedName name="FORM7613" localSheetId="0">[338]Caison!#REF!</definedName>
    <definedName name="FORM7613" localSheetId="1">#REF!</definedName>
    <definedName name="FORM7613" localSheetId="10">#REF!</definedName>
    <definedName name="FORM7613">[338]Caison!#REF!</definedName>
    <definedName name="FORM7613a" localSheetId="5">#REF!</definedName>
    <definedName name="FORM7613a" localSheetId="0">#REF!</definedName>
    <definedName name="FORM7613a">#REF!</definedName>
    <definedName name="FORM7613b" localSheetId="5">#REF!</definedName>
    <definedName name="FORM7613b">#REF!</definedName>
    <definedName name="FORM7613c" localSheetId="5">#REF!</definedName>
    <definedName name="FORM7613c">#REF!</definedName>
    <definedName name="FORM7614" localSheetId="5">[335]NP!#REF!</definedName>
    <definedName name="FORM7614" localSheetId="0">[335]NP!#REF!</definedName>
    <definedName name="FORM7614" localSheetId="1">'[337]NP-7'!#REF!</definedName>
    <definedName name="FORM7614" localSheetId="10">'[337]NP-7'!#REF!</definedName>
    <definedName name="FORM7614">[335]NP!#REF!</definedName>
    <definedName name="FORM7614a" localSheetId="5">#REF!</definedName>
    <definedName name="FORM7614a" localSheetId="0">#REF!</definedName>
    <definedName name="FORM7614a">#REF!</definedName>
    <definedName name="FORM7614b" localSheetId="5">#REF!</definedName>
    <definedName name="FORM7614b">#REF!</definedName>
    <definedName name="FORM7614c" localSheetId="5">#REF!</definedName>
    <definedName name="FORM7614c">#REF!</definedName>
    <definedName name="FORM7614d" localSheetId="5">#REF!</definedName>
    <definedName name="FORM7614d">#REF!</definedName>
    <definedName name="FORM7614e" localSheetId="5">#REF!</definedName>
    <definedName name="FORM7614e">#REF!</definedName>
    <definedName name="FORM7615" localSheetId="5">[338]Caison!#REF!</definedName>
    <definedName name="FORM7615" localSheetId="0">[338]Caison!#REF!</definedName>
    <definedName name="FORM7615" localSheetId="1">#REF!</definedName>
    <definedName name="FORM7615" localSheetId="10">#REF!</definedName>
    <definedName name="FORM7615">[338]Caison!#REF!</definedName>
    <definedName name="FORM7616" localSheetId="5">[338]Caison!#REF!</definedName>
    <definedName name="FORM7616" localSheetId="0">[338]Caison!#REF!</definedName>
    <definedName name="FORM7616" localSheetId="1">#REF!</definedName>
    <definedName name="FORM7616" localSheetId="10">#REF!</definedName>
    <definedName name="FORM7616">[338]Caison!#REF!</definedName>
    <definedName name="FORM7617" localSheetId="5">[335]NP!#REF!</definedName>
    <definedName name="FORM7617" localSheetId="0">[335]NP!#REF!</definedName>
    <definedName name="FORM7617" localSheetId="1">'[337]NP-7'!#REF!</definedName>
    <definedName name="FORM7617" localSheetId="10">'[337]NP-7'!#REF!</definedName>
    <definedName name="FORM7617">[335]NP!#REF!</definedName>
    <definedName name="FORM7618" localSheetId="5">#REF!</definedName>
    <definedName name="FORM7618" localSheetId="0">#REF!</definedName>
    <definedName name="FORM7618" localSheetId="1">'[337]NP-7'!#REF!</definedName>
    <definedName name="FORM7618" localSheetId="10">'[337]NP-7'!#REF!</definedName>
    <definedName name="FORM7618">#REF!</definedName>
    <definedName name="FORM7619" localSheetId="5">#REF!</definedName>
    <definedName name="FORM7619" localSheetId="0">#REF!</definedName>
    <definedName name="FORM7619" localSheetId="1">'[337]NP-7'!#REF!</definedName>
    <definedName name="FORM7619" localSheetId="10">'[337]NP-7'!#REF!</definedName>
    <definedName name="FORM7619">#REF!</definedName>
    <definedName name="FORM7620" localSheetId="5">[335]NP!#REF!</definedName>
    <definedName name="FORM7620" localSheetId="0">[335]NP!#REF!</definedName>
    <definedName name="FORM7620" localSheetId="1">'[337]NP-7'!#REF!</definedName>
    <definedName name="FORM7620" localSheetId="10">'[337]NP-7'!#REF!</definedName>
    <definedName name="FORM7620">[335]NP!#REF!</definedName>
    <definedName name="FORM7621" localSheetId="5">[336]NP!#REF!</definedName>
    <definedName name="FORM7621" localSheetId="0">[336]NP!#REF!</definedName>
    <definedName name="FORM7621" localSheetId="1">'[337]NP-7'!#REF!</definedName>
    <definedName name="FORM7621" localSheetId="10">'[337]NP-7'!#REF!</definedName>
    <definedName name="FORM7621">[336]NP!#REF!</definedName>
    <definedName name="FORM7625" localSheetId="5">[336]NP!#REF!</definedName>
    <definedName name="FORM7625" localSheetId="1">'[337]NP-7'!#REF!</definedName>
    <definedName name="FORM7625" localSheetId="10">'[337]NP-7'!#REF!</definedName>
    <definedName name="FORM7625">[336]NP!#REF!</definedName>
    <definedName name="FORM7626" localSheetId="5">[336]NP!#REF!</definedName>
    <definedName name="FORM7626" localSheetId="1">'[337]NP-7'!#REF!</definedName>
    <definedName name="FORM7626" localSheetId="10">'[337]NP-7'!#REF!</definedName>
    <definedName name="FORM7626">[336]NP!#REF!</definedName>
    <definedName name="FORM767" localSheetId="5">[336]NP!#REF!</definedName>
    <definedName name="FORM767" localSheetId="1">'[337]NP-7'!#REF!</definedName>
    <definedName name="FORM767" localSheetId="10">'[337]NP-7'!#REF!</definedName>
    <definedName name="FORM767">[336]NP!#REF!</definedName>
    <definedName name="FORM768" localSheetId="5">#REF!</definedName>
    <definedName name="FORM768" localSheetId="0">#REF!</definedName>
    <definedName name="FORM768" localSheetId="1">'[337]NP-7'!#REF!</definedName>
    <definedName name="FORM768" localSheetId="10">'[337]NP-7'!#REF!</definedName>
    <definedName name="FORM768">#REF!</definedName>
    <definedName name="FORM769" localSheetId="5">#REF!</definedName>
    <definedName name="FORM769" localSheetId="0">#REF!</definedName>
    <definedName name="FORM769" localSheetId="1">'[337]NP-7'!#REF!</definedName>
    <definedName name="FORM769" localSheetId="10">'[337]NP-7'!#REF!</definedName>
    <definedName name="FORM769">#REF!</definedName>
    <definedName name="FORM7694" localSheetId="5">[327]A.Div7!#REF!</definedName>
    <definedName name="FORM7694" localSheetId="0">[327]A.Div7!#REF!</definedName>
    <definedName name="FORM7694">[327]A.Div7!#REF!</definedName>
    <definedName name="FORM76X" localSheetId="5">#REF!</definedName>
    <definedName name="FORM76X" localSheetId="0">#REF!</definedName>
    <definedName name="FORM76X" localSheetId="1">'[337]NP-7'!#REF!</definedName>
    <definedName name="FORM76X" localSheetId="10">'[337]NP-7'!#REF!</definedName>
    <definedName name="FORM76X">#REF!</definedName>
    <definedName name="FORM771" localSheetId="5">[335]NP!#REF!</definedName>
    <definedName name="FORM771" localSheetId="0">[335]NP!#REF!</definedName>
    <definedName name="FORM771" localSheetId="1">'[337]NP-7'!#REF!</definedName>
    <definedName name="FORM771" localSheetId="10">'[337]NP-7'!#REF!</definedName>
    <definedName name="FORM771">[335]NP!#REF!</definedName>
    <definedName name="FORM771a" localSheetId="5">#REF!</definedName>
    <definedName name="FORM771a" localSheetId="0">#REF!</definedName>
    <definedName name="FORM771a">#REF!</definedName>
    <definedName name="FORM771b" localSheetId="5">#REF!</definedName>
    <definedName name="FORM771b">#REF!</definedName>
    <definedName name="FORM771c" localSheetId="5">#REF!</definedName>
    <definedName name="FORM771c">#REF!</definedName>
    <definedName name="FORM771d" localSheetId="5">#REF!</definedName>
    <definedName name="FORM771d">#REF!</definedName>
    <definedName name="FORM772a" localSheetId="5">#REF!</definedName>
    <definedName name="FORM772a">#REF!</definedName>
    <definedName name="FORM772b" localSheetId="5">#REF!</definedName>
    <definedName name="FORM772b">#REF!</definedName>
    <definedName name="FORM772c" localSheetId="5">#REF!</definedName>
    <definedName name="FORM772c">#REF!</definedName>
    <definedName name="FORM772d" localSheetId="5">#REF!</definedName>
    <definedName name="FORM772d">#REF!</definedName>
    <definedName name="FORM775" localSheetId="5">[335]NP!#REF!</definedName>
    <definedName name="FORM775" localSheetId="0">[335]NP!#REF!</definedName>
    <definedName name="FORM775" localSheetId="1">'[337]NP-7'!#REF!</definedName>
    <definedName name="FORM775" localSheetId="10">'[337]NP-7'!#REF!</definedName>
    <definedName name="FORM775">[335]NP!#REF!</definedName>
    <definedName name="FORM79" localSheetId="5">'[339]Daf. Lampiran'!#REF!</definedName>
    <definedName name="FORM79" localSheetId="0">'[339]Daf. Lampiran'!#REF!</definedName>
    <definedName name="FORM79" localSheetId="1">#REF!</definedName>
    <definedName name="FORM79" localSheetId="10">#REF!</definedName>
    <definedName name="FORM79">'[339]Daf. Lampiran'!#REF!</definedName>
    <definedName name="FORM79L" localSheetId="5">[336]NP!#REF!</definedName>
    <definedName name="FORM79L" localSheetId="1">'[337]NP-7'!#REF!</definedName>
    <definedName name="FORM79L" localSheetId="10">'[337]NP-7'!#REF!</definedName>
    <definedName name="FORM79L">[336]NP!#REF!</definedName>
    <definedName name="FORM79manual" localSheetId="5">#REF!</definedName>
    <definedName name="FORM79manual" localSheetId="0">#REF!</definedName>
    <definedName name="FORM79manual">#REF!</definedName>
    <definedName name="FORM79mekanis" localSheetId="5">#REF!</definedName>
    <definedName name="FORM79mekanis">#REF!</definedName>
    <definedName name="FORM811" localSheetId="5">#REF!</definedName>
    <definedName name="FORM811" localSheetId="1">#REF!</definedName>
    <definedName name="FORM811" localSheetId="10">#REF!</definedName>
    <definedName name="FORM811">#REF!</definedName>
    <definedName name="FORM812" localSheetId="5">#REF!</definedName>
    <definedName name="FORM812" localSheetId="1">#REF!</definedName>
    <definedName name="FORM812" localSheetId="10">#REF!</definedName>
    <definedName name="FORM812">#REF!</definedName>
    <definedName name="FORM813" localSheetId="5">#REF!</definedName>
    <definedName name="FORM813" localSheetId="1">#REF!</definedName>
    <definedName name="FORM813" localSheetId="10">#REF!</definedName>
    <definedName name="FORM813">#REF!</definedName>
    <definedName name="FORM814" localSheetId="5">#REF!</definedName>
    <definedName name="FORM814" localSheetId="1">#REF!</definedName>
    <definedName name="FORM814" localSheetId="10">#REF!</definedName>
    <definedName name="FORM814">#REF!</definedName>
    <definedName name="FORM815" localSheetId="5">#REF!</definedName>
    <definedName name="FORM815" localSheetId="1">#REF!</definedName>
    <definedName name="FORM815" localSheetId="10">#REF!</definedName>
    <definedName name="FORM815">#REF!</definedName>
    <definedName name="FORM817" localSheetId="5">#REF!</definedName>
    <definedName name="FORM817" localSheetId="1">#REF!</definedName>
    <definedName name="FORM817" localSheetId="10">#REF!</definedName>
    <definedName name="FORM817">#REF!</definedName>
    <definedName name="FORM818" localSheetId="5">#REF!</definedName>
    <definedName name="FORM818" localSheetId="1">#REF!</definedName>
    <definedName name="FORM818" localSheetId="10">#REF!</definedName>
    <definedName name="FORM818">#REF!</definedName>
    <definedName name="FORM819" localSheetId="5">#REF!</definedName>
    <definedName name="FORM819" localSheetId="1">#REF!</definedName>
    <definedName name="FORM819" localSheetId="10">#REF!</definedName>
    <definedName name="FORM819">#REF!</definedName>
    <definedName name="FORM82" localSheetId="5">#REF!</definedName>
    <definedName name="FORM82" localSheetId="1">#REF!</definedName>
    <definedName name="FORM82" localSheetId="10">#REF!</definedName>
    <definedName name="FORM82">#REF!</definedName>
    <definedName name="FORM821" localSheetId="5">'[340]8.4(7)'!#REF!</definedName>
    <definedName name="FORM821">'[340]8.4(7)'!#REF!</definedName>
    <definedName name="FORM83" localSheetId="5">#REF!</definedName>
    <definedName name="FORM83" localSheetId="0">#REF!</definedName>
    <definedName name="FORM83" localSheetId="1">#REF!</definedName>
    <definedName name="FORM83" localSheetId="10">#REF!</definedName>
    <definedName name="FORM83">#REF!</definedName>
    <definedName name="FORM841" localSheetId="5">#REF!</definedName>
    <definedName name="FORM841" localSheetId="0">#REF!</definedName>
    <definedName name="FORM841" localSheetId="1">'[333]8'!#REF!</definedName>
    <definedName name="FORM841" localSheetId="10">'[333]8'!#REF!</definedName>
    <definedName name="FORM841">#REF!</definedName>
    <definedName name="FORM841_25">NA()</definedName>
    <definedName name="FORM8410" localSheetId="5">#REF!</definedName>
    <definedName name="FORM8410" localSheetId="0">#REF!</definedName>
    <definedName name="FORM8410">#REF!</definedName>
    <definedName name="FORM8410_25">NA()</definedName>
    <definedName name="FORM842" localSheetId="5">#REF!</definedName>
    <definedName name="FORM842" localSheetId="0">#REF!</definedName>
    <definedName name="FORM842" localSheetId="1">'[333]8'!#REF!</definedName>
    <definedName name="FORM842" localSheetId="10">'[333]8'!#REF!</definedName>
    <definedName name="FORM842">#REF!</definedName>
    <definedName name="FORM842_25">NA()</definedName>
    <definedName name="FORM843" localSheetId="5">#REF!</definedName>
    <definedName name="FORM843" localSheetId="0">#REF!</definedName>
    <definedName name="FORM843" localSheetId="1">'[333]8'!#REF!</definedName>
    <definedName name="FORM843" localSheetId="10">'[333]8'!#REF!</definedName>
    <definedName name="FORM843">#REF!</definedName>
    <definedName name="FORM843a" localSheetId="5">'[340]8.4(7)'!#REF!</definedName>
    <definedName name="FORM843a" localSheetId="0">'[340]8.4(7)'!#REF!</definedName>
    <definedName name="FORM843a">'[340]8.4(7)'!#REF!</definedName>
    <definedName name="FORM843b" localSheetId="0">'[340]8.4(7)'!#REF!</definedName>
    <definedName name="FORM843b">'[340]8.4(7)'!#REF!</definedName>
    <definedName name="FORM844" localSheetId="5">#REF!</definedName>
    <definedName name="FORM844" localSheetId="0">#REF!</definedName>
    <definedName name="FORM844" localSheetId="1">'[333]8'!#REF!</definedName>
    <definedName name="FORM844" localSheetId="10">'[333]8'!#REF!</definedName>
    <definedName name="FORM844">#REF!</definedName>
    <definedName name="FORM844_25">NA()</definedName>
    <definedName name="FORM845" localSheetId="5">#REF!</definedName>
    <definedName name="FORM845" localSheetId="0">#REF!</definedName>
    <definedName name="FORM845" localSheetId="1">'[333]8'!#REF!</definedName>
    <definedName name="FORM845" localSheetId="10">'[333]8'!#REF!</definedName>
    <definedName name="FORM845">#REF!</definedName>
    <definedName name="FORM845_25">NA()</definedName>
    <definedName name="FORM846" localSheetId="5">#REF!</definedName>
    <definedName name="FORM846" localSheetId="0">#REF!</definedName>
    <definedName name="FORM846" localSheetId="1">'[333]8'!#REF!</definedName>
    <definedName name="FORM846" localSheetId="10">'[333]8'!#REF!</definedName>
    <definedName name="FORM846">#REF!</definedName>
    <definedName name="FORM846_25">NA()</definedName>
    <definedName name="FORM846a" localSheetId="5">'[340]8.4(7)'!#REF!</definedName>
    <definedName name="FORM846a" localSheetId="0">'[340]8.4(7)'!#REF!</definedName>
    <definedName name="FORM846a">'[340]8.4(7)'!#REF!</definedName>
    <definedName name="FORM847" localSheetId="5">#REF!</definedName>
    <definedName name="FORM847" localSheetId="0">#REF!</definedName>
    <definedName name="FORM847" localSheetId="1">'[333]8'!#REF!</definedName>
    <definedName name="FORM847" localSheetId="10">'[333]8'!#REF!</definedName>
    <definedName name="FORM847">#REF!</definedName>
    <definedName name="FORM847_25">NA()</definedName>
    <definedName name="FORM910" localSheetId="5">#REF!</definedName>
    <definedName name="FORM910" localSheetId="0">#REF!</definedName>
    <definedName name="FORM910" localSheetId="1">#REF!</definedName>
    <definedName name="FORM910" localSheetId="10">#REF!</definedName>
    <definedName name="FORM910">#REF!</definedName>
    <definedName name="FORM911" localSheetId="5">#REF!</definedName>
    <definedName name="FORM911" localSheetId="1">#REF!</definedName>
    <definedName name="FORM911" localSheetId="10">#REF!</definedName>
    <definedName name="FORM911">#REF!</definedName>
    <definedName name="FORM912" localSheetId="5">#REF!</definedName>
    <definedName name="FORM912" localSheetId="1">#REF!</definedName>
    <definedName name="FORM912" localSheetId="10">#REF!</definedName>
    <definedName name="FORM912">#REF!</definedName>
    <definedName name="FORM913" localSheetId="5">#REF!</definedName>
    <definedName name="FORM913" localSheetId="1">#REF!</definedName>
    <definedName name="FORM913" localSheetId="10">#REF!</definedName>
    <definedName name="FORM913">#REF!</definedName>
    <definedName name="FORM914" localSheetId="5">#REF!</definedName>
    <definedName name="FORM914" localSheetId="1">#REF!</definedName>
    <definedName name="FORM914" localSheetId="10">#REF!</definedName>
    <definedName name="FORM914">#REF!</definedName>
    <definedName name="FORM915" localSheetId="5">#REF!</definedName>
    <definedName name="FORM915" localSheetId="1">#REF!</definedName>
    <definedName name="FORM915" localSheetId="10">#REF!</definedName>
    <definedName name="FORM915">#REF!</definedName>
    <definedName name="FORM916" localSheetId="5">#REF!</definedName>
    <definedName name="FORM916" localSheetId="1">#REF!</definedName>
    <definedName name="FORM916" localSheetId="10">#REF!</definedName>
    <definedName name="FORM916">#REF!</definedName>
    <definedName name="FORM917" localSheetId="5">#REF!</definedName>
    <definedName name="FORM917" localSheetId="1">#REF!</definedName>
    <definedName name="FORM917" localSheetId="10">#REF!</definedName>
    <definedName name="FORM917">#REF!</definedName>
    <definedName name="FORM918" localSheetId="5">#REF!</definedName>
    <definedName name="FORM918" localSheetId="1">#REF!</definedName>
    <definedName name="FORM918" localSheetId="10">#REF!</definedName>
    <definedName name="FORM918">#REF!</definedName>
    <definedName name="FORM919" localSheetId="5">#REF!</definedName>
    <definedName name="FORM919" localSheetId="1">#REF!</definedName>
    <definedName name="FORM919" localSheetId="10">#REF!</definedName>
    <definedName name="FORM919">#REF!</definedName>
    <definedName name="FORM920" localSheetId="5">#REF!</definedName>
    <definedName name="FORM920">#REF!</definedName>
    <definedName name="FORM94" localSheetId="5">#REF!</definedName>
    <definedName name="FORM94" localSheetId="1">#REF!</definedName>
    <definedName name="FORM94" localSheetId="10">#REF!</definedName>
    <definedName name="FORM94">#REF!</definedName>
    <definedName name="FORM95" localSheetId="5">#REF!</definedName>
    <definedName name="FORM95" localSheetId="1">#REF!</definedName>
    <definedName name="FORM95" localSheetId="10">#REF!</definedName>
    <definedName name="FORM95">#REF!</definedName>
    <definedName name="FORM96" localSheetId="5">#REF!</definedName>
    <definedName name="FORM96" localSheetId="1">#REF!</definedName>
    <definedName name="FORM96" localSheetId="10">#REF!</definedName>
    <definedName name="FORM96">#REF!</definedName>
    <definedName name="FORM97" localSheetId="5">#REF!</definedName>
    <definedName name="FORM97" localSheetId="1">#REF!</definedName>
    <definedName name="FORM97" localSheetId="10">#REF!</definedName>
    <definedName name="FORM97">#REF!</definedName>
    <definedName name="FORM98" localSheetId="5">#REF!</definedName>
    <definedName name="FORM98" localSheetId="1">#REF!</definedName>
    <definedName name="FORM98" localSheetId="10">#REF!</definedName>
    <definedName name="FORM98">#REF!</definedName>
    <definedName name="FORM99" localSheetId="5">#REF!</definedName>
    <definedName name="FORM99" localSheetId="1">#REF!</definedName>
    <definedName name="FORM99" localSheetId="10">#REF!</definedName>
    <definedName name="FORM99">#REF!</definedName>
    <definedName name="FORMFW2" localSheetId="10">#REF!</definedName>
    <definedName name="FORMFW2">#REF!</definedName>
    <definedName name="FORMFW22" localSheetId="10">#REF!</definedName>
    <definedName name="FORMFW22">#REF!</definedName>
    <definedName name="FORMGEOTEKSTIL" localSheetId="5">#REF!</definedName>
    <definedName name="FORMGEOTEKSTIL" localSheetId="0">#REF!</definedName>
    <definedName name="FORMGEOTEKSTIL" localSheetId="1">'[337]NP-7'!#REF!</definedName>
    <definedName name="FORMGEOTEKSTIL" localSheetId="10">'[337]NP-7'!#REF!</definedName>
    <definedName name="FORMGEOTEKSTIL">#REF!</definedName>
    <definedName name="FORMLatasirK" localSheetId="5">#REF!</definedName>
    <definedName name="FORMLatasirK" localSheetId="1">#REF!</definedName>
    <definedName name="FORMLatasirK" localSheetId="10">#REF!</definedName>
    <definedName name="FORMLatasirK">#REF!</definedName>
    <definedName name="FORMLatasirKL" localSheetId="5">#REF!</definedName>
    <definedName name="FORMLatasirKL" localSheetId="1">#REF!</definedName>
    <definedName name="FORMLatasirKL" localSheetId="10">#REF!</definedName>
    <definedName name="FORMLatasirKL">#REF!</definedName>
    <definedName name="FOTO.3" localSheetId="5">#REF!</definedName>
    <definedName name="FOTO.3">#REF!</definedName>
    <definedName name="FR" localSheetId="5">#REF!</definedName>
    <definedName name="FR" localSheetId="0">#REF!</definedName>
    <definedName name="fr" localSheetId="1">STOP:STOPE</definedName>
    <definedName name="fr" localSheetId="10">'Volume (2)'!STOP:'Volume (2)'!STOPE</definedName>
    <definedName name="FR">#REF!</definedName>
    <definedName name="fraksi3" localSheetId="0">[290]GASATAGG.XLS!#REF!</definedName>
    <definedName name="fraksi3" localSheetId="10">[290]GASATAGG.XLS!#REF!</definedName>
    <definedName name="fraksi3">[290]GASATAGG.XLS!#REF!</definedName>
    <definedName name="fraksi4" localSheetId="0">[290]GASATAGG.XLS!#REF!</definedName>
    <definedName name="fraksi4" localSheetId="10">[290]GASATAGG.XLS!#REF!</definedName>
    <definedName name="fraksi4">[290]GASATAGG.XLS!#REF!</definedName>
    <definedName name="frc4x10" localSheetId="0">#REF!</definedName>
    <definedName name="frc4x10" localSheetId="10">#REF!</definedName>
    <definedName name="frc4x10">#REF!</definedName>
    <definedName name="frc4x1x400" localSheetId="0">#REF!</definedName>
    <definedName name="frc4x1x400" localSheetId="10">#REF!</definedName>
    <definedName name="frc4x1x400">#REF!</definedName>
    <definedName name="frc4x25" localSheetId="0">#REF!</definedName>
    <definedName name="frc4x25" localSheetId="10">#REF!</definedName>
    <definedName name="frc4x25">#REF!</definedName>
    <definedName name="frc4x300" localSheetId="10">#REF!</definedName>
    <definedName name="frc4x300">#REF!</definedName>
    <definedName name="frc4x35" localSheetId="10">#REF!</definedName>
    <definedName name="frc4x35">#REF!</definedName>
    <definedName name="frc4x95" localSheetId="10">#REF!</definedName>
    <definedName name="frc4x95">#REF!</definedName>
    <definedName name="frc5x4" localSheetId="10">#REF!</definedName>
    <definedName name="frc5x4">#REF!</definedName>
    <definedName name="frc5x6" localSheetId="10">#REF!</definedName>
    <definedName name="frc5x6">#REF!</definedName>
    <definedName name="FRG" localSheetId="0">STOP:'KONVERSI (2)'!STOPE</definedName>
    <definedName name="FRG" localSheetId="10">'Volume (2)'!STOP:'Volume (2)'!STOPE</definedName>
    <definedName name="FRG">STOP:STOPE</definedName>
    <definedName name="FRRDS" localSheetId="5">#REF!</definedName>
    <definedName name="FRRDS" localSheetId="0">#REF!</definedName>
    <definedName name="FRRDS">#REF!</definedName>
    <definedName name="FRRDS_22">NA()</definedName>
    <definedName name="FRRDS_25">NA()</definedName>
    <definedName name="frsk" localSheetId="5">#REF!</definedName>
    <definedName name="frsk">#REF!</definedName>
    <definedName name="fs" localSheetId="10">#REF!</definedName>
    <definedName name="fs">#REF!</definedName>
    <definedName name="FSB" localSheetId="10">#REF!</definedName>
    <definedName name="FSB">#REF!</definedName>
    <definedName name="FSDATA" localSheetId="10">#REF!</definedName>
    <definedName name="FSDATA">#REF!</definedName>
    <definedName name="FST" localSheetId="10">#REF!</definedName>
    <definedName name="FST">#REF!</definedName>
    <definedName name="fsvd100" localSheetId="10">#REF!</definedName>
    <definedName name="fsvd100">#REF!</definedName>
    <definedName name="fsvd150" localSheetId="10">#REF!</definedName>
    <definedName name="fsvd150">#REF!</definedName>
    <definedName name="fsvd65" localSheetId="10">#REF!</definedName>
    <definedName name="fsvd65">#REF!</definedName>
    <definedName name="ftgj" localSheetId="0" hidden="1">{"'Sheet1'!$A$1"}</definedName>
    <definedName name="ftgj" localSheetId="10" hidden="1">{"'Sheet1'!$A$1"}</definedName>
    <definedName name="ftgj" hidden="1">{"'Sheet1'!$A$1"}</definedName>
    <definedName name="ftiyio" localSheetId="0" hidden="1">{"'Sheet1'!$A$1"}</definedName>
    <definedName name="ftiyio" localSheetId="10" hidden="1">{"'Sheet1'!$A$1"}</definedName>
    <definedName name="ftiyio" hidden="1">{"'Sheet1'!$A$1"}</definedName>
    <definedName name="FULVIMIXER" localSheetId="5">[109]Peralatan!$A$1535:$J$1593</definedName>
    <definedName name="FULVIMIXER" localSheetId="0">#REF!</definedName>
    <definedName name="FULVIMIXER" localSheetId="1">#REF!</definedName>
    <definedName name="FULVIMIXER" localSheetId="10">#REF!</definedName>
    <definedName name="FULVIMIXER">#REF!</definedName>
    <definedName name="fung">[29]Input!$B$21</definedName>
    <definedName name="FURNITURE__FURNISHING" localSheetId="0">#REF!</definedName>
    <definedName name="FURNITURE__FURNISHING" localSheetId="10">#REF!</definedName>
    <definedName name="FURNITURE__FURNISHING">#REF!</definedName>
    <definedName name="FW_Beam">[341]Concrete!$G$148</definedName>
    <definedName name="FW_Column">[341]Concrete!$G$159</definedName>
    <definedName name="FW_Stair">[341]Concrete!$G$170</definedName>
    <definedName name="G" localSheetId="1">#REF!</definedName>
    <definedName name="G" localSheetId="10">#REF!</definedName>
    <definedName name="g">'[4]Upah&amp;Bahan'!$U$1672</definedName>
    <definedName name="G.14" localSheetId="5">#REF!</definedName>
    <definedName name="G.14" localSheetId="0">#REF!</definedName>
    <definedName name="G.14" localSheetId="1">#REF!</definedName>
    <definedName name="G.14" localSheetId="10">#REF!</definedName>
    <definedName name="G.14">#REF!</definedName>
    <definedName name="G.2" localSheetId="5">[49]ANALISA!#REF!</definedName>
    <definedName name="G.2" localSheetId="0">[49]ANALISA!#REF!</definedName>
    <definedName name="G.2" localSheetId="1">#REF!</definedName>
    <definedName name="G.2" localSheetId="10">#REF!</definedName>
    <definedName name="G.2">[49]ANALISA!#REF!</definedName>
    <definedName name="g.2a" localSheetId="0">#REF!</definedName>
    <definedName name="g.2a" localSheetId="10">#REF!</definedName>
    <definedName name="g.2a">#REF!</definedName>
    <definedName name="g.2b" localSheetId="0">#REF!</definedName>
    <definedName name="g.2b" localSheetId="10">#REF!</definedName>
    <definedName name="g.2b">#REF!</definedName>
    <definedName name="g.31.h" localSheetId="5">[49]ANALISA!#REF!</definedName>
    <definedName name="g.31.h" localSheetId="0">[49]ANALISA!#REF!</definedName>
    <definedName name="g.31.h" localSheetId="1">[49]ANALISA!#REF!</definedName>
    <definedName name="g.31.h" localSheetId="10">[49]ANALISA!#REF!</definedName>
    <definedName name="g.31.h">[49]ANALISA!#REF!</definedName>
    <definedName name="g.31h" localSheetId="5">[49]ANALISA!#REF!</definedName>
    <definedName name="g.31h">[49]ANALISA!#REF!</definedName>
    <definedName name="g.32a" localSheetId="0">#REF!</definedName>
    <definedName name="g.32a" localSheetId="10">#REF!</definedName>
    <definedName name="g.32a">#REF!</definedName>
    <definedName name="G.32H" localSheetId="5">#REF!</definedName>
    <definedName name="G.32H" localSheetId="0">#REF!</definedName>
    <definedName name="G.32h" localSheetId="1">#REF!</definedName>
    <definedName name="G.32h" localSheetId="10">#REF!</definedName>
    <definedName name="G.32H">#REF!</definedName>
    <definedName name="G.32m" localSheetId="5">#REF!</definedName>
    <definedName name="G.32m">#REF!</definedName>
    <definedName name="G.33b" localSheetId="10">#REF!</definedName>
    <definedName name="G.33b">#REF!</definedName>
    <definedName name="G.33I" localSheetId="5">#REF!</definedName>
    <definedName name="G.33I" localSheetId="1">#REF!</definedName>
    <definedName name="G.33I" localSheetId="10">#REF!</definedName>
    <definedName name="G.33I">#REF!</definedName>
    <definedName name="G.33M" localSheetId="5">#REF!</definedName>
    <definedName name="G.33m" localSheetId="1">#REF!</definedName>
    <definedName name="G.33m" localSheetId="10">#REF!</definedName>
    <definedName name="G.33M">#REF!</definedName>
    <definedName name="G.41" localSheetId="5">#REF!</definedName>
    <definedName name="G.41" localSheetId="1">#REF!</definedName>
    <definedName name="G.41" localSheetId="10">#REF!</definedName>
    <definedName name="G.41">#REF!</definedName>
    <definedName name="g.41a" localSheetId="5">[49]ANALISA!#REF!</definedName>
    <definedName name="g.41a" localSheetId="0">[49]ANALISA!#REF!</definedName>
    <definedName name="g.41a" localSheetId="1">#REF!</definedName>
    <definedName name="g.41a" localSheetId="10">#REF!</definedName>
    <definedName name="g.41a">[49]ANALISA!#REF!</definedName>
    <definedName name="G.41B" localSheetId="5">#REF!</definedName>
    <definedName name="G.41B" localSheetId="0">#REF!</definedName>
    <definedName name="g.41b" localSheetId="1">#REF!</definedName>
    <definedName name="g.41b" localSheetId="10">#REF!</definedName>
    <definedName name="G.41B">#REF!</definedName>
    <definedName name="g.41c" localSheetId="10">#REF!</definedName>
    <definedName name="g.41c">#REF!</definedName>
    <definedName name="g.42" localSheetId="5">[49]ANALISA!#REF!</definedName>
    <definedName name="g.42" localSheetId="0">[49]ANALISA!#REF!</definedName>
    <definedName name="g.42" localSheetId="1">[49]ANALISA!#REF!</definedName>
    <definedName name="g.42" localSheetId="10">[49]ANALISA!#REF!</definedName>
    <definedName name="g.42">[49]ANALISA!#REF!</definedName>
    <definedName name="g.43" localSheetId="5">[49]ANALISA!#REF!</definedName>
    <definedName name="g.43" localSheetId="0">[49]ANALISA!#REF!</definedName>
    <definedName name="g.43" localSheetId="1">[49]ANALISA!#REF!</definedName>
    <definedName name="g.43">[49]ANALISA!#REF!</definedName>
    <definedName name="G.43a" localSheetId="0">#REF!</definedName>
    <definedName name="G.43a" localSheetId="10">#REF!</definedName>
    <definedName name="G.43a">#REF!</definedName>
    <definedName name="G.43b" localSheetId="0">#REF!</definedName>
    <definedName name="G.43b" localSheetId="10">#REF!</definedName>
    <definedName name="G.43b">#REF!</definedName>
    <definedName name="G.44" localSheetId="5">#REF!</definedName>
    <definedName name="G.44" localSheetId="0">#REF!</definedName>
    <definedName name="G.44" localSheetId="1">#REF!</definedName>
    <definedName name="G.44" localSheetId="10">#REF!</definedName>
    <definedName name="G.44">#REF!</definedName>
    <definedName name="G.50H" localSheetId="5">#REF!</definedName>
    <definedName name="G.50h" localSheetId="1">#REF!</definedName>
    <definedName name="G.50h" localSheetId="10">#REF!</definedName>
    <definedName name="G.50H">#REF!</definedName>
    <definedName name="G.50I" localSheetId="5">#REF!</definedName>
    <definedName name="G.50I" localSheetId="1">#REF!</definedName>
    <definedName name="G.50I" localSheetId="10">#REF!</definedName>
    <definedName name="G.50I">#REF!</definedName>
    <definedName name="g.50k" localSheetId="5">[49]ANALISA!#REF!</definedName>
    <definedName name="g.50k" localSheetId="0">[49]ANALISA!#REF!</definedName>
    <definedName name="G.50k" localSheetId="1">#REF!</definedName>
    <definedName name="G.50k" localSheetId="10">#REF!</definedName>
    <definedName name="g.50k">[49]ANALISA!#REF!</definedName>
    <definedName name="G.50q" localSheetId="0">#REF!</definedName>
    <definedName name="G.50q" localSheetId="10">#REF!</definedName>
    <definedName name="G.50q">#REF!</definedName>
    <definedName name="G.51C" localSheetId="5">#REF!</definedName>
    <definedName name="G.51C" localSheetId="0">#REF!</definedName>
    <definedName name="G.51C" localSheetId="1">#REF!</definedName>
    <definedName name="G.51C" localSheetId="10">#REF!</definedName>
    <definedName name="G.51C">#REF!</definedName>
    <definedName name="G.58" localSheetId="5">[152]Bow!#REF!</definedName>
    <definedName name="G.58" localSheetId="0">[152]Bow!#REF!</definedName>
    <definedName name="G.58">[152]Bow!#REF!</definedName>
    <definedName name="g.60" localSheetId="5">[49]ANALISA!#REF!</definedName>
    <definedName name="g.60" localSheetId="0">[49]ANALISA!#REF!</definedName>
    <definedName name="g.60" localSheetId="1">[49]ANALISA!#REF!</definedName>
    <definedName name="g.60">[49]ANALISA!#REF!</definedName>
    <definedName name="g.68a" localSheetId="5">[49]ANALISA!#REF!</definedName>
    <definedName name="g.68a">[49]ANALISA!#REF!</definedName>
    <definedName name="G.69A" localSheetId="5">#REF!</definedName>
    <definedName name="G.69A" localSheetId="0">#REF!</definedName>
    <definedName name="G.69a" localSheetId="1">#REF!</definedName>
    <definedName name="G.69a" localSheetId="10">#REF!</definedName>
    <definedName name="G.69A">#REF!</definedName>
    <definedName name="G.69B" localSheetId="5">#REF!</definedName>
    <definedName name="G.69b" localSheetId="1">#REF!</definedName>
    <definedName name="G.69b" localSheetId="10">#REF!</definedName>
    <definedName name="G.69B">#REF!</definedName>
    <definedName name="G.69c" localSheetId="10">#REF!</definedName>
    <definedName name="G.69c">#REF!</definedName>
    <definedName name="g.72" localSheetId="5">#REF!</definedName>
    <definedName name="g.72">#REF!</definedName>
    <definedName name="g.72.40" localSheetId="5">[49]ANALISA!#REF!</definedName>
    <definedName name="g.72.40" localSheetId="0">[49]ANALISA!#REF!</definedName>
    <definedName name="g.72.40" localSheetId="1">[49]ANALISA!#REF!</definedName>
    <definedName name="g.72.40" localSheetId="10">[49]ANALISA!#REF!</definedName>
    <definedName name="g.72.40">[49]ANALISA!#REF!</definedName>
    <definedName name="g.72b" localSheetId="5">#REF!</definedName>
    <definedName name="g.72b" localSheetId="0">#REF!</definedName>
    <definedName name="g.72b">#REF!</definedName>
    <definedName name="g.72c" localSheetId="5">[49]ANALISA!#REF!</definedName>
    <definedName name="g.72c" localSheetId="0">[49]ANALISA!#REF!</definedName>
    <definedName name="g.72c" localSheetId="1">[49]ANALISA!#REF!</definedName>
    <definedName name="g.72c" localSheetId="10">[49]ANALISA!#REF!</definedName>
    <definedName name="g.72c">[49]ANALISA!#REF!</definedName>
    <definedName name="g.72d" localSheetId="5">[49]ANALISA!#REF!</definedName>
    <definedName name="g.72d" localSheetId="0">[49]ANALISA!#REF!</definedName>
    <definedName name="g.72d" localSheetId="1">[49]ANALISA!#REF!</definedName>
    <definedName name="g.72d">[49]ANALISA!#REF!</definedName>
    <definedName name="G_14" localSheetId="5">[177]ANALISA!#REF!</definedName>
    <definedName name="G_14">[177]ANALISA!#REF!</definedName>
    <definedName name="G_32H" localSheetId="5">[177]ANALISA!#REF!</definedName>
    <definedName name="G_32H">[177]ANALISA!#REF!</definedName>
    <definedName name="G_32M" localSheetId="5">[177]ANALISA!#REF!</definedName>
    <definedName name="G_32M">[177]ANALISA!#REF!</definedName>
    <definedName name="G_41">[177]ANALISA!#REF!</definedName>
    <definedName name="G_41A">[177]ANALISA!#REF!</definedName>
    <definedName name="G_41B">[177]ANALISA!#REF!</definedName>
    <definedName name="G_42">[177]ANALISA!#REF!</definedName>
    <definedName name="g_43">[175]ANALISA!#REF!</definedName>
    <definedName name="g_44">[177]ANALISA!#REF!</definedName>
    <definedName name="G_50H">[175]ANALISA!#REF!</definedName>
    <definedName name="G_50K">[177]ANALISA!#REF!</definedName>
    <definedName name="G_50Q">[177]ANALISA!#REF!</definedName>
    <definedName name="g_67">[177]ANALISA!#REF!</definedName>
    <definedName name="G_68A">[177]ANALISA!#REF!</definedName>
    <definedName name="G_72C">[177]ANALISA!#REF!</definedName>
    <definedName name="G_72d">[177]ANALISA!#REF!</definedName>
    <definedName name="G_72E">[177]ANALISA!#REF!</definedName>
    <definedName name="gab">[175]ANALISA!#REF!</definedName>
    <definedName name="GAB_MAT2" localSheetId="0">#REF!</definedName>
    <definedName name="GAB_MAT2" localSheetId="10">#REF!</definedName>
    <definedName name="GAB_MAT2">#REF!</definedName>
    <definedName name="GABION2" localSheetId="0">#REF!</definedName>
    <definedName name="GABION2" localSheetId="10">#REF!</definedName>
    <definedName name="GABION2">#REF!</definedName>
    <definedName name="GABUNG">'[342]gabungan (2)'!$C$58:$AB$65</definedName>
    <definedName name="gal" localSheetId="5">'[316]meth hsl nego'!#REF!</definedName>
    <definedName name="gal">'[316]meth hsl nego'!#REF!</definedName>
    <definedName name="Gal.Sal" localSheetId="5">#REF!</definedName>
    <definedName name="Gal.Sal" localSheetId="0">#REF!</definedName>
    <definedName name="Gal.Sal">#REF!</definedName>
    <definedName name="GALBATU" localSheetId="0">[166]ANALISA!#REF!</definedName>
    <definedName name="GALBATU" localSheetId="10">[166]ANALISA!#REF!</definedName>
    <definedName name="GALBATU">[166]ANALISA!#REF!</definedName>
    <definedName name="GALBIS_1" localSheetId="0">#REF!</definedName>
    <definedName name="GALBIS_1" localSheetId="10">#REF!</definedName>
    <definedName name="GALBIS_1">#REF!</definedName>
    <definedName name="GALBIS_2" localSheetId="0">#REF!</definedName>
    <definedName name="GALBIS_2" localSheetId="10">#REF!</definedName>
    <definedName name="GALBIS_2">#REF!</definedName>
    <definedName name="galdal5" localSheetId="0">'[81]Analisa '!#REF!</definedName>
    <definedName name="galdal5" localSheetId="10">'[81]Analisa '!#REF!</definedName>
    <definedName name="galdal5">'[81]Analisa '!#REF!</definedName>
    <definedName name="GALI" localSheetId="5">#REF!</definedName>
    <definedName name="GALI" localSheetId="0">#REF!</definedName>
    <definedName name="GALI">#REF!</definedName>
    <definedName name="galia.padas" localSheetId="0">#REF!</definedName>
    <definedName name="galia.padas" localSheetId="10">#REF!</definedName>
    <definedName name="galia.padas">#REF!</definedName>
    <definedName name="galian">'[121]Anal-1'!$C$17</definedName>
    <definedName name="galian.tnhbiasa" localSheetId="0">#REF!</definedName>
    <definedName name="galian.tnhbiasa" localSheetId="10">#REF!</definedName>
    <definedName name="galian.tnhbiasa">#REF!</definedName>
    <definedName name="Galian_2" localSheetId="5">#REF!</definedName>
    <definedName name="Galian_2" localSheetId="0">#REF!</definedName>
    <definedName name="Galian_2">#REF!</definedName>
    <definedName name="Galian_biasa" localSheetId="10">#REF!</definedName>
    <definedName name="Galian_biasa">#REF!</definedName>
    <definedName name="Galian_Tanah">'[111]Analisa Harga Satuan'!$G$104</definedName>
    <definedName name="galiandrainase">[227]analisa!$K$96</definedName>
    <definedName name="GALKON" localSheetId="5">#REF!</definedName>
    <definedName name="GALKON" localSheetId="0">#REF!</definedName>
    <definedName name="GALKON">#REF!</definedName>
    <definedName name="galmandor" localSheetId="0">#REF!</definedName>
    <definedName name="galmandor" localSheetId="10">#REF!</definedName>
    <definedName name="galmandor">#REF!</definedName>
    <definedName name="GALSEL_1" localSheetId="10">#REF!</definedName>
    <definedName name="GALSEL_1">#REF!</definedName>
    <definedName name="GALSEL_2" localSheetId="10">#REF!</definedName>
    <definedName name="GALSEL_2">#REF!</definedName>
    <definedName name="galtanahkons">'[343]DRUP (ASLI)'!$I$582</definedName>
    <definedName name="galvanis">[344]bahan!$G$159</definedName>
    <definedName name="ganttSymbols" localSheetId="5">#REF!</definedName>
    <definedName name="ganttSymbols" localSheetId="0">#REF!</definedName>
    <definedName name="ganttSymbols">#REF!</definedName>
    <definedName name="ganttTypes" localSheetId="5">#REF!</definedName>
    <definedName name="ganttTypes">#REF!</definedName>
    <definedName name="gantung" localSheetId="10">'[81]Bahan '!#REF!</definedName>
    <definedName name="gantung">'[81]Bahan '!#REF!</definedName>
    <definedName name="garu" localSheetId="5">#REF!</definedName>
    <definedName name="garu" localSheetId="0">#REF!</definedName>
    <definedName name="garu">#REF!</definedName>
    <definedName name="gate10">[96]BasicPrice!$F$39</definedName>
    <definedName name="gate15">[96]BasicPrice!$F$40</definedName>
    <definedName name="gate20">[96]BasicPrice!$F$41</definedName>
    <definedName name="gate21">[96]BasicPrice!$F$42</definedName>
    <definedName name="gate3">[96]BasicPrice!$F$34</definedName>
    <definedName name="gate5">[96]BasicPrice!$F$35</definedName>
    <definedName name="gate6">[96]BasicPrice!$F$36</definedName>
    <definedName name="gate8">[96]BasicPrice!$F$37</definedName>
    <definedName name="gate9">[96]BasicPrice!$F$38</definedName>
    <definedName name="gayung" localSheetId="5">#REF!</definedName>
    <definedName name="gayung" localSheetId="0">#REF!</definedName>
    <definedName name="gayung">#REF!</definedName>
    <definedName name="GBS" localSheetId="0">#REF!</definedName>
    <definedName name="GBS" localSheetId="10">#REF!</definedName>
    <definedName name="GBS">#REF!</definedName>
    <definedName name="Gen">'[191]SAT-DAS'!$I$44</definedName>
    <definedName name="generatorset" localSheetId="5">[227]upahbahan!#REF!</definedName>
    <definedName name="generatorset" localSheetId="0">[227]upahbahan!#REF!</definedName>
    <definedName name="generatorset">[227]upahbahan!#REF!</definedName>
    <definedName name="GENSET" localSheetId="5">[109]Peralatan!$A$650:$J$708</definedName>
    <definedName name="GENSET" localSheetId="0">#REF!</definedName>
    <definedName name="genset" localSheetId="1">[80]DHSD!$G$40</definedName>
    <definedName name="genset" localSheetId="10">[80]DHSD!$G$40</definedName>
    <definedName name="GENSET">#REF!</definedName>
    <definedName name="GensetAMP">'[193]Harga Dasar'!$H$65</definedName>
    <definedName name="gensetcat" localSheetId="0">#REF!</definedName>
    <definedName name="gensetcat" localSheetId="10">#REF!</definedName>
    <definedName name="gensetcat">#REF!</definedName>
    <definedName name="GensetPenerangan">'[193]Harga Dasar'!$H$66</definedName>
    <definedName name="genteng" localSheetId="5">[49]BAHAN!#REF!</definedName>
    <definedName name="genteng" localSheetId="0">[49]BAHAN!#REF!</definedName>
    <definedName name="genteng" localSheetId="1">'[81]Bahan '!#REF!</definedName>
    <definedName name="genteng" localSheetId="10">'[81]Bahan '!#REF!</definedName>
    <definedName name="genteng">[49]BAHAN!#REF!</definedName>
    <definedName name="GentengMetal">'[111]Analisa Harga Satuan'!$G$2677</definedName>
    <definedName name="gentengsakuraroof" localSheetId="5">[40]upah!#REF!</definedName>
    <definedName name="gentengsakuraroof" localSheetId="0">[40]upah!#REF!</definedName>
    <definedName name="gentengsakuraroof">[40]upah!#REF!</definedName>
    <definedName name="gentengsuryaroof" localSheetId="5">[40]upah!#REF!</definedName>
    <definedName name="gentengsuryaroof" localSheetId="0">[40]upah!#REF!</definedName>
    <definedName name="gentengsuryaroof">[40]upah!#REF!</definedName>
    <definedName name="geogrid">[96]BasicPrice!$F$44</definedName>
    <definedName name="Geotextile" localSheetId="5">#REF!</definedName>
    <definedName name="Geotextile" localSheetId="0">#REF!</definedName>
    <definedName name="Geotextile">#REF!</definedName>
    <definedName name="gergaji" localSheetId="5">#REF!</definedName>
    <definedName name="gergaji">#REF!</definedName>
    <definedName name="gerobak" localSheetId="5">#REF!</definedName>
    <definedName name="gerobak">#REF!</definedName>
    <definedName name="GES" localSheetId="5">#REF!</definedName>
    <definedName name="GES">#REF!</definedName>
    <definedName name="GET_B" localSheetId="5">#REF!</definedName>
    <definedName name="GET_B">#REF!</definedName>
    <definedName name="GETB" localSheetId="5">#REF!</definedName>
    <definedName name="GETB">#REF!</definedName>
    <definedName name="gethh" localSheetId="0" hidden="1">{"'Sheet1'!$A$1"}</definedName>
    <definedName name="gethh" localSheetId="10" hidden="1">{"'Sheet1'!$A$1"}</definedName>
    <definedName name="gethh" hidden="1">{"'Sheet1'!$A$1"}</definedName>
    <definedName name="gevel">'[121]Anal-1'!#REF!</definedName>
    <definedName name="gewn" localSheetId="5">[321]H.Satuan!#REF!</definedName>
    <definedName name="gewn" localSheetId="0">[321]H.Satuan!#REF!</definedName>
    <definedName name="gewn">[321]H.Satuan!#REF!</definedName>
    <definedName name="gf" hidden="1">[345]H.Satuan!$CF$82</definedName>
    <definedName name="gfagf">[188]DHSD!$G$28</definedName>
    <definedName name="gfbhyr" localSheetId="0" hidden="1">{"'Sheet1'!$A$1"}</definedName>
    <definedName name="gfbhyr" localSheetId="10" hidden="1">{"'Sheet1'!$A$1"}</definedName>
    <definedName name="gfbhyr" hidden="1">{"'Sheet1'!$A$1"}</definedName>
    <definedName name="gfhfmd" localSheetId="0">STOP:'KONVERSI (2)'!STOPE</definedName>
    <definedName name="gfhfmd" localSheetId="10">'Volume (2)'!STOP:'Volume (2)'!STOPE</definedName>
    <definedName name="gfhfmd">STOP:STOPE</definedName>
    <definedName name="gfhh" localSheetId="0" hidden="1">{"'Sheet1'!$A$1"}</definedName>
    <definedName name="gfhh" localSheetId="10" hidden="1">{"'Sheet1'!$A$1"}</definedName>
    <definedName name="gfhh" hidden="1">{"'Sheet1'!$A$1"}</definedName>
    <definedName name="gfj" localSheetId="0" hidden="1">{"'Sheet1'!$A$1"}</definedName>
    <definedName name="gfj" localSheetId="10" hidden="1">{"'Sheet1'!$A$1"}</definedName>
    <definedName name="gfj" hidden="1">{"'Sheet1'!$A$1"}</definedName>
    <definedName name="gfjr" localSheetId="0" hidden="1">{"'Sheet1'!$A$1"}</definedName>
    <definedName name="gfjr" localSheetId="10" hidden="1">{"'Sheet1'!$A$1"}</definedName>
    <definedName name="gfjr" hidden="1">{"'Sheet1'!$A$1"}</definedName>
    <definedName name="gfthhh" localSheetId="0" hidden="1">{"'Sheet1'!$A$1"}</definedName>
    <definedName name="gfthhh" localSheetId="10" hidden="1">{"'Sheet1'!$A$1"}</definedName>
    <definedName name="gfthhh" hidden="1">{"'Sheet1'!$A$1"}</definedName>
    <definedName name="gg" localSheetId="5" hidden="1">#REF!</definedName>
    <definedName name="GG" localSheetId="0">[242]Meto!#REF!</definedName>
    <definedName name="GG">[242]Meto!#REF!</definedName>
    <definedName name="GG_80" localSheetId="5">#REF!</definedName>
    <definedName name="GG_80" localSheetId="0">#REF!</definedName>
    <definedName name="GG_80">#REF!</definedName>
    <definedName name="GGG" localSheetId="0" hidden="1">{"'Sheet1'!$A$1"}</definedName>
    <definedName name="GGG" localSheetId="10" hidden="1">{"'Sheet1'!$A$1"}</definedName>
    <definedName name="GGG" hidden="1">{"'Sheet1'!$A$1"}</definedName>
    <definedName name="gggg">[54]Vibro_Roller!$F$79:$F$85</definedName>
    <definedName name="GGGGG">[87]alat!$AW$10</definedName>
    <definedName name="GGGGGGGGGGGGG">[87]alat!$AW$11</definedName>
    <definedName name="ggh">[188]DHSD!$G$17</definedName>
    <definedName name="GGHDD">[87]alat!$A$355:$J$413</definedName>
    <definedName name="GGHL" localSheetId="5" hidden="1">[130]RAB!#REF!</definedName>
    <definedName name="GGHL" localSheetId="0" hidden="1">[130]RAB!#REF!</definedName>
    <definedName name="GGHL" hidden="1">[130]RAB!#REF!</definedName>
    <definedName name="ghf" localSheetId="5">#REF!</definedName>
    <definedName name="ghf" localSheetId="0">#REF!</definedName>
    <definedName name="ghf">#REF!</definedName>
    <definedName name="ghgfjhh">[346]Cover!$A$1</definedName>
    <definedName name="ghjj" localSheetId="0" hidden="1">{"'Sheet1'!$A$1"}</definedName>
    <definedName name="ghjj" localSheetId="10" hidden="1">{"'Sheet1'!$A$1"}</definedName>
    <definedName name="ghjj" hidden="1">{"'Sheet1'!$A$1"}</definedName>
    <definedName name="ghkm" localSheetId="0" hidden="1">{"'Sheet1'!$A$1"}</definedName>
    <definedName name="ghkm" localSheetId="10" hidden="1">{"'Sheet1'!$A$1"}</definedName>
    <definedName name="ghkm" hidden="1">{"'Sheet1'!$A$1"}</definedName>
    <definedName name="ghst">[188]DHSD!$G$19</definedName>
    <definedName name="gi" localSheetId="1">'[232]Upah&amp;Bahan'!$U$821</definedName>
    <definedName name="gi" localSheetId="10">'[232]Upah&amp;Bahan'!$U$821</definedName>
    <definedName name="gi">'[4]Upah&amp;Bahan'!$U$821</definedName>
    <definedName name="gil" localSheetId="1">'[232]Upah&amp;Bahan'!$U$709</definedName>
    <definedName name="gil" localSheetId="10">'[232]Upah&amp;Bahan'!$U$709</definedName>
    <definedName name="gil">'[4]Upah&amp;Bahan'!$U$709</definedName>
    <definedName name="gila" localSheetId="1">'[232]Upah&amp;Bahan'!$U$653</definedName>
    <definedName name="gila" localSheetId="10">'[232]Upah&amp;Bahan'!$U$653</definedName>
    <definedName name="gila">'[4]Upah&amp;Bahan'!$U$653</definedName>
    <definedName name="GILAS" localSheetId="5">#REF!</definedName>
    <definedName name="GILAS" localSheetId="0">#REF!</definedName>
    <definedName name="GILAS" localSheetId="1">#REF!</definedName>
    <definedName name="GILAS" localSheetId="10">#REF!</definedName>
    <definedName name="GILAS">#REF!</definedName>
    <definedName name="gipsum" localSheetId="5">[347]BAHAN!$L$35</definedName>
    <definedName name="gipsum">[348]BAHAN!$E$24</definedName>
    <definedName name="GIRDER2" localSheetId="0">#REF!</definedName>
    <definedName name="GIRDER2" localSheetId="10">#REF!</definedName>
    <definedName name="GIRDER2">#REF!</definedName>
    <definedName name="Girder316" localSheetId="5">#REF!</definedName>
    <definedName name="Girder316" localSheetId="0">#REF!</definedName>
    <definedName name="Girder316">#REF!</definedName>
    <definedName name="Girder400" localSheetId="5">#REF!</definedName>
    <definedName name="Girder400">#REF!</definedName>
    <definedName name="Girder405" localSheetId="5">#REF!</definedName>
    <definedName name="Girder405">#REF!</definedName>
    <definedName name="GIU" localSheetId="10">#REF!</definedName>
    <definedName name="GIU">#REF!</definedName>
    <definedName name="gj" localSheetId="0" hidden="1">{"'Sheet1'!$A$1"}</definedName>
    <definedName name="gj" localSheetId="10" hidden="1">{"'Sheet1'!$A$1"}</definedName>
    <definedName name="gj" hidden="1">{"'Sheet1'!$A$1"}</definedName>
    <definedName name="gjggg" localSheetId="0" hidden="1">{"'Sheet1'!$A$1"}</definedName>
    <definedName name="gjggg" localSheetId="10" hidden="1">{"'Sheet1'!$A$1"}</definedName>
    <definedName name="gjggg" hidden="1">{"'Sheet1'!$A$1"}</definedName>
    <definedName name="gjgj" localSheetId="0" hidden="1">{"'Sheet1'!$A$1"}</definedName>
    <definedName name="gjgj" localSheetId="10" hidden="1">{"'Sheet1'!$A$1"}</definedName>
    <definedName name="gjgj" hidden="1">{"'Sheet1'!$A$1"}</definedName>
    <definedName name="GKT" localSheetId="10">#REF!</definedName>
    <definedName name="GKT">#REF!</definedName>
    <definedName name="GL" localSheetId="5">#REF!</definedName>
    <definedName name="GL" localSheetId="0">#REF!</definedName>
    <definedName name="GL">#REF!</definedName>
    <definedName name="gl3p" localSheetId="10">#REF!</definedName>
    <definedName name="gl3p">#REF!</definedName>
    <definedName name="glasbid">'[193]Harga Dasar'!$H$47</definedName>
    <definedName name="GLN_H_" localSheetId="5">#REF!</definedName>
    <definedName name="GLN_H_" localSheetId="0">#REF!</definedName>
    <definedName name="GLN_H_">#REF!</definedName>
    <definedName name="GLNH" localSheetId="5">#REF!</definedName>
    <definedName name="GLNH">#REF!</definedName>
    <definedName name="GLT" localSheetId="5">#REF!</definedName>
    <definedName name="GLT">#REF!</definedName>
    <definedName name="GON">[185]ONSITE!$J$70</definedName>
    <definedName name="GONI">[152]H.Bhn!$G$80</definedName>
    <definedName name="GORDING" localSheetId="5">[177]BAHAN!#REF!</definedName>
    <definedName name="GORDING" localSheetId="0">[177]BAHAN!#REF!</definedName>
    <definedName name="GORDING" localSheetId="1">[177]BAHAN!#REF!</definedName>
    <definedName name="GORDING" localSheetId="10">[177]BAHAN!#REF!</definedName>
    <definedName name="GORDING">[177]BAHAN!#REF!</definedName>
    <definedName name="GORONG120_1" localSheetId="0">#REF!</definedName>
    <definedName name="GORONG120_1" localSheetId="10">#REF!</definedName>
    <definedName name="GORONG120_1">#REF!</definedName>
    <definedName name="GORONG120_2" localSheetId="0">#REF!</definedName>
    <definedName name="GORONG120_2" localSheetId="10">#REF!</definedName>
    <definedName name="GORONG120_2">#REF!</definedName>
    <definedName name="gorong2">[119]HarSat!$E$44</definedName>
    <definedName name="gorong60" localSheetId="5">#REF!</definedName>
    <definedName name="gorong60" localSheetId="0">#REF!</definedName>
    <definedName name="gorong60">#REF!</definedName>
    <definedName name="GORONG75_1" localSheetId="0">#REF!</definedName>
    <definedName name="GORONG75_1" localSheetId="10">#REF!</definedName>
    <definedName name="GORONG75_1">#REF!</definedName>
    <definedName name="GORONG75_2" localSheetId="10">#REF!</definedName>
    <definedName name="GORONG75_2">#REF!</definedName>
    <definedName name="govpd15" localSheetId="10">#REF!</definedName>
    <definedName name="govpd15">#REF!</definedName>
    <definedName name="GP" localSheetId="10">[166]ANALISA!#REF!</definedName>
    <definedName name="GP">[166]ANALISA!#REF!</definedName>
    <definedName name="GRADER" localSheetId="5">[109]Peralatan!$A$709:$J$767</definedName>
    <definedName name="Grader" localSheetId="0">#REF!</definedName>
    <definedName name="grader" localSheetId="1">#REF!</definedName>
    <definedName name="grader" localSheetId="10">#REF!</definedName>
    <definedName name="Grader">#REF!</definedName>
    <definedName name="GRAND_PALEMBANG_HOTEL___PALEMBANG" localSheetId="0">#REF!</definedName>
    <definedName name="GRAND_PALEMBANG_HOTEL___PALEMBANG" localSheetId="10">#REF!</definedName>
    <definedName name="GRAND_PALEMBANG_HOTEL___PALEMBANG">#REF!</definedName>
    <definedName name="granit" localSheetId="0">'[81]Bahan '!#REF!</definedName>
    <definedName name="granit" localSheetId="10">'[81]Bahan '!#REF!</definedName>
    <definedName name="granit">'[81]Bahan '!#REF!</definedName>
    <definedName name="granito" localSheetId="0">'[81]Bahan '!#REF!</definedName>
    <definedName name="granito" localSheetId="10">'[81]Bahan '!#REF!</definedName>
    <definedName name="granito">'[81]Bahan '!#REF!</definedName>
    <definedName name="granito30" localSheetId="0">'[81]Bahan '!#REF!</definedName>
    <definedName name="granito30">'[81]Bahan '!#REF!</definedName>
    <definedName name="granito40" localSheetId="0">'[81]Bahan '!#REF!</definedName>
    <definedName name="granito40">'[81]Bahan '!#REF!</definedName>
    <definedName name="GRAVEL" localSheetId="5">#REF!</definedName>
    <definedName name="GRAVEL" localSheetId="0">#REF!</definedName>
    <definedName name="GRAVEL" localSheetId="1">#REF!</definedName>
    <definedName name="GRAVEL" localSheetId="10">#REF!</definedName>
    <definedName name="GRAVEL">#REF!</definedName>
    <definedName name="gravel2" localSheetId="10">#REF!</definedName>
    <definedName name="gravel2">#REF!</definedName>
    <definedName name="grc" localSheetId="10">#REF!</definedName>
    <definedName name="grc">#REF!</definedName>
    <definedName name="grcb" localSheetId="10">'[81]Bahan '!#REF!</definedName>
    <definedName name="grcb">'[81]Bahan '!#REF!</definedName>
    <definedName name="grcp" localSheetId="10">'[81]Bahan '!#REF!</definedName>
    <definedName name="grcp">'[81]Bahan '!#REF!</definedName>
    <definedName name="greager" localSheetId="10">'[225]SAT-DAS'!#REF!</definedName>
    <definedName name="greager">'[225]SAT-DAS'!#REF!</definedName>
    <definedName name="grease" localSheetId="5">#REF!</definedName>
    <definedName name="grease" localSheetId="0">#REF!</definedName>
    <definedName name="grease">#REF!</definedName>
    <definedName name="grease2" localSheetId="5">#REF!</definedName>
    <definedName name="grease2">#REF!</definedName>
    <definedName name="greenLight" localSheetId="5">#REF!</definedName>
    <definedName name="greenLight">#REF!</definedName>
    <definedName name="grendel">'[169]Harga Satuan Upah &amp; Bahan'!$H$73</definedName>
    <definedName name="grendeljendela" localSheetId="1">[224]cover!#REF!</definedName>
    <definedName name="grendeljendela" localSheetId="10">[224]cover!#REF!</definedName>
    <definedName name="grendeljendela">[40]upah!$H$82</definedName>
    <definedName name="grendelpintu">[40]upah!$H$91</definedName>
    <definedName name="grev20" localSheetId="10">'[81]Bahan '!#REF!</definedName>
    <definedName name="grev20">'[81]Bahan '!#REF!</definedName>
    <definedName name="greyarea" localSheetId="5">#REF!</definedName>
    <definedName name="greyarea" localSheetId="0">#REF!</definedName>
    <definedName name="greyarea">#REF!</definedName>
    <definedName name="grg" localSheetId="0" hidden="1">{"'Sheet1'!$A$1"}</definedName>
    <definedName name="grg" localSheetId="10" hidden="1">{"'Sheet1'!$A$1"}</definedName>
    <definedName name="grg" hidden="1">{"'Sheet1'!$A$1"}</definedName>
    <definedName name="GROUND_FLOOR" localSheetId="10">#REF!</definedName>
    <definedName name="GROUND_FLOOR">#REF!</definedName>
    <definedName name="groundmatv">'[120]TE TS FA LAN MATV'!$F$93</definedName>
    <definedName name="grv" localSheetId="0">#REF!</definedName>
    <definedName name="grv" localSheetId="10">#REF!</definedName>
    <definedName name="grv">#REF!</definedName>
    <definedName name="gs" localSheetId="5">#REF!</definedName>
    <definedName name="gs" localSheetId="0">#REF!</definedName>
    <definedName name="gs">#REF!</definedName>
    <definedName name="gs110g" localSheetId="10">#REF!</definedName>
    <definedName name="gs110g">#REF!</definedName>
    <definedName name="gs14g" localSheetId="10">#REF!</definedName>
    <definedName name="gs14g">#REF!</definedName>
    <definedName name="gs55g" localSheetId="10">#REF!</definedName>
    <definedName name="gs55g">#REF!</definedName>
    <definedName name="gs6g" localSheetId="10">#REF!</definedName>
    <definedName name="gs6g">#REF!</definedName>
    <definedName name="gs80g" localSheetId="10">#REF!</definedName>
    <definedName name="gs80g">#REF!</definedName>
    <definedName name="gsdgr">[188]DHSD!$G$19</definedName>
    <definedName name="Gst" localSheetId="10">[80]DHSD!#REF!</definedName>
    <definedName name="Gst">[80]DHSD!#REF!</definedName>
    <definedName name="GT" localSheetId="10">#REF!</definedName>
    <definedName name="GT">#REF!</definedName>
    <definedName name="gtwretw" localSheetId="5">#REF!</definedName>
    <definedName name="gtwretw" localSheetId="0">#REF!</definedName>
    <definedName name="gtwretw">#REF!</definedName>
    <definedName name="GTY" localSheetId="0" hidden="1">{"'Sheet1'!$A$1"}</definedName>
    <definedName name="GTY" localSheetId="10" hidden="1">{"'Sheet1'!$A$1"}</definedName>
    <definedName name="GTY" hidden="1">{"'Sheet1'!$A$1"}</definedName>
    <definedName name="Guidepost" localSheetId="5">#REF!</definedName>
    <definedName name="Guidepost" localSheetId="0">#REF!</definedName>
    <definedName name="Guidepost">#REF!</definedName>
    <definedName name="Guidesign" localSheetId="5">#REF!</definedName>
    <definedName name="Guidesign">#REF!</definedName>
    <definedName name="gwwr" localSheetId="0" hidden="1">{"'Sheet1'!$A$1"}</definedName>
    <definedName name="gwwr" localSheetId="10" hidden="1">{"'Sheet1'!$A$1"}</definedName>
    <definedName name="gwwr" hidden="1">{"'Sheet1'!$A$1"}</definedName>
    <definedName name="gypsum" localSheetId="5">[177]BAHAN!#REF!</definedName>
    <definedName name="gypsum" localSheetId="0">[177]BAHAN!#REF!</definedName>
    <definedName name="gypsum" localSheetId="1">[96]BasicPrice!#REF!</definedName>
    <definedName name="gypsum" localSheetId="10">[96]BasicPrice!#REF!</definedName>
    <definedName name="gypsum">[177]BAHAN!#REF!</definedName>
    <definedName name="h" localSheetId="5">[242]Meto!#REF!</definedName>
    <definedName name="H" localSheetId="1">#REF!</definedName>
    <definedName name="H" localSheetId="10">#REF!</definedName>
    <definedName name="h">[242]Meto!#REF!</definedName>
    <definedName name="H.06" localSheetId="0">#REF!</definedName>
    <definedName name="H.06" localSheetId="10">#REF!</definedName>
    <definedName name="H.06">#REF!</definedName>
    <definedName name="h.10" localSheetId="5">[175]ANALISA!#REF!</definedName>
    <definedName name="h.10" localSheetId="0">[175]ANALISA!#REF!</definedName>
    <definedName name="H.10" localSheetId="1">#REF!</definedName>
    <definedName name="H.10" localSheetId="10">#REF!</definedName>
    <definedName name="h.10">[175]ANALISA!#REF!</definedName>
    <definedName name="h.10.metal" localSheetId="5">#REF!</definedName>
    <definedName name="h.10.metal" localSheetId="0">#REF!</definedName>
    <definedName name="h.10.metal">#REF!</definedName>
    <definedName name="h.10a" localSheetId="5">[49]ANALISA!#REF!</definedName>
    <definedName name="h.10a" localSheetId="0">[49]ANALISA!#REF!</definedName>
    <definedName name="h.10a" localSheetId="1">[49]ANALISA!#REF!</definedName>
    <definedName name="h.10a" localSheetId="10">[49]ANALISA!#REF!</definedName>
    <definedName name="h.10a">[49]ANALISA!#REF!</definedName>
    <definedName name="h.15" localSheetId="5">#REF!</definedName>
    <definedName name="h.15" localSheetId="0">#REF!</definedName>
    <definedName name="H.15" localSheetId="1">#REF!</definedName>
    <definedName name="H.15" localSheetId="10">#REF!</definedName>
    <definedName name="h.15">#REF!</definedName>
    <definedName name="h.15.zinc" localSheetId="5">[49]ANALISA!#REF!</definedName>
    <definedName name="h.15.zinc" localSheetId="0">[49]ANALISA!#REF!</definedName>
    <definedName name="h.15.zinc" localSheetId="1">[49]ANALISA!#REF!</definedName>
    <definedName name="h.15.zinc" localSheetId="10">[49]ANALISA!#REF!</definedName>
    <definedName name="h.15.zinc">[49]ANALISA!#REF!</definedName>
    <definedName name="h.2" localSheetId="5">[49]ANALISA!#REF!</definedName>
    <definedName name="h.2" localSheetId="0">[49]ANALISA!#REF!</definedName>
    <definedName name="h.2" localSheetId="1">[49]ANALISA!#REF!</definedName>
    <definedName name="h.2">[49]ANALISA!#REF!</definedName>
    <definedName name="h.8" localSheetId="5">[175]ANALISA!#REF!</definedName>
    <definedName name="h.8">[175]ANALISA!#REF!</definedName>
    <definedName name="h.8.metal" localSheetId="5">#REF!</definedName>
    <definedName name="h.8.metal" localSheetId="0">#REF!</definedName>
    <definedName name="h.8.metal">#REF!</definedName>
    <definedName name="h.8.transparan" localSheetId="5">[49]ANALISA!#REF!</definedName>
    <definedName name="h.8.transparan" localSheetId="0">[49]ANALISA!#REF!</definedName>
    <definedName name="h.8.transparan" localSheetId="1">[49]ANALISA!#REF!</definedName>
    <definedName name="h.8.transparan" localSheetId="10">[49]ANALISA!#REF!</definedName>
    <definedName name="h.8.transparan">[49]ANALISA!#REF!</definedName>
    <definedName name="h.8a" localSheetId="5">[49]ANALISA!#REF!</definedName>
    <definedName name="h.8a">[49]ANALISA!#REF!</definedName>
    <definedName name="H_10" localSheetId="5">[177]ANALISA!#REF!</definedName>
    <definedName name="H_10">[177]ANALISA!#REF!</definedName>
    <definedName name="H_15" localSheetId="5">#REF!</definedName>
    <definedName name="H_15" localSheetId="0">#REF!</definedName>
    <definedName name="H_15">#REF!</definedName>
    <definedName name="H_8" localSheetId="5">[177]ANALISA!#REF!</definedName>
    <definedName name="H_8" localSheetId="0">[177]ANALISA!#REF!</definedName>
    <definedName name="H_8" localSheetId="1">[177]ANALISA!#REF!</definedName>
    <definedName name="H_8" localSheetId="10">[177]ANALISA!#REF!</definedName>
    <definedName name="H_8">[177]ANALISA!#REF!</definedName>
    <definedName name="H_8A" localSheetId="5">[176]Analisa!$L$242</definedName>
    <definedName name="H_8A" localSheetId="0">#REF!</definedName>
    <definedName name="H_8A">#REF!</definedName>
    <definedName name="hagis" localSheetId="5">[321]H.Satuan!#REF!</definedName>
    <definedName name="hagis" localSheetId="0">[321]H.Satuan!#REF!</definedName>
    <definedName name="hagis">[321]H.Satuan!#REF!</definedName>
    <definedName name="HAGO" localSheetId="5">#REF!</definedName>
    <definedName name="HAGO" localSheetId="0">#REF!</definedName>
    <definedName name="HAGO">#REF!</definedName>
    <definedName name="HAJIME" localSheetId="0">#REF!</definedName>
    <definedName name="HAJIME" localSheetId="10">#REF!</definedName>
    <definedName name="HAJIME">#REF!</definedName>
    <definedName name="hakangin" localSheetId="0">[224]cover!#REF!</definedName>
    <definedName name="hakangin" localSheetId="10">[224]cover!#REF!</definedName>
    <definedName name="hakangin">[224]cover!#REF!</definedName>
    <definedName name="halaman" localSheetId="5">#REF!</definedName>
    <definedName name="halaman" localSheetId="0">#REF!</definedName>
    <definedName name="halaman">#REF!</definedName>
    <definedName name="hamer">[196]Hargasatuan!$F$85</definedName>
    <definedName name="HAMMER" localSheetId="5">#REF!</definedName>
    <definedName name="HAMMER" localSheetId="0">#REF!</definedName>
    <definedName name="Hammer" localSheetId="1">[283]rekap!$D$78</definedName>
    <definedName name="Hammer" localSheetId="10">[283]rekap!$D$78</definedName>
    <definedName name="HAMMER">#REF!</definedName>
    <definedName name="HAND2" localSheetId="0">#REF!</definedName>
    <definedName name="HAND2" localSheetId="10">#REF!</definedName>
    <definedName name="HAND2">#REF!</definedName>
    <definedName name="handcompactor" localSheetId="0">#REF!</definedName>
    <definedName name="handcompactor" localSheetId="10">#REF!</definedName>
    <definedName name="handcompactor">#REF!</definedName>
    <definedName name="handle" localSheetId="1">'[81]Bahan '!#REF!</definedName>
    <definedName name="handle" localSheetId="10">'[81]Bahan '!#REF!</definedName>
    <definedName name="handle">[274]BAHAN!$L$23</definedName>
    <definedName name="handlehp" localSheetId="10">'[81]Bahan '!#REF!</definedName>
    <definedName name="handlehp">'[81]Bahan '!#REF!</definedName>
    <definedName name="haraga">[349]Hrg!$B$8:$F$10</definedName>
    <definedName name="HARBQ" localSheetId="0">#REF!</definedName>
    <definedName name="HARBQ" localSheetId="10">#REF!</definedName>
    <definedName name="HARBQ">#REF!</definedName>
    <definedName name="hardas" localSheetId="0">#REF!</definedName>
    <definedName name="hardas" localSheetId="10">#REF!</definedName>
    <definedName name="hardas">#REF!</definedName>
    <definedName name="HARGA" localSheetId="5">'[178]D -12'!#REF!</definedName>
    <definedName name="HARGA" localSheetId="0">'[178]D -12'!#REF!</definedName>
    <definedName name="HARGA" localSheetId="1">#REF!</definedName>
    <definedName name="HARGA" localSheetId="10">#REF!</definedName>
    <definedName name="HARGA">'[178]D -12'!#REF!</definedName>
    <definedName name="HARGA_BAHAN" localSheetId="0">#REF!</definedName>
    <definedName name="HARGA_BAHAN" localSheetId="10">#REF!</definedName>
    <definedName name="HARGA_BAHAN">#REF!</definedName>
    <definedName name="HARGA_JADI" localSheetId="5">#REF!</definedName>
    <definedName name="HARGA_JADI" localSheetId="0">#REF!</definedName>
    <definedName name="HARGA_JADI">#REF!</definedName>
    <definedName name="harga1">[350]Hrg!$B$8:$F$9</definedName>
    <definedName name="hargadasar">[351]HARGA!$C$12:$D$20</definedName>
    <definedName name="hargamob" localSheetId="5">#REF!</definedName>
    <definedName name="hargamob" localSheetId="0">#REF!</definedName>
    <definedName name="hargamob" localSheetId="1">[96]PP!$R$16</definedName>
    <definedName name="hargamob" localSheetId="10">[96]PP!$R$16</definedName>
    <definedName name="hargamob">#REF!</definedName>
    <definedName name="hari" localSheetId="1">'[232]Upah&amp;Bahan'!$C$41</definedName>
    <definedName name="hari" localSheetId="10">'[232]Upah&amp;Bahan'!$C$41</definedName>
    <definedName name="hari">'[4]Upah&amp;Bahan'!$C$41</definedName>
    <definedName name="Hari1" localSheetId="5">#REF!</definedName>
    <definedName name="Hari1" localSheetId="0">#REF!</definedName>
    <definedName name="Hari1">#REF!</definedName>
    <definedName name="Hari2" localSheetId="5">#REF!</definedName>
    <definedName name="Hari2">#REF!</definedName>
    <definedName name="harian" localSheetId="5">'[252]RKA (2)'!#REF!</definedName>
    <definedName name="harian">'[252]RKA (2)'!#REF!</definedName>
    <definedName name="harikerja">[301]CH!$C$25</definedName>
    <definedName name="harsat" localSheetId="5">#REF!</definedName>
    <definedName name="harsat" localSheetId="0">#REF!</definedName>
    <definedName name="HARSAT" localSheetId="1">'[352]Analisa 2'!$B$1459:$J$1665</definedName>
    <definedName name="HARSAT" localSheetId="10">'[352]Analisa 2'!$B$1459:$J$1665</definedName>
    <definedName name="harsat">#REF!</definedName>
    <definedName name="haul" localSheetId="5">'[316]meth hsl nego'!#REF!</definedName>
    <definedName name="haul" localSheetId="0">'[316]meth hsl nego'!#REF!</definedName>
    <definedName name="haul">'[316]meth hsl nego'!#REF!</definedName>
    <definedName name="hbbp" localSheetId="5">#REF!</definedName>
    <definedName name="hbbp" localSheetId="0">#REF!</definedName>
    <definedName name="hbbp">#REF!</definedName>
    <definedName name="hdw" localSheetId="0">#REF!</definedName>
    <definedName name="hdw" localSheetId="10">#REF!</definedName>
    <definedName name="hdw">#REF!</definedName>
    <definedName name="Heä_soá_laép_xaø_H">1.7</definedName>
    <definedName name="heä_soá_sình_laày" localSheetId="10">#REF!</definedName>
    <definedName name="heä_soá_sình_laày">#REF!</definedName>
    <definedName name="HEAD" localSheetId="5">#REF!</definedName>
    <definedName name="HEAD" localSheetId="0">#REF!</definedName>
    <definedName name="HEAD">#REF!</definedName>
    <definedName name="HEADER" localSheetId="5">#REF!</definedName>
    <definedName name="HEADER">#REF!</definedName>
    <definedName name="Header12">'[111]Analisa Harga Satuan'!$G$2073</definedName>
    <definedName name="Header4">'[111]Analisa Harga Satuan'!$G$2047</definedName>
    <definedName name="Header6">'[111]Analisa Harga Satuan'!$G$2060</definedName>
    <definedName name="Header84mtr">'[111]Analisa Harga Satuan'!$G$2085</definedName>
    <definedName name="HEADFOOT" localSheetId="5">#REF!</definedName>
    <definedName name="HEADFOOT" localSheetId="0">#REF!</definedName>
    <definedName name="HEADFOOT">#REF!</definedName>
    <definedName name="HEKTO_1" localSheetId="0">#REF!</definedName>
    <definedName name="HEKTO_1" localSheetId="10">#REF!</definedName>
    <definedName name="HEKTO_1">#REF!</definedName>
    <definedName name="HEKTO_2" localSheetId="10">#REF!</definedName>
    <definedName name="HEKTO_2">#REF!</definedName>
    <definedName name="helm">[199]bahan!$H$294</definedName>
    <definedName name="hengseljendela">[40]upah!$H$80</definedName>
    <definedName name="hengselpintu">[40]upah!$H$79</definedName>
    <definedName name="hERO">[353]Pipe!$A$12:$I$34</definedName>
    <definedName name="hERO_aNADUCT" localSheetId="10">[353]Pipe!$1:$10</definedName>
    <definedName name="hERO_aNADUCT">[353]Pipe!$1:$10</definedName>
    <definedName name="hg" localSheetId="1">'[232]Upah&amp;Bahan'!$C$55</definedName>
    <definedName name="hg" localSheetId="10">'[232]Upah&amp;Bahan'!$C$55</definedName>
    <definedName name="hg">'[4]Upah&amp;Bahan'!$C$55</definedName>
    <definedName name="hgjj" localSheetId="0" hidden="1">{"'Sheet1'!$A$1"}</definedName>
    <definedName name="hgjj" localSheetId="10" hidden="1">{"'Sheet1'!$A$1"}</definedName>
    <definedName name="hgjj" hidden="1">{"'Sheet1'!$A$1"}</definedName>
    <definedName name="HGT" localSheetId="0" hidden="1">{"'Sheet1'!$A$1"}</definedName>
    <definedName name="HGT" localSheetId="10" hidden="1">{"'Sheet1'!$A$1"}</definedName>
    <definedName name="HGT" hidden="1">{"'Sheet1'!$A$1"}</definedName>
    <definedName name="HH" localSheetId="0" hidden="1">{"'Sheet1'!$A$1"}</definedName>
    <definedName name="HH" localSheetId="10" hidden="1">{"'Sheet1'!$A$1"}</definedName>
    <definedName name="HH" hidden="1">{"'Sheet1'!$A$1"}</definedName>
    <definedName name="HH15HT" localSheetId="10">'[50]TONGKE-HT'!#REF!</definedName>
    <definedName name="HH15HT">'[50]TONGKE-HT'!#REF!</definedName>
    <definedName name="HH16HT">'[50]TONGKE-HT'!#REF!</definedName>
    <definedName name="HH19HT">'[50]TONGKE-HT'!#REF!</definedName>
    <definedName name="HH20HT">'[50]TONGKE-HT'!#REF!</definedName>
    <definedName name="HHH" localSheetId="0" hidden="1">{"'Sheet1'!$A$1"}</definedName>
    <definedName name="HHH" localSheetId="10" hidden="1">{"'Sheet1'!$A$1"}</definedName>
    <definedName name="HHH" hidden="1">{"'Sheet1'!$A$1"}</definedName>
    <definedName name="HI" localSheetId="10">#REF!</definedName>
    <definedName name="HI">#REF!</definedName>
    <definedName name="hil" localSheetId="10">#REF!</definedName>
    <definedName name="hil">#REF!</definedName>
    <definedName name="hjy" localSheetId="0" hidden="1">{"'Sheet1'!$A$1"}</definedName>
    <definedName name="hjy" localSheetId="10" hidden="1">{"'Sheet1'!$A$1"}</definedName>
    <definedName name="hjy" hidden="1">{"'Sheet1'!$A$1"}</definedName>
    <definedName name="hkerja">[354]CH!$A$12</definedName>
    <definedName name="hkh">[321]H.Satuan!#REF!</definedName>
    <definedName name="hkoral">'[81]Bahan '!#REF!</definedName>
    <definedName name="HL" localSheetId="10">#REF!</definedName>
    <definedName name="HL">#REF!</definedName>
    <definedName name="hollow">'[81]Bahan '!#REF!</definedName>
    <definedName name="homoge100100">'[81]Bahan '!#REF!</definedName>
    <definedName name="homoge120180">'[81]Bahan '!#REF!</definedName>
    <definedName name="homoge4040">'[81]Bahan '!#REF!</definedName>
    <definedName name="homoge6060">'[81]Bahan '!#REF!</definedName>
    <definedName name="honorer" localSheetId="5">#REF!</definedName>
    <definedName name="honorer" localSheetId="0">#REF!</definedName>
    <definedName name="honorer">#REF!</definedName>
    <definedName name="hor">[355]data!$B$1:$G$27</definedName>
    <definedName name="horrybeam" localSheetId="5">#REF!</definedName>
    <definedName name="horrybeam" localSheetId="0">#REF!</definedName>
    <definedName name="horrybeam">#REF!</definedName>
    <definedName name="hotmix" localSheetId="5">[356]Meth!#REF!</definedName>
    <definedName name="hotmix" localSheetId="0">[356]Meth!#REF!</definedName>
    <definedName name="hotmix">[356]Meth!#REF!</definedName>
    <definedName name="hpbp" localSheetId="0">#REF!</definedName>
    <definedName name="hpbp" localSheetId="10">#REF!</definedName>
    <definedName name="hpbp">#REF!</definedName>
    <definedName name="hpkst" localSheetId="0">#REF!</definedName>
    <definedName name="hpkst" localSheetId="10">#REF!</definedName>
    <definedName name="hpkst">#REF!</definedName>
    <definedName name="hppt" localSheetId="0">#REF!</definedName>
    <definedName name="hppt" localSheetId="10">#REF!</definedName>
    <definedName name="hppt">#REF!</definedName>
    <definedName name="HPS">'[186]Input Umum'!$E$9</definedName>
    <definedName name="HPSPAKET">'[117]Input Umum'!$A$26</definedName>
    <definedName name="HPSTEXT">'[186]Input Umum'!$G$9</definedName>
    <definedName name="hrgsat" localSheetId="5">#REF!</definedName>
    <definedName name="hrgsat" localSheetId="0">#REF!</definedName>
    <definedName name="hrgsat">#REF!</definedName>
    <definedName name="hrkj">[357]CH!$C$26</definedName>
    <definedName name="HRS" localSheetId="5">#REF!</definedName>
    <definedName name="HRS" localSheetId="0">#REF!</definedName>
    <definedName name="HRS" localSheetId="1">'[111]Analisa Harga Satuan'!$G$2966</definedName>
    <definedName name="HRS" localSheetId="10">'[111]Analisa Harga Satuan'!$G$2966</definedName>
    <definedName name="HRS">#REF!</definedName>
    <definedName name="hrsbc" localSheetId="5">#REF!</definedName>
    <definedName name="hrsbc" localSheetId="0">#REF!</definedName>
    <definedName name="hrsbc">#REF!</definedName>
    <definedName name="HS" localSheetId="10">#REF!</definedName>
    <definedName name="HS">#REF!</definedName>
    <definedName name="hs_lain">'[358]HARSAT-lain'!$D$2:$O$1843</definedName>
    <definedName name="hs_tanah">'[358]HARSAT-tanah'!$D$1:$O$1805</definedName>
    <definedName name="HSCT3">0.1</definedName>
    <definedName name="hsd" localSheetId="5">'[359]DIV 5 6'!#REF!</definedName>
    <definedName name="hsd" localSheetId="0">'[359]DIV 5 6'!#REF!</definedName>
    <definedName name="HSD" localSheetId="1">#REF!</definedName>
    <definedName name="HSD" localSheetId="10">#REF!</definedName>
    <definedName name="hsd">'[359]DIV 5 6'!#REF!</definedName>
    <definedName name="hsdc1" localSheetId="0">#REF!</definedName>
    <definedName name="hsdc1" localSheetId="10">#REF!</definedName>
    <definedName name="hsdc1">#REF!</definedName>
    <definedName name="HSDD" localSheetId="0">[50]phuluc1!#REF!</definedName>
    <definedName name="HSDD" localSheetId="10">[50]phuluc1!#REF!</definedName>
    <definedName name="HSDD">[50]phuluc1!#REF!</definedName>
    <definedName name="HSDN">2.5</definedName>
    <definedName name="HSHH" localSheetId="10">#REF!</definedName>
    <definedName name="HSHH">#REF!</definedName>
    <definedName name="HSHHUT" localSheetId="10">#REF!</definedName>
    <definedName name="HSHHUT">#REF!</definedName>
    <definedName name="hskk1">[50]chitiet!$D$4</definedName>
    <definedName name="HSL" localSheetId="10">[360]Sheet3!#REF!</definedName>
    <definedName name="HSL">[360]Sheet3!#REF!</definedName>
    <definedName name="HSNC">[281]Du_lieu!$C$6</definedName>
    <definedName name="hsp_lahan">'[358]HARSAT-lhn'!$A$7:$T$315</definedName>
    <definedName name="hspt" localSheetId="0">#REF!</definedName>
    <definedName name="hspt" localSheetId="10">#REF!</definedName>
    <definedName name="hspt">#REF!</definedName>
    <definedName name="HSSL" localSheetId="0">#REF!</definedName>
    <definedName name="HSSL" localSheetId="10">#REF!</definedName>
    <definedName name="HSSL">#REF!</definedName>
    <definedName name="HST" localSheetId="10">'[286]Daftar Harga Satuan'!$1:$1048576</definedName>
    <definedName name="HST">'[286]Daftar Harga Satuan'!$1:$1048576</definedName>
    <definedName name="hstrh">[188]DHSD!$G$48</definedName>
    <definedName name="hsut" localSheetId="0">#REF!</definedName>
    <definedName name="hsut" localSheetId="10">#REF!</definedName>
    <definedName name="hsut">#REF!</definedName>
    <definedName name="HSVC1" localSheetId="0">#REF!</definedName>
    <definedName name="HSVC1" localSheetId="10">#REF!</definedName>
    <definedName name="HSVC1">#REF!</definedName>
    <definedName name="HSVC2" localSheetId="0">#REF!</definedName>
    <definedName name="HSVC2" localSheetId="10">#REF!</definedName>
    <definedName name="HSVC2">#REF!</definedName>
    <definedName name="HSVC3" localSheetId="10">#REF!</definedName>
    <definedName name="HSVC3">#REF!</definedName>
    <definedName name="hswt" localSheetId="10">#REF!</definedName>
    <definedName name="hswt">#REF!</definedName>
    <definedName name="ht" localSheetId="10">[188]DHSD!#REF!</definedName>
    <definedName name="ht">[188]DHSD!#REF!</definedName>
    <definedName name="ht25nc" localSheetId="10">'[50]lam-moi'!#REF!</definedName>
    <definedName name="ht25nc">'[50]lam-moi'!#REF!</definedName>
    <definedName name="ht25vl" localSheetId="10">'[50]lam-moi'!#REF!</definedName>
    <definedName name="ht25vl">'[50]lam-moi'!#REF!</definedName>
    <definedName name="ht325nc" localSheetId="10">'[50]lam-moi'!#REF!</definedName>
    <definedName name="ht325nc">'[50]lam-moi'!#REF!</definedName>
    <definedName name="ht325vl">'[50]lam-moi'!#REF!</definedName>
    <definedName name="ht37k">'[50]lam-moi'!#REF!</definedName>
    <definedName name="ht37nc">'[50]lam-moi'!#REF!</definedName>
    <definedName name="ht50nc">'[50]lam-moi'!#REF!</definedName>
    <definedName name="ht50vl">'[50]lam-moi'!#REF!</definedName>
    <definedName name="hthjhj" localSheetId="0" hidden="1">{"'Sheet1'!$A$1"}</definedName>
    <definedName name="hthjhj" localSheetId="10" hidden="1">{"'Sheet1'!$A$1"}</definedName>
    <definedName name="hthjhj" hidden="1">{"'Sheet1'!$A$1"}</definedName>
    <definedName name="HTML_CodePage" hidden="1">1252</definedName>
    <definedName name="HTML_Control" localSheetId="0" hidden="1">{"'Sheet1'!$A$1"}</definedName>
    <definedName name="HTML_Control" localSheetId="10" hidden="1">{"'Sheet1'!$A$1"}</definedName>
    <definedName name="HTML_Control" hidden="1">{"'Sheet1'!$A$1"}</definedName>
    <definedName name="HTML_Description" hidden="1">""</definedName>
    <definedName name="HTML_Email" hidden="1">""</definedName>
    <definedName name="HTML_Header" hidden="1">"Sheet1"</definedName>
    <definedName name="HTML_LastUpdate" hidden="1">"4/12/01"</definedName>
    <definedName name="HTML_LineAfter" hidden="1">FALSE</definedName>
    <definedName name="HTML_LineBefore" hidden="1">FALSE</definedName>
    <definedName name="HTML_Name" hidden="1">"TJ 2000"</definedName>
    <definedName name="HTML_OBDlg2" hidden="1">TRUE</definedName>
    <definedName name="HTML_OBDlg4" hidden="1">TRUE</definedName>
    <definedName name="HTML_OS" hidden="1">0</definedName>
    <definedName name="HTML_PathFile" hidden="1">"C:\WINDOWS\Favorites\MyHTML.htm"</definedName>
    <definedName name="HTML_Title" hidden="1">"Book1"</definedName>
    <definedName name="HTNC" localSheetId="10">#REF!</definedName>
    <definedName name="HTNC">#REF!</definedName>
    <definedName name="htrsht">'[225]SAT-DAS'!$J$63</definedName>
    <definedName name="HTVL" localSheetId="0">#REF!</definedName>
    <definedName name="HTVL" localSheetId="10">#REF!</definedName>
    <definedName name="HTVL">#REF!</definedName>
    <definedName name="HU" localSheetId="5">'[361]ANAL-'!#REF!</definedName>
    <definedName name="HU" localSheetId="0">'[361]ANAL-'!#REF!</definedName>
    <definedName name="HU">'[361]ANAL-'!#REF!</definedName>
    <definedName name="HUB">'[286]Daftar Harga Satuan'!$A$12:$E$283</definedName>
    <definedName name="hyhkj" localSheetId="0" hidden="1">{"'Sheet1'!$A$1"}</definedName>
    <definedName name="hyhkj" localSheetId="10" hidden="1">{"'Sheet1'!$A$1"}</definedName>
    <definedName name="hyhkj" hidden="1">{"'Sheet1'!$A$1"}</definedName>
    <definedName name="hyu4t" localSheetId="0" hidden="1">{"'Sheet1'!$A$1"}</definedName>
    <definedName name="hyu4t" localSheetId="10" hidden="1">{"'Sheet1'!$A$1"}</definedName>
    <definedName name="hyu4t" hidden="1">{"'Sheet1'!$A$1"}</definedName>
    <definedName name="hyut" localSheetId="0" hidden="1">{"'Sheet1'!$A$1"}</definedName>
    <definedName name="hyut" localSheetId="10" hidden="1">{"'Sheet1'!$A$1"}</definedName>
    <definedName name="hyut" hidden="1">{"'Sheet1'!$A$1"}</definedName>
    <definedName name="I" localSheetId="5">'[316]meth hsl nego'!#REF!</definedName>
    <definedName name="i" localSheetId="1">[362]HIDRO!#REF!</definedName>
    <definedName name="i" localSheetId="10">[362]HIDRO!#REF!</definedName>
    <definedName name="I">'[316]meth hsl nego'!#REF!</definedName>
    <definedName name="I.2" localSheetId="5">#REF!</definedName>
    <definedName name="I.2" localSheetId="0">#REF!</definedName>
    <definedName name="I.2" localSheetId="1">#REF!</definedName>
    <definedName name="I.2" localSheetId="10">#REF!</definedName>
    <definedName name="I.2">#REF!</definedName>
    <definedName name="I_2" localSheetId="5">[177]ANALISA!#REF!</definedName>
    <definedName name="I_2" localSheetId="0">[177]ANALISA!#REF!</definedName>
    <definedName name="I_2" localSheetId="1">[177]ANALISA!#REF!</definedName>
    <definedName name="I_2" localSheetId="10">[177]ANALISA!#REF!</definedName>
    <definedName name="I_2">[177]ANALISA!#REF!</definedName>
    <definedName name="I2É6" localSheetId="0">[50]chitimc!#REF!</definedName>
    <definedName name="I2É6" localSheetId="10">[50]chitimc!#REF!</definedName>
    <definedName name="I2É6">[50]chitimc!#REF!</definedName>
    <definedName name="iat" localSheetId="1">'[52]Upah&amp;Bahan'!$C$55</definedName>
    <definedName name="iat" localSheetId="10">'[52]Upah&amp;Bahan'!$C$55</definedName>
    <definedName name="iat">'[6]Upah&amp;Bahan'!$C$55</definedName>
    <definedName name="icidal" localSheetId="10">'[81]Bahan '!#REF!</definedName>
    <definedName name="icidal">'[81]Bahan '!#REF!</definedName>
    <definedName name="ID" localSheetId="5">#REF!</definedName>
    <definedName name="ID" localSheetId="0">#REF!</definedName>
    <definedName name="ID">#REF!</definedName>
    <definedName name="ID_A" localSheetId="5">#REF!</definedName>
    <definedName name="ID_A">#REF!</definedName>
    <definedName name="ID_A_" localSheetId="5">#REF!</definedName>
    <definedName name="ID_A_">#REF!</definedName>
    <definedName name="IE" localSheetId="5">#REF!</definedName>
    <definedName name="IE">#REF!</definedName>
    <definedName name="ihb" localSheetId="10">#REF!</definedName>
    <definedName name="ihb">#REF!</definedName>
    <definedName name="ihbl" localSheetId="10">#REF!</definedName>
    <definedName name="ihbl">#REF!</definedName>
    <definedName name="ii" localSheetId="5">[40]rab!#REF!</definedName>
    <definedName name="ii">[40]rab!#REF!</definedName>
    <definedName name="II.6">[363]An!$F$272</definedName>
    <definedName name="II.6.">[363]An!$F$272</definedName>
    <definedName name="II_PEK_TANAH" localSheetId="0">#REF!</definedName>
    <definedName name="II_PEK_TANAH" localSheetId="10">#REF!</definedName>
    <definedName name="II_PEK_TANAH">#REF!</definedName>
    <definedName name="iii" localSheetId="5">[40]rab!#REF!</definedName>
    <definedName name="iii" localSheetId="0">[40]rab!#REF!</definedName>
    <definedName name="iii" localSheetId="1">#REF!</definedName>
    <definedName name="iii" localSheetId="10">#REF!</definedName>
    <definedName name="iii">[40]rab!#REF!</definedName>
    <definedName name="III_PEK_PONDASI" localSheetId="0">#REF!</definedName>
    <definedName name="III_PEK_PONDASI" localSheetId="10">#REF!</definedName>
    <definedName name="III_PEK_PONDASI">#REF!</definedName>
    <definedName name="iiii" localSheetId="0">#REF!</definedName>
    <definedName name="iiii" localSheetId="10">#REF!</definedName>
    <definedName name="iiii">#REF!</definedName>
    <definedName name="IIIST">'[364]3TH'!$DR$13:$DR$504</definedName>
    <definedName name="IIST">'[165]2RD'!$DR$13:$DR$504</definedName>
    <definedName name="ijuk" localSheetId="5">[40]upah!#REF!</definedName>
    <definedName name="ijuk" localSheetId="0">[40]upah!#REF!</definedName>
    <definedName name="ijuk" localSheetId="1">'[81]Bahan '!#REF!</definedName>
    <definedName name="ijuk" localSheetId="10">'[81]Bahan '!#REF!</definedName>
    <definedName name="ijuk">[40]upah!#REF!</definedName>
    <definedName name="IKATAN_ANGIN" localSheetId="5">[177]BAHAN!#REF!</definedName>
    <definedName name="IKATAN_ANGIN" localSheetId="0">[177]BAHAN!#REF!</definedName>
    <definedName name="IKATAN_ANGIN">[177]BAHAN!#REF!</definedName>
    <definedName name="ikiran" localSheetId="1">'[52]Upah&amp;Bahan'!$C$18</definedName>
    <definedName name="ikiran" localSheetId="10">'[52]Upah&amp;Bahan'!$C$18</definedName>
    <definedName name="ikiran">'[6]Upah&amp;Bahan'!$C$18</definedName>
    <definedName name="IKK">[87]alat!$AW$19</definedName>
    <definedName name="il" localSheetId="10">'[225]SAT-DAS'!#REF!</definedName>
    <definedName name="il">'[225]SAT-DAS'!#REF!</definedName>
    <definedName name="iltg" localSheetId="10">[188]DHSD!#REF!</definedName>
    <definedName name="iltg">[188]DHSD!#REF!</definedName>
    <definedName name="ilul">[188]DHSD!$G$33</definedName>
    <definedName name="Imah">[295]dasar!$C$39:$G$72</definedName>
    <definedName name="IN" localSheetId="10">[138]BPS!#REF!</definedName>
    <definedName name="IN">[138]BPS!#REF!</definedName>
    <definedName name="inalat" localSheetId="5">#REF!</definedName>
    <definedName name="inalat" localSheetId="0">#REF!</definedName>
    <definedName name="inalat" localSheetId="1">#REF!</definedName>
    <definedName name="inalat" localSheetId="10">#REF!</definedName>
    <definedName name="inalat">#REF!</definedName>
    <definedName name="IndBaja" localSheetId="0">'[180]harga dasar'!#REF!</definedName>
    <definedName name="IndBaja" localSheetId="10">'[180]harga dasar'!#REF!</definedName>
    <definedName name="IndBaja">'[180]harga dasar'!#REF!</definedName>
    <definedName name="index" localSheetId="0">#REF!</definedName>
    <definedName name="index" localSheetId="10">#REF!</definedName>
    <definedName name="index">#REF!</definedName>
    <definedName name="info1">[255]informasi!$H$26</definedName>
    <definedName name="info2">[255]informasi!$H$112</definedName>
    <definedName name="inlain" localSheetId="5">#REF!</definedName>
    <definedName name="inlain" localSheetId="0">#REF!</definedName>
    <definedName name="inlain" localSheetId="1">#REF!</definedName>
    <definedName name="inlain" localSheetId="10">#REF!</definedName>
    <definedName name="inlain">#REF!</definedName>
    <definedName name="inls" localSheetId="10">#REF!</definedName>
    <definedName name="inls">#REF!</definedName>
    <definedName name="inmat" localSheetId="5">#REF!</definedName>
    <definedName name="inmat" localSheetId="1">#REF!</definedName>
    <definedName name="inmat" localSheetId="10">#REF!</definedName>
    <definedName name="inmat">#REF!</definedName>
    <definedName name="inpkt2" localSheetId="10">#REF!</definedName>
    <definedName name="inpkt2">#REF!</definedName>
    <definedName name="Ins_Kabel_3x15">'[111]Analisa Harga Satuan'!$G$2989</definedName>
    <definedName name="InsBC35mm">'[111]Analisa Harga Satuan'!$G$3165</definedName>
    <definedName name="Inskabel3x25">'[111]Analisa Harga Satuan'!$G$3000</definedName>
    <definedName name="inslistrik">[140]uba!$H$79</definedName>
    <definedName name="INSTALASI" localSheetId="5">[324]BAHAN!$L$28</definedName>
    <definedName name="INSTALASI" localSheetId="0">[177]BAHAN!#REF!</definedName>
    <definedName name="INSTALASI" localSheetId="1">[177]BAHAN!#REF!</definedName>
    <definedName name="INSTALASI" localSheetId="10">[177]BAHAN!#REF!</definedName>
    <definedName name="INSTALASI">[177]BAHAN!#REF!</definedName>
    <definedName name="InstKabel_NYA1x10">'[111]Analisa Harga Satuan'!$G$3099</definedName>
    <definedName name="InstKabel_NYA1x50">'[111]Analisa Harga Satuan'!$G$3132</definedName>
    <definedName name="InstKabel_NYA1x70">'[111]Analisa Harga Satuan'!$G$3143</definedName>
    <definedName name="InstKabelNYM2x15">'[111]Analisa Harga Satuan'!$G$2978</definedName>
    <definedName name="InstKabelNYY4x16">'[111]Analisa Harga Satuan'!$G$3033</definedName>
    <definedName name="InstKabelNYY4x50">'[111]Analisa Harga Satuan'!$G$3044</definedName>
    <definedName name="InstKabelNYY4x6">'[111]Analisa Harga Satuan'!$G$3011</definedName>
    <definedName name="INSU" localSheetId="10">#REF!</definedName>
    <definedName name="INSU">#REF!</definedName>
    <definedName name="insub" localSheetId="10">#REF!</definedName>
    <definedName name="insub">#REF!</definedName>
    <definedName name="inti" localSheetId="5">[242]Meto!#REF!</definedName>
    <definedName name="inti" localSheetId="0">[242]Meto!#REF!</definedName>
    <definedName name="inti">[242]Meto!#REF!</definedName>
    <definedName name="inupah" localSheetId="5">#REF!</definedName>
    <definedName name="inupah" localSheetId="0">#REF!</definedName>
    <definedName name="inupah" localSheetId="1">#REF!</definedName>
    <definedName name="inupah" localSheetId="10">#REF!</definedName>
    <definedName name="inupah">#REF!</definedName>
    <definedName name="Ion">[194]dasar!$C$192:$G$221</definedName>
    <definedName name="Irem_VIII.062a" localSheetId="5">'[365]pembongkaran,elastomerik'!#REF!</definedName>
    <definedName name="Irem_VIII.062a" localSheetId="0">'[365]pembongkaran,elastomerik'!#REF!</definedName>
    <definedName name="Irem_VIII.062a">'[365]pembongkaran,elastomerik'!#REF!</definedName>
    <definedName name="isi">[29]Input!$B$11</definedName>
    <definedName name="Ist">'[138]1st'!$B$12:$B$503</definedName>
    <definedName name="item" localSheetId="5">'[6]Kuantitas &amp; Harga'!#REF!</definedName>
    <definedName name="item" localSheetId="0">'[6]Kuantitas &amp; Harga'!#REF!</definedName>
    <definedName name="ITEM" localSheetId="1">#REF!</definedName>
    <definedName name="ITEM" localSheetId="10">#REF!</definedName>
    <definedName name="item">'[6]Kuantitas &amp; Harga'!#REF!</definedName>
    <definedName name="Item_I.17" localSheetId="5">#REF!</definedName>
    <definedName name="Item_I.17" localSheetId="0">#REF!</definedName>
    <definedName name="Item_I.17">#REF!</definedName>
    <definedName name="Item_I.29" localSheetId="5">'[365]pembongkaran,elastomerik'!#REF!</definedName>
    <definedName name="Item_I.29" localSheetId="0">'[365]pembongkaran,elastomerik'!#REF!</definedName>
    <definedName name="Item_I.29">'[365]pembongkaran,elastomerik'!#REF!</definedName>
    <definedName name="Item_I16" localSheetId="5">'[365]pembongkaran,elastomerik'!#REF!</definedName>
    <definedName name="Item_I16">'[365]pembongkaran,elastomerik'!#REF!</definedName>
    <definedName name="Item_III.033" localSheetId="5">'[365]pembongkaran,elastomerik'!#REF!</definedName>
    <definedName name="Item_III.033">'[365]pembongkaran,elastomerik'!#REF!</definedName>
    <definedName name="Item_III.061" localSheetId="5">'[365]pembongkaran,elastomerik'!#REF!</definedName>
    <definedName name="Item_III.061">'[365]pembongkaran,elastomerik'!#REF!</definedName>
    <definedName name="Item_III.062" localSheetId="5">'[365]pembongkaran,elastomerik'!#REF!</definedName>
    <definedName name="Item_III.062">'[365]pembongkaran,elastomerik'!#REF!</definedName>
    <definedName name="Item_III.064">'[365]pembongkaran,elastomerik'!#REF!</definedName>
    <definedName name="Item_III.081">'[365]pembongkaran,elastomerik'!#REF!</definedName>
    <definedName name="Item_III.085">'[365]pembongkaran,elastomerik'!#REF!</definedName>
    <definedName name="Item_III.093">'[365]pembongkaran,elastomerik'!#REF!</definedName>
    <definedName name="Item_IV.01">'[365]pembongkaran,elastomerik'!#REF!</definedName>
    <definedName name="Item_IX.02">'[365]pembongkaran,elastomerik'!#REF!</definedName>
    <definedName name="Item_IX.051">'[365]pembongkaran,elastomerik'!#REF!</definedName>
    <definedName name="Item_IX.052">'[365]pembongkaran,elastomerik'!#REF!</definedName>
    <definedName name="Item_IX.07">'[365]pembongkaran,elastomerik'!#REF!</definedName>
    <definedName name="Item_IX.085">'[365]pembongkaran,elastomerik'!#REF!</definedName>
    <definedName name="Item_IX.086">'[365]pembongkaran,elastomerik'!#REF!</definedName>
    <definedName name="Item_IX.087">'[365]pembongkaran,elastomerik'!#REF!</definedName>
    <definedName name="ITEM_PEMBAYARAN_No." localSheetId="5">#REF!</definedName>
    <definedName name="ITEM_PEMBAYARAN_No." localSheetId="0">#REF!</definedName>
    <definedName name="ITEM_PEMBAYARAN_No.">#REF!</definedName>
    <definedName name="Item_V.01" localSheetId="5">'[365]pembongkaran,elastomerik'!#REF!</definedName>
    <definedName name="Item_V.01" localSheetId="0">'[365]pembongkaran,elastomerik'!#REF!</definedName>
    <definedName name="Item_V.01">'[365]pembongkaran,elastomerik'!#REF!</definedName>
    <definedName name="Item_VI.021" localSheetId="5">'[365]pembongkaran,elastomerik'!#REF!</definedName>
    <definedName name="Item_VI.021" localSheetId="0">'[365]pembongkaran,elastomerik'!#REF!</definedName>
    <definedName name="Item_VI.021">'[365]pembongkaran,elastomerik'!#REF!</definedName>
    <definedName name="Item_VI.022">'[365]pembongkaran,elastomerik'!#REF!</definedName>
    <definedName name="Item_VI.032">'[365]pembongkaran,elastomerik'!#REF!</definedName>
    <definedName name="Item_VII.01">'[365]pembongkaran,elastomerik'!#REF!</definedName>
    <definedName name="Item_VII.041">'[365]pembongkaran,elastomerik'!#REF!</definedName>
    <definedName name="Item_VII.044">'[365]pembongkaran,elastomerik'!#REF!</definedName>
    <definedName name="Item_VII.045">'[365]pembongkaran,elastomerik'!#REF!</definedName>
    <definedName name="Item_VIII.011">'[365]pembongkaran,elastomerik'!#REF!</definedName>
    <definedName name="Item_VIII.011c">'[365]pembongkaran,elastomerik'!#REF!</definedName>
    <definedName name="Item_VIII.012">'[365]pembongkaran,elastomerik'!#REF!</definedName>
    <definedName name="Item_VIII.014a">'[365]pembongkaran,elastomerik'!#REF!</definedName>
    <definedName name="Item_VIII.015">'[365]pembongkaran,elastomerik'!#REF!</definedName>
    <definedName name="Item_VIII.016">'[365]pembongkaran,elastomerik'!#REF!</definedName>
    <definedName name="Item_VIII.017">'[365]pembongkaran,elastomerik'!#REF!</definedName>
    <definedName name="Item_VIII.0227a">'[365]pembongkaran,elastomerik'!#REF!</definedName>
    <definedName name="Item_VIII.0227b">'[365]pembongkaran,elastomerik'!#REF!</definedName>
    <definedName name="Item_VIII.023a">'[365]pembongkaran,elastomerik'!#REF!</definedName>
    <definedName name="Item_VIII.023b">'[365]pembongkaran,elastomerik'!#REF!</definedName>
    <definedName name="Item_VIII.03">'[365]pembongkaran,elastomerik'!#REF!</definedName>
    <definedName name="Item_VIII.042">'[365]pembongkaran,elastomerik'!#REF!</definedName>
    <definedName name="iTEM_VIII.044a">'[365]pembongkaran,elastomerik'!#REF!</definedName>
    <definedName name="Item_VIII.046">'[365]pembongkaran,elastomerik'!#REF!</definedName>
    <definedName name="Item_VIII.051">'[365]pembongkaran,elastomerik'!#REF!</definedName>
    <definedName name="Item_VIII.051a">'[365]pembongkaran,elastomerik'!#REF!</definedName>
    <definedName name="Item_VIII.051b">'[365]pembongkaran,elastomerik'!#REF!</definedName>
    <definedName name="Item_VIII.053A">'[365]pembongkaran,elastomerik'!#REF!</definedName>
    <definedName name="Item_VIII.053B">'[365]pembongkaran,elastomerik'!#REF!</definedName>
    <definedName name="Item_VIII.062a">'[365]pembongkaran,elastomerik'!#REF!</definedName>
    <definedName name="Item_VIII.062b">'[365]pembongkaran,elastomerik'!#REF!</definedName>
    <definedName name="Item_VIII.063">'[365]pembongkaran,elastomerik'!#REF!</definedName>
    <definedName name="item116" localSheetId="0">#REF!</definedName>
    <definedName name="item116" localSheetId="10">#REF!</definedName>
    <definedName name="item116">#REF!</definedName>
    <definedName name="item117" localSheetId="0">#REF!</definedName>
    <definedName name="item117" localSheetId="10">#REF!</definedName>
    <definedName name="item117">#REF!</definedName>
    <definedName name="ITEM12" localSheetId="0">#REF!</definedName>
    <definedName name="ITEM12" localSheetId="10">#REF!</definedName>
    <definedName name="ITEM12">#REF!</definedName>
    <definedName name="item129" localSheetId="10">#REF!</definedName>
    <definedName name="item129">#REF!</definedName>
    <definedName name="item3031" localSheetId="10">#REF!</definedName>
    <definedName name="item3031">#REF!</definedName>
    <definedName name="item3032" localSheetId="10">#REF!</definedName>
    <definedName name="item3032">#REF!</definedName>
    <definedName name="item3033" localSheetId="10">[366]HSTANAH!#REF!</definedName>
    <definedName name="item3033">[366]HSTANAH!#REF!</definedName>
    <definedName name="item304" localSheetId="0">#REF!</definedName>
    <definedName name="item304" localSheetId="10">#REF!</definedName>
    <definedName name="item304">#REF!</definedName>
    <definedName name="item305" localSheetId="0">#REF!</definedName>
    <definedName name="item305" localSheetId="10">#REF!</definedName>
    <definedName name="item305">#REF!</definedName>
    <definedName name="item3061" localSheetId="0">#REF!</definedName>
    <definedName name="item3061" localSheetId="10">#REF!</definedName>
    <definedName name="item3061">#REF!</definedName>
    <definedName name="item3062" localSheetId="0">[366]HSTANAH!#REF!</definedName>
    <definedName name="item3062" localSheetId="10">[366]HSTANAH!#REF!</definedName>
    <definedName name="item3062">[366]HSTANAH!#REF!</definedName>
    <definedName name="item3063" localSheetId="0">#REF!</definedName>
    <definedName name="item3063" localSheetId="10">#REF!</definedName>
    <definedName name="item3063">#REF!</definedName>
    <definedName name="item3064" localSheetId="0">#REF!</definedName>
    <definedName name="item3064" localSheetId="10">#REF!</definedName>
    <definedName name="item3064">#REF!</definedName>
    <definedName name="item3081" localSheetId="0">#REF!</definedName>
    <definedName name="item3081" localSheetId="10">#REF!</definedName>
    <definedName name="item3081">#REF!</definedName>
    <definedName name="item3082" localSheetId="10">#REF!</definedName>
    <definedName name="item3082">#REF!</definedName>
    <definedName name="item3083" localSheetId="10">#REF!</definedName>
    <definedName name="item3083">#REF!</definedName>
    <definedName name="item3084" localSheetId="10">#REF!</definedName>
    <definedName name="item3084">#REF!</definedName>
    <definedName name="item3085" localSheetId="10">#REF!</definedName>
    <definedName name="item3085">#REF!</definedName>
    <definedName name="item3091" localSheetId="10">#REF!</definedName>
    <definedName name="item3091">#REF!</definedName>
    <definedName name="item3092" localSheetId="10">#REF!</definedName>
    <definedName name="item3092">#REF!</definedName>
    <definedName name="item3093" localSheetId="10">#REF!</definedName>
    <definedName name="item3093">#REF!</definedName>
    <definedName name="item310" localSheetId="10">#REF!</definedName>
    <definedName name="item310">#REF!</definedName>
    <definedName name="ITEM322" localSheetId="10">[367]HSTANAH.XLS!#REF!</definedName>
    <definedName name="ITEM322">[367]HSTANAH.XLS!#REF!</definedName>
    <definedName name="item401" localSheetId="0">#REF!</definedName>
    <definedName name="item401" localSheetId="10">#REF!</definedName>
    <definedName name="item401">#REF!</definedName>
    <definedName name="item402" localSheetId="0">#REF!</definedName>
    <definedName name="item402" localSheetId="10">#REF!</definedName>
    <definedName name="item402">#REF!</definedName>
    <definedName name="item501" localSheetId="0">#REF!</definedName>
    <definedName name="item501" localSheetId="10">#REF!</definedName>
    <definedName name="item501">#REF!</definedName>
    <definedName name="ITEM74" localSheetId="0">'[337]HSLAIN-LAIN'!#REF!</definedName>
    <definedName name="ITEM74" localSheetId="10">'[337]HSLAIN-LAIN'!#REF!</definedName>
    <definedName name="ITEM74">'[337]HSLAIN-LAIN'!#REF!</definedName>
    <definedName name="item8012" localSheetId="0">[366]HSBETON!#REF!</definedName>
    <definedName name="item8012" localSheetId="10">[366]HSBETON!#REF!</definedName>
    <definedName name="item8012">[366]HSBETON!#REF!</definedName>
    <definedName name="item8012a" localSheetId="0">[366]HSBETON!#REF!</definedName>
    <definedName name="item8012a">[366]HSBETON!#REF!</definedName>
    <definedName name="item8013" localSheetId="0">[366]HSBETON!#REF!</definedName>
    <definedName name="item8013">[366]HSBETON!#REF!</definedName>
    <definedName name="item8014a">[366]HSBETON!#REF!</definedName>
    <definedName name="item8015">[366]HSBETON!#REF!</definedName>
    <definedName name="item8016">[366]HSBETON!#REF!</definedName>
    <definedName name="item8018">[366]HSBETON!#REF!</definedName>
    <definedName name="item8019">[366]HSBETON!#REF!</definedName>
    <definedName name="ITEM83">'[337]HSLAIN-LAIN'!#REF!</definedName>
    <definedName name="ITEM841">'[337]HSLAIN-LAIN'!#REF!</definedName>
    <definedName name="ITEM842">'[337]HSLAIN-LAIN'!#REF!</definedName>
    <definedName name="ITEM843">'[337]HSLAIN-LAIN'!#REF!</definedName>
    <definedName name="ITEM844">'[337]HSLAIN-LAIN'!#REF!</definedName>
    <definedName name="ITEM845">'[337]HSLAIN-LAIN'!#REF!</definedName>
    <definedName name="ITEM851">'[368]HSLAIN-LAIN'!$A$1:$H$54</definedName>
    <definedName name="ITEM852" localSheetId="10">'[337]HSLAIN-LAIN'!#REF!</definedName>
    <definedName name="ITEM852">'[337]HSLAIN-LAIN'!#REF!</definedName>
    <definedName name="ITEM853" localSheetId="10">'[337]HSLAIN-LAIN'!#REF!</definedName>
    <definedName name="ITEM853">'[337]HSLAIN-LAIN'!#REF!</definedName>
    <definedName name="ITEM9" localSheetId="10">'[337]HSLAIN-LAIN'!#REF!</definedName>
    <definedName name="ITEM9">'[337]HSLAIN-LAIN'!#REF!</definedName>
    <definedName name="iuri">[188]DHSD!$G$36</definedName>
    <definedName name="iv" localSheetId="5">[40]rab!#REF!</definedName>
    <definedName name="iv" localSheetId="0">[40]rab!#REF!</definedName>
    <definedName name="iv">[40]rab!#REF!</definedName>
    <definedName name="IV_PEK_DINDING" localSheetId="0">#REF!</definedName>
    <definedName name="IV_PEK_DINDING" localSheetId="10">#REF!</definedName>
    <definedName name="IV_PEK_DINDING">#REF!</definedName>
    <definedName name="IVST">'[165]4TH'!$DR$13:$DR$504</definedName>
    <definedName name="iwf" localSheetId="10">'[81]Bahan '!#REF!</definedName>
    <definedName name="iwf">'[81]Bahan '!#REF!</definedName>
    <definedName name="ix" localSheetId="5">[40]rab!#REF!</definedName>
    <definedName name="ix" localSheetId="0">[40]rab!#REF!</definedName>
    <definedName name="ix">[40]rab!#REF!</definedName>
    <definedName name="ixi" localSheetId="0">#REF!</definedName>
    <definedName name="ixi" localSheetId="10">#REF!</definedName>
    <definedName name="ixi">#REF!</definedName>
    <definedName name="iyi" localSheetId="0">[188]DHSD!#REF!</definedName>
    <definedName name="iyi" localSheetId="10">[188]DHSD!#REF!</definedName>
    <definedName name="iyi">[188]DHSD!#REF!</definedName>
    <definedName name="J" localSheetId="5">#REF!</definedName>
    <definedName name="J" localSheetId="0">#REF!</definedName>
    <definedName name="j" localSheetId="1">#REF!</definedName>
    <definedName name="j" localSheetId="10">#REF!</definedName>
    <definedName name="J">#REF!</definedName>
    <definedName name="j5jj" localSheetId="0" hidden="1">{"'Sheet1'!$A$1"}</definedName>
    <definedName name="j5jj" localSheetId="10" hidden="1">{"'Sheet1'!$A$1"}</definedName>
    <definedName name="j5jj" hidden="1">{"'Sheet1'!$A$1"}</definedName>
    <definedName name="ja" localSheetId="5">#REF!</definedName>
    <definedName name="ja" localSheetId="0">#REF!</definedName>
    <definedName name="ja" localSheetId="1">#REF!</definedName>
    <definedName name="ja" localSheetId="10">#REF!</definedName>
    <definedName name="ja">#REF!</definedName>
    <definedName name="jabatan">[369]ch!$B$7</definedName>
    <definedName name="jabatanb">[10]Nama!$J$8</definedName>
    <definedName name="jack">[344]bahan!$G$200</definedName>
    <definedName name="JACKHAMMER" localSheetId="5">[109]Peralatan!$A$1476:$J$1534</definedName>
    <definedName name="JACKHAMMER" localSheetId="0">#REF!</definedName>
    <definedName name="JACKHAMMER" localSheetId="1">#REF!</definedName>
    <definedName name="JACKHAMMER" localSheetId="10">#REF!</definedName>
    <definedName name="JACKHAMMER">#REF!</definedName>
    <definedName name="JADWAL_BAR" localSheetId="5">[1]RAB!#REF!</definedName>
    <definedName name="JADWAL_BAR" localSheetId="0">[1]RAB!#REF!</definedName>
    <definedName name="JADWAL_BAR">[1]RAB!#REF!</definedName>
    <definedName name="JADWAL_S" localSheetId="5">[1]RAB!#REF!</definedName>
    <definedName name="JADWAL_S" localSheetId="0">[1]RAB!#REF!</definedName>
    <definedName name="JADWAL_S">[1]RAB!#REF!</definedName>
    <definedName name="JADWAL1">'[162]Jad Alat-bhn 1-12'!$AB$56</definedName>
    <definedName name="JADWAL2">'[162]Jad Alat-bhn 1-12'!$AB$122</definedName>
    <definedName name="JADWAL3">'[162]Jad Alat-bhn 1-12'!$AB$186</definedName>
    <definedName name="JADWAL4">'[162]Jad Alat-bhn 1-12'!$AB$254</definedName>
    <definedName name="JADWAL5">'[162]Jad Alat-bhn 1-12'!$AB$318</definedName>
    <definedName name="JADWAL6">'[162]Jad Alat-bhn 1-12'!$AB$383</definedName>
    <definedName name="JADWAL7">'[162]Jad Alat-bhn 1-12'!$AB$450</definedName>
    <definedName name="JADWAL8">'[162]Jad Alat-bhn 1-12'!$AB$516</definedName>
    <definedName name="JADWBHN1">'[162]Jad Alat-bhn 1-12'!$AC$56</definedName>
    <definedName name="JADWBHN2">'[162]Jad Alat-bhn 1-12'!$AC$122</definedName>
    <definedName name="JADWBHN3">'[162]Jad Alat-bhn 1-12'!$AC$186</definedName>
    <definedName name="JADWBHN4">'[162]Jad Alat-bhn 1-12'!$AC$254</definedName>
    <definedName name="JADWBHN5">'[162]Jad Alat-bhn 1-12'!$AC$318</definedName>
    <definedName name="JADWBHN6">'[162]Jad Alat-bhn 1-12'!$AC$383</definedName>
    <definedName name="JADWBHN7">'[162]Jad Alat-bhn 1-12'!$AC$450</definedName>
    <definedName name="JADWBHN8">'[162]Jad Alat-bhn 1-12'!$AC$516</definedName>
    <definedName name="jal" localSheetId="5">#REF!</definedName>
    <definedName name="jal" localSheetId="0">#REF!</definedName>
    <definedName name="jal" localSheetId="1">#REF!</definedName>
    <definedName name="jal" localSheetId="10">#REF!</definedName>
    <definedName name="jal">#REF!</definedName>
    <definedName name="jalan">[128]Tabel!$M$63:$M$71</definedName>
    <definedName name="jalusi">'[121]Anal-1'!$C$954</definedName>
    <definedName name="jam" localSheetId="1">[86]bq!$J$9</definedName>
    <definedName name="jam" localSheetId="10">[86]bq!$J$9</definedName>
    <definedName name="jam">[10]Nama!$C$13</definedName>
    <definedName name="JAMIN1">'[162]Adm 1-12'!$N$36</definedName>
    <definedName name="JAMIN12" localSheetId="5">[163]Adm!#REF!</definedName>
    <definedName name="JAMIN12">[163]Adm!#REF!</definedName>
    <definedName name="JAMIN13" localSheetId="5">[163]Adm!#REF!</definedName>
    <definedName name="JAMIN13">[163]Adm!#REF!</definedName>
    <definedName name="JAMIN2">'[162]Adm 1-12'!$N$122</definedName>
    <definedName name="JAMIN20" localSheetId="5">'[164]Adm 13-24'!#REF!</definedName>
    <definedName name="JAMIN20">'[164]Adm 13-24'!#REF!</definedName>
    <definedName name="JAMIN21" localSheetId="5">'[164]Adm 13-24'!#REF!</definedName>
    <definedName name="JAMIN21">'[164]Adm 13-24'!#REF!</definedName>
    <definedName name="JAMIN22" localSheetId="5">'[164]Adm 13-24'!#REF!</definedName>
    <definedName name="JAMIN22">'[164]Adm 13-24'!#REF!</definedName>
    <definedName name="JAMIN23" localSheetId="5">'[164]Adm 13-24'!#REF!</definedName>
    <definedName name="JAMIN23">'[164]Adm 13-24'!#REF!</definedName>
    <definedName name="JAMIN24">'[164]Adm 13-24'!#REF!</definedName>
    <definedName name="JAMIN3">'[186]Adm 1-6'!$N$227</definedName>
    <definedName name="JAMIN4">'[162]Adm 1-12'!$N$293</definedName>
    <definedName name="JAMIN5">'[162]Adm 1-12'!$N$377</definedName>
    <definedName name="JAMIN6">'[162]Adm 1-12'!$N$464</definedName>
    <definedName name="JAMIN7">'[162]Adm 1-12'!$N$551</definedName>
    <definedName name="JAMIN8">'[162]Adm 1-12'!$N$637</definedName>
    <definedName name="JAMINAN">'[162]Input Umum'!$E$13</definedName>
    <definedName name="JAN">[128]LHR!$D$11:$D$62</definedName>
    <definedName name="janjuk">[370]KEBALAT!$B$1:$M$73</definedName>
    <definedName name="jarak">[27]Informasi!$H$34</definedName>
    <definedName name="Jarak.Angkut">[214]DATA!$C$28</definedName>
    <definedName name="jarakac">[148]bahan!$E$166</definedName>
    <definedName name="jarakbasea">[148]bahan!$G$166</definedName>
    <definedName name="jarakbatu">[148]bahan!$I$166</definedName>
    <definedName name="JASA" localSheetId="0">#REF!</definedName>
    <definedName name="JASA" localSheetId="10">#REF!</definedName>
    <definedName name="JASA">#REF!</definedName>
    <definedName name="JASD" localSheetId="5">#REF!</definedName>
    <definedName name="JASD" localSheetId="0">#REF!</definedName>
    <definedName name="JASD">#REF!</definedName>
    <definedName name="jdl" localSheetId="10">#REF!</definedName>
    <definedName name="jdl">#REF!</definedName>
    <definedName name="JEFTA" localSheetId="10">#REF!</definedName>
    <definedName name="JEFTA">#REF!</definedName>
    <definedName name="jembatan">'[27]Jembatan Sementara (2)'!$J$57</definedName>
    <definedName name="jendela" localSheetId="5">'[170]RAB (OK)'!#REF!</definedName>
    <definedName name="jendela">'[170]RAB (OK)'!#REF!</definedName>
    <definedName name="jendelaj1">[256]AHS!$K$684</definedName>
    <definedName name="jendelaj2">[256]AHS!$K$692</definedName>
    <definedName name="jendelaj3">[256]AHS!$K$700</definedName>
    <definedName name="jendelaj4">[256]AHS!$K$708</definedName>
    <definedName name="jendelaj5">[256]AHS!$K$716</definedName>
    <definedName name="jendelajb">[256]AHS!$K$660</definedName>
    <definedName name="jendelajem">[256]AHS!$K$676</definedName>
    <definedName name="jendelajm1">[256]AHS!$K$668</definedName>
    <definedName name="jendelajs1">[256]AHS!$K$644</definedName>
    <definedName name="jendelajs2">[256]AHS!$K$652</definedName>
    <definedName name="jendelav1">[256]AHS!$K$724</definedName>
    <definedName name="jendelav2">[256]AHS!$K$732</definedName>
    <definedName name="jendelav3">[256]AHS!$K$740</definedName>
    <definedName name="jendelavj">[256]AHS!$K$748</definedName>
    <definedName name="jfiller" localSheetId="5">#REF!</definedName>
    <definedName name="jfiller" localSheetId="0">#REF!</definedName>
    <definedName name="jfiller">#REF!</definedName>
    <definedName name="jfj" localSheetId="0" hidden="1">{"'Sheet1'!$A$1"}</definedName>
    <definedName name="jfj" localSheetId="10" hidden="1">{"'Sheet1'!$A$1"}</definedName>
    <definedName name="jfj" hidden="1">{"'Sheet1'!$A$1"}</definedName>
    <definedName name="jghjgjhg" localSheetId="10">[371]Cover!#REF!</definedName>
    <definedName name="jghjgjhg">[371]Cover!#REF!</definedName>
    <definedName name="JGY" localSheetId="0">'KONVERSI (2)'!STOP2:'KONVERSI (2)'!STOP2E</definedName>
    <definedName name="JGY" localSheetId="10">'Volume (2)'!STOP2:'Volume (2)'!STOP2E</definedName>
    <definedName name="JGY">STOP2:STOP2E</definedName>
    <definedName name="JH" localSheetId="0">[80]DHSD!#REF!</definedName>
    <definedName name="JH" localSheetId="10">[80]DHSD!#REF!</definedName>
    <definedName name="JH">[80]DHSD!#REF!</definedName>
    <definedName name="JHUY" localSheetId="0" hidden="1">{"'Sheet1'!$A$1"}</definedName>
    <definedName name="JHUY" localSheetId="10" hidden="1">{"'Sheet1'!$A$1"}</definedName>
    <definedName name="JHUY" hidden="1">{"'Sheet1'!$A$1"}</definedName>
    <definedName name="jik" localSheetId="10">#REF!</definedName>
    <definedName name="jik">#REF!</definedName>
    <definedName name="jika" localSheetId="1">'[232]Upah&amp;Bahan'!$C$19</definedName>
    <definedName name="jika" localSheetId="10">'[232]Upah&amp;Bahan'!$C$19</definedName>
    <definedName name="jika">'[4]Upah&amp;Bahan'!$C$19</definedName>
    <definedName name="JJ" localSheetId="10">#REF!</definedName>
    <definedName name="JJ">#REF!</definedName>
    <definedName name="JJJ" localSheetId="0" hidden="1">{"'Sheet1'!$A$1"}</definedName>
    <definedName name="JJJ" localSheetId="10" hidden="1">{"'Sheet1'!$A$1"}</definedName>
    <definedName name="JJJ" hidden="1">{"'Sheet1'!$A$1"}</definedName>
    <definedName name="jkljlk" localSheetId="10">[372]Cover!#REF!</definedName>
    <definedName name="jkljlk">[372]Cover!#REF!</definedName>
    <definedName name="JL_NAS" localSheetId="5">#REF!</definedName>
    <definedName name="JL_NAS" localSheetId="0">#REF!</definedName>
    <definedName name="JL_NAS">#REF!</definedName>
    <definedName name="jln_Sementara">'[111]Analisa Harga Satuan'!$G$79</definedName>
    <definedName name="JMNHG">[87]alat!$AO$1:$AX$49</definedName>
    <definedName name="jopie" localSheetId="5">'[6]Upah&amp;Bahan'!#REF!</definedName>
    <definedName name="jopie" localSheetId="0">'[6]Upah&amp;Bahan'!#REF!</definedName>
    <definedName name="jopie" localSheetId="1">'[52]Upah&amp;Bahan'!#REF!</definedName>
    <definedName name="jopie" localSheetId="10">'[52]Upah&amp;Bahan'!#REF!</definedName>
    <definedName name="jopie">'[6]Upah&amp;Bahan'!#REF!</definedName>
    <definedName name="JPEMBA" localSheetId="5">[1]RAB!#REF!</definedName>
    <definedName name="JPEMBA" localSheetId="0">[1]RAB!#REF!</definedName>
    <definedName name="JPEMBA">[1]RAB!#REF!</definedName>
    <definedName name="JPENING">[1]RAB!#REF!</definedName>
    <definedName name="JREHAB">[373]COVER!#REF!</definedName>
    <definedName name="jry" localSheetId="0" hidden="1">{"'Sheet1'!$A$1"}</definedName>
    <definedName name="jry" localSheetId="10" hidden="1">{"'Sheet1'!$A$1"}</definedName>
    <definedName name="jry" hidden="1">{"'Sheet1'!$A$1"}</definedName>
    <definedName name="Judul" localSheetId="5">#REF!</definedName>
    <definedName name="Judul" localSheetId="0">#REF!</definedName>
    <definedName name="Judul">#REF!</definedName>
    <definedName name="judul_bq" localSheetId="0">[374]SCH!#REF!</definedName>
    <definedName name="judul_bq" localSheetId="10">[374]SCH!#REF!</definedName>
    <definedName name="judul_bq">[374]SCH!#REF!</definedName>
    <definedName name="Judul2" localSheetId="5">#REF!</definedName>
    <definedName name="Judul2" localSheetId="0">#REF!</definedName>
    <definedName name="Judul2">#REF!</definedName>
    <definedName name="Jumlah" localSheetId="5">#REF!</definedName>
    <definedName name="JUMLAH" localSheetId="1">#REF!</definedName>
    <definedName name="JUMLAH" localSheetId="10">#REF!</definedName>
    <definedName name="Jumlah">#REF!</definedName>
    <definedName name="jumlah2" localSheetId="5">#REF!</definedName>
    <definedName name="jumlah2">#REF!</definedName>
    <definedName name="jumlaharsitektur" localSheetId="10">'[81]BQ Utama '!#REF!</definedName>
    <definedName name="jumlaharsitektur">'[81]BQ Utama '!#REF!</definedName>
    <definedName name="jurujalan">[375]DK!$J$290</definedName>
    <definedName name="JUS">[376]Input!$B$8</definedName>
    <definedName name="juta" localSheetId="5">#REF!</definedName>
    <definedName name="juta" localSheetId="0">#REF!</definedName>
    <definedName name="juta">#REF!</definedName>
    <definedName name="JUY" localSheetId="0" hidden="1">{"'Sheet1'!$A$1"}</definedName>
    <definedName name="JUY" localSheetId="10" hidden="1">{"'Sheet1'!$A$1"}</definedName>
    <definedName name="JUY" hidden="1">{"'Sheet1'!$A$1"}</definedName>
    <definedName name="JW">'[186]Input Umum'!$D$11</definedName>
    <definedName name="jyj" localSheetId="0" hidden="1">{"'Sheet1'!$A$1"}</definedName>
    <definedName name="jyj" localSheetId="10" hidden="1">{"'Sheet1'!$A$1"}</definedName>
    <definedName name="jyj" hidden="1">{"'Sheet1'!$A$1"}</definedName>
    <definedName name="k" localSheetId="1">'[121]Anal-1'!$G$1000</definedName>
    <definedName name="k" localSheetId="10">'[121]Anal-1'!$G$1000</definedName>
    <definedName name="k">'[4]Upah&amp;Bahan'!$U$1437</definedName>
    <definedName name="K.0017" localSheetId="5">#REF!</definedName>
    <definedName name="K.0017" localSheetId="0">#REF!</definedName>
    <definedName name="K.0017">#REF!</definedName>
    <definedName name="K.012" localSheetId="5">#REF!</definedName>
    <definedName name="K.012" localSheetId="1">#REF!</definedName>
    <definedName name="K.012" localSheetId="10">#REF!</definedName>
    <definedName name="K.012">#REF!</definedName>
    <definedName name="K.013">'[152]ANL K'!$K$1989</definedName>
    <definedName name="K.016">'[152]ANL K'!$K$62</definedName>
    <definedName name="K.017" localSheetId="5">#REF!</definedName>
    <definedName name="K.017" localSheetId="0">#REF!</definedName>
    <definedName name="K.017">#REF!</definedName>
    <definedName name="K.018" localSheetId="5">'[152]ANL K'!#REF!</definedName>
    <definedName name="K.018" localSheetId="0">'[152]ANL K'!#REF!</definedName>
    <definedName name="K.018">'[152]ANL K'!#REF!</definedName>
    <definedName name="K.024">'[152]ANL K'!$K$188</definedName>
    <definedName name="K.026">'[152]ANL K'!$K$1000</definedName>
    <definedName name="K.040">'[152]ANL K'!$K$314</definedName>
    <definedName name="K.110" localSheetId="5">'[152]ANL K'!#REF!</definedName>
    <definedName name="K.110">'[152]ANL K'!#REF!</definedName>
    <definedName name="K.111" localSheetId="5">[377]K!#REF!</definedName>
    <definedName name="K.111">[377]K!#REF!</definedName>
    <definedName name="K.18" localSheetId="5">#REF!</definedName>
    <definedName name="K.18" localSheetId="0">#REF!</definedName>
    <definedName name="K.18" localSheetId="1">#REF!</definedName>
    <definedName name="K.18" localSheetId="10">#REF!</definedName>
    <definedName name="K.18">#REF!</definedName>
    <definedName name="K.210" localSheetId="5">'[152]ANL K'!#REF!</definedName>
    <definedName name="K.210" localSheetId="0">'[152]ANL K'!#REF!</definedName>
    <definedName name="K.210">'[152]ANL K'!#REF!</definedName>
    <definedName name="K.211">'[152]ANL K'!$K$1688</definedName>
    <definedName name="K.221" localSheetId="5">'[152]ANL K'!#REF!</definedName>
    <definedName name="K.221">'[152]ANL K'!#REF!</definedName>
    <definedName name="K.224" localSheetId="5">#REF!</definedName>
    <definedName name="K.224" localSheetId="0">#REF!</definedName>
    <definedName name="K.224" localSheetId="1">#REF!</definedName>
    <definedName name="K.224" localSheetId="10">#REF!</definedName>
    <definedName name="K.224">#REF!</definedName>
    <definedName name="K.224___Org" localSheetId="5">#REF!</definedName>
    <definedName name="K.224___Org">#REF!</definedName>
    <definedName name="K.225" localSheetId="5">[377]K!#REF!</definedName>
    <definedName name="K.225">[377]K!#REF!</definedName>
    <definedName name="k.23">[152]Bow!$O$109</definedName>
    <definedName name="K.321" localSheetId="5">#REF!</definedName>
    <definedName name="K.321" localSheetId="0">#REF!</definedName>
    <definedName name="K.321" localSheetId="1">#REF!</definedName>
    <definedName name="K.321" localSheetId="10">#REF!</definedName>
    <definedName name="K.321">#REF!</definedName>
    <definedName name="K.342" localSheetId="5">'[152]ANL K'!#REF!</definedName>
    <definedName name="K.342" localSheetId="0">'[152]ANL K'!#REF!</definedName>
    <definedName name="K.342">'[152]ANL K'!#REF!</definedName>
    <definedName name="K.35" localSheetId="5">#REF!</definedName>
    <definedName name="K.35" localSheetId="0">#REF!</definedName>
    <definedName name="K.35" localSheetId="1">#REF!</definedName>
    <definedName name="K.35" localSheetId="10">#REF!</definedName>
    <definedName name="K.35">#REF!</definedName>
    <definedName name="k.35a" localSheetId="10">#REF!</definedName>
    <definedName name="k.35a">#REF!</definedName>
    <definedName name="k.35b" localSheetId="10">#REF!</definedName>
    <definedName name="k.35b">#REF!</definedName>
    <definedName name="K.410" localSheetId="5">'[152]ANL K'!#REF!</definedName>
    <definedName name="K.410" localSheetId="0">'[152]ANL K'!#REF!</definedName>
    <definedName name="K.410">'[152]ANL K'!#REF!</definedName>
    <definedName name="K.411" localSheetId="5">[377]K!#REF!</definedName>
    <definedName name="K.411" localSheetId="0">[377]K!#REF!</definedName>
    <definedName name="K.411">[377]K!#REF!</definedName>
    <definedName name="K.422" localSheetId="5">'[152]ANL K'!#REF!</definedName>
    <definedName name="K.422">'[152]ANL K'!#REF!</definedName>
    <definedName name="K.511" localSheetId="5">'[152]ANL K'!#REF!</definedName>
    <definedName name="K.511">'[152]ANL K'!#REF!</definedName>
    <definedName name="K.513">'[152]ANL K'!#REF!</definedName>
    <definedName name="K.514" localSheetId="5">#REF!</definedName>
    <definedName name="K.514" localSheetId="0">#REF!</definedName>
    <definedName name="K.514" localSheetId="1">#REF!</definedName>
    <definedName name="K.514" localSheetId="10">#REF!</definedName>
    <definedName name="K.514">#REF!</definedName>
    <definedName name="K.517">'[152]ANL K'!$K$692</definedName>
    <definedName name="K.520">'[152]ANL K'!$K$755</definedName>
    <definedName name="k.521" localSheetId="5">'[152]ANL K'!#REF!</definedName>
    <definedName name="k.521">'[152]ANL K'!#REF!</definedName>
    <definedName name="k.523">'[152]ANL K'!$K$818</definedName>
    <definedName name="K.528" localSheetId="5">#REF!</definedName>
    <definedName name="K.528" localSheetId="0">#REF!</definedName>
    <definedName name="K.528" localSheetId="1">#REF!</definedName>
    <definedName name="K.528" localSheetId="10">#REF!</definedName>
    <definedName name="K.528">#REF!</definedName>
    <definedName name="K.528a">'[152]ANL K'!$K$936</definedName>
    <definedName name="K.618" localSheetId="5">#REF!</definedName>
    <definedName name="K.618" localSheetId="0">#REF!</definedName>
    <definedName name="K.618" localSheetId="1">#REF!</definedName>
    <definedName name="K.618" localSheetId="10">#REF!</definedName>
    <definedName name="K.618">#REF!</definedName>
    <definedName name="K.636" localSheetId="5">#REF!</definedName>
    <definedName name="K.636" localSheetId="1">#REF!</definedName>
    <definedName name="K.636" localSheetId="10">#REF!</definedName>
    <definedName name="K.636">#REF!</definedName>
    <definedName name="k.639">'[152]ANL K'!$K$1185</definedName>
    <definedName name="K.641">'[309]ANL K'!$J$6329</definedName>
    <definedName name="K.641.5">'[152]ANL K'!$K$1248</definedName>
    <definedName name="K.641a" localSheetId="5">#REF!</definedName>
    <definedName name="K.641a" localSheetId="0">#REF!</definedName>
    <definedName name="K.641a">#REF!</definedName>
    <definedName name="K.705">'[309]ANL K'!$J$2823</definedName>
    <definedName name="K.710" localSheetId="5">#REF!</definedName>
    <definedName name="K.710" localSheetId="0">#REF!</definedName>
    <definedName name="K.710" localSheetId="1">#REF!</definedName>
    <definedName name="K.710" localSheetId="10">#REF!</definedName>
    <definedName name="K.710">#REF!</definedName>
    <definedName name="K.715" localSheetId="5">#REF!</definedName>
    <definedName name="K.715" localSheetId="1">#REF!</definedName>
    <definedName name="K.715" localSheetId="10">#REF!</definedName>
    <definedName name="K.715">#REF!</definedName>
    <definedName name="K.719" localSheetId="5">[377]K!#REF!</definedName>
    <definedName name="K.719">[377]K!#REF!</definedName>
    <definedName name="K.720" localSheetId="5">#REF!</definedName>
    <definedName name="K.720" localSheetId="0">#REF!</definedName>
    <definedName name="K.720" localSheetId="1">#REF!</definedName>
    <definedName name="K.720" localSheetId="10">#REF!</definedName>
    <definedName name="K.720">#REF!</definedName>
    <definedName name="K.721" localSheetId="5">#REF!</definedName>
    <definedName name="K.721" localSheetId="1">#REF!</definedName>
    <definedName name="K.721" localSheetId="10">#REF!</definedName>
    <definedName name="K.721">#REF!</definedName>
    <definedName name="K.722">'[152]ANL K'!$K$1628</definedName>
    <definedName name="K.729">'[152]ANL K'!$K$2050</definedName>
    <definedName name="k.880">'[152]ANL K'!$K$1748</definedName>
    <definedName name="k.881">'[152]ANL K'!$K$1808</definedName>
    <definedName name="K_012" localSheetId="5">[310]K!#REF!</definedName>
    <definedName name="K_012">[310]K!#REF!</definedName>
    <definedName name="K_013" localSheetId="0">#REF!</definedName>
    <definedName name="K_013" localSheetId="10">#REF!</definedName>
    <definedName name="K_013">#REF!</definedName>
    <definedName name="K_016" localSheetId="0">#REF!</definedName>
    <definedName name="K_016" localSheetId="10">#REF!</definedName>
    <definedName name="K_016">#REF!</definedName>
    <definedName name="K_017" localSheetId="0">#REF!</definedName>
    <definedName name="K_017" localSheetId="10">#REF!</definedName>
    <definedName name="K_017">#REF!</definedName>
    <definedName name="K_026" localSheetId="10">#REF!</definedName>
    <definedName name="K_026">#REF!</definedName>
    <definedName name="k_035" localSheetId="10">#REF!</definedName>
    <definedName name="k_035">#REF!</definedName>
    <definedName name="K_125_1" localSheetId="10">#REF!</definedName>
    <definedName name="K_125_1">#REF!</definedName>
    <definedName name="K_125_2" localSheetId="10">#REF!</definedName>
    <definedName name="K_125_2">#REF!</definedName>
    <definedName name="K_175_1" localSheetId="10">#REF!</definedName>
    <definedName name="K_175_1">#REF!</definedName>
    <definedName name="K_175_2" localSheetId="10">#REF!</definedName>
    <definedName name="K_175_2">#REF!</definedName>
    <definedName name="K_175_3" localSheetId="10">#REF!</definedName>
    <definedName name="K_175_3">#REF!</definedName>
    <definedName name="K_175_4" localSheetId="10">#REF!</definedName>
    <definedName name="K_175_4">#REF!</definedName>
    <definedName name="K_224" localSheetId="5">#REF!</definedName>
    <definedName name="K_224" localSheetId="0">#REF!</definedName>
    <definedName name="K_224">#REF!</definedName>
    <definedName name="K_225">'[378]K-2007'!$V$659</definedName>
    <definedName name="K_225_1" localSheetId="0">#REF!</definedName>
    <definedName name="K_225_1" localSheetId="10">#REF!</definedName>
    <definedName name="K_225_1">#REF!</definedName>
    <definedName name="K_225_2" localSheetId="0">#REF!</definedName>
    <definedName name="K_225_2" localSheetId="10">#REF!</definedName>
    <definedName name="K_225_2">#REF!</definedName>
    <definedName name="K_23" localSheetId="5">[177]ANALISA!#REF!</definedName>
    <definedName name="K_23" localSheetId="0">[177]ANALISA!#REF!</definedName>
    <definedName name="K_23" localSheetId="1">[177]ANALISA!#REF!</definedName>
    <definedName name="K_23" localSheetId="10">[177]ANALISA!#REF!</definedName>
    <definedName name="K_23">[177]ANALISA!#REF!</definedName>
    <definedName name="k_23_kilat" localSheetId="5">[177]ANALISA!#REF!</definedName>
    <definedName name="k_23_kilat" localSheetId="0">[177]ANALISA!#REF!</definedName>
    <definedName name="k_23_kilat">[177]ANALISA!#REF!</definedName>
    <definedName name="k_23_tembok" localSheetId="5">[177]ANALISA!#REF!</definedName>
    <definedName name="k_23_tembok">[177]ANALISA!#REF!</definedName>
    <definedName name="K_275_1" localSheetId="0">#REF!</definedName>
    <definedName name="K_275_1" localSheetId="10">#REF!</definedName>
    <definedName name="K_275_1">#REF!</definedName>
    <definedName name="K_275_2" localSheetId="0">#REF!</definedName>
    <definedName name="K_275_2" localSheetId="10">#REF!</definedName>
    <definedName name="K_275_2">#REF!</definedName>
    <definedName name="K_300">[341]Concrete!$G$96</definedName>
    <definedName name="K_311">'[378]K-2007'!$V$781</definedName>
    <definedName name="K_321" localSheetId="5">#REF!</definedName>
    <definedName name="K_321" localSheetId="0">#REF!</definedName>
    <definedName name="K_321" localSheetId="1">'[378]K-2007'!$V$838</definedName>
    <definedName name="K_321" localSheetId="10">'[378]K-2007'!$V$838</definedName>
    <definedName name="K_321">#REF!</definedName>
    <definedName name="K_350" localSheetId="5">#REF!</definedName>
    <definedName name="K_350" localSheetId="0">#REF!</definedName>
    <definedName name="K_350">#REF!</definedName>
    <definedName name="K_350_1" localSheetId="10">#REF!</definedName>
    <definedName name="K_350_1">#REF!</definedName>
    <definedName name="K_350_2" localSheetId="10">#REF!</definedName>
    <definedName name="K_350_2">#REF!</definedName>
    <definedName name="K_515" localSheetId="5">[310]K!#REF!</definedName>
    <definedName name="K_515">[310]K!#REF!</definedName>
    <definedName name="K_705">'[378]K-2007'!$V$1134</definedName>
    <definedName name="K_710">'[378]K-2007'!$V$1191</definedName>
    <definedName name="K_715">'[378]K-2007'!$V$1252</definedName>
    <definedName name="K_720" localSheetId="0">#REF!</definedName>
    <definedName name="K_720" localSheetId="10">#REF!</definedName>
    <definedName name="K_720">#REF!</definedName>
    <definedName name="K_725">'[378]K-2007'!$V$1314</definedName>
    <definedName name="K_TUKANG" localSheetId="5">#REF!</definedName>
    <definedName name="K_TUKANG" localSheetId="0">#REF!</definedName>
    <definedName name="K_TUKANG" localSheetId="1">#REF!</definedName>
    <definedName name="K_TUKANG" localSheetId="10">#REF!</definedName>
    <definedName name="K_TUKANG">#REF!</definedName>
    <definedName name="k1520b185" localSheetId="0">'[81]Analisa '!#REF!</definedName>
    <definedName name="k1520b185" localSheetId="10">'[81]Analisa '!#REF!</definedName>
    <definedName name="k1520b185">'[81]Analisa '!#REF!</definedName>
    <definedName name="K175_CEMENT">[185]METODE!$D$2124</definedName>
    <definedName name="K175_COARSE">[185]METODE!$D$2122</definedName>
    <definedName name="K175_CRANE">[185]METODE!$D$2153</definedName>
    <definedName name="K175_FINE">[185]METODE!$D$2123</definedName>
    <definedName name="K175_FOREMAN">[185]METODE!$D$2189</definedName>
    <definedName name="K175_MIXER">[185]METODE!$D$2139</definedName>
    <definedName name="K175_SKILL">[185]METODE!$D$2190</definedName>
    <definedName name="K175_UNSKILL">[185]METODE!$D$2191</definedName>
    <definedName name="K175_VIBRATOR">[185]METODE!$D$2169</definedName>
    <definedName name="K175_WATER_T">[185]METODE!$D$2162</definedName>
    <definedName name="K225_" localSheetId="10">[166]ANALISA!#REF!</definedName>
    <definedName name="K225_">[166]ANALISA!#REF!</definedName>
    <definedName name="K250_CRANE">[185]METODE!$D$2153</definedName>
    <definedName name="K250_E_CEMENT">[185]METODE!$D$1948</definedName>
    <definedName name="K250_E_COARSE">[185]METODE!$D$1946</definedName>
    <definedName name="K250_E_CRANE">[185]METODE!$D$2004</definedName>
    <definedName name="K250_E_FINE">[185]METODE!$D$1947</definedName>
    <definedName name="K250_E_FOREMAN">[185]METODE!$D$2054</definedName>
    <definedName name="K250_E_FORMWORK">[185]METODE!$D$1957</definedName>
    <definedName name="K250_E_MIXER">[185]METODE!$D$2078</definedName>
    <definedName name="K250_E_SKILL">[185]METODE!$D$2055</definedName>
    <definedName name="K250_E_UNSKILL">[185]METODE!$D$2056</definedName>
    <definedName name="K250_E_VIBRATOR">[185]METODE!$D$2033</definedName>
    <definedName name="K250_E_WATER_T">[185]METODE!$D$2013</definedName>
    <definedName name="K250_FORMWORK">[185]METODE!$D$2125</definedName>
    <definedName name="K250_MIXER">[185]METODE!$D$2139</definedName>
    <definedName name="K250WOOD">[185]METODE!$D$1957</definedName>
    <definedName name="k2b" localSheetId="10">'[50]THPDMoi  (2)'!#REF!</definedName>
    <definedName name="k2b">'[50]THPDMoi  (2)'!#REF!</definedName>
    <definedName name="ka" localSheetId="1">[379]rekap!#REF!</definedName>
    <definedName name="ka" localSheetId="10">[379]rekap!#REF!</definedName>
    <definedName name="ka">'[4]Upah&amp;Bahan'!$U$1381</definedName>
    <definedName name="kab" localSheetId="10">#REF!</definedName>
    <definedName name="kab">#REF!</definedName>
    <definedName name="Kab." localSheetId="10">#REF!</definedName>
    <definedName name="Kab.">#REF!</definedName>
    <definedName name="Kabag" localSheetId="5">#REF!</definedName>
    <definedName name="Kabag" localSheetId="0">#REF!</definedName>
    <definedName name="Kabag">#REF!</definedName>
    <definedName name="kabet" localSheetId="10">'[81]Bahan '!#REF!</definedName>
    <definedName name="kabet">'[81]Bahan '!#REF!</definedName>
    <definedName name="kaca" localSheetId="5">[230]BAHAN!$L$55</definedName>
    <definedName name="kaca" localSheetId="0">[49]BAHAN!#REF!</definedName>
    <definedName name="kaca" localSheetId="1">'[121]Anal-1'!#REF!</definedName>
    <definedName name="kaca" localSheetId="10">'[121]Anal-1'!#REF!</definedName>
    <definedName name="kaca">[49]BAHAN!#REF!</definedName>
    <definedName name="Kaca_polos_4_5_mm">[244]Harga!$F$58</definedName>
    <definedName name="kaca_polos5mm" localSheetId="5">[177]BAHAN!#REF!</definedName>
    <definedName name="kaca_polos5mm" localSheetId="0">[177]BAHAN!#REF!</definedName>
    <definedName name="kaca_polos5mm" localSheetId="1">[177]BAHAN!#REF!</definedName>
    <definedName name="kaca_polos5mm" localSheetId="10">[177]BAHAN!#REF!</definedName>
    <definedName name="kaca_polos5mm">[177]BAHAN!#REF!</definedName>
    <definedName name="kacacermin">[256]AHS!$K$783</definedName>
    <definedName name="kacaf_10" localSheetId="10">'[81]Bahan '!#REF!</definedName>
    <definedName name="kacaf_10">'[81]Bahan '!#REF!</definedName>
    <definedName name="kacamati" localSheetId="10">'[121]Anal-1'!#REF!</definedName>
    <definedName name="kacamati">'[121]Anal-1'!#REF!</definedName>
    <definedName name="kacapolos">[40]upah!$H$94</definedName>
    <definedName name="kacarayban">'[276]dft-harga'!$G$48</definedName>
    <definedName name="KADDE" localSheetId="5">#REF!</definedName>
    <definedName name="KADDE" localSheetId="0">#REF!</definedName>
    <definedName name="KADDE">#REF!</definedName>
    <definedName name="KADDL" localSheetId="5">#REF!</definedName>
    <definedName name="KADDL">#REF!</definedName>
    <definedName name="KADSN" localSheetId="5">#REF!</definedName>
    <definedName name="KADSN">#REF!</definedName>
    <definedName name="KAESN" localSheetId="5">#REF!</definedName>
    <definedName name="KAESN">#REF!</definedName>
    <definedName name="kaitangin">[40]upah!$H$93</definedName>
    <definedName name="kaki" localSheetId="1">'[52]Upah&amp;Bahan'!$C$52</definedName>
    <definedName name="kaki" localSheetId="10">'[52]Upah&amp;Bahan'!$C$52</definedName>
    <definedName name="kaki">'[6]Upah&amp;Bahan'!$C$52</definedName>
    <definedName name="KAKS" localSheetId="5">#REF!</definedName>
    <definedName name="KAKS" localSheetId="0">#REF!</definedName>
    <definedName name="KAKS">#REF!</definedName>
    <definedName name="kal" localSheetId="1">'[232]Upah&amp;Bahan'!$U$1325</definedName>
    <definedName name="kal" localSheetId="10">'[232]Upah&amp;Bahan'!$U$1325</definedName>
    <definedName name="kal">'[4]Upah&amp;Bahan'!$U$1325</definedName>
    <definedName name="kali" localSheetId="1">'[232]Upah&amp;Bahan'!$U$1269</definedName>
    <definedName name="kali" localSheetId="10">'[232]Upah&amp;Bahan'!$U$1269</definedName>
    <definedName name="kali">'[4]Upah&amp;Bahan'!$U$1269</definedName>
    <definedName name="kalkir" localSheetId="5">#REF!</definedName>
    <definedName name="kalkir" localSheetId="0">#REF!</definedName>
    <definedName name="kalkir">#REF!</definedName>
    <definedName name="KALSE" localSheetId="5">#REF!</definedName>
    <definedName name="KALSE">#REF!</definedName>
    <definedName name="kalsiboard">'[111]Analisa Harga Satuan'!$G$2540</definedName>
    <definedName name="kalut" localSheetId="1">'[52]Upah&amp;Bahan'!$C$20</definedName>
    <definedName name="kalut" localSheetId="10">'[52]Upah&amp;Bahan'!$C$20</definedName>
    <definedName name="kalut">'[6]Upah&amp;Bahan'!$C$20</definedName>
    <definedName name="kamban" localSheetId="10">'[81]Bahan '!#REF!</definedName>
    <definedName name="kamban">'[81]Bahan '!#REF!</definedName>
    <definedName name="kamed" localSheetId="10">'[81]Bahan '!#REF!</definedName>
    <definedName name="kamed">'[81]Bahan '!#REF!</definedName>
    <definedName name="kampers" localSheetId="10">'[81]Bahan '!#REF!</definedName>
    <definedName name="kampers">'[81]Bahan '!#REF!</definedName>
    <definedName name="kamu" localSheetId="1">'[232]Upah&amp;Bahan'!$C$20</definedName>
    <definedName name="kamu" localSheetId="10">'[232]Upah&amp;Bahan'!$C$20</definedName>
    <definedName name="kamu">'[4]Upah&amp;Bahan'!$C$20</definedName>
    <definedName name="KANSD" localSheetId="5">#REF!</definedName>
    <definedName name="KANSD" localSheetId="0">#REF!</definedName>
    <definedName name="KANSD">#REF!</definedName>
    <definedName name="KANST" localSheetId="5">#REF!</definedName>
    <definedName name="KANST">#REF!</definedName>
    <definedName name="kansteen">[256]AHS!$K$495</definedName>
    <definedName name="Kanstein">'[111]Analisa Harga Satuan'!$G$1690</definedName>
    <definedName name="kanstin" localSheetId="5">[49]ANALISA!#REF!</definedName>
    <definedName name="kanstin" localSheetId="0">[49]ANALISA!#REF!</definedName>
    <definedName name="kanstin" localSheetId="1">[49]ANALISA!#REF!</definedName>
    <definedName name="kanstin" localSheetId="10">[49]ANALISA!#REF!</definedName>
    <definedName name="kanstin">[49]ANALISA!#REF!</definedName>
    <definedName name="KANTE" localSheetId="5">#REF!</definedName>
    <definedName name="KANTE" localSheetId="0">#REF!</definedName>
    <definedName name="KANTE">#REF!</definedName>
    <definedName name="kantor" localSheetId="5">#REF!</definedName>
    <definedName name="kantor">#REF!</definedName>
    <definedName name="kaol" localSheetId="5">'[6]Kuantitas &amp; Harga'!#REF!</definedName>
    <definedName name="kaol" localSheetId="0">'[6]Kuantitas &amp; Harga'!#REF!</definedName>
    <definedName name="kaol" localSheetId="1">'[52]Kuantitas &amp; Harga'!#REF!</definedName>
    <definedName name="kaol" localSheetId="10">'[52]Kuantitas &amp; Harga'!#REF!</definedName>
    <definedName name="kaol">'[6]Kuantitas &amp; Harga'!#REF!</definedName>
    <definedName name="kap">[345]H.Satuan!$CC$84:$CD$84</definedName>
    <definedName name="kap_tamp" localSheetId="5">[380]H.Satuan!#REF!</definedName>
    <definedName name="kap_tamp">[380]H.Satuan!#REF!</definedName>
    <definedName name="kapak" localSheetId="5">#REF!</definedName>
    <definedName name="kapak" localSheetId="0">#REF!</definedName>
    <definedName name="kapak">#REF!</definedName>
    <definedName name="Kapro" localSheetId="5">#REF!</definedName>
    <definedName name="Kapro">#REF!</definedName>
    <definedName name="KAPUR" localSheetId="5">[204]Bahan!$M$44</definedName>
    <definedName name="KAPUR" localSheetId="0">[177]BAHAN!#REF!</definedName>
    <definedName name="kapur" localSheetId="1">#REF!</definedName>
    <definedName name="kapur" localSheetId="10">#REF!</definedName>
    <definedName name="KAPUR">[177]BAHAN!#REF!</definedName>
    <definedName name="karung" localSheetId="5">#REF!</definedName>
    <definedName name="karung" localSheetId="0">#REF!</definedName>
    <definedName name="karung">#REF!</definedName>
    <definedName name="karyawan" localSheetId="5">#REF!</definedName>
    <definedName name="karyawan">#REF!</definedName>
    <definedName name="KASARHALUS" localSheetId="5">#REF!</definedName>
    <definedName name="KASARHALUS" localSheetId="1">#REF!</definedName>
    <definedName name="KASARHALUS" localSheetId="10">#REF!</definedName>
    <definedName name="KASARHALUS">#REF!</definedName>
    <definedName name="KASDS" localSheetId="5">#REF!</definedName>
    <definedName name="KASDS">#REF!</definedName>
    <definedName name="KASSN" localSheetId="5">#REF!</definedName>
    <definedName name="KASSN">#REF!</definedName>
    <definedName name="KATDL" localSheetId="5">#REF!</definedName>
    <definedName name="KATDL">#REF!</definedName>
    <definedName name="KATDN" localSheetId="5">#REF!</definedName>
    <definedName name="KATDN">#REF!</definedName>
    <definedName name="KATDS" localSheetId="5">#REF!</definedName>
    <definedName name="KATDS">#REF!</definedName>
    <definedName name="KATES" localSheetId="5">#REF!</definedName>
    <definedName name="KATES">#REF!</definedName>
    <definedName name="KATSL" localSheetId="5">#REF!</definedName>
    <definedName name="KATSL">#REF!</definedName>
    <definedName name="KATSN" localSheetId="5">#REF!</definedName>
    <definedName name="KATSN">#REF!</definedName>
    <definedName name="katuk">'[180]harga dasar'!$H$12</definedName>
    <definedName name="katukang">[276]Tabels!$K$7</definedName>
    <definedName name="Kawat" localSheetId="5">#REF!</definedName>
    <definedName name="Kawat" localSheetId="0">#REF!</definedName>
    <definedName name="kawat" localSheetId="1">#REF!</definedName>
    <definedName name="kawat" localSheetId="10">#REF!</definedName>
    <definedName name="Kawat">#REF!</definedName>
    <definedName name="kawat.licin" localSheetId="5">[49]BAHAN!#REF!</definedName>
    <definedName name="kawat.licin" localSheetId="0">[49]BAHAN!#REF!</definedName>
    <definedName name="kawat.licin" localSheetId="1">[49]BAHAN!#REF!</definedName>
    <definedName name="kawat.licin" localSheetId="10">[49]BAHAN!#REF!</definedName>
    <definedName name="kawat.licin">[49]BAHAN!#REF!</definedName>
    <definedName name="KAWAT_BETON" localSheetId="5">[230]BAHAN!$L$28</definedName>
    <definedName name="KAWAT_BETON">[254]BAHAN!$L$35</definedName>
    <definedName name="KAWAT_LAS" localSheetId="5">[177]BAHAN!#REF!</definedName>
    <definedName name="KAWAT_LAS" localSheetId="0">[177]BAHAN!#REF!</definedName>
    <definedName name="KAWAT_LAS" localSheetId="1">[177]BAHAN!#REF!</definedName>
    <definedName name="KAWAT_LAS" localSheetId="10">[177]BAHAN!#REF!</definedName>
    <definedName name="KAWAT_LAS">[177]BAHAN!#REF!</definedName>
    <definedName name="kawat_licin" localSheetId="5">[177]BAHAN!#REF!</definedName>
    <definedName name="kawat_licin" localSheetId="0">[177]BAHAN!#REF!</definedName>
    <definedName name="kawat_licin" localSheetId="1">[177]BAHAN!#REF!</definedName>
    <definedName name="kawat_licin">[177]BAHAN!#REF!</definedName>
    <definedName name="kawatbeton">[199]bahan!$H$209</definedName>
    <definedName name="kawatbrojo">[375]bahan!$H$213</definedName>
    <definedName name="kawatbronjong" localSheetId="5">'[173]harga bahan'!#REF!</definedName>
    <definedName name="kawatbronjong">'[173]harga bahan'!#REF!</definedName>
    <definedName name="kawatharmo" localSheetId="10">'[81]Bahan '!#REF!</definedName>
    <definedName name="kawatharmo">'[81]Bahan '!#REF!</definedName>
    <definedName name="kawatlas" localSheetId="5">#REF!</definedName>
    <definedName name="kawatlas" localSheetId="0">#REF!</definedName>
    <definedName name="kawatlas">#REF!</definedName>
    <definedName name="Kayu" localSheetId="5">#REF!</definedName>
    <definedName name="kayu" localSheetId="1">#REF!</definedName>
    <definedName name="kayu" localSheetId="10">#REF!</definedName>
    <definedName name="Kayu">#REF!</definedName>
    <definedName name="kayu.bulau" localSheetId="5">[49]BAHAN!#REF!</definedName>
    <definedName name="kayu.bulau" localSheetId="0">[49]BAHAN!#REF!</definedName>
    <definedName name="kayu.bulau" localSheetId="1">[49]BAHAN!#REF!</definedName>
    <definedName name="kayu.bulau" localSheetId="10">[49]BAHAN!#REF!</definedName>
    <definedName name="kayu.bulau">[49]BAHAN!#REF!</definedName>
    <definedName name="KAYU_BULAT" localSheetId="5">[204]Bahan!$M$46</definedName>
    <definedName name="kayu_bulat" localSheetId="0">[177]BAHAN!#REF!</definedName>
    <definedName name="kayu_bulat" localSheetId="1">[177]BAHAN!#REF!</definedName>
    <definedName name="kayu_bulat" localSheetId="10">[177]BAHAN!#REF!</definedName>
    <definedName name="kayu_bulat">[177]BAHAN!#REF!</definedName>
    <definedName name="KAYU_DAMAR" localSheetId="5">[204]Bahan!$M$47</definedName>
    <definedName name="KAYU_DAMAR" localSheetId="0">[177]BAHAN!#REF!</definedName>
    <definedName name="KAYU_DAMAR" localSheetId="1">[177]BAHAN!#REF!</definedName>
    <definedName name="KAYU_DAMAR" localSheetId="10">[177]BAHAN!#REF!</definedName>
    <definedName name="KAYU_DAMAR">[177]BAHAN!#REF!</definedName>
    <definedName name="Kayu_Klas_I__damar__merbau__meranti_batu">[381]Upah!$C$34</definedName>
    <definedName name="kayu_klas2">[382]BAHAN!$N$44</definedName>
    <definedName name="KAYU_KLS_I" localSheetId="5">[177]BAHAN!#REF!</definedName>
    <definedName name="KAYU_KLS_I" localSheetId="0">[177]BAHAN!#REF!</definedName>
    <definedName name="KAYU_KLS_I" localSheetId="1">[177]BAHAN!#REF!</definedName>
    <definedName name="KAYU_KLS_I" localSheetId="10">[177]BAHAN!#REF!</definedName>
    <definedName name="KAYU_KLS_I">[177]BAHAN!#REF!</definedName>
    <definedName name="KAYU_KLS_II" localSheetId="5">[230]BAHAN!$L$31</definedName>
    <definedName name="KAYU_KLS_II" localSheetId="0">[175]BAHAN!#REF!</definedName>
    <definedName name="KAYU_KLS_II" localSheetId="1">[175]BAHAN!#REF!</definedName>
    <definedName name="KAYU_KLS_II" localSheetId="10">[175]BAHAN!#REF!</definedName>
    <definedName name="KAYU_KLS_II">[175]BAHAN!#REF!</definedName>
    <definedName name="KAYU_KLS_III" localSheetId="5">[230]BAHAN!$L$32</definedName>
    <definedName name="KAYU_KLS_III" localSheetId="0">[175]BAHAN!#REF!</definedName>
    <definedName name="KAYU_KLS_III" localSheetId="1">[175]BAHAN!#REF!</definedName>
    <definedName name="KAYU_KLS_III" localSheetId="10">[175]BAHAN!#REF!</definedName>
    <definedName name="KAYU_KLS_III">[175]BAHAN!#REF!</definedName>
    <definedName name="KAYU_KLS_IV" localSheetId="5">[230]BAHAN!$L$33</definedName>
    <definedName name="KAYU_KLS_IV">[254]BAHAN!$L$23</definedName>
    <definedName name="KAYU_KUAT_KLASII" localSheetId="5">[177]BAHAN!#REF!</definedName>
    <definedName name="KAYU_KUAT_KLASII" localSheetId="0">[177]BAHAN!#REF!</definedName>
    <definedName name="KAYU_KUAT_KLASII" localSheetId="1">[177]BAHAN!#REF!</definedName>
    <definedName name="KAYU_KUAT_KLASII" localSheetId="10">[177]BAHAN!#REF!</definedName>
    <definedName name="KAYU_KUAT_KLASII">[177]BAHAN!#REF!</definedName>
    <definedName name="KAYU_MERANTI" localSheetId="5">[204]Bahan!$M$48</definedName>
    <definedName name="KAYU_MERANTI" localSheetId="0">[177]BAHAN!#REF!</definedName>
    <definedName name="KAYU_MERANTI" localSheetId="1">[177]BAHAN!#REF!</definedName>
    <definedName name="KAYU_MERANTI" localSheetId="10">[177]BAHAN!#REF!</definedName>
    <definedName name="KAYU_MERANTI">[177]BAHAN!#REF!</definedName>
    <definedName name="KAYU_SEGI" localSheetId="5">#REF!</definedName>
    <definedName name="KAYU_SEGI" localSheetId="0">#REF!</definedName>
    <definedName name="KAYU_SEGI">#REF!</definedName>
    <definedName name="kayu1">[96]BasicPrice!$F$26</definedName>
    <definedName name="kayu2">[96]BasicPrice!$F$27</definedName>
    <definedName name="kayu57" localSheetId="5">#REF!</definedName>
    <definedName name="kayu57" localSheetId="0">#REF!</definedName>
    <definedName name="kayu57">#REF!</definedName>
    <definedName name="kayuacuan" localSheetId="0">#REF!</definedName>
    <definedName name="kayuacuan" localSheetId="10">#REF!</definedName>
    <definedName name="kayuacuan">#REF!</definedName>
    <definedName name="kayubakar" localSheetId="5">[227]upahbahan!#REF!</definedName>
    <definedName name="kayubakar" localSheetId="0">[227]upahbahan!#REF!</definedName>
    <definedName name="kayubakar">[227]upahbahan!#REF!</definedName>
    <definedName name="kayubesi" localSheetId="5">[40]upah!#REF!</definedName>
    <definedName name="kayubesi" localSheetId="0">[40]upah!#REF!</definedName>
    <definedName name="kayubesi">[40]upah!#REF!</definedName>
    <definedName name="kayubulat">[383]BAHAN!$N$25</definedName>
    <definedName name="Kayudamarlaut" localSheetId="5">#REF!</definedName>
    <definedName name="Kayudamarlaut" localSheetId="0">#REF!</definedName>
    <definedName name="Kayudamarlaut">#REF!</definedName>
    <definedName name="kayujati" localSheetId="0">'[81]Bahan '!#REF!</definedName>
    <definedName name="kayujati" localSheetId="10">'[81]Bahan '!#REF!</definedName>
    <definedName name="kayujati">'[81]Bahan '!#REF!</definedName>
    <definedName name="kayuk2" localSheetId="5">#REF!</definedName>
    <definedName name="kayuk2" localSheetId="0">#REF!</definedName>
    <definedName name="kayuk2">#REF!</definedName>
    <definedName name="kayuk3" localSheetId="5">#REF!</definedName>
    <definedName name="kayuk3">#REF!</definedName>
    <definedName name="kayuk4" localSheetId="5">#REF!</definedName>
    <definedName name="kayuk4">#REF!</definedName>
    <definedName name="kayukelasiii" localSheetId="5">[227]upahbahan!#REF!</definedName>
    <definedName name="kayukelasiii">[227]upahbahan!#REF!</definedName>
    <definedName name="kayuklasiii">[40]upah!$H$62</definedName>
    <definedName name="kayuklasiii57" localSheetId="5">[40]upah!#REF!</definedName>
    <definedName name="kayuklasiii57">[40]upah!#REF!</definedName>
    <definedName name="kayuklsii57" localSheetId="5">[40]upah!#REF!</definedName>
    <definedName name="kayuklsii57">[40]upah!#REF!</definedName>
    <definedName name="kayumrtmrh">'[276]dft-harga'!$G$53</definedName>
    <definedName name="kayuprofilsp1" localSheetId="5">[40]upah!#REF!</definedName>
    <definedName name="kayuprofilsp1">[40]upah!#REF!</definedName>
    <definedName name="kayuprofilsp3">[40]upah!$H$77</definedName>
    <definedName name="kayuprofilsp7" localSheetId="5">[40]upah!#REF!</definedName>
    <definedName name="kayuprofilsp7">[40]upah!#REF!</definedName>
    <definedName name="KayuSeumantok">'[384]Daftar upah'!$G$56</definedName>
    <definedName name="kayusk">[119]HarSat!$E$19</definedName>
    <definedName name="kb" localSheetId="5">#REF!</definedName>
    <definedName name="kb" localSheetId="0">#REF!</definedName>
    <definedName name="kb" localSheetId="1">#REF!</definedName>
    <definedName name="kb" localSheetId="10">#REF!</definedName>
    <definedName name="kb">#REF!</definedName>
    <definedName name="kc" localSheetId="5">#REF!</definedName>
    <definedName name="kc">#REF!</definedName>
    <definedName name="kck" localSheetId="5">#REF!</definedName>
    <definedName name="kck">#REF!</definedName>
    <definedName name="kd" localSheetId="5">#REF!</definedName>
    <definedName name="kd" localSheetId="1">#REF!</definedName>
    <definedName name="kd" localSheetId="10">#REF!</definedName>
    <definedName name="kd">#REF!</definedName>
    <definedName name="KD_1" localSheetId="5">[186]Pengalaman!#REF!</definedName>
    <definedName name="KD_1">[186]Pengalaman!#REF!</definedName>
    <definedName name="KDT_" localSheetId="5">#REF!</definedName>
    <definedName name="KDT_" localSheetId="0">#REF!</definedName>
    <definedName name="KDT_">#REF!</definedName>
    <definedName name="ke" localSheetId="5">'[6]Kuantitas &amp; Harga'!#REF!</definedName>
    <definedName name="ke" localSheetId="0">'[6]Kuantitas &amp; Harga'!#REF!</definedName>
    <definedName name="ke" localSheetId="1">'[52]Kuantitas &amp; Harga'!#REF!</definedName>
    <definedName name="ke" localSheetId="10">'[52]Kuantitas &amp; Harga'!#REF!</definedName>
    <definedName name="ke">'[6]Kuantitas &amp; Harga'!#REF!</definedName>
    <definedName name="keadaan" localSheetId="1">'[52]Upah&amp;Bahan'!$C$26</definedName>
    <definedName name="keadaan" localSheetId="10">'[52]Upah&amp;Bahan'!$C$26</definedName>
    <definedName name="keadaan">'[6]Upah&amp;Bahan'!$C$26</definedName>
    <definedName name="KEBAL">[202]KEBALAT!$B$1:$S$73</definedName>
    <definedName name="kebalat">[202]KEBALAT!$B$1:$M$73</definedName>
    <definedName name="KEJ1A" localSheetId="5">#REF!</definedName>
    <definedName name="KEJ1A" localSheetId="0">#REF!</definedName>
    <definedName name="KEJ1A">#REF!</definedName>
    <definedName name="kelapa" localSheetId="5">'[173]harga bahan'!#REF!</definedName>
    <definedName name="kelapa" localSheetId="0">'[173]harga bahan'!#REF!</definedName>
    <definedName name="kelapa">'[173]harga bahan'!#REF!</definedName>
    <definedName name="Kenek" localSheetId="5">#REF!</definedName>
    <definedName name="Kenek" localSheetId="0">#REF!</definedName>
    <definedName name="Kenek">#REF!</definedName>
    <definedName name="KENEK_TRUK" localSheetId="0">#REF!</definedName>
    <definedName name="KENEK_TRUK" localSheetId="10">#REF!</definedName>
    <definedName name="KENEK_TRUK">#REF!</definedName>
    <definedName name="KEPALA">[385]A!$A$2:$H$4</definedName>
    <definedName name="KEPALA_KERJA" localSheetId="5">#REF!</definedName>
    <definedName name="KEPALA_KERJA" localSheetId="0">#REF!</definedName>
    <definedName name="KEPALA_KERJA">#REF!</definedName>
    <definedName name="KEPALA_TUKANG" localSheetId="5">[230]UPAH!$K$17</definedName>
    <definedName name="KEPALA_TUKANG" localSheetId="1">'[270]Harga Bahan'!$H$147</definedName>
    <definedName name="KEPALA_TUKANG" localSheetId="10">'[270]Harga Bahan'!$H$147</definedName>
    <definedName name="KEPALA_TUKANG">[254]UPAH!$K$17</definedName>
    <definedName name="KEPALA_TUKANG_BATU" localSheetId="0">#REF!</definedName>
    <definedName name="KEPALA_TUKANG_BATU" localSheetId="10">#REF!</definedName>
    <definedName name="KEPALA_TUKANG_BATU">#REF!</definedName>
    <definedName name="KEPALA_TUKANG_BESI_BETON" localSheetId="0">#REF!</definedName>
    <definedName name="KEPALA_TUKANG_BESI_BETON" localSheetId="10">#REF!</definedName>
    <definedName name="KEPALA_TUKANG_BESI_BETON">#REF!</definedName>
    <definedName name="KEPALA_TUKANG_BESI_PROFIL" localSheetId="0">#REF!</definedName>
    <definedName name="KEPALA_TUKANG_BESI_PROFIL" localSheetId="10">#REF!</definedName>
    <definedName name="KEPALA_TUKANG_BESI_PROFIL">#REF!</definedName>
    <definedName name="KEPALA_TUKANG_CAT___PELITUR" localSheetId="10">#REF!</definedName>
    <definedName name="KEPALA_TUKANG_CAT___PELITUR">#REF!</definedName>
    <definedName name="KEPALA_TUKANG_KAYU" localSheetId="10">#REF!</definedName>
    <definedName name="KEPALA_TUKANG_KAYU">#REF!</definedName>
    <definedName name="Kepalatukang" localSheetId="1">[283]rekap!$D$6</definedName>
    <definedName name="Kepalatukang" localSheetId="10">[283]rekap!$D$6</definedName>
    <definedName name="kepalatukang">[40]upah!$H$25</definedName>
    <definedName name="kepalatukanglas" localSheetId="10">[224]cover!#REF!</definedName>
    <definedName name="kepalatukanglas">[224]cover!#REF!</definedName>
    <definedName name="kepere">'[313]HARSAT-tanah'!$D$1:$O$1805</definedName>
    <definedName name="KEPPRES">'[186]Input Umum'!$A$22</definedName>
    <definedName name="kepret" localSheetId="10">[386]Sheet3!#REF!</definedName>
    <definedName name="kepret">[386]Sheet3!#REF!</definedName>
    <definedName name="keptuk" localSheetId="5">#REF!</definedName>
    <definedName name="keptuk" localSheetId="0">#REF!</definedName>
    <definedName name="keptuk">#REF!</definedName>
    <definedName name="KEPTUKANG" localSheetId="1">#REF!</definedName>
    <definedName name="KEPTUKANG" localSheetId="10">#REF!</definedName>
    <definedName name="keptukang">[10]L2!$H$23</definedName>
    <definedName name="keram30" localSheetId="10">'[81]Bahan '!#REF!</definedName>
    <definedName name="keram30">'[81]Bahan '!#REF!</definedName>
    <definedName name="keram40" localSheetId="10">'[81]Bahan '!#REF!</definedName>
    <definedName name="keram40">'[81]Bahan '!#REF!</definedName>
    <definedName name="KERAMIK_20X20" localSheetId="5">[204]Bahan!$M$54</definedName>
    <definedName name="KERAMIK_20X20" localSheetId="0">[177]BAHAN!#REF!</definedName>
    <definedName name="KERAMIK_20X20" localSheetId="1">[177]BAHAN!#REF!</definedName>
    <definedName name="KERAMIK_20X20" localSheetId="10">[177]BAHAN!#REF!</definedName>
    <definedName name="KERAMIK_20X20">[177]BAHAN!#REF!</definedName>
    <definedName name="Keramik_20x20_Kulit_jeruk">[244]Harga!$F$43</definedName>
    <definedName name="KERAMIK_20X25" localSheetId="5">[204]Bahan!$M$55</definedName>
    <definedName name="KERAMIK_20X25" localSheetId="0">[177]BAHAN!#REF!</definedName>
    <definedName name="KERAMIK_20X25" localSheetId="1">[177]BAHAN!#REF!</definedName>
    <definedName name="KERAMIK_20X25" localSheetId="10">[177]BAHAN!#REF!</definedName>
    <definedName name="KERAMIK_20X25">[177]BAHAN!#REF!</definedName>
    <definedName name="keramik_30x30" localSheetId="5">[204]Bahan!$M$56</definedName>
    <definedName name="KERAMIK_30X30" localSheetId="0">[177]BAHAN!#REF!</definedName>
    <definedName name="KERAMIK_30X30" localSheetId="1">[177]BAHAN!#REF!</definedName>
    <definedName name="KERAMIK_30X30" localSheetId="10">[177]BAHAN!#REF!</definedName>
    <definedName name="KERAMIK_30X30">[177]BAHAN!#REF!</definedName>
    <definedName name="KERAMIK_40X40" localSheetId="5">[204]Bahan!$M$57</definedName>
    <definedName name="KERAMIK_40X40" localSheetId="0">[177]BAHAN!#REF!</definedName>
    <definedName name="KERAMIK_40X40" localSheetId="1">[177]BAHAN!#REF!</definedName>
    <definedName name="KERAMIK_40X40" localSheetId="10">[177]BAHAN!#REF!</definedName>
    <definedName name="KERAMIK_40X40">[177]BAHAN!#REF!</definedName>
    <definedName name="keramik10_20">'[276]dft-harga'!$G$59</definedName>
    <definedName name="keramik20" localSheetId="5">[49]BAHAN!#REF!</definedName>
    <definedName name="keramik20" localSheetId="0">[49]BAHAN!#REF!</definedName>
    <definedName name="keramik20" localSheetId="1">[224]cover!#REF!</definedName>
    <definedName name="keramik20" localSheetId="10">[224]cover!#REF!</definedName>
    <definedName name="keramik20">[49]BAHAN!#REF!</definedName>
    <definedName name="keramik20_20">'[276]dft-harga'!$G$60</definedName>
    <definedName name="keramik25" localSheetId="5">[49]BAHAN!#REF!</definedName>
    <definedName name="keramik25" localSheetId="0">[49]BAHAN!#REF!</definedName>
    <definedName name="keramik25" localSheetId="1">[224]cover!#REF!</definedName>
    <definedName name="keramik25" localSheetId="10">[224]cover!#REF!</definedName>
    <definedName name="keramik25">[49]BAHAN!#REF!</definedName>
    <definedName name="keramik30" localSheetId="5">[230]BAHAN!$L$50</definedName>
    <definedName name="keramik30" localSheetId="0">[49]BAHAN!#REF!</definedName>
    <definedName name="keramik30" localSheetId="1">[49]BAHAN!#REF!</definedName>
    <definedName name="keramik30" localSheetId="10">[49]BAHAN!#REF!</definedName>
    <definedName name="keramik30">[49]BAHAN!#REF!</definedName>
    <definedName name="keramik30_30">'[276]dft-harga'!$G$61</definedName>
    <definedName name="keramik40">[387]BAHAN!$N$42</definedName>
    <definedName name="keramikdinding2020">[256]AHS!$K$411</definedName>
    <definedName name="KeramikLantai2020">'[111]Analisa Harga Satuan'!$G$1601</definedName>
    <definedName name="KeramikLantai3030">'[111]Analisa Harga Satuan'!$G$1585</definedName>
    <definedName name="keramiklantaihomo4040">[256]AHS!$K$448</definedName>
    <definedName name="keramikpola">[256]AHS!$K$435</definedName>
    <definedName name="KeramikStep1020">'[111]Analisa Harga Satuan'!$G$1665</definedName>
    <definedName name="KERAMIM_10X20" localSheetId="5">[204]Bahan!$M$53</definedName>
    <definedName name="KERAMIM_10X20" localSheetId="0">[177]BAHAN!#REF!</definedName>
    <definedName name="KERAMIM_10X20" localSheetId="1">[177]BAHAN!#REF!</definedName>
    <definedName name="KERAMIM_10X20" localSheetId="10">[177]BAHAN!#REF!</definedName>
    <definedName name="KERAMIM_10X20">[177]BAHAN!#REF!</definedName>
    <definedName name="kerawang" localSheetId="0">'[121]Anal-1'!#REF!</definedName>
    <definedName name="kerawang">'[121]Anal-1'!#REF!</definedName>
    <definedName name="KERIKIL" localSheetId="5">[230]BAHAN!$L$14</definedName>
    <definedName name="kerikil" localSheetId="1">#REF!</definedName>
    <definedName name="kerikil" localSheetId="10">#REF!</definedName>
    <definedName name="KERIKIL">[254]BAHAN!$L$17</definedName>
    <definedName name="KERIKIL_TDK" localSheetId="5">[175]BAHAN!#REF!</definedName>
    <definedName name="KERIKIL_TDK" localSheetId="0">[175]BAHAN!#REF!</definedName>
    <definedName name="KERIKIL_TDK" localSheetId="1">[175]BAHAN!#REF!</definedName>
    <definedName name="KERIKIL_TDK" localSheetId="10">[175]BAHAN!#REF!</definedName>
    <definedName name="KERIKIL_TDK">[175]BAHAN!#REF!</definedName>
    <definedName name="kerikiljagung" localSheetId="0">[224]cover!#REF!</definedName>
    <definedName name="kerikiljagung">[224]cover!#REF!</definedName>
    <definedName name="kerikilpecahtersaring" localSheetId="0">#REF!</definedName>
    <definedName name="kerikilpecahtersaring" localSheetId="10">#REF!</definedName>
    <definedName name="kerikilpecahtersaring">#REF!</definedName>
    <definedName name="kerikilsungaitidaktersaring" localSheetId="0">#REF!</definedName>
    <definedName name="kerikilsungaitidaktersaring" localSheetId="10">#REF!</definedName>
    <definedName name="kerikilsungaitidaktersaring">#REF!</definedName>
    <definedName name="kerlan20" localSheetId="0">'[81]Bahan '!#REF!</definedName>
    <definedName name="kerlan20" localSheetId="10">'[81]Bahan '!#REF!</definedName>
    <definedName name="kerlan20">'[81]Bahan '!#REF!</definedName>
    <definedName name="KERNET" localSheetId="5">[230]UPAH!$K$23</definedName>
    <definedName name="KERNET">[254]UPAH!$K$23</definedName>
    <definedName name="kerosene" localSheetId="5">#REF!</definedName>
    <definedName name="kerosene" localSheetId="0">#REF!</definedName>
    <definedName name="kerosene">#REF!</definedName>
    <definedName name="KEROSIN">[185]BASIC!$M$13</definedName>
    <definedName name="kerosine" localSheetId="10">[96]BasicPrice!#REF!</definedName>
    <definedName name="kerosine">[96]BasicPrice!#REF!</definedName>
    <definedName name="kertas.pasir" localSheetId="5">[49]BAHAN!#REF!</definedName>
    <definedName name="kertas.pasir" localSheetId="0">[49]BAHAN!#REF!</definedName>
    <definedName name="kertas.pasir" localSheetId="1">[49]BAHAN!#REF!</definedName>
    <definedName name="kertas.pasir">[49]BAHAN!#REF!</definedName>
    <definedName name="Kertas_Amplas">'[218]UPAH &amp; BAHAN '!$C$24</definedName>
    <definedName name="KERTAS_PASIR" localSheetId="5">[177]BAHAN!#REF!</definedName>
    <definedName name="KERTAS_PASIR" localSheetId="0">[177]BAHAN!#REF!</definedName>
    <definedName name="KERTAS_PASIR" localSheetId="1">[177]BAHAN!#REF!</definedName>
    <definedName name="KERTAS_PASIR" localSheetId="10">[177]BAHAN!#REF!</definedName>
    <definedName name="KERTAS_PASIR">[177]BAHAN!#REF!</definedName>
    <definedName name="kerwall20" localSheetId="0">'[81]Bahan '!#REF!</definedName>
    <definedName name="kerwall20">'[81]Bahan '!#REF!</definedName>
    <definedName name="KES.A" localSheetId="5">#REF!</definedName>
    <definedName name="KES.A" localSheetId="0">#REF!</definedName>
    <definedName name="KES.A" localSheetId="1">#REF!</definedName>
    <definedName name="KES.A" localSheetId="10">#REF!</definedName>
    <definedName name="KES.A">#REF!</definedName>
    <definedName name="KES.B" localSheetId="5">#REF!</definedName>
    <definedName name="KES.B" localSheetId="1">#REF!</definedName>
    <definedName name="KES.B" localSheetId="10">#REF!</definedName>
    <definedName name="KES.B">#REF!</definedName>
    <definedName name="KES.C" localSheetId="5">#REF!</definedName>
    <definedName name="KES.C" localSheetId="1">#REF!</definedName>
    <definedName name="KES.C" localSheetId="10">#REF!</definedName>
    <definedName name="KES.C">#REF!</definedName>
    <definedName name="KES.D" localSheetId="5">#REF!</definedName>
    <definedName name="KES.D" localSheetId="1">#REF!</definedName>
    <definedName name="KES.D" localSheetId="10">#REF!</definedName>
    <definedName name="KES.D">#REF!</definedName>
    <definedName name="KES.E" localSheetId="5">#REF!</definedName>
    <definedName name="KES.E" localSheetId="1">#REF!</definedName>
    <definedName name="KES.E" localSheetId="10">#REF!</definedName>
    <definedName name="KES.E">#REF!</definedName>
    <definedName name="KET" localSheetId="5">#REF!</definedName>
    <definedName name="KET">#REF!</definedName>
    <definedName name="Ketua">'[186]Input Umum'!$D$39</definedName>
    <definedName name="kfs" localSheetId="0">#REF!</definedName>
    <definedName name="kfs" localSheetId="10">#REF!</definedName>
    <definedName name="kfs">#REF!</definedName>
    <definedName name="kgs" localSheetId="0">#REF!</definedName>
    <definedName name="kgs" localSheetId="10">#REF!</definedName>
    <definedName name="kgs">#REF!</definedName>
    <definedName name="KH" localSheetId="5">'[219]R.BAHAN'!#REF!</definedName>
    <definedName name="KH" localSheetId="0">'[219]R.BAHAN'!#REF!</definedName>
    <definedName name="KH">'[219]R.BAHAN'!#REF!</definedName>
    <definedName name="kickers" localSheetId="5">#REF!</definedName>
    <definedName name="kickers" localSheetId="0">#REF!</definedName>
    <definedName name="kickers">#REF!</definedName>
    <definedName name="kik">'[225]SAT-DAS'!$J$33</definedName>
    <definedName name="KILO_1" localSheetId="0">#REF!</definedName>
    <definedName name="KILO_1" localSheetId="10">#REF!</definedName>
    <definedName name="KILO_1">#REF!</definedName>
    <definedName name="KILO_2" localSheetId="0">#REF!</definedName>
    <definedName name="KILO_2" localSheetId="10">#REF!</definedName>
    <definedName name="KILO_2">#REF!</definedName>
    <definedName name="kitc100x2x0.6" localSheetId="0">#REF!</definedName>
    <definedName name="kitc100x2x0.6" localSheetId="10">#REF!</definedName>
    <definedName name="kitc100x2x0.6">#REF!</definedName>
    <definedName name="kitc2x100x2x0.6" localSheetId="10">#REF!</definedName>
    <definedName name="kitc2x100x2x0.6">#REF!</definedName>
    <definedName name="kitchensink" localSheetId="10">[96]BasicPrice!#REF!</definedName>
    <definedName name="kitchensink">[96]BasicPrice!#REF!</definedName>
    <definedName name="KIU" localSheetId="0" hidden="1">{"'Sheet1'!$A$1"}</definedName>
    <definedName name="KIU" localSheetId="10" hidden="1">{"'Sheet1'!$A$1"}</definedName>
    <definedName name="KIU" hidden="1">{"'Sheet1'!$A$1"}</definedName>
    <definedName name="KJ" localSheetId="10">#REF!</definedName>
    <definedName name="KJ">#REF!</definedName>
    <definedName name="KJGK" localSheetId="0">STOP:'KONVERSI (2)'!STOPE</definedName>
    <definedName name="KJGK" localSheetId="10">'Volume (2)'!STOP:'Volume (2)'!STOPE</definedName>
    <definedName name="KJGK">STOP:STOPE</definedName>
    <definedName name="KJH" localSheetId="0">FST:(FSB)</definedName>
    <definedName name="KJH" localSheetId="10">'Volume (2)'!FST:'Volume (2)'!FSB</definedName>
    <definedName name="KJH">FST:(FSB)</definedName>
    <definedName name="kji" localSheetId="0">#REF!</definedName>
    <definedName name="kji" localSheetId="10">#REF!</definedName>
    <definedName name="kji">#REF!</definedName>
    <definedName name="kjjsdfiie" localSheetId="5">[321]H.Satuan!#REF!</definedName>
    <definedName name="kjjsdfiie" localSheetId="0">[321]H.Satuan!#REF!</definedName>
    <definedName name="kjjsdfiie">[321]H.Satuan!#REF!</definedName>
    <definedName name="KJKLHH">[87]alat!$AW$16</definedName>
    <definedName name="kjkll" localSheetId="10">[182]Cover!#REF!</definedName>
    <definedName name="kjkll">[182]Cover!#REF!</definedName>
    <definedName name="KJL" localSheetId="0" hidden="1">{"'Sheet1'!$A$1"}</definedName>
    <definedName name="KJL" localSheetId="10" hidden="1">{"'Sheet1'!$A$1"}</definedName>
    <definedName name="KJL" hidden="1">{"'Sheet1'!$A$1"}</definedName>
    <definedName name="kk" localSheetId="5">#REF!</definedName>
    <definedName name="kk" localSheetId="0">#REF!</definedName>
    <definedName name="kk" localSheetId="1">[192]bahan!$G$15</definedName>
    <definedName name="kk" localSheetId="10">[192]bahan!$G$15</definedName>
    <definedName name="kk">#REF!</definedName>
    <definedName name="kk10a" localSheetId="0">#REF!</definedName>
    <definedName name="kk10a" localSheetId="10">#REF!</definedName>
    <definedName name="kk10a">#REF!</definedName>
    <definedName name="kk16a" localSheetId="0">#REF!</definedName>
    <definedName name="kk16a" localSheetId="10">#REF!</definedName>
    <definedName name="kk16a">#REF!</definedName>
    <definedName name="KKK" localSheetId="5">[242]Meto!#REF!</definedName>
    <definedName name="KKK" localSheetId="0">[242]Meto!#REF!</definedName>
    <definedName name="KKK" localSheetId="1" hidden="1">{"'Sheet1'!$A$1"}</definedName>
    <definedName name="KKK" localSheetId="10" hidden="1">{"'Sheet1'!$A$1"}</definedName>
    <definedName name="KKK">[242]Meto!#REF!</definedName>
    <definedName name="kkm" localSheetId="0">#REF!</definedName>
    <definedName name="kkm" localSheetId="10">#REF!</definedName>
    <definedName name="kkm">#REF!</definedName>
    <definedName name="kknymhy" localSheetId="0">#REF!</definedName>
    <definedName name="kknymhy" localSheetId="10">#REF!</definedName>
    <definedName name="kknymhy">#REF!</definedName>
    <definedName name="kkts" localSheetId="0">#REF!</definedName>
    <definedName name="kkts" localSheetId="10">#REF!</definedName>
    <definedName name="kkts">#REF!</definedName>
    <definedName name="KL" localSheetId="5">'[219]R.BAHAN'!#REF!</definedName>
    <definedName name="KL" localSheetId="0">'[219]R.BAHAN'!#REF!</definedName>
    <definedName name="KL">'[219]R.BAHAN'!#REF!</definedName>
    <definedName name="KLAS_A1" localSheetId="0">#REF!</definedName>
    <definedName name="KLAS_A1" localSheetId="10">#REF!</definedName>
    <definedName name="KLAS_A1">#REF!</definedName>
    <definedName name="KLAS_A2" localSheetId="0">#REF!</definedName>
    <definedName name="KLAS_A2" localSheetId="10">#REF!</definedName>
    <definedName name="KLAS_A2">#REF!</definedName>
    <definedName name="KLAS_A3" localSheetId="0">#REF!</definedName>
    <definedName name="KLAS_A3" localSheetId="10">#REF!</definedName>
    <definedName name="KLAS_A3">#REF!</definedName>
    <definedName name="KLAS_B1" localSheetId="10">#REF!</definedName>
    <definedName name="KLAS_B1">#REF!</definedName>
    <definedName name="KLAS_B2" localSheetId="10">#REF!</definedName>
    <definedName name="KLAS_B2">#REF!</definedName>
    <definedName name="KLAS_B3" localSheetId="10">#REF!</definedName>
    <definedName name="KLAS_B3">#REF!</definedName>
    <definedName name="klasa" localSheetId="5">#REF!</definedName>
    <definedName name="klasa" localSheetId="0">#REF!</definedName>
    <definedName name="klasa">#REF!</definedName>
    <definedName name="klasb" localSheetId="5">#REF!</definedName>
    <definedName name="klasb">#REF!</definedName>
    <definedName name="klasc" localSheetId="5">#REF!</definedName>
    <definedName name="klasc">#REF!</definedName>
    <definedName name="kldd1p" localSheetId="10">'[50]#REF'!#REF!</definedName>
    <definedName name="kldd1p">'[50]#REF'!#REF!</definedName>
    <definedName name="kldd3p" localSheetId="10">'[50]lam-moi'!#REF!</definedName>
    <definedName name="kldd3p">'[50]lam-moi'!#REF!</definedName>
    <definedName name="klem" localSheetId="10">'[81]Bahan '!#REF!</definedName>
    <definedName name="klem">'[81]Bahan '!#REF!</definedName>
    <definedName name="klembracket" localSheetId="10">'[81]Bahan '!#REF!</definedName>
    <definedName name="klembracket">'[81]Bahan '!#REF!</definedName>
    <definedName name="klep" localSheetId="5">[49]BAHAN!#REF!</definedName>
    <definedName name="klep" localSheetId="0">[49]BAHAN!#REF!</definedName>
    <definedName name="klep" localSheetId="1">[49]BAHAN!#REF!</definedName>
    <definedName name="klep">[49]BAHAN!#REF!</definedName>
    <definedName name="KLEP_POMPA" localSheetId="5">[324]BAHAN!$L$42</definedName>
    <definedName name="KLEP_POMPA" localSheetId="0">[177]BAHAN!#REF!</definedName>
    <definedName name="KLEP_POMPA" localSheetId="1">[177]BAHAN!#REF!</definedName>
    <definedName name="KLEP_POMPA" localSheetId="10">[177]BAHAN!#REF!</definedName>
    <definedName name="KLEP_POMPA">[177]BAHAN!#REF!</definedName>
    <definedName name="klipj" localSheetId="0">'[81]Bahan '!#REF!</definedName>
    <definedName name="klipj">'[81]Bahan '!#REF!</definedName>
    <definedName name="KLJ" localSheetId="0" hidden="1">{"'Sheet1'!$A$1"}</definedName>
    <definedName name="KLJ" localSheetId="10" hidden="1">{"'Sheet1'!$A$1"}</definedName>
    <definedName name="KLJ" hidden="1">{"'Sheet1'!$A$1"}</definedName>
    <definedName name="klkgkhghjg">[346]Cover!#REF!</definedName>
    <definedName name="KLOP" localSheetId="0" hidden="1">{"'Sheet1'!$A$1"}</definedName>
    <definedName name="KLOP" localSheetId="10" hidden="1">{"'Sheet1'!$A$1"}</definedName>
    <definedName name="KLOP" hidden="1">{"'Sheet1'!$A$1"}</definedName>
    <definedName name="KlosedJongkok">'[111]Analisa Harga Satuan'!$G$1703</definedName>
    <definedName name="kloset" localSheetId="5">[40]upah!#REF!</definedName>
    <definedName name="kloset" localSheetId="0">[40]upah!#REF!</definedName>
    <definedName name="kloset">[40]upah!#REF!</definedName>
    <definedName name="klosetduduk" localSheetId="5">[40]upah!#REF!</definedName>
    <definedName name="klosetduduk" localSheetId="0">[40]upah!#REF!</definedName>
    <definedName name="klosetduduk">[40]upah!#REF!</definedName>
    <definedName name="klosettoto">[40]upah!#REF!</definedName>
    <definedName name="klp" localSheetId="10">#REF!</definedName>
    <definedName name="klp">#REF!</definedName>
    <definedName name="KLS">[242]Meto!#REF!</definedName>
    <definedName name="kluis30" localSheetId="10">'[81]Analisa '!#REF!</definedName>
    <definedName name="kluis30">'[81]Analisa '!#REF!</definedName>
    <definedName name="klurs" localSheetId="1">'[232]Upah&amp;Bahan'!$C$61</definedName>
    <definedName name="klurs" localSheetId="10">'[232]Upah&amp;Bahan'!$C$61</definedName>
    <definedName name="klurs">'[4]Upah&amp;Bahan'!$C$61</definedName>
    <definedName name="km" localSheetId="5">'[388]Meth '!#REF!</definedName>
    <definedName name="km" localSheetId="0">'[388]Meth '!#REF!</definedName>
    <definedName name="km" localSheetId="1">#REF!</definedName>
    <definedName name="km" localSheetId="10">#REF!</definedName>
    <definedName name="km">'[388]Meth '!#REF!</definedName>
    <definedName name="KMASD" localSheetId="5">#REF!</definedName>
    <definedName name="KMASD" localSheetId="0">#REF!</definedName>
    <definedName name="KMASD">#REF!</definedName>
    <definedName name="KMDDE" localSheetId="5">#REF!</definedName>
    <definedName name="KMDDE">#REF!</definedName>
    <definedName name="KMDDL" localSheetId="5">#REF!</definedName>
    <definedName name="KMDDL">#REF!</definedName>
    <definedName name="KMDSL" localSheetId="5">#REF!</definedName>
    <definedName name="KMDSL">#REF!</definedName>
    <definedName name="KMDSN" localSheetId="5">#REF!</definedName>
    <definedName name="KMDSN">#REF!</definedName>
    <definedName name="KMEDT" localSheetId="5">#REF!</definedName>
    <definedName name="KMEDT">#REF!</definedName>
    <definedName name="KMESN" localSheetId="5">#REF!</definedName>
    <definedName name="KMESN">#REF!</definedName>
    <definedName name="KMFD" localSheetId="5">#REF!</definedName>
    <definedName name="KMFD">#REF!</definedName>
    <definedName name="KMFE" localSheetId="5">#REF!</definedName>
    <definedName name="KMFE">#REF!</definedName>
    <definedName name="KMGLT" localSheetId="5">#REF!</definedName>
    <definedName name="KMGLT">#REF!</definedName>
    <definedName name="KMHD" localSheetId="5">#REF!</definedName>
    <definedName name="KMHD">#REF!</definedName>
    <definedName name="KMKS" localSheetId="5">#REF!</definedName>
    <definedName name="KMKS">#REF!</definedName>
    <definedName name="KMLSE" localSheetId="5">#REF!</definedName>
    <definedName name="KMLSE">#REF!</definedName>
    <definedName name="kmm" localSheetId="10">#REF!</definedName>
    <definedName name="kmm">#REF!</definedName>
    <definedName name="KMNSD" localSheetId="5">#REF!</definedName>
    <definedName name="KMNSD">#REF!</definedName>
    <definedName name="KMNST" localSheetId="5">#REF!</definedName>
    <definedName name="KMNST">#REF!</definedName>
    <definedName name="KMNTE" localSheetId="5">#REF!</definedName>
    <definedName name="KMNTE">#REF!</definedName>
    <definedName name="kmong" localSheetId="10">[50]giathanh1!#REF!</definedName>
    <definedName name="kmong">[50]giathanh1!#REF!</definedName>
    <definedName name="KMpost" localSheetId="5">#REF!</definedName>
    <definedName name="KMpost" localSheetId="0">#REF!</definedName>
    <definedName name="KMpost">#REF!</definedName>
    <definedName name="KMSDS" localSheetId="5">#REF!</definedName>
    <definedName name="KMSDS">#REF!</definedName>
    <definedName name="KMSNIB" localSheetId="5">#REF!</definedName>
    <definedName name="KMSNIB">#REF!</definedName>
    <definedName name="KMSNIH" localSheetId="5">#REF!</definedName>
    <definedName name="KMSNIH">#REF!</definedName>
    <definedName name="KMSSN" localSheetId="5">#REF!</definedName>
    <definedName name="KMSSN">#REF!</definedName>
    <definedName name="KMTDL" localSheetId="5">#REF!</definedName>
    <definedName name="KMTDL">#REF!</definedName>
    <definedName name="KMTDN" localSheetId="5">#REF!</definedName>
    <definedName name="KMTDN">#REF!</definedName>
    <definedName name="KMTDS" localSheetId="5">#REF!</definedName>
    <definedName name="KMTDS">#REF!</definedName>
    <definedName name="KMTES" localSheetId="5">#REF!</definedName>
    <definedName name="KMTES">#REF!</definedName>
    <definedName name="KMTSL" localSheetId="5">#REF!</definedName>
    <definedName name="KMTSL">#REF!</definedName>
    <definedName name="KMTSN" localSheetId="5">#REF!</definedName>
    <definedName name="KMTSN">#REF!</definedName>
    <definedName name="KNF" localSheetId="10">'[389]B - Norelec'!#REF!</definedName>
    <definedName name="KNF">'[389]B - Norelec'!#REF!</definedName>
    <definedName name="ko">[390]divII!$I$1</definedName>
    <definedName name="Kode" localSheetId="5">#REF!</definedName>
    <definedName name="Kode" localSheetId="0">#REF!</definedName>
    <definedName name="KODE" localSheetId="1">#REF!</definedName>
    <definedName name="KODE" localSheetId="10">#REF!</definedName>
    <definedName name="Kode">#REF!</definedName>
    <definedName name="Kode_k" localSheetId="5">#REF!</definedName>
    <definedName name="Kode_k">#REF!</definedName>
    <definedName name="KodeSatker">[391]Valid!$B$2:$B$7</definedName>
    <definedName name="Koef">[183]divII!$I$1</definedName>
    <definedName name="koef1" localSheetId="0">#REF!</definedName>
    <definedName name="koef1" localSheetId="10">#REF!</definedName>
    <definedName name="koef1">#REF!</definedName>
    <definedName name="koeflingg" localSheetId="0">#REF!</definedName>
    <definedName name="koeflingg" localSheetId="10">#REF!</definedName>
    <definedName name="koeflingg">#REF!</definedName>
    <definedName name="koeflingk" localSheetId="0">#REF!</definedName>
    <definedName name="koeflingk" localSheetId="10">#REF!</definedName>
    <definedName name="koeflingk">#REF!</definedName>
    <definedName name="kof" localSheetId="10">#REF!</definedName>
    <definedName name="kof">#REF!</definedName>
    <definedName name="kol1525b160" localSheetId="10">'[81]Analisa '!#REF!</definedName>
    <definedName name="kol1525b160">'[81]Analisa '!#REF!</definedName>
    <definedName name="kol2030b150" localSheetId="10">'[81]Analisa '!#REF!</definedName>
    <definedName name="kol2030b150">'[81]Analisa '!#REF!</definedName>
    <definedName name="kol3030b175" localSheetId="10">'[81]Analisa '!#REF!</definedName>
    <definedName name="kol3030b175">'[81]Analisa '!#REF!</definedName>
    <definedName name="kol4040b170" localSheetId="10">'[81]Analisa '!#REF!</definedName>
    <definedName name="kol4040b170">'[81]Analisa '!#REF!</definedName>
    <definedName name="kol55b140">'[81]Analisa '!#REF!</definedName>
    <definedName name="kol55b175">'[81]Analisa '!#REF!</definedName>
    <definedName name="kol55b225">'[81]Analisa '!#REF!</definedName>
    <definedName name="kol55bet270">'[81]Analisa '!#REF!</definedName>
    <definedName name="koling" localSheetId="10">#REF!</definedName>
    <definedName name="koling">#REF!</definedName>
    <definedName name="KOLOM" localSheetId="5">#REF!</definedName>
    <definedName name="KOLOM" localSheetId="0">#REF!</definedName>
    <definedName name="KOLOM">#REF!</definedName>
    <definedName name="kolom5" localSheetId="0">'[81]Analisa '!#REF!</definedName>
    <definedName name="kolom5" localSheetId="10">'[81]Analisa '!#REF!</definedName>
    <definedName name="kolom5">'[81]Analisa '!#REF!</definedName>
    <definedName name="kolom6" localSheetId="0">'[81]Analisa '!#REF!</definedName>
    <definedName name="kolom6" localSheetId="10">'[81]Analisa '!#REF!</definedName>
    <definedName name="kolom6">'[81]Analisa '!#REF!</definedName>
    <definedName name="kolom7" localSheetId="0">'[81]Analisa '!#REF!</definedName>
    <definedName name="kolom7">'[81]Analisa '!#REF!</definedName>
    <definedName name="kolom8" localSheetId="0">'[81]Analisa '!#REF!</definedName>
    <definedName name="kolom8">'[81]Analisa '!#REF!</definedName>
    <definedName name="kolom9">'[81]Analisa '!#REF!</definedName>
    <definedName name="kolomlantaiI">'[121]Anal-1'!#REF!</definedName>
    <definedName name="kolprak1212">'[81]Analisa '!#REF!</definedName>
    <definedName name="kolprak1515">'[81]Analisa '!#REF!</definedName>
    <definedName name="kolter" localSheetId="5">#REF!</definedName>
    <definedName name="kolter" localSheetId="0">#REF!</definedName>
    <definedName name="kolter">#REF!</definedName>
    <definedName name="koma">'[186]Input Umum'!$N$65</definedName>
    <definedName name="komangRomantika" localSheetId="0">#REF!</definedName>
    <definedName name="komangRomantika" localSheetId="10">#REF!</definedName>
    <definedName name="komangRomantika">#REF!</definedName>
    <definedName name="kombln" localSheetId="5">#REF!</definedName>
    <definedName name="kombln" localSheetId="0">#REF!</definedName>
    <definedName name="kombln">#REF!</definedName>
    <definedName name="komhr" localSheetId="5">#REF!</definedName>
    <definedName name="komhr">#REF!</definedName>
    <definedName name="KON">[376]Input!$B$5</definedName>
    <definedName name="kont">[392]rekap!$J$12</definedName>
    <definedName name="Kontraktor" localSheetId="5">#REF!</definedName>
    <definedName name="Kontraktor" localSheetId="0">#REF!</definedName>
    <definedName name="Kontraktor">#REF!</definedName>
    <definedName name="kontraktorb">[10]Nama!$J$6</definedName>
    <definedName name="kop" localSheetId="10">#REF!</definedName>
    <definedName name="kop">#REF!</definedName>
    <definedName name="koral" localSheetId="5">[49]BAHAN!#REF!</definedName>
    <definedName name="koral" localSheetId="0">[49]BAHAN!#REF!</definedName>
    <definedName name="Koral" localSheetId="1">[393]UPAH_BAHAN!$D$11</definedName>
    <definedName name="Koral" localSheetId="10">[393]UPAH_BAHAN!$D$11</definedName>
    <definedName name="koral">[49]BAHAN!#REF!</definedName>
    <definedName name="Koreksi_1">[186]Rank!$N$17</definedName>
    <definedName name="Koreksi_2">[186]Rank!$N$16</definedName>
    <definedName name="Koreksi_3">[186]Rank!$N$18</definedName>
    <definedName name="Koreksi_4">[186]Rank!$N$21</definedName>
    <definedName name="Koreksi_5">[186]Rank!$N$19</definedName>
    <definedName name="Koreksi_6">[186]Rank!$N$20</definedName>
    <definedName name="KOREKSI1" localSheetId="5">#REF!</definedName>
    <definedName name="KOREKSI1" localSheetId="0">#REF!</definedName>
    <definedName name="KOREKSI1">#REF!</definedName>
    <definedName name="KOREKSI10" localSheetId="5">#REF!</definedName>
    <definedName name="KOREKSI10">#REF!</definedName>
    <definedName name="KOREKSI11" localSheetId="5">#REF!</definedName>
    <definedName name="KOREKSI11">#REF!</definedName>
    <definedName name="KOREKSI12" localSheetId="5">#REF!</definedName>
    <definedName name="KOREKSI12">#REF!</definedName>
    <definedName name="KOREKSI13" localSheetId="5">#REF!</definedName>
    <definedName name="KOREKSI13">#REF!</definedName>
    <definedName name="KOREKSI14" localSheetId="5">#REF!</definedName>
    <definedName name="KOREKSI14">#REF!</definedName>
    <definedName name="KOREKSI15" localSheetId="5">#REF!</definedName>
    <definedName name="KOREKSI15">#REF!</definedName>
    <definedName name="KOREKSI16" localSheetId="5">#REF!</definedName>
    <definedName name="KOREKSI16">#REF!</definedName>
    <definedName name="KOREKSI17" localSheetId="5">#REF!</definedName>
    <definedName name="KOREKSI17">#REF!</definedName>
    <definedName name="KOREKSI18" localSheetId="5">#REF!</definedName>
    <definedName name="KOREKSI18">#REF!</definedName>
    <definedName name="KOREKSI19" localSheetId="5">#REF!</definedName>
    <definedName name="KOREKSI19">#REF!</definedName>
    <definedName name="KOREKSI2" localSheetId="5">#REF!</definedName>
    <definedName name="KOREKSI2">#REF!</definedName>
    <definedName name="KOREKSI20" localSheetId="5">#REF!</definedName>
    <definedName name="KOREKSI20">#REF!</definedName>
    <definedName name="KOREKSI21" localSheetId="5">#REF!</definedName>
    <definedName name="KOREKSI21">#REF!</definedName>
    <definedName name="KOREKSI22" localSheetId="5">#REF!</definedName>
    <definedName name="KOREKSI22">#REF!</definedName>
    <definedName name="KOREKSI23" localSheetId="5">#REF!</definedName>
    <definedName name="KOREKSI23">#REF!</definedName>
    <definedName name="KOREKSI24" localSheetId="5">#REF!</definedName>
    <definedName name="KOREKSI24">#REF!</definedName>
    <definedName name="KOREKSI3" localSheetId="5">#REF!</definedName>
    <definedName name="KOREKSI3">#REF!</definedName>
    <definedName name="KOREKSI4" localSheetId="5">#REF!</definedName>
    <definedName name="KOREKSI4">#REF!</definedName>
    <definedName name="KOREKSI5" localSheetId="5">#REF!</definedName>
    <definedName name="KOREKSI5">#REF!</definedName>
    <definedName name="KOREKSI6" localSheetId="5">#REF!</definedName>
    <definedName name="KOREKSI6">#REF!</definedName>
    <definedName name="KOREKSI7" localSheetId="5">#REF!</definedName>
    <definedName name="KOREKSI7">#REF!</definedName>
    <definedName name="KOREKSI8" localSheetId="5">#REF!</definedName>
    <definedName name="KOREKSI8">#REF!</definedName>
    <definedName name="KOREKSI9" localSheetId="5">#REF!</definedName>
    <definedName name="KOREKSI9">#REF!</definedName>
    <definedName name="kosen">'[121]Anal-2'!$C$30</definedName>
    <definedName name="kosong">[29]Input!$B$12</definedName>
    <definedName name="kp1520b279" localSheetId="10">'[81]Analisa '!#REF!</definedName>
    <definedName name="kp1520b279">'[81]Analisa '!#REF!</definedName>
    <definedName name="kp1ph" localSheetId="10">#REF!</definedName>
    <definedName name="kp1ph">#REF!</definedName>
    <definedName name="KPA">'[117]Input Umum'!$D$31</definedName>
    <definedName name="kpancang" localSheetId="5">#REF!</definedName>
    <definedName name="kpancang" localSheetId="0">#REF!</definedName>
    <definedName name="kpancang">#REF!</definedName>
    <definedName name="kpb" localSheetId="0">#REF!</definedName>
    <definedName name="kpb" localSheetId="10">#REF!</definedName>
    <definedName name="kpb">#REF!</definedName>
    <definedName name="KPL_ANAL" localSheetId="0">[122]A!$W$10:$AD$13</definedName>
    <definedName name="KPL_ANAL">[122]A!$W$10:$AD$13</definedName>
    <definedName name="Kr" localSheetId="0">#REF!</definedName>
    <definedName name="Kr" localSheetId="10">#REF!</definedName>
    <definedName name="Kr">#REF!</definedName>
    <definedName name="kramik.40" localSheetId="5">[49]BAHAN!#REF!</definedName>
    <definedName name="kramik.40" localSheetId="0">[49]BAHAN!#REF!</definedName>
    <definedName name="kramik.40" localSheetId="1">[49]BAHAN!#REF!</definedName>
    <definedName name="kramik.40" localSheetId="10">[49]BAHAN!#REF!</definedName>
    <definedName name="kramik.40">[49]BAHAN!#REF!</definedName>
    <definedName name="kramikbaru3030">'[81]Analisa '!#REF!</definedName>
    <definedName name="kran" localSheetId="5">[177]BAHAN!#REF!</definedName>
    <definedName name="kran" localSheetId="0">[177]BAHAN!#REF!</definedName>
    <definedName name="kran" localSheetId="1">[177]BAHAN!#REF!</definedName>
    <definedName name="kran">[177]BAHAN!#REF!</definedName>
    <definedName name="kranair" localSheetId="5">[40]upah!#REF!</definedName>
    <definedName name="kranair">[40]upah!#REF!</definedName>
    <definedName name="KranShower">'[111]Analisa Harga Satuan'!$G$1714</definedName>
    <definedName name="Kriteria1" localSheetId="5">#REF!</definedName>
    <definedName name="Kriteria1" localSheetId="0">#REF!</definedName>
    <definedName name="Kriteria1">#REF!</definedName>
    <definedName name="Kriteria2" localSheetId="5">#REF!</definedName>
    <definedName name="Kriteria2">#REF!</definedName>
    <definedName name="Krs">'[191]SAT-DAS'!$I$27</definedName>
    <definedName name="krsine">[80]DHSD!$G$24</definedName>
    <definedName name="KSDSL" localSheetId="5">#REF!</definedName>
    <definedName name="KSDSL" localSheetId="0">#REF!</definedName>
    <definedName name="KSDSL">#REF!</definedName>
    <definedName name="ksk" localSheetId="0">#REF!</definedName>
    <definedName name="ksk" localSheetId="10">#REF!</definedName>
    <definedName name="ksk">#REF!</definedName>
    <definedName name="KSO">'[162]Input Umum'!$D$79</definedName>
    <definedName name="KSO_1">'[186]Adm 1-6'!$N$43</definedName>
    <definedName name="KSO_2">'[186]Adm 1-6'!$N$139</definedName>
    <definedName name="KSO_3">'[186]Adm 1-6'!$N$233</definedName>
    <definedName name="KSO_4">'[186]Adm 1-6'!$N$328</definedName>
    <definedName name="KSO_5">'[186]Adm 1-6'!$N$422</definedName>
    <definedName name="KSO_6">'[186]Adm 1-6'!$N$518</definedName>
    <definedName name="KSS" localSheetId="5">#REF!</definedName>
    <definedName name="KSS" localSheetId="0">#REF!</definedName>
    <definedName name="KSS">#REF!</definedName>
    <definedName name="KSS_" localSheetId="5">#REF!</definedName>
    <definedName name="KSS_">#REF!</definedName>
    <definedName name="kst" localSheetId="10">#REF!</definedName>
    <definedName name="kst">#REF!</definedName>
    <definedName name="kt" localSheetId="5">#REF!</definedName>
    <definedName name="KT" localSheetId="1">#REF!</definedName>
    <definedName name="KT" localSheetId="10">#REF!</definedName>
    <definedName name="kt">#REF!</definedName>
    <definedName name="ktk" localSheetId="10">'[81]Upah '!#REF!</definedName>
    <definedName name="ktk">'[81]Upah '!#REF!</definedName>
    <definedName name="ktkbatu" localSheetId="5">#REF!</definedName>
    <definedName name="ktkbatu" localSheetId="0">#REF!</definedName>
    <definedName name="ktkbatu">#REF!</definedName>
    <definedName name="ktkbesi" localSheetId="5">#REF!</definedName>
    <definedName name="ktkbesi">#REF!</definedName>
    <definedName name="ktkcat" localSheetId="5">#REF!</definedName>
    <definedName name="ktkcat">#REF!</definedName>
    <definedName name="ktkkayu" localSheetId="5">#REF!</definedName>
    <definedName name="ktkkayu">#REF!</definedName>
    <definedName name="ktpm" localSheetId="10">#REF!</definedName>
    <definedName name="ktpm">#REF!</definedName>
    <definedName name="KTT" localSheetId="5">#REF!</definedName>
    <definedName name="KTT">#REF!</definedName>
    <definedName name="ku" localSheetId="1">'[52]Upah&amp;Bahan'!$C$41</definedName>
    <definedName name="ku" localSheetId="10">'[52]Upah&amp;Bahan'!$C$41</definedName>
    <definedName name="ku">'[6]Upah&amp;Bahan'!$C$41</definedName>
    <definedName name="kua" localSheetId="5">#REF!</definedName>
    <definedName name="kua" localSheetId="0">#REF!</definedName>
    <definedName name="kua" localSheetId="1">#REF!</definedName>
    <definedName name="kua" localSheetId="10">#REF!</definedName>
    <definedName name="kua">#REF!</definedName>
    <definedName name="KUANT1">'[162]Adm 1-12'!$N$47</definedName>
    <definedName name="KUANT12" localSheetId="5">[163]Adm!#REF!</definedName>
    <definedName name="KUANT12">[163]Adm!#REF!</definedName>
    <definedName name="KUANT13" localSheetId="5">[163]Adm!#REF!</definedName>
    <definedName name="KUANT13">[163]Adm!#REF!</definedName>
    <definedName name="KUANT2">'[162]Adm 1-12'!$N$133</definedName>
    <definedName name="KUANT20" localSheetId="5">'[164]Adm 13-24'!#REF!</definedName>
    <definedName name="KUANT20">'[164]Adm 13-24'!#REF!</definedName>
    <definedName name="KUANT21" localSheetId="5">'[164]Adm 13-24'!#REF!</definedName>
    <definedName name="KUANT21">'[164]Adm 13-24'!#REF!</definedName>
    <definedName name="KUANT22" localSheetId="5">'[164]Adm 13-24'!#REF!</definedName>
    <definedName name="KUANT22">'[164]Adm 13-24'!#REF!</definedName>
    <definedName name="KUANT23" localSheetId="5">'[164]Adm 13-24'!#REF!</definedName>
    <definedName name="KUANT23">'[164]Adm 13-24'!#REF!</definedName>
    <definedName name="KUANT24">'[164]Adm 13-24'!#REF!</definedName>
    <definedName name="KUANT3">'[186]Adm 1-6'!$N$232</definedName>
    <definedName name="KUANT4">'[162]Adm 1-12'!$N$304</definedName>
    <definedName name="KUANT5">'[162]Adm 1-12'!$N$388</definedName>
    <definedName name="KUANT6">'[162]Adm 1-12'!$N$475</definedName>
    <definedName name="KUANT7">'[162]Adm 1-12'!$N$562</definedName>
    <definedName name="KUANT8">'[162]Adm 1-12'!$N$648</definedName>
    <definedName name="KUANTITAS" localSheetId="5">#REF!</definedName>
    <definedName name="KUANTITAS" localSheetId="0">#REF!</definedName>
    <definedName name="KUANTITAS" localSheetId="1">#REF!</definedName>
    <definedName name="KUANTITAS" localSheetId="10">#REF!</definedName>
    <definedName name="KUANTITAS">#REF!</definedName>
    <definedName name="kuas" localSheetId="5">#REF!</definedName>
    <definedName name="kuas" localSheetId="0">#REF!</definedName>
    <definedName name="KUAS" localSheetId="1">[394]Material!$F$55</definedName>
    <definedName name="KUAS" localSheetId="10">[394]Material!$F$55</definedName>
    <definedName name="kuas">#REF!</definedName>
    <definedName name="kuasa">[255]informasi!$R$4</definedName>
    <definedName name="KUASA1">'[186]Adm 1-6'!$N$41</definedName>
    <definedName name="KUASA2">'[186]Adm 1-6'!$N$137</definedName>
    <definedName name="KUASA20" localSheetId="5">'[164]Adm 13-24'!#REF!</definedName>
    <definedName name="KUASA20">'[164]Adm 13-24'!#REF!</definedName>
    <definedName name="KUASA21" localSheetId="5">'[164]Adm 13-24'!#REF!</definedName>
    <definedName name="KUASA21">'[164]Adm 13-24'!#REF!</definedName>
    <definedName name="KUASA22" localSheetId="5">'[164]Adm 13-24'!#REF!</definedName>
    <definedName name="KUASA22">'[164]Adm 13-24'!#REF!</definedName>
    <definedName name="KUASA23" localSheetId="5">'[164]Adm 13-24'!#REF!</definedName>
    <definedName name="KUASA23">'[164]Adm 13-24'!#REF!</definedName>
    <definedName name="KUASA24">'[164]Adm 13-24'!#REF!</definedName>
    <definedName name="KUASA3">'[186]Adm 1-6'!$N$231</definedName>
    <definedName name="KUASA4">'[162]Adm 1-12'!$N$276</definedName>
    <definedName name="KUASA5">'[162]Adm 1-12'!$N$360</definedName>
    <definedName name="KUASA6">'[162]Adm 1-12'!$N$447</definedName>
    <definedName name="KUASA7">'[162]Adm 1-12'!$N$534</definedName>
    <definedName name="KUASA8">'[162]Adm 1-12'!$N$620</definedName>
    <definedName name="KUASD" localSheetId="5">#REF!</definedName>
    <definedName name="KUASD" localSheetId="0">#REF!</definedName>
    <definedName name="KUASD">#REF!</definedName>
    <definedName name="kudakuda">'[121]Anal-1'!$C$540</definedName>
    <definedName name="KUDDE" localSheetId="5">#REF!</definedName>
    <definedName name="KUDDE" localSheetId="0">#REF!</definedName>
    <definedName name="KUDDE">#REF!</definedName>
    <definedName name="KUDDL" localSheetId="5">#REF!</definedName>
    <definedName name="KUDDL">#REF!</definedName>
    <definedName name="KUDSL" localSheetId="5">#REF!</definedName>
    <definedName name="KUDSL">#REF!</definedName>
    <definedName name="KUDSN" localSheetId="5">#REF!</definedName>
    <definedName name="KUDSN">#REF!</definedName>
    <definedName name="KUEDT" localSheetId="5">#REF!</definedName>
    <definedName name="KUEDT">#REF!</definedName>
    <definedName name="KUESN" localSheetId="5">#REF!</definedName>
    <definedName name="KUESN">#REF!</definedName>
    <definedName name="KUFD" localSheetId="5">#REF!</definedName>
    <definedName name="KUFD">#REF!</definedName>
    <definedName name="KUFE" localSheetId="5">#REF!</definedName>
    <definedName name="KUFE">#REF!</definedName>
    <definedName name="KUGLT" localSheetId="5">#REF!</definedName>
    <definedName name="KUGLT">#REF!</definedName>
    <definedName name="KUHD" localSheetId="5">#REF!</definedName>
    <definedName name="KUHD">#REF!</definedName>
    <definedName name="kuitansi">[395]Sheet4!$A$1:$B$1000</definedName>
    <definedName name="kuk" localSheetId="10">'[396]Har-sat-dasr'!#REF!</definedName>
    <definedName name="kuk">'[396]Har-sat-dasr'!#REF!</definedName>
    <definedName name="KUKS" localSheetId="5">#REF!</definedName>
    <definedName name="KUKS" localSheetId="0">#REF!</definedName>
    <definedName name="KUKS">#REF!</definedName>
    <definedName name="kuku" localSheetId="0">'[397]Har-sat-dasr'!#REF!</definedName>
    <definedName name="kuku" localSheetId="10">'[397]Har-sat-dasr'!#REF!</definedName>
    <definedName name="kuku">'[397]Har-sat-dasr'!#REF!</definedName>
    <definedName name="Kukuh">[398]dasar!$D$21:$D$47</definedName>
    <definedName name="kukut">[269]bahan!$G$151</definedName>
    <definedName name="kulit" localSheetId="5">[274]BAHAN!$L$29</definedName>
    <definedName name="kulit">[275]BAHAN!$L$29</definedName>
    <definedName name="KULSE" localSheetId="5">#REF!</definedName>
    <definedName name="KULSE" localSheetId="0">#REF!</definedName>
    <definedName name="KULSE">#REF!</definedName>
    <definedName name="kunci" localSheetId="5">'[170]RAB (OK)'!#REF!</definedName>
    <definedName name="kunci" localSheetId="0">'[170]RAB (OK)'!#REF!</definedName>
    <definedName name="kunci">'[170]RAB (OK)'!#REF!</definedName>
    <definedName name="kunci.808" localSheetId="5">[49]BAHAN!#REF!</definedName>
    <definedName name="kunci.808" localSheetId="0">[49]BAHAN!#REF!</definedName>
    <definedName name="kunci.808" localSheetId="1">[49]BAHAN!#REF!</definedName>
    <definedName name="kunci.808">[49]BAHAN!#REF!</definedName>
    <definedName name="KUNCI_808">[320]BAHAN!$L$48</definedName>
    <definedName name="KUNCI_TANAM" localSheetId="5">[230]BAHAN!$L$82</definedName>
    <definedName name="KUNCI_TANAM" localSheetId="0">[177]BAHAN!#REF!</definedName>
    <definedName name="KUNCI_TANAM" localSheetId="1">[177]BAHAN!#REF!</definedName>
    <definedName name="KUNCI_TANAM" localSheetId="10">[177]BAHAN!#REF!</definedName>
    <definedName name="KUNCI_TANAM">[177]BAHAN!#REF!</definedName>
    <definedName name="kunci2">'[169]Harga Satuan Upah &amp; Bahan'!$H$70</definedName>
    <definedName name="Kunci2slag" localSheetId="10">[224]cover!#REF!</definedName>
    <definedName name="Kunci2slag">[224]cover!#REF!</definedName>
    <definedName name="kunci808">[274]BAHAN!$L$22</definedName>
    <definedName name="kuncibesi" localSheetId="5">#REF!</definedName>
    <definedName name="kuncibesi" localSheetId="0">#REF!</definedName>
    <definedName name="kuncibesi">#REF!</definedName>
    <definedName name="kuncisedang" localSheetId="5">[40]upah!#REF!</definedName>
    <definedName name="kuncisedang" localSheetId="0">[40]upah!#REF!</definedName>
    <definedName name="kuncisedang">[40]upah!#REF!</definedName>
    <definedName name="KUNSD" localSheetId="5">#REF!</definedName>
    <definedName name="KUNSD" localSheetId="0">#REF!</definedName>
    <definedName name="KUNSD">#REF!</definedName>
    <definedName name="KUNST" localSheetId="5">#REF!</definedName>
    <definedName name="KUNST">#REF!</definedName>
    <definedName name="KUNTE" localSheetId="5">#REF!</definedName>
    <definedName name="KUNTE">#REF!</definedName>
    <definedName name="kurs" localSheetId="1">[232]ANGKUT!$H$42</definedName>
    <definedName name="kurs" localSheetId="10">[232]ANGKUT!$H$42</definedName>
    <definedName name="kurs">[4]ANGKUT!$H$42</definedName>
    <definedName name="kursi" localSheetId="1">'[232]Upah&amp;Bahan'!$C$90</definedName>
    <definedName name="kursi" localSheetId="10">'[232]Upah&amp;Bahan'!$C$90</definedName>
    <definedName name="kursi">'[4]Upah&amp;Bahan'!$C$90</definedName>
    <definedName name="kursi.guru" localSheetId="5">[49]ANALISA!#REF!</definedName>
    <definedName name="kursi.guru" localSheetId="0">[49]ANALISA!#REF!</definedName>
    <definedName name="kursi.guru" localSheetId="1">[49]ANALISA!#REF!</definedName>
    <definedName name="kursi.guru" localSheetId="10">[49]ANALISA!#REF!</definedName>
    <definedName name="kursi.guru">[49]ANALISA!#REF!</definedName>
    <definedName name="kursi_guru" localSheetId="5">[274]ANALISA!$N$34</definedName>
    <definedName name="kursi_guru" localSheetId="0">#REF!</definedName>
    <definedName name="kursi_guru">#REF!</definedName>
    <definedName name="KUSDS" localSheetId="5">#REF!</definedName>
    <definedName name="KUSDS" localSheetId="0">#REF!</definedName>
    <definedName name="KUSDS">#REF!</definedName>
    <definedName name="KUSEN__PINTU__JENDELA__ALAT_ALAT_PENGGANTUNG_DAN_CURTAIN_WALL" localSheetId="10">#REF!</definedName>
    <definedName name="KUSEN__PINTU__JENDELA__ALAT_ALAT_PENGGANTUNG_DAN_CURTAIN_WALL">#REF!</definedName>
    <definedName name="KUSNIB" localSheetId="5">#REF!</definedName>
    <definedName name="KUSNIB">#REF!</definedName>
    <definedName name="KUSNIH" localSheetId="5">#REF!</definedName>
    <definedName name="KUSNIH">#REF!</definedName>
    <definedName name="KUSSN" localSheetId="5">#REF!</definedName>
    <definedName name="KUSSN">#REF!</definedName>
    <definedName name="KUTDL" localSheetId="5">#REF!</definedName>
    <definedName name="KUTDL">#REF!</definedName>
    <definedName name="KUTDN" localSheetId="5">#REF!</definedName>
    <definedName name="KUTDN">#REF!</definedName>
    <definedName name="KUTDS" localSheetId="5">#REF!</definedName>
    <definedName name="KUTDS">#REF!</definedName>
    <definedName name="KUTES" localSheetId="5">#REF!</definedName>
    <definedName name="KUTES">#REF!</definedName>
    <definedName name="KUTSL" localSheetId="5">#REF!</definedName>
    <definedName name="KUTSL">#REF!</definedName>
    <definedName name="KUTSN" localSheetId="5">#REF!</definedName>
    <definedName name="KUTSN">#REF!</definedName>
    <definedName name="KUZEN" localSheetId="5">[177]BAHAN!#REF!</definedName>
    <definedName name="KUZEN" localSheetId="0">[177]BAHAN!#REF!</definedName>
    <definedName name="KUZEN" localSheetId="1">[177]BAHAN!#REF!</definedName>
    <definedName name="KUZEN" localSheetId="10">[177]BAHAN!#REF!</definedName>
    <definedName name="KUZEN">[177]BAHAN!#REF!</definedName>
    <definedName name="kwbtn">[80]DHSD!$G$27</definedName>
    <definedName name="kwh1st" localSheetId="10">#REF!</definedName>
    <definedName name="kwh1st">#REF!</definedName>
    <definedName name="kwh3st" localSheetId="10">#REF!</definedName>
    <definedName name="kwh3st">#REF!</definedName>
    <definedName name="Kwi" localSheetId="10">[80]DHSD!#REF!</definedName>
    <definedName name="Kwi">[80]DHSD!#REF!</definedName>
    <definedName name="Kwitansi" localSheetId="5">'[399]Penawaran PL'!$AD$50</definedName>
    <definedName name="Kwitansi">'[399]Penawaran PL'!$AD$50</definedName>
    <definedName name="kwtbrj" localSheetId="5">#REF!</definedName>
    <definedName name="kwtbrj" localSheetId="0">#REF!</definedName>
    <definedName name="kwtbrj">#REF!</definedName>
    <definedName name="kwtbtn" localSheetId="5">#REF!</definedName>
    <definedName name="kwtbtn">#REF!</definedName>
    <definedName name="kwtharmonika">'[276]dft-harga'!$G$51</definedName>
    <definedName name="kwtlas" localSheetId="5">#REF!</definedName>
    <definedName name="kwtlas" localSheetId="0">#REF!</definedName>
    <definedName name="kwtlas">#REF!</definedName>
    <definedName name="kwts" localSheetId="5">#REF!</definedName>
    <definedName name="kwts">#REF!</definedName>
    <definedName name="ky" localSheetId="10">#REF!</definedName>
    <definedName name="ky">#REF!</definedName>
    <definedName name="kyklasii35" localSheetId="5">[40]upah!#REF!</definedName>
    <definedName name="kyklasii35">[40]upah!#REF!</definedName>
    <definedName name="kyprch">[80]DHSD!$G$29</definedName>
    <definedName name="kyr">[188]DHSD!$G$12</definedName>
    <definedName name="L" localSheetId="1">#REF!</definedName>
    <definedName name="L" localSheetId="10">#REF!</definedName>
    <definedName name="L">[400]Info!$H$32</definedName>
    <definedName name="L.02">'[302]4-Basic Price'!$G$10</definedName>
    <definedName name="l.025">[199]DK!$J$71</definedName>
    <definedName name="l.027">[199]DK!$J$103</definedName>
    <definedName name="l.029">[199]DK!$J$135</definedName>
    <definedName name="L.03">'[302]4-Basic Price'!$G$12</definedName>
    <definedName name="L.04">'[302]4-Basic Price'!$G$14</definedName>
    <definedName name="L.05">'[302]4-Basic Price'!$G$16</definedName>
    <definedName name="L.06">'[302]4-Basic Price'!$G$18</definedName>
    <definedName name="L.061" localSheetId="1">[401]Bahan!$D$16</definedName>
    <definedName name="L.061" localSheetId="10">[401]Bahan!$D$16</definedName>
    <definedName name="L.061">'[402]Upah Kerja'!$E$17</definedName>
    <definedName name="L.062" localSheetId="0">'[403]Upah Kerja'!$E$17</definedName>
    <definedName name="L.062">'[403]Upah Kerja'!$E$17</definedName>
    <definedName name="l.068" localSheetId="5">#REF!</definedName>
    <definedName name="l.068" localSheetId="0">#REF!</definedName>
    <definedName name="l.068" localSheetId="1">#REF!</definedName>
    <definedName name="l.068" localSheetId="10">#REF!</definedName>
    <definedName name="l.068">#REF!</definedName>
    <definedName name="L.07">'[302]4-Basic Price'!$G$20</definedName>
    <definedName name="L.071" localSheetId="5">#REF!</definedName>
    <definedName name="L.071" localSheetId="0">#REF!</definedName>
    <definedName name="L.071" localSheetId="1">#REF!</definedName>
    <definedName name="L.071" localSheetId="10">#REF!</definedName>
    <definedName name="L.071">#REF!</definedName>
    <definedName name="L.073" localSheetId="5">#REF!</definedName>
    <definedName name="L.073" localSheetId="1">#REF!</definedName>
    <definedName name="L.073" localSheetId="10">#REF!</definedName>
    <definedName name="L.073">#REF!</definedName>
    <definedName name="l.075" localSheetId="5">#REF!</definedName>
    <definedName name="l.075" localSheetId="1">#REF!</definedName>
    <definedName name="l.075" localSheetId="10">#REF!</definedName>
    <definedName name="l.075">#REF!</definedName>
    <definedName name="L.079" localSheetId="5">#REF!</definedName>
    <definedName name="L.079" localSheetId="1">#REF!</definedName>
    <definedName name="L.079" localSheetId="10">#REF!</definedName>
    <definedName name="L.079">#REF!</definedName>
    <definedName name="L.08">'[302]4-Basic Price'!$G$22</definedName>
    <definedName name="L.081" localSheetId="1">#REF!</definedName>
    <definedName name="L.081" localSheetId="10">#REF!</definedName>
    <definedName name="L.081">'[402]Upah Kerja'!$E$23</definedName>
    <definedName name="L.082" localSheetId="5">#REF!</definedName>
    <definedName name="L.082" localSheetId="0">#REF!</definedName>
    <definedName name="L.082" localSheetId="1">#REF!</definedName>
    <definedName name="L.082" localSheetId="10">#REF!</definedName>
    <definedName name="L.082">#REF!</definedName>
    <definedName name="L.083" localSheetId="1">#REF!</definedName>
    <definedName name="L.083" localSheetId="10">#REF!</definedName>
    <definedName name="L.083">'[402]Upah Kerja'!$E$24</definedName>
    <definedName name="l.085" localSheetId="5">#REF!</definedName>
    <definedName name="l.085" localSheetId="0">#REF!</definedName>
    <definedName name="l.085" localSheetId="1">#REF!</definedName>
    <definedName name="l.085" localSheetId="10">#REF!</definedName>
    <definedName name="l.085">#REF!</definedName>
    <definedName name="l.088">[199]DK!$J$198</definedName>
    <definedName name="L.089">[309]H.Uph!$F$13</definedName>
    <definedName name="L.09">'[302]4-Basic Price'!$G$24</definedName>
    <definedName name="L.091" localSheetId="1">#REF!</definedName>
    <definedName name="L.091" localSheetId="10">#REF!</definedName>
    <definedName name="L.091">'[402]Upah Kerja'!$E$25</definedName>
    <definedName name="l.093.1">[404]DK!$J$82</definedName>
    <definedName name="l.095" localSheetId="5">#REF!</definedName>
    <definedName name="l.095" localSheetId="0">#REF!</definedName>
    <definedName name="l.095" localSheetId="1">#REF!</definedName>
    <definedName name="l.095" localSheetId="10">#REF!</definedName>
    <definedName name="l.095">#REF!</definedName>
    <definedName name="L.099" localSheetId="1">#REF!</definedName>
    <definedName name="L.099" localSheetId="10">#REF!</definedName>
    <definedName name="L.099">'[402]Upah Kerja'!$E$26</definedName>
    <definedName name="L.10">'[302]4-Basic Price'!$G$26</definedName>
    <definedName name="L.101" localSheetId="5">#REF!</definedName>
    <definedName name="L.101" localSheetId="0">#REF!</definedName>
    <definedName name="L.101" localSheetId="1">[401]Bahan!$D$13</definedName>
    <definedName name="L.101" localSheetId="10">[401]Bahan!$D$13</definedName>
    <definedName name="L.101">#REF!</definedName>
    <definedName name="l.103" localSheetId="5">#REF!</definedName>
    <definedName name="L.103" localSheetId="1">#REF!</definedName>
    <definedName name="L.103" localSheetId="10">#REF!</definedName>
    <definedName name="l.103">#REF!</definedName>
    <definedName name="l.104">[199]DK!$J$230</definedName>
    <definedName name="l.105" localSheetId="5">#REF!</definedName>
    <definedName name="l.105" localSheetId="0">#REF!</definedName>
    <definedName name="l.105" localSheetId="1">#REF!</definedName>
    <definedName name="l.105" localSheetId="10">#REF!</definedName>
    <definedName name="l.105">#REF!</definedName>
    <definedName name="L.106" localSheetId="1">#REF!</definedName>
    <definedName name="L.106" localSheetId="10">#REF!</definedName>
    <definedName name="L.106">'[402]Upah Kerja'!$E$21</definedName>
    <definedName name="l.107" localSheetId="5">#REF!</definedName>
    <definedName name="l.107" localSheetId="0">#REF!</definedName>
    <definedName name="l.107" localSheetId="1">#REF!</definedName>
    <definedName name="l.107" localSheetId="10">#REF!</definedName>
    <definedName name="l.107">#REF!</definedName>
    <definedName name="l.109">[404]DK!$J$104</definedName>
    <definedName name="l.110.1">[404]DK!$J$127</definedName>
    <definedName name="l.110.2">[404]DK!$J$149</definedName>
    <definedName name="l.110.3">[404]DK!$J$177</definedName>
    <definedName name="l.111.1">[404]DK!$J$199</definedName>
    <definedName name="l.111.2">[404]DK!$J$221</definedName>
    <definedName name="l.113">[404]DK!$J$243</definedName>
    <definedName name="l.116">[404]DK!$J$265</definedName>
    <definedName name="l.119">[404]DK!$J$288</definedName>
    <definedName name="l.120">[404]DK!$J$312</definedName>
    <definedName name="L.15A" localSheetId="5">#REF!</definedName>
    <definedName name="L.15A" localSheetId="0">#REF!</definedName>
    <definedName name="L.15A" localSheetId="1">#REF!</definedName>
    <definedName name="L.15A" localSheetId="10">#REF!</definedName>
    <definedName name="L.15A">#REF!</definedName>
    <definedName name="l1ti50" localSheetId="10">#REF!</definedName>
    <definedName name="l1ti50">#REF!</definedName>
    <definedName name="l1ti60" localSheetId="10">#REF!</definedName>
    <definedName name="l1ti60">#REF!</definedName>
    <definedName name="l3l100" localSheetId="10">#REF!</definedName>
    <definedName name="l3l100">#REF!</definedName>
    <definedName name="l3l50" localSheetId="10">#REF!</definedName>
    <definedName name="l3l50">#REF!</definedName>
    <definedName name="l3l60" localSheetId="10">#REF!</definedName>
    <definedName name="l3l60">#REF!</definedName>
    <definedName name="l3l70" localSheetId="10">#REF!</definedName>
    <definedName name="l3l70">#REF!</definedName>
    <definedName name="l3l80" localSheetId="10">#REF!</definedName>
    <definedName name="l3l80">#REF!</definedName>
    <definedName name="l3ld100" localSheetId="10">#REF!</definedName>
    <definedName name="l3ld100">#REF!</definedName>
    <definedName name="l3ld50" localSheetId="10">#REF!</definedName>
    <definedName name="l3ld50">#REF!</definedName>
    <definedName name="l3ld60" localSheetId="10">#REF!</definedName>
    <definedName name="l3ld60">#REF!</definedName>
    <definedName name="l3ld70" localSheetId="10">#REF!</definedName>
    <definedName name="l3ld70">#REF!</definedName>
    <definedName name="l3ld80" localSheetId="10">#REF!</definedName>
    <definedName name="l3ld80">#REF!</definedName>
    <definedName name="l3ti50" localSheetId="10">#REF!</definedName>
    <definedName name="l3ti50">#REF!</definedName>
    <definedName name="l3ti60" localSheetId="10">#REF!</definedName>
    <definedName name="l3ti60">#REF!</definedName>
    <definedName name="l3ti80" localSheetId="10">#REF!</definedName>
    <definedName name="l3ti80">#REF!</definedName>
    <definedName name="l3tisf50" localSheetId="10">#REF!</definedName>
    <definedName name="l3tisf50">#REF!</definedName>
    <definedName name="l3tisf60" localSheetId="10">#REF!</definedName>
    <definedName name="l3tisf60">#REF!</definedName>
    <definedName name="Laba" localSheetId="5">#REF!</definedName>
    <definedName name="Laba" localSheetId="0">#REF!</definedName>
    <definedName name="laba" localSheetId="1">'[81]Analisa '!#REF!</definedName>
    <definedName name="laba" localSheetId="10">'[81]Analisa '!#REF!</definedName>
    <definedName name="Laba">#REF!</definedName>
    <definedName name="LABO" localSheetId="10">#REF!</definedName>
    <definedName name="LABO">#REF!</definedName>
    <definedName name="lagi" localSheetId="1">'[52]Upah&amp;Bahan'!$C$27</definedName>
    <definedName name="lagi" localSheetId="10">'[52]Upah&amp;Bahan'!$C$27</definedName>
    <definedName name="lagi">'[6]Upah&amp;Bahan'!$C$27</definedName>
    <definedName name="lahanb" localSheetId="5">#REF!</definedName>
    <definedName name="lahanb" localSheetId="0">#REF!</definedName>
    <definedName name="lahanb">#REF!</definedName>
    <definedName name="LAINLAIN" localSheetId="5">'[142]Kuantitas &amp; Harga'!#REF!</definedName>
    <definedName name="LAINLAIN" localSheetId="0">'[142]Kuantitas &amp; Harga'!#REF!</definedName>
    <definedName name="LAINLAIN" localSheetId="1">#REF!</definedName>
    <definedName name="LAINLAIN" localSheetId="10">#REF!</definedName>
    <definedName name="LAINLAIN">'[142]Kuantitas &amp; Harga'!#REF!</definedName>
    <definedName name="laker" localSheetId="0">'[81]Analisa '!#REF!</definedName>
    <definedName name="laker" localSheetId="10">'[81]Analisa '!#REF!</definedName>
    <definedName name="laker">'[81]Analisa '!#REF!</definedName>
    <definedName name="laki" localSheetId="5">#REF!</definedName>
    <definedName name="laki" localSheetId="0">#REF!</definedName>
    <definedName name="laki" localSheetId="1">#REF!</definedName>
    <definedName name="laki" localSheetId="10">#REF!</definedName>
    <definedName name="laki">#REF!</definedName>
    <definedName name="LAKSANA1">'[186]Jad Alat-bhn 1-12'!$AA$53</definedName>
    <definedName name="LAKSANA2">'[162]Jad Alat-bhn 1-12'!$AA$122</definedName>
    <definedName name="LAKSANA3">'[162]Jad Alat-bhn 1-12'!$AA$186</definedName>
    <definedName name="LAKSANA4">'[162]Jad Alat-bhn 1-12'!$AA$254</definedName>
    <definedName name="LAKSANA5">'[162]Jad Alat-bhn 1-12'!$AA$318</definedName>
    <definedName name="LAKSANA6">'[162]Jad Alat-bhn 1-12'!$AA$383</definedName>
    <definedName name="LAKSANA7">'[162]Jad Alat-bhn 1-12'!$AA$450</definedName>
    <definedName name="LAKSANA8">'[162]Jad Alat-bhn 1-12'!$AA$516</definedName>
    <definedName name="laku" localSheetId="1">'[232]Upah&amp;Bahan'!$C$18</definedName>
    <definedName name="laku" localSheetId="10">'[232]Upah&amp;Bahan'!$C$18</definedName>
    <definedName name="laku">'[4]Upah&amp;Bahan'!$C$18</definedName>
    <definedName name="lama" localSheetId="1">'[52]Upah&amp;Bahan'!$C$47</definedName>
    <definedName name="lama" localSheetId="10">'[52]Upah&amp;Bahan'!$C$47</definedName>
    <definedName name="lama">'[6]Upah&amp;Bahan'!$C$47</definedName>
    <definedName name="Lambrisering" localSheetId="5">[244]Harga!#REF!</definedName>
    <definedName name="Lambrisering">[244]Harga!#REF!</definedName>
    <definedName name="LAMPU_PIJAR" localSheetId="5">[177]BAHAN!#REF!</definedName>
    <definedName name="LAMPU_PIJAR" localSheetId="0">[177]BAHAN!#REF!</definedName>
    <definedName name="LAMPU_PIJAR" localSheetId="1">[177]BAHAN!#REF!</definedName>
    <definedName name="LAMPU_PIJAR">[177]BAHAN!#REF!</definedName>
    <definedName name="LAMPU_TL" localSheetId="5">[177]BAHAN!#REF!</definedName>
    <definedName name="LAMPU_TL">[177]BAHAN!#REF!</definedName>
    <definedName name="lampupijar" localSheetId="5">[40]upah!#REF!</definedName>
    <definedName name="lampupijar">[40]upah!#REF!</definedName>
    <definedName name="lamputl">[40]upah!#REF!</definedName>
    <definedName name="lampuxl">[40]upah!#REF!</definedName>
    <definedName name="lan12b145">'[81]Analisa '!#REF!</definedName>
    <definedName name="lan30b220">'[81]Analisa '!#REF!</definedName>
    <definedName name="langsir">[152]H.Bhn!$H$110</definedName>
    <definedName name="lanker40" localSheetId="10">'[81]Analisa '!#REF!</definedName>
    <definedName name="lanker40">'[81]Analisa '!#REF!</definedName>
    <definedName name="LANTAI_P3" localSheetId="10">#REF!</definedName>
    <definedName name="LANTAI_P3">#REF!</definedName>
    <definedName name="lantaikeramik" localSheetId="10">'[121]Anal-1'!#REF!</definedName>
    <definedName name="lantaikeramik">'[121]Anal-1'!#REF!</definedName>
    <definedName name="lantaikerja" localSheetId="0">#REF!</definedName>
    <definedName name="lantaikerja" localSheetId="10">#REF!</definedName>
    <definedName name="lantaikerja">#REF!</definedName>
    <definedName name="lantaiparquet">[256]AHS!$K$466</definedName>
    <definedName name="lap">[199]bahan!$H$292</definedName>
    <definedName name="lapis.agg.klasB" localSheetId="0">#REF!</definedName>
    <definedName name="lapis.agg.klasB" localSheetId="10">#REF!</definedName>
    <definedName name="lapis.agg.klasB">#REF!</definedName>
    <definedName name="Lapis_AC" localSheetId="0">#REF!</definedName>
    <definedName name="Lapis_AC" localSheetId="10">#REF!</definedName>
    <definedName name="Lapis_AC">#REF!</definedName>
    <definedName name="Lapis_ATB" localSheetId="0">#REF!</definedName>
    <definedName name="Lapis_ATB" localSheetId="10">#REF!</definedName>
    <definedName name="Lapis_ATB">#REF!</definedName>
    <definedName name="lapisaggr.klasA" localSheetId="10">#REF!</definedName>
    <definedName name="lapisaggr.klasA">#REF!</definedName>
    <definedName name="las" localSheetId="5">#REF!</definedName>
    <definedName name="las" localSheetId="0">#REF!</definedName>
    <definedName name="las" localSheetId="1">[86]DAFMAT!$F$182</definedName>
    <definedName name="las" localSheetId="10">[86]DAFMAT!$F$182</definedName>
    <definedName name="las">#REF!</definedName>
    <definedName name="LAS_POTONG" localSheetId="5">#REF!</definedName>
    <definedName name="LAS_POTONG" localSheetId="0">#REF!</definedName>
    <definedName name="LAS_POTONG">#REF!</definedName>
    <definedName name="laston.3" localSheetId="10">#REF!</definedName>
    <definedName name="laston.3">#REF!</definedName>
    <definedName name="laston.m2" localSheetId="10">#REF!</definedName>
    <definedName name="laston.m2">#REF!</definedName>
    <definedName name="LAT_KAYU" localSheetId="5">[177]BAHAN!#REF!</definedName>
    <definedName name="LAT_KAYU" localSheetId="0">[177]BAHAN!#REF!</definedName>
    <definedName name="LAT_KAYU" localSheetId="1">[177]BAHAN!#REF!</definedName>
    <definedName name="LAT_KAYU" localSheetId="10">[177]BAHAN!#REF!</definedName>
    <definedName name="LAT_KAYU">[177]BAHAN!#REF!</definedName>
    <definedName name="latab30" localSheetId="0">'[81]Analisa '!#REF!</definedName>
    <definedName name="latab30">'[81]Analisa '!#REF!</definedName>
    <definedName name="latai">'[121]Anal-1'!#REF!</definedName>
    <definedName name="latasir">'[343]DRUP (ASLI)'!$I$363</definedName>
    <definedName name="LaunchingBox" localSheetId="5">#REF!</definedName>
    <definedName name="LaunchingBox" localSheetId="0">#REF!</definedName>
    <definedName name="LaunchingBox">#REF!</definedName>
    <definedName name="LB" localSheetId="0">#REF!</definedName>
    <definedName name="LB" localSheetId="10">#REF!</definedName>
    <definedName name="LB">#REF!</definedName>
    <definedName name="LBI" localSheetId="10">#REF!</definedName>
    <definedName name="LBI">#REF!</definedName>
    <definedName name="LBII" localSheetId="10">#REF!</definedName>
    <definedName name="LBII">#REF!</definedName>
    <definedName name="LBP" localSheetId="5">#REF!</definedName>
    <definedName name="LBP">#REF!</definedName>
    <definedName name="LBS" localSheetId="10">#REF!</definedName>
    <definedName name="LBS">#REF!</definedName>
    <definedName name="LDD" localSheetId="5">#REF!</definedName>
    <definedName name="LDD">#REF!</definedName>
    <definedName name="LE" localSheetId="5">#REF!</definedName>
    <definedName name="LE">#REF!</definedName>
    <definedName name="leb" localSheetId="10">#REF!</definedName>
    <definedName name="leb">#REF!</definedName>
    <definedName name="lem" localSheetId="5">[274]BAHAN!$L$25</definedName>
    <definedName name="lem">'[169]Harga Satuan Upah &amp; Bahan'!$H$49</definedName>
    <definedName name="lem.kayu" localSheetId="5">[49]BAHAN!#REF!</definedName>
    <definedName name="lem.kayu" localSheetId="0">[49]BAHAN!#REF!</definedName>
    <definedName name="lem.kayu" localSheetId="1">[49]BAHAN!#REF!</definedName>
    <definedName name="lem.kayu" localSheetId="10">[49]BAHAN!#REF!</definedName>
    <definedName name="lem.kayu">[49]BAHAN!#REF!</definedName>
    <definedName name="LEM_KAYU">[320]BAHAN!$L$43</definedName>
    <definedName name="lembarsering" localSheetId="5">[40]upah!#REF!</definedName>
    <definedName name="lembarsering">[40]upah!#REF!</definedName>
    <definedName name="lemgipsum" localSheetId="5">[40]upah!#REF!</definedName>
    <definedName name="lemgipsum">[40]upah!#REF!</definedName>
    <definedName name="LEMK">[166]HSD!#REF!</definedName>
    <definedName name="lemkayu" localSheetId="5">[40]upah!#REF!</definedName>
    <definedName name="lemkayu">[40]upah!#REF!</definedName>
    <definedName name="len">[138]BPS!#REF!</definedName>
    <definedName name="leni" localSheetId="0">#REF!</definedName>
    <definedName name="leni" localSheetId="10">#REF!</definedName>
    <definedName name="leni">#REF!</definedName>
    <definedName name="leniNovita" localSheetId="0">#REF!</definedName>
    <definedName name="leniNovita" localSheetId="10">#REF!</definedName>
    <definedName name="leniNovita">#REF!</definedName>
    <definedName name="lgld100" localSheetId="0">#REF!</definedName>
    <definedName name="lgld100" localSheetId="10">#REF!</definedName>
    <definedName name="lgld100">#REF!</definedName>
    <definedName name="lgld70" localSheetId="10">#REF!</definedName>
    <definedName name="lgld70">#REF!</definedName>
    <definedName name="lgld80" localSheetId="10">#REF!</definedName>
    <definedName name="lgld80">#REF!</definedName>
    <definedName name="lgti50" localSheetId="10">#REF!</definedName>
    <definedName name="lgti50">#REF!</definedName>
    <definedName name="lgti60" localSheetId="10">#REF!</definedName>
    <definedName name="lgti60">#REF!</definedName>
    <definedName name="lgti70" localSheetId="10">#REF!</definedName>
    <definedName name="lgti70">#REF!</definedName>
    <definedName name="lgtisf50" localSheetId="10">#REF!</definedName>
    <definedName name="lgtisf50">#REF!</definedName>
    <definedName name="lgtisf60" localSheetId="10">#REF!</definedName>
    <definedName name="lgtisf60">#REF!</definedName>
    <definedName name="LI" localSheetId="10">#REF!</definedName>
    <definedName name="LI">#REF!</definedName>
    <definedName name="licin">[383]BAHAN!$N$53</definedName>
    <definedName name="LII" localSheetId="0">#REF!</definedName>
    <definedName name="LII" localSheetId="10">#REF!</definedName>
    <definedName name="LII">#REF!</definedName>
    <definedName name="LIII" localSheetId="0">#REF!</definedName>
    <definedName name="LIII" localSheetId="10">#REF!</definedName>
    <definedName name="LIII">#REF!</definedName>
    <definedName name="linggis" localSheetId="5">#REF!</definedName>
    <definedName name="linggis" localSheetId="0">#REF!</definedName>
    <definedName name="linggis">#REF!</definedName>
    <definedName name="lisplank">'[121]Anal-1'!$C$975</definedName>
    <definedName name="List" localSheetId="5">[405]Listing!$A$1,[406]SMP!#REF!</definedName>
    <definedName name="List" localSheetId="0">[405]Listing!$A$1,[406]SMP!#REF!</definedName>
    <definedName name="List">[405]Listing!$A$1,[406]SMP!#REF!</definedName>
    <definedName name="List5cm">'[111]Analisa Harga Satuan'!$G$2572</definedName>
    <definedName name="listAmdal">[391]DB!$AA$3:$AA$6</definedName>
    <definedName name="listDED">[391]DB!$AB$3:$AB$14</definedName>
    <definedName name="listDukungan">[407]DB!$W$3:$W$12</definedName>
    <definedName name="ListDukungan1">[391]Valid!$A$2:$A$7</definedName>
    <definedName name="listFS">[391]DB!$Z$3:$Z$6</definedName>
    <definedName name="listJenisKontrak">[407]DB!$U$3:$U$5</definedName>
    <definedName name="listJenisPekerjaan">[407]DB!$T$3:$T$4</definedName>
    <definedName name="listkaca" localSheetId="10">'[81]BQ Utama '!#REF!</definedName>
    <definedName name="listkaca">'[81]BQ Utama '!#REF!</definedName>
    <definedName name="listKewenangan">[407]DB!$S$3:$S$7</definedName>
    <definedName name="listLahan">[391]DB!$AC$3:$AC$14</definedName>
    <definedName name="listOP">[391]DB!$AD$3:$AD$15</definedName>
    <definedName name="ListOutput">[391]DB!$I$359:$I$393</definedName>
    <definedName name="listp1080" localSheetId="10">'[81]Analisa '!#REF!</definedName>
    <definedName name="listp1080">'[81]Analisa '!#REF!</definedName>
    <definedName name="listp10b161" localSheetId="10">'[81]Analisa '!#REF!</definedName>
    <definedName name="listp10b161">'[81]Analisa '!#REF!</definedName>
    <definedName name="listp830" localSheetId="10">'[81]Analisa '!#REF!</definedName>
    <definedName name="listp830">'[81]Analisa '!#REF!</definedName>
    <definedName name="listp840" localSheetId="10">'[81]Analisa '!#REF!</definedName>
    <definedName name="listp840">'[81]Analisa '!#REF!</definedName>
    <definedName name="ListPaketJembatan">[391]DB!$AR$778:$AR$1499</definedName>
    <definedName name="listplafond" localSheetId="5">[40]upah!#REF!</definedName>
    <definedName name="listplafond">[40]upah!#REF!</definedName>
    <definedName name="LISTPLANK" localSheetId="5">[177]BAHAN!#REF!</definedName>
    <definedName name="LISTPLANK" localSheetId="0">[177]BAHAN!#REF!</definedName>
    <definedName name="listplank" localSheetId="1">#REF!</definedName>
    <definedName name="listplank" localSheetId="10">#REF!</definedName>
    <definedName name="LISTPLANK">[177]BAHAN!#REF!</definedName>
    <definedName name="Listplank330">'[111]Analisa Harga Satuan'!$G$2626</definedName>
    <definedName name="ListProgram">[407]DB!$L$3:$L$11</definedName>
    <definedName name="listProvinsi">[407]DB!$P$3:$P$36</definedName>
    <definedName name="listReadiness">[407]DB!$V$3:$V$14</definedName>
    <definedName name="listrik" localSheetId="5">'[150]RKA (2)'!#REF!</definedName>
    <definedName name="listrik">'[150]RKA (2)'!#REF!</definedName>
    <definedName name="ListSelectKabKota">[407]DB!$AP$3:$AP$40</definedName>
    <definedName name="listSharing">[391]DB!$AE$3:$AE$15</definedName>
    <definedName name="listSinkronisasi">[407]DB!$X$3:$X$7</definedName>
    <definedName name="Lita" localSheetId="1">[295]dasar!$C$26:$C$36</definedName>
    <definedName name="Lita" localSheetId="10">[295]dasar!$C$26:$C$36</definedName>
    <definedName name="lita">[408]Informasi!$A$1:$N$60</definedName>
    <definedName name="liui" localSheetId="10">'[397]Har-sat-dasr'!#REF!</definedName>
    <definedName name="liui">'[397]Har-sat-dasr'!#REF!</definedName>
    <definedName name="LIV" localSheetId="0">#REF!</definedName>
    <definedName name="LIV" localSheetId="10">#REF!</definedName>
    <definedName name="LIV">#REF!</definedName>
    <definedName name="LK" localSheetId="0">#REF!</definedName>
    <definedName name="LK" localSheetId="10">#REF!</definedName>
    <definedName name="LK">#REF!</definedName>
    <definedName name="lker20" localSheetId="0">'[81]Analisa '!#REF!</definedName>
    <definedName name="lker20" localSheetId="10">'[81]Analisa '!#REF!</definedName>
    <definedName name="lker20">'[81]Analisa '!#REF!</definedName>
    <definedName name="lker30" localSheetId="0">'[81]Analisa '!#REF!</definedName>
    <definedName name="lker30" localSheetId="10">'[81]Analisa '!#REF!</definedName>
    <definedName name="lker30">'[81]Analisa '!#REF!</definedName>
    <definedName name="lkerja">'[81]Analisa '!#REF!</definedName>
    <definedName name="LKI" localSheetId="0" hidden="1">{"'Sheet1'!$A$1"}</definedName>
    <definedName name="LKI" localSheetId="10" hidden="1">{"'Sheet1'!$A$1"}</definedName>
    <definedName name="LKI" hidden="1">{"'Sheet1'!$A$1"}</definedName>
    <definedName name="LKL" localSheetId="0" hidden="1">{"'Sheet1'!$A$1"}</definedName>
    <definedName name="LKL" localSheetId="10" hidden="1">{"'Sheet1'!$A$1"}</definedName>
    <definedName name="LKL" hidden="1">{"'Sheet1'!$A$1"}</definedName>
    <definedName name="LKO" localSheetId="0" hidden="1">{"'Sheet1'!$A$1"}</definedName>
    <definedName name="LKO" localSheetId="10" hidden="1">{"'Sheet1'!$A$1"}</definedName>
    <definedName name="LKO" hidden="1">{"'Sheet1'!$A$1"}</definedName>
    <definedName name="LKP">'[186]Input Umum'!$D$82</definedName>
    <definedName name="lkpo" localSheetId="5">[242]Meto!#REF!</definedName>
    <definedName name="lkpo">[242]Meto!#REF!</definedName>
    <definedName name="LL" localSheetId="0" hidden="1">{"'Sheet1'!$A$1"}</definedName>
    <definedName name="LL" localSheetId="10" hidden="1">{"'Sheet1'!$A$1"}</definedName>
    <definedName name="LL" hidden="1">{"'Sheet1'!$A$1"}</definedName>
    <definedName name="llfoeo" localSheetId="5" hidden="1">[321]H.Satuan!#REF!</definedName>
    <definedName name="llfoeo" localSheetId="0" hidden="1">[321]H.Satuan!#REF!</definedName>
    <definedName name="llfoeo" hidden="1">[321]H.Satuan!#REF!</definedName>
    <definedName name="LLL" localSheetId="0" hidden="1">{"'Sheet1'!$A$1"}</definedName>
    <definedName name="LLL" localSheetId="10" hidden="1">{"'Sheet1'!$A$1"}</definedName>
    <definedName name="LLL" hidden="1">{"'Sheet1'!$A$1"}</definedName>
    <definedName name="LLL01_22">NA()</definedName>
    <definedName name="LLL02_22">NA()</definedName>
    <definedName name="LLL03_22">NA()</definedName>
    <definedName name="LMAJOR" localSheetId="5">#REF!</definedName>
    <definedName name="LMAJOR">#REF!</definedName>
    <definedName name="LMASD" localSheetId="5">#REF!</definedName>
    <definedName name="LMASD">#REF!</definedName>
    <definedName name="LMDDE" localSheetId="5">#REF!</definedName>
    <definedName name="LMDDE">#REF!</definedName>
    <definedName name="LMDDL" localSheetId="5">#REF!</definedName>
    <definedName name="LMDDL">#REF!</definedName>
    <definedName name="LMDSL" localSheetId="5">#REF!</definedName>
    <definedName name="LMDSL">#REF!</definedName>
    <definedName name="LMDSN" localSheetId="5">#REF!</definedName>
    <definedName name="LMDSN">#REF!</definedName>
    <definedName name="LMEDT" localSheetId="5">#REF!</definedName>
    <definedName name="LMEDT">#REF!</definedName>
    <definedName name="LMESN" localSheetId="5">#REF!</definedName>
    <definedName name="LMESN">#REF!</definedName>
    <definedName name="LMFD" localSheetId="5">#REF!</definedName>
    <definedName name="LMFD">#REF!</definedName>
    <definedName name="LMFE" localSheetId="5">#REF!</definedName>
    <definedName name="LMFE">#REF!</definedName>
    <definedName name="LMGLT" localSheetId="5">#REF!</definedName>
    <definedName name="LMGLT">#REF!</definedName>
    <definedName name="LMHD" localSheetId="5">#REF!</definedName>
    <definedName name="LMHD">#REF!</definedName>
    <definedName name="Lmk" localSheetId="10">#REF!</definedName>
    <definedName name="Lmk">#REF!</definedName>
    <definedName name="LMKS" localSheetId="5">#REF!</definedName>
    <definedName name="LMKS">#REF!</definedName>
    <definedName name="LMLSE" localSheetId="5">#REF!</definedName>
    <definedName name="LMLSE">#REF!</definedName>
    <definedName name="LMNSD" localSheetId="5">#REF!</definedName>
    <definedName name="LMNSD">#REF!</definedName>
    <definedName name="LMNST" localSheetId="5">#REF!</definedName>
    <definedName name="LMNST">#REF!</definedName>
    <definedName name="LMNTE" localSheetId="5">#REF!</definedName>
    <definedName name="LMNTE">#REF!</definedName>
    <definedName name="LMSDS" localSheetId="5">#REF!</definedName>
    <definedName name="LMSDS">#REF!</definedName>
    <definedName name="LMSNIB" localSheetId="5">#REF!</definedName>
    <definedName name="LMSNIB">#REF!</definedName>
    <definedName name="LMSNIH" localSheetId="5">#REF!</definedName>
    <definedName name="LMSNIH">#REF!</definedName>
    <definedName name="LMSSN" localSheetId="5">#REF!</definedName>
    <definedName name="LMSSN">#REF!</definedName>
    <definedName name="LMTDL" localSheetId="5">#REF!</definedName>
    <definedName name="LMTDL">#REF!</definedName>
    <definedName name="LMTDN" localSheetId="5">#REF!</definedName>
    <definedName name="LMTDN">#REF!</definedName>
    <definedName name="LMTDS" localSheetId="5">#REF!</definedName>
    <definedName name="LMTDS">#REF!</definedName>
    <definedName name="LMTES" localSheetId="5">#REF!</definedName>
    <definedName name="LMTES">#REF!</definedName>
    <definedName name="LMTSL" localSheetId="5">#REF!</definedName>
    <definedName name="LMTSL">#REF!</definedName>
    <definedName name="LMTSN" localSheetId="5">#REF!</definedName>
    <definedName name="LMTSN">#REF!</definedName>
    <definedName name="LOAD" localSheetId="10">#REF!</definedName>
    <definedName name="LOAD">#REF!</definedName>
    <definedName name="loader" localSheetId="1">[96]BasicPrice!$F$70</definedName>
    <definedName name="loader" localSheetId="10">[96]BasicPrice!$F$70</definedName>
    <definedName name="Loader">'[193]Harga Dasar'!$H$56</definedName>
    <definedName name="loader115" localSheetId="0">#REF!</definedName>
    <definedName name="loader115" localSheetId="10">#REF!</definedName>
    <definedName name="loader115">#REF!</definedName>
    <definedName name="loaderwheel80hp" localSheetId="0">#REF!</definedName>
    <definedName name="loaderwheel80hp" localSheetId="10">#REF!</definedName>
    <definedName name="loaderwheel80hp">#REF!</definedName>
    <definedName name="LOBBY" localSheetId="0">#REF!</definedName>
    <definedName name="LOBBY" localSheetId="10">#REF!</definedName>
    <definedName name="LOBBY">#REF!</definedName>
    <definedName name="loker" localSheetId="0">'[81]Analisa '!#REF!</definedName>
    <definedName name="loker" localSheetId="10">'[81]Analisa '!#REF!</definedName>
    <definedName name="loker">'[81]Analisa '!#REF!</definedName>
    <definedName name="LP" localSheetId="0">#REF!</definedName>
    <definedName name="LP" localSheetId="10">#REF!</definedName>
    <definedName name="LP">#REF!</definedName>
    <definedName name="lpa" localSheetId="5">'[252]RKA (2)'!#REF!</definedName>
    <definedName name="lpa" localSheetId="0">'[252]RKA (2)'!#REF!</definedName>
    <definedName name="LPA" localSheetId="1">#REF!</definedName>
    <definedName name="LPA" localSheetId="10">#REF!</definedName>
    <definedName name="lpa">'[252]RKA (2)'!#REF!</definedName>
    <definedName name="LPAA" localSheetId="0">#REF!</definedName>
    <definedName name="LPAA" localSheetId="10">#REF!</definedName>
    <definedName name="LPAA">#REF!</definedName>
    <definedName name="LPBC" localSheetId="0">#REF!</definedName>
    <definedName name="LPBC" localSheetId="10">#REF!</definedName>
    <definedName name="LPBC">#REF!</definedName>
    <definedName name="LPI" localSheetId="0">#REF!</definedName>
    <definedName name="LPI" localSheetId="10">#REF!</definedName>
    <definedName name="LPI">#REF!</definedName>
    <definedName name="LPII" localSheetId="10">#REF!</definedName>
    <definedName name="LPII">#REF!</definedName>
    <definedName name="LPIII" localSheetId="10">#REF!</definedName>
    <definedName name="LPIII">#REF!</definedName>
    <definedName name="LPIV" localSheetId="10">#REF!</definedName>
    <definedName name="LPIV">#REF!</definedName>
    <definedName name="LR" localSheetId="10">#REF!</definedName>
    <definedName name="LR">#REF!</definedName>
    <definedName name="LSE" localSheetId="5">#REF!</definedName>
    <definedName name="LSE" localSheetId="0">#REF!</definedName>
    <definedName name="LSE">#REF!</definedName>
    <definedName name="LT" localSheetId="10">#REF!</definedName>
    <definedName name="LT">#REF!</definedName>
    <definedName name="Lt_Kerja135">'[111]Analisa Harga Satuan'!$G$272</definedName>
    <definedName name="Luas_Bangunan" localSheetId="10">#REF!</definedName>
    <definedName name="Luas_Bangunan">#REF!</definedName>
    <definedName name="LUASD" localSheetId="5">#REF!</definedName>
    <definedName name="LUASD" localSheetId="0">#REF!</definedName>
    <definedName name="LUASD">#REF!</definedName>
    <definedName name="LUDDE" localSheetId="5">#REF!</definedName>
    <definedName name="LUDDE">#REF!</definedName>
    <definedName name="LUDDL" localSheetId="5">#REF!</definedName>
    <definedName name="LUDDL">#REF!</definedName>
    <definedName name="LUDSL" localSheetId="5">#REF!</definedName>
    <definedName name="LUDSL">#REF!</definedName>
    <definedName name="LUDSN" localSheetId="5">#REF!</definedName>
    <definedName name="LUDSN">#REF!</definedName>
    <definedName name="LUEDT" localSheetId="5">#REF!</definedName>
    <definedName name="LUEDT">#REF!</definedName>
    <definedName name="LUESN" localSheetId="5">#REF!</definedName>
    <definedName name="LUESN">#REF!</definedName>
    <definedName name="LUFD" localSheetId="5">#REF!</definedName>
    <definedName name="LUFD">#REF!</definedName>
    <definedName name="LUFE" localSheetId="5">#REF!</definedName>
    <definedName name="LUFE">#REF!</definedName>
    <definedName name="LUGLT" localSheetId="5">#REF!</definedName>
    <definedName name="LUGLT">#REF!</definedName>
    <definedName name="LUHD" localSheetId="5">#REF!</definedName>
    <definedName name="LUHD">#REF!</definedName>
    <definedName name="LUKS" localSheetId="5">#REF!</definedName>
    <definedName name="LUKS">#REF!</definedName>
    <definedName name="LULSE" localSheetId="5">#REF!</definedName>
    <definedName name="LULSE">#REF!</definedName>
    <definedName name="lulukSulistjowati" localSheetId="10">#REF!</definedName>
    <definedName name="lulukSulistjowati">#REF!</definedName>
    <definedName name="LUNSD" localSheetId="5">#REF!</definedName>
    <definedName name="LUNSD">#REF!</definedName>
    <definedName name="LUNSY" localSheetId="5">#REF!</definedName>
    <definedName name="LUNSY">#REF!</definedName>
    <definedName name="LUNTE" localSheetId="5">#REF!</definedName>
    <definedName name="LUNTE">#REF!</definedName>
    <definedName name="LUSDS" localSheetId="5">#REF!</definedName>
    <definedName name="LUSDS">#REF!</definedName>
    <definedName name="LUSNIB" localSheetId="5">#REF!</definedName>
    <definedName name="LUSNIB">#REF!</definedName>
    <definedName name="LUSNIH" localSheetId="5">#REF!</definedName>
    <definedName name="LUSNIH">#REF!</definedName>
    <definedName name="LUSSN" localSheetId="5">#REF!</definedName>
    <definedName name="LUSSN">#REF!</definedName>
    <definedName name="LUTDL" localSheetId="5">#REF!</definedName>
    <definedName name="LUTDL">#REF!</definedName>
    <definedName name="LUTDN" localSheetId="5">#REF!</definedName>
    <definedName name="LUTDN">#REF!</definedName>
    <definedName name="LUTDS" localSheetId="5">#REF!</definedName>
    <definedName name="LUTDS">#REF!</definedName>
    <definedName name="LUTES" localSheetId="5">#REF!</definedName>
    <definedName name="LUTES">#REF!</definedName>
    <definedName name="LUTSL" localSheetId="5">#REF!</definedName>
    <definedName name="LUTSL">#REF!</definedName>
    <definedName name="LUTSN" localSheetId="5">#REF!</definedName>
    <definedName name="LUTSN">#REF!</definedName>
    <definedName name="ly">[188]DHSD!$G$13</definedName>
    <definedName name="m" localSheetId="5">#REF!</definedName>
    <definedName name="m" localSheetId="0">#REF!</definedName>
    <definedName name="M" localSheetId="1">[409]Koefisien!$J$8</definedName>
    <definedName name="M" localSheetId="10">[409]Koefisien!$J$8</definedName>
    <definedName name="m">#REF!</definedName>
    <definedName name="M.01">'[302]4-Basic Price'!$G$45</definedName>
    <definedName name="M.010" localSheetId="5">#REF!</definedName>
    <definedName name="M.010" localSheetId="0">#REF!</definedName>
    <definedName name="M.010" localSheetId="1">#REF!</definedName>
    <definedName name="M.010" localSheetId="10">#REF!</definedName>
    <definedName name="M.010">#REF!</definedName>
    <definedName name="m.0102" localSheetId="5">#REF!</definedName>
    <definedName name="m.0102">#REF!</definedName>
    <definedName name="m.013" localSheetId="5">#REF!</definedName>
    <definedName name="m.013">#REF!</definedName>
    <definedName name="M.014" localSheetId="5">#REF!</definedName>
    <definedName name="M.014">#REF!</definedName>
    <definedName name="M.01A" localSheetId="5">'[302]4-Basic Price'!#REF!</definedName>
    <definedName name="M.01A">'[302]4-Basic Price'!#REF!</definedName>
    <definedName name="M.01B">'[302]4-Basic Price'!$G$46</definedName>
    <definedName name="M.01C">'[302]4-Basic Price'!$G$47</definedName>
    <definedName name="M.01D">'[302]4-Basic Price'!$G$48</definedName>
    <definedName name="M.02">'[302]4-Basic Price'!$G$49</definedName>
    <definedName name="m.020" localSheetId="5">#REF!</definedName>
    <definedName name="m.020" localSheetId="0">#REF!</definedName>
    <definedName name="m.020">#REF!</definedName>
    <definedName name="m.022" localSheetId="5">#REF!</definedName>
    <definedName name="m.022">#REF!</definedName>
    <definedName name="M.023" localSheetId="5">#REF!</definedName>
    <definedName name="M.023" localSheetId="1">#REF!</definedName>
    <definedName name="M.023" localSheetId="10">#REF!</definedName>
    <definedName name="M.023">#REF!</definedName>
    <definedName name="M.024" localSheetId="5">#REF!</definedName>
    <definedName name="M.024" localSheetId="1">#REF!</definedName>
    <definedName name="M.024" localSheetId="10">#REF!</definedName>
    <definedName name="M.024">#REF!</definedName>
    <definedName name="M.025" localSheetId="5">#REF!</definedName>
    <definedName name="M.025" localSheetId="1">#REF!</definedName>
    <definedName name="M.025" localSheetId="10">#REF!</definedName>
    <definedName name="M.025">#REF!</definedName>
    <definedName name="m.026" localSheetId="5">#REF!</definedName>
    <definedName name="m.026">#REF!</definedName>
    <definedName name="m.028" localSheetId="5">#REF!</definedName>
    <definedName name="m.028" localSheetId="1">#REF!</definedName>
    <definedName name="m.028" localSheetId="10">#REF!</definedName>
    <definedName name="m.028">#REF!</definedName>
    <definedName name="m.029" localSheetId="5">#REF!</definedName>
    <definedName name="m.029" localSheetId="1">#REF!</definedName>
    <definedName name="m.029" localSheetId="10">#REF!</definedName>
    <definedName name="m.029">#REF!</definedName>
    <definedName name="M.03">'[302]4-Basic Price'!$G$50</definedName>
    <definedName name="M.04">'[302]4-Basic Price'!$G$51</definedName>
    <definedName name="M.040" localSheetId="5">#REF!</definedName>
    <definedName name="M.040" localSheetId="0">#REF!</definedName>
    <definedName name="M.040" localSheetId="1">#REF!</definedName>
    <definedName name="M.040" localSheetId="10">#REF!</definedName>
    <definedName name="M.040">#REF!</definedName>
    <definedName name="M.041" localSheetId="5">#REF!</definedName>
    <definedName name="M.041" localSheetId="1">#REF!</definedName>
    <definedName name="M.041" localSheetId="10">#REF!</definedName>
    <definedName name="M.041">#REF!</definedName>
    <definedName name="M.042" localSheetId="5">#REF!</definedName>
    <definedName name="M.042" localSheetId="1">#REF!</definedName>
    <definedName name="M.042" localSheetId="10">#REF!</definedName>
    <definedName name="M.042">#REF!</definedName>
    <definedName name="m.045" localSheetId="5">#REF!</definedName>
    <definedName name="m.045" localSheetId="1">#REF!</definedName>
    <definedName name="m.045" localSheetId="10">#REF!</definedName>
    <definedName name="m.045">#REF!</definedName>
    <definedName name="m.047" localSheetId="5">#REF!</definedName>
    <definedName name="m.047" localSheetId="1">#REF!</definedName>
    <definedName name="m.047" localSheetId="10">#REF!</definedName>
    <definedName name="m.047">#REF!</definedName>
    <definedName name="m.048" localSheetId="5">#REF!</definedName>
    <definedName name="m.048" localSheetId="1">#REF!</definedName>
    <definedName name="m.048" localSheetId="10">#REF!</definedName>
    <definedName name="m.048">#REF!</definedName>
    <definedName name="m.049" localSheetId="1">'[52]Upah&amp;Bahan'!$C$44</definedName>
    <definedName name="m.049" localSheetId="10">'[52]Upah&amp;Bahan'!$C$44</definedName>
    <definedName name="m.049">'[6]Upah&amp;Bahan'!$C$44</definedName>
    <definedName name="M.05">'[302]4-Basic Price'!$G$52</definedName>
    <definedName name="m.050" localSheetId="5">#REF!</definedName>
    <definedName name="m.050" localSheetId="0">#REF!</definedName>
    <definedName name="m.050">#REF!</definedName>
    <definedName name="m.050a" localSheetId="5">#REF!</definedName>
    <definedName name="m.050a">#REF!</definedName>
    <definedName name="m.051" localSheetId="5">#REF!</definedName>
    <definedName name="m.051">#REF!</definedName>
    <definedName name="m.052" localSheetId="5">#REF!</definedName>
    <definedName name="m.052">#REF!</definedName>
    <definedName name="M.06">'[302]4-Basic Price'!$G$53</definedName>
    <definedName name="M.061" localSheetId="5">#REF!</definedName>
    <definedName name="M.061" localSheetId="0">#REF!</definedName>
    <definedName name="M.061" localSheetId="1">#REF!</definedName>
    <definedName name="M.061" localSheetId="10">#REF!</definedName>
    <definedName name="M.061">#REF!</definedName>
    <definedName name="M.065" localSheetId="5">#REF!</definedName>
    <definedName name="M.065" localSheetId="1">#REF!</definedName>
    <definedName name="M.065" localSheetId="10">#REF!</definedName>
    <definedName name="M.065">#REF!</definedName>
    <definedName name="m.068" localSheetId="1">'[52]Upah&amp;Bahan'!$C$90</definedName>
    <definedName name="m.068" localSheetId="10">'[52]Upah&amp;Bahan'!$C$90</definedName>
    <definedName name="m.068">'[6]Upah&amp;Bahan'!$C$90</definedName>
    <definedName name="m.069" localSheetId="1">'[52]Upah&amp;Bahan'!$C$83</definedName>
    <definedName name="m.069" localSheetId="10">'[52]Upah&amp;Bahan'!$C$83</definedName>
    <definedName name="m.069">'[6]Upah&amp;Bahan'!$C$83</definedName>
    <definedName name="m.070" localSheetId="5">#REF!</definedName>
    <definedName name="m.070" localSheetId="0">#REF!</definedName>
    <definedName name="m.070">#REF!</definedName>
    <definedName name="M.08">'[302]4-Basic Price'!$G$55</definedName>
    <definedName name="M.080" localSheetId="5">#REF!</definedName>
    <definedName name="M.080" localSheetId="0">#REF!</definedName>
    <definedName name="M.080" localSheetId="1">#REF!</definedName>
    <definedName name="M.080" localSheetId="10">#REF!</definedName>
    <definedName name="M.080">#REF!</definedName>
    <definedName name="m.089" localSheetId="1">'[52]Upah&amp;Bahan'!$C$62</definedName>
    <definedName name="m.089" localSheetId="10">'[52]Upah&amp;Bahan'!$C$62</definedName>
    <definedName name="m.089">'[6]Upah&amp;Bahan'!$C$62</definedName>
    <definedName name="M.09">'[302]4-Basic Price'!$G$56</definedName>
    <definedName name="M.10">'[302]4-Basic Price'!$G$57</definedName>
    <definedName name="M.100">'[302]4-Basic Price'!$G$183</definedName>
    <definedName name="M.100A">'[302]4-Basic Price'!$G$184</definedName>
    <definedName name="m.105" localSheetId="5">#REF!</definedName>
    <definedName name="m.105" localSheetId="0">#REF!</definedName>
    <definedName name="m.105" localSheetId="1">#REF!</definedName>
    <definedName name="m.105" localSheetId="10">#REF!</definedName>
    <definedName name="m.105">#REF!</definedName>
    <definedName name="M.11">'[302]4-Basic Price'!$G$58</definedName>
    <definedName name="M.12">'[302]4-Basic Price'!$G$59</definedName>
    <definedName name="M.12A">'[302]4-Basic Price'!$G$60</definedName>
    <definedName name="M.13" localSheetId="5">'[302]4-Basic Price'!#REF!</definedName>
    <definedName name="M.13">'[302]4-Basic Price'!#REF!</definedName>
    <definedName name="M.14">'[302]4-Basic Price'!$G$63</definedName>
    <definedName name="M.15">'[302]4-Basic Price'!$G$64</definedName>
    <definedName name="m.162" localSheetId="5">#REF!</definedName>
    <definedName name="m.162" localSheetId="0">#REF!</definedName>
    <definedName name="m.162">#REF!</definedName>
    <definedName name="M.166" localSheetId="5">#REF!</definedName>
    <definedName name="M.166" localSheetId="1">#REF!</definedName>
    <definedName name="M.166" localSheetId="10">#REF!</definedName>
    <definedName name="M.166">#REF!</definedName>
    <definedName name="M.167" localSheetId="5">#REF!</definedName>
    <definedName name="M.167" localSheetId="1">#REF!</definedName>
    <definedName name="M.167" localSheetId="10">#REF!</definedName>
    <definedName name="M.167">#REF!</definedName>
    <definedName name="m.168" localSheetId="5">#REF!</definedName>
    <definedName name="m.168">#REF!</definedName>
    <definedName name="m.169" localSheetId="5">#REF!</definedName>
    <definedName name="m.169" localSheetId="1">#REF!</definedName>
    <definedName name="m.169" localSheetId="10">#REF!</definedName>
    <definedName name="m.169">#REF!</definedName>
    <definedName name="m.170" localSheetId="5">#REF!</definedName>
    <definedName name="m.170" localSheetId="0">#REF!</definedName>
    <definedName name="M.170" localSheetId="1">[401]Bahan!$D$243</definedName>
    <definedName name="M.170" localSheetId="10">[401]Bahan!$D$243</definedName>
    <definedName name="m.170">#REF!</definedName>
    <definedName name="M.17A">'[302]4-Basic Price'!$G$68</definedName>
    <definedName name="M.17B">'[302]4-Basic Price'!$G$69</definedName>
    <definedName name="M.18">'[302]4-Basic Price'!$G$70</definedName>
    <definedName name="M.180" localSheetId="5">#REF!</definedName>
    <definedName name="M.180" localSheetId="0">#REF!</definedName>
    <definedName name="M.180" localSheetId="1">#REF!</definedName>
    <definedName name="M.180" localSheetId="10">#REF!</definedName>
    <definedName name="M.180">#REF!</definedName>
    <definedName name="m.183" localSheetId="5">#REF!</definedName>
    <definedName name="m.183">#REF!</definedName>
    <definedName name="m.184" localSheetId="5">#REF!</definedName>
    <definedName name="m.184">#REF!</definedName>
    <definedName name="m.185" localSheetId="5">#REF!</definedName>
    <definedName name="m.185">#REF!</definedName>
    <definedName name="M.19">'[302]4-Basic Price'!$G$71</definedName>
    <definedName name="m.190" localSheetId="1">'[232]Upah&amp;Bahan'!$C$100</definedName>
    <definedName name="m.190" localSheetId="10">'[232]Upah&amp;Bahan'!$C$100</definedName>
    <definedName name="m.190">'[4]Upah&amp;Bahan'!$C$100</definedName>
    <definedName name="M.20">'[302]4-Basic Price'!$G$72</definedName>
    <definedName name="M.21">'[302]4-Basic Price'!$G$73</definedName>
    <definedName name="M.22">'[302]4-Basic Price'!$G$74</definedName>
    <definedName name="M.23">'[302]4-Basic Price'!$G$75</definedName>
    <definedName name="M.24">'[302]4-Basic Price'!$G$76</definedName>
    <definedName name="M.25">'[302]4-Basic Price'!$G$84</definedName>
    <definedName name="M.26">'[302]4-Basic Price'!$G$97</definedName>
    <definedName name="M.27">'[302]4-Basic Price'!$G$98</definedName>
    <definedName name="M.28">'[302]4-Basic Price'!$G$99</definedName>
    <definedName name="M.31">'[302]4-Basic Price'!$G$102</definedName>
    <definedName name="M.32">'[302]4-Basic Price'!$G$103</definedName>
    <definedName name="M.33">'[302]4-Basic Price'!$G$105</definedName>
    <definedName name="M.34">'[302]4-Basic Price'!$G$106</definedName>
    <definedName name="M.35A">'[302]4-Basic Price'!$G$107</definedName>
    <definedName name="M.35B">'[302]4-Basic Price'!$G$108</definedName>
    <definedName name="M.36">'[302]4-Basic Price'!$G$109</definedName>
    <definedName name="M.39">'[302]4-Basic Price'!$G$111</definedName>
    <definedName name="M.39A">'[302]4-Basic Price'!$G$112</definedName>
    <definedName name="M.39B">'[302]4-Basic Price'!$G$113</definedName>
    <definedName name="M.39C">'[302]4-Basic Price'!$G$114</definedName>
    <definedName name="M.39D">'[302]4-Basic Price'!$G$115</definedName>
    <definedName name="M.40">'[302]4-Basic Price'!$G$116</definedName>
    <definedName name="M.41">'[302]4-Basic Price'!$G$117</definedName>
    <definedName name="M.41A">'[302]4-Basic Price'!$G$118</definedName>
    <definedName name="M.44" localSheetId="5">'[302]4-Basic Price'!#REF!</definedName>
    <definedName name="M.44">'[302]4-Basic Price'!#REF!</definedName>
    <definedName name="M.46">'[302]4-Basic Price'!$G$122</definedName>
    <definedName name="M.48">'[302]4-Basic Price'!$G$124</definedName>
    <definedName name="M.50">'[302]4-Basic Price'!$G$126</definedName>
    <definedName name="M.51">'[302]4-Basic Price'!$G$127</definedName>
    <definedName name="M.52">'[302]4-Basic Price'!$G$128</definedName>
    <definedName name="M.57A" localSheetId="5">'[302]4-Basic Price'!#REF!</definedName>
    <definedName name="M.57A">'[302]4-Basic Price'!#REF!</definedName>
    <definedName name="M.59">'[302]4-Basic Price'!$G$139</definedName>
    <definedName name="M.60">'[302]4-Basic Price'!$G$140</definedName>
    <definedName name="M.61">'[302]4-Basic Price'!$G$141</definedName>
    <definedName name="M.67A">'[302]4-Basic Price'!$G$148</definedName>
    <definedName name="m.68" localSheetId="1">'[52]Upah&amp;Bahan'!$C$61</definedName>
    <definedName name="m.68" localSheetId="10">'[52]Upah&amp;Bahan'!$C$61</definedName>
    <definedName name="m.68">'[6]Upah&amp;Bahan'!$C$61</definedName>
    <definedName name="M.69">'[302]4-Basic Price'!$G$150</definedName>
    <definedName name="M.72">'[302]4-Basic Price'!$G$153</definedName>
    <definedName name="M.73">'[302]4-Basic Price'!$G$154</definedName>
    <definedName name="M.75F">'[302]4-Basic Price'!$G$160</definedName>
    <definedName name="M.76">'[302]4-Basic Price'!$G$161</definedName>
    <definedName name="M.78">'[302]4-Basic Price'!$G$163</definedName>
    <definedName name="M.91">'[302]4-Basic Price'!$G$174</definedName>
    <definedName name="M.92">'[302]4-Basic Price'!$G$175</definedName>
    <definedName name="M.94">'[302]4-Basic Price'!$G$177</definedName>
    <definedName name="M.95">'[302]4-Basic Price'!$G$178</definedName>
    <definedName name="M.96">'[302]4-Basic Price'!$G$179</definedName>
    <definedName name="M.97">'[302]4-Basic Price'!$G$180</definedName>
    <definedName name="M.98">'[302]4-Basic Price'!$G$181</definedName>
    <definedName name="m.98a">'[302]4-Basic Price'!$G$182</definedName>
    <definedName name="M.99" localSheetId="5">'[302]4-Basic Price'!#REF!</definedName>
    <definedName name="M.99">'[302]4-Basic Price'!#REF!</definedName>
    <definedName name="M.AP">'[410]4-Basic Price'!$F$177</definedName>
    <definedName name="M.Filler">'[410]4-Basic Price'!$F$178</definedName>
    <definedName name="M01C" localSheetId="5">'[302]4-Basic Price'!#REF!</definedName>
    <definedName name="M01C">'[302]4-Basic Price'!#REF!</definedName>
    <definedName name="M1.18" localSheetId="5">#REF!</definedName>
    <definedName name="M1.18" localSheetId="0">#REF!</definedName>
    <definedName name="M1.18">#REF!</definedName>
    <definedName name="m102bnnc" localSheetId="0">'[50]lam-moi'!#REF!</definedName>
    <definedName name="m102bnnc" localSheetId="10">'[50]lam-moi'!#REF!</definedName>
    <definedName name="m102bnnc">'[50]lam-moi'!#REF!</definedName>
    <definedName name="m102bnvl" localSheetId="0">'[50]lam-moi'!#REF!</definedName>
    <definedName name="m102bnvl" localSheetId="10">'[50]lam-moi'!#REF!</definedName>
    <definedName name="m102bnvl">'[50]lam-moi'!#REF!</definedName>
    <definedName name="m10aamtc" localSheetId="0">'[50]t-h HA THE'!#REF!</definedName>
    <definedName name="m10aamtc">'[50]t-h HA THE'!#REF!</definedName>
    <definedName name="m10aanc" localSheetId="0">'[50]lam-moi'!#REF!</definedName>
    <definedName name="m10aanc">'[50]lam-moi'!#REF!</definedName>
    <definedName name="m10aavl" localSheetId="0">'[50]lam-moi'!#REF!</definedName>
    <definedName name="m10aavl">'[50]lam-moi'!#REF!</definedName>
    <definedName name="m10anc">'[50]lam-moi'!#REF!</definedName>
    <definedName name="m10avl">'[50]lam-moi'!#REF!</definedName>
    <definedName name="m10banc">'[50]lam-moi'!#REF!</definedName>
    <definedName name="m10bavl" localSheetId="10">'[171]lam-moi'!#REF!</definedName>
    <definedName name="m10bavl">'[171]lam-moi'!#REF!</definedName>
    <definedName name="m122bnnc" localSheetId="10">'[171]lam-moi'!#REF!</definedName>
    <definedName name="m122bnnc">'[171]lam-moi'!#REF!</definedName>
    <definedName name="m122bnvl" localSheetId="10">'[171]lam-moi'!#REF!</definedName>
    <definedName name="m122bnvl">'[171]lam-moi'!#REF!</definedName>
    <definedName name="m12aanc" localSheetId="10">'[171]lam-moi'!#REF!</definedName>
    <definedName name="m12aanc">'[171]lam-moi'!#REF!</definedName>
    <definedName name="m12aavl">'[171]lam-moi'!#REF!</definedName>
    <definedName name="m12anc">'[171]lam-moi'!#REF!</definedName>
    <definedName name="m12avl">'[171]lam-moi'!#REF!</definedName>
    <definedName name="M12ba3p" localSheetId="0">#REF!</definedName>
    <definedName name="M12ba3p" localSheetId="10">#REF!</definedName>
    <definedName name="M12ba3p">#REF!</definedName>
    <definedName name="m12banc" localSheetId="10">'[171]lam-moi'!#REF!</definedName>
    <definedName name="m12banc">'[171]lam-moi'!#REF!</definedName>
    <definedName name="m12bavl" localSheetId="10">'[171]lam-moi'!#REF!</definedName>
    <definedName name="m12bavl">'[171]lam-moi'!#REF!</definedName>
    <definedName name="M12bb1p" localSheetId="0">#REF!</definedName>
    <definedName name="M12bb1p" localSheetId="10">#REF!</definedName>
    <definedName name="M12bb1p">#REF!</definedName>
    <definedName name="m12bbnc" localSheetId="10">'[171]lam-moi'!#REF!</definedName>
    <definedName name="m12bbnc">'[171]lam-moi'!#REF!</definedName>
    <definedName name="m12bbvl" localSheetId="10">'[171]lam-moi'!#REF!</definedName>
    <definedName name="m12bbvl">'[171]lam-moi'!#REF!</definedName>
    <definedName name="M12bnnc" localSheetId="10">'[171]#REF'!#REF!</definedName>
    <definedName name="M12bnnc">'[171]#REF'!#REF!</definedName>
    <definedName name="M12bnvl" localSheetId="10">'[171]#REF'!#REF!</definedName>
    <definedName name="M12bnvl">'[171]#REF'!#REF!</definedName>
    <definedName name="M12cbnc" localSheetId="0">#REF!</definedName>
    <definedName name="M12cbnc" localSheetId="10">#REF!</definedName>
    <definedName name="M12cbnc">#REF!</definedName>
    <definedName name="M12cbvl" localSheetId="0">#REF!</definedName>
    <definedName name="M12cbvl" localSheetId="10">#REF!</definedName>
    <definedName name="M12cbvl">#REF!</definedName>
    <definedName name="m142bnnc" localSheetId="0">'[171]lam-moi'!#REF!</definedName>
    <definedName name="m142bnnc" localSheetId="10">'[171]lam-moi'!#REF!</definedName>
    <definedName name="m142bnnc">'[171]lam-moi'!#REF!</definedName>
    <definedName name="m142bnvl" localSheetId="0">'[171]lam-moi'!#REF!</definedName>
    <definedName name="m142bnvl" localSheetId="10">'[171]lam-moi'!#REF!</definedName>
    <definedName name="m142bnvl">'[171]lam-moi'!#REF!</definedName>
    <definedName name="M14bb1p" localSheetId="0">#REF!</definedName>
    <definedName name="M14bb1p" localSheetId="10">#REF!</definedName>
    <definedName name="M14bb1p">#REF!</definedName>
    <definedName name="m14bbnc" localSheetId="0">'[171]lam-moi'!#REF!</definedName>
    <definedName name="m14bbnc" localSheetId="10">'[171]lam-moi'!#REF!</definedName>
    <definedName name="m14bbnc">'[171]lam-moi'!#REF!</definedName>
    <definedName name="M14bbvc" localSheetId="0">'[171]CHITIET VL-NC-TT -1p'!#REF!</definedName>
    <definedName name="M14bbvc" localSheetId="10">'[171]CHITIET VL-NC-TT -1p'!#REF!</definedName>
    <definedName name="M14bbvc">'[171]CHITIET VL-NC-TT -1p'!#REF!</definedName>
    <definedName name="m14bbvl" localSheetId="10">'[171]lam-moi'!#REF!</definedName>
    <definedName name="m14bbvl">'[171]lam-moi'!#REF!</definedName>
    <definedName name="M2.02" localSheetId="5">#REF!</definedName>
    <definedName name="M2.02" localSheetId="0">#REF!</definedName>
    <definedName name="M2.02">#REF!</definedName>
    <definedName name="M3.08_1_" localSheetId="5">#REF!</definedName>
    <definedName name="M3.08_1_">#REF!</definedName>
    <definedName name="M3.08_8_" localSheetId="5">#REF!</definedName>
    <definedName name="M3.08_8_">#REF!</definedName>
    <definedName name="M5.01" localSheetId="5">#REF!</definedName>
    <definedName name="M5.01">#REF!</definedName>
    <definedName name="M6.02_1_" localSheetId="5">#REF!</definedName>
    <definedName name="M6.02_1_">#REF!</definedName>
    <definedName name="M6.02_2_" localSheetId="5">#REF!</definedName>
    <definedName name="M6.02_2_">#REF!</definedName>
    <definedName name="M6.05" localSheetId="5">#REF!</definedName>
    <definedName name="M6.05">#REF!</definedName>
    <definedName name="M7.07_2_" localSheetId="5">#REF!</definedName>
    <definedName name="M7.07_2_">#REF!</definedName>
    <definedName name="M7.08_2_" localSheetId="5">#REF!</definedName>
    <definedName name="M7.08_2_">#REF!</definedName>
    <definedName name="M7.08_3_" localSheetId="5">#REF!</definedName>
    <definedName name="M7.08_3_">#REF!</definedName>
    <definedName name="M7.09" localSheetId="5">#REF!</definedName>
    <definedName name="M7.09">#REF!</definedName>
    <definedName name="M7.10_2_" localSheetId="5">#REF!</definedName>
    <definedName name="M7.10_2_">#REF!</definedName>
    <definedName name="M8.01_9_" localSheetId="5">#REF!</definedName>
    <definedName name="M8.01_9_">#REF!</definedName>
    <definedName name="M8.02_13_" localSheetId="5">#REF!</definedName>
    <definedName name="M8.02_13_">#REF!</definedName>
    <definedName name="M8.02_21_A" localSheetId="5">#REF!</definedName>
    <definedName name="M8.02_21_A">#REF!</definedName>
    <definedName name="M8.02_4_" localSheetId="5">#REF!</definedName>
    <definedName name="M8.02_4_">#REF!</definedName>
    <definedName name="M8.03_1_" localSheetId="5">#REF!</definedName>
    <definedName name="M8.03_1_">#REF!</definedName>
    <definedName name="M8.03_2_A" localSheetId="5">#REF!</definedName>
    <definedName name="M8.03_2_A">#REF!</definedName>
    <definedName name="M8.03_4_A" localSheetId="5">#REF!</definedName>
    <definedName name="M8.03_4_A">#REF!</definedName>
    <definedName name="M8.05_2_" localSheetId="5">#REF!</definedName>
    <definedName name="M8.05_2_">#REF!</definedName>
    <definedName name="M8a" localSheetId="10">'[171]THPDMoi  (2)'!#REF!</definedName>
    <definedName name="M8a">'[171]THPDMoi  (2)'!#REF!</definedName>
    <definedName name="M8aa" localSheetId="10">'[171]THPDMoi  (2)'!#REF!</definedName>
    <definedName name="M8aa">'[171]THPDMoi  (2)'!#REF!</definedName>
    <definedName name="m8aanc" localSheetId="0">#REF!</definedName>
    <definedName name="m8aanc" localSheetId="10">#REF!</definedName>
    <definedName name="m8aanc">#REF!</definedName>
    <definedName name="m8aavl" localSheetId="0">#REF!</definedName>
    <definedName name="m8aavl" localSheetId="10">#REF!</definedName>
    <definedName name="m8aavl">#REF!</definedName>
    <definedName name="m8amtc" localSheetId="0">'[171]t-h HA THE'!#REF!</definedName>
    <definedName name="m8amtc" localSheetId="10">'[171]t-h HA THE'!#REF!</definedName>
    <definedName name="m8amtc">'[171]t-h HA THE'!#REF!</definedName>
    <definedName name="m8anc" localSheetId="0">'[171]lam-moi'!#REF!</definedName>
    <definedName name="m8anc" localSheetId="10">'[171]lam-moi'!#REF!</definedName>
    <definedName name="m8anc">'[171]lam-moi'!#REF!</definedName>
    <definedName name="m8avl" localSheetId="10">'[171]lam-moi'!#REF!</definedName>
    <definedName name="m8avl">'[171]lam-moi'!#REF!</definedName>
    <definedName name="M9.02" localSheetId="5">#REF!</definedName>
    <definedName name="M9.02" localSheetId="0">#REF!</definedName>
    <definedName name="M9.02">#REF!</definedName>
    <definedName name="M9.05_1_" localSheetId="5">#REF!</definedName>
    <definedName name="M9.05_1_">#REF!</definedName>
    <definedName name="M9.09_1_" localSheetId="5">#REF!</definedName>
    <definedName name="M9.09_1_">#REF!</definedName>
    <definedName name="ma">[411]HS!$I$3</definedName>
    <definedName name="Ma3pnc" localSheetId="0">#REF!</definedName>
    <definedName name="Ma3pnc" localSheetId="10">#REF!</definedName>
    <definedName name="Ma3pnc">#REF!</definedName>
    <definedName name="Ma3pvl" localSheetId="0">#REF!</definedName>
    <definedName name="Ma3pvl" localSheetId="10">#REF!</definedName>
    <definedName name="Ma3pvl">#REF!</definedName>
    <definedName name="Maa3pnc" localSheetId="0">#REF!</definedName>
    <definedName name="Maa3pnc" localSheetId="10">#REF!</definedName>
    <definedName name="Maa3pnc">#REF!</definedName>
    <definedName name="Maa3pvl" localSheetId="10">#REF!</definedName>
    <definedName name="Maa3pvl">#REF!</definedName>
    <definedName name="Macro1">[412]!Macro1</definedName>
    <definedName name="MADE" localSheetId="5">[322]BASIC!#REF!</definedName>
    <definedName name="MADE" localSheetId="0">[322]BASIC!#REF!</definedName>
    <definedName name="MADE">[322]BASIC!#REF!</definedName>
    <definedName name="maint2" localSheetId="0">#REF!</definedName>
    <definedName name="maint2" localSheetId="10">#REF!</definedName>
    <definedName name="maint2">#REF!</definedName>
    <definedName name="MAIZIR" localSheetId="0">#REF!</definedName>
    <definedName name="MAIZIR" localSheetId="10">#REF!</definedName>
    <definedName name="MAIZIR">#REF!</definedName>
    <definedName name="MAJOR" localSheetId="5">#REF!</definedName>
    <definedName name="MAJOR" localSheetId="0">#REF!</definedName>
    <definedName name="MAJOR">#REF!</definedName>
    <definedName name="maka" localSheetId="1">'[232]Upah&amp;Bahan'!$C$44</definedName>
    <definedName name="maka" localSheetId="10">'[232]Upah&amp;Bahan'!$C$44</definedName>
    <definedName name="maka">'[4]Upah&amp;Bahan'!$C$44</definedName>
    <definedName name="MAKADAM">[59]Vibro_Roller!$F$68:$F$72</definedName>
    <definedName name="malat" localSheetId="5">#REF!</definedName>
    <definedName name="malat" localSheetId="0">#REF!</definedName>
    <definedName name="malat" localSheetId="1">#REF!</definedName>
    <definedName name="malat" localSheetId="10">#REF!</definedName>
    <definedName name="malat">#REF!</definedName>
    <definedName name="mall">'[169]Harga Satuan Upah &amp; Bahan'!$H$39</definedName>
    <definedName name="mall.saluran" localSheetId="5">[49]ANALISA!#REF!</definedName>
    <definedName name="mall.saluran" localSheetId="0">[49]ANALISA!#REF!</definedName>
    <definedName name="mall.saluran" localSheetId="1">[49]ANALISA!#REF!</definedName>
    <definedName name="mall.saluran" localSheetId="10">[49]ANALISA!#REF!</definedName>
    <definedName name="mall.saluran">[49]ANALISA!#REF!</definedName>
    <definedName name="mallbalok" localSheetId="5">[140]anal!#REF!</definedName>
    <definedName name="mallbalok" localSheetId="0">[140]anal!#REF!</definedName>
    <definedName name="mallbalok">[140]anal!#REF!</definedName>
    <definedName name="mallkolom">[140]anal!$K$892</definedName>
    <definedName name="mallpon">[140]anal!$K$868</definedName>
    <definedName name="mallslof">[140]anal!$K$915</definedName>
    <definedName name="Mama">[398]dasar!$D$57:$D$89</definedName>
    <definedName name="man" localSheetId="5">#REF!</definedName>
    <definedName name="man" localSheetId="0">#REF!</definedName>
    <definedName name="man" localSheetId="1">[86]DAFMAT!$F$11</definedName>
    <definedName name="man" localSheetId="10">[86]DAFMAT!$F$11</definedName>
    <definedName name="man">#REF!</definedName>
    <definedName name="MANDOR" localSheetId="5">[230]UPAH!$K$15</definedName>
    <definedName name="MANDOR" localSheetId="0">#REF!</definedName>
    <definedName name="Mandor" localSheetId="1">[283]rekap!$D$5</definedName>
    <definedName name="Mandor" localSheetId="10">[283]rekap!$D$5</definedName>
    <definedName name="MANDOR">#REF!</definedName>
    <definedName name="MANE" localSheetId="5">#REF!</definedName>
    <definedName name="MANE" localSheetId="0">#REF!</definedName>
    <definedName name="MANE">#REF!</definedName>
    <definedName name="MANEK" localSheetId="5">#REF!</definedName>
    <definedName name="MANEK">#REF!</definedName>
    <definedName name="MANES" localSheetId="5">#REF!</definedName>
    <definedName name="MANES">#REF!</definedName>
    <definedName name="manhole" localSheetId="5">#REF!</definedName>
    <definedName name="manhole">#REF!</definedName>
    <definedName name="mark_up" localSheetId="10">#REF!</definedName>
    <definedName name="mark_up">#REF!</definedName>
    <definedName name="Marka" localSheetId="5">#REF!</definedName>
    <definedName name="Marka">#REF!</definedName>
    <definedName name="MARKA_1" localSheetId="10">#REF!</definedName>
    <definedName name="MARKA_1">#REF!</definedName>
    <definedName name="MARKA_2" localSheetId="10">#REF!</definedName>
    <definedName name="MARKA_2">#REF!</definedName>
    <definedName name="markajalan" localSheetId="10">#REF!</definedName>
    <definedName name="markajalan">#REF!</definedName>
    <definedName name="markls">[96]BasicPrice!$K$9</definedName>
    <definedName name="MARKUP" localSheetId="10">#REF!</definedName>
    <definedName name="MARKUP">#REF!</definedName>
    <definedName name="MARNES" localSheetId="5">#REF!</definedName>
    <definedName name="MARNES" localSheetId="0">#REF!</definedName>
    <definedName name="MARNES">#REF!</definedName>
    <definedName name="martil" localSheetId="5">#REF!</definedName>
    <definedName name="martil">#REF!</definedName>
    <definedName name="masrur" localSheetId="10">#REF!</definedName>
    <definedName name="masrur">#REF!</definedName>
    <definedName name="MASTER" localSheetId="5">#REF!</definedName>
    <definedName name="MASTER">#REF!</definedName>
    <definedName name="MASUK">'[186]Input Umum'!$D$81</definedName>
    <definedName name="mat" localSheetId="0">#REF!</definedName>
    <definedName name="mat" localSheetId="10">#REF!</definedName>
    <definedName name="mat">#REF!</definedName>
    <definedName name="mata" localSheetId="1">'[232]Upah&amp;Bahan'!$C$52</definedName>
    <definedName name="mata" localSheetId="10">'[232]Upah&amp;Bahan'!$C$52</definedName>
    <definedName name="mata">'[4]Upah&amp;Bahan'!$C$52</definedName>
    <definedName name="matahari" localSheetId="1">'[232]Upah&amp;Bahan'!$C$51</definedName>
    <definedName name="matahari" localSheetId="10">'[232]Upah&amp;Bahan'!$C$51</definedName>
    <definedName name="matahari">'[4]Upah&amp;Bahan'!$C$51</definedName>
    <definedName name="MATERIAL" localSheetId="5">#REF!</definedName>
    <definedName name="MATERIAL" localSheetId="0">#REF!</definedName>
    <definedName name="MATERIAL" localSheetId="1">[198]hrgsat!$E$168:$G$239</definedName>
    <definedName name="MATERIAL" localSheetId="10">[198]hrgsat!$E$168:$G$239</definedName>
    <definedName name="MATERIAL">#REF!</definedName>
    <definedName name="material1">[250]PRICE!$E$69:$H$157</definedName>
    <definedName name="material2" localSheetId="0">#REF!</definedName>
    <definedName name="material2" localSheetId="10">#REF!</definedName>
    <definedName name="material2">#REF!</definedName>
    <definedName name="materialpilihan">[227]upahbahan!$G$120</definedName>
    <definedName name="matim">[80]DHSD!$G$22</definedName>
    <definedName name="mau" localSheetId="1">'[52]Upah&amp;Bahan'!$C$54</definedName>
    <definedName name="mau" localSheetId="10">'[52]Upah&amp;Bahan'!$C$54</definedName>
    <definedName name="mau">'[6]Upah&amp;Bahan'!$C$54</definedName>
    <definedName name="maxmin" localSheetId="5">#REF!</definedName>
    <definedName name="maxmin" localSheetId="0">#REF!</definedName>
    <definedName name="maxmin">#REF!</definedName>
    <definedName name="mb">[411]HS!$I$2</definedName>
    <definedName name="Mba1p" localSheetId="0">#REF!</definedName>
    <definedName name="Mba1p" localSheetId="10">#REF!</definedName>
    <definedName name="Mba1p">#REF!</definedName>
    <definedName name="Mba3p" localSheetId="0">#REF!</definedName>
    <definedName name="Mba3p" localSheetId="10">#REF!</definedName>
    <definedName name="Mba3p">#REF!</definedName>
    <definedName name="mbahan" localSheetId="5">#REF!</definedName>
    <definedName name="mbahan" localSheetId="0">#REF!</definedName>
    <definedName name="mbahan" localSheetId="1">[119]HarSat!$M$4</definedName>
    <definedName name="mbahan" localSheetId="10">[119]HarSat!$M$4</definedName>
    <definedName name="mbahan">#REF!</definedName>
    <definedName name="Mbb3p" localSheetId="0">#REF!</definedName>
    <definedName name="Mbb3p" localSheetId="10">#REF!</definedName>
    <definedName name="Mbb3p">#REF!</definedName>
    <definedName name="mbekbal" localSheetId="0">'[81]Analisa '!#REF!</definedName>
    <definedName name="mbekbal" localSheetId="10">'[81]Analisa '!#REF!</definedName>
    <definedName name="mbekbal">'[81]Analisa '!#REF!</definedName>
    <definedName name="mbekmult" localSheetId="0">'[81]Analisa '!#REF!</definedName>
    <definedName name="mbekmult" localSheetId="10">'[81]Analisa '!#REF!</definedName>
    <definedName name="mbekmult">'[81]Analisa '!#REF!</definedName>
    <definedName name="mbekpan">'[81]Analisa '!#REF!</definedName>
    <definedName name="mbesi" localSheetId="5">#REF!</definedName>
    <definedName name="mbesi" localSheetId="0">#REF!</definedName>
    <definedName name="MBESI" localSheetId="1">#REF!</definedName>
    <definedName name="MBESI" localSheetId="10">#REF!</definedName>
    <definedName name="mbesi">#REF!</definedName>
    <definedName name="mbhn" localSheetId="5">#REF!</definedName>
    <definedName name="mbhn">#REF!</definedName>
    <definedName name="Mbn1p" localSheetId="10">#REF!</definedName>
    <definedName name="Mbn1p">#REF!</definedName>
    <definedName name="mbnc" localSheetId="10">'[171]lam-moi'!#REF!</definedName>
    <definedName name="mbnc">'[171]lam-moi'!#REF!</definedName>
    <definedName name="MBOT" localSheetId="5">#REF!</definedName>
    <definedName name="MBOT" localSheetId="0">#REF!</definedName>
    <definedName name="MBOT">#REF!</definedName>
    <definedName name="mbrav" localSheetId="0">'[81]Analisa '!#REF!</definedName>
    <definedName name="mbrav" localSheetId="10">'[81]Analisa '!#REF!</definedName>
    <definedName name="mbrav">'[81]Analisa '!#REF!</definedName>
    <definedName name="mbttemp" localSheetId="0">'[81]Analisa '!#REF!</definedName>
    <definedName name="mbttemp" localSheetId="10">'[81]Analisa '!#REF!</definedName>
    <definedName name="mbttemp">'[81]Analisa '!#REF!</definedName>
    <definedName name="mbvl" localSheetId="0">'[171]lam-moi'!#REF!</definedName>
    <definedName name="mbvl" localSheetId="10">'[171]lam-moi'!#REF!</definedName>
    <definedName name="mbvl">'[171]lam-moi'!#REF!</definedName>
    <definedName name="mcat" localSheetId="5">#REF!</definedName>
    <definedName name="mcat" localSheetId="0">#REF!</definedName>
    <definedName name="mcat">#REF!</definedName>
    <definedName name="mcatbes" localSheetId="0">'[81]Analisa '!#REF!</definedName>
    <definedName name="mcatbes" localSheetId="10">'[81]Analisa '!#REF!</definedName>
    <definedName name="mcatbes">'[81]Analisa '!#REF!</definedName>
    <definedName name="mcatdal" localSheetId="0">'[81]Analisa '!#REF!</definedName>
    <definedName name="mcatdal" localSheetId="10">'[81]Analisa '!#REF!</definedName>
    <definedName name="mcatdal">'[81]Analisa '!#REF!</definedName>
    <definedName name="mcatkay" localSheetId="0">'[81]Analisa '!#REF!</definedName>
    <definedName name="mcatkay">'[81]Analisa '!#REF!</definedName>
    <definedName name="mcatluar" localSheetId="0">'[81]Analisa '!#REF!</definedName>
    <definedName name="mcatluar">'[81]Analisa '!#REF!</definedName>
    <definedName name="mcatplaf" localSheetId="0">'[81]Analisa '!#REF!</definedName>
    <definedName name="mcatplaf">'[81]Analisa '!#REF!</definedName>
    <definedName name="md" localSheetId="0">#REF!</definedName>
    <definedName name="md" localSheetId="10">#REF!</definedName>
    <definedName name="md">#REF!</definedName>
    <definedName name="mdr">[80]DHSD!$G$13</definedName>
    <definedName name="ME" localSheetId="10">#REF!</definedName>
    <definedName name="ME">#REF!</definedName>
    <definedName name="meja" localSheetId="1">'[232]Upah&amp;Bahan'!$C$83</definedName>
    <definedName name="meja" localSheetId="10">'[232]Upah&amp;Bahan'!$C$83</definedName>
    <definedName name="meja">'[4]Upah&amp;Bahan'!$C$83</definedName>
    <definedName name="meja.guru" localSheetId="5">[49]ANALISA!#REF!</definedName>
    <definedName name="meja.guru" localSheetId="0">[49]ANALISA!#REF!</definedName>
    <definedName name="meja.guru" localSheetId="1">[49]ANALISA!#REF!</definedName>
    <definedName name="meja.guru" localSheetId="10">[49]ANALISA!#REF!</definedName>
    <definedName name="meja.guru">[49]ANALISA!#REF!</definedName>
    <definedName name="meja.murid" localSheetId="5">[49]ANALISA!#REF!</definedName>
    <definedName name="meja.murid" localSheetId="0">[49]ANALISA!#REF!</definedName>
    <definedName name="meja.murid" localSheetId="1">[49]ANALISA!#REF!</definedName>
    <definedName name="meja.murid">[49]ANALISA!#REF!</definedName>
    <definedName name="MEJA_GURU" localSheetId="5">[274]ANALISA!$N$11</definedName>
    <definedName name="MEJA_GURU" localSheetId="0">#REF!</definedName>
    <definedName name="MEJA_GURU">#REF!</definedName>
    <definedName name="meja_murid" localSheetId="5">[274]ANALISA!$N$53</definedName>
    <definedName name="meja_murid" localSheetId="0">#REF!</definedName>
    <definedName name="meja_murid">#REF!</definedName>
    <definedName name="mek" localSheetId="5">'[173]harga bahan'!#REF!</definedName>
    <definedName name="mek" localSheetId="0">'[173]harga bahan'!#REF!</definedName>
    <definedName name="mek" localSheetId="1">'[413]bq m&amp;e_r'!$F$693</definedName>
    <definedName name="mek" localSheetId="10">'[413]bq m&amp;e_r'!$F$693</definedName>
    <definedName name="mek">'[173]harga bahan'!#REF!</definedName>
    <definedName name="MEKANIK" localSheetId="1">#REF!</definedName>
    <definedName name="MEKANIK" localSheetId="10">#REF!</definedName>
    <definedName name="mekanik">[227]upahbahan!$G$31</definedName>
    <definedName name="meng">[40]rab!$B$166</definedName>
    <definedName name="mengapa" localSheetId="5">'[6]Kuantitas &amp; Harga'!#REF!</definedName>
    <definedName name="mengapa" localSheetId="0">'[6]Kuantitas &amp; Harga'!#REF!</definedName>
    <definedName name="mengapa" localSheetId="1">'[52]Kuantitas &amp; Harga'!#REF!</definedName>
    <definedName name="mengapa" localSheetId="10">'[52]Kuantitas &amp; Harga'!#REF!</definedName>
    <definedName name="mengapa">'[6]Kuantitas &amp; Harga'!#REF!</definedName>
    <definedName name="meni">'[169]Harga Satuan Upah &amp; Bahan'!$H$61</definedName>
    <definedName name="MENU" localSheetId="5">#REF!</definedName>
    <definedName name="MENU" localSheetId="0">#REF!</definedName>
    <definedName name="MENU">#REF!</definedName>
    <definedName name="MENUBOQ" localSheetId="5">[1]RAB!#REF!</definedName>
    <definedName name="MENUBOQ" localSheetId="0">[1]RAB!#REF!</definedName>
    <definedName name="MENUBOQ">[1]RAB!#REF!</definedName>
    <definedName name="menunggu" localSheetId="1">'[52]Upah&amp;Bahan'!$C$17</definedName>
    <definedName name="menunggu" localSheetId="10">'[52]Upah&amp;Bahan'!$C$17</definedName>
    <definedName name="menunggu">'[6]Upah&amp;Bahan'!$C$17</definedName>
    <definedName name="Meny_Besi">[244]Harga!$F$63</definedName>
    <definedName name="menyiram">[140]anal!$K$930</definedName>
    <definedName name="mercury" localSheetId="10">[96]BasicPrice!#REF!</definedName>
    <definedName name="mercury">[96]BasicPrice!#REF!</definedName>
    <definedName name="mesh">[86]DAFMAT!$F$74</definedName>
    <definedName name="MESIN_AIR" localSheetId="5">[177]BAHAN!#REF!</definedName>
    <definedName name="MESIN_AIR" localSheetId="0">[177]BAHAN!#REF!</definedName>
    <definedName name="MESIN_AIR" localSheetId="1">[177]BAHAN!#REF!</definedName>
    <definedName name="MESIN_AIR" localSheetId="10">[177]BAHAN!#REF!</definedName>
    <definedName name="MESIN_AIR">[177]BAHAN!#REF!</definedName>
    <definedName name="MESIN_LAS" localSheetId="5">#REF!</definedName>
    <definedName name="MESIN_LAS" localSheetId="0">#REF!</definedName>
    <definedName name="MESIN_LAS">#REF!</definedName>
    <definedName name="mesingilas3roda" localSheetId="0">#REF!</definedName>
    <definedName name="mesingilas3roda" localSheetId="10">#REF!</definedName>
    <definedName name="mesingilas3roda">#REF!</definedName>
    <definedName name="mesingilaskaret" localSheetId="10">#REF!</definedName>
    <definedName name="mesingilaskaret">#REF!</definedName>
    <definedName name="mesingilastendem" localSheetId="10">#REF!</definedName>
    <definedName name="mesingilastendem">#REF!</definedName>
    <definedName name="MESINL" localSheetId="10">[166]HSD!#REF!</definedName>
    <definedName name="MESINL">[166]HSD!#REF!</definedName>
    <definedName name="met">[414]BOQ!$A$14:$G$212</definedName>
    <definedName name="metal" localSheetId="10">'[81]Bahan '!#REF!</definedName>
    <definedName name="metal">'[81]Bahan '!#REF!</definedName>
    <definedName name="metalf" localSheetId="10">'[81]Bahan '!#REF!</definedName>
    <definedName name="metalf">'[81]Bahan '!#REF!</definedName>
    <definedName name="meter" localSheetId="5">[279]cros!#REF!</definedName>
    <definedName name="meter" localSheetId="0">[279]cros!#REF!</definedName>
    <definedName name="meter">[279]cros!#REF!</definedName>
    <definedName name="METODA" localSheetId="5">#REF!</definedName>
    <definedName name="METODA" localSheetId="0">#REF!</definedName>
    <definedName name="METODA">#REF!</definedName>
    <definedName name="METODE1">[186]Metode!$C$25</definedName>
    <definedName name="METODE2">[186]Metode!$C$58</definedName>
    <definedName name="METODE3">[186]Metode!$C$90</definedName>
    <definedName name="METODE4">[162]Metode!$C$120</definedName>
    <definedName name="METODE5">[162]Metode!$C$150</definedName>
    <definedName name="METODE6">[162]Metode!$C$179</definedName>
    <definedName name="METODE7">[162]Metode!$C$208</definedName>
    <definedName name="METODE8">[162]Metode!$C$244</definedName>
    <definedName name="metro">'[169]Harga Satuan Upah &amp; Bahan'!$H$64</definedName>
    <definedName name="metrolite">[40]upah!$H$104</definedName>
    <definedName name="mf">[415]AHSP!$O$69</definedName>
    <definedName name="MFHJ">[87]alat!$BD$87</definedName>
    <definedName name="MG43B">'[155]ANALISA (2)'!$Q$1770</definedName>
    <definedName name="MG50H">'[155]ANALISA (2)'!$Q$1832</definedName>
    <definedName name="mgr">[86]DAFMAT!$F$163</definedName>
    <definedName name="milyar" localSheetId="5">#REF!</definedName>
    <definedName name="milyar" localSheetId="0">#REF!</definedName>
    <definedName name="milyar">#REF!</definedName>
    <definedName name="minah" localSheetId="5">'[173]harga bahan'!#REF!</definedName>
    <definedName name="minah" localSheetId="0">'[173]harga bahan'!#REF!</definedName>
    <definedName name="minah">'[173]harga bahan'!#REF!</definedName>
    <definedName name="mincat">[199]bahan!$H$237</definedName>
    <definedName name="Minivibro" localSheetId="5">#REF!</definedName>
    <definedName name="Minivibro" localSheetId="0">#REF!</definedName>
    <definedName name="Minivibro">#REF!</definedName>
    <definedName name="MINOR" localSheetId="5">'[142]Kuantitas &amp; Harga'!#REF!</definedName>
    <definedName name="MINOR" localSheetId="0">'[142]Kuantitas &amp; Harga'!#REF!</definedName>
    <definedName name="MINOR" localSheetId="1">[100]BoQ!$A$231:$H$234</definedName>
    <definedName name="MINOR" localSheetId="10">[100]BoQ!$A$231:$H$234</definedName>
    <definedName name="MINOR">'[142]Kuantitas &amp; Harga'!#REF!</definedName>
    <definedName name="minyak" localSheetId="1">#REF!</definedName>
    <definedName name="minyak" localSheetId="10">#REF!</definedName>
    <definedName name="minyak">'[193]Harga Dasar'!$H$34</definedName>
    <definedName name="Minyak_Cat">'[218]UPAH &amp; BAHAN '!$C$25</definedName>
    <definedName name="minyakbekisting">[40]upah!$H$109</definedName>
    <definedName name="minyakcat">[40]upah!$H$108</definedName>
    <definedName name="MinyakTanah">'[193]Harga Dasar'!$H$34</definedName>
    <definedName name="MISC" localSheetId="0">#REF!</definedName>
    <definedName name="MISC" localSheetId="10">#REF!</definedName>
    <definedName name="MISC">#REF!</definedName>
    <definedName name="Mixer" localSheetId="5">#REF!</definedName>
    <definedName name="Mixer" localSheetId="0">#REF!</definedName>
    <definedName name="Mixer" localSheetId="1">'[189]SAT-DAS'!#REF!</definedName>
    <definedName name="Mixer" localSheetId="10">'[189]SAT-DAS'!#REF!</definedName>
    <definedName name="Mixer">#REF!</definedName>
    <definedName name="MJ" localSheetId="5">#REF!</definedName>
    <definedName name="MJ" localSheetId="0">#REF!</definedName>
    <definedName name="MJ">#REF!</definedName>
    <definedName name="mk" localSheetId="5">#REF!</definedName>
    <definedName name="mk" localSheetId="0">#REF!</definedName>
    <definedName name="mk" localSheetId="1">[203]NK!$R$2</definedName>
    <definedName name="mk" localSheetId="10">[203]NK!$R$2</definedName>
    <definedName name="mk">#REF!</definedName>
    <definedName name="mker20" localSheetId="10">'[81]Analisa '!#REF!</definedName>
    <definedName name="mker20">'[81]Analisa '!#REF!</definedName>
    <definedName name="mker30" localSheetId="10">'[81]Analisa '!#REF!</definedName>
    <definedName name="mker30">'[81]Analisa '!#REF!</definedName>
    <definedName name="MKJ" localSheetId="0" hidden="1">{"'Sheet1'!$A$1"}</definedName>
    <definedName name="MKJ" localSheetId="10" hidden="1">{"'Sheet1'!$A$1"}</definedName>
    <definedName name="MKJ" hidden="1">{"'Sheet1'!$A$1"}</definedName>
    <definedName name="mkol15">'[81]Analisa '!#REF!</definedName>
    <definedName name="ml">[415]AHSP!$O$26</definedName>
    <definedName name="mlaker" localSheetId="10">'[81]Analisa '!#REF!</definedName>
    <definedName name="mlaker">'[81]Analisa '!#REF!</definedName>
    <definedName name="mlasjam" localSheetId="5">#REF!</definedName>
    <definedName name="mlasjam" localSheetId="0">#REF!</definedName>
    <definedName name="mlasjam">#REF!</definedName>
    <definedName name="mlasunit" localSheetId="5">#REF!</definedName>
    <definedName name="mlasunit">#REF!</definedName>
    <definedName name="MLEFT" localSheetId="5">#REF!</definedName>
    <definedName name="MLEFT">#REF!</definedName>
    <definedName name="MLJAMIN">'[186]Input Umum'!$D$16</definedName>
    <definedName name="MLPWR">'[186]Input Umum'!$D$12</definedName>
    <definedName name="mls">[413]HS!$J$2</definedName>
    <definedName name="mm" localSheetId="0">#REF!</definedName>
    <definedName name="mm" localSheetId="10">#REF!</definedName>
    <definedName name="mm">#REF!</definedName>
    <definedName name="mm.010" localSheetId="5">#REF!</definedName>
    <definedName name="mm.010" localSheetId="0">#REF!</definedName>
    <definedName name="mm.010">#REF!</definedName>
    <definedName name="MM_20" localSheetId="10">#REF!</definedName>
    <definedName name="MM_20">#REF!</definedName>
    <definedName name="mmdp" localSheetId="5">#REF!</definedName>
    <definedName name="mmdp">#REF!</definedName>
    <definedName name="mmm" localSheetId="10">[171]giathanh1!#REF!</definedName>
    <definedName name="mmm">[171]giathanh1!#REF!</definedName>
    <definedName name="MMM01d">'[416]4-Basic Price'!$F$51</definedName>
    <definedName name="MMM17A" localSheetId="5">#REF!</definedName>
    <definedName name="MMM17A" localSheetId="0">#REF!</definedName>
    <definedName name="MMM17A" localSheetId="1">#REF!</definedName>
    <definedName name="MMM17A" localSheetId="10">#REF!</definedName>
    <definedName name="MMM17A">#REF!</definedName>
    <definedName name="MMM18_22">NA()</definedName>
    <definedName name="MMM18_25">NA()</definedName>
    <definedName name="MMM19_22">NA()</definedName>
    <definedName name="MMM19_25">NA()</definedName>
    <definedName name="MMM35A" localSheetId="5">#REF!</definedName>
    <definedName name="MMM35A" localSheetId="0">#REF!</definedName>
    <definedName name="MMM35A" localSheetId="1">#REF!</definedName>
    <definedName name="MMM35A" localSheetId="10">#REF!</definedName>
    <definedName name="MMM35A">#REF!</definedName>
    <definedName name="MMM48_22">NA()</definedName>
    <definedName name="MMM48_25">NA()</definedName>
    <definedName name="MMM50_22">NA()</definedName>
    <definedName name="MMM50_25">NA()</definedName>
    <definedName name="MMM51_22">NA()</definedName>
    <definedName name="MMM51_25">NA()</definedName>
    <definedName name="MMM52_22">NA()</definedName>
    <definedName name="MMM52_25">NA()</definedName>
    <definedName name="MMMM12" localSheetId="5">'[159]Basic Price'!#REF!</definedName>
    <definedName name="MMMM12" localSheetId="0">'[159]Basic Price'!#REF!</definedName>
    <definedName name="MMMM12">'[159]Basic Price'!#REF!</definedName>
    <definedName name="MOB" localSheetId="5">#REF!</definedName>
    <definedName name="MOB" localSheetId="0">#REF!</definedName>
    <definedName name="MOB">#REF!</definedName>
    <definedName name="MOBIL" localSheetId="5">#REF!</definedName>
    <definedName name="MOBIL">#REF!</definedName>
    <definedName name="MOBILISASI" localSheetId="5">#REF!</definedName>
    <definedName name="MOBILISASI" localSheetId="0">#REF!</definedName>
    <definedName name="MOBILISASI" localSheetId="1">[100]BoQ!$A$13:$H$20</definedName>
    <definedName name="MOBILISASI" localSheetId="10">[100]BoQ!$A$13:$H$20</definedName>
    <definedName name="MOBILISASI">#REF!</definedName>
    <definedName name="Mobilization" localSheetId="5">#REF!</definedName>
    <definedName name="Mobilization" localSheetId="0">#REF!</definedName>
    <definedName name="Mobilization">#REF!</definedName>
    <definedName name="modul">'[120]TE TS FA LAN MATV'!$F$83</definedName>
    <definedName name="molen" localSheetId="1">#REF!</definedName>
    <definedName name="molen" localSheetId="10">#REF!</definedName>
    <definedName name="Molen">'[193]Harga Dasar'!$H$86</definedName>
    <definedName name="molenbeton" localSheetId="0">#REF!</definedName>
    <definedName name="molenbeton" localSheetId="10">#REF!</definedName>
    <definedName name="molenbeton">#REF!</definedName>
    <definedName name="molenunit" localSheetId="5">#REF!</definedName>
    <definedName name="molenunit" localSheetId="0">#REF!</definedName>
    <definedName name="molenunit">#REF!</definedName>
    <definedName name="mortar" localSheetId="5">[235]RKA!#REF!</definedName>
    <definedName name="mortar" localSheetId="0">[235]RKA!#REF!</definedName>
    <definedName name="mortar">[235]RKA!#REF!</definedName>
    <definedName name="mortaR2" localSheetId="0">#REF!</definedName>
    <definedName name="mortaR2" localSheetId="10">#REF!</definedName>
    <definedName name="mortaR2">#REF!</definedName>
    <definedName name="MOS" localSheetId="5">#REF!</definedName>
    <definedName name="MOS" localSheetId="0">#REF!</definedName>
    <definedName name="MOS">#REF!</definedName>
    <definedName name="mosok" localSheetId="10">#REF!</definedName>
    <definedName name="mosok">#REF!</definedName>
    <definedName name="MOTOBOI" localSheetId="5">#REF!</definedName>
    <definedName name="MOTOBOI">#REF!</definedName>
    <definedName name="motor">[199]RKA!$V$196</definedName>
    <definedName name="MOTOR_G">[185]BASIC!$I$59</definedName>
    <definedName name="MOTOR_GRADER">[185]BASIC!$I$69</definedName>
    <definedName name="motorgrader">[227]upahbahan!$G$72</definedName>
    <definedName name="mowilex">'[169]Harga Satuan Upah &amp; Bahan'!$H$65</definedName>
    <definedName name="mp" localSheetId="0">#REF!</definedName>
    <definedName name="mp" localSheetId="10">#REF!</definedName>
    <definedName name="mp">#REF!</definedName>
    <definedName name="MP_633" localSheetId="10">[417]D6!#REF!</definedName>
    <definedName name="MP_633">[417]D6!#REF!</definedName>
    <definedName name="MP_634a" localSheetId="10">[417]D6!#REF!</definedName>
    <definedName name="MP_634a">[417]D6!#REF!</definedName>
    <definedName name="MP_66" localSheetId="10">[417]D6!#REF!</definedName>
    <definedName name="MP_66">[417]D6!#REF!</definedName>
    <definedName name="MP_7121" localSheetId="10">[417]D7!#REF!</definedName>
    <definedName name="MP_7121">[417]D7!#REF!</definedName>
    <definedName name="MP_7122">[417]D7!#REF!</definedName>
    <definedName name="MP_7123">[417]D7!#REF!</definedName>
    <definedName name="MP_714">[417]D7!#REF!</definedName>
    <definedName name="MP_715">[417]D7!#REF!</definedName>
    <definedName name="MP_717">[418]D7!#REF!</definedName>
    <definedName name="MP_718">[417]D7!#REF!</definedName>
    <definedName name="MP_731">[417]D7!#REF!</definedName>
    <definedName name="MP_734">[417]D7!#REF!</definedName>
    <definedName name="MP_811">[417]D8!#REF!</definedName>
    <definedName name="MP_8111">[417]D8!#REF!</definedName>
    <definedName name="MP_812">[417]D8!#REF!</definedName>
    <definedName name="MP_813">[417]D8!#REF!</definedName>
    <definedName name="MP_815">[417]D8!#REF!</definedName>
    <definedName name="MP_817">[417]D8!#REF!</definedName>
    <definedName name="MP_818">[417]D8!#REF!</definedName>
    <definedName name="MP_819">[417]D8!#REF!</definedName>
    <definedName name="MP_831">[417]D8!#REF!</definedName>
    <definedName name="MP_841">[417]D8!#REF!</definedName>
    <definedName name="MP_843">[417]D8!#REF!</definedName>
    <definedName name="MP_844a">[417]D8!#REF!</definedName>
    <definedName name="MP_844b">[417]D8!#REF!</definedName>
    <definedName name="MP_845">[417]D8!#REF!</definedName>
    <definedName name="mp1x25" localSheetId="10">'[171]dongia (2)'!#REF!</definedName>
    <definedName name="mp1x25">'[171]dongia (2)'!#REF!</definedName>
    <definedName name="mpasbk5">'[81]Analisa '!#REF!</definedName>
    <definedName name="mpasbm3">'[81]Analisa '!#REF!</definedName>
    <definedName name="mpasbm5">'[81]Analisa '!#REF!</definedName>
    <definedName name="mplest5">'[81]Analisa '!#REF!</definedName>
    <definedName name="mprel" localSheetId="10">#REF!</definedName>
    <definedName name="mprel">#REF!</definedName>
    <definedName name="MR.12" localSheetId="5">#REF!</definedName>
    <definedName name="MR.12" localSheetId="0">#REF!</definedName>
    <definedName name="MR.12" localSheetId="1">#REF!</definedName>
    <definedName name="MR.12" localSheetId="10">#REF!</definedName>
    <definedName name="MR.12">#REF!</definedName>
    <definedName name="mr.15" localSheetId="5">#REF!</definedName>
    <definedName name="mr.15" localSheetId="1">#REF!</definedName>
    <definedName name="mr.15" localSheetId="10">#REF!</definedName>
    <definedName name="mr.15">#REF!</definedName>
    <definedName name="mr.19" localSheetId="5">#REF!</definedName>
    <definedName name="mr.19" localSheetId="1">#REF!</definedName>
    <definedName name="mr.19" localSheetId="10">#REF!</definedName>
    <definedName name="mr.19">#REF!</definedName>
    <definedName name="mrab">[119]HarSat!$M$6</definedName>
    <definedName name="mrabat" localSheetId="10">'[81]Analisa '!#REF!</definedName>
    <definedName name="mrabat">'[81]Analisa '!#REF!</definedName>
    <definedName name="MRBS">[419]PERLAYER_Indec!$J$34</definedName>
    <definedName name="MRIGHT" localSheetId="5">#REF!</definedName>
    <definedName name="MRIGHT" localSheetId="0">#REF!</definedName>
    <definedName name="MRIGHT">#REF!</definedName>
    <definedName name="MRSB">[419]PERLAYER_Indec!$K$34</definedName>
    <definedName name="MRWC">[419]PERLAYER_Indec!$I$34</definedName>
    <definedName name="ms" localSheetId="5">[242]Meto!#REF!</definedName>
    <definedName name="ms">[242]Meto!#REF!</definedName>
    <definedName name="MSDE" localSheetId="5">#REF!</definedName>
    <definedName name="MSDE" localSheetId="0">#REF!</definedName>
    <definedName name="MSDE">#REF!</definedName>
    <definedName name="MSDL" localSheetId="5">#REF!</definedName>
    <definedName name="MSDL">#REF!</definedName>
    <definedName name="MSDT" localSheetId="5">#REF!</definedName>
    <definedName name="MSDT">#REF!</definedName>
    <definedName name="msn" localSheetId="10">#REF!</definedName>
    <definedName name="msn">#REF!</definedName>
    <definedName name="MSPLV">'[155]ANALISA (2)'!$Q$2390</definedName>
    <definedName name="MSS_3.11" localSheetId="5">#REF!</definedName>
    <definedName name="MSS_3.11" localSheetId="0">#REF!</definedName>
    <definedName name="MSS_3.11">#REF!</definedName>
    <definedName name="MSS_8.01_1_" localSheetId="5">#REF!</definedName>
    <definedName name="MSS_8.01_1_">#REF!</definedName>
    <definedName name="MSS_8.01_11_A" localSheetId="5">#REF!</definedName>
    <definedName name="MSS_8.01_11_A">#REF!</definedName>
    <definedName name="MSS_8.01_2_" localSheetId="5">#REF!</definedName>
    <definedName name="MSS_8.01_2_">#REF!</definedName>
    <definedName name="MSS_8.01_3_" localSheetId="5">#REF!</definedName>
    <definedName name="MSS_8.01_3_">#REF!</definedName>
    <definedName name="MSS_8.04_1_A" localSheetId="5">#REF!</definedName>
    <definedName name="MSS_8.04_1_A">#REF!</definedName>
    <definedName name="MSS_9.05_3_" localSheetId="5">#REF!</definedName>
    <definedName name="MSS_9.05_3_">#REF!</definedName>
    <definedName name="mstamp" localSheetId="10">'[81]Analisa '!#REF!</definedName>
    <definedName name="mstamp">'[81]Analisa '!#REF!</definedName>
    <definedName name="msub" localSheetId="10">#REF!</definedName>
    <definedName name="msub">#REF!</definedName>
    <definedName name="mt" localSheetId="10">[80]DHSD!#REF!</definedName>
    <definedName name="mt">[80]DHSD!#REF!</definedName>
    <definedName name="MTAR" localSheetId="10">#REF!</definedName>
    <definedName name="MTAR">#REF!</definedName>
    <definedName name="MTAT" localSheetId="10">#REF!</definedName>
    <definedName name="MTAT">#REF!</definedName>
    <definedName name="MTC1P" localSheetId="10">'[171]TONG HOP VL-NC TT'!#REF!</definedName>
    <definedName name="MTC1P">'[171]TONG HOP VL-NC TT'!#REF!</definedName>
    <definedName name="MTC3P" localSheetId="10">'[171]TONG HOP VL-NC TT'!#REF!</definedName>
    <definedName name="MTC3P">'[171]TONG HOP VL-NC TT'!#REF!</definedName>
    <definedName name="MTCHC">[171]TNHCHINH!$K$38</definedName>
    <definedName name="MTCMB" localSheetId="10">'[171]#REF'!#REF!</definedName>
    <definedName name="MTCMB">'[171]#REF'!#REF!</definedName>
    <definedName name="MTMAC12" localSheetId="0">#REF!</definedName>
    <definedName name="MTMAC12" localSheetId="10">#REF!</definedName>
    <definedName name="MTMAC12">#REF!</definedName>
    <definedName name="MTOP" localSheetId="5">#REF!</definedName>
    <definedName name="MTOP" localSheetId="0">#REF!</definedName>
    <definedName name="MTOP">#REF!</definedName>
    <definedName name="mtr" localSheetId="0">'[171]TH XL'!#REF!</definedName>
    <definedName name="mtr" localSheetId="10">'[171]TH XL'!#REF!</definedName>
    <definedName name="mtr">'[171]TH XL'!#REF!</definedName>
    <definedName name="mtram" localSheetId="0">#REF!</definedName>
    <definedName name="mtram" localSheetId="10">#REF!</definedName>
    <definedName name="mtram">#REF!</definedName>
    <definedName name="mu" localSheetId="1">[411]HS!$I$1</definedName>
    <definedName name="mu" localSheetId="10">[411]HS!$I$1</definedName>
    <definedName name="mu">'[6]Upah&amp;Bahan'!$C$15</definedName>
    <definedName name="muars" localSheetId="10">#REF!</definedName>
    <definedName name="muars">#REF!</definedName>
    <definedName name="mubhn" localSheetId="10">#REF!</definedName>
    <definedName name="mubhn">#REF!</definedName>
    <definedName name="muka" localSheetId="1">'[232]Upah&amp;Bahan'!$C$42</definedName>
    <definedName name="muka" localSheetId="10">'[232]Upah&amp;Bahan'!$C$42</definedName>
    <definedName name="muka">'[4]Upah&amp;Bahan'!$C$42</definedName>
    <definedName name="Mulai">[370]FINAL!$C$65:$M$128</definedName>
    <definedName name="mult12" localSheetId="10">'[81]Bahan '!#REF!</definedName>
    <definedName name="mult12">'[81]Bahan '!#REF!</definedName>
    <definedName name="mult5" localSheetId="10">'[81]Bahan '!#REF!</definedName>
    <definedName name="mult5">'[81]Bahan '!#REF!</definedName>
    <definedName name="mult6" localSheetId="10">'[81]Bahan '!#REF!</definedName>
    <definedName name="mult6">'[81]Bahan '!#REF!</definedName>
    <definedName name="multicolour" localSheetId="10">'[121]Anal-1'!#REF!</definedName>
    <definedName name="multicolour">'[121]Anal-1'!#REF!</definedName>
    <definedName name="multiplek12mm">[96]BasicPrice!$F$28</definedName>
    <definedName name="multiplek4mm" localSheetId="10">[96]BasicPrice!#REF!</definedName>
    <definedName name="multiplek4mm">[96]BasicPrice!#REF!</definedName>
    <definedName name="multiplek6mm" localSheetId="10">[96]BasicPrice!#REF!</definedName>
    <definedName name="multiplek6mm">[96]BasicPrice!#REF!</definedName>
    <definedName name="mulyo" localSheetId="10">#REF!</definedName>
    <definedName name="mulyo">#REF!</definedName>
    <definedName name="mume" localSheetId="10">#REF!</definedName>
    <definedName name="mume">#REF!</definedName>
    <definedName name="MUNDUR">'[117]Input Umum'!$D$78</definedName>
    <definedName name="MUNIR" localSheetId="0">#REF!</definedName>
    <definedName name="MUNIR" localSheetId="10">#REF!</definedName>
    <definedName name="MUNIR">#REF!</definedName>
    <definedName name="mupah" localSheetId="5">#REF!</definedName>
    <definedName name="mupah" localSheetId="0">#REF!</definedName>
    <definedName name="mupah" localSheetId="1">[96]BasicPrice!$K$7</definedName>
    <definedName name="mupah" localSheetId="10">[96]BasicPrice!$K$7</definedName>
    <definedName name="mupah">#REF!</definedName>
    <definedName name="muprel" localSheetId="10">#REF!</definedName>
    <definedName name="muprel">#REF!</definedName>
    <definedName name="murbaut12" localSheetId="10">'[81]Bahan '!#REF!</definedName>
    <definedName name="murbaut12">'[81]Bahan '!#REF!</definedName>
    <definedName name="mustr" localSheetId="10">#REF!</definedName>
    <definedName name="mustr">#REF!</definedName>
    <definedName name="musub" localSheetId="5">#REF!</definedName>
    <definedName name="musub" localSheetId="0">#REF!</definedName>
    <definedName name="musub">#REF!</definedName>
    <definedName name="mutu1">[255]MUTU!$J$34</definedName>
    <definedName name="mutu2">[255]MUTU!$J$73</definedName>
    <definedName name="mwater" localSheetId="10">'[81]Analisa '!#REF!</definedName>
    <definedName name="mwater">'[81]Analisa '!#REF!</definedName>
    <definedName name="mwf" localSheetId="10">'[81]Analisa '!#REF!</definedName>
    <definedName name="mwf">'[81]Analisa '!#REF!</definedName>
    <definedName name="myktnh">'[420]Basic P'!$F$92</definedName>
    <definedName name="N" localSheetId="5">#REF!</definedName>
    <definedName name="N" localSheetId="0">#REF!</definedName>
    <definedName name="n" localSheetId="1">#REF!</definedName>
    <definedName name="n" localSheetId="10">#REF!</definedName>
    <definedName name="N">#REF!</definedName>
    <definedName name="N1IN">'[171]TONGKE3p '!$U$295</definedName>
    <definedName name="n1pig" localSheetId="0">#REF!</definedName>
    <definedName name="n1pig" localSheetId="10">#REF!</definedName>
    <definedName name="n1pig">#REF!</definedName>
    <definedName name="n1pignc" localSheetId="10">'[171]lam-moi'!#REF!</definedName>
    <definedName name="n1pignc">'[171]lam-moi'!#REF!</definedName>
    <definedName name="n1pigvl" localSheetId="10">'[171]lam-moi'!#REF!</definedName>
    <definedName name="n1pigvl">'[171]lam-moi'!#REF!</definedName>
    <definedName name="n1pind" localSheetId="0">#REF!</definedName>
    <definedName name="n1pind" localSheetId="10">#REF!</definedName>
    <definedName name="n1pind">#REF!</definedName>
    <definedName name="n1pindnc" localSheetId="10">'[171]lam-moi'!#REF!</definedName>
    <definedName name="n1pindnc">'[171]lam-moi'!#REF!</definedName>
    <definedName name="n1pindvl" localSheetId="10">'[171]lam-moi'!#REF!</definedName>
    <definedName name="n1pindvl">'[171]lam-moi'!#REF!</definedName>
    <definedName name="n1ping" localSheetId="0">#REF!</definedName>
    <definedName name="n1ping" localSheetId="10">#REF!</definedName>
    <definedName name="n1ping">#REF!</definedName>
    <definedName name="n1pingnc" localSheetId="10">'[171]lam-moi'!#REF!</definedName>
    <definedName name="n1pingnc">'[171]lam-moi'!#REF!</definedName>
    <definedName name="n1pingvl" localSheetId="10">'[171]lam-moi'!#REF!</definedName>
    <definedName name="n1pingvl">'[171]lam-moi'!#REF!</definedName>
    <definedName name="n1pint" localSheetId="0">#REF!</definedName>
    <definedName name="n1pint" localSheetId="10">#REF!</definedName>
    <definedName name="n1pint">#REF!</definedName>
    <definedName name="n1pintnc" localSheetId="10">'[171]lam-moi'!#REF!</definedName>
    <definedName name="n1pintnc">'[171]lam-moi'!#REF!</definedName>
    <definedName name="n1pintvl" localSheetId="10">'[171]lam-moi'!#REF!</definedName>
    <definedName name="n1pintvl">'[171]lam-moi'!#REF!</definedName>
    <definedName name="n24nc" localSheetId="10">'[171]lam-moi'!#REF!</definedName>
    <definedName name="n24nc">'[171]lam-moi'!#REF!</definedName>
    <definedName name="n24vl" localSheetId="10">'[171]lam-moi'!#REF!</definedName>
    <definedName name="n24vl">'[171]lam-moi'!#REF!</definedName>
    <definedName name="n2mignc" localSheetId="10">'[171]lam-moi'!#REF!</definedName>
    <definedName name="n2mignc">'[171]lam-moi'!#REF!</definedName>
    <definedName name="n2migvl">'[171]lam-moi'!#REF!</definedName>
    <definedName name="n2min1nc">'[171]lam-moi'!#REF!</definedName>
    <definedName name="n2min1vl">'[171]lam-moi'!#REF!</definedName>
    <definedName name="NA" localSheetId="5">#REF!</definedName>
    <definedName name="NA" localSheetId="0">#REF!</definedName>
    <definedName name="NA">#REF!</definedName>
    <definedName name="NACO_4" localSheetId="5">[176]BAHAN!$L$43</definedName>
    <definedName name="NACO_4" localSheetId="0">[177]BAHAN!#REF!</definedName>
    <definedName name="NACO_4" localSheetId="1">[177]BAHAN!#REF!</definedName>
    <definedName name="NACO_4" localSheetId="10">[177]BAHAN!#REF!</definedName>
    <definedName name="NACO_4">[177]BAHAN!#REF!</definedName>
    <definedName name="NACO4" localSheetId="5">[177]BAHAN!#REF!</definedName>
    <definedName name="NACO4" localSheetId="0">[177]BAHAN!#REF!</definedName>
    <definedName name="NACO4" localSheetId="1">[177]BAHAN!#REF!</definedName>
    <definedName name="NACO4">[177]BAHAN!#REF!</definedName>
    <definedName name="NACO4a" localSheetId="5">[49]BAHAN!#REF!</definedName>
    <definedName name="NACO4a">[49]BAHAN!#REF!</definedName>
    <definedName name="NACO6" localSheetId="5">[177]BAHAN!#REF!</definedName>
    <definedName name="NACO6">[177]BAHAN!#REF!</definedName>
    <definedName name="NACO8">[177]BAHAN!#REF!</definedName>
    <definedName name="nama">[10]Nama!$C$7</definedName>
    <definedName name="NAMA.KPA">'[186]Input Umum'!$D$35</definedName>
    <definedName name="namab">[10]Nama!$J$7</definedName>
    <definedName name="namadirektur">[227]OUTPUT!$A$5</definedName>
    <definedName name="NamaSatker">[391]Valid!$C$2:$C$7</definedName>
    <definedName name="NamaTA">[152]Data!$B$10</definedName>
    <definedName name="namateknik">[241]RAB!$F$90</definedName>
    <definedName name="name" localSheetId="10">[374]SCH!#REF!</definedName>
    <definedName name="name">[374]SCH!#REF!</definedName>
    <definedName name="NAME2" localSheetId="0">#REF!</definedName>
    <definedName name="NAME2" localSheetId="10">#REF!</definedName>
    <definedName name="NAME2">#REF!</definedName>
    <definedName name="nanadirektur">[227]OUTPUT!$A$5</definedName>
    <definedName name="nantu">'[169]Harga Satuan Upah &amp; Bahan'!$H$40</definedName>
    <definedName name="nc1nc" localSheetId="10">'[171]lam-moi'!#REF!</definedName>
    <definedName name="nc1nc">'[171]lam-moi'!#REF!</definedName>
    <definedName name="nc1p" localSheetId="0">#REF!</definedName>
    <definedName name="nc1p" localSheetId="10">#REF!</definedName>
    <definedName name="nc1p">#REF!</definedName>
    <definedName name="nc1vl" localSheetId="10">'[171]lam-moi'!#REF!</definedName>
    <definedName name="nc1vl">'[171]lam-moi'!#REF!</definedName>
    <definedName name="nc24nc" localSheetId="10">'[171]lam-moi'!#REF!</definedName>
    <definedName name="nc24nc">'[171]lam-moi'!#REF!</definedName>
    <definedName name="nc24vl" localSheetId="10">'[171]lam-moi'!#REF!</definedName>
    <definedName name="nc24vl">'[171]lam-moi'!#REF!</definedName>
    <definedName name="nc3p" localSheetId="0">#REF!</definedName>
    <definedName name="nc3p" localSheetId="10">#REF!</definedName>
    <definedName name="nc3p">#REF!</definedName>
    <definedName name="NCBD100" localSheetId="0">#REF!</definedName>
    <definedName name="NCBD100" localSheetId="10">#REF!</definedName>
    <definedName name="NCBD100">#REF!</definedName>
    <definedName name="NCBD200" localSheetId="0">#REF!</definedName>
    <definedName name="NCBD200" localSheetId="10">#REF!</definedName>
    <definedName name="NCBD200">#REF!</definedName>
    <definedName name="NCBD250" localSheetId="10">#REF!</definedName>
    <definedName name="NCBD250">#REF!</definedName>
    <definedName name="ncdd" localSheetId="10">'[171]TH XL'!#REF!</definedName>
    <definedName name="ncdd">'[171]TH XL'!#REF!</definedName>
    <definedName name="NCDD2" localSheetId="10">'[171]TH XL'!#REF!</definedName>
    <definedName name="NCDD2">'[171]TH XL'!#REF!</definedName>
    <definedName name="NCHC">[171]TNHCHINH!$J$38</definedName>
    <definedName name="nctr" localSheetId="10">'[171]TH XL'!#REF!</definedName>
    <definedName name="nctr">'[171]TH XL'!#REF!</definedName>
    <definedName name="nctram" localSheetId="0">#REF!</definedName>
    <definedName name="nctram" localSheetId="10">#REF!</definedName>
    <definedName name="nctram">#REF!</definedName>
    <definedName name="NCVC100" localSheetId="0">#REF!</definedName>
    <definedName name="NCVC100" localSheetId="10">#REF!</definedName>
    <definedName name="NCVC100">#REF!</definedName>
    <definedName name="NCVC200" localSheetId="0">#REF!</definedName>
    <definedName name="NCVC200" localSheetId="10">#REF!</definedName>
    <definedName name="NCVC200">#REF!</definedName>
    <definedName name="NCVC250" localSheetId="10">#REF!</definedName>
    <definedName name="NCVC250">#REF!</definedName>
    <definedName name="NCVC3P" localSheetId="10">#REF!</definedName>
    <definedName name="NCVC3P">#REF!</definedName>
    <definedName name="ndgnd">[188]DHSD!$G$37</definedName>
    <definedName name="NEN" localSheetId="5">#REF!</definedName>
    <definedName name="NEN" localSheetId="0">#REF!</definedName>
    <definedName name="NEN">#REF!</definedName>
    <definedName name="neng" localSheetId="1">'[232]Upah&amp;Bahan'!$C$47</definedName>
    <definedName name="neng" localSheetId="10">'[232]Upah&amp;Bahan'!$C$47</definedName>
    <definedName name="neng">'[4]Upah&amp;Bahan'!$C$47</definedName>
    <definedName name="new" localSheetId="0">FST:(FSB)</definedName>
    <definedName name="new" localSheetId="10">'Volume (2)'!FST:'Volume (2)'!FSB</definedName>
    <definedName name="new">FST:(FSB)</definedName>
    <definedName name="newb" localSheetId="0">FST:(FSB)</definedName>
    <definedName name="newb" localSheetId="10">'Volume (2)'!FST:'Volume (2)'!FSB</definedName>
    <definedName name="newb">FST:(FSB)</definedName>
    <definedName name="nhn" localSheetId="0">#REF!</definedName>
    <definedName name="nhn" localSheetId="10">#REF!</definedName>
    <definedName name="nhn">#REF!</definedName>
    <definedName name="nhnnc" localSheetId="0">'[171]lam-moi'!#REF!</definedName>
    <definedName name="nhnnc" localSheetId="10">'[171]lam-moi'!#REF!</definedName>
    <definedName name="nhnnc">'[171]lam-moi'!#REF!</definedName>
    <definedName name="nhnvl" localSheetId="0">'[171]lam-moi'!#REF!</definedName>
    <definedName name="nhnvl" localSheetId="10">'[171]lam-moi'!#REF!</definedName>
    <definedName name="nhnvl">'[171]lam-moi'!#REF!</definedName>
    <definedName name="NI" localSheetId="0">#REF!</definedName>
    <definedName name="NI" localSheetId="10">#REF!</definedName>
    <definedName name="NI">#REF!</definedName>
    <definedName name="nig" localSheetId="0">#REF!</definedName>
    <definedName name="nig" localSheetId="10">#REF!</definedName>
    <definedName name="nig">#REF!</definedName>
    <definedName name="NIG13p">'[171]TONGKE3p '!$T$295</definedName>
    <definedName name="nig1p" localSheetId="0">#REF!</definedName>
    <definedName name="nig1p" localSheetId="10">#REF!</definedName>
    <definedName name="nig1p">#REF!</definedName>
    <definedName name="nig3p" localSheetId="0">#REF!</definedName>
    <definedName name="nig3p" localSheetId="10">#REF!</definedName>
    <definedName name="nig3p">#REF!</definedName>
    <definedName name="nightnc" localSheetId="0">[171]gtrinh!#REF!</definedName>
    <definedName name="nightnc" localSheetId="10">[171]gtrinh!#REF!</definedName>
    <definedName name="nightnc">[171]gtrinh!#REF!</definedName>
    <definedName name="nightvl" localSheetId="0">[171]gtrinh!#REF!</definedName>
    <definedName name="nightvl" localSheetId="10">[171]gtrinh!#REF!</definedName>
    <definedName name="nightvl">[171]gtrinh!#REF!</definedName>
    <definedName name="nignc1p" localSheetId="0">#REF!</definedName>
    <definedName name="nignc1p" localSheetId="10">#REF!</definedName>
    <definedName name="nignc1p">#REF!</definedName>
    <definedName name="nignc3p">'[171]CHITIET VL-NC'!$G$107</definedName>
    <definedName name="nigvl1p" localSheetId="0">#REF!</definedName>
    <definedName name="nigvl1p" localSheetId="10">#REF!</definedName>
    <definedName name="nigvl1p">#REF!</definedName>
    <definedName name="nigvl3p">'[171]CHITIET VL-NC'!$G$99</definedName>
    <definedName name="NII" localSheetId="0">#REF!</definedName>
    <definedName name="NII" localSheetId="10">#REF!</definedName>
    <definedName name="NII">#REF!</definedName>
    <definedName name="NIII" localSheetId="0">#REF!</definedName>
    <definedName name="NIII" localSheetId="10">#REF!</definedName>
    <definedName name="NIII">#REF!</definedName>
    <definedName name="Nilai" localSheetId="5">#REF!</definedName>
    <definedName name="Nilai" localSheetId="0">#REF!</definedName>
    <definedName name="Nilai" localSheetId="1">#REF!</definedName>
    <definedName name="Nilai" localSheetId="10">#REF!</definedName>
    <definedName name="Nilai">#REF!</definedName>
    <definedName name="NILAIKONTRAK1">[117]Pengalaman!$W$34</definedName>
    <definedName name="NILAIKONTRAK2">[117]Pengalaman!$W$79</definedName>
    <definedName name="NILAIKONTRAK3">[117]Pengalaman!$W$124</definedName>
    <definedName name="nin" localSheetId="0">#REF!</definedName>
    <definedName name="nin" localSheetId="10">#REF!</definedName>
    <definedName name="nin">#REF!</definedName>
    <definedName name="nin14nc3p" localSheetId="0">#REF!</definedName>
    <definedName name="nin14nc3p" localSheetId="10">#REF!</definedName>
    <definedName name="nin14nc3p">#REF!</definedName>
    <definedName name="nin14vl3p" localSheetId="0">#REF!</definedName>
    <definedName name="nin14vl3p" localSheetId="10">#REF!</definedName>
    <definedName name="nin14vl3p">#REF!</definedName>
    <definedName name="nin1903p" localSheetId="10">#REF!</definedName>
    <definedName name="nin1903p">#REF!</definedName>
    <definedName name="nin190nc" localSheetId="10">'[171]lam-moi'!#REF!</definedName>
    <definedName name="nin190nc">'[171]lam-moi'!#REF!</definedName>
    <definedName name="nin190nc3p" localSheetId="0">#REF!</definedName>
    <definedName name="nin190nc3p" localSheetId="10">#REF!</definedName>
    <definedName name="nin190nc3p">#REF!</definedName>
    <definedName name="nin190vl" localSheetId="10">'[171]lam-moi'!#REF!</definedName>
    <definedName name="nin190vl">'[171]lam-moi'!#REF!</definedName>
    <definedName name="nin190vl3p" localSheetId="0">#REF!</definedName>
    <definedName name="nin190vl3p" localSheetId="10">#REF!</definedName>
    <definedName name="nin190vl3p">#REF!</definedName>
    <definedName name="nin1pnc" localSheetId="10">'[171]lam-moi'!#REF!</definedName>
    <definedName name="nin1pnc">'[171]lam-moi'!#REF!</definedName>
    <definedName name="nin1pvl" localSheetId="10">'[171]lam-moi'!#REF!</definedName>
    <definedName name="nin1pvl">'[171]lam-moi'!#REF!</definedName>
    <definedName name="nin2903p" localSheetId="0">#REF!</definedName>
    <definedName name="nin2903p" localSheetId="10">#REF!</definedName>
    <definedName name="nin2903p">#REF!</definedName>
    <definedName name="nin290nc3p" localSheetId="0">#REF!</definedName>
    <definedName name="nin290nc3p" localSheetId="10">#REF!</definedName>
    <definedName name="nin290nc3p">#REF!</definedName>
    <definedName name="nin290vl3p" localSheetId="0">#REF!</definedName>
    <definedName name="nin290vl3p" localSheetId="10">#REF!</definedName>
    <definedName name="nin290vl3p">#REF!</definedName>
    <definedName name="nin3p" localSheetId="10">#REF!</definedName>
    <definedName name="nin3p">#REF!</definedName>
    <definedName name="nind" localSheetId="10">#REF!</definedName>
    <definedName name="nind">#REF!</definedName>
    <definedName name="nind1p" localSheetId="10">#REF!</definedName>
    <definedName name="nind1p">#REF!</definedName>
    <definedName name="nind3p" localSheetId="10">#REF!</definedName>
    <definedName name="nind3p">#REF!</definedName>
    <definedName name="nindnc" localSheetId="10">'[171]lam-moi'!#REF!</definedName>
    <definedName name="nindnc">'[171]lam-moi'!#REF!</definedName>
    <definedName name="nindnc1p" localSheetId="0">#REF!</definedName>
    <definedName name="nindnc1p" localSheetId="10">#REF!</definedName>
    <definedName name="nindnc1p">#REF!</definedName>
    <definedName name="nindnc3p" localSheetId="0">#REF!</definedName>
    <definedName name="nindnc3p" localSheetId="10">#REF!</definedName>
    <definedName name="nindnc3p">#REF!</definedName>
    <definedName name="nindvl" localSheetId="0">'[171]lam-moi'!#REF!</definedName>
    <definedName name="nindvl" localSheetId="10">'[171]lam-moi'!#REF!</definedName>
    <definedName name="nindvl">'[171]lam-moi'!#REF!</definedName>
    <definedName name="nindvl1p" localSheetId="0">#REF!</definedName>
    <definedName name="nindvl1p" localSheetId="10">#REF!</definedName>
    <definedName name="nindvl1p">#REF!</definedName>
    <definedName name="nindvl3p" localSheetId="0">#REF!</definedName>
    <definedName name="nindvl3p" localSheetId="10">#REF!</definedName>
    <definedName name="nindvl3p">#REF!</definedName>
    <definedName name="ning1p" localSheetId="0">#REF!</definedName>
    <definedName name="ning1p" localSheetId="10">#REF!</definedName>
    <definedName name="ning1p">#REF!</definedName>
    <definedName name="ningnc1p" localSheetId="10">#REF!</definedName>
    <definedName name="ningnc1p">#REF!</definedName>
    <definedName name="ningvl1p" localSheetId="10">#REF!</definedName>
    <definedName name="ningvl1p">#REF!</definedName>
    <definedName name="ninnc" localSheetId="10">'[171]lam-moi'!#REF!</definedName>
    <definedName name="ninnc">'[171]lam-moi'!#REF!</definedName>
    <definedName name="ninnc3p" localSheetId="0">#REF!</definedName>
    <definedName name="ninnc3p" localSheetId="10">#REF!</definedName>
    <definedName name="ninnc3p">#REF!</definedName>
    <definedName name="nint1p" localSheetId="0">#REF!</definedName>
    <definedName name="nint1p" localSheetId="10">#REF!</definedName>
    <definedName name="nint1p">#REF!</definedName>
    <definedName name="nintnc1p" localSheetId="0">#REF!</definedName>
    <definedName name="nintnc1p" localSheetId="10">#REF!</definedName>
    <definedName name="nintnc1p">#REF!</definedName>
    <definedName name="nintvl1p" localSheetId="10">#REF!</definedName>
    <definedName name="nintvl1p">#REF!</definedName>
    <definedName name="ninvl" localSheetId="10">'[171]lam-moi'!#REF!</definedName>
    <definedName name="ninvl">'[171]lam-moi'!#REF!</definedName>
    <definedName name="ninvl3p" localSheetId="0">#REF!</definedName>
    <definedName name="ninvl3p" localSheetId="10">#REF!</definedName>
    <definedName name="ninvl3p">#REF!</definedName>
    <definedName name="NIP">'[117]Input Umum'!$D$33</definedName>
    <definedName name="NIP.KPA">'[162]Input Umum'!$D$33</definedName>
    <definedName name="NIPMU">[255]KPA!$C$7</definedName>
    <definedName name="NIPYU">[255]KPA!$C$11</definedName>
    <definedName name="NIV" localSheetId="0">#REF!</definedName>
    <definedName name="NIV" localSheetId="10">#REF!</definedName>
    <definedName name="NIV">#REF!</definedName>
    <definedName name="nl" localSheetId="0">#REF!</definedName>
    <definedName name="nl" localSheetId="10">#REF!</definedName>
    <definedName name="nl">#REF!</definedName>
    <definedName name="NL12nc" localSheetId="0">'[171]#REF'!#REF!</definedName>
    <definedName name="NL12nc" localSheetId="10">'[171]#REF'!#REF!</definedName>
    <definedName name="NL12nc">'[171]#REF'!#REF!</definedName>
    <definedName name="NL12vl" localSheetId="0">'[171]#REF'!#REF!</definedName>
    <definedName name="NL12vl" localSheetId="10">'[171]#REF'!#REF!</definedName>
    <definedName name="NL12vl">'[171]#REF'!#REF!</definedName>
    <definedName name="nl1p" localSheetId="0">#REF!</definedName>
    <definedName name="nl1p" localSheetId="10">#REF!</definedName>
    <definedName name="nl1p">#REF!</definedName>
    <definedName name="nl3p" localSheetId="0">#REF!</definedName>
    <definedName name="nl3p" localSheetId="10">#REF!</definedName>
    <definedName name="nl3p">#REF!</definedName>
    <definedName name="nlht" localSheetId="0">'[171]THPDMoi  (2)'!#REF!</definedName>
    <definedName name="nlht" localSheetId="10">'[171]THPDMoi  (2)'!#REF!</definedName>
    <definedName name="nlht">'[171]THPDMoi  (2)'!#REF!</definedName>
    <definedName name="nlmtc" localSheetId="0">'[171]t-h HA THE'!#REF!</definedName>
    <definedName name="nlmtc" localSheetId="10">'[171]t-h HA THE'!#REF!</definedName>
    <definedName name="nlmtc">'[171]t-h HA THE'!#REF!</definedName>
    <definedName name="nlnc" localSheetId="0">'[171]lam-moi'!#REF!</definedName>
    <definedName name="nlnc" localSheetId="10">'[171]lam-moi'!#REF!</definedName>
    <definedName name="nlnc">'[171]lam-moi'!#REF!</definedName>
    <definedName name="nlnc3p" localSheetId="0">#REF!</definedName>
    <definedName name="nlnc3p" localSheetId="10">#REF!</definedName>
    <definedName name="nlnc3p">#REF!</definedName>
    <definedName name="nlnc3pha" localSheetId="0">#REF!</definedName>
    <definedName name="nlnc3pha" localSheetId="10">#REF!</definedName>
    <definedName name="nlnc3pha">#REF!</definedName>
    <definedName name="NLTK1p" localSheetId="0">#REF!</definedName>
    <definedName name="NLTK1p" localSheetId="10">#REF!</definedName>
    <definedName name="NLTK1p">#REF!</definedName>
    <definedName name="nlvl" localSheetId="0">'[171]lam-moi'!#REF!</definedName>
    <definedName name="nlvl" localSheetId="10">'[171]lam-moi'!#REF!</definedName>
    <definedName name="nlvl">'[171]lam-moi'!#REF!</definedName>
    <definedName name="nlvl1">[171]chitiet!$G$302</definedName>
    <definedName name="nlvl3p" localSheetId="0">#REF!</definedName>
    <definedName name="nlvl3p" localSheetId="10">#REF!</definedName>
    <definedName name="nlvl3p">#REF!</definedName>
    <definedName name="nm">[76]Ch!$A$11</definedName>
    <definedName name="NMJ" localSheetId="0" hidden="1">{"'Sheet1'!$A$1"}</definedName>
    <definedName name="NMJ" localSheetId="10" hidden="1">{"'Sheet1'!$A$1"}</definedName>
    <definedName name="NMJ" hidden="1">{"'Sheet1'!$A$1"}</definedName>
    <definedName name="NMPAKET">[262]CH!$C$8</definedName>
    <definedName name="nmpek">[421]CH!$A$6</definedName>
    <definedName name="nmpkt">[422]CH!$C$8</definedName>
    <definedName name="nn" localSheetId="0">#REF!</definedName>
    <definedName name="nn" localSheetId="10">#REF!</definedName>
    <definedName name="nn">#REF!</definedName>
    <definedName name="nn1p" localSheetId="0">#REF!</definedName>
    <definedName name="nn1p" localSheetId="10">#REF!</definedName>
    <definedName name="nn1p">#REF!</definedName>
    <definedName name="nn3p" localSheetId="0">#REF!</definedName>
    <definedName name="nn3p" localSheetId="10">#REF!</definedName>
    <definedName name="nn3p">#REF!</definedName>
    <definedName name="NNN" localSheetId="5">#REF!</definedName>
    <definedName name="NNN" localSheetId="0">#REF!</definedName>
    <definedName name="NNN">#REF!</definedName>
    <definedName name="nnnc" localSheetId="10">'[171]lam-moi'!#REF!</definedName>
    <definedName name="nnnc">'[171]lam-moi'!#REF!</definedName>
    <definedName name="nnnc3p" localSheetId="0">#REF!</definedName>
    <definedName name="nnnc3p" localSheetId="10">#REF!</definedName>
    <definedName name="nnnc3p">#REF!</definedName>
    <definedName name="nnvl" localSheetId="10">'[171]lam-moi'!#REF!</definedName>
    <definedName name="nnvl">'[171]lam-moi'!#REF!</definedName>
    <definedName name="nnvl3p" localSheetId="0">#REF!</definedName>
    <definedName name="nnvl3p" localSheetId="10">#REF!</definedName>
    <definedName name="nnvl3p">#REF!</definedName>
    <definedName name="NO.KONTR">'[162]Input Umum'!$E$69</definedName>
    <definedName name="NO.MENANG">'[162]Input Umum'!$E$67</definedName>
    <definedName name="No.Penetapan">[162]Penetapan!$G$13</definedName>
    <definedName name="No.Umum_lelang">'[186]Input Umum'!$E$55</definedName>
    <definedName name="NO.UMUM_PEMENANG">'[186]Input Umum'!$E$73</definedName>
    <definedName name="NO.USUL">'[162]Input Umum'!$E$66</definedName>
    <definedName name="NOIFS" localSheetId="0">#REF!</definedName>
    <definedName name="NOIFS" localSheetId="10">#REF!</definedName>
    <definedName name="NOIFS">#REF!</definedName>
    <definedName name="NOIP" localSheetId="0">#REF!</definedName>
    <definedName name="NOIP" localSheetId="10">#REF!</definedName>
    <definedName name="NOIP">#REF!</definedName>
    <definedName name="NOIT" localSheetId="0">#REF!</definedName>
    <definedName name="NOIT" localSheetId="10">#REF!</definedName>
    <definedName name="NOIT">#REF!</definedName>
    <definedName name="nok">[168]RL!$F$7</definedName>
    <definedName name="noker" localSheetId="10">'[81]Bahan '!#REF!</definedName>
    <definedName name="noker">'[81]Bahan '!#REF!</definedName>
    <definedName name="nokgentangsuryaroof" localSheetId="5">[40]upah!#REF!</definedName>
    <definedName name="nokgentangsuryaroof" localSheetId="0">[40]upah!#REF!</definedName>
    <definedName name="nokgentangsuryaroof">[40]upah!#REF!</definedName>
    <definedName name="nokgenteng" localSheetId="5">[40]upah!#REF!</definedName>
    <definedName name="nokgenteng" localSheetId="0">[40]upah!#REF!</definedName>
    <definedName name="nokgenteng">[40]upah!#REF!</definedName>
    <definedName name="NOMFS" localSheetId="10">#REF!</definedName>
    <definedName name="NOMFS">#REF!</definedName>
    <definedName name="nomor" localSheetId="1">#REF!</definedName>
    <definedName name="nomor" localSheetId="10">#REF!</definedName>
    <definedName name="Nomor">'[162]Input Umum'!$E$46</definedName>
    <definedName name="NOMP" localSheetId="0">#REF!</definedName>
    <definedName name="NOMP" localSheetId="10">#REF!</definedName>
    <definedName name="NOMP">#REF!</definedName>
    <definedName name="NOMT" localSheetId="0">#REF!</definedName>
    <definedName name="NOMT" localSheetId="10">#REF!</definedName>
    <definedName name="NOMT">#REF!</definedName>
    <definedName name="nonpns" localSheetId="5">#REF!</definedName>
    <definedName name="nonpns" localSheetId="0">#REF!</definedName>
    <definedName name="nonpns">#REF!</definedName>
    <definedName name="NOPAKET">[262]CH!$C$7</definedName>
    <definedName name="nopy10b105" localSheetId="10">'[81]Analisa '!#REF!</definedName>
    <definedName name="nopy10b105">'[81]Analisa '!#REF!</definedName>
    <definedName name="NOSEKSI" localSheetId="5">#REF!</definedName>
    <definedName name="NOSEKSI" localSheetId="0">#REF!</definedName>
    <definedName name="NOSEKSI">#REF!</definedName>
    <definedName name="NPWP" localSheetId="5">#REF!</definedName>
    <definedName name="NPWP">#REF!</definedName>
    <definedName name="NSD" localSheetId="5">#REF!</definedName>
    <definedName name="NSD">#REF!</definedName>
    <definedName name="NSE" localSheetId="5">#REF!</definedName>
    <definedName name="NSE">#REF!</definedName>
    <definedName name="NST" localSheetId="5">#REF!</definedName>
    <definedName name="NST">#REF!</definedName>
    <definedName name="nt">[415]AHSP!$O$25</definedName>
    <definedName name="nts" localSheetId="0">#REF!</definedName>
    <definedName name="nts" localSheetId="10">#REF!</definedName>
    <definedName name="nts">#REF!</definedName>
    <definedName name="nuoc">[423]gvl!$N$38</definedName>
    <definedName name="nx" localSheetId="10">'[171]THPDMoi  (2)'!#REF!</definedName>
    <definedName name="nx">'[171]THPDMoi  (2)'!#REF!</definedName>
    <definedName name="nxmtc" localSheetId="10">'[171]t-h HA THE'!#REF!</definedName>
    <definedName name="nxmtc">'[171]t-h HA THE'!#REF!</definedName>
    <definedName name="NYA1C" localSheetId="0">#REF!</definedName>
    <definedName name="NYA1C" localSheetId="10">#REF!</definedName>
    <definedName name="NYA1C">#REF!</definedName>
    <definedName name="nyfgby3x6lt" localSheetId="0">#REF!</definedName>
    <definedName name="nyfgby3x6lt" localSheetId="10">#REF!</definedName>
    <definedName name="nyfgby3x6lt">#REF!</definedName>
    <definedName name="nyfgby4x6lt" localSheetId="0">#REF!</definedName>
    <definedName name="nyfgby4x6lt" localSheetId="10">#REF!</definedName>
    <definedName name="nyfgby4x6lt">#REF!</definedName>
    <definedName name="nyfgby4x95" localSheetId="10">#REF!</definedName>
    <definedName name="nyfgby4x95">#REF!</definedName>
    <definedName name="nyfgby5x6lt" localSheetId="10">#REF!</definedName>
    <definedName name="nyfgby5x6lt">#REF!</definedName>
    <definedName name="NYM2C" localSheetId="10">#REF!</definedName>
    <definedName name="NYM2C">#REF!</definedName>
    <definedName name="nym3x2.5flt" localSheetId="10">#REF!</definedName>
    <definedName name="nym3x2.5flt">#REF!</definedName>
    <definedName name="nyy11x1x500" localSheetId="10">#REF!</definedName>
    <definedName name="nyy11x1x500">#REF!</definedName>
    <definedName name="nyy14x1x500" localSheetId="10">#REF!</definedName>
    <definedName name="nyy14x1x500">#REF!</definedName>
    <definedName name="nyy16x1x500" localSheetId="10">#REF!</definedName>
    <definedName name="nyy16x1x500">#REF!</definedName>
    <definedName name="nyy18x1x500" localSheetId="10">#REF!</definedName>
    <definedName name="nyy18x1x500">#REF!</definedName>
    <definedName name="nyy21x1x500" localSheetId="10">#REF!</definedName>
    <definedName name="nyy21x1x500">#REF!</definedName>
    <definedName name="nyy25x1x500" localSheetId="10">#REF!</definedName>
    <definedName name="nyy25x1x500">#REF!</definedName>
    <definedName name="nyy2x4x16" localSheetId="10">#REF!</definedName>
    <definedName name="nyy2x4x16">#REF!</definedName>
    <definedName name="nyy3x6" localSheetId="10">#REF!</definedName>
    <definedName name="nyy3x6">#REF!</definedName>
    <definedName name="nyy4x10" localSheetId="10">#REF!</definedName>
    <definedName name="nyy4x10">#REF!</definedName>
    <definedName name="nyy4x120" localSheetId="10">#REF!</definedName>
    <definedName name="nyy4x120">#REF!</definedName>
    <definedName name="nyy4x16" localSheetId="10">#REF!</definedName>
    <definedName name="nyy4x16">#REF!</definedName>
    <definedName name="nyy4x185" localSheetId="10">#REF!</definedName>
    <definedName name="nyy4x185">#REF!</definedName>
    <definedName name="nyy4x1x300" localSheetId="10">#REF!</definedName>
    <definedName name="nyy4x1x300">#REF!</definedName>
    <definedName name="nyy4x1x400" localSheetId="10">#REF!</definedName>
    <definedName name="nyy4x1x400">#REF!</definedName>
    <definedName name="nyy4x1x500" localSheetId="10">#REF!</definedName>
    <definedName name="nyy4x1x500">#REF!</definedName>
    <definedName name="nyy4x25" localSheetId="10">#REF!</definedName>
    <definedName name="nyy4x25">#REF!</definedName>
    <definedName name="nyy4x50" localSheetId="10">#REF!</definedName>
    <definedName name="nyy4x50">#REF!</definedName>
    <definedName name="nyy4x70" localSheetId="10">#REF!</definedName>
    <definedName name="nyy4x70">#REF!</definedName>
    <definedName name="nyy4x95" localSheetId="10">#REF!</definedName>
    <definedName name="nyy4x95">#REF!</definedName>
    <definedName name="nyy5x4" localSheetId="10">#REF!</definedName>
    <definedName name="nyy5x4">#REF!</definedName>
    <definedName name="nyy5x6" localSheetId="10">#REF!</definedName>
    <definedName name="nyy5x6">#REF!</definedName>
    <definedName name="nyy7x1x300" localSheetId="10">#REF!</definedName>
    <definedName name="nyy7x1x300">#REF!</definedName>
    <definedName name="nyy7x1x500" localSheetId="10">#REF!</definedName>
    <definedName name="nyy7x1x500">#REF!</definedName>
    <definedName name="O" localSheetId="10">#REF!</definedName>
    <definedName name="O">#REF!</definedName>
    <definedName name="oef">[390]divII!$I$1</definedName>
    <definedName name="oh">[220]SUM!$J$9</definedName>
    <definedName name="okok" localSheetId="0">#REF!</definedName>
    <definedName name="okok" localSheetId="10">#REF!</definedName>
    <definedName name="okok">#REF!</definedName>
    <definedName name="oksigen" localSheetId="5">#REF!</definedName>
    <definedName name="oksigen" localSheetId="0">#REF!</definedName>
    <definedName name="oksigen">#REF!</definedName>
    <definedName name="oli" localSheetId="5">#REF!</definedName>
    <definedName name="oli" localSheetId="0">#REF!</definedName>
    <definedName name="oli" localSheetId="1">[415]AHSP!$U$308</definedName>
    <definedName name="oli" localSheetId="10">[415]AHSP!$U$308</definedName>
    <definedName name="oli">#REF!</definedName>
    <definedName name="olie">[253]bahan!$G$34</definedName>
    <definedName name="ONGKOS1" localSheetId="0">#REF!</definedName>
    <definedName name="ONGKOS1" localSheetId="10">#REF!</definedName>
    <definedName name="ONGKOS1">#REF!</definedName>
    <definedName name="ONGKOS2" localSheetId="0">#REF!</definedName>
    <definedName name="ONGKOS2" localSheetId="10">#REF!</definedName>
    <definedName name="ONGKOS2">#REF!</definedName>
    <definedName name="ONGKOS3" localSheetId="0">#REF!</definedName>
    <definedName name="ONGKOS3" localSheetId="10">#REF!</definedName>
    <definedName name="ONGKOS3">#REF!</definedName>
    <definedName name="ONGKOS4" localSheetId="10">#REF!</definedName>
    <definedName name="ONGKOS4">#REF!</definedName>
    <definedName name="ONGKOS5" localSheetId="10">#REF!</definedName>
    <definedName name="ONGKOS5">#REF!</definedName>
    <definedName name="ono" localSheetId="10">#REF!</definedName>
    <definedName name="ono">#REF!</definedName>
    <definedName name="OO" localSheetId="5">'[316]meth hsl nego'!#REF!</definedName>
    <definedName name="OO">'[316]meth hsl nego'!#REF!</definedName>
    <definedName name="oon">[54]Vibro_Roller!$F$68:$F$72</definedName>
    <definedName name="ooom">[424]hrgsat!$E$168:$G$239</definedName>
    <definedName name="oooooo" localSheetId="0">#REF!</definedName>
    <definedName name="oooooo" localSheetId="10">#REF!</definedName>
    <definedName name="oooooo">#REF!</definedName>
    <definedName name="ooyup">[188]DHSD!$G$18</definedName>
    <definedName name="op" localSheetId="0">#REF!</definedName>
    <definedName name="op" localSheetId="10">#REF!</definedName>
    <definedName name="op">#REF!</definedName>
    <definedName name="ope">[425]bahan!$E$14</definedName>
    <definedName name="operasi" localSheetId="0">#REF!</definedName>
    <definedName name="operasi" localSheetId="10">#REF!</definedName>
    <definedName name="operasi">#REF!</definedName>
    <definedName name="OPERATING_EQUIPMENT" localSheetId="0">#REF!</definedName>
    <definedName name="OPERATING_EQUIPMENT" localSheetId="10">#REF!</definedName>
    <definedName name="OPERATING_EQUIPMENT">#REF!</definedName>
    <definedName name="OPERATOR" localSheetId="5">#REF!</definedName>
    <definedName name="OPERATOR" localSheetId="0">#REF!</definedName>
    <definedName name="operator" localSheetId="1">[253]Upah!$G$13</definedName>
    <definedName name="operator" localSheetId="10">[253]Upah!$G$13</definedName>
    <definedName name="OPERATOR">#REF!</definedName>
    <definedName name="OPERATOR_ALAT_BESAR" localSheetId="0">#REF!</definedName>
    <definedName name="OPERATOR_ALAT_BESAR" localSheetId="10">#REF!</definedName>
    <definedName name="OPERATOR_ALAT_BESAR">#REF!</definedName>
    <definedName name="opr" localSheetId="0">#REF!</definedName>
    <definedName name="opr" localSheetId="10">#REF!</definedName>
    <definedName name="opr">#REF!</definedName>
    <definedName name="org.hari">#N/A</definedName>
    <definedName name="osc" localSheetId="0">'[171]THPDMoi  (2)'!#REF!</definedName>
    <definedName name="osc" localSheetId="10">'[171]THPDMoi  (2)'!#REF!</definedName>
    <definedName name="osc">'[171]THPDMoi  (2)'!#REF!</definedName>
    <definedName name="oscar" localSheetId="5">[49]BAHAN!#REF!</definedName>
    <definedName name="oscar" localSheetId="0">[49]BAHAN!#REF!</definedName>
    <definedName name="oscar" localSheetId="1">[49]BAHAN!#REF!</definedName>
    <definedName name="oscar">[49]BAHAN!#REF!</definedName>
    <definedName name="OST" localSheetId="0">#REF!</definedName>
    <definedName name="OST" localSheetId="10">#REF!</definedName>
    <definedName name="OST">#REF!</definedName>
    <definedName name="OT" localSheetId="5">#REF!</definedName>
    <definedName name="OT" localSheetId="0">#REF!</definedName>
    <definedName name="ot" localSheetId="1">#REF!</definedName>
    <definedName name="ot" localSheetId="10">#REF!</definedName>
    <definedName name="OT">#REF!</definedName>
    <definedName name="otttr">[188]DHSD!$G$20</definedName>
    <definedName name="OUT" localSheetId="0">#REF!</definedName>
    <definedName name="OUT" localSheetId="10">#REF!</definedName>
    <definedName name="OUT">#REF!</definedName>
    <definedName name="over">[86]bq!$J$7</definedName>
    <definedName name="ovfc" localSheetId="0">#REF!</definedName>
    <definedName name="ovfc" localSheetId="10">#REF!</definedName>
    <definedName name="ovfc">#REF!</definedName>
    <definedName name="ovrp" localSheetId="0">#REF!</definedName>
    <definedName name="ovrp" localSheetId="10">#REF!</definedName>
    <definedName name="ovrp">#REF!</definedName>
    <definedName name="OWARI" localSheetId="0">#REF!</definedName>
    <definedName name="OWARI" localSheetId="10">#REF!</definedName>
    <definedName name="OWARI">#REF!</definedName>
    <definedName name="p" localSheetId="5">#REF!</definedName>
    <definedName name="p" localSheetId="0">#REF!</definedName>
    <definedName name="p" localSheetId="1">[413]HS!$J$1</definedName>
    <definedName name="p" localSheetId="10">[413]HS!$J$1</definedName>
    <definedName name="p">#REF!</definedName>
    <definedName name="p.klm" localSheetId="0">#REF!</definedName>
    <definedName name="p.klm" localSheetId="10">#REF!</definedName>
    <definedName name="p.klm">#REF!</definedName>
    <definedName name="P_20" localSheetId="0">'[426]BQ-3'!#REF!</definedName>
    <definedName name="P_20" localSheetId="10">'[426]BQ-3'!#REF!</definedName>
    <definedName name="P_20">'[426]BQ-3'!#REF!</definedName>
    <definedName name="p_d" localSheetId="0">#REF!</definedName>
    <definedName name="p_d" localSheetId="10">#REF!</definedName>
    <definedName name="p_d">#REF!</definedName>
    <definedName name="p_d1" localSheetId="0">#REF!</definedName>
    <definedName name="p_d1" localSheetId="10">#REF!</definedName>
    <definedName name="p_d1">#REF!</definedName>
    <definedName name="P_TERLATIH" localSheetId="5">#REF!</definedName>
    <definedName name="P_TERLATIH">#REF!</definedName>
    <definedName name="P_TUKANG" localSheetId="5">#REF!</definedName>
    <definedName name="P_TUKANG">#REF!</definedName>
    <definedName name="p1ti50" localSheetId="10">#REF!</definedName>
    <definedName name="p1ti50">#REF!</definedName>
    <definedName name="p1ti60" localSheetId="10">#REF!</definedName>
    <definedName name="p1ti60">#REF!</definedName>
    <definedName name="p1ti70" localSheetId="10">#REF!</definedName>
    <definedName name="p1ti70">#REF!</definedName>
    <definedName name="p1ti80" localSheetId="10">#REF!</definedName>
    <definedName name="p1ti80">#REF!</definedName>
    <definedName name="p1tif50" localSheetId="10">#REF!</definedName>
    <definedName name="p1tif50">#REF!</definedName>
    <definedName name="p2ti50" localSheetId="10">#REF!</definedName>
    <definedName name="p2ti50">#REF!</definedName>
    <definedName name="p2ti60" localSheetId="10">#REF!</definedName>
    <definedName name="p2ti60">#REF!</definedName>
    <definedName name="p2ti70" localSheetId="10">#REF!</definedName>
    <definedName name="p2ti70">#REF!</definedName>
    <definedName name="p2ti80" localSheetId="10">#REF!</definedName>
    <definedName name="p2ti80">#REF!</definedName>
    <definedName name="p2tif50" localSheetId="10">#REF!</definedName>
    <definedName name="p2tif50">#REF!</definedName>
    <definedName name="p3al50" localSheetId="10">#REF!</definedName>
    <definedName name="p3al50">#REF!</definedName>
    <definedName name="p3al60" localSheetId="10">#REF!</definedName>
    <definedName name="p3al60">#REF!</definedName>
    <definedName name="p3al70" localSheetId="10">#REF!</definedName>
    <definedName name="p3al70">#REF!</definedName>
    <definedName name="p3al80" localSheetId="10">#REF!</definedName>
    <definedName name="p3al80">#REF!</definedName>
    <definedName name="p3ati50" localSheetId="10">#REF!</definedName>
    <definedName name="p3ati50">#REF!</definedName>
    <definedName name="p3ati60" localSheetId="10">#REF!</definedName>
    <definedName name="p3ati60">#REF!</definedName>
    <definedName name="p3atif50" localSheetId="10">#REF!</definedName>
    <definedName name="p3atif50">#REF!</definedName>
    <definedName name="p3atifr50" localSheetId="10">#REF!</definedName>
    <definedName name="p3atifr50">#REF!</definedName>
    <definedName name="p3atifr60" localSheetId="10">#REF!</definedName>
    <definedName name="p3atifr60">#REF!</definedName>
    <definedName name="p3ti50" localSheetId="10">#REF!</definedName>
    <definedName name="p3ti50">#REF!</definedName>
    <definedName name="p3ti60" localSheetId="10">#REF!</definedName>
    <definedName name="p3ti60">#REF!</definedName>
    <definedName name="p3ti70" localSheetId="10">#REF!</definedName>
    <definedName name="p3ti70">#REF!</definedName>
    <definedName name="p3ti80" localSheetId="10">#REF!</definedName>
    <definedName name="p3ti80">#REF!</definedName>
    <definedName name="p3tif50" localSheetId="10">#REF!</definedName>
    <definedName name="p3tif50">#REF!</definedName>
    <definedName name="pabf100" localSheetId="10">#REF!</definedName>
    <definedName name="pabf100">#REF!</definedName>
    <definedName name="pabf125" localSheetId="10">#REF!</definedName>
    <definedName name="pabf125">#REF!</definedName>
    <definedName name="pabf150" localSheetId="10">#REF!</definedName>
    <definedName name="pabf150">#REF!</definedName>
    <definedName name="pabf4" localSheetId="10">#REF!</definedName>
    <definedName name="pabf4">#REF!</definedName>
    <definedName name="pabf6" localSheetId="10">#REF!</definedName>
    <definedName name="pabf6">#REF!</definedName>
    <definedName name="pabf65" localSheetId="10">#REF!</definedName>
    <definedName name="pabf65">#REF!</definedName>
    <definedName name="pabf80" localSheetId="10">#REF!</definedName>
    <definedName name="pabf80">#REF!</definedName>
    <definedName name="Pagar_Proyek">'[111]Analisa Harga Satuan'!$G$25</definedName>
    <definedName name="pagaraman" localSheetId="10">'[81]Analisa '!#REF!</definedName>
    <definedName name="pagaraman">'[81]Analisa '!#REF!</definedName>
    <definedName name="PAGU">'[117]Input Umum'!$E$7</definedName>
    <definedName name="pagyp" localSheetId="10">'[81]Bahan '!#REF!</definedName>
    <definedName name="pagyp">'[81]Bahan '!#REF!</definedName>
    <definedName name="pahat">[199]bahan!$H$291</definedName>
    <definedName name="PAIN" localSheetId="0">#REF!</definedName>
    <definedName name="PAIN" localSheetId="10">#REF!</definedName>
    <definedName name="PAIN">#REF!</definedName>
    <definedName name="Pajak" localSheetId="5">#REF!</definedName>
    <definedName name="Pajak" localSheetId="0">#REF!</definedName>
    <definedName name="Pajak">#REF!</definedName>
    <definedName name="Pajak1" localSheetId="5">#REF!</definedName>
    <definedName name="Pajak1">#REF!</definedName>
    <definedName name="pakaihabis" localSheetId="5">#REF!</definedName>
    <definedName name="pakaihabis">#REF!</definedName>
    <definedName name="Paket" localSheetId="5">#REF!</definedName>
    <definedName name="PAKET" localSheetId="1">#REF!</definedName>
    <definedName name="PAKET" localSheetId="10">#REF!</definedName>
    <definedName name="Paket">#REF!</definedName>
    <definedName name="PAKET1">'[186]Input Umum'!$D$2</definedName>
    <definedName name="paket1b">[10]Nama!$J$2</definedName>
    <definedName name="PAKET2">'[186]Input Umum'!$D$4</definedName>
    <definedName name="paket2b">[10]Nama!$J$3</definedName>
    <definedName name="paket3">[10]Nama!$C$4</definedName>
    <definedName name="paket3b">[10]Nama!$J$4</definedName>
    <definedName name="paketb">[10]Nama!$J$1</definedName>
    <definedName name="pakf100" localSheetId="10">#REF!</definedName>
    <definedName name="pakf100">#REF!</definedName>
    <definedName name="pakf150" localSheetId="10">#REF!</definedName>
    <definedName name="pakf150">#REF!</definedName>
    <definedName name="pakf80" localSheetId="10">#REF!</definedName>
    <definedName name="pakf80">#REF!</definedName>
    <definedName name="PAKTA">'[117]Input Umum'!$D$74</definedName>
    <definedName name="PAKU" localSheetId="5">[230]BAHAN!$L$29</definedName>
    <definedName name="paku" localSheetId="1">#REF!</definedName>
    <definedName name="paku" localSheetId="10">#REF!</definedName>
    <definedName name="PAKU">[254]BAHAN!$L$33</definedName>
    <definedName name="paku.2" localSheetId="5">[49]BAHAN!#REF!</definedName>
    <definedName name="paku.2" localSheetId="0">[49]BAHAN!#REF!</definedName>
    <definedName name="paku.2" localSheetId="1">[49]BAHAN!#REF!</definedName>
    <definedName name="paku.2" localSheetId="10">[49]BAHAN!#REF!</definedName>
    <definedName name="paku.2">[49]BAHAN!#REF!</definedName>
    <definedName name="paku.seng" localSheetId="5">[49]BAHAN!#REF!</definedName>
    <definedName name="paku.seng" localSheetId="0">[49]BAHAN!#REF!</definedName>
    <definedName name="paku.seng" localSheetId="1">[49]BAHAN!#REF!</definedName>
    <definedName name="paku.seng">[49]BAHAN!#REF!</definedName>
    <definedName name="PAKU_BIASA">[204]Bahan!$M$74</definedName>
    <definedName name="Paku_Kayu">'[218]UPAH &amp; BAHAN '!$C$26</definedName>
    <definedName name="PAKU_SENG" localSheetId="5">[204]Bahan!$M$75</definedName>
    <definedName name="Paku_Seng">[244]Harga!$F$35</definedName>
    <definedName name="PAKU_SKRUP" localSheetId="5">[230]BAHAN!$L$44</definedName>
    <definedName name="PAKU_SKRUP" localSheetId="0">[177]BAHAN!#REF!</definedName>
    <definedName name="PAKU_SKRUP" localSheetId="1">[177]BAHAN!#REF!</definedName>
    <definedName name="PAKU_SKRUP" localSheetId="10">[177]BAHAN!#REF!</definedName>
    <definedName name="PAKU_SKRUP">[177]BAHAN!#REF!</definedName>
    <definedName name="Paku_Triplex">[244]Harga!$F$36</definedName>
    <definedName name="pakuasbes" localSheetId="10">[224]cover!#REF!</definedName>
    <definedName name="pakuasbes">[224]cover!#REF!</definedName>
    <definedName name="pakugenteng" localSheetId="5">[40]upah!#REF!</definedName>
    <definedName name="pakugenteng" localSheetId="0">[40]upah!#REF!</definedName>
    <definedName name="pakugenteng">[40]upah!#REF!</definedName>
    <definedName name="pakugipsum" localSheetId="5">[40]upah!#REF!</definedName>
    <definedName name="pakugipsum" localSheetId="0">[40]upah!#REF!</definedName>
    <definedName name="pakugipsum">[40]upah!#REF!</definedName>
    <definedName name="pakuonduline">[224]cover!#REF!</definedName>
    <definedName name="pakuseng">[40]upah!$H$65</definedName>
    <definedName name="pakuspesial" localSheetId="5">[49]BAHAN!#REF!</definedName>
    <definedName name="pakuspesial" localSheetId="0">[49]BAHAN!#REF!</definedName>
    <definedName name="pakuspesial" localSheetId="1">[49]BAHAN!#REF!</definedName>
    <definedName name="pakuspesial" localSheetId="10">[49]BAHAN!#REF!</definedName>
    <definedName name="pakuspesial">[49]BAHAN!#REF!</definedName>
    <definedName name="pakutrip">'[169]Harga Satuan Upah &amp; Bahan'!$H$50</definedName>
    <definedName name="pakutripleks">[40]upah!$H$64</definedName>
    <definedName name="palu">[199]bahan!$H$289</definedName>
    <definedName name="pan" localSheetId="0">#REF!</definedName>
    <definedName name="pan" localSheetId="10">#REF!</definedName>
    <definedName name="pan">#REF!</definedName>
    <definedName name="panama" localSheetId="10">'[81]Analisa '!#REF!</definedName>
    <definedName name="panama">'[81]Analisa '!#REF!</definedName>
    <definedName name="PANCANG" localSheetId="10">[166]ANALISA!#REF!</definedName>
    <definedName name="PANCANG">[166]ANALISA!#REF!</definedName>
    <definedName name="pancang450" localSheetId="5">#REF!</definedName>
    <definedName name="pancang450" localSheetId="0">#REF!</definedName>
    <definedName name="pancang450">#REF!</definedName>
    <definedName name="pancang600" localSheetId="5">#REF!</definedName>
    <definedName name="pancang600">#REF!</definedName>
    <definedName name="Pancangsheet" localSheetId="5">#REF!</definedName>
    <definedName name="Pancangsheet">#REF!</definedName>
    <definedName name="Pandi">[370]CRUSER!$A$1:$S$70</definedName>
    <definedName name="panelgipsum" localSheetId="5">[40]upah!#REF!</definedName>
    <definedName name="panelgipsum" localSheetId="0">[40]upah!#REF!</definedName>
    <definedName name="panelgipsum">[40]upah!#REF!</definedName>
    <definedName name="Panitia">'[186]Input Umum'!$D$37</definedName>
    <definedName name="Panjang" localSheetId="5">#REF!</definedName>
    <definedName name="Panjang" localSheetId="0">#REF!</definedName>
    <definedName name="Panjang">#REF!</definedName>
    <definedName name="Panjang_Bangunan" localSheetId="5">#REF!</definedName>
    <definedName name="Panjang_Bangunan">#REF!</definedName>
    <definedName name="Panjang_Bangunan.L" localSheetId="5">#REF!</definedName>
    <definedName name="Panjang_Bangunan.L">#REF!</definedName>
    <definedName name="PAPAN" localSheetId="5">#REF!</definedName>
    <definedName name="PAPAN">#REF!</definedName>
    <definedName name="papan.tulis" localSheetId="5">[49]ANALISA!#REF!</definedName>
    <definedName name="papan.tulis" localSheetId="0">[49]ANALISA!#REF!</definedName>
    <definedName name="papan.tulis" localSheetId="1">[49]ANALISA!#REF!</definedName>
    <definedName name="papan.tulis" localSheetId="10">[49]ANALISA!#REF!</definedName>
    <definedName name="papan.tulis">[49]ANALISA!#REF!</definedName>
    <definedName name="Papan_Mal_Bekisting">'[218]UPAH &amp; BAHAN '!$C$30</definedName>
    <definedName name="papan_nama">'[111]Analisa Harga Satuan'!$G$70</definedName>
    <definedName name="papan_tulis" localSheetId="5">[274]ANALISA!$N$72</definedName>
    <definedName name="papan_tulis" localSheetId="0">#REF!</definedName>
    <definedName name="papan_tulis">#REF!</definedName>
    <definedName name="papancempaka">[40]upah!$H$70</definedName>
    <definedName name="papank4" localSheetId="5">#REF!</definedName>
    <definedName name="papank4" localSheetId="0">#REF!</definedName>
    <definedName name="papank4">#REF!</definedName>
    <definedName name="papankyklsiii">[241]upah!$H$63</definedName>
    <definedName name="papanlinggua" localSheetId="5">[40]upah!#REF!</definedName>
    <definedName name="papanlinggua">[40]upah!#REF!</definedName>
    <definedName name="papannama" localSheetId="10">[96]BasicPrice!#REF!</definedName>
    <definedName name="papannama">[96]BasicPrice!#REF!</definedName>
    <definedName name="PapanRuiter">'[111]Analisa Harga Satuan'!$G$2646</definedName>
    <definedName name="paper_tape" localSheetId="5">[177]BAHAN!#REF!</definedName>
    <definedName name="paper_tape" localSheetId="0">[177]BAHAN!#REF!</definedName>
    <definedName name="paper_tape" localSheetId="1">[177]BAHAN!#REF!</definedName>
    <definedName name="paper_tape" localSheetId="10">[177]BAHAN!#REF!</definedName>
    <definedName name="paper_tape">[177]BAHAN!#REF!</definedName>
    <definedName name="parang">[199]bahan!$H$270</definedName>
    <definedName name="Pas" localSheetId="0">#REF!</definedName>
    <definedName name="Pas" localSheetId="10">#REF!</definedName>
    <definedName name="Pas">#REF!</definedName>
    <definedName name="pas.batudnmortar" localSheetId="0">#REF!</definedName>
    <definedName name="pas.batudnmortar" localSheetId="10">#REF!</definedName>
    <definedName name="pas.batudnmortar">#REF!</definedName>
    <definedName name="Pas_batu_mortar" localSheetId="0">#REF!</definedName>
    <definedName name="Pas_batu_mortar" localSheetId="10">#REF!</definedName>
    <definedName name="Pas_batu_mortar">#REF!</definedName>
    <definedName name="pasang.bt.adukan" localSheetId="10">#REF!</definedName>
    <definedName name="pasang.bt.adukan">#REF!</definedName>
    <definedName name="PASANG_BAILEY" localSheetId="10">[166]ANALISA!#REF!</definedName>
    <definedName name="PASANG_BAILEY">[166]ANALISA!#REF!</definedName>
    <definedName name="Pasang_struktur_baja" localSheetId="0">#REF!</definedName>
    <definedName name="Pasang_struktur_baja" localSheetId="10">#REF!</definedName>
    <definedName name="Pasang_struktur_baja">#REF!</definedName>
    <definedName name="Pasangan" localSheetId="5">#REF!</definedName>
    <definedName name="Pasangan" localSheetId="0">#REF!</definedName>
    <definedName name="Pasangan">#REF!</definedName>
    <definedName name="Pasangan_Batu" localSheetId="10">#REF!</definedName>
    <definedName name="Pasangan_Batu">#REF!</definedName>
    <definedName name="pasanganbatu" localSheetId="1">'[343]DRUP (ASLI)'!$I$801</definedName>
    <definedName name="pasanganbatu" localSheetId="10">'[343]DRUP (ASLI)'!$I$801</definedName>
    <definedName name="pasanganbatu">[227]analisa!$K$155</definedName>
    <definedName name="Pasangann" localSheetId="5">#REF!</definedName>
    <definedName name="Pasangann" localSheetId="0">#REF!</definedName>
    <definedName name="Pasangann">#REF!</definedName>
    <definedName name="Pasar" localSheetId="0">#REF!</definedName>
    <definedName name="Pasar" localSheetId="10">#REF!</definedName>
    <definedName name="Pasar">#REF!</definedName>
    <definedName name="pasbamer3" localSheetId="0">'[81]Analisa '!#REF!</definedName>
    <definedName name="pasbamer3" localSheetId="10">'[81]Analisa '!#REF!</definedName>
    <definedName name="pasbamer3">'[81]Analisa '!#REF!</definedName>
    <definedName name="pasbamer5" localSheetId="0">'[81]Analisa '!#REF!</definedName>
    <definedName name="pasbamer5" localSheetId="10">'[81]Analisa '!#REF!</definedName>
    <definedName name="pasbamer5">'[81]Analisa '!#REF!</definedName>
    <definedName name="pasbata14">[256]AHS!$K$387</definedName>
    <definedName name="PASBATAK_1" localSheetId="0">#REF!</definedName>
    <definedName name="PASBATAK_1" localSheetId="10">#REF!</definedName>
    <definedName name="PASBATAK_1">#REF!</definedName>
    <definedName name="PASBATAK_2" localSheetId="0">#REF!</definedName>
    <definedName name="PASBATAK_2" localSheetId="10">#REF!</definedName>
    <definedName name="PASBATAK_2">#REF!</definedName>
    <definedName name="PASBATMOR_1" localSheetId="0">#REF!</definedName>
    <definedName name="PASBATMOR_1" localSheetId="10">#REF!</definedName>
    <definedName name="PASBATMOR_1">#REF!</definedName>
    <definedName name="PASBATMOR_2" localSheetId="10">#REF!</definedName>
    <definedName name="PASBATMOR_2">#REF!</definedName>
    <definedName name="pasbatu" localSheetId="10">'[81]Analisa '!#REF!</definedName>
    <definedName name="pasbatu">'[81]Analisa '!#REF!</definedName>
    <definedName name="Pasbatu_P1" localSheetId="5">#REF!</definedName>
    <definedName name="Pasbatu_P1" localSheetId="0">#REF!</definedName>
    <definedName name="Pasbatu_P1">#REF!</definedName>
    <definedName name="Pasbatu_P2" localSheetId="5">#REF!</definedName>
    <definedName name="Pasbatu_P2">#REF!</definedName>
    <definedName name="pasbtempel" localSheetId="10">'[81]Analisa '!#REF!</definedName>
    <definedName name="pasbtempel">'[81]Analisa '!#REF!</definedName>
    <definedName name="pasbttuk" localSheetId="10">#REF!</definedName>
    <definedName name="pasbttuk">#REF!</definedName>
    <definedName name="pasdingran" localSheetId="10">'[81]Analisa '!#REF!</definedName>
    <definedName name="pasdingran">'[81]Analisa '!#REF!</definedName>
    <definedName name="pasgran30" localSheetId="10">'[81]Analisa '!#REF!</definedName>
    <definedName name="pasgran30">'[81]Analisa '!#REF!</definedName>
    <definedName name="pasgran40" localSheetId="10">'[81]Analisa '!#REF!</definedName>
    <definedName name="pasgran40">'[81]Analisa '!#REF!</definedName>
    <definedName name="PASIR" localSheetId="1">'[411]Analisa Quarry'!$A$31:$H$31</definedName>
    <definedName name="PASIR" localSheetId="10">'[411]Analisa Quarry'!$A$31:$H$31</definedName>
    <definedName name="PASIR">[185]PASIR!$G$65</definedName>
    <definedName name="Pasir_Beton">'[218]UPAH &amp; BAHAN '!$C$29</definedName>
    <definedName name="PASIR_PASANG" localSheetId="5">[230]BAHAN!$L$16</definedName>
    <definedName name="Pasir_Pasang" localSheetId="1">[393]UPAH_BAHAN!$D$23</definedName>
    <definedName name="Pasir_Pasang" localSheetId="10">[393]UPAH_BAHAN!$D$23</definedName>
    <definedName name="PASIR_PASANG">[254]BAHAN!$L$18</definedName>
    <definedName name="PASIR_URUG" localSheetId="5">[175]BAHAN!#REF!</definedName>
    <definedName name="PASIR_URUG" localSheetId="0">[175]BAHAN!#REF!</definedName>
    <definedName name="PASIR_URUG" localSheetId="1">[175]BAHAN!#REF!</definedName>
    <definedName name="PASIR_URUG" localSheetId="10">[175]BAHAN!#REF!</definedName>
    <definedName name="PASIR_URUG">[175]BAHAN!#REF!</definedName>
    <definedName name="pasirayakkasar" localSheetId="0">#REF!</definedName>
    <definedName name="pasirayakkasar" localSheetId="10">#REF!</definedName>
    <definedName name="pasirayakkasar">#REF!</definedName>
    <definedName name="pasirbtn" localSheetId="5">#REF!</definedName>
    <definedName name="pasirbtn" localSheetId="0">#REF!</definedName>
    <definedName name="pasirbtn">#REF!</definedName>
    <definedName name="pasirkasar">[227]upahbahan!$G$122</definedName>
    <definedName name="pasirpas">'[169]Harga Satuan Upah &amp; Bahan'!$H$29</definedName>
    <definedName name="pasirpasang" localSheetId="1">[96]BasicPrice!#REF!</definedName>
    <definedName name="pasirpasang" localSheetId="10">[96]BasicPrice!#REF!</definedName>
    <definedName name="pasirpasang">[427]bahan!$H$69</definedName>
    <definedName name="pasirpsg" localSheetId="5">#REF!</definedName>
    <definedName name="pasirpsg" localSheetId="0">#REF!</definedName>
    <definedName name="pasirpsg">#REF!</definedName>
    <definedName name="pasirtbn" localSheetId="5">#REF!</definedName>
    <definedName name="pasirtbn">#REF!</definedName>
    <definedName name="pasirur">'[169]Harga Satuan Upah &amp; Bahan'!$H$28</definedName>
    <definedName name="PASIRURUG" localSheetId="5">#REF!</definedName>
    <definedName name="PASIRURUG" localSheetId="0">#REF!</definedName>
    <definedName name="PASIRURUG" localSheetId="1">'[411]Analisa Quarry'!#REF!</definedName>
    <definedName name="PASIRURUG" localSheetId="10">'[411]Analisa Quarry'!#REF!</definedName>
    <definedName name="PASIRURUG">#REF!</definedName>
    <definedName name="paspas">[150]bahan!$I$221</definedName>
    <definedName name="pastim" localSheetId="5">#REF!</definedName>
    <definedName name="pastim" localSheetId="0">#REF!</definedName>
    <definedName name="pastim">#REF!</definedName>
    <definedName name="patching" localSheetId="5">'[252]RKA (2)'!#REF!</definedName>
    <definedName name="patching" localSheetId="0">'[252]RKA (2)'!#REF!</definedName>
    <definedName name="patching">'[252]RKA (2)'!#REF!</definedName>
    <definedName name="pater" localSheetId="0">'[81]Bahan '!#REF!</definedName>
    <definedName name="pater" localSheetId="10">'[81]Bahan '!#REF!</definedName>
    <definedName name="pater">'[81]Bahan '!#REF!</definedName>
    <definedName name="patokpengarah" localSheetId="0">#REF!</definedName>
    <definedName name="patokpengarah" localSheetId="10">#REF!</definedName>
    <definedName name="patokpengarah">#REF!</definedName>
    <definedName name="pav" localSheetId="0">'[81]Bahan '!#REF!</definedName>
    <definedName name="pav" localSheetId="10">'[81]Bahan '!#REF!</definedName>
    <definedName name="pav">'[81]Bahan '!#REF!</definedName>
    <definedName name="pavblock8" localSheetId="0">'[81]Analisa '!#REF!</definedName>
    <definedName name="pavblock8">'[81]Analisa '!#REF!</definedName>
    <definedName name="paver">[86]DAFMAT!$F$187</definedName>
    <definedName name="PAVING" localSheetId="5">'[219]R.BAHAN'!#REF!</definedName>
    <definedName name="PAVING" localSheetId="0">'[219]R.BAHAN'!#REF!</definedName>
    <definedName name="paving" localSheetId="1">[119]HarSat!$E$45</definedName>
    <definedName name="paving" localSheetId="10">[119]HarSat!$E$45</definedName>
    <definedName name="PAVING">'[219]R.BAHAN'!#REF!</definedName>
    <definedName name="Paving8cm">'[111]Analisa Harga Satuan'!$G$1679</definedName>
    <definedName name="pavingblock" localSheetId="5">#REF!</definedName>
    <definedName name="pavingblock" localSheetId="0">#REF!</definedName>
    <definedName name="pavingblock">#REF!</definedName>
    <definedName name="pavstone">'[169]Harga Satuan Upah &amp; Bahan'!$H$33</definedName>
    <definedName name="pb" localSheetId="5">#REF!</definedName>
    <definedName name="pb" localSheetId="0">#REF!</definedName>
    <definedName name="pb" localSheetId="1">#REF!</definedName>
    <definedName name="pb" localSheetId="10">#REF!</definedName>
    <definedName name="pb">#REF!</definedName>
    <definedName name="pbata3" localSheetId="0">'[81]Analisa '!#REF!</definedName>
    <definedName name="pbata3" localSheetId="10">'[81]Analisa '!#REF!</definedName>
    <definedName name="pbata3">'[81]Analisa '!#REF!</definedName>
    <definedName name="pbeton100" localSheetId="5">#REF!</definedName>
    <definedName name="pbeton100" localSheetId="0">#REF!</definedName>
    <definedName name="pbeton100">#REF!</definedName>
    <definedName name="pbeton30" localSheetId="5">#REF!</definedName>
    <definedName name="pbeton30">#REF!</definedName>
    <definedName name="pbeton40" localSheetId="5">#REF!</definedName>
    <definedName name="pbeton40">#REF!</definedName>
    <definedName name="pbeton60" localSheetId="5">#REF!</definedName>
    <definedName name="pbeton60">#REF!</definedName>
    <definedName name="pbeton80" localSheetId="5">#REF!</definedName>
    <definedName name="pbeton80">#REF!</definedName>
    <definedName name="PBI" localSheetId="10">#REF!</definedName>
    <definedName name="PBI">#REF!</definedName>
    <definedName name="PBII" localSheetId="10">#REF!</definedName>
    <definedName name="PBII">#REF!</definedName>
    <definedName name="pbp" localSheetId="10">#REF!</definedName>
    <definedName name="pbp">#REF!</definedName>
    <definedName name="pbsf100" localSheetId="10">#REF!</definedName>
    <definedName name="pbsf100">#REF!</definedName>
    <definedName name="pbsf150" localSheetId="10">#REF!</definedName>
    <definedName name="pbsf150">#REF!</definedName>
    <definedName name="pbsf65" localSheetId="10">#REF!</definedName>
    <definedName name="pbsf65">#REF!</definedName>
    <definedName name="pbsf80" localSheetId="10">#REF!</definedName>
    <definedName name="pbsf80">#REF!</definedName>
    <definedName name="Pc" localSheetId="1">'[189]SAT-DAS'!#REF!</definedName>
    <definedName name="Pc" localSheetId="10">'[189]SAT-DAS'!#REF!</definedName>
    <definedName name="PC">'[193]Harga Dasar'!$H$39</definedName>
    <definedName name="PC._Putih">'[218]UPAH &amp; BAHAN '!$C$32</definedName>
    <definedName name="PC_1" localSheetId="0">#REF!</definedName>
    <definedName name="PC_1" localSheetId="10">#REF!</definedName>
    <definedName name="PC_1">#REF!</definedName>
    <definedName name="PC_2" localSheetId="0">#REF!</definedName>
    <definedName name="PC_2" localSheetId="10">#REF!</definedName>
    <definedName name="PC_2">#REF!</definedName>
    <definedName name="PC450B" localSheetId="5">#REF!</definedName>
    <definedName name="PC450B" localSheetId="0">#REF!</definedName>
    <definedName name="PC450B">#REF!</definedName>
    <definedName name="PC450U" localSheetId="5">#REF!</definedName>
    <definedName name="PC450U">#REF!</definedName>
    <definedName name="PC600B" localSheetId="5">#REF!</definedName>
    <definedName name="PC600B">#REF!</definedName>
    <definedName name="PC600U" localSheetId="5">#REF!</definedName>
    <definedName name="PC600U">#REF!</definedName>
    <definedName name="pcb10b85" localSheetId="10">'[81]Analisa '!#REF!</definedName>
    <definedName name="pcb10b85">'[81]Analisa '!#REF!</definedName>
    <definedName name="PCcurb" localSheetId="5">#REF!</definedName>
    <definedName name="PCcurb" localSheetId="0">#REF!</definedName>
    <definedName name="PCcurb">#REF!</definedName>
    <definedName name="Pdr" localSheetId="0">'[189]SAT-DAS'!#REF!</definedName>
    <definedName name="Pdr" localSheetId="10">'[189]SAT-DAS'!#REF!</definedName>
    <definedName name="Pdr">'[189]SAT-DAS'!#REF!</definedName>
    <definedName name="pdt" localSheetId="0">#REF!</definedName>
    <definedName name="pdt" localSheetId="10">#REF!</definedName>
    <definedName name="pdt">#REF!</definedName>
    <definedName name="PE" localSheetId="0">#REF!</definedName>
    <definedName name="PE" localSheetId="10">#REF!</definedName>
    <definedName name="PE">#REF!</definedName>
    <definedName name="pecah" localSheetId="5">#REF!</definedName>
    <definedName name="pecah">#REF!</definedName>
    <definedName name="pecah12">[199]bahan!$H$231</definedName>
    <definedName name="pecah15">[427]bahan!$H$85</definedName>
    <definedName name="pecah23" localSheetId="5">[148]bahan!#REF!</definedName>
    <definedName name="pecah23">[148]bahan!#REF!</definedName>
    <definedName name="pecah35" localSheetId="5">[148]bahan!#REF!</definedName>
    <definedName name="pecah35">[148]bahan!#REF!</definedName>
    <definedName name="pecah57" localSheetId="5">[148]bahan!#REF!</definedName>
    <definedName name="pecah57">[148]bahan!#REF!</definedName>
    <definedName name="PECF" localSheetId="0">#REF!</definedName>
    <definedName name="PECF" localSheetId="10">#REF!</definedName>
    <definedName name="PECF">#REF!</definedName>
    <definedName name="PECL" localSheetId="0">#REF!</definedName>
    <definedName name="PECL" localSheetId="10">#REF!</definedName>
    <definedName name="PECL">#REF!</definedName>
    <definedName name="pecok">[199]bahan!$H$276</definedName>
    <definedName name="pedestarianroller">[227]upahbahan!$G$77</definedName>
    <definedName name="PEDESTRIANROLLER" localSheetId="5">[109]Peralatan!$A$1358:$J$1416</definedName>
    <definedName name="PEDESTRIANROLLER" localSheetId="0">#REF!</definedName>
    <definedName name="PEDESTRIANROLLER" localSheetId="1">#REF!</definedName>
    <definedName name="PEDESTRIANROLLER" localSheetId="10">#REF!</definedName>
    <definedName name="PEDESTRIANROLLER">#REF!</definedName>
    <definedName name="pegal" localSheetId="1">'[52]Upah&amp;Bahan'!$C$42</definedName>
    <definedName name="pegal" localSheetId="10">'[52]Upah&amp;Bahan'!$C$42</definedName>
    <definedName name="pegal">'[6]Upah&amp;Bahan'!$C$42</definedName>
    <definedName name="pegangan" localSheetId="5">[49]BAHAN!#REF!</definedName>
    <definedName name="pegangan" localSheetId="0">[49]BAHAN!#REF!</definedName>
    <definedName name="pegangan" localSheetId="1">[49]BAHAN!#REF!</definedName>
    <definedName name="pegangan" localSheetId="10">[49]BAHAN!#REF!</definedName>
    <definedName name="pegangan">[49]BAHAN!#REF!</definedName>
    <definedName name="PEGANGAN_TANGAN">[320]BAHAN!$L$44</definedName>
    <definedName name="pek" localSheetId="5">#REF!</definedName>
    <definedName name="pek" localSheetId="0">#REF!</definedName>
    <definedName name="PEK" localSheetId="1">#REF!</definedName>
    <definedName name="PEK" localSheetId="10">#REF!</definedName>
    <definedName name="pek">#REF!</definedName>
    <definedName name="pek.baja.profil" localSheetId="5">[175]ANALISA!#REF!</definedName>
    <definedName name="pek.baja.profil" localSheetId="0">[175]ANALISA!#REF!</definedName>
    <definedName name="pek.baja.profil" localSheetId="1">[175]ANALISA!#REF!</definedName>
    <definedName name="pek.baja.profil" localSheetId="10">[175]ANALISA!#REF!</definedName>
    <definedName name="pek.baja.profil">[175]ANALISA!#REF!</definedName>
    <definedName name="PEKE">[394]Upah!$F$33</definedName>
    <definedName name="PEKERJA" localSheetId="5">[230]UPAH!$K$25</definedName>
    <definedName name="Pekerja" localSheetId="1">[428]Penwrn!#REF!</definedName>
    <definedName name="Pekerja" localSheetId="10">[428]Penwrn!#REF!</definedName>
    <definedName name="PEKERJA">[254]UPAH!$K$25</definedName>
    <definedName name="PEKERJA_SETENGAH_TERAMPIL" localSheetId="0">#REF!</definedName>
    <definedName name="PEKERJA_SETENGAH_TERAMPIL" localSheetId="10">#REF!</definedName>
    <definedName name="PEKERJA_SETENGAH_TERAMPIL">#REF!</definedName>
    <definedName name="PEKERJA_TERAMPIL" localSheetId="0">#REF!</definedName>
    <definedName name="PEKERJA_TERAMPIL" localSheetId="10">#REF!</definedName>
    <definedName name="PEKERJA_TERAMPIL">#REF!</definedName>
    <definedName name="PEKERJAAN" localSheetId="5">#REF!</definedName>
    <definedName name="PEKERJAAN" localSheetId="0">#REF!</definedName>
    <definedName name="PEKERJAAN">#REF!</definedName>
    <definedName name="PEKERJAAN__A_C" localSheetId="10">#REF!</definedName>
    <definedName name="PEKERJAAN__A_C">#REF!</definedName>
    <definedName name="PEKERJAAN_CAT" localSheetId="10">#REF!</definedName>
    <definedName name="PEKERJAAN_CAT">#REF!</definedName>
    <definedName name="PEKERJAAN_CCTV__SOUND_SYSTEM____MATV" localSheetId="10">#REF!</definedName>
    <definedName name="PEKERJAAN_CCTV__SOUND_SYSTEM____MATV">#REF!</definedName>
    <definedName name="PEKERJAAN_DINDING_DAN_FINISHING_DINDING" localSheetId="10">#REF!</definedName>
    <definedName name="PEKERJAAN_DINDING_DAN_FINISHING_DINDING">#REF!</definedName>
    <definedName name="PEKERJAAN_FINISHING_LANTAI" localSheetId="10">#REF!</definedName>
    <definedName name="PEKERJAAN_FINISHING_LANTAI">#REF!</definedName>
    <definedName name="PEKERJAAN_GONDOLA" localSheetId="10">#REF!</definedName>
    <definedName name="PEKERJAAN_GONDOLA">#REF!</definedName>
    <definedName name="PEKERJAAN_LIFT_ex_KOREA" localSheetId="10">#REF!</definedName>
    <definedName name="PEKERJAAN_LIFT_ex_KOREA">#REF!</definedName>
    <definedName name="PEKERJAAN_LISTRIK___GENSET" localSheetId="10">#REF!</definedName>
    <definedName name="PEKERJAAN_LISTRIK___GENSET">#REF!</definedName>
    <definedName name="PEKERJAAN_LUAR" localSheetId="10">#REF!</definedName>
    <definedName name="PEKERJAAN_LUAR">#REF!</definedName>
    <definedName name="PEKERJAAN_PLAFOND" localSheetId="10">#REF!</definedName>
    <definedName name="PEKERJAAN_PLAFOND">#REF!</definedName>
    <definedName name="PEKERJAAN_PLUMBING___SANITARY" localSheetId="10">#REF!</definedName>
    <definedName name="PEKERJAAN_PLUMBING___SANITARY">#REF!</definedName>
    <definedName name="PEKERJAAN_PONDASI" localSheetId="10">#REF!</definedName>
    <definedName name="PEKERJAAN_PONDASI">#REF!</definedName>
    <definedName name="PEKERJAAN_RAILING_DAN_LAIN___LAIN" localSheetId="10">#REF!</definedName>
    <definedName name="PEKERJAAN_RAILING_DAN_LAIN___LAIN">#REF!</definedName>
    <definedName name="PEKERJAAN_SPRINKLER___FIRE_FIGHTING" localSheetId="10">#REF!</definedName>
    <definedName name="PEKERJAAN_SPRINKLER___FIRE_FIGHTING">#REF!</definedName>
    <definedName name="PEKERJAAN_STRUKTUR_ATAS_DAN_ATAP" localSheetId="10">#REF!</definedName>
    <definedName name="PEKERJAAN_STRUKTUR_ATAS_DAN_ATAP">#REF!</definedName>
    <definedName name="PEKERJAAN_SUB_STRUKTUR" localSheetId="10">#REF!</definedName>
    <definedName name="PEKERJAAN_SUB_STRUKTUR">#REF!</definedName>
    <definedName name="PEKERJAAN_TANAH" localSheetId="10">#REF!</definedName>
    <definedName name="PEKERJAAN_TANAH">#REF!</definedName>
    <definedName name="PEKERJAAN_TELEPON" localSheetId="10">#REF!</definedName>
    <definedName name="PEKERJAAN_TELEPON">#REF!</definedName>
    <definedName name="PekerjaT" localSheetId="5">#REF!</definedName>
    <definedName name="PekerjaT">#REF!</definedName>
    <definedName name="pelaks" localSheetId="10">'[81]Upah '!#REF!</definedName>
    <definedName name="pelaks">'[81]Upah '!#REF!</definedName>
    <definedName name="Pelayan" localSheetId="5">#REF!</definedName>
    <definedName name="Pelayan" localSheetId="0">#REF!</definedName>
    <definedName name="Pelayan">#REF!</definedName>
    <definedName name="Peldya" localSheetId="5">#REF!</definedName>
    <definedName name="Peldya">#REF!</definedName>
    <definedName name="pelicin" localSheetId="5">#REF!</definedName>
    <definedName name="pelicin">#REF!</definedName>
    <definedName name="Pelmud" localSheetId="5">#REF!</definedName>
    <definedName name="Pelmud">#REF!</definedName>
    <definedName name="pelumas" localSheetId="5">#REF!</definedName>
    <definedName name="pelumas" localSheetId="0">#REF!</definedName>
    <definedName name="pelumas" localSheetId="1">[96]BasicPrice!$F$32</definedName>
    <definedName name="pelumas" localSheetId="10">[96]BasicPrice!$F$32</definedName>
    <definedName name="pelumas">#REF!</definedName>
    <definedName name="Pelut" localSheetId="5">#REF!</definedName>
    <definedName name="Pelut" localSheetId="0">#REF!</definedName>
    <definedName name="Pelut">#REF!</definedName>
    <definedName name="PEMBANTU_OPERATOR___MEKANIK" localSheetId="10">#REF!</definedName>
    <definedName name="PEMBANTU_OPERATOR___MEKANIK">#REF!</definedName>
    <definedName name="pembantumekanik">[227]upahbahan!$G$32</definedName>
    <definedName name="pembantuoperator">[227]upahbahan!$G$29</definedName>
    <definedName name="pembersihan" localSheetId="5">'[170]RAB (OK)'!#REF!</definedName>
    <definedName name="pembersihan" localSheetId="0">'[170]RAB (OK)'!#REF!</definedName>
    <definedName name="pembersihan" localSheetId="1">'[111]Analisa Harga Satuan'!$G$96</definedName>
    <definedName name="pembersihan" localSheetId="10">'[111]Analisa Harga Satuan'!$G$96</definedName>
    <definedName name="pembersihan">'[170]RAB (OK)'!#REF!</definedName>
    <definedName name="pembmekanik">[10]L2!$H$22</definedName>
    <definedName name="PEMBONGKARAN" localSheetId="1">[166]ANALISA!#REF!</definedName>
    <definedName name="PEMBONGKARAN" localSheetId="10">[166]ANALISA!#REF!</definedName>
    <definedName name="Pembongkaran">[429]NP!$L$841:$V$901</definedName>
    <definedName name="pemboperator">[10]L2!$H$18</definedName>
    <definedName name="pembort">[253]Upah!$G$14</definedName>
    <definedName name="pembsopir" localSheetId="10">[430]upah!#REF!</definedName>
    <definedName name="pembsopir">[430]upah!#REF!</definedName>
    <definedName name="pembsupir">[10]L2!$H$20</definedName>
    <definedName name="penawar">[369]ch!$D$6</definedName>
    <definedName name="Pendidikan" localSheetId="5">#REF!</definedName>
    <definedName name="Pendidikan" localSheetId="0">#REF!</definedName>
    <definedName name="Pendidikan">#REF!</definedName>
    <definedName name="pengadaan">'[431]UPH BHN'!$I$25</definedName>
    <definedName name="PENGALAMAN_1">[186]Pengalaman!$H$34</definedName>
    <definedName name="PENGARAH_1" localSheetId="0">#REF!</definedName>
    <definedName name="PENGARAH_1" localSheetId="10">#REF!</definedName>
    <definedName name="PENGARAH_1">#REF!</definedName>
    <definedName name="PENGARAH_2" localSheetId="0">#REF!</definedName>
    <definedName name="PENGARAH_2" localSheetId="10">#REF!</definedName>
    <definedName name="PENGARAH_2">#REF!</definedName>
    <definedName name="Pengesahan." localSheetId="0">#REF!</definedName>
    <definedName name="Pengesahan." localSheetId="10">#REF!</definedName>
    <definedName name="Pengesahan.">#REF!</definedName>
    <definedName name="penghampar" localSheetId="10">#REF!</definedName>
    <definedName name="penghampar">#REF!</definedName>
    <definedName name="pengikat" localSheetId="5">'[252]RKA (2)'!#REF!</definedName>
    <definedName name="pengikat" localSheetId="0">'[252]RKA (2)'!#REF!</definedName>
    <definedName name="pengikat">'[252]RKA (2)'!#REF!</definedName>
    <definedName name="penguk2" localSheetId="5">'[432]ANAL-'!#REF!</definedName>
    <definedName name="penguk2" localSheetId="0">'[432]ANAL-'!#REF!</definedName>
    <definedName name="penguk2">'[432]ANAL-'!#REF!</definedName>
    <definedName name="PENJAGA_MALAM" localSheetId="0">#REF!</definedName>
    <definedName name="PENJAGA_MALAM" localSheetId="10">#REF!</definedName>
    <definedName name="PENJAGA_MALAM">#REF!</definedName>
    <definedName name="penmac" localSheetId="0">[166]ANALISA!#REF!</definedName>
    <definedName name="penmac" localSheetId="10">[166]ANALISA!#REF!</definedName>
    <definedName name="penmac">[166]ANALISA!#REF!</definedName>
    <definedName name="penstock" localSheetId="0">[96]BasicPrice!#REF!</definedName>
    <definedName name="penstock">[96]BasicPrice!#REF!</definedName>
    <definedName name="pentin">'[81]Bahan '!#REF!</definedName>
    <definedName name="penyaring" localSheetId="10">#REF!</definedName>
    <definedName name="penyaring">#REF!</definedName>
    <definedName name="penyemprot1000" localSheetId="10">#REF!</definedName>
    <definedName name="penyemprot1000">#REF!</definedName>
    <definedName name="PERALATAN">[433]Alat!$AR$8:$AW$110</definedName>
    <definedName name="Perambuhan" localSheetId="5">#REF!</definedName>
    <definedName name="Perambuhan" localSheetId="0">#REF!</definedName>
    <definedName name="Perambuhan">#REF!</definedName>
    <definedName name="perancah" localSheetId="5">'[173]harga bahan'!#REF!</definedName>
    <definedName name="perancah" localSheetId="0">'[173]harga bahan'!#REF!</definedName>
    <definedName name="perancah" localSheetId="1">#REF!</definedName>
    <definedName name="perancah" localSheetId="10">#REF!</definedName>
    <definedName name="perancah">'[173]harga bahan'!#REF!</definedName>
    <definedName name="PERCENT" localSheetId="0">#REF!</definedName>
    <definedName name="PERCENT" localSheetId="10">#REF!</definedName>
    <definedName name="PERCENT">#REF!</definedName>
    <definedName name="perekat" localSheetId="5">'[252]RKA (2)'!#REF!</definedName>
    <definedName name="perekat" localSheetId="0">'[252]RKA (2)'!#REF!</definedName>
    <definedName name="perekat" localSheetId="1">'[81]Bahan '!#REF!</definedName>
    <definedName name="perekat" localSheetId="10">'[81]Bahan '!#REF!</definedName>
    <definedName name="perekat">'[252]RKA (2)'!#REF!</definedName>
    <definedName name="performers_num" localSheetId="5">#REF!</definedName>
    <definedName name="performers_num" localSheetId="0">#REF!</definedName>
    <definedName name="performers_num">#REF!</definedName>
    <definedName name="Pergerakan" localSheetId="5">#REF!</definedName>
    <definedName name="Pergerakan">#REF!</definedName>
    <definedName name="PERMENPU">'[117]Input Umum'!$A$23</definedName>
    <definedName name="Pers" localSheetId="5">#REF!</definedName>
    <definedName name="Pers" localSheetId="0">#REF!</definedName>
    <definedName name="Pers">#REF!</definedName>
    <definedName name="persh">[377]Data!$B$4</definedName>
    <definedName name="Persh_1">[186]Rank!$C$17</definedName>
    <definedName name="Persh_2">[186]Rank!$C$16</definedName>
    <definedName name="Persh_3">[186]Rank!$C$18</definedName>
    <definedName name="Persh_4">[186]Rank!$C$21</definedName>
    <definedName name="Persh_5">[186]Rank!$C$19</definedName>
    <definedName name="Persh_6">[186]Rank!$C$20</definedName>
    <definedName name="Persh1" localSheetId="5">#REF!</definedName>
    <definedName name="Persh1" localSheetId="0">#REF!</definedName>
    <definedName name="Persh1">#REF!</definedName>
    <definedName name="Persh10" localSheetId="5">#REF!</definedName>
    <definedName name="Persh10">#REF!</definedName>
    <definedName name="Persh11" localSheetId="5">#REF!</definedName>
    <definedName name="Persh11">#REF!</definedName>
    <definedName name="Persh12" localSheetId="5">#REF!</definedName>
    <definedName name="Persh12">#REF!</definedName>
    <definedName name="Persh13" localSheetId="5">#REF!</definedName>
    <definedName name="Persh13">#REF!</definedName>
    <definedName name="Persh14" localSheetId="5">#REF!</definedName>
    <definedName name="Persh14">#REF!</definedName>
    <definedName name="Persh15" localSheetId="5">#REF!</definedName>
    <definedName name="Persh15">#REF!</definedName>
    <definedName name="Persh16" localSheetId="5">#REF!</definedName>
    <definedName name="Persh16">#REF!</definedName>
    <definedName name="Persh17" localSheetId="5">#REF!</definedName>
    <definedName name="Persh17">#REF!</definedName>
    <definedName name="Persh18" localSheetId="5">#REF!</definedName>
    <definedName name="Persh18">#REF!</definedName>
    <definedName name="Persh19" localSheetId="5">#REF!</definedName>
    <definedName name="Persh19">#REF!</definedName>
    <definedName name="Persh2" localSheetId="5">#REF!</definedName>
    <definedName name="Persh2">#REF!</definedName>
    <definedName name="Persh20" localSheetId="5">#REF!</definedName>
    <definedName name="Persh20">#REF!</definedName>
    <definedName name="Persh21" localSheetId="5">#REF!</definedName>
    <definedName name="Persh21">#REF!</definedName>
    <definedName name="Persh22" localSheetId="5">#REF!</definedName>
    <definedName name="Persh22">#REF!</definedName>
    <definedName name="Persh23" localSheetId="5">#REF!</definedName>
    <definedName name="Persh23">#REF!</definedName>
    <definedName name="Persh24" localSheetId="5">#REF!</definedName>
    <definedName name="Persh24">#REF!</definedName>
    <definedName name="Persh3" localSheetId="5">#REF!</definedName>
    <definedName name="Persh3">#REF!</definedName>
    <definedName name="Persh4" localSheetId="5">#REF!</definedName>
    <definedName name="Persh4">#REF!</definedName>
    <definedName name="Persh5" localSheetId="5">#REF!</definedName>
    <definedName name="Persh5">#REF!</definedName>
    <definedName name="Persh6" localSheetId="5">#REF!</definedName>
    <definedName name="Persh6">#REF!</definedName>
    <definedName name="Persh7" localSheetId="5">#REF!</definedName>
    <definedName name="Persh7">#REF!</definedName>
    <definedName name="Persh8" localSheetId="5">#REF!</definedName>
    <definedName name="Persh8">#REF!</definedName>
    <definedName name="Persh9" localSheetId="5">#REF!</definedName>
    <definedName name="Persh9">#REF!</definedName>
    <definedName name="persiapan" localSheetId="5">#REF!</definedName>
    <definedName name="persiapan" localSheetId="1">#REF!</definedName>
    <definedName name="persiapan" localSheetId="10">#REF!</definedName>
    <definedName name="persiapan">#REF!</definedName>
    <definedName name="PERSON1">[186]P.Inti!$D$25</definedName>
    <definedName name="PERSON2">[162]P.Inti!$D$58</definedName>
    <definedName name="PERSON3">[162]P.Inti!$D$91</definedName>
    <definedName name="PERSON4">[162]P.Inti!$D$122</definedName>
    <definedName name="PERSON5">[162]P.Inti!$D$154</definedName>
    <definedName name="PERSON6">[162]P.Inti!$D$187</definedName>
    <definedName name="PERSON7">[162]P.Inti!$D$219</definedName>
    <definedName name="PERSON8">[162]P.Inti!$D$253</definedName>
    <definedName name="personil" localSheetId="0">#REF!</definedName>
    <definedName name="personil" localSheetId="10">#REF!</definedName>
    <definedName name="personil">#REF!</definedName>
    <definedName name="Perusahaan">[262]CH!$C$29</definedName>
    <definedName name="Perush" localSheetId="5">#REF!</definedName>
    <definedName name="Perush" localSheetId="0">#REF!</definedName>
    <definedName name="Perush">#REF!</definedName>
    <definedName name="PETC" localSheetId="0">#REF!</definedName>
    <definedName name="PETC" localSheetId="10">#REF!</definedName>
    <definedName name="PETC">#REF!</definedName>
    <definedName name="petenglampu">[40]upah!$H$98</definedName>
    <definedName name="peter" localSheetId="10">'[81]Upah '!#REF!</definedName>
    <definedName name="peter">'[81]Upah '!#REF!</definedName>
    <definedName name="PF_S" localSheetId="0">#REF!</definedName>
    <definedName name="PF_S" localSheetId="10">#REF!</definedName>
    <definedName name="PF_S">#REF!</definedName>
    <definedName name="pg" localSheetId="0">#REF!</definedName>
    <definedName name="pg" localSheetId="10">#REF!</definedName>
    <definedName name="pg">#REF!</definedName>
    <definedName name="PG43B">'[155]ANALISA (2)'!$Q$1754</definedName>
    <definedName name="PG50H">'[155]ANALISA (2)'!$Q$1816</definedName>
    <definedName name="pgal25" localSheetId="5">#REF!</definedName>
    <definedName name="pgal25" localSheetId="0">#REF!</definedName>
    <definedName name="pgal25">#REF!</definedName>
    <definedName name="pgal5" localSheetId="5">#REF!</definedName>
    <definedName name="pgal5">#REF!</definedName>
    <definedName name="pgc" localSheetId="10">#REF!</definedName>
    <definedName name="pgc">#REF!</definedName>
    <definedName name="PH" localSheetId="5">'[219]R.BAHAN'!#REF!</definedName>
    <definedName name="PH">'[219]R.BAHAN'!#REF!</definedName>
    <definedName name="Pick_Up" localSheetId="5">#REF!</definedName>
    <definedName name="Pick_Up" localSheetId="0">#REF!</definedName>
    <definedName name="Pick_Up">#REF!</definedName>
    <definedName name="PickUp">'[193]Harga Dasar'!$H$84</definedName>
    <definedName name="pijar" localSheetId="5">'[170]RAB (OK)'!#REF!</definedName>
    <definedName name="pijar">'[170]RAB (OK)'!#REF!</definedName>
    <definedName name="pijar15w" localSheetId="10">[96]BasicPrice!#REF!</definedName>
    <definedName name="pijar15w">[96]BasicPrice!#REF!</definedName>
    <definedName name="PIL" localSheetId="10">#REF!</definedName>
    <definedName name="PIL">#REF!</definedName>
    <definedName name="pilehamer" localSheetId="10">#REF!</definedName>
    <definedName name="pilehamer">#REF!</definedName>
    <definedName name="pilhan">'[434]Harga Dasar'!$H$41</definedName>
    <definedName name="pilih_Breakdown" localSheetId="10">[374]SCH!#REF!</definedName>
    <definedName name="pilih_Breakdown">[374]SCH!#REF!</definedName>
    <definedName name="pilihan" localSheetId="5">'[173]harga bahan'!#REF!</definedName>
    <definedName name="pilihan" localSheetId="0">'[173]harga bahan'!#REF!</definedName>
    <definedName name="pilihan">'[173]harga bahan'!#REF!</definedName>
    <definedName name="PILMEN1" localSheetId="5">#REF!</definedName>
    <definedName name="PILMEN1" localSheetId="0">#REF!</definedName>
    <definedName name="PILMEN1">#REF!</definedName>
    <definedName name="PILMEN2" localSheetId="5">#REF!</definedName>
    <definedName name="PILMEN2">#REF!</definedName>
    <definedName name="PINPA2" localSheetId="10">'[81]BQ Utama '!#REF!</definedName>
    <definedName name="PINPA2">'[81]BQ Utama '!#REF!</definedName>
    <definedName name="PINPK1" localSheetId="10">'[81]BQ Utama '!#REF!</definedName>
    <definedName name="PINPK1">'[81]BQ Utama '!#REF!</definedName>
    <definedName name="PINTU_PVC" localSheetId="5">[177]BAHAN!#REF!</definedName>
    <definedName name="PINTU_PVC" localSheetId="0">[177]BAHAN!#REF!</definedName>
    <definedName name="PINTU_PVC" localSheetId="1">[177]BAHAN!#REF!</definedName>
    <definedName name="PINTU_PVC">[177]BAHAN!#REF!</definedName>
    <definedName name="pintufiber" localSheetId="5">[40]upah!#REF!</definedName>
    <definedName name="pintufiber" localSheetId="0">[40]upah!#REF!</definedName>
    <definedName name="pintufiber">[40]upah!#REF!</definedName>
    <definedName name="pintuframeless">[256]AHS!$K$620</definedName>
    <definedName name="pintupanel" localSheetId="0">'[170]RAB (OK)'!#REF!</definedName>
    <definedName name="pintupanel" localSheetId="1">'[121]Anal-2'!$C$19</definedName>
    <definedName name="pintupanel" localSheetId="10">'[121]Anal-2'!$C$19</definedName>
    <definedName name="pintupanel">'[170]RAB (OK)'!#REF!</definedName>
    <definedName name="pintupb">[256]AHS!$K$604</definedName>
    <definedName name="pintupc1">[256]AHS!$K$628</definedName>
    <definedName name="pintupem">[256]AHS!$K$572</definedName>
    <definedName name="pintupg">[256]AHS!$K$636</definedName>
    <definedName name="pintupg01">[256]AHS!$K$548</definedName>
    <definedName name="pintupg02">[256]AHS!$K$556</definedName>
    <definedName name="pintupkj">[256]AHS!$K$612</definedName>
    <definedName name="pintupp">[256]AHS!$K$540</definedName>
    <definedName name="pintupp01">[256]AHS!$K$524</definedName>
    <definedName name="pintupp02">[256]AHS!$K$532</definedName>
    <definedName name="pintupr">[256]AHS!$K$564</definedName>
    <definedName name="pintupr1">[256]AHS!$K$596</definedName>
    <definedName name="pintups">[256]AHS!$K$588</definedName>
    <definedName name="pintupu">[256]AHS!$K$508</definedName>
    <definedName name="pintupu1">[256]AHS!$K$516</definedName>
    <definedName name="pintupvc">[256]AHS!$K$580</definedName>
    <definedName name="pip" localSheetId="0">#REF!</definedName>
    <definedName name="pip" localSheetId="10">#REF!</definedName>
    <definedName name="pip">#REF!</definedName>
    <definedName name="pipa" localSheetId="0">#REF!</definedName>
    <definedName name="pipa" localSheetId="10">#REF!</definedName>
    <definedName name="pipa">#REF!</definedName>
    <definedName name="pipa.isap" localSheetId="0">[49]BAHAN!#REF!</definedName>
    <definedName name="pipa.isap" localSheetId="10">[49]BAHAN!#REF!</definedName>
    <definedName name="pipa.isap">[49]BAHAN!#REF!</definedName>
    <definedName name="PIPA_508" localSheetId="5">#REF!</definedName>
    <definedName name="PIPA_508" localSheetId="0">#REF!</definedName>
    <definedName name="PIPA_508">#REF!</definedName>
    <definedName name="PIPA_PVC1" localSheetId="5">[324]BAHAN!$L$32</definedName>
    <definedName name="PIPA_PVC1" localSheetId="0">[177]BAHAN!#REF!</definedName>
    <definedName name="PIPA_PVC1" localSheetId="1">[177]BAHAN!#REF!</definedName>
    <definedName name="PIPA_PVC1" localSheetId="10">[177]BAHAN!#REF!</definedName>
    <definedName name="PIPA_PVC1">[177]BAHAN!#REF!</definedName>
    <definedName name="PIPA_PVC2" localSheetId="5">[324]BAHAN!$L$31</definedName>
    <definedName name="PIPA_PVC2" localSheetId="0">[177]BAHAN!#REF!</definedName>
    <definedName name="PIPA_PVC2" localSheetId="1">[177]BAHAN!#REF!</definedName>
    <definedName name="PIPA_PVC2" localSheetId="10">[177]BAHAN!#REF!</definedName>
    <definedName name="PIPA_PVC2">[177]BAHAN!#REF!</definedName>
    <definedName name="PIPA_PVC25" localSheetId="5">[324]BAHAN!$L$30</definedName>
    <definedName name="PIPA_PVC25" localSheetId="0">[177]BAHAN!#REF!</definedName>
    <definedName name="PIPA_PVC25" localSheetId="1">[177]BAHAN!#REF!</definedName>
    <definedName name="PIPA_PVC25" localSheetId="10">[177]BAHAN!#REF!</definedName>
    <definedName name="PIPA_PVC25">[177]BAHAN!#REF!</definedName>
    <definedName name="PIPA_PVC4" localSheetId="5">[324]BAHAN!$L$29</definedName>
    <definedName name="PIPA_PVC4" localSheetId="0">[177]BAHAN!#REF!</definedName>
    <definedName name="PIPA_PVC4" localSheetId="1">[177]BAHAN!#REF!</definedName>
    <definedName name="PIPA_PVC4" localSheetId="10">[177]BAHAN!#REF!</definedName>
    <definedName name="PIPA_PVC4">[177]BAHAN!#REF!</definedName>
    <definedName name="pipa35">[344]bahan!$G$154</definedName>
    <definedName name="pipa4" localSheetId="5">'[170]RAB (OK)'!#REF!</definedName>
    <definedName name="pipa4">'[170]RAB (OK)'!#REF!</definedName>
    <definedName name="pipabajabergelombang" localSheetId="5">[227]upahbahan!#REF!</definedName>
    <definedName name="pipabajabergelombang">[227]upahbahan!#REF!</definedName>
    <definedName name="PipaBSdia25">'[111]Analisa Harga Satuan'!$G$1934</definedName>
    <definedName name="PipaBSdia3">'[111]Analisa Harga Satuan'!$G$1944</definedName>
    <definedName name="PipaBSdia4">'[111]Analisa Harga Satuan'!$G$1954</definedName>
    <definedName name="pipagalv" localSheetId="5">[40]upah!#REF!</definedName>
    <definedName name="pipagalv" localSheetId="0">[40]upah!#REF!</definedName>
    <definedName name="pipagalv">[40]upah!#REF!</definedName>
    <definedName name="pipagalv112m1" localSheetId="5">[40]upah!#REF!</definedName>
    <definedName name="pipagalv112m1" localSheetId="0">[40]upah!#REF!</definedName>
    <definedName name="pipagalv112m1">[40]upah!#REF!</definedName>
    <definedName name="pipagalv1m1">[40]upah!#REF!</definedName>
    <definedName name="pipagalv34m1">[40]upah!#REF!</definedName>
    <definedName name="pipagalv4m1">[40]upah!#REF!</definedName>
    <definedName name="pipagalvanis3" localSheetId="10">[96]BasicPrice!#REF!</definedName>
    <definedName name="pipagalvanis3">[96]BasicPrice!#REF!</definedName>
    <definedName name="pipagalvm1">[40]upah!#REF!</definedName>
    <definedName name="pipagorong">'[343]DRUP (ASLI)'!$I$655</definedName>
    <definedName name="pipaporous" localSheetId="0">[227]upahbahan!#REF!</definedName>
    <definedName name="pipaporous">[227]upahbahan!#REF!</definedName>
    <definedName name="pipapvc">[40]upah!$H$97</definedName>
    <definedName name="pipapvc12" localSheetId="5">[40]upah!#REF!</definedName>
    <definedName name="pipapvc12">[40]upah!#REF!</definedName>
    <definedName name="PIPE" localSheetId="10">#REF!</definedName>
    <definedName name="PIPE">#REF!</definedName>
    <definedName name="PIPE6002" localSheetId="10">#REF!</definedName>
    <definedName name="PIPE6002">#REF!</definedName>
    <definedName name="PISAN3_" localSheetId="10">#REF!</definedName>
    <definedName name="PISAN3_">#REF!</definedName>
    <definedName name="pisau" localSheetId="5">#REF!</definedName>
    <definedName name="pisau" localSheetId="0">#REF!</definedName>
    <definedName name="pisau">#REF!</definedName>
    <definedName name="PIUTANGHOTMIX" localSheetId="5">#REF!</definedName>
    <definedName name="PIUTANGHOTMIX">#REF!</definedName>
    <definedName name="pk" localSheetId="5">#REF!</definedName>
    <definedName name="pk" localSheetId="1">#REF!</definedName>
    <definedName name="pk" localSheetId="10">#REF!</definedName>
    <definedName name="pk">#REF!</definedName>
    <definedName name="pkj">[80]DHSD!$G$11</definedName>
    <definedName name="Pkjr" localSheetId="10">[80]DHSD!#REF!</definedName>
    <definedName name="Pkjr">[80]DHSD!#REF!</definedName>
    <definedName name="pkk">'[108]H S D'!$E$10</definedName>
    <definedName name="Pkrj" localSheetId="10">[80]DHSD!#REF!</definedName>
    <definedName name="Pkrj">[80]DHSD!#REF!</definedName>
    <definedName name="pkst" localSheetId="10">#REF!</definedName>
    <definedName name="pkst">#REF!</definedName>
    <definedName name="pkt" localSheetId="10">#REF!</definedName>
    <definedName name="pkt">#REF!</definedName>
    <definedName name="pku">[80]DHSD!$G$28</definedName>
    <definedName name="pl" localSheetId="5">#REF!</definedName>
    <definedName name="pl" localSheetId="0">#REF!</definedName>
    <definedName name="pl">#REF!</definedName>
    <definedName name="plafgrc6" localSheetId="0">'[81]Analisa '!#REF!</definedName>
    <definedName name="plafgrc6" localSheetId="10">'[81]Analisa '!#REF!</definedName>
    <definedName name="plafgrc6">'[81]Analisa '!#REF!</definedName>
    <definedName name="plafgyp9" localSheetId="0">'[81]Analisa '!#REF!</definedName>
    <definedName name="plafgyp9" localSheetId="10">'[81]Analisa '!#REF!</definedName>
    <definedName name="plafgyp9">'[81]Analisa '!#REF!</definedName>
    <definedName name="plafond.gypsum" localSheetId="5">[49]ANALISA!#REF!</definedName>
    <definedName name="plafond.gypsum" localSheetId="0">[49]ANALISA!#REF!</definedName>
    <definedName name="plafond.gypsum" localSheetId="1">[49]ANALISA!#REF!</definedName>
    <definedName name="plafond.gypsum">[49]ANALISA!#REF!</definedName>
    <definedName name="plafondalumunium">[256]AHS!$K$842</definedName>
    <definedName name="plafondcalsiboard">[256]AHS!$K$870</definedName>
    <definedName name="plafondgypsum9mm">[256]AHS!$K$856</definedName>
    <definedName name="plafondplywood">'[121]Anal-1'!$C$986</definedName>
    <definedName name="plafondreider" localSheetId="10">'[121]Anal-1'!#REF!</definedName>
    <definedName name="plafondreider">'[121]Anal-1'!#REF!</definedName>
    <definedName name="plafonplywood" localSheetId="5">#REF!</definedName>
    <definedName name="plafonplywood" localSheetId="0">#REF!</definedName>
    <definedName name="plafonplywood">#REF!</definedName>
    <definedName name="Plamir">'[218]UPAH &amp; BAHAN '!$C$33</definedName>
    <definedName name="plamur" localSheetId="5">[40]upah!#REF!</definedName>
    <definedName name="plamur" localSheetId="0">[40]upah!#REF!</definedName>
    <definedName name="plamur" localSheetId="1">'[81]Bahan '!#REF!</definedName>
    <definedName name="plamur" localSheetId="10">'[81]Bahan '!#REF!</definedName>
    <definedName name="plamur">[40]upah!#REF!</definedName>
    <definedName name="PLANT" localSheetId="0">#REF!</definedName>
    <definedName name="PLANT" localSheetId="10">#REF!</definedName>
    <definedName name="PLANT">#REF!</definedName>
    <definedName name="plantshurb" localSheetId="5">#REF!</definedName>
    <definedName name="plantshurb" localSheetId="0">#REF!</definedName>
    <definedName name="plantshurb">#REF!</definedName>
    <definedName name="planttree" localSheetId="5">#REF!</definedName>
    <definedName name="planttree">#REF!</definedName>
    <definedName name="plastik" localSheetId="1">[86]DAFMAT!$F$98</definedName>
    <definedName name="plastik" localSheetId="10">[86]DAFMAT!$F$98</definedName>
    <definedName name="PLASTIK">[152]H.Bhn!$G$81</definedName>
    <definedName name="PLAT" localSheetId="5">[177]BAHAN!#REF!</definedName>
    <definedName name="PLAT" localSheetId="0">[177]BAHAN!#REF!</definedName>
    <definedName name="plat" localSheetId="1">'[121]Anal-1'!#REF!</definedName>
    <definedName name="plat" localSheetId="10">'[121]Anal-1'!#REF!</definedName>
    <definedName name="PLAT">[177]BAHAN!#REF!</definedName>
    <definedName name="plat.besi" localSheetId="5">[49]BAHAN!#REF!</definedName>
    <definedName name="plat.besi" localSheetId="0">[49]BAHAN!#REF!</definedName>
    <definedName name="plat.besi" localSheetId="1">[49]BAHAN!#REF!</definedName>
    <definedName name="plat.besi">[49]BAHAN!#REF!</definedName>
    <definedName name="PLAT_BESI">[320]BAHAN!$L$51</definedName>
    <definedName name="PLAT_SAMB" localSheetId="5">#REF!</definedName>
    <definedName name="PLAT_SAMB" localSheetId="0">#REF!</definedName>
    <definedName name="PLAT_SAMB">#REF!</definedName>
    <definedName name="PLAT_SENG">[204]Bahan!$M$79</definedName>
    <definedName name="plat1" localSheetId="5">[175]ANALISA!#REF!</definedName>
    <definedName name="plat1" localSheetId="0">[175]ANALISA!#REF!</definedName>
    <definedName name="plat1" localSheetId="1">[175]ANALISA!#REF!</definedName>
    <definedName name="plat1" localSheetId="10">[175]ANALISA!#REF!</definedName>
    <definedName name="plat1">[175]ANALISA!#REF!</definedName>
    <definedName name="Platlantaimesh2lps">'[111]Analisa Harga Satuan'!$G$535</definedName>
    <definedName name="pleks12">'[276]dft-harga'!$G$68</definedName>
    <definedName name="plengki">[199]bahan!$H$281</definedName>
    <definedName name="Ples_1" localSheetId="5">#REF!</definedName>
    <definedName name="Ples_1" localSheetId="0">#REF!</definedName>
    <definedName name="Ples_1">#REF!</definedName>
    <definedName name="Ples_2" localSheetId="5">#REF!</definedName>
    <definedName name="Ples_2">#REF!</definedName>
    <definedName name="Ples13_15cm">'[111]Analisa Harga Satuan'!$G$1442</definedName>
    <definedName name="Ples15_15cm">'[111]Analisa Harga Satuan'!$G$1470</definedName>
    <definedName name="PlesBtn13_15cm">'[111]Analisa Harga Satuan'!$G$1414</definedName>
    <definedName name="plest5" localSheetId="10">'[81]Analisa '!#REF!</definedName>
    <definedName name="plest5">'[81]Analisa '!#REF!</definedName>
    <definedName name="plester" localSheetId="1">#REF!</definedName>
    <definedName name="plester" localSheetId="10">#REF!</definedName>
    <definedName name="plester">[199]bahan!$H$284</definedName>
    <definedName name="plester12">'[121]Anal-1'!$C$153</definedName>
    <definedName name="plester14">'[121]Anal-1'!$C$175</definedName>
    <definedName name="plester5" localSheetId="10">'[81]Analisa '!#REF!</definedName>
    <definedName name="plester5">'[81]Analisa '!#REF!</definedName>
    <definedName name="plesteraci">[256]AHS!$K$398</definedName>
    <definedName name="plint">'[169]Harga Satuan Upah &amp; Bahan'!$H$55</definedName>
    <definedName name="PLINT_15X30" localSheetId="5">[177]BAHAN!#REF!</definedName>
    <definedName name="PLINT_15X30" localSheetId="0">[177]BAHAN!#REF!</definedName>
    <definedName name="PLINT_15X30" localSheetId="1">[177]BAHAN!#REF!</definedName>
    <definedName name="PLINT_15X30" localSheetId="10">[177]BAHAN!#REF!</definedName>
    <definedName name="PLINT_15X30">[177]BAHAN!#REF!</definedName>
    <definedName name="Plint1030">'[111]Analisa Harga Satuan'!$G$1649</definedName>
    <definedName name="plintkayu">[256]AHS!$K$422</definedName>
    <definedName name="plitur" localSheetId="5">[49]BAHAN!#REF!</definedName>
    <definedName name="plitur" localSheetId="0">[49]BAHAN!#REF!</definedName>
    <definedName name="plitur" localSheetId="1">[49]BAHAN!#REF!</definedName>
    <definedName name="plitur" localSheetId="10">[49]BAHAN!#REF!</definedName>
    <definedName name="plitur">[49]BAHAN!#REF!</definedName>
    <definedName name="plkywood" localSheetId="5">[40]upah!#REF!</definedName>
    <definedName name="plkywood">[40]upah!#REF!</definedName>
    <definedName name="PLP" localSheetId="10">#REF!</definedName>
    <definedName name="PLP">#REF!</definedName>
    <definedName name="plum" localSheetId="10">#REF!</definedName>
    <definedName name="plum">#REF!</definedName>
    <definedName name="plywood" localSheetId="5">[40]upah!#REF!</definedName>
    <definedName name="plywood" localSheetId="0">[40]upah!#REF!</definedName>
    <definedName name="plywood">[40]upah!#REF!</definedName>
    <definedName name="PLYWOOD_6">[204]Bahan!$M$85</definedName>
    <definedName name="Plywood15" localSheetId="5">#REF!</definedName>
    <definedName name="Plywood15" localSheetId="0">#REF!</definedName>
    <definedName name="Plywood15">#REF!</definedName>
    <definedName name="plywood4" localSheetId="5">[49]BAHAN!#REF!</definedName>
    <definedName name="plywood4" localSheetId="0">[49]BAHAN!#REF!</definedName>
    <definedName name="plywood4" localSheetId="1">[49]BAHAN!#REF!</definedName>
    <definedName name="plywood4" localSheetId="10">[49]BAHAN!#REF!</definedName>
    <definedName name="plywood4">[49]BAHAN!#REF!</definedName>
    <definedName name="pm" localSheetId="5">'[173]harga bahan'!#REF!</definedName>
    <definedName name="pm" localSheetId="0">'[173]harga bahan'!#REF!</definedName>
    <definedName name="pm">'[173]harga bahan'!#REF!</definedName>
    <definedName name="PMAKADAM" localSheetId="10">[166]ANALISA!#REF!</definedName>
    <definedName name="PMAKADAM">[166]ANALISA!#REF!</definedName>
    <definedName name="pneumatic">[96]BasicPrice!$F$73</definedName>
    <definedName name="pns" localSheetId="5">#REF!</definedName>
    <definedName name="pns" localSheetId="0">#REF!</definedName>
    <definedName name="pns">#REF!</definedName>
    <definedName name="poerp1" localSheetId="0">'[81]Analisa '!#REF!</definedName>
    <definedName name="poerp1" localSheetId="10">'[81]Analisa '!#REF!</definedName>
    <definedName name="poerp1">'[81]Analisa '!#REF!</definedName>
    <definedName name="poerp2" localSheetId="0">'[81]Analisa '!#REF!</definedName>
    <definedName name="poerp2" localSheetId="10">'[81]Analisa '!#REF!</definedName>
    <definedName name="poerp2">'[81]Analisa '!#REF!</definedName>
    <definedName name="poerp3" localSheetId="0">'[81]Analisa '!#REF!</definedName>
    <definedName name="poerp3">'[81]Analisa '!#REF!</definedName>
    <definedName name="poerp4" localSheetId="0">'[81]Analisa '!#REF!</definedName>
    <definedName name="poerp4">'[81]Analisa '!#REF!</definedName>
    <definedName name="poerp5">'[81]Analisa '!#REF!</definedName>
    <definedName name="poerp6">'[81]Analisa '!#REF!</definedName>
    <definedName name="poerp8">'[81]Analisa '!#REF!</definedName>
    <definedName name="poerp9">'[81]Analisa '!#REF!</definedName>
    <definedName name="POI" localSheetId="0" hidden="1">{"'Sheet1'!$A$1"}</definedName>
    <definedName name="POI" localSheetId="10" hidden="1">{"'Sheet1'!$A$1"}</definedName>
    <definedName name="POI" hidden="1">{"'Sheet1'!$A$1"}</definedName>
    <definedName name="POL" localSheetId="5">'[435]Kuantitas &amp; Harga'!#REF!</definedName>
    <definedName name="POL" localSheetId="0">'[435]Kuantitas &amp; Harga'!#REF!</definedName>
    <definedName name="POL" localSheetId="1">[436]POL!$B$3:$Q$509</definedName>
    <definedName name="POL" localSheetId="10">[436]POL!$B$3:$Q$509</definedName>
    <definedName name="POL">'[435]Kuantitas &amp; Harga'!#REF!</definedName>
    <definedName name="poli">'[193]Harga Dasar'!$H$33</definedName>
    <definedName name="politur">[40]upah!$H$110</definedName>
    <definedName name="POLTAK" localSheetId="5">[437]Sheet1!#REF!</definedName>
    <definedName name="POLTAK">[437]Sheet1!#REF!</definedName>
    <definedName name="pompa" localSheetId="0">#REF!</definedName>
    <definedName name="pompa" localSheetId="10">#REF!</definedName>
    <definedName name="pompa">#REF!</definedName>
    <definedName name="pompa.air" localSheetId="5">[49]BAHAN!#REF!</definedName>
    <definedName name="pompa.air" localSheetId="0">[49]BAHAN!#REF!</definedName>
    <definedName name="pompa.air" localSheetId="1">[49]BAHAN!#REF!</definedName>
    <definedName name="pompa.air">[49]BAHAN!#REF!</definedName>
    <definedName name="Pompa_Dev">'[111]Analisa Harga Satuan'!$G$1823</definedName>
    <definedName name="pompaair" localSheetId="5">[40]upah!#REF!</definedName>
    <definedName name="pompaair" localSheetId="0">[40]upah!#REF!</definedName>
    <definedName name="pompaair" localSheetId="1">[119]HarSat!$E$47</definedName>
    <definedName name="pompaair" localSheetId="10">[119]HarSat!$E$47</definedName>
    <definedName name="pompaair">[40]upah!#REF!</definedName>
    <definedName name="Pond">'[438]RAB (OK)'!$I$32</definedName>
    <definedName name="pondasibatu">'[121]Anal-1'!$C$64</definedName>
    <definedName name="PONTODON" localSheetId="5">[130]RAB!#REF!</definedName>
    <definedName name="PONTODON" localSheetId="0">[130]RAB!#REF!</definedName>
    <definedName name="PONTODON">[130]RAB!#REF!</definedName>
    <definedName name="PONTON" localSheetId="5">#REF!</definedName>
    <definedName name="PONTON" localSheetId="0">#REF!</definedName>
    <definedName name="Ponton" localSheetId="1">[283]rekap!$D$79</definedName>
    <definedName name="Ponton" localSheetId="10">[283]rekap!$D$79</definedName>
    <definedName name="PONTON">#REF!</definedName>
    <definedName name="POP\">[439]REKAP!$J$9</definedName>
    <definedName name="popr" localSheetId="0">#REF!</definedName>
    <definedName name="popr" localSheetId="10">#REF!</definedName>
    <definedName name="popr">#REF!</definedName>
    <definedName name="Portlant_Cement">'[218]UPAH &amp; BAHAN '!$C$31</definedName>
    <definedName name="PORUS" localSheetId="10">[166]ANALISA!#REF!</definedName>
    <definedName name="PORUS">[166]ANALISA!#REF!</definedName>
    <definedName name="pos">[96]BasicPrice!$M$10</definedName>
    <definedName name="poton" localSheetId="5">#REF!</definedName>
    <definedName name="poton" localSheetId="0">#REF!</definedName>
    <definedName name="poton">#REF!</definedName>
    <definedName name="potong" localSheetId="5">#REF!</definedName>
    <definedName name="potong">#REF!</definedName>
    <definedName name="potongtiang" localSheetId="5">#REF!</definedName>
    <definedName name="potongtiang">#REF!</definedName>
    <definedName name="pp" localSheetId="5">#REF!</definedName>
    <definedName name="pp" localSheetId="0">#REF!</definedName>
    <definedName name="PP" localSheetId="1" hidden="1">{"'Sheet1'!$A$1"}</definedName>
    <definedName name="PP" localSheetId="10" hidden="1">{"'Sheet1'!$A$1"}</definedName>
    <definedName name="pp">#REF!</definedName>
    <definedName name="ppa" localSheetId="5">#REF!</definedName>
    <definedName name="ppa" localSheetId="0">#REF!</definedName>
    <definedName name="ppa">#REF!</definedName>
    <definedName name="ppanelkaca" localSheetId="5">'[170]RAB (OK)'!#REF!</definedName>
    <definedName name="ppanelkaca" localSheetId="0">'[170]RAB (OK)'!#REF!</definedName>
    <definedName name="ppanelkaca">'[170]RAB (OK)'!#REF!</definedName>
    <definedName name="ppanelseng" localSheetId="5">'[170]RAB (OK)'!#REF!</definedName>
    <definedName name="ppanelseng" localSheetId="0">'[170]RAB (OK)'!#REF!</definedName>
    <definedName name="ppanelseng">'[170]RAB (OK)'!#REF!</definedName>
    <definedName name="ppb" localSheetId="5">'[252]RKA (2)'!#REF!</definedName>
    <definedName name="ppb">'[252]RKA (2)'!#REF!</definedName>
    <definedName name="pph" localSheetId="0">#REF!</definedName>
    <definedName name="pph" localSheetId="10">#REF!</definedName>
    <definedName name="pph">#REF!</definedName>
    <definedName name="ppk" localSheetId="5">#REF!</definedName>
    <definedName name="ppk" localSheetId="0">#REF!</definedName>
    <definedName name="ppk">#REF!</definedName>
    <definedName name="ppn" localSheetId="10">#REF!</definedName>
    <definedName name="ppn">#REF!</definedName>
    <definedName name="PPO">'[352]Analisa 2'!$B$1459:$J$1665</definedName>
    <definedName name="pppp" localSheetId="10">[440]REKAP!#REF!</definedName>
    <definedName name="pppp">[440]REKAP!#REF!</definedName>
    <definedName name="PPPPPPPPPPP">'[441]UPH BHN'!$I$25</definedName>
    <definedName name="PQ_ALAT_1">[186]Tek.Alat!$E$22</definedName>
    <definedName name="PQ_PERSON_1">[186]Personil!$E$45</definedName>
    <definedName name="PR" localSheetId="5">#REF!</definedName>
    <definedName name="PR" localSheetId="0">#REF!</definedName>
    <definedName name="pr" localSheetId="1">#REF!</definedName>
    <definedName name="pr" localSheetId="10">#REF!</definedName>
    <definedName name="PR">#REF!</definedName>
    <definedName name="praktis" localSheetId="0">'[121]Anal-1'!#REF!</definedName>
    <definedName name="praktis" localSheetId="10">'[121]Anal-1'!#REF!</definedName>
    <definedName name="praktis">'[121]Anal-1'!#REF!</definedName>
    <definedName name="Prch" localSheetId="0">[80]DHSD!#REF!</definedName>
    <definedName name="Prch" localSheetId="10">[80]DHSD!#REF!</definedName>
    <definedName name="Prch">[80]DHSD!#REF!</definedName>
    <definedName name="PRECAST2" localSheetId="0">#REF!</definedName>
    <definedName name="PRECAST2" localSheetId="10">#REF!</definedName>
    <definedName name="PRECAST2">#REF!</definedName>
    <definedName name="prembes" localSheetId="0">'[81]Bahan '!#REF!</definedName>
    <definedName name="prembes" localSheetId="10">'[81]Bahan '!#REF!</definedName>
    <definedName name="prembes">'[81]Bahan '!#REF!</definedName>
    <definedName name="premium">[375]bahan!$H$205</definedName>
    <definedName name="price">[442]Breakdown!$G$11:$R$2747</definedName>
    <definedName name="pricing">[195]pricing!$A$6:$AI$278</definedName>
    <definedName name="Primecoat" localSheetId="5">#REF!</definedName>
    <definedName name="Primecoat" localSheetId="0">#REF!</definedName>
    <definedName name="primecoat" localSheetId="1">#REF!</definedName>
    <definedName name="primecoat" localSheetId="10">#REF!</definedName>
    <definedName name="Primecoat">#REF!</definedName>
    <definedName name="print" localSheetId="5">'[292]Data All'!$B$2</definedName>
    <definedName name="print">'[292]Data All'!$B$2</definedName>
    <definedName name="print_1" localSheetId="0">#REF!</definedName>
    <definedName name="print_1" localSheetId="10">#REF!</definedName>
    <definedName name="print_1">#REF!</definedName>
    <definedName name="print_2" localSheetId="0">#REF!</definedName>
    <definedName name="print_2" localSheetId="10">#REF!</definedName>
    <definedName name="print_2">#REF!</definedName>
    <definedName name="_xlnm.Print_Area" localSheetId="6">analisa!$A$1:$J$475</definedName>
    <definedName name="_xlnm.Print_Area" localSheetId="8">'Analisa Angkut'!$A$3:$I$224</definedName>
    <definedName name="_xlnm.Print_Area" localSheetId="5">#REF!</definedName>
    <definedName name="_xlnm.Print_Area" localSheetId="7">'HRG SATUAN'!$A$1:$E$48</definedName>
    <definedName name="_xlnm.Print_Area" localSheetId="0">#REF!</definedName>
    <definedName name="_xlnm.Print_Area" localSheetId="3">RAB!$A$1:$J$40</definedName>
    <definedName name="_xlnm.Print_Area" localSheetId="2">REKAP!$A$1:$H$46</definedName>
    <definedName name="_xlnm.Print_Area" localSheetId="4">'Rekap Analisa'!$B$1:$F$44</definedName>
    <definedName name="_xlnm.Print_Area" localSheetId="1">Sampul!$D$4:$T$49</definedName>
    <definedName name="_xlnm.Print_Area" localSheetId="9">Volume!$A$1:$K$79</definedName>
    <definedName name="_xlnm.Print_Area" localSheetId="10">'Volume (2)'!$C$1:$AH$63</definedName>
    <definedName name="_xlnm.Print_Area">#REF!</definedName>
    <definedName name="PRINT_AREA_MI" localSheetId="5">#REF!</definedName>
    <definedName name="PRINT_AREA_MI" localSheetId="0">#REF!</definedName>
    <definedName name="Print_Area_MI" localSheetId="1">[443]Rincian!#REF!</definedName>
    <definedName name="Print_Area_MI" localSheetId="10">[443]Rincian!#REF!</definedName>
    <definedName name="PRINT_AREA_MI">#REF!</definedName>
    <definedName name="_xlnm.Print_Titles" localSheetId="6">analisa!$2:$8</definedName>
    <definedName name="_xlnm.Print_Titles" localSheetId="7">'HRG SATUAN'!$1:$2</definedName>
    <definedName name="_xlnm.Print_Titles" localSheetId="4">'Rekap Analisa'!$1:$2</definedName>
    <definedName name="_xlnm.Print_Titles" localSheetId="10">#N/A</definedName>
    <definedName name="_xlnm.Print_Titles">'[444]LISA MOB'!$A$6:$IV$8</definedName>
    <definedName name="PRINT_TITLES_MI" localSheetId="5">#REF!</definedName>
    <definedName name="PRINT_TITLES_MI" localSheetId="0">#REF!</definedName>
    <definedName name="PRINT_TITLES_MI" localSheetId="1">#REF!</definedName>
    <definedName name="PRINT_TITLES_MI" localSheetId="10">#REF!</definedName>
    <definedName name="PRINT_TITLES_MI">#REF!</definedName>
    <definedName name="prioritas" localSheetId="5">#REF!</definedName>
    <definedName name="prioritas">#REF!</definedName>
    <definedName name="PRO" localSheetId="10">#REF!</definedName>
    <definedName name="PRO">#REF!</definedName>
    <definedName name="prod.atb" localSheetId="10">#REF!</definedName>
    <definedName name="prod.atb">#REF!</definedName>
    <definedName name="prod.atbl" localSheetId="10">#REF!</definedName>
    <definedName name="prod.atbl">#REF!</definedName>
    <definedName name="prod.laston" localSheetId="10">#REF!</definedName>
    <definedName name="prod.laston">#REF!</definedName>
    <definedName name="product" localSheetId="5">#REF!</definedName>
    <definedName name="product">#REF!</definedName>
    <definedName name="Produk" localSheetId="5">#REF!</definedName>
    <definedName name="Produk">#REF!</definedName>
    <definedName name="profilgipsum12cm" localSheetId="5">[40]upah!#REF!</definedName>
    <definedName name="profilgipsum12cm">[40]upah!#REF!</definedName>
    <definedName name="profilgipsum17cm" localSheetId="5">[40]upah!#REF!</definedName>
    <definedName name="profilgipsum17cm">[40]upah!#REF!</definedName>
    <definedName name="profilgipsum3cm" localSheetId="5">[40]upah!#REF!</definedName>
    <definedName name="profilgipsum3cm">[40]upah!#REF!</definedName>
    <definedName name="profit" localSheetId="1">[445]BQ!$T$7</definedName>
    <definedName name="profit" localSheetId="10">[445]BQ!$T$7</definedName>
    <definedName name="Profit">[400]Info!$H$46</definedName>
    <definedName name="PROGMUTU1">[117]Personil!$R$30</definedName>
    <definedName name="PROGMUTU2">[117]Personil!$R$75</definedName>
    <definedName name="PROGMUTU3">[117]Personil!$R$117</definedName>
    <definedName name="proofingnopy" localSheetId="10">'[81]Analisa '!#REF!</definedName>
    <definedName name="proofingnopy">'[81]Analisa '!#REF!</definedName>
    <definedName name="PROP">'[186]Input Umum'!$D$6</definedName>
    <definedName name="PROPINSI">[262]CH!$C$9</definedName>
    <definedName name="propinsib">[10]Nama!$J$5</definedName>
    <definedName name="proses" localSheetId="5">#REF!</definedName>
    <definedName name="proses" localSheetId="0">#REF!</definedName>
    <definedName name="proses">#REF!</definedName>
    <definedName name="PROY">[446]REKAP!$J$9</definedName>
    <definedName name="proyek">[29]Input!$B$2</definedName>
    <definedName name="proyekb">[10]Nama!$J$1</definedName>
    <definedName name="prs" localSheetId="10">#REF!</definedName>
    <definedName name="prs">#REF!</definedName>
    <definedName name="Ps">'[189]SAT-DAS'!#REF!</definedName>
    <definedName name="Ps.cor" localSheetId="5">#REF!</definedName>
    <definedName name="Ps.cor" localSheetId="0">#REF!</definedName>
    <definedName name="Ps.cor">#REF!</definedName>
    <definedName name="Ps.pasang" localSheetId="5">#REF!</definedName>
    <definedName name="Ps.pasang">#REF!</definedName>
    <definedName name="Ps.Urug" localSheetId="5">#REF!</definedName>
    <definedName name="Ps.Urug">#REF!</definedName>
    <definedName name="PsKran">'[111]Analisa Harga Satuan'!$G$1761</definedName>
    <definedName name="PSPLV">'[155]ANALISA (2)'!$Q$2374</definedName>
    <definedName name="psr">[447]DHSD!$G$16</definedName>
    <definedName name="psrsbol">'[120]TE TS FA LAN MATV'!$F$76</definedName>
    <definedName name="PST" localSheetId="5">#REF!</definedName>
    <definedName name="PST" localSheetId="0">#REF!</definedName>
    <definedName name="PST">#REF!</definedName>
    <definedName name="psu">'[108]H S D'!$E$25</definedName>
    <definedName name="PSUMUR" localSheetId="10">[166]ANALISA!#REF!</definedName>
    <definedName name="PSUMUR">[166]ANALISA!#REF!</definedName>
    <definedName name="psup" localSheetId="5">#REF!</definedName>
    <definedName name="psup" localSheetId="0">#REF!</definedName>
    <definedName name="psup">#REF!</definedName>
    <definedName name="PT" localSheetId="5">'[219]R.BAHAN'!#REF!</definedName>
    <definedName name="PT" localSheetId="0">'[219]R.BAHAN'!#REF!</definedName>
    <definedName name="pt" localSheetId="1">[413]SUM_PERS_STRUK!$F$26</definedName>
    <definedName name="pt" localSheetId="10">[413]SUM_PERS_STRUK!$F$26</definedName>
    <definedName name="PT">'[219]R.BAHAN'!#REF!</definedName>
    <definedName name="PTJW" localSheetId="5">#REF!</definedName>
    <definedName name="PTJW" localSheetId="0">#REF!</definedName>
    <definedName name="PTJW">#REF!</definedName>
    <definedName name="PTJW_25">NA()</definedName>
    <definedName name="PTNC">'[171]DON GIA'!$G$227</definedName>
    <definedName name="Ptr" localSheetId="1">[447]DHSD!#REF!</definedName>
    <definedName name="Ptr" localSheetId="10">[447]DHSD!#REF!</definedName>
    <definedName name="PTR">'[193]Harga Dasar'!$H$59</definedName>
    <definedName name="pu" localSheetId="5">#REF!</definedName>
    <definedName name="pu" localSheetId="0">#REF!</definedName>
    <definedName name="pu">#REF!</definedName>
    <definedName name="pulaq" localSheetId="1">'[52]Upah&amp;Bahan'!$C$18</definedName>
    <definedName name="pulaq" localSheetId="10">'[52]Upah&amp;Bahan'!$C$18</definedName>
    <definedName name="pulaq">'[6]Upah&amp;Bahan'!$C$18</definedName>
    <definedName name="pulvi" localSheetId="10">#REF!</definedName>
    <definedName name="pulvi">#REF!</definedName>
    <definedName name="PUP" localSheetId="10">#REF!</definedName>
    <definedName name="PUP">#REF!</definedName>
    <definedName name="pupuk" localSheetId="5">#REF!</definedName>
    <definedName name="pupuk" localSheetId="0">#REF!</definedName>
    <definedName name="pupuk">#REF!</definedName>
    <definedName name="PUSAT" localSheetId="5">'[209]LS-Rutin'!$D$12</definedName>
    <definedName name="PUSAT" localSheetId="0">#REF!</definedName>
    <definedName name="PUSAT" localSheetId="1">[100]Rekap!$A$1</definedName>
    <definedName name="PUSAT" localSheetId="10">[100]Rekap!$A$1</definedName>
    <definedName name="PUSAT">#REF!</definedName>
    <definedName name="PVC_AW05">'[111]Analisa Harga Satuan'!$G$1964</definedName>
    <definedName name="PVC_AW1">'[111]Analisa Harga Satuan'!$G$1984</definedName>
    <definedName name="PVC_AW114">'[111]Analisa Harga Satuan'!$G$2004</definedName>
    <definedName name="PVC_AW2">'[111]Analisa Harga Satuan'!$G$2014</definedName>
    <definedName name="PVC_AW25">'[111]Analisa Harga Satuan'!$G$2024</definedName>
    <definedName name="PVC_AW34">'[111]Analisa Harga Satuan'!$G$1974</definedName>
    <definedName name="PVC_D2">'[111]Analisa Harga Satuan'!$G$2115</definedName>
    <definedName name="PVC_D215">'[111]Analisa Harga Satuan'!$G$2125</definedName>
    <definedName name="PVC_D3">'[111]Analisa Harga Satuan'!$G$2135</definedName>
    <definedName name="PVC_D4">'[111]Analisa Harga Satuan'!$G$2145</definedName>
    <definedName name="PVC_D8">'[111]Analisa Harga Satuan'!$G$2165</definedName>
    <definedName name="pvc1_2" localSheetId="10">[96]BasicPrice!#REF!</definedName>
    <definedName name="pvc1_2">[96]BasicPrice!#REF!</definedName>
    <definedName name="PVCconduit" localSheetId="5">#REF!</definedName>
    <definedName name="PVCconduit" localSheetId="0">#REF!</definedName>
    <definedName name="PVCconduit">#REF!</definedName>
    <definedName name="pvent" localSheetId="0">'[81]Bahan '!#REF!</definedName>
    <definedName name="pvent" localSheetId="10">'[81]Bahan '!#REF!</definedName>
    <definedName name="pvent">'[81]Bahan '!#REF!</definedName>
    <definedName name="q" localSheetId="5">'[4]Upah&amp;Bahan'!#REF!</definedName>
    <definedName name="q" localSheetId="0">'[4]Upah&amp;Bahan'!#REF!</definedName>
    <definedName name="Q" localSheetId="1">[171]giathanh1!#REF!</definedName>
    <definedName name="Q" localSheetId="10">[171]giathanh1!#REF!</definedName>
    <definedName name="q">'[4]Upah&amp;Bahan'!#REF!</definedName>
    <definedName name="Qa" localSheetId="0">#REF!</definedName>
    <definedName name="Qa" localSheetId="10">#REF!</definedName>
    <definedName name="Qa">#REF!</definedName>
    <definedName name="Qb" localSheetId="1">#REF!</definedName>
    <definedName name="Qb" localSheetId="10">#REF!</definedName>
    <definedName name="QB">[261]Umum!$T$34</definedName>
    <definedName name="Qc" localSheetId="0">#REF!</definedName>
    <definedName name="Qc" localSheetId="10">#REF!</definedName>
    <definedName name="Qc">#REF!</definedName>
    <definedName name="qer">[188]DHSD!$G$12</definedName>
    <definedName name="qkb" localSheetId="5">#REF!</definedName>
    <definedName name="qkb" localSheetId="0">#REF!</definedName>
    <definedName name="qkb">#REF!</definedName>
    <definedName name="qkl" localSheetId="5">#REF!</definedName>
    <definedName name="qkl">#REF!</definedName>
    <definedName name="QL">[261]Umum!$T$35</definedName>
    <definedName name="qqa">[448]rekap!$J$10</definedName>
    <definedName name="qqq" localSheetId="1">#REF!</definedName>
    <definedName name="qqq" localSheetId="10">#REF!</definedName>
    <definedName name="qqq">'[160]4-Basic Price'!$D$8:$F$38</definedName>
    <definedName name="QR_BC" localSheetId="5">#REF!</definedName>
    <definedName name="QR_BC" localSheetId="0">#REF!</definedName>
    <definedName name="QR_BC">#REF!</definedName>
    <definedName name="QRY_KERIKIL">[254]QUARY!$Q$76</definedName>
    <definedName name="QRY_KORAL" localSheetId="0">[176]QUARY!$Q$216</definedName>
    <definedName name="QRY_KORAL">[176]QUARY!$Q$216</definedName>
    <definedName name="QRY_PASIR_PASANG">[254]QUARY!$Q$178</definedName>
    <definedName name="QRY_PASIRPASANG" localSheetId="0">[176]QUARY!$Q$362</definedName>
    <definedName name="QRY_PASIRPASANG">[176]QUARY!$Q$362</definedName>
    <definedName name="Qt" localSheetId="0">#REF!</definedName>
    <definedName name="Qt" localSheetId="10">#REF!</definedName>
    <definedName name="Qt">#REF!</definedName>
    <definedName name="qty">[449]BOQ!$N$5</definedName>
    <definedName name="Quantity" localSheetId="5">#REF!</definedName>
    <definedName name="Quantity" localSheetId="0">#REF!</definedName>
    <definedName name="Quantity">#REF!</definedName>
    <definedName name="QWEHG">[54]Vibro_Roller!$F$73:$F$78</definedName>
    <definedName name="QWWWW">[87]alat!$BD$47</definedName>
    <definedName name="R_" localSheetId="5">#REF!</definedName>
    <definedName name="R_" localSheetId="0">#REF!</definedName>
    <definedName name="R_">#REF!</definedName>
    <definedName name="R_KudaBaja">'[111]Analisa Harga Satuan'!$G$2586</definedName>
    <definedName name="RA" localSheetId="5">#REF!</definedName>
    <definedName name="RA" localSheetId="0">#REF!</definedName>
    <definedName name="RA">#REF!</definedName>
    <definedName name="ra11p" localSheetId="0">#REF!</definedName>
    <definedName name="ra11p" localSheetId="10">#REF!</definedName>
    <definedName name="ra11p">#REF!</definedName>
    <definedName name="ra13p" localSheetId="10">#REF!</definedName>
    <definedName name="ra13p">#REF!</definedName>
    <definedName name="RAB" localSheetId="5">#REF!</definedName>
    <definedName name="RAB" localSheetId="1">#REF!</definedName>
    <definedName name="RAB" localSheetId="10">#REF!</definedName>
    <definedName name="RAB">#REF!</definedName>
    <definedName name="RAB_ALTERNATIF2" localSheetId="5">[5]RAB!#REF!</definedName>
    <definedName name="RAB_ALTERNATIF2">[5]RAB!#REF!</definedName>
    <definedName name="RAB_APBD" localSheetId="5">#REF!</definedName>
    <definedName name="RAB_APBD" localSheetId="0">#REF!</definedName>
    <definedName name="RAB_APBD">#REF!</definedName>
    <definedName name="RAB_APBN" localSheetId="5">#REF!</definedName>
    <definedName name="RAB_APBN">#REF!</definedName>
    <definedName name="rabat" localSheetId="5">#REF!</definedName>
    <definedName name="rabat" localSheetId="0">#REF!</definedName>
    <definedName name="rabat" localSheetId="1">'[121]Anal-1'!$C$186</definedName>
    <definedName name="rabat" localSheetId="10">'[121]Anal-1'!$C$186</definedName>
    <definedName name="rabat">#REF!</definedName>
    <definedName name="rabat7" localSheetId="5">[175]ANALISA!#REF!</definedName>
    <definedName name="rabat7" localSheetId="0">[175]ANALISA!#REF!</definedName>
    <definedName name="rabat7" localSheetId="1">[175]ANALISA!#REF!</definedName>
    <definedName name="rabat7">[175]ANALISA!#REF!</definedName>
    <definedName name="RABUNG" localSheetId="5">[177]BAHAN!#REF!</definedName>
    <definedName name="rabung" localSheetId="1">#REF!</definedName>
    <definedName name="rabung" localSheetId="10">#REF!</definedName>
    <definedName name="RABUNG">[177]BAHAN!#REF!</definedName>
    <definedName name="rabung.2" localSheetId="0">[230]BAHAN!$L$43</definedName>
    <definedName name="rabung.2">[230]BAHAN!$L$43</definedName>
    <definedName name="rabung.seng" localSheetId="5">[175]ANALISA!#REF!</definedName>
    <definedName name="rabung.seng" localSheetId="0">[175]ANALISA!#REF!</definedName>
    <definedName name="rabung.seng" localSheetId="1">[175]ANALISA!#REF!</definedName>
    <definedName name="rabung.seng" localSheetId="10">[175]ANALISA!#REF!</definedName>
    <definedName name="rabung.seng">[175]ANALISA!#REF!</definedName>
    <definedName name="rabung.zinc" localSheetId="5">[49]BAHAN!#REF!</definedName>
    <definedName name="rabung.zinc" localSheetId="0">[49]BAHAN!#REF!</definedName>
    <definedName name="rabung.zinc" localSheetId="1">[49]BAHAN!#REF!</definedName>
    <definedName name="rabung.zinc">[49]BAHAN!#REF!</definedName>
    <definedName name="RABUNG_SENG">[204]Bahan!$M$87</definedName>
    <definedName name="rabungonduline" localSheetId="10">[224]cover!#REF!</definedName>
    <definedName name="rabungonduline">[224]cover!#REF!</definedName>
    <definedName name="rabungseng" localSheetId="5">#REF!</definedName>
    <definedName name="rabungseng" localSheetId="0">#REF!</definedName>
    <definedName name="rabungseng">#REF!</definedName>
    <definedName name="rabungzinc">[450]BAHAN!$N$28</definedName>
    <definedName name="rack1" localSheetId="10">'[171]THPDMoi  (2)'!#REF!</definedName>
    <definedName name="rack1">'[171]THPDMoi  (2)'!#REF!</definedName>
    <definedName name="rack2" localSheetId="10">'[171]THPDMoi  (2)'!#REF!</definedName>
    <definedName name="rack2">'[171]THPDMoi  (2)'!#REF!</definedName>
    <definedName name="rack3" localSheetId="10">'[171]THPDMoi  (2)'!#REF!</definedName>
    <definedName name="rack3">'[171]THPDMoi  (2)'!#REF!</definedName>
    <definedName name="rack4" localSheetId="10">'[171]THPDMoi  (2)'!#REF!</definedName>
    <definedName name="rack4">'[171]THPDMoi  (2)'!#REF!</definedName>
    <definedName name="raetrey">[188]DHSD!$G$28</definedName>
    <definedName name="Railling">'[111]Analisa Harga Satuan'!$G$2517</definedName>
    <definedName name="rake">[199]bahan!$H$280</definedName>
    <definedName name="rakkabinmatv">'[120]TE TS FA LAN MATV'!$F$90</definedName>
    <definedName name="ralat1" localSheetId="10">'[81]BQ Utama '!#REF!</definedName>
    <definedName name="ralat1">'[81]BQ Utama '!#REF!</definedName>
    <definedName name="ralat2" localSheetId="10">'[81]BQ Utama '!#REF!</definedName>
    <definedName name="ralat2">'[81]BQ Utama '!#REF!</definedName>
    <definedName name="ralatitem" localSheetId="0">#REF!</definedName>
    <definedName name="ralatitem" localSheetId="10">#REF!</definedName>
    <definedName name="ralatitem">#REF!</definedName>
    <definedName name="Rama">[398]dasar!$D$98:$D$123</definedName>
    <definedName name="RAMBU_1" localSheetId="0">#REF!</definedName>
    <definedName name="RAMBU_1" localSheetId="10">#REF!</definedName>
    <definedName name="RAMBU_1">#REF!</definedName>
    <definedName name="RAMBU_2" localSheetId="0">#REF!</definedName>
    <definedName name="RAMBU_2" localSheetId="10">#REF!</definedName>
    <definedName name="RAMBU_2">#REF!</definedName>
    <definedName name="rambujalan" localSheetId="0">#REF!</definedName>
    <definedName name="rambujalan" localSheetId="10">#REF!</definedName>
    <definedName name="rambujalan">#REF!</definedName>
    <definedName name="ramp.service" localSheetId="5">[49]ANALISA!#REF!</definedName>
    <definedName name="ramp.service" localSheetId="0">[49]ANALISA!#REF!</definedName>
    <definedName name="ramp.service" localSheetId="1">[49]ANALISA!#REF!</definedName>
    <definedName name="ramp.service" localSheetId="10">[49]ANALISA!#REF!</definedName>
    <definedName name="ramp.service">[49]ANALISA!#REF!</definedName>
    <definedName name="rangka.gypsum" localSheetId="5">[49]ANALISA!#REF!</definedName>
    <definedName name="rangka.gypsum" localSheetId="0">[49]ANALISA!#REF!</definedName>
    <definedName name="rangka.gypsum" localSheetId="1">[49]ANALISA!#REF!</definedName>
    <definedName name="rangka.gypsum">[49]ANALISA!#REF!</definedName>
    <definedName name="ranum" localSheetId="5">#REF!</definedName>
    <definedName name="ranum" localSheetId="0">#REF!</definedName>
    <definedName name="ranum" localSheetId="1">#REF!</definedName>
    <definedName name="ranum" localSheetId="10">#REF!</definedName>
    <definedName name="ranum">#REF!</definedName>
    <definedName name="RAP" localSheetId="10">#REF!</definedName>
    <definedName name="RAP">#REF!</definedName>
    <definedName name="rapa">[451]RAPA!$C$28:$H$3705</definedName>
    <definedName name="RAPAPENETAPAN" localSheetId="0">#REF!</definedName>
    <definedName name="RAPAPENETAPAN" localSheetId="10">#REF!</definedName>
    <definedName name="RAPAPENETAPAN">#REF!</definedName>
    <definedName name="RAPATOGO">[451]RAPA!$C$28:$H$3641</definedName>
    <definedName name="RATE" localSheetId="0">#REF!</definedName>
    <definedName name="RATE" localSheetId="10">#REF!</definedName>
    <definedName name="RATE">#REF!</definedName>
    <definedName name="RATIO1">[452]RATIO!$F$23:$M$32</definedName>
    <definedName name="rawatpatok" localSheetId="5">[235]RKA!#REF!</definedName>
    <definedName name="rawatpatok" localSheetId="0">[235]RKA!#REF!</definedName>
    <definedName name="rawatpatok">[235]RKA!#REF!</definedName>
    <definedName name="rb.seng" localSheetId="5">[49]BAHAN!#REF!</definedName>
    <definedName name="rb.seng" localSheetId="0">[49]BAHAN!#REF!</definedName>
    <definedName name="rb.seng" localSheetId="1">[49]BAHAN!#REF!</definedName>
    <definedName name="rb.seng">[49]BAHAN!#REF!</definedName>
    <definedName name="RDU" localSheetId="10">#REF!</definedName>
    <definedName name="RDU">#REF!</definedName>
    <definedName name="RE" localSheetId="5">[222]RAB!#REF!</definedName>
    <definedName name="re" localSheetId="1">[453]REKAP!#REF!</definedName>
    <definedName name="re" localSheetId="10">[453]REKAP!#REF!</definedName>
    <definedName name="RE">[222]RAB!#REF!</definedName>
    <definedName name="REAL" localSheetId="0">#REF!</definedName>
    <definedName name="REAL" localSheetId="10">#REF!</definedName>
    <definedName name="REAL">#REF!</definedName>
    <definedName name="Realisasi">'[454]SCHEDULE '!$J$92</definedName>
    <definedName name="rebar">[256]AHS!$K$173</definedName>
    <definedName name="rebung.genteng">[254]BAHAN!$L$27</definedName>
    <definedName name="RECAP" localSheetId="0">#REF!</definedName>
    <definedName name="RECAP" localSheetId="10">#REF!</definedName>
    <definedName name="RECAP">#REF!</definedName>
    <definedName name="REDUCER1" localSheetId="5">[177]BAHAN!#REF!</definedName>
    <definedName name="REDUCER1" localSheetId="0">[177]BAHAN!#REF!</definedName>
    <definedName name="REDUCER1" localSheetId="1">[177]BAHAN!#REF!</definedName>
    <definedName name="REDUCER1" localSheetId="10">[177]BAHAN!#REF!</definedName>
    <definedName name="REDUCER1">[177]BAHAN!#REF!</definedName>
    <definedName name="REDUCER2" localSheetId="5">[177]BAHAN!#REF!</definedName>
    <definedName name="REDUCER2" localSheetId="0">[177]BAHAN!#REF!</definedName>
    <definedName name="REDUCER2" localSheetId="1">[177]BAHAN!#REF!</definedName>
    <definedName name="REDUCER2">[177]BAHAN!#REF!</definedName>
    <definedName name="REDUCER4" localSheetId="5">[177]BAHAN!#REF!</definedName>
    <definedName name="REDUCER4">[177]BAHAN!#REF!</definedName>
    <definedName name="reee">'[225]SAT-DAS'!#REF!</definedName>
    <definedName name="region" localSheetId="5">#REF!</definedName>
    <definedName name="region" localSheetId="0">#REF!</definedName>
    <definedName name="region">#REF!</definedName>
    <definedName name="Reinf">[341]Concrete!$G$137</definedName>
    <definedName name="REKAP" localSheetId="1">[100]Rekap!$A$1:$I$48</definedName>
    <definedName name="REKAP" localSheetId="10">[100]Rekap!$A$1:$I$48</definedName>
    <definedName name="REKAP">[136]A!$A$2:$H$70</definedName>
    <definedName name="Rekap." localSheetId="0">#REF!</definedName>
    <definedName name="Rekap." localSheetId="10">#REF!</definedName>
    <definedName name="Rekap.">#REF!</definedName>
    <definedName name="REKAP_1" localSheetId="0">#REF!</definedName>
    <definedName name="REKAP_1" localSheetId="10">#REF!</definedName>
    <definedName name="REKAP_1">#REF!</definedName>
    <definedName name="REKAP_2" localSheetId="0">#REF!</definedName>
    <definedName name="REKAP_2" localSheetId="10">#REF!</definedName>
    <definedName name="REKAP_2">#REF!</definedName>
    <definedName name="REKAP_3" localSheetId="10">#REF!</definedName>
    <definedName name="REKAP_3">#REF!</definedName>
    <definedName name="REKAP_4" localSheetId="10">#REF!</definedName>
    <definedName name="REKAP_4">#REF!</definedName>
    <definedName name="rekapALAT">[455]alat!$B$8:$J$2977</definedName>
    <definedName name="rekapBAHAN">[455]bahan!$B$12:$K$3000</definedName>
    <definedName name="rekapBUM">[455]bum!$B$9:$L$7000</definedName>
    <definedName name="rekaphspl" localSheetId="5">#REF!</definedName>
    <definedName name="rekaphspl" localSheetId="0">#REF!</definedName>
    <definedName name="rekaphspl">#REF!</definedName>
    <definedName name="Rekapitulasi" localSheetId="5">#REF!</definedName>
    <definedName name="REKAPITULASI" localSheetId="1">#REF!</definedName>
    <definedName name="REKAPITULASI" localSheetId="10">#REF!</definedName>
    <definedName name="Rekapitulasi">#REF!</definedName>
    <definedName name="rekapUPAH">[455]upah!$C$10:$K$6000</definedName>
    <definedName name="REKBILBAKA" localSheetId="10">[258]REKAP!#REF!</definedName>
    <definedName name="REKBILBAKA">[258]REKAP!#REF!</definedName>
    <definedName name="res" localSheetId="5">'[356]AN-E'!#REF!</definedName>
    <definedName name="res" localSheetId="0">'[356]AN-E'!#REF!</definedName>
    <definedName name="res">'[356]AN-E'!#REF!</definedName>
    <definedName name="residu" localSheetId="0">'[121]Anal-1'!#REF!</definedName>
    <definedName name="residu">'[121]Anal-1'!#REF!</definedName>
    <definedName name="RESULT" localSheetId="0">#REF!</definedName>
    <definedName name="RESULT" localSheetId="10">#REF!</definedName>
    <definedName name="RESULT">#REF!</definedName>
    <definedName name="ret" localSheetId="5">'[316]meth hsl nego'!#REF!</definedName>
    <definedName name="ret" localSheetId="0">'[316]meth hsl nego'!#REF!</definedName>
    <definedName name="RET" localSheetId="1" hidden="1">{"'Sheet1'!$A$1"}</definedName>
    <definedName name="RET" localSheetId="10" hidden="1">{"'Sheet1'!$A$1"}</definedName>
    <definedName name="ret">'[316]meth hsl nego'!#REF!</definedName>
    <definedName name="REW" localSheetId="0" hidden="1">{"'Sheet1'!$A$1"}</definedName>
    <definedName name="REW" localSheetId="10" hidden="1">{"'Sheet1'!$A$1"}</definedName>
    <definedName name="REW" hidden="1">{"'Sheet1'!$A$1"}</definedName>
    <definedName name="RFSL" localSheetId="10">#REF!</definedName>
    <definedName name="RFSL">#REF!</definedName>
    <definedName name="RGH" localSheetId="10">#REF!</definedName>
    <definedName name="RGH">#REF!</definedName>
    <definedName name="ribu" localSheetId="5">[456]DPAL!#REF!</definedName>
    <definedName name="ribu">[456]DPAL!#REF!</definedName>
    <definedName name="rigid" localSheetId="5">[457]H.Satuan!#REF!</definedName>
    <definedName name="rigid">[457]H.Satuan!#REF!</definedName>
    <definedName name="RINCIANSEWA" localSheetId="5">[109]Peralatan!$L$1:$AM$59</definedName>
    <definedName name="RINCIANSEWA" localSheetId="0">#REF!</definedName>
    <definedName name="RINCIANSEWA" localSheetId="1">#REF!</definedName>
    <definedName name="RINCIANSEWA" localSheetId="10">#REF!</definedName>
    <definedName name="RINCIANSEWA">#REF!</definedName>
    <definedName name="RINCIANSEWA2" localSheetId="5">[109]Peralatan!$L$60:$AM$118</definedName>
    <definedName name="RINCIANSEWA2" localSheetId="1">#REF!</definedName>
    <definedName name="RINCIANSEWA2" localSheetId="10">#REF!</definedName>
    <definedName name="RINCIANSEWA2">'[144]5-ALAT(1)'!$L$62:$AM$120</definedName>
    <definedName name="RINSU" localSheetId="0">#REF!</definedName>
    <definedName name="RINSU" localSheetId="10">#REF!</definedName>
    <definedName name="RINSU">#REF!</definedName>
    <definedName name="ripper">[96]BasicPrice!$F$60</definedName>
    <definedName name="risermatv">'[120]TE TS FA LAN MATV'!$F$91</definedName>
    <definedName name="rjtrj" localSheetId="0" hidden="1">{"'Sheet1'!$A$1"}</definedName>
    <definedName name="rjtrj" localSheetId="10" hidden="1">{"'Sheet1'!$A$1"}</definedName>
    <definedName name="rjtrj" hidden="1">{"'Sheet1'!$A$1"}</definedName>
    <definedName name="rk">[188]DHSD!#REF!</definedName>
    <definedName name="rkiryu">[188]DHSD!$G$24</definedName>
    <definedName name="RKP" localSheetId="0">[122]A!$AP$1:$AS$59</definedName>
    <definedName name="RKP">[122]A!$AP$1:$AS$59</definedName>
    <definedName name="RLABO" localSheetId="0">#REF!</definedName>
    <definedName name="RLABO" localSheetId="10">#REF!</definedName>
    <definedName name="RLABO">#REF!</definedName>
    <definedName name="RMISC" localSheetId="0">#REF!</definedName>
    <definedName name="RMISC" localSheetId="10">#REF!</definedName>
    <definedName name="RMISC">#REF!</definedName>
    <definedName name="rmpt" localSheetId="5">#REF!</definedName>
    <definedName name="rmpt" localSheetId="0">#REF!</definedName>
    <definedName name="rmpt">#REF!</definedName>
    <definedName name="rolcat" localSheetId="10">'[81]Bahan '!#REF!</definedName>
    <definedName name="rolcat">'[81]Bahan '!#REF!</definedName>
    <definedName name="roller" localSheetId="10">#REF!</definedName>
    <definedName name="roller">#REF!</definedName>
    <definedName name="roller10" localSheetId="5">#REF!</definedName>
    <definedName name="roller10" localSheetId="0">#REF!</definedName>
    <definedName name="roller10">#REF!</definedName>
    <definedName name="roller25" localSheetId="5">#REF!</definedName>
    <definedName name="roller25">#REF!</definedName>
    <definedName name="ROUND" localSheetId="10">#REF!</definedName>
    <definedName name="ROUND">#REF!</definedName>
    <definedName name="ROUNDL" localSheetId="10">#REF!</definedName>
    <definedName name="ROUNDL">#REF!</definedName>
    <definedName name="ROUNDM" localSheetId="10">#REF!</definedName>
    <definedName name="ROUNDM">#REF!</definedName>
    <definedName name="row_num_effective" localSheetId="5">#REF!</definedName>
    <definedName name="row_num_effective">#REF!</definedName>
    <definedName name="ROWpost" localSheetId="5">#REF!</definedName>
    <definedName name="ROWpost">#REF!</definedName>
    <definedName name="rows_num" localSheetId="5">#REF!</definedName>
    <definedName name="rows_num">#REF!</definedName>
    <definedName name="rp" localSheetId="10">#REF!</definedName>
    <definedName name="rp">#REF!</definedName>
    <definedName name="Rp." localSheetId="10">#REF!</definedName>
    <definedName name="Rp.">#REF!</definedName>
    <definedName name="RPAIN" localSheetId="10">#REF!</definedName>
    <definedName name="RPAIN">#REF!</definedName>
    <definedName name="RPRATE" localSheetId="10">#REF!</definedName>
    <definedName name="RPRATE">#REF!</definedName>
    <definedName name="RR" localSheetId="0" hidden="1">{"'Sheet1'!$A$1"}</definedName>
    <definedName name="RR" localSheetId="10" hidden="1">{"'Sheet1'!$A$1"}</definedName>
    <definedName name="RR" hidden="1">{"'Sheet1'!$A$1"}</definedName>
    <definedName name="RRT" localSheetId="5">#REF!</definedName>
    <definedName name="RRT" localSheetId="0">#REF!</definedName>
    <definedName name="RRT">#REF!</definedName>
    <definedName name="RSLEE" localSheetId="0">#REF!</definedName>
    <definedName name="RSLEE" localSheetId="10">#REF!</definedName>
    <definedName name="RSLEE">#REF!</definedName>
    <definedName name="rstdr" localSheetId="0">'[225]SAT-DAS'!#REF!</definedName>
    <definedName name="rstdr" localSheetId="10">'[225]SAT-DAS'!#REF!</definedName>
    <definedName name="rstdr">'[225]SAT-DAS'!#REF!</definedName>
    <definedName name="RSUBT" localSheetId="0">#REF!</definedName>
    <definedName name="RSUBT" localSheetId="10">#REF!</definedName>
    <definedName name="RSUBT">#REF!</definedName>
    <definedName name="RSUM1" localSheetId="0">#REF!</definedName>
    <definedName name="RSUM1" localSheetId="10">#REF!</definedName>
    <definedName name="RSUM1">#REF!</definedName>
    <definedName name="RSUM2" localSheetId="0">#REF!</definedName>
    <definedName name="RSUM2" localSheetId="10">#REF!</definedName>
    <definedName name="RSUM2">#REF!</definedName>
    <definedName name="RSUM3" localSheetId="10">#REF!</definedName>
    <definedName name="RSUM3">#REF!</definedName>
    <definedName name="RTER" localSheetId="0" hidden="1">{"'Sheet1'!$A$1"}</definedName>
    <definedName name="RTER" localSheetId="10" hidden="1">{"'Sheet1'!$A$1"}</definedName>
    <definedName name="RTER" hidden="1">{"'Sheet1'!$A$1"}</definedName>
    <definedName name="RTEST" localSheetId="10">#REF!</definedName>
    <definedName name="RTEST">#REF!</definedName>
    <definedName name="rtot" localSheetId="10">[413]SUM_PERS_STRUK!#REF!</definedName>
    <definedName name="rtot">[413]SUM_PERS_STRUK!#REF!</definedName>
    <definedName name="rtse">[188]DHSD!#REF!</definedName>
    <definedName name="rtyu" localSheetId="0" hidden="1">{"'Sheet1'!$A$1"}</definedName>
    <definedName name="rtyu" localSheetId="10" hidden="1">{"'Sheet1'!$A$1"}</definedName>
    <definedName name="rtyu" hidden="1">{"'Sheet1'!$A$1"}</definedName>
    <definedName name="Rucika_Wavin" localSheetId="10">#REF!</definedName>
    <definedName name="Rucika_Wavin">#REF!</definedName>
    <definedName name="rukan_a" localSheetId="10">[458]TOWN!#REF!</definedName>
    <definedName name="rukan_a">[458]TOWN!#REF!</definedName>
    <definedName name="rukan_aa" localSheetId="10">[458]TOWN!#REF!</definedName>
    <definedName name="rukan_aa">[458]TOWN!#REF!</definedName>
    <definedName name="rukan_b" localSheetId="10">[458]TOWN!#REF!</definedName>
    <definedName name="rukan_b">[458]TOWN!#REF!</definedName>
    <definedName name="rukan_c" localSheetId="10">[458]TOWN!#REF!</definedName>
    <definedName name="rukan_c">[458]TOWN!#REF!</definedName>
    <definedName name="rukan_cc">[458]TOWN!#REF!</definedName>
    <definedName name="rukan_d">[458]TOWN!#REF!</definedName>
    <definedName name="rukan_dd">[458]TOWN!#REF!</definedName>
    <definedName name="rukan_e">[458]TOWN!#REF!</definedName>
    <definedName name="rukan_ee">[458]TOWN!#REF!</definedName>
    <definedName name="rumah" localSheetId="5">'[6]Kuantitas &amp; Harga'!#REF!</definedName>
    <definedName name="rumah" localSheetId="0">'[6]Kuantitas &amp; Harga'!#REF!</definedName>
    <definedName name="rumah" localSheetId="1">'[52]Kuantitas &amp; Harga'!#REF!</definedName>
    <definedName name="rumah" localSheetId="10">'[52]Kuantitas &amp; Harga'!#REF!</definedName>
    <definedName name="rumah">'[6]Kuantitas &amp; Harga'!#REF!</definedName>
    <definedName name="rumahdinas" localSheetId="0">#REF!</definedName>
    <definedName name="rumahdinas" localSheetId="10">#REF!</definedName>
    <definedName name="rumahdinas">#REF!</definedName>
    <definedName name="rumput" localSheetId="5">#REF!</definedName>
    <definedName name="rumput" localSheetId="0">#REF!</definedName>
    <definedName name="rumput">#REF!</definedName>
    <definedName name="RUTIN" localSheetId="5">'[142]Kuantitas &amp; Harga'!#REF!</definedName>
    <definedName name="RUTIN" localSheetId="0">'[142]Kuantitas &amp; Harga'!#REF!</definedName>
    <definedName name="RUTIN" localSheetId="1">[100]BoQ!#REF!</definedName>
    <definedName name="RUTIN" localSheetId="10">[100]BoQ!#REF!</definedName>
    <definedName name="RUTIN">'[142]Kuantitas &amp; Harga'!#REF!</definedName>
    <definedName name="RUTIN_22">NA()</definedName>
    <definedName name="RUTIN_23">NA()</definedName>
    <definedName name="RUTIN_24">NA()</definedName>
    <definedName name="RUTIN_25">NA()</definedName>
    <definedName name="rwet">'[90]ANALISA (2)'!$Q$2374</definedName>
    <definedName name="rwtw">[188]DHSD!$G$37</definedName>
    <definedName name="rytry" localSheetId="5">#REF!</definedName>
    <definedName name="rytry" localSheetId="0">#REF!</definedName>
    <definedName name="rytry">#REF!</definedName>
    <definedName name="rywetw">[188]DHSD!$G$45</definedName>
    <definedName name="ryyy" localSheetId="0" hidden="1">{"'Sheet1'!$A$1"}</definedName>
    <definedName name="ryyy" localSheetId="10" hidden="1">{"'Sheet1'!$A$1"}</definedName>
    <definedName name="ryyy" hidden="1">{"'Sheet1'!$A$1"}</definedName>
    <definedName name="s" localSheetId="5">[242]Meto!#REF!</definedName>
    <definedName name="s" localSheetId="0">[242]Meto!#REF!</definedName>
    <definedName name="S" localSheetId="1">#REF!</definedName>
    <definedName name="S" localSheetId="10">#REF!</definedName>
    <definedName name="s">[242]Meto!#REF!</definedName>
    <definedName name="s.05a" localSheetId="0">#REF!</definedName>
    <definedName name="s.05a" localSheetId="10">#REF!</definedName>
    <definedName name="s.05a">#REF!</definedName>
    <definedName name="s.05b" localSheetId="0">#REF!</definedName>
    <definedName name="s.05b" localSheetId="10">#REF!</definedName>
    <definedName name="s.05b">#REF!</definedName>
    <definedName name="s.05c" localSheetId="0">#REF!</definedName>
    <definedName name="s.05c" localSheetId="10">#REF!</definedName>
    <definedName name="s.05c">#REF!</definedName>
    <definedName name="s.05d" localSheetId="10">#REF!</definedName>
    <definedName name="s.05d">#REF!</definedName>
    <definedName name="s.05e" localSheetId="10">#REF!</definedName>
    <definedName name="s.05e">#REF!</definedName>
    <definedName name="s.05f" localSheetId="10">#REF!</definedName>
    <definedName name="s.05f">#REF!</definedName>
    <definedName name="s.05g" localSheetId="10">#REF!</definedName>
    <definedName name="s.05g">#REF!</definedName>
    <definedName name="s.05h" localSheetId="10">#REF!</definedName>
    <definedName name="s.05h">#REF!</definedName>
    <definedName name="s.05i" localSheetId="10">#REF!</definedName>
    <definedName name="s.05i">#REF!</definedName>
    <definedName name="s.05j" localSheetId="10">#REF!</definedName>
    <definedName name="s.05j">#REF!</definedName>
    <definedName name="S.05J1" localSheetId="10">#REF!</definedName>
    <definedName name="S.05J1">#REF!</definedName>
    <definedName name="S.05J2" localSheetId="10">#REF!</definedName>
    <definedName name="S.05J2">#REF!</definedName>
    <definedName name="S.05J3" localSheetId="10">#REF!</definedName>
    <definedName name="S.05J3">#REF!</definedName>
    <definedName name="S.05J4" localSheetId="10">#REF!</definedName>
    <definedName name="S.05J4">#REF!</definedName>
    <definedName name="S.05J5" localSheetId="10">#REF!</definedName>
    <definedName name="S.05J5">#REF!</definedName>
    <definedName name="S.05J6" localSheetId="10">#REF!</definedName>
    <definedName name="S.05J6">#REF!</definedName>
    <definedName name="S.05J7" localSheetId="10">#REF!</definedName>
    <definedName name="S.05J7">#REF!</definedName>
    <definedName name="s.05k" localSheetId="10">#REF!</definedName>
    <definedName name="s.05k">#REF!</definedName>
    <definedName name="S.05L" localSheetId="10">#REF!</definedName>
    <definedName name="S.05L">#REF!</definedName>
    <definedName name="S.05M" localSheetId="10">#REF!</definedName>
    <definedName name="S.05M">#REF!</definedName>
    <definedName name="s.09a" localSheetId="10">#REF!</definedName>
    <definedName name="s.09a">#REF!</definedName>
    <definedName name="s.09b" localSheetId="10">#REF!</definedName>
    <definedName name="s.09b">#REF!</definedName>
    <definedName name="s.09c" localSheetId="10">#REF!</definedName>
    <definedName name="s.09c">#REF!</definedName>
    <definedName name="S.21" localSheetId="10">#REF!</definedName>
    <definedName name="S.21">#REF!</definedName>
    <definedName name="S.23" localSheetId="10">#REF!</definedName>
    <definedName name="S.23">#REF!</definedName>
    <definedName name="S.24" localSheetId="10">#REF!</definedName>
    <definedName name="S.24">#REF!</definedName>
    <definedName name="S.25" localSheetId="10">#REF!</definedName>
    <definedName name="S.25">#REF!</definedName>
    <definedName name="S.26" localSheetId="10">#REF!</definedName>
    <definedName name="S.26">#REF!</definedName>
    <definedName name="S.BARU" localSheetId="10">#REF!</definedName>
    <definedName name="S.BARU">#REF!</definedName>
    <definedName name="s.gd" localSheetId="10">'[459]Type 90'!#REF!</definedName>
    <definedName name="s.gd">'[459]Type 90'!#REF!</definedName>
    <definedName name="s.ktk">'[459]Type 90'!$K$198</definedName>
    <definedName name="S.LAMA.A" localSheetId="0">#REF!</definedName>
    <definedName name="S.LAMA.A" localSheetId="10">#REF!</definedName>
    <definedName name="S.LAMA.A">#REF!</definedName>
    <definedName name="S.LAMA.B" localSheetId="0">#REF!</definedName>
    <definedName name="S.LAMA.B" localSheetId="10">#REF!</definedName>
    <definedName name="S.LAMA.B">#REF!</definedName>
    <definedName name="S.LAMA.C" localSheetId="0">#REF!</definedName>
    <definedName name="S.LAMA.C" localSheetId="10">#REF!</definedName>
    <definedName name="S.LAMA.C">#REF!</definedName>
    <definedName name="s.tgl">'[459]Type 90'!$K$199</definedName>
    <definedName name="S_V" localSheetId="5">#REF!</definedName>
    <definedName name="S_V" localSheetId="0">#REF!</definedName>
    <definedName name="S_V">#REF!</definedName>
    <definedName name="S6D110" localSheetId="5">#REF!</definedName>
    <definedName name="S6D110">#REF!</definedName>
    <definedName name="sa" localSheetId="5">#REF!</definedName>
    <definedName name="sa">#REF!</definedName>
    <definedName name="SA.1" localSheetId="10">#REF!</definedName>
    <definedName name="SA.1">#REF!</definedName>
    <definedName name="SA.10" localSheetId="10">#REF!</definedName>
    <definedName name="SA.10">#REF!</definedName>
    <definedName name="SA.11" localSheetId="10">#REF!</definedName>
    <definedName name="SA.11">#REF!</definedName>
    <definedName name="SA.12" localSheetId="10">#REF!</definedName>
    <definedName name="SA.12">#REF!</definedName>
    <definedName name="SA.13" localSheetId="10">#REF!</definedName>
    <definedName name="SA.13">#REF!</definedName>
    <definedName name="SA.14" localSheetId="10">#REF!</definedName>
    <definedName name="SA.14">#REF!</definedName>
    <definedName name="SA.2" localSheetId="10">#REF!</definedName>
    <definedName name="SA.2">#REF!</definedName>
    <definedName name="SA.3" localSheetId="10">#REF!</definedName>
    <definedName name="SA.3">#REF!</definedName>
    <definedName name="SA.4" localSheetId="10">#REF!</definedName>
    <definedName name="SA.4">#REF!</definedName>
    <definedName name="SA.5" localSheetId="10">#REF!</definedName>
    <definedName name="SA.5">#REF!</definedName>
    <definedName name="SA.6" localSheetId="10">#REF!</definedName>
    <definedName name="SA.6">#REF!</definedName>
    <definedName name="SA.7" localSheetId="10">#REF!</definedName>
    <definedName name="SA.7">#REF!</definedName>
    <definedName name="SA.8" localSheetId="10">#REF!</definedName>
    <definedName name="SA.8">#REF!</definedName>
    <definedName name="SA.9" localSheetId="10">#REF!</definedName>
    <definedName name="SA.9">#REF!</definedName>
    <definedName name="sabtu" localSheetId="1">'[232]Upah&amp;Bahan'!$C$15</definedName>
    <definedName name="sabtu" localSheetId="10">'[232]Upah&amp;Bahan'!$C$15</definedName>
    <definedName name="sabtu">'[4]Upah&amp;Bahan'!$C$15</definedName>
    <definedName name="sabu" localSheetId="1">'[232]Upah&amp;Bahan'!$C$26</definedName>
    <definedName name="sabu" localSheetId="10">'[232]Upah&amp;Bahan'!$C$26</definedName>
    <definedName name="sabu">'[4]Upah&amp;Bahan'!$C$26</definedName>
    <definedName name="SAD">[87]alat!$A$237:$J$295</definedName>
    <definedName name="sagiman" localSheetId="0">#REF!</definedName>
    <definedName name="sagiman" localSheetId="10">#REF!</definedName>
    <definedName name="sagiman">#REF!</definedName>
    <definedName name="SAH">[1]RAB!$A$62:$H$68</definedName>
    <definedName name="SAKLAR_GANDA" localSheetId="5">[177]BAHAN!#REF!</definedName>
    <definedName name="SAKLAR_GANDA" localSheetId="0">[177]BAHAN!#REF!</definedName>
    <definedName name="SAKLAR_GANDA" localSheetId="1">[177]BAHAN!#REF!</definedName>
    <definedName name="SAKLAR_GANDA" localSheetId="10">[177]BAHAN!#REF!</definedName>
    <definedName name="SAKLAR_GANDA">[177]BAHAN!#REF!</definedName>
    <definedName name="SAKLAR_TUNGGAL" localSheetId="5">[177]BAHAN!#REF!</definedName>
    <definedName name="SAKLAR_TUNGGAL" localSheetId="0">[177]BAHAN!#REF!</definedName>
    <definedName name="SAKLAR_TUNGGAL" localSheetId="1">[177]BAHAN!#REF!</definedName>
    <definedName name="SAKLAR_TUNGGAL">[177]BAHAN!#REF!</definedName>
    <definedName name="saklardoubleinbow">[40]upah!$H$99</definedName>
    <definedName name="saklarserie" localSheetId="10">[96]BasicPrice!#REF!</definedName>
    <definedName name="saklarserie">[96]BasicPrice!#REF!</definedName>
    <definedName name="saklarsingle" localSheetId="10">[96]BasicPrice!#REF!</definedName>
    <definedName name="saklarsingle">[96]BasicPrice!#REF!</definedName>
    <definedName name="saklartunggal" localSheetId="5">'[170]RAB (OK)'!#REF!</definedName>
    <definedName name="saklartunggal" localSheetId="0">'[170]RAB (OK)'!#REF!</definedName>
    <definedName name="saklartunggal">'[170]RAB (OK)'!#REF!</definedName>
    <definedName name="saklartunggalinbow">[40]upah!$H$100</definedName>
    <definedName name="saku" localSheetId="1">'[232]Upah&amp;Bahan'!$C$21</definedName>
    <definedName name="saku" localSheetId="10">'[232]Upah&amp;Bahan'!$C$21</definedName>
    <definedName name="saku">'[4]Upah&amp;Bahan'!$C$21</definedName>
    <definedName name="Salas" hidden="1">[101]TJ1Q47!$H$7:$H$31</definedName>
    <definedName name="Saldo" localSheetId="5">#REF!</definedName>
    <definedName name="Saldo" localSheetId="0">#REF!</definedName>
    <definedName name="Saldo">#REF!</definedName>
    <definedName name="sales" localSheetId="5">#REF!</definedName>
    <definedName name="sales">#REF!</definedName>
    <definedName name="salesman" localSheetId="5">#REF!</definedName>
    <definedName name="salesman">#REF!</definedName>
    <definedName name="sali" localSheetId="1">'[232]Upah&amp;Bahan'!$C$22</definedName>
    <definedName name="sali" localSheetId="10">'[232]Upah&amp;Bahan'!$C$22</definedName>
    <definedName name="sali">'[4]Upah&amp;Bahan'!$C$22</definedName>
    <definedName name="salome" localSheetId="1">'[232]Upah&amp;Bahan'!$C$16</definedName>
    <definedName name="salome" localSheetId="10">'[232]Upah&amp;Bahan'!$C$16</definedName>
    <definedName name="salome">'[4]Upah&amp;Bahan'!$C$16</definedName>
    <definedName name="salran">'[460]Analisa copy'!$H$44</definedName>
    <definedName name="saluran" localSheetId="10">'[81]Analisa '!#REF!</definedName>
    <definedName name="saluran">'[81]Analisa '!#REF!</definedName>
    <definedName name="sambung450" localSheetId="5">#REF!</definedName>
    <definedName name="sambung450" localSheetId="0">#REF!</definedName>
    <definedName name="sambung450">#REF!</definedName>
    <definedName name="sambung600" localSheetId="5">#REF!</definedName>
    <definedName name="sambung600">#REF!</definedName>
    <definedName name="sampai" localSheetId="1">'[52]Upah&amp;Bahan'!$C$51</definedName>
    <definedName name="sampai" localSheetId="10">'[52]Upah&amp;Bahan'!$C$51</definedName>
    <definedName name="sampai">'[6]Upah&amp;Bahan'!$C$51</definedName>
    <definedName name="SAND">[185]BASIC!$I$18</definedName>
    <definedName name="SAND_C">[185]BASIC!$I$30</definedName>
    <definedName name="SAND_CONCRETE_">[185]BASIC!$I$32</definedName>
    <definedName name="sanlex" localSheetId="10">'[81]Bahan '!#REF!</definedName>
    <definedName name="sanlex">'[81]Bahan '!#REF!</definedName>
    <definedName name="sanum" localSheetId="1">'[232]Upah&amp;Bahan'!$C$17</definedName>
    <definedName name="sanum" localSheetId="10">'[232]Upah&amp;Bahan'!$C$17</definedName>
    <definedName name="sanum">'[4]Upah&amp;Bahan'!$C$17</definedName>
    <definedName name="sanur" localSheetId="1">'[232]Upah&amp;Bahan'!$C$24</definedName>
    <definedName name="sanur" localSheetId="10">'[232]Upah&amp;Bahan'!$C$24</definedName>
    <definedName name="sanur">'[4]Upah&amp;Bahan'!$C$24</definedName>
    <definedName name="sapu" localSheetId="5">#REF!</definedName>
    <definedName name="sapu" localSheetId="0">#REF!</definedName>
    <definedName name="sapu">#REF!</definedName>
    <definedName name="sat" localSheetId="1">#REF!</definedName>
    <definedName name="sat" localSheetId="10">#REF!</definedName>
    <definedName name="SAT">[461]BQ!$L$66</definedName>
    <definedName name="satapek" localSheetId="0">#REF!</definedName>
    <definedName name="satapek" localSheetId="10">#REF!</definedName>
    <definedName name="satapek">#REF!</definedName>
    <definedName name="satasat" localSheetId="0">#REF!</definedName>
    <definedName name="satasat" localSheetId="10">#REF!</definedName>
    <definedName name="satasat">#REF!</definedName>
    <definedName name="satbahan" localSheetId="0">#REF!</definedName>
    <definedName name="satbahan" localSheetId="10">#REF!</definedName>
    <definedName name="satbahan">#REF!</definedName>
    <definedName name="satdata" localSheetId="10">#REF!</definedName>
    <definedName name="satdata">#REF!</definedName>
    <definedName name="satin" localSheetId="1">'[232]Upah&amp;Bahan'!$C$23</definedName>
    <definedName name="satin" localSheetId="10">'[232]Upah&amp;Bahan'!$C$23</definedName>
    <definedName name="satin">'[4]Upah&amp;Bahan'!$C$23</definedName>
    <definedName name="satker">[462]Sheet3!$B$25:$B$32</definedName>
    <definedName name="Satpam" localSheetId="5">#REF!</definedName>
    <definedName name="Satpam" localSheetId="0">#REF!</definedName>
    <definedName name="satpam" localSheetId="1">'[81]Upah '!#REF!</definedName>
    <definedName name="satpam" localSheetId="10">'[81]Upah '!#REF!</definedName>
    <definedName name="Satpam">#REF!</definedName>
    <definedName name="satrev">'[120]TE TS FA LAN MATV'!$F$82</definedName>
    <definedName name="satu" localSheetId="5">#REF!</definedName>
    <definedName name="satu" localSheetId="0">#REF!</definedName>
    <definedName name="satu" localSheetId="1">#REF!</definedName>
    <definedName name="satu" localSheetId="10">#REF!</definedName>
    <definedName name="satu">#REF!</definedName>
    <definedName name="satuanapek">[451]notasi!$D$16</definedName>
    <definedName name="satuanasat">[451]notasi!$D$9</definedName>
    <definedName name="satuanboq">[451]notasi!$D$23</definedName>
    <definedName name="satuanbum">[451]notasi!$D$29</definedName>
    <definedName name="satuandt">[451]notasi!$D$5</definedName>
    <definedName name="satuandtbayar">[451]notasi!$D$34</definedName>
    <definedName name="satuandtpeng">[451]notasi!$D$43</definedName>
    <definedName name="satuanpek">[451]notasi!$D$51</definedName>
    <definedName name="satuanpeng">[451]notasi!$D$47</definedName>
    <definedName name="satuansub">[451]notasi!$D$38</definedName>
    <definedName name="saya" localSheetId="1">'[232]Upah&amp;Bahan'!$C$18</definedName>
    <definedName name="saya" localSheetId="10">'[232]Upah&amp;Bahan'!$C$18</definedName>
    <definedName name="saya">'[4]Upah&amp;Bahan'!$C$18</definedName>
    <definedName name="sayang" localSheetId="5">'[6]Kuantitas &amp; Harga'!#REF!</definedName>
    <definedName name="sayang" localSheetId="0">'[6]Kuantitas &amp; Harga'!#REF!</definedName>
    <definedName name="sayang" localSheetId="1">'[52]Kuantitas &amp; Harga'!#REF!</definedName>
    <definedName name="sayang" localSheetId="10">'[52]Kuantitas &amp; Harga'!#REF!</definedName>
    <definedName name="sayang">'[6]Kuantitas &amp; Harga'!#REF!</definedName>
    <definedName name="sayu" localSheetId="1">'[232]Upah&amp;Bahan'!$C$19</definedName>
    <definedName name="sayu" localSheetId="10">'[232]Upah&amp;Bahan'!$C$19</definedName>
    <definedName name="sayu">'[4]Upah&amp;Bahan'!$C$19</definedName>
    <definedName name="sayur" localSheetId="1">'[232]Upah&amp;Bahan'!$C$27</definedName>
    <definedName name="sayur" localSheetId="10">'[232]Upah&amp;Bahan'!$C$27</definedName>
    <definedName name="sayur">'[4]Upah&amp;Bahan'!$C$27</definedName>
    <definedName name="sb" localSheetId="10">#REF!</definedName>
    <definedName name="sb">#REF!</definedName>
    <definedName name="SB.1" localSheetId="10">#REF!</definedName>
    <definedName name="SB.1">#REF!</definedName>
    <definedName name="SB.2" localSheetId="10">#REF!</definedName>
    <definedName name="SB.2">#REF!</definedName>
    <definedName name="SB.3" localSheetId="10">#REF!</definedName>
    <definedName name="SB.3">#REF!</definedName>
    <definedName name="SB.4" localSheetId="10">#REF!</definedName>
    <definedName name="SB.4">#REF!</definedName>
    <definedName name="SB.5" localSheetId="10">#REF!</definedName>
    <definedName name="SB.5">#REF!</definedName>
    <definedName name="SBASE" localSheetId="5">#REF!</definedName>
    <definedName name="SBASE" localSheetId="0">#REF!</definedName>
    <definedName name="SBASE">#REF!</definedName>
    <definedName name="SBOQ" localSheetId="5">#REF!</definedName>
    <definedName name="SBOQ">#REF!</definedName>
    <definedName name="SBOQ1" localSheetId="5">#REF!</definedName>
    <definedName name="SBOQ1">#REF!</definedName>
    <definedName name="SBOQ2" localSheetId="5">#REF!</definedName>
    <definedName name="SBOQ2">#REF!</definedName>
    <definedName name="SBQ" localSheetId="5">#REF!</definedName>
    <definedName name="SBQ">#REF!</definedName>
    <definedName name="sc" localSheetId="5">#REF!</definedName>
    <definedName name="sc" localSheetId="0">#REF!</definedName>
    <definedName name="sc" localSheetId="1">'[463]Lamp-2 (Analisa)'!#REF!</definedName>
    <definedName name="sc" localSheetId="10">'[463]Lamp-2 (Analisa)'!#REF!</definedName>
    <definedName name="sc">#REF!</definedName>
    <definedName name="SC.1" localSheetId="0">#REF!</definedName>
    <definedName name="SC.1" localSheetId="10">#REF!</definedName>
    <definedName name="SC.1">#REF!</definedName>
    <definedName name="sc.2">'[302]4-Basic Price'!$G$196</definedName>
    <definedName name="SC.2.2">'[302]4-Basic Price'!$G$197</definedName>
    <definedName name="SC.2.3">'[302]4-Basic Price'!$G$198</definedName>
    <definedName name="SC.KLM" localSheetId="0">#REF!</definedName>
    <definedName name="SC.KLM" localSheetId="10">#REF!</definedName>
    <definedName name="SC.KLM">#REF!</definedName>
    <definedName name="sca" localSheetId="0">#REF!</definedName>
    <definedName name="sca" localSheetId="10">#REF!</definedName>
    <definedName name="sca">#REF!</definedName>
    <definedName name="scafolding" localSheetId="5">#REF!</definedName>
    <definedName name="scafolding" localSheetId="0">#REF!</definedName>
    <definedName name="scafolding">#REF!</definedName>
    <definedName name="scc" localSheetId="5">#REF!</definedName>
    <definedName name="scc">#REF!</definedName>
    <definedName name="scd" localSheetId="10">#REF!</definedName>
    <definedName name="scd">#REF!</definedName>
    <definedName name="SCEC">[464]Profil!$C$2</definedName>
    <definedName name="scedu" localSheetId="5">#REF!</definedName>
    <definedName name="scedu" localSheetId="0">#REF!</definedName>
    <definedName name="scedu">#REF!</definedName>
    <definedName name="SCH" localSheetId="0">#REF!</definedName>
    <definedName name="SCH" localSheetId="10">#REF!</definedName>
    <definedName name="SCH">#REF!</definedName>
    <definedName name="scrap">[199]bahan!$H$285</definedName>
    <definedName name="sd" localSheetId="0" hidden="1">{"'Sheet1'!$A$1"}</definedName>
    <definedName name="sd" localSheetId="10" hidden="1">{"'Sheet1'!$A$1"}</definedName>
    <definedName name="sd" hidden="1">{"'Sheet1'!$A$1"}</definedName>
    <definedName name="sd3p" localSheetId="10">'[171]lam-moi'!#REF!</definedName>
    <definedName name="sd3p">'[171]lam-moi'!#REF!</definedName>
    <definedName name="sdf" localSheetId="0" hidden="1">{"'Sheet1'!$A$1"}</definedName>
    <definedName name="sdf" localSheetId="10" hidden="1">{"'Sheet1'!$A$1"}</definedName>
    <definedName name="sdf" hidden="1">{"'Sheet1'!$A$1"}</definedName>
    <definedName name="sdfgfhjkj" localSheetId="10">[346]Cover!#REF!</definedName>
    <definedName name="sdfgfhjkj">[346]Cover!#REF!</definedName>
    <definedName name="SDFGHJ" hidden="1">[101]TJ1Q47!$G$7:$G$31</definedName>
    <definedName name="SDFSADFSADF" hidden="1">[101]TJ1Q47!$L$7:$L$31</definedName>
    <definedName name="SDFSDF">[222]RAB!$J$30:$P$263</definedName>
    <definedName name="SDFSDFASFGDSFG" hidden="1">[101]TJ1Q47!$E$7:$E$31</definedName>
    <definedName name="sdfwrg" localSheetId="0" hidden="1">{"'Sheet1'!$A$1"}</definedName>
    <definedName name="sdfwrg" localSheetId="10" hidden="1">{"'Sheet1'!$A$1"}</definedName>
    <definedName name="sdfwrg" hidden="1">{"'Sheet1'!$A$1"}</definedName>
    <definedName name="SDMONG" localSheetId="10">#REF!</definedName>
    <definedName name="SDMONG">#REF!</definedName>
    <definedName name="SDRGH" localSheetId="10">#REF!</definedName>
    <definedName name="SDRGH">#REF!</definedName>
    <definedName name="SDS" localSheetId="5">#REF!</definedName>
    <definedName name="SDS" localSheetId="0">#REF!</definedName>
    <definedName name="SDS">#REF!</definedName>
    <definedName name="SDT" localSheetId="5">#REF!</definedName>
    <definedName name="SDT">#REF!</definedName>
    <definedName name="sdtg" localSheetId="0" hidden="1">{"'Sheet1'!$A$1"}</definedName>
    <definedName name="sdtg" localSheetId="10" hidden="1">{"'Sheet1'!$A$1"}</definedName>
    <definedName name="sdtg" hidden="1">{"'Sheet1'!$A$1"}</definedName>
    <definedName name="sdvfv" localSheetId="0" hidden="1">{"'Sheet1'!$A$1"}</definedName>
    <definedName name="sdvfv" localSheetId="10" hidden="1">{"'Sheet1'!$A$1"}</definedName>
    <definedName name="sdvfv" hidden="1">{"'Sheet1'!$A$1"}</definedName>
    <definedName name="sedia" localSheetId="5">#REF!</definedName>
    <definedName name="sedia" localSheetId="0">#REF!</definedName>
    <definedName name="sedia">#REF!</definedName>
    <definedName name="seg" localSheetId="0">[188]DHSD!#REF!</definedName>
    <definedName name="seg" localSheetId="10">[188]DHSD!#REF!</definedName>
    <definedName name="seg">[188]DHSD!#REF!</definedName>
    <definedName name="sekali" localSheetId="1">'[52]Upah&amp;Bahan'!$C$43</definedName>
    <definedName name="sekali" localSheetId="10">'[52]Upah&amp;Bahan'!$C$43</definedName>
    <definedName name="sekali">'[6]Upah&amp;Bahan'!$C$43</definedName>
    <definedName name="sekering" localSheetId="5">'[170]RAB (OK)'!#REF!</definedName>
    <definedName name="sekering">'[170]RAB (OK)'!#REF!</definedName>
    <definedName name="sekop">[199]bahan!$H$274</definedName>
    <definedName name="Sekretaris">'[186]Input Umum'!$D$40</definedName>
    <definedName name="sekring" localSheetId="5">[40]upah!#REF!</definedName>
    <definedName name="sekring">[40]upah!#REF!</definedName>
    <definedName name="selaku">[255]informasi!$R$6</definedName>
    <definedName name="selant">[86]DAFMAT!$F$99</definedName>
    <definedName name="SELECTED">[185]BASIC!$I$34</definedName>
    <definedName name="semangat" localSheetId="0" hidden="1">{"'Sheet1'!$A$1"}</definedName>
    <definedName name="semangat" localSheetId="10" hidden="1">{"'Sheet1'!$A$1"}</definedName>
    <definedName name="semangat" hidden="1">{"'Sheet1'!$A$1"}</definedName>
    <definedName name="sembarang">[465]bahan!$G$148</definedName>
    <definedName name="SEMEN" localSheetId="5">[230]BAHAN!$L$23</definedName>
    <definedName name="semen" localSheetId="1">#REF!</definedName>
    <definedName name="semen" localSheetId="10">#REF!</definedName>
    <definedName name="SEMEN">[254]BAHAN!$L$24</definedName>
    <definedName name="semen.putih" localSheetId="5">[49]BAHAN!#REF!</definedName>
    <definedName name="semen.putih" localSheetId="0">[49]BAHAN!#REF!</definedName>
    <definedName name="semen.putih" localSheetId="1">[49]BAHAN!#REF!</definedName>
    <definedName name="semen.putih" localSheetId="10">[49]BAHAN!#REF!</definedName>
    <definedName name="semen.putih">[49]BAHAN!#REF!</definedName>
    <definedName name="Semen_50_Kg">[244]Harga!$F$30</definedName>
    <definedName name="SEMEN_PUTIH" localSheetId="5">[204]Bahan!$M$90</definedName>
    <definedName name="semen_putih" localSheetId="0">[177]BAHAN!#REF!</definedName>
    <definedName name="semen_putih" localSheetId="1">[177]BAHAN!#REF!</definedName>
    <definedName name="semen_putih" localSheetId="10">[177]BAHAN!#REF!</definedName>
    <definedName name="semen_putih">[177]BAHAN!#REF!</definedName>
    <definedName name="semen1" localSheetId="1">[229]BasicPrice!$F$28</definedName>
    <definedName name="semen1" localSheetId="10">[229]BasicPrice!$F$28</definedName>
    <definedName name="semen1">[40]upah!$H$54</definedName>
    <definedName name="semenputih">'[276]dft-harga'!$G$96</definedName>
    <definedName name="semenwar">'[169]Harga Satuan Upah &amp; Bahan'!$H$42</definedName>
    <definedName name="semenwarna" localSheetId="10">[96]BasicPrice!#REF!</definedName>
    <definedName name="semenwarna">[96]BasicPrice!#REF!</definedName>
    <definedName name="semprot" localSheetId="5">#REF!</definedName>
    <definedName name="semprot" localSheetId="0">#REF!</definedName>
    <definedName name="semprot">#REF!</definedName>
    <definedName name="sen">[354]CH!$A$2</definedName>
    <definedName name="seng" localSheetId="1">'[121]Anal-1'!#REF!</definedName>
    <definedName name="seng" localSheetId="10">'[121]Anal-1'!#REF!</definedName>
    <definedName name="Seng">[175]BAHAN!#REF!</definedName>
    <definedName name="seng.plat">[49]BAHAN!#REF!</definedName>
    <definedName name="SENG_BJLS">[204]Bahan!$M$91</definedName>
    <definedName name="Seng_BJLS30">[244]Harga!$F$37</definedName>
    <definedName name="Seng_Plat">[244]Harga!$F$38</definedName>
    <definedName name="sengalumu">'[169]Harga Satuan Upah &amp; Bahan'!$H$43</definedName>
    <definedName name="sengbjls" localSheetId="10">[96]BasicPrice!#REF!</definedName>
    <definedName name="sengbjls">[96]BasicPrice!#REF!</definedName>
    <definedName name="sengbjls20">[40]upah!$H$75</definedName>
    <definedName name="senggelkecil">'[276]dft-harga'!$G$98</definedName>
    <definedName name="senggelombang" localSheetId="10">'[180]harga dasar'!#REF!</definedName>
    <definedName name="senggelombang">'[180]harga dasar'!#REF!</definedName>
    <definedName name="sengplat" localSheetId="5">[466]BAHAN!$L$28</definedName>
    <definedName name="sengplat" localSheetId="1">[283]rekap!$D$29</definedName>
    <definedName name="sengplat" localSheetId="10">[283]rekap!$D$29</definedName>
    <definedName name="sengplat">[40]upah!$H$76</definedName>
    <definedName name="sengplat25">'[169]Harga Satuan Upah &amp; Bahan'!$H$45</definedName>
    <definedName name="sengplatbjls30" localSheetId="5">[40]upah!#REF!</definedName>
    <definedName name="sengplatbjls30">[40]upah!#REF!</definedName>
    <definedName name="sepatu">[199]bahan!$H$295</definedName>
    <definedName name="septick2" localSheetId="10">'[81]Analisa '!#REF!</definedName>
    <definedName name="septick2">'[81]Analisa '!#REF!</definedName>
    <definedName name="septictank6" localSheetId="5">[467]RAB!#REF!</definedName>
    <definedName name="septictank6" localSheetId="0">[467]RAB!#REF!</definedName>
    <definedName name="septictank6">[467]RAB!#REF!</definedName>
    <definedName name="serlak" localSheetId="5">[49]BAHAN!#REF!</definedName>
    <definedName name="serlak" localSheetId="0">[49]BAHAN!#REF!</definedName>
    <definedName name="serlak" localSheetId="1">[49]BAHAN!#REF!</definedName>
    <definedName name="serlak">[49]BAHAN!#REF!</definedName>
    <definedName name="servis" localSheetId="5">#REF!</definedName>
    <definedName name="servis" localSheetId="0">#REF!</definedName>
    <definedName name="servis">#REF!</definedName>
    <definedName name="setapak2">'[255]LL setapak'!$I$122</definedName>
    <definedName name="SETFOOT" localSheetId="5">#REF!</definedName>
    <definedName name="SETFOOT" localSheetId="0">#REF!</definedName>
    <definedName name="SETFOOT">#REF!</definedName>
    <definedName name="SETHEAD" localSheetId="5">#REF!</definedName>
    <definedName name="SETHEAD">#REF!</definedName>
    <definedName name="seumantok">[283]rekap!$D$42</definedName>
    <definedName name="Sewa" localSheetId="10">[468]RekBq!#REF!</definedName>
    <definedName name="Sewa">[468]RekBq!#REF!</definedName>
    <definedName name="sewagedung" localSheetId="5">#REF!</definedName>
    <definedName name="sewagedung" localSheetId="0">#REF!</definedName>
    <definedName name="sewagedung">#REF!</definedName>
    <definedName name="sewamobil" localSheetId="5">#REF!</definedName>
    <definedName name="sewamobil">#REF!</definedName>
    <definedName name="sewarmha" localSheetId="5">#REF!</definedName>
    <definedName name="sewarmha">#REF!</definedName>
    <definedName name="sewarmhb" localSheetId="5">#REF!</definedName>
    <definedName name="sewarmhb">#REF!</definedName>
    <definedName name="seyr">[188]DHSD!$G$45</definedName>
    <definedName name="SFL" localSheetId="0">#REF!</definedName>
    <definedName name="SFL" localSheetId="10">#REF!</definedName>
    <definedName name="SFL">#REF!</definedName>
    <definedName name="sfr">[86]DAFMAT!$F$189</definedName>
    <definedName name="sfsda" localSheetId="10">'[225]SAT-DAS'!#REF!</definedName>
    <definedName name="sfsda">'[225]SAT-DAS'!#REF!</definedName>
    <definedName name="sfvd100" localSheetId="0">#REF!</definedName>
    <definedName name="sfvd100" localSheetId="10">#REF!</definedName>
    <definedName name="sfvd100">#REF!</definedName>
    <definedName name="sg" localSheetId="0">#REF!</definedName>
    <definedName name="sg" localSheetId="10">#REF!</definedName>
    <definedName name="sg">#REF!</definedName>
    <definedName name="sga" localSheetId="0">#REF!</definedName>
    <definedName name="sga" localSheetId="10">#REF!</definedName>
    <definedName name="sga">#REF!</definedName>
    <definedName name="SGFASFGA" hidden="1">[101]TJ1Q47!$E$7:$E$31</definedName>
    <definedName name="sgnc" localSheetId="10">[171]gtrinh!#REF!</definedName>
    <definedName name="sgnc">[171]gtrinh!#REF!</definedName>
    <definedName name="sgvl" localSheetId="10">[171]gtrinh!#REF!</definedName>
    <definedName name="sgvl">[171]gtrinh!#REF!</definedName>
    <definedName name="sh">[188]DHSD!$G$27</definedName>
    <definedName name="SHEEP">[59]Vibro_Roller!$F$79:$F$85</definedName>
    <definedName name="SHEET2" localSheetId="5">'[469]Anls Hrg'!#REF!</definedName>
    <definedName name="SHEET2" localSheetId="0">'[469]Anls Hrg'!#REF!</definedName>
    <definedName name="SHEET2">'[469]Anls Hrg'!#REF!</definedName>
    <definedName name="SHEET23" localSheetId="5">'[469]Anls Hrg'!#REF!</definedName>
    <definedName name="SHEET23" localSheetId="0">'[469]Anls Hrg'!#REF!</definedName>
    <definedName name="SHEET23">'[469]Anls Hrg'!#REF!</definedName>
    <definedName name="Sheetpile" localSheetId="5">#REF!</definedName>
    <definedName name="Sheetpile" localSheetId="0">#REF!</definedName>
    <definedName name="Sheetpile">#REF!</definedName>
    <definedName name="shovel" localSheetId="0">#REF!</definedName>
    <definedName name="shovel" localSheetId="10">#REF!</definedName>
    <definedName name="shovel">#REF!</definedName>
    <definedName name="sht" localSheetId="0">'[171]THPDMoi  (2)'!#REF!</definedName>
    <definedName name="sht" localSheetId="10">'[171]THPDMoi  (2)'!#REF!</definedName>
    <definedName name="sht">'[171]THPDMoi  (2)'!#REF!</definedName>
    <definedName name="sht3p" localSheetId="0">'[171]lam-moi'!#REF!</definedName>
    <definedName name="sht3p" localSheetId="10">'[171]lam-moi'!#REF!</definedName>
    <definedName name="sht3p">'[171]lam-moi'!#REF!</definedName>
    <definedName name="shts" localSheetId="0">[188]DHSD!#REF!</definedName>
    <definedName name="shts">[188]DHSD!#REF!</definedName>
    <definedName name="siapakah" localSheetId="1">'[52]Upah&amp;Bahan'!$C$22</definedName>
    <definedName name="siapakah" localSheetId="10">'[52]Upah&amp;Bahan'!$C$22</definedName>
    <definedName name="siapakah">'[6]Upah&amp;Bahan'!$C$22</definedName>
    <definedName name="sibolga" localSheetId="10">'[470]8'!#REF!</definedName>
    <definedName name="sibolga">'[470]8'!#REF!</definedName>
    <definedName name="sikat" localSheetId="5">#REF!</definedName>
    <definedName name="sikat" localSheetId="0">#REF!</definedName>
    <definedName name="sikat" localSheetId="1">'[81]Bahan '!#REF!</definedName>
    <definedName name="sikat" localSheetId="10">'[81]Bahan '!#REF!</definedName>
    <definedName name="sikat">#REF!</definedName>
    <definedName name="siku" localSheetId="1">#REF!</definedName>
    <definedName name="siku" localSheetId="10">#REF!</definedName>
    <definedName name="siku">'[4]Upah&amp;Bahan'!$C$20</definedName>
    <definedName name="simalambue" localSheetId="5">'[173]harga bahan'!#REF!</definedName>
    <definedName name="simalambue">'[173]harga bahan'!#REF!</definedName>
    <definedName name="sinfchannelamp">'[120]TE TS FA LAN MATV'!$F$86</definedName>
    <definedName name="sipil" localSheetId="0">#REF!</definedName>
    <definedName name="sipil" localSheetId="10">#REF!</definedName>
    <definedName name="sipil">#REF!</definedName>
    <definedName name="SIRIP10" localSheetId="10">'[81]Analisa '!#REF!</definedName>
    <definedName name="SIRIP10">'[81]Analisa '!#REF!</definedName>
    <definedName name="sirton">[196]Hargasatuan!$F$14</definedName>
    <definedName name="SIRTU" localSheetId="1">'[411]Analisa Quarry'!$A$283:$H$394</definedName>
    <definedName name="SIRTU" localSheetId="10">'[411]Analisa Quarry'!$A$283:$H$394</definedName>
    <definedName name="SIRTU">[185]BASIC!$I$26</definedName>
    <definedName name="sirug">[196]Hargasatuan!$F$13</definedName>
    <definedName name="sisa">[220]SUM!$J$33</definedName>
    <definedName name="sisavolume" localSheetId="0">#REF!</definedName>
    <definedName name="sisavolume" localSheetId="10">#REF!</definedName>
    <definedName name="sisavolume">#REF!</definedName>
    <definedName name="sisikbadak" localSheetId="10">'[121]Anal-1'!#REF!</definedName>
    <definedName name="sisikbadak">'[121]Anal-1'!#REF!</definedName>
    <definedName name="SITE" localSheetId="0">#REF!</definedName>
    <definedName name="SITE" localSheetId="10">#REF!</definedName>
    <definedName name="SITE">#REF!</definedName>
    <definedName name="siton">[196]Hargasatuan!$F$15</definedName>
    <definedName name="SK" localSheetId="5">#REF!</definedName>
    <definedName name="SK" localSheetId="0">#REF!</definedName>
    <definedName name="SK" localSheetId="1">#REF!</definedName>
    <definedName name="SK" localSheetId="10">#REF!</definedName>
    <definedName name="SK">#REF!</definedName>
    <definedName name="skdjfkjsdf" localSheetId="5">#REF!</definedName>
    <definedName name="skdjfkjsdf">#REF!</definedName>
    <definedName name="SKILL">[322]BASIC!$I$12</definedName>
    <definedName name="SKORALAT1">[117]Tek.Alat!$T$36</definedName>
    <definedName name="SKORALAT2">[117]Tek.Alat!$T$85</definedName>
    <definedName name="SKORALAT3">[117]Tek.Alat!$T$132</definedName>
    <definedName name="SKORALAT5" localSheetId="5">[164]Tek.Alat!#REF!</definedName>
    <definedName name="SKORALAT5">[164]Tek.Alat!#REF!</definedName>
    <definedName name="SKORALAT6" localSheetId="5">[164]Tek.Alat!#REF!</definedName>
    <definedName name="SKORALAT6">[164]Tek.Alat!#REF!</definedName>
    <definedName name="SKORALAT7" localSheetId="5">[164]Tek.Alat!#REF!</definedName>
    <definedName name="SKORALAT7">[164]Tek.Alat!#REF!</definedName>
    <definedName name="SKORALAT8" localSheetId="5">[164]Tek.Alat!#REF!</definedName>
    <definedName name="SKORALAT8">[164]Tek.Alat!#REF!</definedName>
    <definedName name="SKORPERSON1">[117]Personil!$Q$30</definedName>
    <definedName name="SKORPERSON2">[162]Personil!$Q$73</definedName>
    <definedName name="SKORPERSON3">[162]Personil!$Q$115</definedName>
    <definedName name="SKORPERSON5" localSheetId="5">[164]Personil!#REF!</definedName>
    <definedName name="SKORPERSON5">[164]Personil!#REF!</definedName>
    <definedName name="SKORPERSON6" localSheetId="5">[164]Personil!#REF!</definedName>
    <definedName name="SKORPERSON6">[164]Personil!#REF!</definedName>
    <definedName name="SKORPERSON7" localSheetId="5">[164]Personil!#REF!</definedName>
    <definedName name="SKORPERSON7">[164]Personil!#REF!</definedName>
    <definedName name="SKORPERSON8" localSheetId="5">[164]Personil!#REF!</definedName>
    <definedName name="SKORPERSON8">[164]Personil!#REF!</definedName>
    <definedName name="SKRING">[177]BAHAN!#REF!</definedName>
    <definedName name="skrup">'[81]Bahan '!#REF!</definedName>
    <definedName name="sl" localSheetId="10">#REF!</definedName>
    <definedName name="sl">#REF!</definedName>
    <definedName name="SL_CRD" localSheetId="10">#REF!</definedName>
    <definedName name="SL_CRD">#REF!</definedName>
    <definedName name="SL_CRS" localSheetId="10">#REF!</definedName>
    <definedName name="SL_CRS">#REF!</definedName>
    <definedName name="SL_CS" localSheetId="10">#REF!</definedName>
    <definedName name="SL_CS">#REF!</definedName>
    <definedName name="SL_DD" localSheetId="10">#REF!</definedName>
    <definedName name="SL_DD">#REF!</definedName>
    <definedName name="sl2030b210" localSheetId="10">'[81]Analisa '!#REF!</definedName>
    <definedName name="sl2030b210">'[81]Analisa '!#REF!</definedName>
    <definedName name="sl2540b220" localSheetId="10">'[81]Analisa '!#REF!</definedName>
    <definedName name="sl2540b220">'[81]Analisa '!#REF!</definedName>
    <definedName name="SLAB2" localSheetId="10">#REF!</definedName>
    <definedName name="SLAB2">#REF!</definedName>
    <definedName name="slametB" localSheetId="10">#REF!</definedName>
    <definedName name="slametB">#REF!</definedName>
    <definedName name="SLEE" localSheetId="10">#REF!</definedName>
    <definedName name="SLEE">#REF!</definedName>
    <definedName name="SLH" localSheetId="0">[1]RAB!#REF!</definedName>
    <definedName name="SLH">[1]RAB!#REF!</definedName>
    <definedName name="SLING" localSheetId="5">#REF!</definedName>
    <definedName name="SLING" localSheetId="0">#REF!</definedName>
    <definedName name="SLING">#REF!</definedName>
    <definedName name="Slof" localSheetId="0">#REF!</definedName>
    <definedName name="Slof" localSheetId="10">#REF!</definedName>
    <definedName name="Slof">#REF!</definedName>
    <definedName name="sloof" localSheetId="0">'[121]Anal-1'!#REF!</definedName>
    <definedName name="sloof" localSheetId="10">'[121]Anal-1'!#REF!</definedName>
    <definedName name="sloof">'[121]Anal-1'!#REF!</definedName>
    <definedName name="sloof1520" localSheetId="0">'[81]Analisa '!#REF!</definedName>
    <definedName name="sloof1520" localSheetId="10">'[81]Analisa '!#REF!</definedName>
    <definedName name="sloof1520">'[81]Analisa '!#REF!</definedName>
    <definedName name="sloof4060b146" localSheetId="0">'[81]Analisa '!#REF!</definedName>
    <definedName name="sloof4060b146">'[81]Analisa '!#REF!</definedName>
    <definedName name="slotk" localSheetId="0">'[81]Bahan '!#REF!</definedName>
    <definedName name="slotk">'[81]Bahan '!#REF!</definedName>
    <definedName name="Sm">[80]DHSD!#REF!</definedName>
    <definedName name="smn">[80]DHSD!$G$25</definedName>
    <definedName name="SMOF" localSheetId="10">#REF!</definedName>
    <definedName name="SMOF">#REF!</definedName>
    <definedName name="SMOL" localSheetId="10">#REF!</definedName>
    <definedName name="SMOL">#REF!</definedName>
    <definedName name="smu_hkbp" localSheetId="10">#REF!</definedName>
    <definedName name="smu_hkbp">#REF!</definedName>
    <definedName name="sn">[76]Ch!$A$16</definedName>
    <definedName name="SNC">[262]CH!$C$29</definedName>
    <definedName name="SNI">[87]alat!$BD$326</definedName>
    <definedName name="SNI.01.1">[218]anl!$J$8</definedName>
    <definedName name="SNI.01.3">[218]anl!$J$13</definedName>
    <definedName name="SNI.01.5">[218]anl!$J$19</definedName>
    <definedName name="SNI.01.6">[218]anl!$J$25</definedName>
    <definedName name="SNI.02.01">[218]anl!$J$40</definedName>
    <definedName name="SNI.02.02">[218]anl!$J$53</definedName>
    <definedName name="SNI.02.03">[218]anl!$J$67</definedName>
    <definedName name="SNI.03.02">[218]anl!$J$82</definedName>
    <definedName name="SNI.04.02">[218]anl!$J$96</definedName>
    <definedName name="SNI.04.03">[218]anl!$J$109</definedName>
    <definedName name="SNI.10.01">[218]anl!$J$124</definedName>
    <definedName name="SO" localSheetId="5">#REF!</definedName>
    <definedName name="SO" localSheetId="0">#REF!</definedName>
    <definedName name="SO">#REF!</definedName>
    <definedName name="soc3p" localSheetId="0">#REF!</definedName>
    <definedName name="soc3p" localSheetId="10">#REF!</definedName>
    <definedName name="soc3p">#REF!</definedName>
    <definedName name="SOCKET1" localSheetId="5">[177]BAHAN!#REF!</definedName>
    <definedName name="SOCKET1" localSheetId="0">[177]BAHAN!#REF!</definedName>
    <definedName name="SOCKET1" localSheetId="1">[177]BAHAN!#REF!</definedName>
    <definedName name="SOCKET1" localSheetId="10">[177]BAHAN!#REF!</definedName>
    <definedName name="SOCKET1">[177]BAHAN!#REF!</definedName>
    <definedName name="SOCKET2" localSheetId="5">[177]BAHAN!#REF!</definedName>
    <definedName name="SOCKET2" localSheetId="0">[177]BAHAN!#REF!</definedName>
    <definedName name="SOCKET2" localSheetId="1">[177]BAHAN!#REF!</definedName>
    <definedName name="SOCKET2">[177]BAHAN!#REF!</definedName>
    <definedName name="socket2.5">[49]BAHAN!#REF!</definedName>
    <definedName name="SOCKET25" localSheetId="5">[324]BAHAN!$L$35</definedName>
    <definedName name="SOCKET25" localSheetId="0">[177]BAHAN!#REF!</definedName>
    <definedName name="SOCKET25" localSheetId="1">[177]BAHAN!#REF!</definedName>
    <definedName name="SOCKET25" localSheetId="10">[177]BAHAN!#REF!</definedName>
    <definedName name="SOCKET25">[177]BAHAN!#REF!</definedName>
    <definedName name="SOCKET4" localSheetId="0">[177]BAHAN!#REF!</definedName>
    <definedName name="SOCKET4" localSheetId="1">[177]BAHAN!#REF!</definedName>
    <definedName name="SOCKET4">[177]BAHAN!#REF!</definedName>
    <definedName name="Sodding" localSheetId="0">'[471]3-DIV8'!#REF!</definedName>
    <definedName name="Sodding">'[471]3-DIV8'!#REF!</definedName>
    <definedName name="SOE" localSheetId="5">[204]Bahan!$M$52</definedName>
    <definedName name="SOE" localSheetId="0">[177]BAHAN!#REF!</definedName>
    <definedName name="SOE" localSheetId="1">[177]BAHAN!#REF!</definedName>
    <definedName name="SOE" localSheetId="10">[177]BAHAN!#REF!</definedName>
    <definedName name="SOE">[177]BAHAN!#REF!</definedName>
    <definedName name="SOH" localSheetId="0">#REF!</definedName>
    <definedName name="SOH" localSheetId="10">#REF!</definedName>
    <definedName name="SOH">#REF!</definedName>
    <definedName name="SOIL">[59]Vibro_Roller!$F$86:$F$87</definedName>
    <definedName name="soil2" localSheetId="10">#REF!</definedName>
    <definedName name="soil2">#REF!</definedName>
    <definedName name="soilstab" localSheetId="10">#REF!</definedName>
    <definedName name="soilstab">#REF!</definedName>
    <definedName name="sol">[415]AHSP!$U$307</definedName>
    <definedName name="Solar" localSheetId="5">#REF!</definedName>
    <definedName name="Solar" localSheetId="0">#REF!</definedName>
    <definedName name="solar" localSheetId="1">[253]bahan!$G$33</definedName>
    <definedName name="solar" localSheetId="10">[253]bahan!$G$33</definedName>
    <definedName name="Solar">#REF!</definedName>
    <definedName name="solari">[190]bahan!$G$134</definedName>
    <definedName name="solid2" localSheetId="0">#REF!</definedName>
    <definedName name="solid2" localSheetId="10">#REF!</definedName>
    <definedName name="solid2">#REF!</definedName>
    <definedName name="sop" localSheetId="5">'[173]harga bahan'!#REF!</definedName>
    <definedName name="sop" localSheetId="0">'[173]harga bahan'!#REF!</definedName>
    <definedName name="sop">'[173]harga bahan'!#REF!</definedName>
    <definedName name="sopir" localSheetId="1">[253]Upah!$G$15</definedName>
    <definedName name="sopir" localSheetId="10">[253]Upah!$G$15</definedName>
    <definedName name="sopir">[227]upahbahan!$G$30</definedName>
    <definedName name="sorong">[199]bahan!$H$277</definedName>
    <definedName name="Source">[472]Source!$C$6:$E$47</definedName>
    <definedName name="SPAN_UTAMA" localSheetId="5">[177]BAHAN!#REF!</definedName>
    <definedName name="SPAN_UTAMA" localSheetId="0">[177]BAHAN!#REF!</definedName>
    <definedName name="SPAN_UTAMA" localSheetId="1">[177]BAHAN!#REF!</definedName>
    <definedName name="SPAN_UTAMA" localSheetId="10">[177]BAHAN!#REF!</definedName>
    <definedName name="SPAN_UTAMA">[177]BAHAN!#REF!</definedName>
    <definedName name="sparepart">[375]DK!$J$248</definedName>
    <definedName name="spasi">'[186]Input Umum'!$G$11</definedName>
    <definedName name="spc" localSheetId="5">#REF!</definedName>
    <definedName name="spc" localSheetId="0">#REF!</definedName>
    <definedName name="spc">#REF!</definedName>
    <definedName name="SPEC1">[117]Spec!$D$54</definedName>
    <definedName name="SPEC2">[117]Spec!$D$82</definedName>
    <definedName name="SPEC5">[162]Spec!$D$215</definedName>
    <definedName name="SPEC6">[162]Spec!$D$258</definedName>
    <definedName name="SPEC7">[162]Spec!$D$301</definedName>
    <definedName name="SPEC8">[162]Spec!$D$344</definedName>
    <definedName name="SPEMBA" localSheetId="5">[125]RAB!#REF!</definedName>
    <definedName name="SPEMBA">[125]RAB!#REF!</definedName>
    <definedName name="SPENING" localSheetId="5">[1]RAB!#REF!</definedName>
    <definedName name="SPENING">[1]RAB!#REF!</definedName>
    <definedName name="spk1p" localSheetId="10">'[171]#REF'!#REF!</definedName>
    <definedName name="spk1p">'[171]#REF'!#REF!</definedName>
    <definedName name="spk3p">'[171]lam-moi'!#REF!</definedName>
    <definedName name="SPLEET">[185]BASIC!$I$31</definedName>
    <definedName name="split" localSheetId="1">'[180]harga dasar'!$H$47</definedName>
    <definedName name="split" localSheetId="10">'[180]harga dasar'!$H$47</definedName>
    <definedName name="split">[40]upah!$H$58</definedName>
    <definedName name="split2">'[120]TE TS FA LAN MATV'!$F$80</definedName>
    <definedName name="split4">'[120]TE TS FA LAN MATV'!$F$81</definedName>
    <definedName name="sppd" localSheetId="5">#REF!</definedName>
    <definedName name="sppd" localSheetId="0">#REF!</definedName>
    <definedName name="sppd">#REF!</definedName>
    <definedName name="SPPILE2" localSheetId="0">#REF!</definedName>
    <definedName name="SPPILE2" localSheetId="10">#REF!</definedName>
    <definedName name="SPPILE2">#REF!</definedName>
    <definedName name="SPRAYER" localSheetId="5">[109]Peralatan!$A$119:$J$177</definedName>
    <definedName name="SPRAYER" localSheetId="0">#REF!</definedName>
    <definedName name="SPRAYER" localSheetId="1">#REF!</definedName>
    <definedName name="SPRAYER" localSheetId="10">#REF!</definedName>
    <definedName name="SPRAYER">#REF!</definedName>
    <definedName name="SREHAB" localSheetId="5">[1]RAB!#REF!</definedName>
    <definedName name="SREHAB" localSheetId="0">[1]RAB!#REF!</definedName>
    <definedName name="SREHAB">[1]RAB!#REF!</definedName>
    <definedName name="srets">[188]DHSD!$G$40</definedName>
    <definedName name="srjt" localSheetId="10">[305]DHSD!#REF!</definedName>
    <definedName name="srjt">[305]DHSD!#REF!</definedName>
    <definedName name="srtusrt">[188]DHSD!$G$26</definedName>
    <definedName name="srusts">[188]DHSD!$G$44</definedName>
    <definedName name="ss" localSheetId="5">#REF!</definedName>
    <definedName name="ss" localSheetId="0">#REF!</definedName>
    <definedName name="SS" localSheetId="1" hidden="1">{"'Sheet1'!$A$1"}</definedName>
    <definedName name="SS" localSheetId="10" hidden="1">{"'Sheet1'!$A$1"}</definedName>
    <definedName name="ss">#REF!</definedName>
    <definedName name="SS_3.11" localSheetId="5">#REF!</definedName>
    <definedName name="SS_3.11" localSheetId="0">#REF!</definedName>
    <definedName name="SS_3.11">#REF!</definedName>
    <definedName name="SS_8.01_1_" localSheetId="5">#REF!</definedName>
    <definedName name="SS_8.01_1_">#REF!</definedName>
    <definedName name="SS_8.01_11_A" localSheetId="5">#REF!</definedName>
    <definedName name="SS_8.01_11_A">#REF!</definedName>
    <definedName name="SS_8.01_2_" localSheetId="5">#REF!</definedName>
    <definedName name="SS_8.01_2_">#REF!</definedName>
    <definedName name="SS_8.01_3_" localSheetId="5">#REF!</definedName>
    <definedName name="SS_8.01_3_">#REF!</definedName>
    <definedName name="SS_8.04_1_A" localSheetId="5">#REF!</definedName>
    <definedName name="SS_8.04_1_A">#REF!</definedName>
    <definedName name="SS_9.05_3_" localSheetId="5">#REF!</definedName>
    <definedName name="SS_9.05_3_">#REF!</definedName>
    <definedName name="SSD" localSheetId="5">#REF!</definedName>
    <definedName name="SSD">#REF!</definedName>
    <definedName name="SSE" localSheetId="10">#REF!</definedName>
    <definedName name="SSE">#REF!</definedName>
    <definedName name="ssl" localSheetId="5">'[388]Meth '!#REF!</definedName>
    <definedName name="ssl">'[388]Meth '!#REF!</definedName>
    <definedName name="SSN" localSheetId="5">#REF!</definedName>
    <definedName name="SSN" localSheetId="0">#REF!</definedName>
    <definedName name="SSN">#REF!</definedName>
    <definedName name="ssss" localSheetId="0">#REF!</definedName>
    <definedName name="ssss" localSheetId="10">#REF!</definedName>
    <definedName name="ssss">#REF!</definedName>
    <definedName name="sssss" localSheetId="5" hidden="1">#REF!</definedName>
    <definedName name="sssss" hidden="1">#REF!</definedName>
    <definedName name="ST" localSheetId="5">#REF!</definedName>
    <definedName name="st" localSheetId="1">#REF!</definedName>
    <definedName name="st" localSheetId="10">#REF!</definedName>
    <definedName name="ST">#REF!</definedName>
    <definedName name="st3p" localSheetId="10">'[171]lam-moi'!#REF!</definedName>
    <definedName name="st3p">'[171]lam-moi'!#REF!</definedName>
    <definedName name="Staf4" localSheetId="5">#REF!</definedName>
    <definedName name="Staf4" localSheetId="0">#REF!</definedName>
    <definedName name="Staf4">#REF!</definedName>
    <definedName name="Staf5" localSheetId="5">#REF!</definedName>
    <definedName name="Staf5">#REF!</definedName>
    <definedName name="Staf6" localSheetId="5">#REF!</definedName>
    <definedName name="Staf6">#REF!</definedName>
    <definedName name="stam" localSheetId="5">#REF!</definedName>
    <definedName name="stam">#REF!</definedName>
    <definedName name="stamp" localSheetId="10">'[81]Analisa '!#REF!</definedName>
    <definedName name="stamp">'[81]Analisa '!#REF!</definedName>
    <definedName name="Stamper" localSheetId="5">#REF!</definedName>
    <definedName name="Stamper" localSheetId="0">#REF!</definedName>
    <definedName name="stamper" localSheetId="1">[196]Hargasatuan!$F$81</definedName>
    <definedName name="stamper" localSheetId="10">[196]Hargasatuan!$F$81</definedName>
    <definedName name="Stamper">#REF!</definedName>
    <definedName name="STATIC2" localSheetId="0">#REF!</definedName>
    <definedName name="STATIC2" localSheetId="10">#REF!</definedName>
    <definedName name="STATIC2">#REF!</definedName>
    <definedName name="Status" localSheetId="5">#REF!</definedName>
    <definedName name="Status">#REF!</definedName>
    <definedName name="STATUSBU1">[162]Pengalaman!$X$34</definedName>
    <definedName name="STATUSBU2">[162]Pengalaman!$X$79</definedName>
    <definedName name="STATUSBU3">[162]Pengalaman!$X$124</definedName>
    <definedName name="STATUSBU5" localSheetId="5">[164]Pengalaman!#REF!</definedName>
    <definedName name="STATUSBU5">[164]Pengalaman!#REF!</definedName>
    <definedName name="STATUSBU6" localSheetId="5">[164]Pengalaman!#REF!</definedName>
    <definedName name="STATUSBU6">[164]Pengalaman!#REF!</definedName>
    <definedName name="STATUSBU7" localSheetId="5">[164]Pengalaman!#REF!</definedName>
    <definedName name="STATUSBU7">[164]Pengalaman!#REF!</definedName>
    <definedName name="STATUSBU8" localSheetId="5">[164]Pengalaman!#REF!</definedName>
    <definedName name="STATUSBU8">[164]Pengalaman!#REF!</definedName>
    <definedName name="STAWAR1">'[186]Adm 1-6'!$N$17</definedName>
    <definedName name="STAWAR12" localSheetId="5">[163]Adm!#REF!</definedName>
    <definedName name="STAWAR12">[163]Adm!#REF!</definedName>
    <definedName name="STAWAR13" localSheetId="5">[163]Adm!#REF!</definedName>
    <definedName name="STAWAR13">[163]Adm!#REF!</definedName>
    <definedName name="STAWAR2">'[162]Adm 1-12'!$N$101</definedName>
    <definedName name="STAWAR20" localSheetId="5">'[164]Adm 13-24'!#REF!</definedName>
    <definedName name="STAWAR20">'[164]Adm 13-24'!#REF!</definedName>
    <definedName name="STAWAR21" localSheetId="5">'[164]Adm 13-24'!#REF!</definedName>
    <definedName name="STAWAR21">'[164]Adm 13-24'!#REF!</definedName>
    <definedName name="STAWAR22" localSheetId="5">'[164]Adm 13-24'!#REF!</definedName>
    <definedName name="STAWAR22">'[164]Adm 13-24'!#REF!</definedName>
    <definedName name="STAWAR23" localSheetId="5">'[164]Adm 13-24'!#REF!</definedName>
    <definedName name="STAWAR23">'[164]Adm 13-24'!#REF!</definedName>
    <definedName name="STAWAR24">'[164]Adm 13-24'!#REF!</definedName>
    <definedName name="STAWAR3">'[186]Adm 1-6'!$N$207</definedName>
    <definedName name="STAWAR4">'[162]Adm 1-12'!$N$272</definedName>
    <definedName name="STAWAR5">'[162]Adm 1-12'!$N$356</definedName>
    <definedName name="STAWAR6">'[162]Adm 1-12'!$N$443</definedName>
    <definedName name="STAWAR7">'[162]Adm 1-12'!$N$530</definedName>
    <definedName name="STAWAR8">'[162]Adm 1-12'!$N$616</definedName>
    <definedName name="stcr" localSheetId="0">#REF!</definedName>
    <definedName name="stcr" localSheetId="10">#REF!</definedName>
    <definedName name="stcr">#REF!</definedName>
    <definedName name="STCRUSHER" localSheetId="5">#REF!</definedName>
    <definedName name="STCRUSHER" localSheetId="0">#REF!</definedName>
    <definedName name="STCRUSHER">#REF!</definedName>
    <definedName name="STD" localSheetId="5">#REF!</definedName>
    <definedName name="STD">#REF!</definedName>
    <definedName name="steel" localSheetId="1">[256]AHS!$K$367</definedName>
    <definedName name="steel" localSheetId="10">[256]AHS!$K$367</definedName>
    <definedName name="STEEL">[185]ONSITE!$J$93</definedName>
    <definedName name="STEEL2" localSheetId="0">#REF!</definedName>
    <definedName name="STEEL2" localSheetId="10">#REF!</definedName>
    <definedName name="STEEL2">#REF!</definedName>
    <definedName name="steelformwork" localSheetId="5">#REF!</definedName>
    <definedName name="steelformwork" localSheetId="0">#REF!</definedName>
    <definedName name="steelformwork">#REF!</definedName>
    <definedName name="steelrailing" localSheetId="5">#REF!</definedName>
    <definedName name="steelrailing">#REF!</definedName>
    <definedName name="stone" localSheetId="1">#REF!</definedName>
    <definedName name="stone" localSheetId="10">#REF!</definedName>
    <definedName name="STONE">[185]BASIC!$I$16</definedName>
    <definedName name="STONE_C" localSheetId="5">#REF!</definedName>
    <definedName name="STONE_C" localSheetId="0">#REF!</definedName>
    <definedName name="STONE_C">#REF!</definedName>
    <definedName name="STONECRUSHER" localSheetId="5">[109]Peralatan!$A$1181:$J$1239</definedName>
    <definedName name="STONECRUSHER" localSheetId="0">#REF!</definedName>
    <definedName name="STONECRUSHER" localSheetId="1">#REF!</definedName>
    <definedName name="STONECRUSHER" localSheetId="10">#REF!</definedName>
    <definedName name="STONECRUSHER">#REF!</definedName>
    <definedName name="Stonework" localSheetId="5">#REF!</definedName>
    <definedName name="Stonework" localSheetId="0">#REF!</definedName>
    <definedName name="Stonework">#REF!</definedName>
    <definedName name="STOP" localSheetId="10">#REF!</definedName>
    <definedName name="STOP">#REF!</definedName>
    <definedName name="STOP_KONTAK" localSheetId="5">[177]BAHAN!#REF!</definedName>
    <definedName name="STOP_KONTAK" localSheetId="0">[177]BAHAN!#REF!</definedName>
    <definedName name="STOP_KONTAK" localSheetId="1">[177]BAHAN!#REF!</definedName>
    <definedName name="STOP_KONTAK" localSheetId="10">[177]BAHAN!#REF!</definedName>
    <definedName name="STOP_KONTAK">[177]BAHAN!#REF!</definedName>
    <definedName name="STOP2" localSheetId="0">#REF!</definedName>
    <definedName name="STOP2" localSheetId="10">#REF!</definedName>
    <definedName name="STOP2">#REF!</definedName>
    <definedName name="STOP2E" localSheetId="0">#REF!</definedName>
    <definedName name="STOP2E" localSheetId="10">#REF!</definedName>
    <definedName name="STOP2E">#REF!</definedName>
    <definedName name="STOPE" localSheetId="0">#REF!</definedName>
    <definedName name="STOPE" localSheetId="10">#REF!</definedName>
    <definedName name="STOPE">#REF!</definedName>
    <definedName name="stopkontak" localSheetId="5">'[170]RAB (OK)'!#REF!</definedName>
    <definedName name="stopkontak" localSheetId="0">'[170]RAB (OK)'!#REF!</definedName>
    <definedName name="stopkontak">'[170]RAB (OK)'!#REF!</definedName>
    <definedName name="STR" localSheetId="0">#REF!</definedName>
    <definedName name="STR" localSheetId="10">#REF!</definedName>
    <definedName name="STR">#REF!</definedName>
    <definedName name="stress" localSheetId="1">'[52]Upah&amp;Bahan'!$C$19</definedName>
    <definedName name="stress" localSheetId="10">'[52]Upah&amp;Bahan'!$C$19</definedName>
    <definedName name="stress">'[6]Upah&amp;Bahan'!$C$19</definedName>
    <definedName name="Stressing316" localSheetId="5">#REF!</definedName>
    <definedName name="Stressing316" localSheetId="0">#REF!</definedName>
    <definedName name="Stressing316">#REF!</definedName>
    <definedName name="stressing400" localSheetId="5">#REF!</definedName>
    <definedName name="stressing400">#REF!</definedName>
    <definedName name="stressing405" localSheetId="5">#REF!</definedName>
    <definedName name="stressing405">#REF!</definedName>
    <definedName name="stressingdia316" localSheetId="5">#REF!</definedName>
    <definedName name="stressingdia316">#REF!</definedName>
    <definedName name="stressingdia400" localSheetId="5">#REF!</definedName>
    <definedName name="stressingdia400">#REF!</definedName>
    <definedName name="stressingdia405" localSheetId="5">#REF!</definedName>
    <definedName name="stressingdia405">#REF!</definedName>
    <definedName name="strew" localSheetId="5">[177]BAHAN!#REF!</definedName>
    <definedName name="strew" localSheetId="0">[177]BAHAN!#REF!</definedName>
    <definedName name="strew" localSheetId="1">[177]BAHAN!#REF!</definedName>
    <definedName name="strew" localSheetId="10">[177]BAHAN!#REF!</definedName>
    <definedName name="strew">[177]BAHAN!#REF!</definedName>
    <definedName name="strip">'[169]Harga Satuan Upah &amp; Bahan'!$H$47</definedName>
    <definedName name="strip2" localSheetId="0">#REF!</definedName>
    <definedName name="strip2" localSheetId="10">#REF!</definedName>
    <definedName name="strip2">#REF!</definedName>
    <definedName name="STRUK" localSheetId="0">#REF!</definedName>
    <definedName name="STRUK" localSheetId="10">#REF!</definedName>
    <definedName name="STRUK">#REF!</definedName>
    <definedName name="STRUKTUR" localSheetId="5">'[142]Kuantitas &amp; Harga'!#REF!</definedName>
    <definedName name="STRUKTUR" localSheetId="0">'[142]Kuantitas &amp; Harga'!#REF!</definedName>
    <definedName name="STRUKTUR" localSheetId="1">[100]BoQ!$A$130:$H$230</definedName>
    <definedName name="STRUKTUR" localSheetId="10">[100]BoQ!$A$130:$H$230</definedName>
    <definedName name="STRUKTUR">'[142]Kuantitas &amp; Harga'!#REF!</definedName>
    <definedName name="STS" localSheetId="5">#REF!</definedName>
    <definedName name="STS" localSheetId="0">#REF!</definedName>
    <definedName name="STS">#REF!</definedName>
    <definedName name="stsy">[188]DHSD!$G$33</definedName>
    <definedName name="stusrty">[188]DHSD!$G$22</definedName>
    <definedName name="stysryst">[188]DHSD!$G$37</definedName>
    <definedName name="SU">[152]Data!$B$19</definedName>
    <definedName name="Sub" localSheetId="5">#REF!</definedName>
    <definedName name="Sub" localSheetId="0">#REF!</definedName>
    <definedName name="sub" localSheetId="1">#REF!</definedName>
    <definedName name="sub" localSheetId="10">#REF!</definedName>
    <definedName name="Sub">#REF!</definedName>
    <definedName name="subkon">[227]OUTPUT!$A$9</definedName>
    <definedName name="SUBKONTRAKTOR" localSheetId="5">#REF!</definedName>
    <definedName name="SUBKONTRAKTOR" localSheetId="0">#REF!</definedName>
    <definedName name="SUBKONTRAKTOR">#REF!</definedName>
    <definedName name="SUBT" localSheetId="0">#REF!</definedName>
    <definedName name="SUBT" localSheetId="10">#REF!</definedName>
    <definedName name="SUBT">#REF!</definedName>
    <definedName name="subvol" localSheetId="10">#REF!</definedName>
    <definedName name="subvol">#REF!</definedName>
    <definedName name="SUE" localSheetId="5">[242]Meto!#REF!</definedName>
    <definedName name="SUE" localSheetId="0">[242]Meto!#REF!</definedName>
    <definedName name="SUE">[242]Meto!#REF!</definedName>
    <definedName name="sugiono" localSheetId="0">#REF!</definedName>
    <definedName name="sugiono" localSheetId="10">#REF!</definedName>
    <definedName name="sugiono">#REF!</definedName>
    <definedName name="sukaji" localSheetId="0">#REF!</definedName>
    <definedName name="sukaji" localSheetId="10">#REF!</definedName>
    <definedName name="sukaji">#REF!</definedName>
    <definedName name="sukucadang" localSheetId="5">'[252]RKA (2)'!#REF!</definedName>
    <definedName name="sukucadang" localSheetId="0">'[252]RKA (2)'!#REF!</definedName>
    <definedName name="sukucadang">'[252]RKA (2)'!#REF!</definedName>
    <definedName name="sul">[413]NK!$O$2</definedName>
    <definedName name="SUM_G52_G83" localSheetId="0">[154]BOQ!#REF!</definedName>
    <definedName name="SUM_G52_G83">[154]BOQ!#REF!</definedName>
    <definedName name="SUM2A" localSheetId="0">#REF!</definedName>
    <definedName name="SUM2A" localSheetId="10">#REF!</definedName>
    <definedName name="SUM2A">#REF!</definedName>
    <definedName name="sumboq1" localSheetId="5">#REF!</definedName>
    <definedName name="sumboq1" localSheetId="0">#REF!</definedName>
    <definedName name="sumboq1">#REF!</definedName>
    <definedName name="sumboq2" localSheetId="5">#REF!</definedName>
    <definedName name="sumboq2">#REF!</definedName>
    <definedName name="sumbq" localSheetId="5">#REF!</definedName>
    <definedName name="sumbq">#REF!</definedName>
    <definedName name="sumbq1" localSheetId="5">#REF!</definedName>
    <definedName name="sumbq1">#REF!</definedName>
    <definedName name="sumbq2" localSheetId="5">#REF!</definedName>
    <definedName name="sumbq2">#REF!</definedName>
    <definedName name="SUMI" localSheetId="10">#REF!</definedName>
    <definedName name="SUMI">#REF!</definedName>
    <definedName name="Summary">[473]Dist_analys!$H$279</definedName>
    <definedName name="SUMTOTAL" localSheetId="5">#REF!</definedName>
    <definedName name="SUMTOTAL" localSheetId="0">#REF!</definedName>
    <definedName name="SUMTOTAL">#REF!</definedName>
    <definedName name="SUMUR" localSheetId="0">[166]ANALISA!#REF!</definedName>
    <definedName name="SUMUR" localSheetId="10">[166]ANALISA!#REF!</definedName>
    <definedName name="SUMUR">[166]ANALISA!#REF!</definedName>
    <definedName name="SUmur_Arteis120">'[111]Analisa Harga Satuan'!$G$1845</definedName>
    <definedName name="sunaryo" localSheetId="10">#REF!</definedName>
    <definedName name="sunaryo">#REF!</definedName>
    <definedName name="sup" localSheetId="5">#REF!</definedName>
    <definedName name="SUP" localSheetId="1">#REF!</definedName>
    <definedName name="SUP" localSheetId="10">#REF!</definedName>
    <definedName name="sup">#REF!</definedName>
    <definedName name="sup.4b" localSheetId="5">[49]ANALISA!#REF!</definedName>
    <definedName name="sup.4b" localSheetId="0">[49]ANALISA!#REF!</definedName>
    <definedName name="sup.4b" localSheetId="1">[49]ANALISA!#REF!</definedName>
    <definedName name="sup.4b" localSheetId="10">[49]ANALISA!#REF!</definedName>
    <definedName name="sup.4b">[49]ANALISA!#REF!</definedName>
    <definedName name="sup.viii.a" localSheetId="5">[49]ANALISA!#REF!</definedName>
    <definedName name="sup.viii.a" localSheetId="0">[49]ANALISA!#REF!</definedName>
    <definedName name="sup.viii.a" localSheetId="1">[49]ANALISA!#REF!</definedName>
    <definedName name="sup.viii.a">[49]ANALISA!#REF!</definedName>
    <definedName name="sup.viii.c" localSheetId="5">[49]ANALISA!#REF!</definedName>
    <definedName name="sup.viii.c">[49]ANALISA!#REF!</definedName>
    <definedName name="SUP_VA" localSheetId="5">[49]ANALISA!#REF!</definedName>
    <definedName name="SUP_VA">[49]ANALISA!#REF!</definedName>
    <definedName name="supardi" localSheetId="0">#REF!</definedName>
    <definedName name="supardi" localSheetId="10">#REF!</definedName>
    <definedName name="supardi">#REF!</definedName>
    <definedName name="SUPFS" localSheetId="0">#REF!</definedName>
    <definedName name="SUPFS" localSheetId="10">#REF!</definedName>
    <definedName name="SUPFS">#REF!</definedName>
    <definedName name="SUPIR" localSheetId="5">[230]UPAH!$K$21</definedName>
    <definedName name="SUPIR" localSheetId="1">#REF!</definedName>
    <definedName name="SUPIR" localSheetId="10">#REF!</definedName>
    <definedName name="SUPIR">[254]UPAH!$K$21</definedName>
    <definedName name="SUPIR_TRUK" localSheetId="0">#REF!</definedName>
    <definedName name="SUPIR_TRUK" localSheetId="10">#REF!</definedName>
    <definedName name="SUPIR_TRUK">#REF!</definedName>
    <definedName name="Supl._V" localSheetId="0">#REF!</definedName>
    <definedName name="Supl._V" localSheetId="10">#REF!</definedName>
    <definedName name="Supl._V">#REF!</definedName>
    <definedName name="SUPL.5C" localSheetId="5">#REF!</definedName>
    <definedName name="SUPL.5C" localSheetId="0">#REF!</definedName>
    <definedName name="SUPL.5C" localSheetId="1">#REF!</definedName>
    <definedName name="SUPL.5C" localSheetId="10">#REF!</definedName>
    <definedName name="SUPL.5C">#REF!</definedName>
    <definedName name="SUPL.9" localSheetId="5">#REF!</definedName>
    <definedName name="SUPL.9" localSheetId="1">#REF!</definedName>
    <definedName name="SUPL.9" localSheetId="10">#REF!</definedName>
    <definedName name="SUPL.9">#REF!</definedName>
    <definedName name="SUPL.9A" localSheetId="5">#REF!</definedName>
    <definedName name="SUPL.9A" localSheetId="1">#REF!</definedName>
    <definedName name="SUPL.9A" localSheetId="10">#REF!</definedName>
    <definedName name="SUPL.9A">#REF!</definedName>
    <definedName name="SUPL.VA" localSheetId="5">#REF!</definedName>
    <definedName name="SUPL.VA" localSheetId="1">#REF!</definedName>
    <definedName name="SUPL.VA" localSheetId="10">#REF!</definedName>
    <definedName name="SUPL.VA">#REF!</definedName>
    <definedName name="SUPL.VB" localSheetId="5">#REF!</definedName>
    <definedName name="SUPL.VB" localSheetId="1">#REF!</definedName>
    <definedName name="SUPL.VB" localSheetId="10">#REF!</definedName>
    <definedName name="SUPL.VB">#REF!</definedName>
    <definedName name="SUPL.VC" localSheetId="5">#REF!</definedName>
    <definedName name="SUPL.VC" localSheetId="1">#REF!</definedName>
    <definedName name="SUPL.VC" localSheetId="10">#REF!</definedName>
    <definedName name="SUPL.VC">#REF!</definedName>
    <definedName name="SUPL.VD" localSheetId="5">#REF!</definedName>
    <definedName name="SUPL.VD" localSheetId="1">#REF!</definedName>
    <definedName name="SUPL.VD" localSheetId="10">#REF!</definedName>
    <definedName name="SUPL.VD">#REF!</definedName>
    <definedName name="SUPL.VE" localSheetId="5">#REF!</definedName>
    <definedName name="SUPL.VE" localSheetId="1">#REF!</definedName>
    <definedName name="SUPL.VE" localSheetId="10">#REF!</definedName>
    <definedName name="SUPL.VE">#REF!</definedName>
    <definedName name="SUPL.VF" localSheetId="5">#REF!</definedName>
    <definedName name="SUPL.VF" localSheetId="1">#REF!</definedName>
    <definedName name="SUPL.VF" localSheetId="10">#REF!</definedName>
    <definedName name="SUPL.VF">#REF!</definedName>
    <definedName name="SUPL.VG" localSheetId="5">#REF!</definedName>
    <definedName name="SUPL.VG" localSheetId="1">#REF!</definedName>
    <definedName name="SUPL.VG" localSheetId="10">#REF!</definedName>
    <definedName name="SUPL.VG">#REF!</definedName>
    <definedName name="SUPL.VH" localSheetId="5">#REF!</definedName>
    <definedName name="SUPL.VH" localSheetId="1">#REF!</definedName>
    <definedName name="SUPL.VH" localSheetId="10">#REF!</definedName>
    <definedName name="SUPL.VH">#REF!</definedName>
    <definedName name="SUPL_IVB" localSheetId="5">[177]ANALISA!#REF!</definedName>
    <definedName name="SUPL_IVB" localSheetId="0">[177]ANALISA!#REF!</definedName>
    <definedName name="SUPL_IVB" localSheetId="1">[177]ANALISA!#REF!</definedName>
    <definedName name="SUPL_IVB" localSheetId="10">[177]ANALISA!#REF!</definedName>
    <definedName name="SUPL_IVB">[177]ANALISA!#REF!</definedName>
    <definedName name="SUPL_V" localSheetId="5">[176]Analisa!$L$321</definedName>
    <definedName name="supl_v" localSheetId="0">[177]ANALISA!#REF!</definedName>
    <definedName name="supl_v" localSheetId="1">[177]ANALISA!#REF!</definedName>
    <definedName name="supl_v" localSheetId="10">[177]ANALISA!#REF!</definedName>
    <definedName name="supl_v">[177]ANALISA!#REF!</definedName>
    <definedName name="SUPL_VA" localSheetId="5">[177]ANALISA!#REF!</definedName>
    <definedName name="SUPL_VA" localSheetId="0">[177]ANALISA!#REF!</definedName>
    <definedName name="SUPL_VA" localSheetId="1">[177]ANALISA!#REF!</definedName>
    <definedName name="SUPL_VA">[177]ANALISA!#REF!</definedName>
    <definedName name="SUPL_VB" localSheetId="5">[177]ANALISA!#REF!</definedName>
    <definedName name="SUPL_VB">[177]ANALISA!#REF!</definedName>
    <definedName name="supl_viii">[177]ANALISA!#REF!</definedName>
    <definedName name="SUPL_VIIIA">[177]ANALISA!#REF!</definedName>
    <definedName name="Supri">[295]dasar!$C$26:$G$36</definedName>
    <definedName name="SUPT" localSheetId="0">#REF!</definedName>
    <definedName name="SUPT" localSheetId="10">#REF!</definedName>
    <definedName name="SUPT">#REF!</definedName>
    <definedName name="SURAT">[474]h.satuan!$C$14:$C$23</definedName>
    <definedName name="survey">[256]AHS!$K$20</definedName>
    <definedName name="surveyor" localSheetId="5">#REF!</definedName>
    <definedName name="surveyor" localSheetId="0">#REF!</definedName>
    <definedName name="surveyor">#REF!</definedName>
    <definedName name="SV" localSheetId="5">#REF!</definedName>
    <definedName name="SV">#REF!</definedName>
    <definedName name="svsd" localSheetId="0">'KONVERSI (2)'!STOP2:'KONVERSI (2)'!STOP2E</definedName>
    <definedName name="svsd" localSheetId="10">'Volume (2)'!STOP2:'Volume (2)'!STOP2E</definedName>
    <definedName name="svsd">STOP2:STOP2E</definedName>
    <definedName name="SW" localSheetId="0" hidden="1">{"'Sheet1'!$A$1"}</definedName>
    <definedName name="SW" localSheetId="10" hidden="1">{"'Sheet1'!$A$1"}</definedName>
    <definedName name="SW" hidden="1">{"'Sheet1'!$A$1"}</definedName>
    <definedName name="sw35besi" localSheetId="10">#REF!</definedName>
    <definedName name="sw35besi">#REF!</definedName>
    <definedName name="sw45besi" localSheetId="10">#REF!</definedName>
    <definedName name="sw45besi">#REF!</definedName>
    <definedName name="swarna">'[81]Bahan '!#REF!</definedName>
    <definedName name="swy">[188]DHSD!$G$35</definedName>
    <definedName name="sysey">[188]DHSD!$G$45</definedName>
    <definedName name="syts">[188]DHSD!$G$13</definedName>
    <definedName name="sztrs">'[225]SAT-DAS'!$J$59</definedName>
    <definedName name="T" localSheetId="5">#REF!</definedName>
    <definedName name="T" localSheetId="0">#REF!</definedName>
    <definedName name="t" localSheetId="1">'[121]Anal-1'!$A$3:$B$3</definedName>
    <definedName name="t" localSheetId="10">'[121]Anal-1'!$A$3:$B$3</definedName>
    <definedName name="T">#REF!</definedName>
    <definedName name="t101p" localSheetId="0">#REF!</definedName>
    <definedName name="t101p" localSheetId="10">#REF!</definedName>
    <definedName name="t101p">#REF!</definedName>
    <definedName name="t103p" localSheetId="0">#REF!</definedName>
    <definedName name="t103p" localSheetId="10">#REF!</definedName>
    <definedName name="t103p">#REF!</definedName>
    <definedName name="t105mnc" localSheetId="0">'[171]thao-go'!#REF!</definedName>
    <definedName name="t105mnc" localSheetId="10">'[171]thao-go'!#REF!</definedName>
    <definedName name="t105mnc">'[171]thao-go'!#REF!</definedName>
    <definedName name="t10m" localSheetId="0">'[171]lam-moi'!#REF!</definedName>
    <definedName name="t10m" localSheetId="10">'[171]lam-moi'!#REF!</definedName>
    <definedName name="t10m">'[171]lam-moi'!#REF!</definedName>
    <definedName name="t10nc" localSheetId="0">'[171]lam-moi'!#REF!</definedName>
    <definedName name="t10nc" localSheetId="10">'[171]lam-moi'!#REF!</definedName>
    <definedName name="t10nc">'[171]lam-moi'!#REF!</definedName>
    <definedName name="t10nc1p" localSheetId="0">#REF!</definedName>
    <definedName name="t10nc1p" localSheetId="10">#REF!</definedName>
    <definedName name="t10nc1p">#REF!</definedName>
    <definedName name="t10ncm" localSheetId="0">'[171]lam-moi'!#REF!</definedName>
    <definedName name="t10ncm" localSheetId="10">'[171]lam-moi'!#REF!</definedName>
    <definedName name="t10ncm">'[171]lam-moi'!#REF!</definedName>
    <definedName name="t10vl" localSheetId="0">'[171]lam-moi'!#REF!</definedName>
    <definedName name="t10vl" localSheetId="10">'[171]lam-moi'!#REF!</definedName>
    <definedName name="t10vl">'[171]lam-moi'!#REF!</definedName>
    <definedName name="t10vl1p" localSheetId="0">#REF!</definedName>
    <definedName name="t10vl1p" localSheetId="10">#REF!</definedName>
    <definedName name="t10vl1p">#REF!</definedName>
    <definedName name="t121p" localSheetId="0">#REF!</definedName>
    <definedName name="t121p" localSheetId="10">#REF!</definedName>
    <definedName name="t121p">#REF!</definedName>
    <definedName name="t123p" localSheetId="0">#REF!</definedName>
    <definedName name="t123p" localSheetId="10">#REF!</definedName>
    <definedName name="t123p">#REF!</definedName>
    <definedName name="t12m" localSheetId="0">'[171]lam-moi'!#REF!</definedName>
    <definedName name="t12m" localSheetId="10">'[171]lam-moi'!#REF!</definedName>
    <definedName name="t12m">'[171]lam-moi'!#REF!</definedName>
    <definedName name="t12mnc" localSheetId="0">'[171]thao-go'!#REF!</definedName>
    <definedName name="t12mnc" localSheetId="10">'[171]thao-go'!#REF!</definedName>
    <definedName name="t12mnc">'[171]thao-go'!#REF!</definedName>
    <definedName name="t12nc" localSheetId="0">'[171]lam-moi'!#REF!</definedName>
    <definedName name="t12nc" localSheetId="10">'[171]lam-moi'!#REF!</definedName>
    <definedName name="t12nc">'[171]lam-moi'!#REF!</definedName>
    <definedName name="t12nc3p">'[171]CHITIET VL-NC'!$G$38</definedName>
    <definedName name="t12ncm" localSheetId="10">'[171]lam-moi'!#REF!</definedName>
    <definedName name="t12ncm">'[171]lam-moi'!#REF!</definedName>
    <definedName name="t12vl" localSheetId="10">'[171]lam-moi'!#REF!</definedName>
    <definedName name="t12vl">'[171]lam-moi'!#REF!</definedName>
    <definedName name="t12vl3p">'[171]CHITIET VL-NC'!$G$34</definedName>
    <definedName name="t141p" localSheetId="0">#REF!</definedName>
    <definedName name="t141p" localSheetId="10">#REF!</definedName>
    <definedName name="t141p">#REF!</definedName>
    <definedName name="t143p" localSheetId="0">#REF!</definedName>
    <definedName name="t143p" localSheetId="10">#REF!</definedName>
    <definedName name="t143p">#REF!</definedName>
    <definedName name="t14m" localSheetId="0">'[171]lam-moi'!#REF!</definedName>
    <definedName name="t14m" localSheetId="10">'[171]lam-moi'!#REF!</definedName>
    <definedName name="t14m">'[171]lam-moi'!#REF!</definedName>
    <definedName name="t14mnc" localSheetId="0">'[171]thao-go'!#REF!</definedName>
    <definedName name="t14mnc" localSheetId="10">'[171]thao-go'!#REF!</definedName>
    <definedName name="t14mnc">'[171]thao-go'!#REF!</definedName>
    <definedName name="t14nc" localSheetId="10">'[171]lam-moi'!#REF!</definedName>
    <definedName name="t14nc">'[171]lam-moi'!#REF!</definedName>
    <definedName name="t14nc3p" localSheetId="0">#REF!</definedName>
    <definedName name="t14nc3p" localSheetId="10">#REF!</definedName>
    <definedName name="t14nc3p">#REF!</definedName>
    <definedName name="t14ncm" localSheetId="10">'[171]lam-moi'!#REF!</definedName>
    <definedName name="t14ncm">'[171]lam-moi'!#REF!</definedName>
    <definedName name="T14vc" localSheetId="10">'[171]CHITIET VL-NC-TT -1p'!#REF!</definedName>
    <definedName name="T14vc">'[171]CHITIET VL-NC-TT -1p'!#REF!</definedName>
    <definedName name="t14vl" localSheetId="10">'[171]lam-moi'!#REF!</definedName>
    <definedName name="t14vl">'[171]lam-moi'!#REF!</definedName>
    <definedName name="t14vl3p" localSheetId="0">#REF!</definedName>
    <definedName name="t14vl3p" localSheetId="10">#REF!</definedName>
    <definedName name="t14vl3p">#REF!</definedName>
    <definedName name="T203P" localSheetId="10">[171]VC!#REF!</definedName>
    <definedName name="T203P">[171]VC!#REF!</definedName>
    <definedName name="t20m" localSheetId="10">'[171]lam-moi'!#REF!</definedName>
    <definedName name="t20m">'[171]lam-moi'!#REF!</definedName>
    <definedName name="t20ncm" localSheetId="10">'[171]lam-moi'!#REF!</definedName>
    <definedName name="t20ncm">'[171]lam-moi'!#REF!</definedName>
    <definedName name="t6r" localSheetId="0" hidden="1">{"'Sheet1'!$A$1"}</definedName>
    <definedName name="t6r" localSheetId="10" hidden="1">{"'Sheet1'!$A$1"}</definedName>
    <definedName name="t6r" hidden="1">{"'Sheet1'!$A$1"}</definedName>
    <definedName name="t7m">'[171]THPDMoi  (2)'!#REF!</definedName>
    <definedName name="t7nc">'[171]lam-moi'!#REF!</definedName>
    <definedName name="t7vl">'[171]lam-moi'!#REF!</definedName>
    <definedName name="t84mnc">'[171]thao-go'!#REF!</definedName>
    <definedName name="t8m">'[171]THPDMoi  (2)'!#REF!</definedName>
    <definedName name="t8nc">'[171]lam-moi'!#REF!</definedName>
    <definedName name="t8vl">'[171]lam-moi'!#REF!</definedName>
    <definedName name="T9_B" localSheetId="0">#REF!</definedName>
    <definedName name="T9_B" localSheetId="10">#REF!</definedName>
    <definedName name="T9_B">#REF!</definedName>
    <definedName name="T9_D" localSheetId="0">#REF!</definedName>
    <definedName name="T9_D" localSheetId="10">#REF!</definedName>
    <definedName name="T9_D">#REF!</definedName>
    <definedName name="T9_E" localSheetId="0">#REF!</definedName>
    <definedName name="T9_E" localSheetId="10">#REF!</definedName>
    <definedName name="T9_E">#REF!</definedName>
    <definedName name="T9_F" localSheetId="10">#REF!</definedName>
    <definedName name="T9_F">#REF!</definedName>
    <definedName name="T9_G" localSheetId="10">#REF!</definedName>
    <definedName name="T9_G">#REF!</definedName>
    <definedName name="T9_I" localSheetId="10">#REF!</definedName>
    <definedName name="T9_I">#REF!</definedName>
    <definedName name="TA" localSheetId="1">#REF!</definedName>
    <definedName name="TA" localSheetId="10">#REF!</definedName>
    <definedName name="TA">'[117]Input Umum'!$D$18</definedName>
    <definedName name="ta.">[255]informasi!$R$3</definedName>
    <definedName name="TAB_ALAT" localSheetId="0">#REF!</definedName>
    <definedName name="TAB_ALAT" localSheetId="10">#REF!</definedName>
    <definedName name="TAB_ALAT">#REF!</definedName>
    <definedName name="tabel" localSheetId="5">#REF!</definedName>
    <definedName name="tabel" localSheetId="0">#REF!</definedName>
    <definedName name="tabel">#REF!</definedName>
    <definedName name="TABEL_1" localSheetId="5">#REF!</definedName>
    <definedName name="TABEL_1">#REF!</definedName>
    <definedName name="TABEL_2" localSheetId="5">#REF!</definedName>
    <definedName name="TABEL_2">#REF!</definedName>
    <definedName name="tabel1" localSheetId="5">#REF!</definedName>
    <definedName name="tabel1">#REF!</definedName>
    <definedName name="tabel2" localSheetId="5">#REF!</definedName>
    <definedName name="tabel2">#REF!</definedName>
    <definedName name="tabelanhs" localSheetId="5">#REF!</definedName>
    <definedName name="tabelanhs">#REF!</definedName>
    <definedName name="tabelhspl" localSheetId="5">#REF!</definedName>
    <definedName name="tabelhspl">#REF!</definedName>
    <definedName name="table" localSheetId="5" hidden="1">[321]H.Satuan!#REF!</definedName>
    <definedName name="table" localSheetId="0" hidden="1">[321]H.Satuan!#REF!</definedName>
    <definedName name="table" localSheetId="1">[428]Penwrn!#REF!</definedName>
    <definedName name="table" localSheetId="10">[428]Penwrn!#REF!</definedName>
    <definedName name="table" hidden="1">[321]H.Satuan!#REF!</definedName>
    <definedName name="Tackcoat" localSheetId="5">#REF!</definedName>
    <definedName name="Tackcoat" localSheetId="0">#REF!</definedName>
    <definedName name="tackcoat" localSheetId="1">#REF!</definedName>
    <definedName name="tackcoat" localSheetId="10">#REF!</definedName>
    <definedName name="Tackcoat">#REF!</definedName>
    <definedName name="taek" localSheetId="0">[475]SCH!#REF!</definedName>
    <definedName name="taek" localSheetId="10">[475]SCH!#REF!</definedName>
    <definedName name="taek">[475]SCH!#REF!</definedName>
    <definedName name="Tahun">'[186]Input Umum'!$J$50</definedName>
    <definedName name="tai" localSheetId="0" hidden="1">{"'Sheet1'!$A$1"}</definedName>
    <definedName name="tai" localSheetId="10" hidden="1">{"'Sheet1'!$A$1"}</definedName>
    <definedName name="tai" hidden="1">{"'Sheet1'!$A$1"}</definedName>
    <definedName name="taksir.e" localSheetId="5">#REF!</definedName>
    <definedName name="taksir.e" localSheetId="0">#REF!</definedName>
    <definedName name="taksir.e">#REF!</definedName>
    <definedName name="Taksir.H" localSheetId="5">#REF!</definedName>
    <definedName name="Taksir.H">#REF!</definedName>
    <definedName name="taksir_e" localSheetId="5">#REF!</definedName>
    <definedName name="taksir_e">#REF!</definedName>
    <definedName name="taksir_h" localSheetId="5">#REF!</definedName>
    <definedName name="taksir_h">#REF!</definedName>
    <definedName name="talang" localSheetId="5">[49]ANALISA!#REF!</definedName>
    <definedName name="talang" localSheetId="0">[49]ANALISA!#REF!</definedName>
    <definedName name="talang" localSheetId="1">[49]ANALISA!#REF!</definedName>
    <definedName name="talang" localSheetId="10">[49]ANALISA!#REF!</definedName>
    <definedName name="talang">[49]ANALISA!#REF!</definedName>
    <definedName name="tali">[199]bahan!$H$273</definedName>
    <definedName name="taliijuk" localSheetId="5">[40]upah!#REF!</definedName>
    <definedName name="taliijuk">[40]upah!#REF!</definedName>
    <definedName name="TAMPER" localSheetId="5">[109]Peralatan!$A$1417:$J$1475</definedName>
    <definedName name="TAMPER" localSheetId="0">#REF!</definedName>
    <definedName name="tamper" localSheetId="1">#REF!</definedName>
    <definedName name="tamper" localSheetId="10">#REF!</definedName>
    <definedName name="TAMPER">#REF!</definedName>
    <definedName name="TAMPING">[59]Vibro_Roller!$F$88:$F$90</definedName>
    <definedName name="tamu" localSheetId="1">'[232]Upah&amp;Bahan'!$C$62</definedName>
    <definedName name="tamu" localSheetId="10">'[232]Upah&amp;Bahan'!$C$62</definedName>
    <definedName name="tamu">'[4]Upah&amp;Bahan'!$C$62</definedName>
    <definedName name="TANAH" localSheetId="5">#REF!</definedName>
    <definedName name="TANAH" localSheetId="0">#REF!</definedName>
    <definedName name="TANAH" localSheetId="1">[100]BoQ!$A$41:$H$59</definedName>
    <definedName name="TANAH" localSheetId="10">[100]BoQ!$A$41:$H$59</definedName>
    <definedName name="TANAH">#REF!</definedName>
    <definedName name="TANAH_TIM" localSheetId="5">#REF!</definedName>
    <definedName name="TANAH_TIM" localSheetId="0">#REF!</definedName>
    <definedName name="TANAH_TIM">#REF!</definedName>
    <definedName name="TANAH_TIMBUN" localSheetId="5">[175]BAHAN!#REF!</definedName>
    <definedName name="TANAH_TIMBUN" localSheetId="0">[175]BAHAN!#REF!</definedName>
    <definedName name="TANAH_TIMBUN" localSheetId="1">[175]BAHAN!#REF!</definedName>
    <definedName name="TANAH_TIMBUN" localSheetId="10">[175]BAHAN!#REF!</definedName>
    <definedName name="TANAH_TIMBUN">[175]BAHAN!#REF!</definedName>
    <definedName name="Tanah_Urug">'[218]UPAH &amp; BAHAN '!$C$12</definedName>
    <definedName name="tanahbiasa" localSheetId="5">[227]upahbahan!#REF!</definedName>
    <definedName name="tanahbiasa">[227]upahbahan!#REF!</definedName>
    <definedName name="tanahtimbun" localSheetId="5">'[173]harga bahan'!#REF!</definedName>
    <definedName name="tanahtimbun" localSheetId="0">'[173]harga bahan'!#REF!</definedName>
    <definedName name="tanahtimbun" localSheetId="1">#REF!</definedName>
    <definedName name="tanahtimbun" localSheetId="10">#REF!</definedName>
    <definedName name="tanahtimbun">'[173]harga bahan'!#REF!</definedName>
    <definedName name="tanahurg" localSheetId="5">#REF!</definedName>
    <definedName name="tanahurg" localSheetId="0">#REF!</definedName>
    <definedName name="tanahurg">#REF!</definedName>
    <definedName name="tanahurug">[40]upah!$H$50</definedName>
    <definedName name="Tandem" localSheetId="1">[283]rekap!$D$80</definedName>
    <definedName name="Tandem" localSheetId="10">[283]rekap!$D$80</definedName>
    <definedName name="Tandem">'[193]Harga Dasar'!$H$60</definedName>
    <definedName name="TANDEM_R">[185]BASIC!$I$60</definedName>
    <definedName name="TANDEM_ROLLER">[185]BASIC!$I$70</definedName>
    <definedName name="tandemroler" localSheetId="0">#REF!</definedName>
    <definedName name="tandemroler" localSheetId="10">#REF!</definedName>
    <definedName name="tandemroler">#REF!</definedName>
    <definedName name="TANDEMROLLER" localSheetId="5">[109]Peralatan!$A$945:$J$1003</definedName>
    <definedName name="TandemRoller" localSheetId="0">#REF!</definedName>
    <definedName name="TANDEMROLLER" localSheetId="1">#REF!</definedName>
    <definedName name="TANDEMROLLER" localSheetId="10">#REF!</definedName>
    <definedName name="TandemRoller">#REF!</definedName>
    <definedName name="tang" localSheetId="5">#REF!</definedName>
    <definedName name="tang" localSheetId="0">#REF!</definedName>
    <definedName name="tang">#REF!</definedName>
    <definedName name="tanggal" localSheetId="1">'[476]Daft 2.1'!$E$41</definedName>
    <definedName name="tanggal" localSheetId="10">'[476]Daft 2.1'!$E$41</definedName>
    <definedName name="TANGGAL">[262]CH!$C$30</definedName>
    <definedName name="TANGGAL1">[477]Data!$B$11</definedName>
    <definedName name="TANGGAL2">[477]Data!$B$12</definedName>
    <definedName name="tangki">[96]BasicPrice!$F$76</definedName>
    <definedName name="tangkiair4rbltr">'[111]Analisa Harga Satuan'!$G$2175</definedName>
    <definedName name="tangkihu">[119]HarSat!$E$48</definedName>
    <definedName name="tanjd" localSheetId="5" hidden="1">[321]H.Satuan!#REF!</definedName>
    <definedName name="tanjd" localSheetId="0" hidden="1">[321]H.Satuan!#REF!</definedName>
    <definedName name="tanjd" hidden="1">[321]H.Satuan!#REF!</definedName>
    <definedName name="tapak" localSheetId="0">'[121]Anal-1'!#REF!</definedName>
    <definedName name="tapak">'[121]Anal-1'!#REF!</definedName>
    <definedName name="tarigan" localSheetId="0" hidden="1">{"'Sheet1'!$A$1"}</definedName>
    <definedName name="tarigan" localSheetId="10" hidden="1">{"'Sheet1'!$A$1"}</definedName>
    <definedName name="tarigan" hidden="1">{"'Sheet1'!$A$1"}</definedName>
    <definedName name="tarikanjendela">[40]upah!$H$96</definedName>
    <definedName name="tarikanpintu">[40]upah!$H$95</definedName>
    <definedName name="tarol">[80]DHSD!$G$43</definedName>
    <definedName name="tasirtu" localSheetId="5">[227]upahbahan!#REF!</definedName>
    <definedName name="tasirtu" localSheetId="0">[227]upahbahan!#REF!</definedName>
    <definedName name="tasirtu">[227]upahbahan!#REF!</definedName>
    <definedName name="Tawar" localSheetId="5">#REF!</definedName>
    <definedName name="Tawar" localSheetId="0">#REF!</definedName>
    <definedName name="Tawar">#REF!</definedName>
    <definedName name="tawg16" localSheetId="0">#REF!</definedName>
    <definedName name="tawg16" localSheetId="10">#REF!</definedName>
    <definedName name="tawg16">#REF!</definedName>
    <definedName name="TaxTV">10%</definedName>
    <definedName name="TaxXL">5%</definedName>
    <definedName name="TB" localSheetId="10">#REF!</definedName>
    <definedName name="TB">#REF!</definedName>
    <definedName name="tbdd1p" localSheetId="10">'[171]lam-moi'!#REF!</definedName>
    <definedName name="tbdd1p">'[171]lam-moi'!#REF!</definedName>
    <definedName name="tbdd3p" localSheetId="10">'[171]lam-moi'!#REF!</definedName>
    <definedName name="tbdd3p">'[171]lam-moi'!#REF!</definedName>
    <definedName name="tbddsdl" localSheetId="10">'[171]lam-moi'!#REF!</definedName>
    <definedName name="tbddsdl">'[171]lam-moi'!#REF!</definedName>
    <definedName name="tbhhj" localSheetId="0" hidden="1">{"'Sheet1'!$A$1"}</definedName>
    <definedName name="tbhhj" localSheetId="10" hidden="1">{"'Sheet1'!$A$1"}</definedName>
    <definedName name="tbhhj" hidden="1">{"'Sheet1'!$A$1"}</definedName>
    <definedName name="TBI" localSheetId="10">'[171]TH XL'!#REF!</definedName>
    <definedName name="TBI">'[171]TH XL'!#REF!</definedName>
    <definedName name="TBS" localSheetId="0">#REF!</definedName>
    <definedName name="TBS" localSheetId="10">#REF!</definedName>
    <definedName name="TBS">#REF!</definedName>
    <definedName name="tbter" localSheetId="10">'[81]Upah '!#REF!</definedName>
    <definedName name="tbter">'[81]Upah '!#REF!</definedName>
    <definedName name="tbtr" localSheetId="10">'[171]TH XL'!#REF!</definedName>
    <definedName name="tbtr">'[171]TH XL'!#REF!</definedName>
    <definedName name="tbtram" localSheetId="0">#REF!</definedName>
    <definedName name="tbtram" localSheetId="10">#REF!</definedName>
    <definedName name="tbtram">#REF!</definedName>
    <definedName name="TC" localSheetId="0">#REF!</definedName>
    <definedName name="TC" localSheetId="10">#REF!</definedName>
    <definedName name="TC">#REF!</definedName>
    <definedName name="TC_1" localSheetId="0">#REF!</definedName>
    <definedName name="TC_1" localSheetId="10">#REF!</definedName>
    <definedName name="TC_1">#REF!</definedName>
    <definedName name="TC_2" localSheetId="10">#REF!</definedName>
    <definedName name="TC_2">#REF!</definedName>
    <definedName name="TC_NHANH1" localSheetId="10">#REF!</definedName>
    <definedName name="TC_NHANH1">#REF!</definedName>
    <definedName name="tcxxnc" localSheetId="10">'[171]thao-go'!#REF!</definedName>
    <definedName name="tcxxnc">'[171]thao-go'!#REF!</definedName>
    <definedName name="td" localSheetId="10">'[171]THPDMoi  (2)'!#REF!</definedName>
    <definedName name="td">'[171]THPDMoi  (2)'!#REF!</definedName>
    <definedName name="td10vl" localSheetId="10">'[171]#REF'!#REF!</definedName>
    <definedName name="td10vl">'[171]#REF'!#REF!</definedName>
    <definedName name="td12nc" localSheetId="10">'[171]#REF'!#REF!</definedName>
    <definedName name="td12nc">'[171]#REF'!#REF!</definedName>
    <definedName name="td1cnc">'[171]lam-moi'!#REF!</definedName>
    <definedName name="td1cvl">'[171]lam-moi'!#REF!</definedName>
    <definedName name="td1p" localSheetId="0">#REF!</definedName>
    <definedName name="td1p" localSheetId="10">#REF!</definedName>
    <definedName name="td1p">#REF!</definedName>
    <definedName name="TD1pnc" localSheetId="10">'[171]CHITIET VL-NC-TT -1p'!#REF!</definedName>
    <definedName name="TD1pnc">'[171]CHITIET VL-NC-TT -1p'!#REF!</definedName>
    <definedName name="TD1pvl" localSheetId="10">'[171]CHITIET VL-NC-TT -1p'!#REF!</definedName>
    <definedName name="TD1pvl">'[171]CHITIET VL-NC-TT -1p'!#REF!</definedName>
    <definedName name="td3p" localSheetId="0">#REF!</definedName>
    <definedName name="td3p" localSheetId="10">#REF!</definedName>
    <definedName name="td3p">#REF!</definedName>
    <definedName name="TDB" localSheetId="0">#REF!</definedName>
    <definedName name="TDB" localSheetId="10">#REF!</definedName>
    <definedName name="TDB">#REF!</definedName>
    <definedName name="tdc84nc" localSheetId="0">'[171]thao-go'!#REF!</definedName>
    <definedName name="tdc84nc" localSheetId="10">'[171]thao-go'!#REF!</definedName>
    <definedName name="tdc84nc">'[171]thao-go'!#REF!</definedName>
    <definedName name="tdcnc" localSheetId="0">'[171]thao-go'!#REF!</definedName>
    <definedName name="tdcnc" localSheetId="10">'[171]thao-go'!#REF!</definedName>
    <definedName name="tdcnc">'[171]thao-go'!#REF!</definedName>
    <definedName name="TDD" localSheetId="0">#REF!</definedName>
    <definedName name="TDD" localSheetId="10">#REF!</definedName>
    <definedName name="TDD">#REF!</definedName>
    <definedName name="tdgnc" localSheetId="0">'[171]lam-moi'!#REF!</definedName>
    <definedName name="tdgnc" localSheetId="10">'[171]lam-moi'!#REF!</definedName>
    <definedName name="tdgnc">'[171]lam-moi'!#REF!</definedName>
    <definedName name="tdgvl" localSheetId="0">'[171]lam-moi'!#REF!</definedName>
    <definedName name="tdgvl" localSheetId="10">'[171]lam-moi'!#REF!</definedName>
    <definedName name="tdgvl">'[171]lam-moi'!#REF!</definedName>
    <definedName name="tdhtnc">'[171]lam-moi'!#REF!</definedName>
    <definedName name="tdhtvl">'[171]lam-moi'!#REF!</definedName>
    <definedName name="TDI" localSheetId="0">#REF!</definedName>
    <definedName name="TDI" localSheetId="10">#REF!</definedName>
    <definedName name="TDI">#REF!</definedName>
    <definedName name="TDII" localSheetId="0">#REF!</definedName>
    <definedName name="TDII" localSheetId="10">#REF!</definedName>
    <definedName name="TDII">#REF!</definedName>
    <definedName name="TDL" localSheetId="0">#REF!</definedName>
    <definedName name="TDL" localSheetId="10">#REF!</definedName>
    <definedName name="TDL">#REF!</definedName>
    <definedName name="TDN" localSheetId="5">#REF!</definedName>
    <definedName name="TDN" localSheetId="0">#REF!</definedName>
    <definedName name="TDN">#REF!</definedName>
    <definedName name="tdnc" localSheetId="10">[171]gtrinh!#REF!</definedName>
    <definedName name="tdnc">[171]gtrinh!#REF!</definedName>
    <definedName name="tdnc1p" localSheetId="0">#REF!</definedName>
    <definedName name="tdnc1p" localSheetId="10">#REF!</definedName>
    <definedName name="tdnc1p">#REF!</definedName>
    <definedName name="tdnc3p">'[171]CHITIET VL-NC'!$G$28</definedName>
    <definedName name="TDP" localSheetId="0">#REF!</definedName>
    <definedName name="TDP" localSheetId="10">#REF!</definedName>
    <definedName name="TDP">#REF!</definedName>
    <definedName name="Tdr" localSheetId="10">'[189]SAT-DAS'!#REF!</definedName>
    <definedName name="Tdr">'[189]SAT-DAS'!#REF!</definedName>
    <definedName name="TDS" localSheetId="5">#REF!</definedName>
    <definedName name="TDS" localSheetId="0">#REF!</definedName>
    <definedName name="TDS">#REF!</definedName>
    <definedName name="tdt1pnc" localSheetId="0">[171]gtrinh!#REF!</definedName>
    <definedName name="tdt1pnc" localSheetId="10">[171]gtrinh!#REF!</definedName>
    <definedName name="tdt1pnc">[171]gtrinh!#REF!</definedName>
    <definedName name="tdt1pvl" localSheetId="0">[171]gtrinh!#REF!</definedName>
    <definedName name="tdt1pvl" localSheetId="10">[171]gtrinh!#REF!</definedName>
    <definedName name="tdt1pvl">[171]gtrinh!#REF!</definedName>
    <definedName name="tdt2cnc" localSheetId="0">'[171]lam-moi'!#REF!</definedName>
    <definedName name="tdt2cnc" localSheetId="10">'[171]lam-moi'!#REF!</definedName>
    <definedName name="tdt2cnc">'[171]lam-moi'!#REF!</definedName>
    <definedName name="tdt2cvl" localSheetId="0">[171]chitiet!#REF!</definedName>
    <definedName name="tdt2cvl" localSheetId="10">[171]chitiet!#REF!</definedName>
    <definedName name="tdt2cvl">[171]chitiet!#REF!</definedName>
    <definedName name="tdtr2cnc" localSheetId="0">#REF!</definedName>
    <definedName name="tdtr2cnc" localSheetId="10">#REF!</definedName>
    <definedName name="tdtr2cnc">#REF!</definedName>
    <definedName name="tdtr2cvl" localSheetId="0">#REF!</definedName>
    <definedName name="tdtr2cvl" localSheetId="10">#REF!</definedName>
    <definedName name="tdtr2cvl">#REF!</definedName>
    <definedName name="tdtrnc" localSheetId="0">[171]gtrinh!#REF!</definedName>
    <definedName name="tdtrnc" localSheetId="10">[171]gtrinh!#REF!</definedName>
    <definedName name="tdtrnc">[171]gtrinh!#REF!</definedName>
    <definedName name="tdtrvl" localSheetId="0">[171]gtrinh!#REF!</definedName>
    <definedName name="tdtrvl" localSheetId="10">[171]gtrinh!#REF!</definedName>
    <definedName name="tdtrvl">[171]gtrinh!#REF!</definedName>
    <definedName name="tdvl" localSheetId="0">[171]gtrinh!#REF!</definedName>
    <definedName name="tdvl" localSheetId="10">[171]gtrinh!#REF!</definedName>
    <definedName name="tdvl">[171]gtrinh!#REF!</definedName>
    <definedName name="tdvl1p" localSheetId="0">#REF!</definedName>
    <definedName name="tdvl1p" localSheetId="10">#REF!</definedName>
    <definedName name="tdvl1p">#REF!</definedName>
    <definedName name="tdvl3p">'[171]CHITIET VL-NC'!$G$23</definedName>
    <definedName name="TE" localSheetId="0">#REF!</definedName>
    <definedName name="TE" localSheetId="10">#REF!</definedName>
    <definedName name="TE">#REF!</definedName>
    <definedName name="teakwoodbes">'[169]Harga Satuan Upah &amp; Bahan'!$H$56</definedName>
    <definedName name="team" localSheetId="1">'[232]Upah&amp;Bahan'!$C$68</definedName>
    <definedName name="team" localSheetId="10">'[232]Upah&amp;Bahan'!$C$68</definedName>
    <definedName name="team">'[4]Upah&amp;Bahan'!$C$68</definedName>
    <definedName name="TED" localSheetId="5">#REF!</definedName>
    <definedName name="TED" localSheetId="0">#REF!</definedName>
    <definedName name="TED">#REF!</definedName>
    <definedName name="teen" localSheetId="5">#REF!</definedName>
    <definedName name="teen">#REF!</definedName>
    <definedName name="tegel_semen_30x30">[204]Bahan!$M$95</definedName>
    <definedName name="tegel2025">'[169]Harga Satuan Upah &amp; Bahan'!$H$53</definedName>
    <definedName name="tegel20x20" localSheetId="5">[40]upah!#REF!</definedName>
    <definedName name="tegel20x20">[40]upah!#REF!</definedName>
    <definedName name="tegel20x25" localSheetId="5">[40]upah!#REF!</definedName>
    <definedName name="tegel20x25">[40]upah!#REF!</definedName>
    <definedName name="tegel3030">'[169]Harga Satuan Upah &amp; Bahan'!$H$54</definedName>
    <definedName name="tegel40x40" localSheetId="5">[40]upah!#REF!</definedName>
    <definedName name="tegel40x40">[40]upah!#REF!</definedName>
    <definedName name="tegelkeramik20x25" localSheetId="5">[40]upah!#REF!</definedName>
    <definedName name="tegelkeramik20x25">[40]upah!#REF!</definedName>
    <definedName name="tegelkeramik30x30" localSheetId="5">[40]upah!#REF!</definedName>
    <definedName name="tegelkeramik30x30">[40]upah!#REF!</definedName>
    <definedName name="tegelkeramik30x30warna" localSheetId="5">[40]upah!#REF!</definedName>
    <definedName name="tegelkeramik30x30warna">[40]upah!#REF!</definedName>
    <definedName name="tegelkeramik40x40">[40]upah!#REF!</definedName>
    <definedName name="tegelkeramik40x40warna">[40]upah!#REF!</definedName>
    <definedName name="tegelplint">[40]upah!#REF!</definedName>
    <definedName name="tegelplint10x30">[40]upah!#REF!</definedName>
    <definedName name="tegelplint10x30warna">[40]upah!#REF!</definedName>
    <definedName name="tegelplint10x40warna">[40]upah!#REF!</definedName>
    <definedName name="tegelwafel">[40]upah!#REF!</definedName>
    <definedName name="tei" localSheetId="0" hidden="1">{"'Sheet1'!$A$1"}</definedName>
    <definedName name="tei" localSheetId="10" hidden="1">{"'Sheet1'!$A$1"}</definedName>
    <definedName name="tei" hidden="1">{"'Sheet1'!$A$1"}</definedName>
    <definedName name="telek">'[313]HARSAT-lhn'!$A$7:$T$315</definedName>
    <definedName name="telepon" localSheetId="5">#REF!</definedName>
    <definedName name="telepon" localSheetId="0">#REF!</definedName>
    <definedName name="telepon">#REF!</definedName>
    <definedName name="teletong">[370]KEBALAT!$B$1:$S$73</definedName>
    <definedName name="tembok" localSheetId="5">[235]RKA!#REF!</definedName>
    <definedName name="tembok" localSheetId="0">[235]RKA!#REF!</definedName>
    <definedName name="tembok">[235]RKA!#REF!</definedName>
    <definedName name="TempatSabun">'[111]Analisa Harga Satuan'!$G$1781</definedName>
    <definedName name="tempel" localSheetId="10">'[81]Bahan '!#REF!</definedName>
    <definedName name="tempel">'[81]Bahan '!#REF!</definedName>
    <definedName name="Tempo" localSheetId="5">#REF!</definedName>
    <definedName name="Tempo" localSheetId="0">#REF!</definedName>
    <definedName name="Tempo">#REF!</definedName>
    <definedName name="tenaga2" localSheetId="0">#REF!</definedName>
    <definedName name="tenaga2" localSheetId="10">#REF!</definedName>
    <definedName name="tenaga2">#REF!</definedName>
    <definedName name="tenda" localSheetId="5">#REF!</definedName>
    <definedName name="tenda">#REF!</definedName>
    <definedName name="tepas" localSheetId="5">[177]BAHAN!#REF!</definedName>
    <definedName name="tepas" localSheetId="0">[177]BAHAN!#REF!</definedName>
    <definedName name="tepas" localSheetId="1">[177]BAHAN!#REF!</definedName>
    <definedName name="tepas" localSheetId="10">[177]BAHAN!#REF!</definedName>
    <definedName name="tepas">[177]BAHAN!#REF!</definedName>
    <definedName name="ter" localSheetId="5" hidden="1">[457]H.Satuan!#REF!</definedName>
    <definedName name="ter" localSheetId="0" hidden="1">[457]H.Satuan!#REF!</definedName>
    <definedName name="ter" localSheetId="1">#REF!</definedName>
    <definedName name="ter" localSheetId="10">#REF!</definedName>
    <definedName name="ter" hidden="1">[457]H.Satuan!#REF!</definedName>
    <definedName name="teracota" localSheetId="0">'[81]Analisa '!#REF!</definedName>
    <definedName name="teracota">'[81]Analisa '!#REF!</definedName>
    <definedName name="Terbilang" localSheetId="5">[478]Sheet1!$H$9</definedName>
    <definedName name="Terbilang" localSheetId="0">[478]REKAP!$H$9</definedName>
    <definedName name="Terbilang" localSheetId="1">#REF!</definedName>
    <definedName name="Terbilang" localSheetId="10">#REF!</definedName>
    <definedName name="Terbilang">[478]Sheet1!$H$9</definedName>
    <definedName name="TERBILANG_ADIZA" localSheetId="5" hidden="1">[125]RAB!#REF!</definedName>
    <definedName name="TERBILANG_ADIZA" hidden="1">[125]RAB!#REF!</definedName>
    <definedName name="TERT" localSheetId="0" hidden="1">{"'Sheet1'!$A$1"}</definedName>
    <definedName name="TERT" localSheetId="10" hidden="1">{"'Sheet1'!$A$1"}</definedName>
    <definedName name="TERT" hidden="1">{"'Sheet1'!$A$1"}</definedName>
    <definedName name="tes" localSheetId="5">#REF!</definedName>
    <definedName name="tes" localSheetId="0">#REF!</definedName>
    <definedName name="tes">#REF!</definedName>
    <definedName name="test" localSheetId="1">#REF!</definedName>
    <definedName name="test" localSheetId="10">#REF!</definedName>
    <definedName name="TEST">[298]REKAP!$N$31</definedName>
    <definedName name="testpile" localSheetId="5">#REF!</definedName>
    <definedName name="testpile" localSheetId="0">#REF!</definedName>
    <definedName name="testpile">#REF!</definedName>
    <definedName name="TF" localSheetId="0">#REF!</definedName>
    <definedName name="TF" localSheetId="10">#REF!</definedName>
    <definedName name="TF">#REF!</definedName>
    <definedName name="tfjkt" localSheetId="0">[188]DHSD!#REF!</definedName>
    <definedName name="tfjkt" localSheetId="10">[188]DHSD!#REF!</definedName>
    <definedName name="tfjkt">[188]DHSD!#REF!</definedName>
    <definedName name="TG" localSheetId="0">#REF!</definedName>
    <definedName name="TG" localSheetId="10">#REF!</definedName>
    <definedName name="TG">#REF!</definedName>
    <definedName name="TGA" localSheetId="0">#REF!</definedName>
    <definedName name="TGA" localSheetId="10">#REF!</definedName>
    <definedName name="TGA">#REF!</definedName>
    <definedName name="TGK" localSheetId="0">#REF!</definedName>
    <definedName name="TGK" localSheetId="10">#REF!</definedName>
    <definedName name="TGK">#REF!</definedName>
    <definedName name="TGL" localSheetId="5">#REF!</definedName>
    <definedName name="TGL" localSheetId="0">#REF!</definedName>
    <definedName name="tgl" localSheetId="1">[413]SUM_PERS_STRUK!$F$25</definedName>
    <definedName name="tgl" localSheetId="10">[413]SUM_PERS_STRUK!$F$25</definedName>
    <definedName name="TGL">#REF!</definedName>
    <definedName name="TGL.TETAP">[117]Penetapan!$BT$11</definedName>
    <definedName name="Tgl.umum">'[186]Input Umum'!$F$55</definedName>
    <definedName name="TGLJAMIN">'[117]Input Umum'!$D$17</definedName>
    <definedName name="tglk">[168]RL!$F$8</definedName>
    <definedName name="tglt">[188]DHSD!$G$11</definedName>
    <definedName name="TGLUND">[421]CH!$A$8</definedName>
    <definedName name="TGLUSUL">[117]Usulan!$BN$9</definedName>
    <definedName name="th" localSheetId="0" hidden="1">{"'Sheet1'!$A$1"}</definedName>
    <definedName name="th" localSheetId="10" hidden="1">{"'Sheet1'!$A$1"}</definedName>
    <definedName name="th" hidden="1">{"'Sheet1'!$A$1"}</definedName>
    <definedName name="th3x15">[171]giathanh1!#REF!</definedName>
    <definedName name="TH4TH">[424]hrgsat!$E$52:$G$56</definedName>
    <definedName name="ThanhXuan110" localSheetId="10">'[479]KH-Q1,Q2,01'!#REF!</definedName>
    <definedName name="ThanhXuan110">'[479]KH-Q1,Q2,01'!#REF!</definedName>
    <definedName name="theod" localSheetId="5">#REF!</definedName>
    <definedName name="theod" localSheetId="0">#REF!</definedName>
    <definedName name="theod">#REF!</definedName>
    <definedName name="THGO1pnc" localSheetId="0">#REF!</definedName>
    <definedName name="THGO1pnc" localSheetId="10">#REF!</definedName>
    <definedName name="THGO1pnc">#REF!</definedName>
    <definedName name="thhj" localSheetId="0" hidden="1">{"'Sheet1'!$A$1"}</definedName>
    <definedName name="thhj" localSheetId="10" hidden="1">{"'Sheet1'!$A$1"}</definedName>
    <definedName name="thhj" hidden="1">{"'Sheet1'!$A$1"}</definedName>
    <definedName name="thht" localSheetId="10">#REF!</definedName>
    <definedName name="thht">#REF!</definedName>
    <definedName name="thin" localSheetId="10">'[81]Bahan '!#REF!</definedName>
    <definedName name="thin">'[81]Bahan '!#REF!</definedName>
    <definedName name="thineer">[430]bahan!#REF!</definedName>
    <definedName name="THINER">[166]HSD!#REF!</definedName>
    <definedName name="thinner" localSheetId="5">#REF!</definedName>
    <definedName name="thinner" localSheetId="0">#REF!</definedName>
    <definedName name="thinner" localSheetId="1">[430]bahan!#REF!</definedName>
    <definedName name="thinner" localSheetId="10">[430]bahan!#REF!</definedName>
    <definedName name="thinner">#REF!</definedName>
    <definedName name="THKP160" localSheetId="0">'[171]dongia (2)'!#REF!</definedName>
    <definedName name="THKP160" localSheetId="10">'[171]dongia (2)'!#REF!</definedName>
    <definedName name="THKP160">'[171]dongia (2)'!#REF!</definedName>
    <definedName name="thkp3" localSheetId="0">#REF!</definedName>
    <definedName name="thkp3" localSheetId="10">#REF!</definedName>
    <definedName name="thkp3">#REF!</definedName>
    <definedName name="ThreeWheel">'[193]Harga Dasar'!$H$74</definedName>
    <definedName name="THREEWHEELROLLER" localSheetId="5">#REF!</definedName>
    <definedName name="THREEWHEELROLLER" localSheetId="0">#REF!</definedName>
    <definedName name="THREEWHEELROLLER" localSheetId="1">#REF!</definedName>
    <definedName name="THREEWHEELROLLER" localSheetId="10">#REF!</definedName>
    <definedName name="THREEWHEELROLLER">#REF!</definedName>
    <definedName name="threewhellroller">[227]upahbahan!$G$76</definedName>
    <definedName name="thtr15" localSheetId="10">[171]giathanh1!#REF!</definedName>
    <definedName name="thtr15">[171]giathanh1!#REF!</definedName>
    <definedName name="thtrj" localSheetId="0" hidden="1">{"'Sheet1'!$A$1"}</definedName>
    <definedName name="thtrj" localSheetId="10" hidden="1">{"'Sheet1'!$A$1"}</definedName>
    <definedName name="thtrj" hidden="1">{"'Sheet1'!$A$1"}</definedName>
    <definedName name="thtt" localSheetId="10">#REF!</definedName>
    <definedName name="thtt">#REF!</definedName>
    <definedName name="TI" localSheetId="5">#REF!</definedName>
    <definedName name="TI" localSheetId="0">#REF!</definedName>
    <definedName name="TI" localSheetId="1">#REF!</definedName>
    <definedName name="TI" localSheetId="10">#REF!</definedName>
    <definedName name="TI">#REF!</definedName>
    <definedName name="tiang_panc2020">'[111]Analisa Harga Satuan'!$G$240</definedName>
    <definedName name="TIDAK" localSheetId="5">#REF!</definedName>
    <definedName name="TIDAK" localSheetId="0">#REF!</definedName>
    <definedName name="TIDAK">#REF!</definedName>
    <definedName name="tidf10" localSheetId="0">#REF!</definedName>
    <definedName name="tidf10" localSheetId="10">#REF!</definedName>
    <definedName name="tidf10">#REF!</definedName>
    <definedName name="tidf100" localSheetId="10">#REF!</definedName>
    <definedName name="tidf100">#REF!</definedName>
    <definedName name="tidf350" localSheetId="10">#REF!</definedName>
    <definedName name="tidf350">#REF!</definedName>
    <definedName name="Tiepdia" localSheetId="10">[171]Tiepdia!$1:$1048576</definedName>
    <definedName name="Tiepdia">[171]Tiepdia!$1:$1048576</definedName>
    <definedName name="tiga" localSheetId="5">#REF!</definedName>
    <definedName name="tiga" localSheetId="0">#REF!</definedName>
    <definedName name="tiga">#REF!</definedName>
    <definedName name="tikom">'[186]Input Umum'!$N$66</definedName>
    <definedName name="til" localSheetId="10">'[480]Lamp-2 (Analisa)'!#REF!</definedName>
    <definedName name="til">'[480]Lamp-2 (Analisa)'!#REF!</definedName>
    <definedName name="tilt" localSheetId="10">[305]DHSD!#REF!</definedName>
    <definedName name="tilt">[305]DHSD!#REF!</definedName>
    <definedName name="tim.urug.tnhbiasa" localSheetId="0">#REF!</definedName>
    <definedName name="tim.urug.tnhbiasa" localSheetId="10">#REF!</definedName>
    <definedName name="tim.urug.tnhbiasa">#REF!</definedName>
    <definedName name="TIMBUN" localSheetId="5">#REF!</definedName>
    <definedName name="TIMBUN" localSheetId="0">#REF!</definedName>
    <definedName name="TIMBUN">#REF!</definedName>
    <definedName name="timbunan" localSheetId="10">#REF!</definedName>
    <definedName name="timbunan">#REF!</definedName>
    <definedName name="Timbunan_1" localSheetId="5">#REF!</definedName>
    <definedName name="Timbunan_1">#REF!</definedName>
    <definedName name="Timbunan_2" localSheetId="5">#REF!</definedName>
    <definedName name="Timbunan_2">#REF!</definedName>
    <definedName name="timbunanpasir">'[121]Anal-1'!$C$46</definedName>
    <definedName name="timbunantanah">'[121]Anal-1'!$C$38</definedName>
    <definedName name="timbunsirtu" localSheetId="0">#REF!</definedName>
    <definedName name="timbunsirtu" localSheetId="10">#REF!</definedName>
    <definedName name="timbunsirtu">#REF!</definedName>
    <definedName name="time" localSheetId="5">[356]Meth!#REF!</definedName>
    <definedName name="time" localSheetId="0">[356]Meth!#REF!</definedName>
    <definedName name="time">[356]Meth!#REF!</definedName>
    <definedName name="times">[96]AnalAdjust!$J$94</definedName>
    <definedName name="times1" localSheetId="0">#REF!</definedName>
    <definedName name="times1" localSheetId="10">#REF!</definedName>
    <definedName name="times1">#REF!</definedName>
    <definedName name="times2" localSheetId="0">#REF!</definedName>
    <definedName name="times2" localSheetId="10">#REF!</definedName>
    <definedName name="times2">#REF!</definedName>
    <definedName name="tin">[128]Tabel!$U$102:$U$161</definedName>
    <definedName name="TIRE">[59]Vibro_Roller!$F$73:$F$78</definedName>
    <definedName name="TIRE_R">[185]BASIC!$I$61</definedName>
    <definedName name="TIREROLLER" localSheetId="5">[109]Peralatan!$A$1004:$J$1062</definedName>
    <definedName name="TireRoller" localSheetId="0">#REF!</definedName>
    <definedName name="TIREROLLER" localSheetId="1">#REF!</definedName>
    <definedName name="TIREROLLER" localSheetId="10">#REF!</definedName>
    <definedName name="TireRoller">#REF!</definedName>
    <definedName name="tirol">[80]DHSD!$G$44</definedName>
    <definedName name="titik">'[186]Input Umum'!$N$64</definedName>
    <definedName name="titiklampu" localSheetId="5">'[170]RAB (OK)'!#REF!</definedName>
    <definedName name="titiklampu">'[170]RAB (OK)'!#REF!</definedName>
    <definedName name="titit" localSheetId="5">#REF!</definedName>
    <definedName name="titit" localSheetId="0">#REF!</definedName>
    <definedName name="titit">#REF!</definedName>
    <definedName name="tiul">[188]DHSD!$G$28</definedName>
    <definedName name="tjd" localSheetId="10">[188]DHSD!#REF!</definedName>
    <definedName name="tjd">[188]DHSD!#REF!</definedName>
    <definedName name="tjj" localSheetId="0" hidden="1">{"'Sheet1'!$A$1"}</definedName>
    <definedName name="tjj" localSheetId="10" hidden="1">{"'Sheet1'!$A$1"}</definedName>
    <definedName name="tjj" hidden="1">{"'Sheet1'!$A$1"}</definedName>
    <definedName name="tjuu" localSheetId="0" hidden="1">{"'Sheet1'!$A$1"}</definedName>
    <definedName name="tjuu" localSheetId="10" hidden="1">{"'Sheet1'!$A$1"}</definedName>
    <definedName name="tjuu" hidden="1">{"'Sheet1'!$A$1"}</definedName>
    <definedName name="tk" localSheetId="5">#REF!</definedName>
    <definedName name="tk" localSheetId="0">#REF!</definedName>
    <definedName name="tk" localSheetId="1">#REF!</definedName>
    <definedName name="tk" localSheetId="10">#REF!</definedName>
    <definedName name="tk">#REF!</definedName>
    <definedName name="Tk.Batu" localSheetId="5">#REF!</definedName>
    <definedName name="Tk.Batu">#REF!</definedName>
    <definedName name="Tk.Gali" localSheetId="5">#REF!</definedName>
    <definedName name="Tk.Gali">#REF!</definedName>
    <definedName name="Tk.Kayu" localSheetId="5">#REF!</definedName>
    <definedName name="Tk.Kayu">#REF!</definedName>
    <definedName name="tkacat" localSheetId="5">#REF!</definedName>
    <definedName name="tkacat">#REF!</definedName>
    <definedName name="tkbatu" localSheetId="5">#REF!</definedName>
    <definedName name="tkbatu">#REF!</definedName>
    <definedName name="tkbesi" localSheetId="5">#REF!</definedName>
    <definedName name="tkbesi">#REF!</definedName>
    <definedName name="tkcat" localSheetId="5">#REF!</definedName>
    <definedName name="tkcat">#REF!</definedName>
    <definedName name="tkfoto" localSheetId="5">#REF!</definedName>
    <definedName name="tkfoto">#REF!</definedName>
    <definedName name="tkg">[80]DHSD!$G$12</definedName>
    <definedName name="tkgambar" localSheetId="5">#REF!</definedName>
    <definedName name="tkgambar" localSheetId="0">#REF!</definedName>
    <definedName name="tkgambar">#REF!</definedName>
    <definedName name="tkgambarbln" localSheetId="5">#REF!</definedName>
    <definedName name="tkgambarbln">#REF!</definedName>
    <definedName name="tki" localSheetId="10">#REF!</definedName>
    <definedName name="tki">#REF!</definedName>
    <definedName name="tkitc10x2x0.6" localSheetId="10">#REF!</definedName>
    <definedName name="tkitc10x2x0.6">#REF!</definedName>
    <definedName name="tkkayu" localSheetId="5">#REF!</definedName>
    <definedName name="tkkayu">#REF!</definedName>
    <definedName name="tklas" localSheetId="5">#REF!</definedName>
    <definedName name="tklas">#REF!</definedName>
    <definedName name="tkpipa" localSheetId="5">#REF!</definedName>
    <definedName name="tkpipa">#REF!</definedName>
    <definedName name="tkset" localSheetId="10">'[81]Upah '!#REF!</definedName>
    <definedName name="tkset">'[81]Upah '!#REF!</definedName>
    <definedName name="tkter" localSheetId="10">'[81]Upah '!#REF!</definedName>
    <definedName name="tkter">'[81]Upah '!#REF!</definedName>
    <definedName name="tl" localSheetId="5">'[170]RAB (OK)'!#REF!</definedName>
    <definedName name="tl" localSheetId="0">'[170]RAB (OK)'!#REF!</definedName>
    <definedName name="tl" localSheetId="1">'[379]d-kwantitas'!#REF!</definedName>
    <definedName name="tl" localSheetId="10">'[379]d-kwantitas'!#REF!</definedName>
    <definedName name="tl">'[170]RAB (OK)'!#REF!</definedName>
    <definedName name="tl10w">[96]BasicPrice!#REF!</definedName>
    <definedName name="tl1x36bimc" localSheetId="10">#REF!</definedName>
    <definedName name="tl1x36bimc">#REF!</definedName>
    <definedName name="tl20w">[96]BasicPrice!#REF!</definedName>
    <definedName name="tl40w">[96]BasicPrice!#REF!</definedName>
    <definedName name="TLA" localSheetId="10">#REF!</definedName>
    <definedName name="TLA">#REF!</definedName>
    <definedName name="tla2x18iac" localSheetId="10">#REF!</definedName>
    <definedName name="tla2x18iac">#REF!</definedName>
    <definedName name="tla2x18iacbimc" localSheetId="10">#REF!</definedName>
    <definedName name="tla2x18iacbimc">#REF!</definedName>
    <definedName name="TLAC120" localSheetId="10">#REF!</definedName>
    <definedName name="TLAC120">#REF!</definedName>
    <definedName name="TLAC35" localSheetId="10">#REF!</definedName>
    <definedName name="TLAC35">#REF!</definedName>
    <definedName name="TLAC50" localSheetId="10">#REF!</definedName>
    <definedName name="TLAC50">#REF!</definedName>
    <definedName name="TLAC70" localSheetId="10">#REF!</definedName>
    <definedName name="TLAC70">#REF!</definedName>
    <definedName name="TLAC95" localSheetId="10">#REF!</definedName>
    <definedName name="TLAC95">#REF!</definedName>
    <definedName name="tlas" localSheetId="10">#REF!</definedName>
    <definedName name="tlas">#REF!</definedName>
    <definedName name="TLB" localSheetId="10">#REF!</definedName>
    <definedName name="TLB">#REF!</definedName>
    <definedName name="tlb1x18" localSheetId="10">#REF!</definedName>
    <definedName name="tlb1x18">#REF!</definedName>
    <definedName name="tlb1x36" localSheetId="10">#REF!</definedName>
    <definedName name="tlb1x36">#REF!</definedName>
    <definedName name="tlb1x36bimc" localSheetId="10">#REF!</definedName>
    <definedName name="tlb1x36bimc">#REF!</definedName>
    <definedName name="tlb1x36w" localSheetId="10">#REF!</definedName>
    <definedName name="tlb1x36w">#REF!</definedName>
    <definedName name="tlbk1x36" localSheetId="10">#REF!</definedName>
    <definedName name="tlbk1x36">#REF!</definedName>
    <definedName name="tlbvs2x18" localSheetId="10">#REF!</definedName>
    <definedName name="tlbvs2x18">#REF!</definedName>
    <definedName name="tlbvs2x18bimc" localSheetId="10">#REF!</definedName>
    <definedName name="tlbvs2x18bimc">#REF!</definedName>
    <definedName name="tlc20bimc" localSheetId="10">#REF!</definedName>
    <definedName name="tlc20bimc">#REF!</definedName>
    <definedName name="tli" localSheetId="10">[188]DHSD!#REF!</definedName>
    <definedName name="tli">[188]DHSD!#REF!</definedName>
    <definedName name="tlidf250p" localSheetId="0">#REF!</definedName>
    <definedName name="tlidf250p" localSheetId="10">#REF!</definedName>
    <definedName name="tlidf250p">#REF!</definedName>
    <definedName name="tlit">[305]DHSD!$G$16</definedName>
    <definedName name="tliu" localSheetId="10">[188]DHSD!#REF!</definedName>
    <definedName name="tliu">[188]DHSD!#REF!</definedName>
    <definedName name="TLK_UKUR" localSheetId="0">#REF!</definedName>
    <definedName name="TLK_UKUR" localSheetId="10">#REF!</definedName>
    <definedName name="TLK_UKUR">#REF!</definedName>
    <definedName name="TLKP">'[186]Input Umum'!$D$83</definedName>
    <definedName name="tlt" localSheetId="10">[188]DHSD!#REF!</definedName>
    <definedName name="tlt">[188]DHSD!#REF!</definedName>
    <definedName name="tltko2x36" localSheetId="0">#REF!</definedName>
    <definedName name="tltko2x36" localSheetId="10">#REF!</definedName>
    <definedName name="tltko2x36">#REF!</definedName>
    <definedName name="tltko2x36bimc" localSheetId="0">#REF!</definedName>
    <definedName name="tltko2x36bimc" localSheetId="10">#REF!</definedName>
    <definedName name="tltko2x36bimc">#REF!</definedName>
    <definedName name="Tm" localSheetId="0">#REF!</definedName>
    <definedName name="Tm" localSheetId="10">#REF!</definedName>
    <definedName name="Tm">#REF!</definedName>
    <definedName name="TMASUK">'[117]Input Umum'!$D$79</definedName>
    <definedName name="tn1pinnc" localSheetId="10">'[171]thao-go'!#REF!</definedName>
    <definedName name="tn1pinnc">'[171]thao-go'!#REF!</definedName>
    <definedName name="tn2mhnnc" localSheetId="10">'[171]thao-go'!#REF!</definedName>
    <definedName name="tn2mhnnc">'[171]thao-go'!#REF!</definedName>
    <definedName name="TNCM" localSheetId="10">'[171]CHITIET VL-NC-TT-3p'!#REF!</definedName>
    <definedName name="TNCM">'[171]CHITIET VL-NC-TT-3p'!#REF!</definedName>
    <definedName name="tnhnnc" localSheetId="10">'[171]thao-go'!#REF!</definedName>
    <definedName name="tnhnnc">'[171]thao-go'!#REF!</definedName>
    <definedName name="tnignc" localSheetId="10">'[171]thao-go'!#REF!</definedName>
    <definedName name="tnignc">'[171]thao-go'!#REF!</definedName>
    <definedName name="tnin190nc" localSheetId="10">'[171]thao-go'!#REF!</definedName>
    <definedName name="tnin190nc">'[171]thao-go'!#REF!</definedName>
    <definedName name="tnlnc" localSheetId="10">'[171]thao-go'!#REF!</definedName>
    <definedName name="tnlnc">'[171]thao-go'!#REF!</definedName>
    <definedName name="tnnnc" localSheetId="10">'[171]thao-go'!#REF!</definedName>
    <definedName name="tnnnc">'[171]thao-go'!#REF!</definedName>
    <definedName name="Togome" localSheetId="10">'[481]PROGRESS BULAN'!#REF!</definedName>
    <definedName name="Togome">'[481]PROGRESS BULAN'!#REF!</definedName>
    <definedName name="Tomas">[295]dasar!$C$39:$C$72</definedName>
    <definedName name="tooltip" localSheetId="5">#REF!</definedName>
    <definedName name="tooltip" localSheetId="0">#REF!</definedName>
    <definedName name="tooltip">#REF!</definedName>
    <definedName name="TOP" localSheetId="0">#REF!</definedName>
    <definedName name="TOP" localSheetId="10">#REF!</definedName>
    <definedName name="TOP">#REF!</definedName>
    <definedName name="tot" localSheetId="10">#REF!</definedName>
    <definedName name="tot">#REF!</definedName>
    <definedName name="tot.3" localSheetId="10">'[172]ARP-10a'!#REF!</definedName>
    <definedName name="tot.3">'[172]ARP-10a'!#REF!</definedName>
    <definedName name="TOT.MOB" localSheetId="5">[322]MOBILI!#REF!</definedName>
    <definedName name="TOT.MOB" localSheetId="0">[322]MOBILI!#REF!</definedName>
    <definedName name="TOT.MOB">[322]MOBILI!#REF!</definedName>
    <definedName name="TOTAL">[482]Rekap!$I$32</definedName>
    <definedName name="TOTAL_PROFIT" localSheetId="5">#REF!</definedName>
    <definedName name="TOTAL_PROFIT" localSheetId="0">#REF!</definedName>
    <definedName name="TOTAL_PROFIT">#REF!</definedName>
    <definedName name="TOTAL1">'[138]1st'!$AU$12:$AU$503</definedName>
    <definedName name="totalpek">'[451]vol-pek'!$G$16:$G$1000</definedName>
    <definedName name="TOTE" localSheetId="0">#REF!</definedName>
    <definedName name="TOTE" localSheetId="10">#REF!</definedName>
    <definedName name="TOTE">#REF!</definedName>
    <definedName name="totTAlt5minplatTAlt6" localSheetId="0">#REF!</definedName>
    <definedName name="totTAlt5minplatTAlt6" localSheetId="10">#REF!</definedName>
    <definedName name="totTAlt5minplatTAlt6">#REF!</definedName>
    <definedName name="town_a" localSheetId="0">#REF!</definedName>
    <definedName name="town_a" localSheetId="10">#REF!</definedName>
    <definedName name="town_a">#REF!</definedName>
    <definedName name="town_b" localSheetId="10">#REF!</definedName>
    <definedName name="town_b">#REF!</definedName>
    <definedName name="town_c" localSheetId="10">#REF!</definedName>
    <definedName name="town_c">#REF!</definedName>
    <definedName name="town_d" localSheetId="10">#REF!</definedName>
    <definedName name="town_d">#REF!</definedName>
    <definedName name="town_e" localSheetId="10">#REF!</definedName>
    <definedName name="town_e">#REF!</definedName>
    <definedName name="Tp">'[483]SAT-DAS'!$H$76</definedName>
    <definedName name="tpm" localSheetId="0">#REF!</definedName>
    <definedName name="tpm" localSheetId="10">#REF!</definedName>
    <definedName name="tpm">#REF!</definedName>
    <definedName name="tr">[86]DAFMAT!$F$168</definedName>
    <definedName name="TR15HT" localSheetId="10">'[171]TONGKE-HT'!#REF!</definedName>
    <definedName name="TR15HT">'[171]TONGKE-HT'!#REF!</definedName>
    <definedName name="TR16HT" localSheetId="10">'[171]TONGKE-HT'!#REF!</definedName>
    <definedName name="TR16HT">'[171]TONGKE-HT'!#REF!</definedName>
    <definedName name="TR19HT" localSheetId="10">'[171]TONGKE-HT'!#REF!</definedName>
    <definedName name="TR19HT">'[171]TONGKE-HT'!#REF!</definedName>
    <definedName name="tr1x15" localSheetId="10">[171]giathanh1!#REF!</definedName>
    <definedName name="tr1x15">[171]giathanh1!#REF!</definedName>
    <definedName name="TR20HT">'[171]TONGKE-HT'!#REF!</definedName>
    <definedName name="tr3x100">'[171]dongia (2)'!#REF!</definedName>
    <definedName name="TRACK_L" localSheetId="5">#REF!</definedName>
    <definedName name="TRACK_L" localSheetId="0">#REF!</definedName>
    <definedName name="TRACK_L">#REF!</definedName>
    <definedName name="TRACKLOADER" localSheetId="5">[109]Peralatan!$A$768:$J$826</definedName>
    <definedName name="TRACKLOADER" localSheetId="0">#REF!</definedName>
    <definedName name="TRACKLOADER" localSheetId="1">#REF!</definedName>
    <definedName name="TRACKLOADER" localSheetId="10">#REF!</definedName>
    <definedName name="TRACKLOADER">#REF!</definedName>
    <definedName name="TRACKSTANG" localSheetId="5">[177]BAHAN!#REF!</definedName>
    <definedName name="TRACKSTANG" localSheetId="0">[177]BAHAN!#REF!</definedName>
    <definedName name="TRACKSTANG" localSheetId="1">[177]BAHAN!#REF!</definedName>
    <definedName name="TRACKSTANG" localSheetId="10">[177]BAHAN!#REF!</definedName>
    <definedName name="TRACKSTANG">[177]BAHAN!#REF!</definedName>
    <definedName name="traesr">[188]DHSD!$G$43</definedName>
    <definedName name="TRAFEL" localSheetId="5">[324]BAHAN!$L$41</definedName>
    <definedName name="TRAFEL" localSheetId="0">[177]BAHAN!#REF!</definedName>
    <definedName name="TRAFEL" localSheetId="1">[177]BAHAN!#REF!</definedName>
    <definedName name="TRAFEL" localSheetId="10">[177]BAHAN!#REF!</definedName>
    <definedName name="TRAFEL">[177]BAHAN!#REF!</definedName>
    <definedName name="trailer">[86]DAFMAT!$F$178</definedName>
    <definedName name="TRAILLER" localSheetId="5">'[109]Peralatan (2)'!$A$1:$J$59</definedName>
    <definedName name="TRAILLER">[185]BASIC!$I$66</definedName>
    <definedName name="traktor" localSheetId="0">#REF!</definedName>
    <definedName name="traktor" localSheetId="10">#REF!</definedName>
    <definedName name="traktor">#REF!</definedName>
    <definedName name="tram100" localSheetId="10">'[171]dongia (2)'!#REF!</definedName>
    <definedName name="tram100">'[171]dongia (2)'!#REF!</definedName>
    <definedName name="tram1x25" localSheetId="10">'[171]dongia (2)'!#REF!</definedName>
    <definedName name="tram1x25">'[171]dongia (2)'!#REF!</definedName>
    <definedName name="tran">[415]AHSP!$U$356</definedName>
    <definedName name="TRAN2" localSheetId="0">#REF!</definedName>
    <definedName name="TRAN2" localSheetId="10">#REF!</definedName>
    <definedName name="TRAN2">#REF!</definedName>
    <definedName name="travel" localSheetId="5">[49]BAHAN!#REF!</definedName>
    <definedName name="travel" localSheetId="0">[49]BAHAN!#REF!</definedName>
    <definedName name="travel" localSheetId="1">[49]BAHAN!#REF!</definedName>
    <definedName name="travel" localSheetId="10">[49]BAHAN!#REF!</definedName>
    <definedName name="travel">[49]BAHAN!#REF!</definedName>
    <definedName name="treller" localSheetId="5">#REF!</definedName>
    <definedName name="treller" localSheetId="0">#REF!</definedName>
    <definedName name="treller">#REF!</definedName>
    <definedName name="trhh" localSheetId="0" hidden="1">{"'Sheet1'!$A$1"}</definedName>
    <definedName name="trhh" localSheetId="10" hidden="1">{"'Sheet1'!$A$1"}</definedName>
    <definedName name="trhh" hidden="1">{"'Sheet1'!$A$1"}</definedName>
    <definedName name="trip27">'[169]Harga Satuan Upah &amp; Bahan'!$H$57</definedName>
    <definedName name="trip3" localSheetId="10">'[81]Bahan '!#REF!</definedName>
    <definedName name="trip3">'[81]Bahan '!#REF!</definedName>
    <definedName name="trip6" localSheetId="10">'[81]Bahan '!#REF!</definedName>
    <definedName name="trip6">'[81]Bahan '!#REF!</definedName>
    <definedName name="trip9" localSheetId="10">'[81]Bahan '!#REF!</definedName>
    <definedName name="trip9">'[81]Bahan '!#REF!</definedName>
    <definedName name="TRIPLEK" localSheetId="5">#REF!</definedName>
    <definedName name="TRIPLEK" localSheetId="0">#REF!</definedName>
    <definedName name="TRIPLEK">#REF!</definedName>
    <definedName name="triplek3">[119]HarSat!$E$14</definedName>
    <definedName name="triplek4" localSheetId="5">#REF!</definedName>
    <definedName name="triplek4" localSheetId="0">#REF!</definedName>
    <definedName name="triplek4">#REF!</definedName>
    <definedName name="tripleks">[40]upah!$H$74</definedName>
    <definedName name="TRIPLEKS3" localSheetId="5">[177]BAHAN!#REF!</definedName>
    <definedName name="TRIPLEKS3" localSheetId="0">[177]BAHAN!#REF!</definedName>
    <definedName name="TRIPLEKS3" localSheetId="1">[177]BAHAN!#REF!</definedName>
    <definedName name="TRIPLEKS3" localSheetId="10">[177]BAHAN!#REF!</definedName>
    <definedName name="TRIPLEKS3">[177]BAHAN!#REF!</definedName>
    <definedName name="tripleks4" localSheetId="5">[49]BAHAN!#REF!</definedName>
    <definedName name="tripleks4" localSheetId="0">[49]BAHAN!#REF!</definedName>
    <definedName name="tripleks4" localSheetId="1">[49]BAHAN!#REF!</definedName>
    <definedName name="tripleks4">[49]BAHAN!#REF!</definedName>
    <definedName name="Triplex">[244]Harga!$F$40</definedName>
    <definedName name="trj">'[225]SAT-DAS'!$J$52</definedName>
    <definedName name="TRL" localSheetId="0">#REF!</definedName>
    <definedName name="TRL" localSheetId="10">#REF!</definedName>
    <definedName name="TRL">#REF!</definedName>
    <definedName name="Trr" localSheetId="10">'[189]SAT-DAS'!#REF!</definedName>
    <definedName name="Trr">'[189]SAT-DAS'!#REF!</definedName>
    <definedName name="trre">[188]DHSD!$G$44</definedName>
    <definedName name="tru10mtc" localSheetId="10">'[171]t-h HA THE'!#REF!</definedName>
    <definedName name="tru10mtc">'[171]t-h HA THE'!#REF!</definedName>
    <definedName name="tru8mtc" localSheetId="10">'[171]t-h HA THE'!#REF!</definedName>
    <definedName name="tru8mtc">'[171]t-h HA THE'!#REF!</definedName>
    <definedName name="truck" localSheetId="0">#REF!</definedName>
    <definedName name="truck" localSheetId="10">#REF!</definedName>
    <definedName name="truck">#REF!</definedName>
    <definedName name="truck35ton" localSheetId="0">#REF!</definedName>
    <definedName name="truck35ton" localSheetId="10">#REF!</definedName>
    <definedName name="truck35ton">#REF!</definedName>
    <definedName name="truckmixer">[96]BasicPrice!$F$64</definedName>
    <definedName name="trucktangki" localSheetId="10">#REF!</definedName>
    <definedName name="trucktangki">#REF!</definedName>
    <definedName name="tryr" localSheetId="0" hidden="1">{"'Sheet1'!$A$1"}</definedName>
    <definedName name="tryr" localSheetId="10" hidden="1">{"'Sheet1'!$A$1"}</definedName>
    <definedName name="tryr" hidden="1">{"'Sheet1'!$A$1"}</definedName>
    <definedName name="trywst">'[225]SAT-DAS'!$J$63</definedName>
    <definedName name="Ts" localSheetId="0">#REF!</definedName>
    <definedName name="Ts" localSheetId="10">#REF!</definedName>
    <definedName name="Ts">#REF!</definedName>
    <definedName name="tscb" localSheetId="0">#REF!</definedName>
    <definedName name="tscb" localSheetId="10">#REF!</definedName>
    <definedName name="tscb">#REF!</definedName>
    <definedName name="tscs3w" localSheetId="0">#REF!</definedName>
    <definedName name="tscs3w" localSheetId="10">#REF!</definedName>
    <definedName name="tscs3w">#REF!</definedName>
    <definedName name="tscs6w" localSheetId="10">#REF!</definedName>
    <definedName name="tscs6w">#REF!</definedName>
    <definedName name="tseryytsey">'[225]SAT-DAS'!$J$59</definedName>
    <definedName name="tshs15" localSheetId="0">#REF!</definedName>
    <definedName name="tshs15" localSheetId="10">#REF!</definedName>
    <definedName name="tshs15">#REF!</definedName>
    <definedName name="tshs6w" localSheetId="0">#REF!</definedName>
    <definedName name="tshs6w" localSheetId="10">#REF!</definedName>
    <definedName name="tshs6w">#REF!</definedName>
    <definedName name="tski" localSheetId="0">#REF!</definedName>
    <definedName name="tski" localSheetId="10">#REF!</definedName>
    <definedName name="tski">#REF!</definedName>
    <definedName name="tskie" localSheetId="10">#REF!</definedName>
    <definedName name="tskie">#REF!</definedName>
    <definedName name="TSL" localSheetId="5">#REF!</definedName>
    <definedName name="TSL" localSheetId="0">#REF!</definedName>
    <definedName name="TSL">#REF!</definedName>
    <definedName name="TSN" localSheetId="5">#REF!</definedName>
    <definedName name="TSN">#REF!</definedName>
    <definedName name="tsnya2x1.5" localSheetId="10">#REF!</definedName>
    <definedName name="tsnya2x1.5">#REF!</definedName>
    <definedName name="tsnyafrc" localSheetId="10">#REF!</definedName>
    <definedName name="tsnyafrc">#REF!</definedName>
    <definedName name="tso" localSheetId="10">#REF!</definedName>
    <definedName name="tso">#REF!</definedName>
    <definedName name="TSR" localSheetId="10">[166]ANALISA!#REF!</definedName>
    <definedName name="TSR">[166]ANALISA!#REF!</definedName>
    <definedName name="tsryusrt">[188]DHSD!$G$47</definedName>
    <definedName name="TSS" localSheetId="5">#REF!</definedName>
    <definedName name="TSS" localSheetId="0">#REF!</definedName>
    <definedName name="TSS">#REF!</definedName>
    <definedName name="TST" localSheetId="5">'[432]ANAL-'!#REF!</definedName>
    <definedName name="TST" localSheetId="0">'[432]ANAL-'!#REF!</definedName>
    <definedName name="TST">'[432]ANAL-'!#REF!</definedName>
    <definedName name="tsyws">[305]DHSD!$G$16</definedName>
    <definedName name="tt" localSheetId="5">[1]RAB!#REF!</definedName>
    <definedName name="tt" localSheetId="0">[1]RAB!#REF!</definedName>
    <definedName name="TT" localSheetId="1" hidden="1">{"'Sheet1'!$A$1"}</definedName>
    <definedName name="TT" localSheetId="10" hidden="1">{"'Sheet1'!$A$1"}</definedName>
    <definedName name="tt">[1]RAB!#REF!</definedName>
    <definedName name="TT_1P" localSheetId="10">#REF!</definedName>
    <definedName name="TT_1P">#REF!</definedName>
    <definedName name="TT_3p" localSheetId="10">#REF!</definedName>
    <definedName name="TT_3p">#REF!</definedName>
    <definedName name="tt1pnc" localSheetId="10">'[171]lam-moi'!#REF!</definedName>
    <definedName name="tt1pnc">'[171]lam-moi'!#REF!</definedName>
    <definedName name="tt1pvl" localSheetId="10">'[171]lam-moi'!#REF!</definedName>
    <definedName name="tt1pvl">'[171]lam-moi'!#REF!</definedName>
    <definedName name="tt3pnc" localSheetId="10">'[171]lam-moi'!#REF!</definedName>
    <definedName name="tt3pnc">'[171]lam-moi'!#REF!</definedName>
    <definedName name="tt3pvl" localSheetId="10">'[171]lam-moi'!#REF!</definedName>
    <definedName name="tt3pvl">'[171]lam-moi'!#REF!</definedName>
    <definedName name="TTDD">[171]TDTKP!$E$44+[171]TDTKP!$F$44+[171]TDTKP!$G$44</definedName>
    <definedName name="TTDD3P" localSheetId="10">[171]TDTKP1!#REF!</definedName>
    <definedName name="TTDD3P">[171]TDTKP1!#REF!</definedName>
    <definedName name="TTDDCT3p" localSheetId="10">[171]TDTKP1!#REF!</definedName>
    <definedName name="TTDDCT3p">[171]TDTKP1!#REF!</definedName>
    <definedName name="TTK3p">'[171]TONGKE3p '!$C$295</definedName>
    <definedName name="ttronmk" localSheetId="0">#REF!</definedName>
    <definedName name="ttronmk" localSheetId="10">#REF!</definedName>
    <definedName name="ttronmk">#REF!</definedName>
    <definedName name="ttt" localSheetId="10">[475]SCH!#REF!</definedName>
    <definedName name="ttt">[475]SCH!#REF!</definedName>
    <definedName name="ttttey" localSheetId="0" hidden="1">{"'Sheet1'!$A$1"}</definedName>
    <definedName name="ttttey" localSheetId="10" hidden="1">{"'Sheet1'!$A$1"}</definedName>
    <definedName name="ttttey" hidden="1">{"'Sheet1'!$A$1"}</definedName>
    <definedName name="ttttt">[484]POL!$B$3:$Q$509</definedName>
    <definedName name="tu" localSheetId="5">#REF!</definedName>
    <definedName name="tu" localSheetId="0">#REF!</definedName>
    <definedName name="Tu" localSheetId="1">#REF!</definedName>
    <definedName name="Tu" localSheetId="10">#REF!</definedName>
    <definedName name="tu">#REF!</definedName>
    <definedName name="tug" localSheetId="5">#REF!</definedName>
    <definedName name="tug">#REF!</definedName>
    <definedName name="tuk" localSheetId="5">#REF!</definedName>
    <definedName name="tuk">#REF!</definedName>
    <definedName name="TUKANG" localSheetId="5">[230]UPAH!$K$19</definedName>
    <definedName name="TUKANG" localSheetId="0">#REF!</definedName>
    <definedName name="Tukang" localSheetId="1">[283]rekap!$D$7</definedName>
    <definedName name="Tukang" localSheetId="10">[283]rekap!$D$7</definedName>
    <definedName name="TUKANG">#REF!</definedName>
    <definedName name="Tukang_Batu_Besi">[381]Upah!$C$9</definedName>
    <definedName name="TUKANG_BATU_SETENGAH_TERAMPIL" localSheetId="0">#REF!</definedName>
    <definedName name="TUKANG_BATU_SETENGAH_TERAMPIL" localSheetId="10">#REF!</definedName>
    <definedName name="TUKANG_BATU_SETENGAH_TERAMPIL">#REF!</definedName>
    <definedName name="TUKANG_BATU_TERAMPIL" localSheetId="0">#REF!</definedName>
    <definedName name="TUKANG_BATU_TERAMPIL" localSheetId="10">#REF!</definedName>
    <definedName name="TUKANG_BATU_TERAMPIL">#REF!</definedName>
    <definedName name="TUKANG_BESI_BETON_SETENGAH_TERAMPIL" localSheetId="0">#REF!</definedName>
    <definedName name="TUKANG_BESI_BETON_SETENGAH_TERAMPIL" localSheetId="10">#REF!</definedName>
    <definedName name="TUKANG_BESI_BETON_SETENGAH_TERAMPIL">#REF!</definedName>
    <definedName name="TUKANG_BESI_BETON_TERAMPIL" localSheetId="10">#REF!</definedName>
    <definedName name="TUKANG_BESI_BETON_TERAMPIL">#REF!</definedName>
    <definedName name="TUKANG_BESI_PROFIL_SETENGAH_TERAMPIL" localSheetId="10">#REF!</definedName>
    <definedName name="TUKANG_BESI_PROFIL_SETENGAH_TERAMPIL">#REF!</definedName>
    <definedName name="TUKANG_BESI_PROFIL_TERAMPIL" localSheetId="10">#REF!</definedName>
    <definedName name="TUKANG_BESI_PROFIL_TERAMPIL">#REF!</definedName>
    <definedName name="TUKANG_CAT___PELITUR_SETENGAH_TERAMPIL" localSheetId="10">#REF!</definedName>
    <definedName name="TUKANG_CAT___PELITUR_SETENGAH_TERAMPIL">#REF!</definedName>
    <definedName name="TUKANG_CAT___PELITUR_TERAMPIL" localSheetId="10">#REF!</definedName>
    <definedName name="TUKANG_CAT___PELITUR_TERAMPIL">#REF!</definedName>
    <definedName name="TUKANG_GALI" localSheetId="10">#REF!</definedName>
    <definedName name="TUKANG_GALI">#REF!</definedName>
    <definedName name="TUKANG_KAYU_SETENGAH_TERAMPIL" localSheetId="10">#REF!</definedName>
    <definedName name="TUKANG_KAYU_SETENGAH_TERAMPIL">#REF!</definedName>
    <definedName name="TUKANG_KAYU_TERAMPIL" localSheetId="10">#REF!</definedName>
    <definedName name="TUKANG_KAYU_TERAMPIL">#REF!</definedName>
    <definedName name="TUKANG_MEUBELAIR" localSheetId="10">#REF!</definedName>
    <definedName name="TUKANG_MEUBELAIR">#REF!</definedName>
    <definedName name="TUKANG_TAMAN" localSheetId="10">#REF!</definedName>
    <definedName name="TUKANG_TAMAN">#REF!</definedName>
    <definedName name="tukangbatu">[241]upah!$H$22</definedName>
    <definedName name="tukangbesi">[241]upah!$H$24</definedName>
    <definedName name="tukangkayu">[241]upah!$H$23</definedName>
    <definedName name="Tukanglas" localSheetId="10">[224]cover!#REF!</definedName>
    <definedName name="Tukanglas">[224]cover!#REF!</definedName>
    <definedName name="tuklas" localSheetId="10">[119]HarSat!#REF!</definedName>
    <definedName name="tuklas">[119]HarSat!#REF!</definedName>
    <definedName name="tulang">[485]bahan!$H$45</definedName>
    <definedName name="tulang24" localSheetId="10">'[81]Analisa '!#REF!</definedName>
    <definedName name="tulang24">'[81]Analisa '!#REF!</definedName>
    <definedName name="tulangan" localSheetId="10">#REF!</definedName>
    <definedName name="tulangan">#REF!</definedName>
    <definedName name="tult">[188]DHSD!$G$43</definedName>
    <definedName name="tusrs">'[225]SAT-DAS'!$J$52</definedName>
    <definedName name="TV" localSheetId="5">#REF!</definedName>
    <definedName name="TV" localSheetId="0">#REF!</definedName>
    <definedName name="TV">#REF!</definedName>
    <definedName name="tv75nc" localSheetId="0">#REF!</definedName>
    <definedName name="tv75nc" localSheetId="10">#REF!</definedName>
    <definedName name="tv75nc">#REF!</definedName>
    <definedName name="tv75vl" localSheetId="10">#REF!</definedName>
    <definedName name="tv75vl">#REF!</definedName>
    <definedName name="TW" localSheetId="10">#REF!</definedName>
    <definedName name="TW">#REF!</definedName>
    <definedName name="TWJ" localSheetId="10">#REF!</definedName>
    <definedName name="TWJ">#REF!</definedName>
    <definedName name="TWK" localSheetId="10">#REF!</definedName>
    <definedName name="TWK">#REF!</definedName>
    <definedName name="Twr" localSheetId="10">'[191]SAT-DAS'!#REF!</definedName>
    <definedName name="Twr">'[191]SAT-DAS'!#REF!</definedName>
    <definedName name="twyhwty">[188]DHSD!$G$25</definedName>
    <definedName name="tx1pignc" localSheetId="10">'[171]thao-go'!#REF!</definedName>
    <definedName name="tx1pignc">'[171]thao-go'!#REF!</definedName>
    <definedName name="tx1pindnc" localSheetId="10">'[171]thao-go'!#REF!</definedName>
    <definedName name="tx1pindnc">'[171]thao-go'!#REF!</definedName>
    <definedName name="tx1pingnc" localSheetId="10">'[171]thao-go'!#REF!</definedName>
    <definedName name="tx1pingnc">'[171]thao-go'!#REF!</definedName>
    <definedName name="tx1pintnc" localSheetId="10">'[171]thao-go'!#REF!</definedName>
    <definedName name="tx1pintnc">'[171]thao-go'!#REF!</definedName>
    <definedName name="tx1pitnc">'[171]thao-go'!#REF!</definedName>
    <definedName name="tx2mhnnc">'[171]thao-go'!#REF!</definedName>
    <definedName name="tx2mitnc">'[171]thao-go'!#REF!</definedName>
    <definedName name="txhnnc">'[171]thao-go'!#REF!</definedName>
    <definedName name="txig1nc">'[171]thao-go'!#REF!</definedName>
    <definedName name="txin190nc">'[171]thao-go'!#REF!</definedName>
    <definedName name="txinnc">'[171]thao-go'!#REF!</definedName>
    <definedName name="txit1nc">'[171]thao-go'!#REF!</definedName>
    <definedName name="ty" localSheetId="5">#REF!</definedName>
    <definedName name="ty" localSheetId="0">#REF!</definedName>
    <definedName name="ty" localSheetId="1">[188]DHSD!$G$47</definedName>
    <definedName name="ty" localSheetId="10">[188]DHSD!$G$47</definedName>
    <definedName name="ty">#REF!</definedName>
    <definedName name="tyeman" localSheetId="1">'[52]Upah&amp;Bahan'!$U$205</definedName>
    <definedName name="tyeman" localSheetId="10">'[52]Upah&amp;Bahan'!$U$205</definedName>
    <definedName name="tyeman">'[6]Upah&amp;Bahan'!$U$205</definedName>
    <definedName name="TYH" localSheetId="0" hidden="1">{"'Sheet1'!$A$1"}</definedName>
    <definedName name="TYH" localSheetId="10" hidden="1">{"'Sheet1'!$A$1"}</definedName>
    <definedName name="TYH" hidden="1">{"'Sheet1'!$A$1"}</definedName>
    <definedName name="tykjtdk">[188]DHSD!$G$29</definedName>
    <definedName name="TYPEB2" localSheetId="0">#REF!</definedName>
    <definedName name="TYPEB2" localSheetId="10">#REF!</definedName>
    <definedName name="TYPEB2">#REF!</definedName>
    <definedName name="TYPEC22" localSheetId="0">#REF!</definedName>
    <definedName name="TYPEC22" localSheetId="10">#REF!</definedName>
    <definedName name="TYPEC22">#REF!</definedName>
    <definedName name="TYPEE2" localSheetId="0">#REF!</definedName>
    <definedName name="TYPEE2" localSheetId="10">#REF!</definedName>
    <definedName name="TYPEE2">#REF!</definedName>
    <definedName name="TYPICAL_FLOOR___7_LEVEL" localSheetId="10">#REF!</definedName>
    <definedName name="TYPICAL_FLOOR___7_LEVEL">#REF!</definedName>
    <definedName name="tyreroller" localSheetId="5">[227]upahbahan!#REF!</definedName>
    <definedName name="tyreroller" localSheetId="0">[227]upahbahan!#REF!</definedName>
    <definedName name="tyreroller">[227]upahbahan!#REF!</definedName>
    <definedName name="tytu" localSheetId="0" hidden="1">{"'Sheet1'!$A$1"}</definedName>
    <definedName name="tytu" localSheetId="10" hidden="1">{"'Sheet1'!$A$1"}</definedName>
    <definedName name="tytu" hidden="1">{"'Sheet1'!$A$1"}</definedName>
    <definedName name="tywsysws">[188]DHSD!$G$48</definedName>
    <definedName name="tyyy" localSheetId="0" hidden="1">{"'Sheet1'!$A$1"}</definedName>
    <definedName name="tyyy" localSheetId="10" hidden="1">{"'Sheet1'!$A$1"}</definedName>
    <definedName name="tyyy" hidden="1">{"'Sheet1'!$A$1"}</definedName>
    <definedName name="U" localSheetId="10">#REF!</definedName>
    <definedName name="U">#REF!</definedName>
    <definedName name="U.Alat" localSheetId="10">#REF!</definedName>
    <definedName name="U.Alat">#REF!</definedName>
    <definedName name="U.Angkutbesi" localSheetId="5">#REF!</definedName>
    <definedName name="U.Angkutbesi" localSheetId="0">#REF!</definedName>
    <definedName name="U.Angkutbesi">#REF!</definedName>
    <definedName name="U.Batu" localSheetId="5">#REF!</definedName>
    <definedName name="U.Batu">#REF!</definedName>
    <definedName name="U.Bekisting" localSheetId="5">#REF!</definedName>
    <definedName name="U.Bekisting">#REF!</definedName>
    <definedName name="U.BongkarBkst" localSheetId="5">#REF!</definedName>
    <definedName name="U.BongkarBkst">#REF!</definedName>
    <definedName name="U.Conduit" localSheetId="5">#REF!</definedName>
    <definedName name="U.Conduit">#REF!</definedName>
    <definedName name="U.Cor1" localSheetId="5">#REF!</definedName>
    <definedName name="U.Cor1">#REF!</definedName>
    <definedName name="U.Cor2" localSheetId="5">#REF!</definedName>
    <definedName name="U.Cor2">#REF!</definedName>
    <definedName name="U.Curing" localSheetId="5">#REF!</definedName>
    <definedName name="U.Curing">#REF!</definedName>
    <definedName name="U.Gelarbase" localSheetId="5">#REF!</definedName>
    <definedName name="U.Gelarbase">#REF!</definedName>
    <definedName name="U.Gelarps" localSheetId="5">#REF!</definedName>
    <definedName name="U.Gelarps">#REF!</definedName>
    <definedName name="U.pabrikasibesi" localSheetId="5">#REF!</definedName>
    <definedName name="U.pabrikasibesi">#REF!</definedName>
    <definedName name="U.Siapcor" localSheetId="5">#REF!</definedName>
    <definedName name="U.Siapcor">#REF!</definedName>
    <definedName name="U.Stelbesi" localSheetId="5">#REF!</definedName>
    <definedName name="U.Stelbesi">#REF!</definedName>
    <definedName name="U_24" localSheetId="10">#REF!</definedName>
    <definedName name="U_24">#REF!</definedName>
    <definedName name="U_32" localSheetId="10">#REF!</definedName>
    <definedName name="U_32">#REF!</definedName>
    <definedName name="U_42">[185]BASIC!$I$28</definedName>
    <definedName name="U_PEKERJA">'[486]HARGA SATUAN BAHAN'!$G$6</definedName>
    <definedName name="U_TUKANG" localSheetId="0">#REF!</definedName>
    <definedName name="U_TUKANG" localSheetId="10">#REF!</definedName>
    <definedName name="U_TUKANG">#REF!</definedName>
    <definedName name="U22_">[185]BASIC!$I$25</definedName>
    <definedName name="U42_">[185]BASIC!$I$27</definedName>
    <definedName name="ubekb" localSheetId="10">'[81]Analisa '!#REF!</definedName>
    <definedName name="ubekb">'[81]Analisa '!#REF!</definedName>
    <definedName name="ubekbal" localSheetId="10">'[81]Analisa '!#REF!</definedName>
    <definedName name="ubekbal">'[81]Analisa '!#REF!</definedName>
    <definedName name="ubekmult" localSheetId="10">'[81]Analisa '!#REF!</definedName>
    <definedName name="ubekmult">'[81]Analisa '!#REF!</definedName>
    <definedName name="ubekp" localSheetId="10">'[81]Analisa '!#REF!</definedName>
    <definedName name="ubekp">'[81]Analisa '!#REF!</definedName>
    <definedName name="ubekpan">'[81]Analisa '!#REF!</definedName>
    <definedName name="ubin30x30">'[121]Anal-1'!#REF!</definedName>
    <definedName name="ubinkeramik">'[121]Anal-1'!#REF!</definedName>
    <definedName name="ubrav">'[81]Analisa '!#REF!</definedName>
    <definedName name="ubttemp">'[81]Analisa '!#REF!</definedName>
    <definedName name="ucatbes">'[81]Analisa '!#REF!</definedName>
    <definedName name="ucatdal">'[81]Analisa '!#REF!</definedName>
    <definedName name="ucatkay">'[81]Analisa '!#REF!</definedName>
    <definedName name="ucatluar">'[81]Analisa '!#REF!</definedName>
    <definedName name="ucatplaf">'[81]Analisa '!#REF!</definedName>
    <definedName name="ucor">'[81]Analisa '!#REF!</definedName>
    <definedName name="udata" localSheetId="10">#REF!</definedName>
    <definedName name="udata">#REF!</definedName>
    <definedName name="udel">[231]Boq!$E$21:$P$251</definedName>
    <definedName name="ue">[188]DHSD!$G$17</definedName>
    <definedName name="ueu">'[225]SAT-DAS'!$J$59</definedName>
    <definedName name="ufyi">[188]DHSD!$G$17</definedName>
    <definedName name="uhf">'[120]TE TS FA LAN MATV'!$F$77</definedName>
    <definedName name="uil" localSheetId="10">[188]DHSD!#REF!</definedName>
    <definedName name="uil">[188]DHSD!#REF!</definedName>
    <definedName name="uitem">[449]BOQ!$N$3</definedName>
    <definedName name="uker20" localSheetId="10">'[81]Analisa '!#REF!</definedName>
    <definedName name="uker20">'[81]Analisa '!#REF!</definedName>
    <definedName name="uker30" localSheetId="10">'[81]Analisa '!#REF!</definedName>
    <definedName name="uker30">'[81]Analisa '!#REF!</definedName>
    <definedName name="ukl" localSheetId="10">'[225]SAT-DAS'!#REF!</definedName>
    <definedName name="ukl">'[225]SAT-DAS'!#REF!</definedName>
    <definedName name="uklf">[188]DHSD!$G$22</definedName>
    <definedName name="ukol15" localSheetId="10">'[81]Analisa '!#REF!</definedName>
    <definedName name="ukol15">'[81]Analisa '!#REF!</definedName>
    <definedName name="ukr">[188]DHSD!$G$34</definedName>
    <definedName name="ukuran" localSheetId="10">'[81]Analisa '!#REF!</definedName>
    <definedName name="ukuran">'[81]Analisa '!#REF!</definedName>
    <definedName name="uky">[188]DHSD!$G$34</definedName>
    <definedName name="ulaker" localSheetId="10">'[81]Analisa '!#REF!</definedName>
    <definedName name="ulaker">'[81]Analisa '!#REF!</definedName>
    <definedName name="umum" localSheetId="5">#REF!</definedName>
    <definedName name="umum" localSheetId="0">#REF!</definedName>
    <definedName name="UMUM" localSheetId="1">#REF!</definedName>
    <definedName name="UMUM" localSheetId="10">#REF!</definedName>
    <definedName name="umum">#REF!</definedName>
    <definedName name="umumlelang" localSheetId="5">#REF!</definedName>
    <definedName name="umumlelang">#REF!</definedName>
    <definedName name="UND">[421]CH!$A$7</definedName>
    <definedName name="unit">[449]BOQ!$N$4</definedName>
    <definedName name="UNSKILL">[185]BASIC!$I$13</definedName>
    <definedName name="UOPERATOR">[247]Upah!$G$13</definedName>
    <definedName name="up_pancang">'[111]Analisa Harga Satuan'!$G$242</definedName>
    <definedName name="UPAH" localSheetId="1">#REF!</definedName>
    <definedName name="UPAH" localSheetId="10">#REF!</definedName>
    <definedName name="upah">[487]MAPDC!$T$7</definedName>
    <definedName name="UPAH_BAHAN" localSheetId="5">#REF!</definedName>
    <definedName name="UPAH_BAHAN" localSheetId="0">#REF!</definedName>
    <definedName name="UPAH_BAHAN">#REF!</definedName>
    <definedName name="upah_kpl_tukang">'[488]Daft Harg'!$D$7</definedName>
    <definedName name="upah_mandor">'[488]Daft Harg'!$D$9</definedName>
    <definedName name="upah_pekerja">'[488]Daft Harg'!$D$8</definedName>
    <definedName name="upah_tukang">'[488]Daft Harg'!$D$6</definedName>
    <definedName name="upah1" localSheetId="10">[428]Penwrn!#REF!</definedName>
    <definedName name="upah1">[428]Penwrn!#REF!</definedName>
    <definedName name="upah2">'[56]harga dasar T-M-A'!$B$6:$D$30</definedName>
    <definedName name="upahbahan" localSheetId="5">#REF!</definedName>
    <definedName name="upahbahan" localSheetId="0">#REF!</definedName>
    <definedName name="upahbahan">#REF!</definedName>
    <definedName name="upahlm" localSheetId="0">#REF!</definedName>
    <definedName name="upahlm" localSheetId="10">#REF!</definedName>
    <definedName name="upahlm">#REF!</definedName>
    <definedName name="upahpolos" localSheetId="10">#REF!</definedName>
    <definedName name="upahpolos">#REF!</definedName>
    <definedName name="upahulir" localSheetId="10">#REF!</definedName>
    <definedName name="upahulir">#REF!</definedName>
    <definedName name="upahwf" localSheetId="10">'[81]Analisa '!#REF!</definedName>
    <definedName name="upahwf">'[81]Analisa '!#REF!</definedName>
    <definedName name="upasbk5" localSheetId="10">'[81]Analisa '!#REF!</definedName>
    <definedName name="upasbk5">'[81]Analisa '!#REF!</definedName>
    <definedName name="upasbm3" localSheetId="10">'[81]Analisa '!#REF!</definedName>
    <definedName name="upasbm3">'[81]Analisa '!#REF!</definedName>
    <definedName name="upasbm5" localSheetId="10">'[81]Analisa '!#REF!</definedName>
    <definedName name="upasbm5">'[81]Analisa '!#REF!</definedName>
    <definedName name="UPEKERJA">[79]Upah!$G$10</definedName>
    <definedName name="UPEMBOPRT">[247]Upah!$G$14</definedName>
    <definedName name="UPEMBSOPIR" localSheetId="10">[236]upah!#REF!</definedName>
    <definedName name="UPEMBSOPIR">[236]upah!#REF!</definedName>
    <definedName name="UPH_BHN" localSheetId="0">#REF!</definedName>
    <definedName name="UPH_BHN" localSheetId="10">#REF!</definedName>
    <definedName name="UPH_BHN">#REF!</definedName>
    <definedName name="UPL" localSheetId="0">#REF!</definedName>
    <definedName name="UPL" localSheetId="10">#REF!</definedName>
    <definedName name="UPL">#REF!</definedName>
    <definedName name="uplest5" localSheetId="0">'[81]Analisa '!#REF!</definedName>
    <definedName name="uplest5" localSheetId="10">'[81]Analisa '!#REF!</definedName>
    <definedName name="uplest5">'[81]Analisa '!#REF!</definedName>
    <definedName name="urabat" localSheetId="0">'[81]Analisa '!#REF!</definedName>
    <definedName name="urabat" localSheetId="10">'[81]Analisa '!#REF!</definedName>
    <definedName name="urabat">'[81]Analisa '!#REF!</definedName>
    <definedName name="uraian" localSheetId="1">[449]HS!$K$4</definedName>
    <definedName name="uraian" localSheetId="10">[449]HS!$K$4</definedName>
    <definedName name="URAIAN">'[326]3-DIV2'!$A$1:$J$1101</definedName>
    <definedName name="URAIAN_16">NA()</definedName>
    <definedName name="URAIAN_17">NA()</definedName>
    <definedName name="URAIAN_18">NA()</definedName>
    <definedName name="URAIAN_22">NA()</definedName>
    <definedName name="URAIAN_24">NA()</definedName>
    <definedName name="URAIAN_25">NA()</definedName>
    <definedName name="URAIAN_3.11a" localSheetId="5">#REF!</definedName>
    <definedName name="URAIAN_3.11a">#REF!</definedName>
    <definedName name="URAIAN_3.21" localSheetId="5">#REF!</definedName>
    <definedName name="URAIAN_3.21">#REF!</definedName>
    <definedName name="URAIAN_31.3" localSheetId="5">#REF!</definedName>
    <definedName name="URAIAN_31.3">#REF!</definedName>
    <definedName name="URAIAN_31.4" localSheetId="5">#REF!</definedName>
    <definedName name="URAIAN_31.4">#REF!</definedName>
    <definedName name="URAIAN_32.2" localSheetId="5">#REF!</definedName>
    <definedName name="URAIAN_32.2">#REF!</definedName>
    <definedName name="URAIAN_33.1" localSheetId="5">#REF!</definedName>
    <definedName name="URAIAN_33.1">#REF!</definedName>
    <definedName name="uraian_7.31" localSheetId="5">#REF!</definedName>
    <definedName name="uraian_7.31">#REF!</definedName>
    <definedName name="URAIAN_71.10" localSheetId="5">#REF!</definedName>
    <definedName name="URAIAN_71.10">#REF!</definedName>
    <definedName name="URAIAN_71.5" localSheetId="5">#REF!</definedName>
    <definedName name="URAIAN_71.5">#REF!</definedName>
    <definedName name="URAIAN_71.7" localSheetId="5">#REF!</definedName>
    <definedName name="URAIAN_71.7">#REF!</definedName>
    <definedName name="URAIAN_71.8" localSheetId="5">#REF!</definedName>
    <definedName name="URAIAN_71.8">#REF!</definedName>
    <definedName name="URAIAN_73.3" localSheetId="5">#REF!</definedName>
    <definedName name="URAIAN_73.3">#REF!</definedName>
    <definedName name="URAIAN101" localSheetId="5">[325]Marka!#REF!</definedName>
    <definedName name="URAIAN101" localSheetId="0">[325]Marka!#REF!</definedName>
    <definedName name="URAIAN101" localSheetId="1">#REF!</definedName>
    <definedName name="URAIAN101" localSheetId="10">#REF!</definedName>
    <definedName name="URAIAN101">[325]Marka!#REF!</definedName>
    <definedName name="URAIAN1021" localSheetId="5">[325]Marka!#REF!</definedName>
    <definedName name="URAIAN1021" localSheetId="0">[325]Marka!#REF!</definedName>
    <definedName name="URAIAN1021" localSheetId="1">#REF!</definedName>
    <definedName name="URAIAN1021" localSheetId="10">#REF!</definedName>
    <definedName name="URAIAN1021">[325]Marka!#REF!</definedName>
    <definedName name="URAIAN1022" localSheetId="5">[325]Marka!#REF!</definedName>
    <definedName name="URAIAN1022" localSheetId="0">[325]Marka!#REF!</definedName>
    <definedName name="URAIAN1022" localSheetId="1">#REF!</definedName>
    <definedName name="URAIAN1022" localSheetId="10">#REF!</definedName>
    <definedName name="URAIAN1022">[325]Marka!#REF!</definedName>
    <definedName name="URAIAN1031" localSheetId="5">[325]Marka!#REF!</definedName>
    <definedName name="URAIAN1031" localSheetId="0">[325]Marka!#REF!</definedName>
    <definedName name="URAIAN1031" localSheetId="1">#REF!</definedName>
    <definedName name="URAIAN1031" localSheetId="10">#REF!</definedName>
    <definedName name="URAIAN1031">[325]Marka!#REF!</definedName>
    <definedName name="URAIAN1032" localSheetId="5">[325]Marka!#REF!</definedName>
    <definedName name="URAIAN1032" localSheetId="0">[325]Marka!#REF!</definedName>
    <definedName name="URAIAN1032" localSheetId="1">#REF!</definedName>
    <definedName name="URAIAN1032" localSheetId="10">#REF!</definedName>
    <definedName name="URAIAN1032">[325]Marka!#REF!</definedName>
    <definedName name="URAIAN1041" localSheetId="5">[325]Marka!#REF!</definedName>
    <definedName name="URAIAN1041" localSheetId="0">[325]Marka!#REF!</definedName>
    <definedName name="URAIAN1041" localSheetId="1">#REF!</definedName>
    <definedName name="URAIAN1041" localSheetId="10">#REF!</definedName>
    <definedName name="URAIAN1041">[325]Marka!#REF!</definedName>
    <definedName name="URAIAN1042" localSheetId="5">#REF!</definedName>
    <definedName name="URAIAN1042" localSheetId="0">#REF!</definedName>
    <definedName name="URAIAN1042" localSheetId="1">#REF!</definedName>
    <definedName name="URAIAN1042" localSheetId="10">#REF!</definedName>
    <definedName name="URAIAN1042">#REF!</definedName>
    <definedName name="URAIAN21" localSheetId="1">#REF!</definedName>
    <definedName name="URAIAN21" localSheetId="10">#REF!</definedName>
    <definedName name="URAIAN21">'[326]3-DIV2'!$A$1:$J$121</definedName>
    <definedName name="URAIAN21_22">NA()</definedName>
    <definedName name="URAIAN21_25">NA()</definedName>
    <definedName name="URAIAN22E" localSheetId="1">#REF!</definedName>
    <definedName name="URAIAN22E" localSheetId="10">#REF!</definedName>
    <definedName name="URAIAN22E">'[326]3-DIV2'!$A$122:$J$123</definedName>
    <definedName name="URAIAN22E_16">NA()</definedName>
    <definedName name="URAIAN22E_17">NA()</definedName>
    <definedName name="URAIAN22E_18">NA()</definedName>
    <definedName name="URAIAN22E_22">NA()</definedName>
    <definedName name="URAIAN22E_24">NA()</definedName>
    <definedName name="URAIAN22E_25">NA()</definedName>
    <definedName name="URAIAN22L" localSheetId="5">'[326]3-DIV2'!#REF!</definedName>
    <definedName name="URAIAN22L" localSheetId="0">'[326]3-DIV2'!#REF!</definedName>
    <definedName name="URAIAN22L" localSheetId="1">#REF!</definedName>
    <definedName name="URAIAN22L" localSheetId="10">#REF!</definedName>
    <definedName name="URAIAN22L">'[326]3-DIV2'!#REF!</definedName>
    <definedName name="URAIAN22L_16">NA()</definedName>
    <definedName name="URAIAN22L_17">NA()</definedName>
    <definedName name="URAIAN22L_18">NA()</definedName>
    <definedName name="URAIAN22L_22">NA()</definedName>
    <definedName name="URAIAN22L_24">NA()</definedName>
    <definedName name="URAIAN22L_25">NA()</definedName>
    <definedName name="URAIAN231" localSheetId="1">#REF!</definedName>
    <definedName name="URAIAN231" localSheetId="10">#REF!</definedName>
    <definedName name="URAIAN231">'[326]3-DIV2'!$A$124:$J$243</definedName>
    <definedName name="URAIAN231_16">NA()</definedName>
    <definedName name="URAIAN231_17">NA()</definedName>
    <definedName name="URAIAN231_18">NA()</definedName>
    <definedName name="URAIAN231_22">NA()</definedName>
    <definedName name="URAIAN231_24">NA()</definedName>
    <definedName name="URAIAN231_25">NA()</definedName>
    <definedName name="URAIAN232" localSheetId="1">#REF!</definedName>
    <definedName name="URAIAN232" localSheetId="10">#REF!</definedName>
    <definedName name="URAIAN232">'[326]3-DIV2'!$A$244:$J$363</definedName>
    <definedName name="URAIAN232_16">NA()</definedName>
    <definedName name="URAIAN232_17">NA()</definedName>
    <definedName name="URAIAN232_18">NA()</definedName>
    <definedName name="URAIAN232_22">NA()</definedName>
    <definedName name="URAIAN232_24">NA()</definedName>
    <definedName name="URAIAN232_25">NA()</definedName>
    <definedName name="URAIAN233" localSheetId="1">#REF!</definedName>
    <definedName name="URAIAN233" localSheetId="10">#REF!</definedName>
    <definedName name="URAIAN233">'[326]3-DIV2'!$A$364:$J$483</definedName>
    <definedName name="URAIAN233_16">NA()</definedName>
    <definedName name="URAIAN233_17">NA()</definedName>
    <definedName name="URAIAN233_18">NA()</definedName>
    <definedName name="URAIAN233_22">NA()</definedName>
    <definedName name="URAIAN233_24">NA()</definedName>
    <definedName name="URAIAN233_25">NA()</definedName>
    <definedName name="Uraian234">'[326]3-DIV2'!$A$484:$J$603</definedName>
    <definedName name="Uraian234_16">NA()</definedName>
    <definedName name="Uraian234_17">NA()</definedName>
    <definedName name="Uraian234_18">NA()</definedName>
    <definedName name="Uraian234_22">NA()</definedName>
    <definedName name="Uraian234_24">NA()</definedName>
    <definedName name="Uraian234_25">NA()</definedName>
    <definedName name="URAIAN234B">'[328]2'!$A$721:$J$840</definedName>
    <definedName name="URAIAN234L" localSheetId="5">#REF!</definedName>
    <definedName name="URAIAN234L" localSheetId="0">#REF!</definedName>
    <definedName name="URAIAN234L" localSheetId="1">#REF!</definedName>
    <definedName name="URAIAN234L" localSheetId="10">#REF!</definedName>
    <definedName name="URAIAN234L">#REF!</definedName>
    <definedName name="uraian235" localSheetId="1">#REF!</definedName>
    <definedName name="uraian235" localSheetId="10">#REF!</definedName>
    <definedName name="Uraian235">'[326]3-DIV2'!$A$604:$J$854</definedName>
    <definedName name="Uraian235_16">NA()</definedName>
    <definedName name="Uraian235_17">NA()</definedName>
    <definedName name="Uraian235_18">NA()</definedName>
    <definedName name="Uraian235_22">NA()</definedName>
    <definedName name="Uraian235_24">NA()</definedName>
    <definedName name="Uraian235_25">NA()</definedName>
    <definedName name="Uraian236">'[326]3-DIV2'!$A$855:$J$973</definedName>
    <definedName name="Uraian236_16">NA()</definedName>
    <definedName name="Uraian236_17">NA()</definedName>
    <definedName name="Uraian236_18">NA()</definedName>
    <definedName name="Uraian236_22">NA()</definedName>
    <definedName name="Uraian236_24">NA()</definedName>
    <definedName name="Uraian236_25">NA()</definedName>
    <definedName name="URAIAN241" localSheetId="1">#REF!</definedName>
    <definedName name="URAIAN241" localSheetId="10">#REF!</definedName>
    <definedName name="URAIAN241">'[326]3-DIV2'!$A$974:$J$978</definedName>
    <definedName name="URAIAN241_16">NA()</definedName>
    <definedName name="URAIAN241_17">NA()</definedName>
    <definedName name="URAIAN241_18">NA()</definedName>
    <definedName name="URAIAN241_22">NA()</definedName>
    <definedName name="URAIAN241_24">NA()</definedName>
    <definedName name="URAIAN241_25">NA()</definedName>
    <definedName name="URAIAN242" localSheetId="1">#REF!</definedName>
    <definedName name="URAIAN242" localSheetId="10">#REF!</definedName>
    <definedName name="URAIAN242">'[326]3-DIV2'!$A$979:$J$1039</definedName>
    <definedName name="URAIAN242_16">NA()</definedName>
    <definedName name="URAIAN242_17">NA()</definedName>
    <definedName name="URAIAN242_18">NA()</definedName>
    <definedName name="URAIAN242_22">NA()</definedName>
    <definedName name="URAIAN242_24">NA()</definedName>
    <definedName name="URAIAN242_25">NA()</definedName>
    <definedName name="URAIAN243" localSheetId="1">#REF!</definedName>
    <definedName name="URAIAN243" localSheetId="10">#REF!</definedName>
    <definedName name="URAIAN243">'[326]3-DIV2'!$A$1040:$J$1101</definedName>
    <definedName name="URAIAN243_16">NA()</definedName>
    <definedName name="URAIAN243_17">NA()</definedName>
    <definedName name="URAIAN243_18">NA()</definedName>
    <definedName name="URAIAN243_22">NA()</definedName>
    <definedName name="URAIAN243_24">NA()</definedName>
    <definedName name="URAIAN243_25">NA()</definedName>
    <definedName name="Uraian311" localSheetId="1">#REF!</definedName>
    <definedName name="Uraian311" localSheetId="10">#REF!</definedName>
    <definedName name="Uraian311">'[329]3-DIV3'!$A$1:$J$120</definedName>
    <definedName name="Uraian311_22">NA()</definedName>
    <definedName name="Uraian311_25">NA()</definedName>
    <definedName name="Uraian312" localSheetId="1">#REF!</definedName>
    <definedName name="Uraian312" localSheetId="10">#REF!</definedName>
    <definedName name="Uraian312">'[329]3-DIV3'!$A$121:$J$240</definedName>
    <definedName name="Uraian312_22">NA()</definedName>
    <definedName name="Uraian312_25">NA()</definedName>
    <definedName name="Uraian313" localSheetId="1">#REF!</definedName>
    <definedName name="Uraian313" localSheetId="10">#REF!</definedName>
    <definedName name="Uraian313">'[329]3-DIV3'!$A$255:$J$374</definedName>
    <definedName name="Uraian313_18">NA()</definedName>
    <definedName name="Uraian313_22">NA()</definedName>
    <definedName name="Uraian313_25">NA()</definedName>
    <definedName name="Uraian314" localSheetId="1">#REF!</definedName>
    <definedName name="Uraian314" localSheetId="10">#REF!</definedName>
    <definedName name="Uraian314">'[329]3-DIV3'!$A$375:$J$494</definedName>
    <definedName name="Uraian314_18">NA()</definedName>
    <definedName name="Uraian314_22">NA()</definedName>
    <definedName name="Uraian314_25">NA()</definedName>
    <definedName name="Uraian315" localSheetId="1">#REF!</definedName>
    <definedName name="Uraian315" localSheetId="10">#REF!</definedName>
    <definedName name="Uraian315">'[329]3-DIV3'!$A$1766:$J$1885</definedName>
    <definedName name="Uraian315_18">NA()</definedName>
    <definedName name="Uraian315_22">NA()</definedName>
    <definedName name="Uraian315_25">NA()</definedName>
    <definedName name="URAIAN316" localSheetId="5">#REF!</definedName>
    <definedName name="URAIAN316" localSheetId="0">#REF!</definedName>
    <definedName name="URAIAN316" localSheetId="1">#REF!</definedName>
    <definedName name="URAIAN316" localSheetId="10">#REF!</definedName>
    <definedName name="URAIAN316">#REF!</definedName>
    <definedName name="Uraian319" localSheetId="1">#REF!</definedName>
    <definedName name="Uraian319" localSheetId="10">#REF!</definedName>
    <definedName name="Uraian319">'[329]3-DIV3'!$A$1886:$J$1946</definedName>
    <definedName name="Uraian319_18">NA()</definedName>
    <definedName name="Uraian319_22">NA()</definedName>
    <definedName name="Uraian319_25">NA()</definedName>
    <definedName name="URAIAN321" localSheetId="5">#REF!</definedName>
    <definedName name="URAIAN321" localSheetId="0">#REF!</definedName>
    <definedName name="URAIAN321" localSheetId="1">#REF!</definedName>
    <definedName name="URAIAN321" localSheetId="10">#REF!</definedName>
    <definedName name="URAIAN321">#REF!</definedName>
    <definedName name="Uraian322" localSheetId="1">#REF!</definedName>
    <definedName name="Uraian322" localSheetId="10">#REF!</definedName>
    <definedName name="Uraian322">'[329]3-DIV3'!$A$1947:$J$2127</definedName>
    <definedName name="Uraian322_18">NA()</definedName>
    <definedName name="Uraian322_22">NA()</definedName>
    <definedName name="Uraian322_25">NA()</definedName>
    <definedName name="URAIAN323" localSheetId="1">#REF!</definedName>
    <definedName name="URAIAN323" localSheetId="10">#REF!</definedName>
    <definedName name="Uraian323">'[329]3-DIV3'!$A$2128:$J$2306</definedName>
    <definedName name="Uraian323_18">NA()</definedName>
    <definedName name="Uraian323_22">NA()</definedName>
    <definedName name="Uraian323_25">NA()</definedName>
    <definedName name="URAIAN323L" localSheetId="5">#REF!</definedName>
    <definedName name="URAIAN323L" localSheetId="0">#REF!</definedName>
    <definedName name="URAIAN323L" localSheetId="1">#REF!</definedName>
    <definedName name="URAIAN323L" localSheetId="10">#REF!</definedName>
    <definedName name="URAIAN323L">#REF!</definedName>
    <definedName name="Uraian324" localSheetId="1">#REF!</definedName>
    <definedName name="Uraian324" localSheetId="10">#REF!</definedName>
    <definedName name="Uraian324">'[329]3-DIV3'!$A$2307:$J$2428</definedName>
    <definedName name="Uraian324_18">NA()</definedName>
    <definedName name="Uraian324_22">NA()</definedName>
    <definedName name="Uraian324_25">NA()</definedName>
    <definedName name="URAIAN33" localSheetId="5">#REF!</definedName>
    <definedName name="URAIAN33" localSheetId="0">#REF!</definedName>
    <definedName name="URAIAN33" localSheetId="1">#REF!</definedName>
    <definedName name="URAIAN33" localSheetId="10">#REF!</definedName>
    <definedName name="URAIAN33">#REF!</definedName>
    <definedName name="Uraian331" localSheetId="1">#REF!</definedName>
    <definedName name="Uraian331" localSheetId="10">#REF!</definedName>
    <definedName name="Uraian331">'[329]3-DIV3'!$A$2429:$J$2548</definedName>
    <definedName name="Uraian331_18">NA()</definedName>
    <definedName name="Uraian331_22">NA()</definedName>
    <definedName name="Uraian331_25">NA()</definedName>
    <definedName name="Uraian346" localSheetId="1">#REF!</definedName>
    <definedName name="Uraian346" localSheetId="10">#REF!</definedName>
    <definedName name="Uraian346">'[329]3-DIV3'!$A$2549:$J$2609</definedName>
    <definedName name="Uraian346_18">NA()</definedName>
    <definedName name="Uraian346_22">NA()</definedName>
    <definedName name="Uraian346_25">NA()</definedName>
    <definedName name="URAIAN421" localSheetId="1">#REF!</definedName>
    <definedName name="URAIAN421" localSheetId="10">#REF!</definedName>
    <definedName name="URAIAN421">'[331]3-DIV4'!$A$1:$J$179</definedName>
    <definedName name="URAIAN421_22">NA()</definedName>
    <definedName name="URAIAN421_25">NA()</definedName>
    <definedName name="URAIAN422" localSheetId="1">#REF!</definedName>
    <definedName name="URAIAN422" localSheetId="10">#REF!</definedName>
    <definedName name="URAIAN422">'[331]3-DIV4'!$A$180:$J$358</definedName>
    <definedName name="URAIAN422_22">NA()</definedName>
    <definedName name="URAIAN422_25">NA()</definedName>
    <definedName name="URAIAN423" localSheetId="1">#REF!</definedName>
    <definedName name="URAIAN423" localSheetId="10">#REF!</definedName>
    <definedName name="URAIAN423">'[331]3-DIV4'!$A$479:$J$717</definedName>
    <definedName name="URAIAN423_22">NA()</definedName>
    <definedName name="URAIAN423_25">NA()</definedName>
    <definedName name="URAIAN424" localSheetId="1">#REF!</definedName>
    <definedName name="URAIAN424" localSheetId="10">#REF!</definedName>
    <definedName name="URAIAN424">'[331]3-DIV4'!$A$359:$J$478</definedName>
    <definedName name="URAIAN424_22">NA()</definedName>
    <definedName name="URAIAN424_25">NA()</definedName>
    <definedName name="URAIAN425" localSheetId="1">#REF!</definedName>
    <definedName name="URAIAN425" localSheetId="10">#REF!</definedName>
    <definedName name="URAIAN425">'[331]3-DIV4'!$A$718:$J$896</definedName>
    <definedName name="URAIAN425_22">NA()</definedName>
    <definedName name="URAIAN425_25">NA()</definedName>
    <definedName name="URAIAN426" localSheetId="1">#REF!</definedName>
    <definedName name="URAIAN426" localSheetId="10">#REF!</definedName>
    <definedName name="URAIAN426">'[331]3-DIV4'!$A$897:$J$1016</definedName>
    <definedName name="URAIAN426_22">NA()</definedName>
    <definedName name="URAIAN426_25">NA()</definedName>
    <definedName name="URAIAN427" localSheetId="1">#REF!</definedName>
    <definedName name="URAIAN427" localSheetId="10">#REF!</definedName>
    <definedName name="URAIAN427">'[331]3-DIV4'!$A$1017:$J$1136</definedName>
    <definedName name="URAIAN427_22">NA()</definedName>
    <definedName name="URAIAN427_25">NA()</definedName>
    <definedName name="URAIAN511" localSheetId="1">#REF!</definedName>
    <definedName name="URAIAN511" localSheetId="10">#REF!</definedName>
    <definedName name="URAIAN511">'[332]3-DIV5'!$A$1:$J$179</definedName>
    <definedName name="URAIAN511_22">NA()</definedName>
    <definedName name="URAIAN511_25">NA()</definedName>
    <definedName name="URAIAN512" localSheetId="1">#REF!</definedName>
    <definedName name="URAIAN512" localSheetId="10">#REF!</definedName>
    <definedName name="URAIAN512">'[332]3-DIV5'!$A$180:$J$358</definedName>
    <definedName name="URAIAN512_22">NA()</definedName>
    <definedName name="URAIAN512_25">NA()</definedName>
    <definedName name="URAIAN521" localSheetId="1">#REF!</definedName>
    <definedName name="URAIAN521" localSheetId="10">#REF!</definedName>
    <definedName name="URAIAN521">'[332]3-DIV5'!$A$359:$J$537</definedName>
    <definedName name="URAIAN521_22">NA()</definedName>
    <definedName name="URAIAN521_25">NA()</definedName>
    <definedName name="URAIAN522" localSheetId="1">#REF!</definedName>
    <definedName name="URAIAN522" localSheetId="10">#REF!</definedName>
    <definedName name="URAIAN522">'[332]3-DIV5'!$A$3075:$J$3253</definedName>
    <definedName name="URAIAN522_22">NA()</definedName>
    <definedName name="URAIAN522_25">NA()</definedName>
    <definedName name="URAIAN541" localSheetId="1">#REF!</definedName>
    <definedName name="URAIAN541" localSheetId="10">#REF!</definedName>
    <definedName name="URAIAN541">'[332]3-DIV5'!$A$3254:$J$3373</definedName>
    <definedName name="URAIAN541_22">NA()</definedName>
    <definedName name="URAIAN541_25">NA()</definedName>
    <definedName name="URAIAN542" localSheetId="1">#REF!</definedName>
    <definedName name="URAIAN542" localSheetId="10">#REF!</definedName>
    <definedName name="URAIAN542">'[332]3-DIV5'!$A$3374:$J$3612</definedName>
    <definedName name="URAIAN542_22">NA()</definedName>
    <definedName name="URAIAN542_25">NA()</definedName>
    <definedName name="URAIAN611" localSheetId="5">#REF!</definedName>
    <definedName name="URAIAN611" localSheetId="0">#REF!</definedName>
    <definedName name="URAIAN611" localSheetId="1">#REF!</definedName>
    <definedName name="URAIAN611" localSheetId="10">#REF!</definedName>
    <definedName name="URAIAN611">#REF!</definedName>
    <definedName name="URAIAN611_22">NA()</definedName>
    <definedName name="URAIAN611_25">NA()</definedName>
    <definedName name="URAIAN612" localSheetId="5">#REF!</definedName>
    <definedName name="URAIAN612" localSheetId="0">#REF!</definedName>
    <definedName name="URAIAN612" localSheetId="1">#REF!</definedName>
    <definedName name="URAIAN612" localSheetId="10">#REF!</definedName>
    <definedName name="URAIAN612">#REF!</definedName>
    <definedName name="URAIAN612_22">NA()</definedName>
    <definedName name="URAIAN612_25">NA()</definedName>
    <definedName name="URAIAN621" localSheetId="5">#REF!</definedName>
    <definedName name="URAIAN621" localSheetId="0">#REF!</definedName>
    <definedName name="URAIAN621" localSheetId="1">#REF!</definedName>
    <definedName name="URAIAN621" localSheetId="10">#REF!</definedName>
    <definedName name="URAIAN621">#REF!</definedName>
    <definedName name="URAIAN621_22">NA()</definedName>
    <definedName name="URAIAN621_25">NA()</definedName>
    <definedName name="URAIAN622" localSheetId="5">#REF!</definedName>
    <definedName name="URAIAN622" localSheetId="0">#REF!</definedName>
    <definedName name="URAIAN622" localSheetId="1">#REF!</definedName>
    <definedName name="URAIAN622" localSheetId="10">#REF!</definedName>
    <definedName name="URAIAN622">#REF!</definedName>
    <definedName name="URAIAN622_22">NA()</definedName>
    <definedName name="URAIAN622_25">NA()</definedName>
    <definedName name="URAIAN623" localSheetId="5">#REF!</definedName>
    <definedName name="URAIAN623" localSheetId="0">#REF!</definedName>
    <definedName name="URAIAN623" localSheetId="1">#REF!</definedName>
    <definedName name="URAIAN623" localSheetId="10">#REF!</definedName>
    <definedName name="URAIAN623">#REF!</definedName>
    <definedName name="URAIAN623_22">NA()</definedName>
    <definedName name="URAIAN623_25">NA()</definedName>
    <definedName name="URAIAN624" localSheetId="5">'[325]PC,TC,CAP'!#REF!</definedName>
    <definedName name="URAIAN624" localSheetId="0">'[325]PC,TC,CAP'!#REF!</definedName>
    <definedName name="URAIAN624" localSheetId="1">#REF!</definedName>
    <definedName name="URAIAN624" localSheetId="10">#REF!</definedName>
    <definedName name="URAIAN624">'[325]PC,TC,CAP'!#REF!</definedName>
    <definedName name="URAIAN631" localSheetId="5">#REF!</definedName>
    <definedName name="URAIAN631" localSheetId="0">#REF!</definedName>
    <definedName name="URAIAN631" localSheetId="1">#REF!</definedName>
    <definedName name="URAIAN631" localSheetId="10">#REF!</definedName>
    <definedName name="URAIAN631">#REF!</definedName>
    <definedName name="URAIAN631_22">NA()</definedName>
    <definedName name="URAIAN631_25">NA()</definedName>
    <definedName name="URAIAN632" localSheetId="5">#REF!</definedName>
    <definedName name="URAIAN632" localSheetId="0">#REF!</definedName>
    <definedName name="URAIAN632" localSheetId="1">#REF!</definedName>
    <definedName name="URAIAN632" localSheetId="10">#REF!</definedName>
    <definedName name="URAIAN632">#REF!</definedName>
    <definedName name="URAIAN632_22">NA()</definedName>
    <definedName name="URAIAN632_25">NA()</definedName>
    <definedName name="URAIAN633" localSheetId="5">#REF!</definedName>
    <definedName name="URAIAN633" localSheetId="0">#REF!</definedName>
    <definedName name="URAIAN633" localSheetId="1">#REF!</definedName>
    <definedName name="URAIAN633" localSheetId="10">#REF!</definedName>
    <definedName name="URAIAN633">#REF!</definedName>
    <definedName name="URAIAN633_22">NA()</definedName>
    <definedName name="URAIAN633_25">NA()</definedName>
    <definedName name="URAIAN634" localSheetId="5">#REF!</definedName>
    <definedName name="URAIAN634" localSheetId="0">#REF!</definedName>
    <definedName name="URAIAN634" localSheetId="1">#REF!</definedName>
    <definedName name="URAIAN634" localSheetId="10">#REF!</definedName>
    <definedName name="URAIAN634">#REF!</definedName>
    <definedName name="URAIAN634_22">NA()</definedName>
    <definedName name="URAIAN634_25">NA()</definedName>
    <definedName name="URAIAN635" localSheetId="5">#REF!</definedName>
    <definedName name="URAIAN635" localSheetId="0">#REF!</definedName>
    <definedName name="URAIAN635" localSheetId="1">#REF!</definedName>
    <definedName name="URAIAN635" localSheetId="10">#REF!</definedName>
    <definedName name="URAIAN635">#REF!</definedName>
    <definedName name="URAIAN635_22">NA()</definedName>
    <definedName name="URAIAN635_25">NA()</definedName>
    <definedName name="URAIAN635A" localSheetId="5">#REF!</definedName>
    <definedName name="URAIAN635A" localSheetId="0">#REF!</definedName>
    <definedName name="URAIAN635A" localSheetId="1">#REF!</definedName>
    <definedName name="URAIAN635A" localSheetId="10">#REF!</definedName>
    <definedName name="URAIAN635A">#REF!</definedName>
    <definedName name="URAIAN635A_22">NA()</definedName>
    <definedName name="URAIAN635A_25">NA()</definedName>
    <definedName name="URAIAN636" localSheetId="5">#REF!</definedName>
    <definedName name="URAIAN636" localSheetId="0">#REF!</definedName>
    <definedName name="URAIAN636" localSheetId="1">#REF!</definedName>
    <definedName name="URAIAN636" localSheetId="10">#REF!</definedName>
    <definedName name="URAIAN636">#REF!</definedName>
    <definedName name="URAIAN636_22">NA()</definedName>
    <definedName name="URAIAN636_25">NA()</definedName>
    <definedName name="URAIAN641L" localSheetId="5">#REF!</definedName>
    <definedName name="URAIAN641L" localSheetId="0">#REF!</definedName>
    <definedName name="URAIAN641L" localSheetId="1">#REF!</definedName>
    <definedName name="URAIAN641L" localSheetId="10">#REF!</definedName>
    <definedName name="URAIAN641L">#REF!</definedName>
    <definedName name="URAIAN641L_22">NA()</definedName>
    <definedName name="URAIAN641L_25">NA()</definedName>
    <definedName name="URAIAN642" localSheetId="5">#REF!</definedName>
    <definedName name="URAIAN642" localSheetId="0">#REF!</definedName>
    <definedName name="URAIAN642" localSheetId="1">#REF!</definedName>
    <definedName name="URAIAN642" localSheetId="10">#REF!</definedName>
    <definedName name="URAIAN642">#REF!</definedName>
    <definedName name="URAIAN642_22">NA()</definedName>
    <definedName name="URAIAN642_25">NA()</definedName>
    <definedName name="URAIAN65" localSheetId="5">#REF!</definedName>
    <definedName name="URAIAN65" localSheetId="0">#REF!</definedName>
    <definedName name="URAIAN65" localSheetId="1">#REF!</definedName>
    <definedName name="URAIAN65" localSheetId="10">#REF!</definedName>
    <definedName name="URAIAN65">#REF!</definedName>
    <definedName name="URAIAN65_22">NA()</definedName>
    <definedName name="URAIAN65_25">NA()</definedName>
    <definedName name="URAIAN651" localSheetId="5">'[153]6b'!#REF!</definedName>
    <definedName name="URAIAN651" localSheetId="0">'[153]6b'!#REF!</definedName>
    <definedName name="URAIAN651" localSheetId="1">#REF!</definedName>
    <definedName name="URAIAN651" localSheetId="10">#REF!</definedName>
    <definedName name="URAIAN651">'[153]6b'!#REF!</definedName>
    <definedName name="URAIAN66" localSheetId="5">'[325]PC,TC,CAP'!#REF!</definedName>
    <definedName name="URAIAN66" localSheetId="0">'[325]PC,TC,CAP'!#REF!</definedName>
    <definedName name="URAIAN66" localSheetId="1">'[333]6'!#REF!</definedName>
    <definedName name="URAIAN66" localSheetId="10">'[333]6'!#REF!</definedName>
    <definedName name="URAIAN66">'[325]PC,TC,CAP'!#REF!</definedName>
    <definedName name="URAIAN661" localSheetId="5">'[153]6b'!#REF!</definedName>
    <definedName name="URAIAN661" localSheetId="0">'[153]6b'!#REF!</definedName>
    <definedName name="URAIAN661" localSheetId="1">#REF!</definedName>
    <definedName name="URAIAN661" localSheetId="10">#REF!</definedName>
    <definedName name="URAIAN661">'[153]6b'!#REF!</definedName>
    <definedName name="URAIAN662" localSheetId="0">#REF!</definedName>
    <definedName name="URAIAN662" localSheetId="10">#REF!</definedName>
    <definedName name="URAIAN662">#REF!</definedName>
    <definedName name="URAIAN66PERATA" localSheetId="5">#REF!</definedName>
    <definedName name="URAIAN66PERATA" localSheetId="0">#REF!</definedName>
    <definedName name="URAIAN66PERATA" localSheetId="1">#REF!</definedName>
    <definedName name="URAIAN66PERATA" localSheetId="10">#REF!</definedName>
    <definedName name="URAIAN66PERATA">#REF!</definedName>
    <definedName name="URAIAN66PERATA_22">NA()</definedName>
    <definedName name="URAIAN66PERATA_25">NA()</definedName>
    <definedName name="URAIAN66PERMUKAAN" localSheetId="5">#REF!</definedName>
    <definedName name="URAIAN66PERMUKAAN" localSheetId="0">#REF!</definedName>
    <definedName name="URAIAN66PERMUKAAN" localSheetId="1">#REF!</definedName>
    <definedName name="URAIAN66PERMUKAAN" localSheetId="10">#REF!</definedName>
    <definedName name="URAIAN66PERMUKAAN">#REF!</definedName>
    <definedName name="URAIAN66PERMUKAAN_22">NA()</definedName>
    <definedName name="URAIAN66PERMUKAAN_25">NA()</definedName>
    <definedName name="URAIAN7101" localSheetId="5">#REF!</definedName>
    <definedName name="URAIAN7101" localSheetId="0">#REF!</definedName>
    <definedName name="URAIAN7101" localSheetId="1">#REF!</definedName>
    <definedName name="URAIAN7101" localSheetId="10">#REF!</definedName>
    <definedName name="URAIAN7101">#REF!</definedName>
    <definedName name="URAIAN7102" localSheetId="5">#REF!</definedName>
    <definedName name="URAIAN7102" localSheetId="1">#REF!</definedName>
    <definedName name="URAIAN7102" localSheetId="10">#REF!</definedName>
    <definedName name="URAIAN7102">#REF!</definedName>
    <definedName name="URAIAN7103" localSheetId="5">#REF!</definedName>
    <definedName name="URAIAN7103" localSheetId="1">#REF!</definedName>
    <definedName name="URAIAN7103" localSheetId="10">#REF!</definedName>
    <definedName name="URAIAN7103">#REF!</definedName>
    <definedName name="URAIAN711" localSheetId="5">#REF!</definedName>
    <definedName name="URAIAN711" localSheetId="1">#REF!</definedName>
    <definedName name="URAIAN711" localSheetId="10">#REF!</definedName>
    <definedName name="URAIAN711">#REF!</definedName>
    <definedName name="URAIAN712" localSheetId="5">#REF!</definedName>
    <definedName name="URAIAN712" localSheetId="1">#REF!</definedName>
    <definedName name="URAIAN712" localSheetId="10">#REF!</definedName>
    <definedName name="URAIAN712">#REF!</definedName>
    <definedName name="URAIAN713" localSheetId="5">#REF!</definedName>
    <definedName name="URAIAN713" localSheetId="1">#REF!</definedName>
    <definedName name="URAIAN713" localSheetId="10">#REF!</definedName>
    <definedName name="URAIAN713">#REF!</definedName>
    <definedName name="URAIAN714" localSheetId="5">#REF!</definedName>
    <definedName name="URAIAN714" localSheetId="1">#REF!</definedName>
    <definedName name="URAIAN714" localSheetId="10">#REF!</definedName>
    <definedName name="URAIAN714">#REF!</definedName>
    <definedName name="URAIAN715" localSheetId="5">#REF!</definedName>
    <definedName name="URAIAN715" localSheetId="1">#REF!</definedName>
    <definedName name="URAIAN715" localSheetId="10">#REF!</definedName>
    <definedName name="URAIAN715">#REF!</definedName>
    <definedName name="URAIAN716" localSheetId="5">#REF!</definedName>
    <definedName name="URAIAN716" localSheetId="1">#REF!</definedName>
    <definedName name="URAIAN716" localSheetId="10">#REF!</definedName>
    <definedName name="URAIAN716">#REF!</definedName>
    <definedName name="URAIAN717" localSheetId="5">#REF!</definedName>
    <definedName name="URAIAN717" localSheetId="1">#REF!</definedName>
    <definedName name="URAIAN717" localSheetId="10">#REF!</definedName>
    <definedName name="URAIAN717">#REF!</definedName>
    <definedName name="URAIAN718" localSheetId="5">#REF!</definedName>
    <definedName name="URAIAN718" localSheetId="1">#REF!</definedName>
    <definedName name="URAIAN718" localSheetId="10">#REF!</definedName>
    <definedName name="URAIAN718">#REF!</definedName>
    <definedName name="URAIAN721" localSheetId="5">#REF!</definedName>
    <definedName name="URAIAN721">#REF!</definedName>
    <definedName name="URAIAN73" localSheetId="5">[334]NP!#REF!</definedName>
    <definedName name="URAIAN73">[334]NP!#REF!</definedName>
    <definedName name="URAIAN731" localSheetId="5">#REF!</definedName>
    <definedName name="URAIAN731" localSheetId="0">#REF!</definedName>
    <definedName name="URAIAN731">#REF!</definedName>
    <definedName name="URAIAN732" localSheetId="5">#REF!</definedName>
    <definedName name="URAIAN732">#REF!</definedName>
    <definedName name="URAIAN733" localSheetId="5">#REF!</definedName>
    <definedName name="URAIAN733">#REF!</definedName>
    <definedName name="URAIAN734" localSheetId="5">#REF!</definedName>
    <definedName name="URAIAN734">#REF!</definedName>
    <definedName name="URAIAN735" localSheetId="5">#REF!</definedName>
    <definedName name="URAIAN735">#REF!</definedName>
    <definedName name="URAIAN73PL" localSheetId="5">[335]pancang!#REF!</definedName>
    <definedName name="URAIAN73PL" localSheetId="0">[335]pancang!#REF!</definedName>
    <definedName name="URAIAN73PL" localSheetId="1">#REF!</definedName>
    <definedName name="URAIAN73PL" localSheetId="10">#REF!</definedName>
    <definedName name="URAIAN73PL">[335]pancang!#REF!</definedName>
    <definedName name="URAIAN73UL" localSheetId="5">[336]pancang!#REF!</definedName>
    <definedName name="URAIAN73UL" localSheetId="0">[336]pancang!#REF!</definedName>
    <definedName name="URAIAN73UL" localSheetId="1">#REF!</definedName>
    <definedName name="URAIAN73UL" localSheetId="10">#REF!</definedName>
    <definedName name="URAIAN73UL">[336]pancang!#REF!</definedName>
    <definedName name="uraian74" localSheetId="5">[489]PR!#REF!</definedName>
    <definedName name="uraian74" localSheetId="0">[489]PR!#REF!</definedName>
    <definedName name="uraian74">[489]PR!#REF!</definedName>
    <definedName name="URAIAN744" localSheetId="5">#REF!</definedName>
    <definedName name="URAIAN744" localSheetId="0">#REF!</definedName>
    <definedName name="URAIAN744">#REF!</definedName>
    <definedName name="URAIAN745" localSheetId="5">#REF!</definedName>
    <definedName name="URAIAN745">#REF!</definedName>
    <definedName name="URAIAN751" localSheetId="5">[334]NP!#REF!</definedName>
    <definedName name="URAIAN751" localSheetId="0">[334]NP!#REF!</definedName>
    <definedName name="URAIAN751" localSheetId="1">#REF!</definedName>
    <definedName name="URAIAN751" localSheetId="10">#REF!</definedName>
    <definedName name="URAIAN751">[334]NP!#REF!</definedName>
    <definedName name="URAIAN752" localSheetId="5">[334]NP!#REF!</definedName>
    <definedName name="URAIAN752" localSheetId="0">[334]NP!#REF!</definedName>
    <definedName name="URAIAN752" localSheetId="1">#REF!</definedName>
    <definedName name="URAIAN752" localSheetId="10">#REF!</definedName>
    <definedName name="URAIAN752">[334]NP!#REF!</definedName>
    <definedName name="URAIAN7610" localSheetId="5">#REF!</definedName>
    <definedName name="URAIAN7610" localSheetId="0">#REF!</definedName>
    <definedName name="URAIAN7610">#REF!</definedName>
    <definedName name="URAIAN7611" localSheetId="5">[335]NP!#REF!</definedName>
    <definedName name="URAIAN7611" localSheetId="0">[335]NP!#REF!</definedName>
    <definedName name="URAIAN7611" localSheetId="1">'[337]NP-7'!#REF!</definedName>
    <definedName name="URAIAN7611" localSheetId="10">'[337]NP-7'!#REF!</definedName>
    <definedName name="URAIAN7611">[335]NP!#REF!</definedName>
    <definedName name="URAIAN7612" localSheetId="5">[338]Caison!#REF!</definedName>
    <definedName name="URAIAN7612" localSheetId="0">[338]Caison!#REF!</definedName>
    <definedName name="URAIAN7612" localSheetId="1">#REF!</definedName>
    <definedName name="URAIAN7612" localSheetId="10">#REF!</definedName>
    <definedName name="URAIAN7612">[338]Caison!#REF!</definedName>
    <definedName name="URAIAN7612a" localSheetId="5">#REF!</definedName>
    <definedName name="URAIAN7612a" localSheetId="0">#REF!</definedName>
    <definedName name="URAIAN7612a">#REF!</definedName>
    <definedName name="URAIAN7612b" localSheetId="5">#REF!</definedName>
    <definedName name="URAIAN7612b">#REF!</definedName>
    <definedName name="URAIAN7612c" localSheetId="5">#REF!</definedName>
    <definedName name="URAIAN7612c">#REF!</definedName>
    <definedName name="URAIAN7613" localSheetId="5">[338]Caison!#REF!</definedName>
    <definedName name="URAIAN7613" localSheetId="0">[338]Caison!#REF!</definedName>
    <definedName name="URAIAN7613" localSheetId="1">#REF!</definedName>
    <definedName name="URAIAN7613" localSheetId="10">#REF!</definedName>
    <definedName name="URAIAN7613">[338]Caison!#REF!</definedName>
    <definedName name="URAIAN7613a" localSheetId="5">#REF!</definedName>
    <definedName name="URAIAN7613a" localSheetId="0">#REF!</definedName>
    <definedName name="URAIAN7613a">#REF!</definedName>
    <definedName name="URAIAN7613b" localSheetId="5">#REF!</definedName>
    <definedName name="URAIAN7613b">#REF!</definedName>
    <definedName name="URAIAN7613c" localSheetId="5">#REF!</definedName>
    <definedName name="URAIAN7613c">#REF!</definedName>
    <definedName name="URAIAN7614" localSheetId="5">[335]NP!#REF!</definedName>
    <definedName name="URAIAN7614" localSheetId="0">[335]NP!#REF!</definedName>
    <definedName name="URAIAN7614" localSheetId="1">'[337]NP-7'!#REF!</definedName>
    <definedName name="URAIAN7614" localSheetId="10">'[337]NP-7'!#REF!</definedName>
    <definedName name="URAIAN7614">[335]NP!#REF!</definedName>
    <definedName name="URAIAN7614a" localSheetId="5">#REF!</definedName>
    <definedName name="URAIAN7614a" localSheetId="0">#REF!</definedName>
    <definedName name="URAIAN7614a">#REF!</definedName>
    <definedName name="URAIAN7614b" localSheetId="5">#REF!</definedName>
    <definedName name="URAIAN7614b">#REF!</definedName>
    <definedName name="URAIAN7614d" localSheetId="5">#REF!</definedName>
    <definedName name="URAIAN7614d">#REF!</definedName>
    <definedName name="URAIAN7614e" localSheetId="5">#REF!</definedName>
    <definedName name="URAIAN7614e">#REF!</definedName>
    <definedName name="URAIAN7615" localSheetId="5">[338]Caison!#REF!</definedName>
    <definedName name="URAIAN7615" localSheetId="0">[338]Caison!#REF!</definedName>
    <definedName name="URAIAN7615" localSheetId="1">#REF!</definedName>
    <definedName name="URAIAN7615" localSheetId="10">#REF!</definedName>
    <definedName name="URAIAN7615">[338]Caison!#REF!</definedName>
    <definedName name="URAIAN7616" localSheetId="5">[338]Caison!#REF!</definedName>
    <definedName name="URAIAN7616" localSheetId="0">[338]Caison!#REF!</definedName>
    <definedName name="URAIAN7616" localSheetId="1">#REF!</definedName>
    <definedName name="URAIAN7616" localSheetId="10">#REF!</definedName>
    <definedName name="URAIAN7616">[338]Caison!#REF!</definedName>
    <definedName name="URAIAN7617" localSheetId="5">[335]NP!#REF!</definedName>
    <definedName name="URAIAN7617" localSheetId="0">[335]NP!#REF!</definedName>
    <definedName name="URAIAN7617" localSheetId="1">'[337]NP-7'!#REF!</definedName>
    <definedName name="URAIAN7617" localSheetId="10">'[337]NP-7'!#REF!</definedName>
    <definedName name="URAIAN7617">[335]NP!#REF!</definedName>
    <definedName name="URAIAN7618" localSheetId="5">#REF!</definedName>
    <definedName name="URAIAN7618" localSheetId="0">#REF!</definedName>
    <definedName name="URAIAN7618" localSheetId="1">'[337]NP-7'!#REF!</definedName>
    <definedName name="URAIAN7618" localSheetId="10">'[337]NP-7'!#REF!</definedName>
    <definedName name="URAIAN7618">#REF!</definedName>
    <definedName name="URAIAN7619" localSheetId="5">#REF!</definedName>
    <definedName name="URAIAN7619" localSheetId="0">#REF!</definedName>
    <definedName name="URAIAN7619" localSheetId="1">'[337]NP-7'!#REF!</definedName>
    <definedName name="URAIAN7619" localSheetId="10">'[337]NP-7'!#REF!</definedName>
    <definedName name="URAIAN7619">#REF!</definedName>
    <definedName name="URAIAN7620" localSheetId="5">[335]NP!#REF!</definedName>
    <definedName name="URAIAN7620" localSheetId="0">[335]NP!#REF!</definedName>
    <definedName name="URAIAN7620" localSheetId="1">'[337]NP-7'!#REF!</definedName>
    <definedName name="URAIAN7620" localSheetId="10">'[337]NP-7'!#REF!</definedName>
    <definedName name="URAIAN7620">[335]NP!#REF!</definedName>
    <definedName name="URAIAN7621" localSheetId="5">[336]NP!#REF!</definedName>
    <definedName name="URAIAN7621" localSheetId="0">[336]NP!#REF!</definedName>
    <definedName name="URAIAN7621" localSheetId="1">'[337]NP-7'!#REF!</definedName>
    <definedName name="URAIAN7621" localSheetId="10">'[337]NP-7'!#REF!</definedName>
    <definedName name="URAIAN7621">[336]NP!#REF!</definedName>
    <definedName name="URAIAN7625" localSheetId="5">[336]NP!#REF!</definedName>
    <definedName name="URAIAN7625" localSheetId="1">'[337]NP-7'!#REF!</definedName>
    <definedName name="URAIAN7625" localSheetId="10">'[337]NP-7'!#REF!</definedName>
    <definedName name="URAIAN7625">[336]NP!#REF!</definedName>
    <definedName name="URAIAN7626" localSheetId="5">[336]NP!#REF!</definedName>
    <definedName name="URAIAN7626" localSheetId="1">'[337]NP-7'!#REF!</definedName>
    <definedName name="URAIAN7626" localSheetId="10">'[337]NP-7'!#REF!</definedName>
    <definedName name="URAIAN7626">[336]NP!#REF!</definedName>
    <definedName name="URAIAN767" localSheetId="5">[336]NP!#REF!</definedName>
    <definedName name="URAIAN767" localSheetId="1">'[337]NP-7'!#REF!</definedName>
    <definedName name="URAIAN767" localSheetId="10">'[337]NP-7'!#REF!</definedName>
    <definedName name="URAIAN767">[336]NP!#REF!</definedName>
    <definedName name="URAIAN768" localSheetId="5">#REF!</definedName>
    <definedName name="URAIAN768" localSheetId="0">#REF!</definedName>
    <definedName name="URAIAN768" localSheetId="1">'[337]NP-7'!#REF!</definedName>
    <definedName name="URAIAN768" localSheetId="10">'[337]NP-7'!#REF!</definedName>
    <definedName name="URAIAN768">#REF!</definedName>
    <definedName name="URAIAN769" localSheetId="5">#REF!</definedName>
    <definedName name="URAIAN769" localSheetId="0">#REF!</definedName>
    <definedName name="URAIAN769" localSheetId="1">'[337]NP-7'!#REF!</definedName>
    <definedName name="URAIAN769" localSheetId="10">'[337]NP-7'!#REF!</definedName>
    <definedName name="URAIAN769">#REF!</definedName>
    <definedName name="URAIAN76x" localSheetId="5">#REF!</definedName>
    <definedName name="URAIAN76x" localSheetId="0">#REF!</definedName>
    <definedName name="URAIAN76x" localSheetId="1">'[337]NP-7'!#REF!</definedName>
    <definedName name="URAIAN76x" localSheetId="10">'[337]NP-7'!#REF!</definedName>
    <definedName name="URAIAN76x">#REF!</definedName>
    <definedName name="URAIAN771" localSheetId="5">[335]NP!#REF!</definedName>
    <definedName name="URAIAN771" localSheetId="0">[335]NP!#REF!</definedName>
    <definedName name="URAIAN771" localSheetId="1">'[337]NP-7'!#REF!</definedName>
    <definedName name="URAIAN771" localSheetId="10">'[337]NP-7'!#REF!</definedName>
    <definedName name="URAIAN771">[335]NP!#REF!</definedName>
    <definedName name="URAIAN771a" localSheetId="5">#REF!</definedName>
    <definedName name="URAIAN771a" localSheetId="0">#REF!</definedName>
    <definedName name="URAIAN771a">#REF!</definedName>
    <definedName name="URAIAN771b" localSheetId="5">#REF!</definedName>
    <definedName name="URAIAN771b">#REF!</definedName>
    <definedName name="URAIAN771c" localSheetId="5">#REF!</definedName>
    <definedName name="URAIAN771c">#REF!</definedName>
    <definedName name="URAIAN771d" localSheetId="5">#REF!</definedName>
    <definedName name="URAIAN771d">#REF!</definedName>
    <definedName name="URAIAN772a" localSheetId="5">#REF!</definedName>
    <definedName name="URAIAN772a">#REF!</definedName>
    <definedName name="URAIAN772b" localSheetId="5">#REF!</definedName>
    <definedName name="URAIAN772b">#REF!</definedName>
    <definedName name="URAIAN772c" localSheetId="5">#REF!</definedName>
    <definedName name="URAIAN772c">#REF!</definedName>
    <definedName name="URAIAN772d" localSheetId="5">#REF!</definedName>
    <definedName name="URAIAN772d">#REF!</definedName>
    <definedName name="URAIAN775" localSheetId="5">[335]NP!#REF!</definedName>
    <definedName name="URAIAN775" localSheetId="0">[335]NP!#REF!</definedName>
    <definedName name="URAIAN775" localSheetId="1">'[337]NP-7'!#REF!</definedName>
    <definedName name="URAIAN775" localSheetId="10">'[337]NP-7'!#REF!</definedName>
    <definedName name="URAIAN775">[335]NP!#REF!</definedName>
    <definedName name="URAIAN79" localSheetId="5">'[339]Daf. Lampiran'!#REF!</definedName>
    <definedName name="URAIAN79" localSheetId="0">'[339]Daf. Lampiran'!#REF!</definedName>
    <definedName name="URAIAN79" localSheetId="1">#REF!</definedName>
    <definedName name="URAIAN79" localSheetId="10">#REF!</definedName>
    <definedName name="URAIAN79">'[339]Daf. Lampiran'!#REF!</definedName>
    <definedName name="URAIAN79L" localSheetId="5">[336]NP!#REF!</definedName>
    <definedName name="URAIAN79L" localSheetId="1">'[337]NP-7'!#REF!</definedName>
    <definedName name="URAIAN79L" localSheetId="10">'[337]NP-7'!#REF!</definedName>
    <definedName name="URAIAN79L">[336]NP!#REF!</definedName>
    <definedName name="URAIAN79manual" localSheetId="5">#REF!</definedName>
    <definedName name="URAIAN79manual" localSheetId="0">#REF!</definedName>
    <definedName name="URAIAN79manual">#REF!</definedName>
    <definedName name="URAIAN79mekanis" localSheetId="5">#REF!</definedName>
    <definedName name="URAIAN79mekanis">#REF!</definedName>
    <definedName name="URAIAN811" localSheetId="5">#REF!</definedName>
    <definedName name="URAIAN811" localSheetId="1">#REF!</definedName>
    <definedName name="URAIAN811" localSheetId="10">#REF!</definedName>
    <definedName name="URAIAN811">#REF!</definedName>
    <definedName name="URAIAN812" localSheetId="5">#REF!</definedName>
    <definedName name="URAIAN812" localSheetId="1">#REF!</definedName>
    <definedName name="URAIAN812" localSheetId="10">#REF!</definedName>
    <definedName name="URAIAN812">#REF!</definedName>
    <definedName name="URAIAN813" localSheetId="5">#REF!</definedName>
    <definedName name="URAIAN813" localSheetId="1">#REF!</definedName>
    <definedName name="URAIAN813" localSheetId="10">#REF!</definedName>
    <definedName name="URAIAN813">#REF!</definedName>
    <definedName name="URAIAN814" localSheetId="5">#REF!</definedName>
    <definedName name="URAIAN814" localSheetId="1">#REF!</definedName>
    <definedName name="URAIAN814" localSheetId="10">#REF!</definedName>
    <definedName name="URAIAN814">#REF!</definedName>
    <definedName name="URAIAN815" localSheetId="5">#REF!</definedName>
    <definedName name="URAIAN815" localSheetId="1">#REF!</definedName>
    <definedName name="URAIAN815" localSheetId="10">#REF!</definedName>
    <definedName name="URAIAN815">#REF!</definedName>
    <definedName name="URAIAN817" localSheetId="5">#REF!</definedName>
    <definedName name="URAIAN817" localSheetId="1">#REF!</definedName>
    <definedName name="URAIAN817" localSheetId="10">#REF!</definedName>
    <definedName name="URAIAN817">#REF!</definedName>
    <definedName name="URAIAN818" localSheetId="5">#REF!</definedName>
    <definedName name="URAIAN818" localSheetId="1">#REF!</definedName>
    <definedName name="URAIAN818" localSheetId="10">#REF!</definedName>
    <definedName name="URAIAN818">#REF!</definedName>
    <definedName name="URAIAN819" localSheetId="5">#REF!</definedName>
    <definedName name="URAIAN819" localSheetId="1">#REF!</definedName>
    <definedName name="URAIAN819" localSheetId="10">#REF!</definedName>
    <definedName name="URAIAN819">#REF!</definedName>
    <definedName name="URAIAN82" localSheetId="5">#REF!</definedName>
    <definedName name="URAIAN82" localSheetId="1">#REF!</definedName>
    <definedName name="URAIAN82" localSheetId="10">#REF!</definedName>
    <definedName name="URAIAN82">#REF!</definedName>
    <definedName name="URAIAN821" localSheetId="5">'[340]8.4(7)'!#REF!</definedName>
    <definedName name="URAIAN821">'[340]8.4(7)'!#REF!</definedName>
    <definedName name="URAIAN83" localSheetId="5">[490]CAP!#REF!</definedName>
    <definedName name="URAIAN83" localSheetId="0">[490]CAP!#REF!</definedName>
    <definedName name="URAIAN83" localSheetId="1">#REF!</definedName>
    <definedName name="URAIAN83" localSheetId="10">#REF!</definedName>
    <definedName name="URAIAN83">[490]CAP!#REF!</definedName>
    <definedName name="Uraian841" localSheetId="5">#REF!</definedName>
    <definedName name="Uraian841" localSheetId="0">#REF!</definedName>
    <definedName name="Uraian841" localSheetId="1">'[333]8'!#REF!</definedName>
    <definedName name="Uraian841" localSheetId="10">'[333]8'!#REF!</definedName>
    <definedName name="Uraian841">#REF!</definedName>
    <definedName name="Uraian841_25">NA()</definedName>
    <definedName name="Uraian8410" localSheetId="5">#REF!</definedName>
    <definedName name="Uraian8410" localSheetId="0">#REF!</definedName>
    <definedName name="Uraian8410">#REF!</definedName>
    <definedName name="Uraian8410_25">NA()</definedName>
    <definedName name="Uraian842" localSheetId="5">#REF!</definedName>
    <definedName name="Uraian842" localSheetId="0">#REF!</definedName>
    <definedName name="Uraian842" localSheetId="1">'[333]8'!#REF!</definedName>
    <definedName name="Uraian842" localSheetId="10">'[333]8'!#REF!</definedName>
    <definedName name="Uraian842">#REF!</definedName>
    <definedName name="Uraian842_25">NA()</definedName>
    <definedName name="Uraian843" localSheetId="5">#REF!</definedName>
    <definedName name="Uraian843" localSheetId="0">#REF!</definedName>
    <definedName name="Uraian843" localSheetId="1">'[333]8'!#REF!</definedName>
    <definedName name="Uraian843" localSheetId="10">'[333]8'!#REF!</definedName>
    <definedName name="Uraian843">#REF!</definedName>
    <definedName name="URAIAN843a" localSheetId="5">'[340]8.4(7)'!#REF!</definedName>
    <definedName name="URAIAN843a" localSheetId="0">'[340]8.4(7)'!#REF!</definedName>
    <definedName name="URAIAN843a">'[340]8.4(7)'!#REF!</definedName>
    <definedName name="URAIAN843b" localSheetId="0">'[340]8.4(7)'!#REF!</definedName>
    <definedName name="URAIAN843b">'[340]8.4(7)'!#REF!</definedName>
    <definedName name="Uraian844" localSheetId="5">#REF!</definedName>
    <definedName name="Uraian844" localSheetId="0">#REF!</definedName>
    <definedName name="Uraian844" localSheetId="1">'[333]8'!#REF!</definedName>
    <definedName name="Uraian844" localSheetId="10">'[333]8'!#REF!</definedName>
    <definedName name="Uraian844">#REF!</definedName>
    <definedName name="Uraian844_25">NA()</definedName>
    <definedName name="Uraian845" localSheetId="5">#REF!</definedName>
    <definedName name="Uraian845" localSheetId="0">#REF!</definedName>
    <definedName name="Uraian845" localSheetId="1">'[333]8'!#REF!</definedName>
    <definedName name="Uraian845" localSheetId="10">'[333]8'!#REF!</definedName>
    <definedName name="Uraian845">#REF!</definedName>
    <definedName name="Uraian845_25">NA()</definedName>
    <definedName name="Uraian846" localSheetId="5">#REF!</definedName>
    <definedName name="Uraian846" localSheetId="0">#REF!</definedName>
    <definedName name="Uraian846" localSheetId="1">'[333]8'!#REF!</definedName>
    <definedName name="Uraian846" localSheetId="10">'[333]8'!#REF!</definedName>
    <definedName name="Uraian846">#REF!</definedName>
    <definedName name="Uraian846_25">NA()</definedName>
    <definedName name="URAIAN846a" localSheetId="5">'[340]8.4(7)'!#REF!</definedName>
    <definedName name="URAIAN846a" localSheetId="0">'[340]8.4(7)'!#REF!</definedName>
    <definedName name="URAIAN846a">'[340]8.4(7)'!#REF!</definedName>
    <definedName name="Uraian847" localSheetId="5">#REF!</definedName>
    <definedName name="Uraian847" localSheetId="0">#REF!</definedName>
    <definedName name="Uraian847" localSheetId="1">'[333]8'!#REF!</definedName>
    <definedName name="Uraian847" localSheetId="10">'[333]8'!#REF!</definedName>
    <definedName name="Uraian847">#REF!</definedName>
    <definedName name="Uraian847_25">NA()</definedName>
    <definedName name="URAIAN910" localSheetId="5">#REF!</definedName>
    <definedName name="URAIAN910" localSheetId="0">#REF!</definedName>
    <definedName name="URAIAN910" localSheetId="1">#REF!</definedName>
    <definedName name="URAIAN910" localSheetId="10">#REF!</definedName>
    <definedName name="URAIAN910">#REF!</definedName>
    <definedName name="URAIAN911" localSheetId="5">#REF!</definedName>
    <definedName name="URAIAN911" localSheetId="1">#REF!</definedName>
    <definedName name="URAIAN911" localSheetId="10">#REF!</definedName>
    <definedName name="URAIAN911">#REF!</definedName>
    <definedName name="URAIAN912" localSheetId="5">#REF!</definedName>
    <definedName name="URAIAN912" localSheetId="1">#REF!</definedName>
    <definedName name="URAIAN912" localSheetId="10">#REF!</definedName>
    <definedName name="URAIAN912">#REF!</definedName>
    <definedName name="URAIAN913" localSheetId="5">#REF!</definedName>
    <definedName name="URAIAN913" localSheetId="1">#REF!</definedName>
    <definedName name="URAIAN913" localSheetId="10">#REF!</definedName>
    <definedName name="URAIAN913">#REF!</definedName>
    <definedName name="URAIAN914" localSheetId="5">#REF!</definedName>
    <definedName name="URAIAN914" localSheetId="1">#REF!</definedName>
    <definedName name="URAIAN914" localSheetId="10">#REF!</definedName>
    <definedName name="URAIAN914">#REF!</definedName>
    <definedName name="URAIAN915" localSheetId="5">#REF!</definedName>
    <definedName name="URAIAN915" localSheetId="1">#REF!</definedName>
    <definedName name="URAIAN915" localSheetId="10">#REF!</definedName>
    <definedName name="URAIAN915">#REF!</definedName>
    <definedName name="URAIAN916" localSheetId="5">#REF!</definedName>
    <definedName name="URAIAN916" localSheetId="1">#REF!</definedName>
    <definedName name="URAIAN916" localSheetId="10">#REF!</definedName>
    <definedName name="URAIAN916">#REF!</definedName>
    <definedName name="URAIAN917" localSheetId="5">#REF!</definedName>
    <definedName name="URAIAN917" localSheetId="1">#REF!</definedName>
    <definedName name="URAIAN917" localSheetId="10">#REF!</definedName>
    <definedName name="URAIAN917">#REF!</definedName>
    <definedName name="URAIAN918" localSheetId="5">#REF!</definedName>
    <definedName name="URAIAN918" localSheetId="1">#REF!</definedName>
    <definedName name="URAIAN918" localSheetId="10">#REF!</definedName>
    <definedName name="URAIAN918">#REF!</definedName>
    <definedName name="URAIAN919" localSheetId="5">#REF!</definedName>
    <definedName name="URAIAN919" localSheetId="1">#REF!</definedName>
    <definedName name="URAIAN919" localSheetId="10">#REF!</definedName>
    <definedName name="URAIAN919">#REF!</definedName>
    <definedName name="URAIAN920" localSheetId="5">#REF!</definedName>
    <definedName name="URAIAN920">#REF!</definedName>
    <definedName name="URAIAN94" localSheetId="5">#REF!</definedName>
    <definedName name="URAIAN94" localSheetId="1">#REF!</definedName>
    <definedName name="URAIAN94" localSheetId="10">#REF!</definedName>
    <definedName name="URAIAN94">#REF!</definedName>
    <definedName name="URAIAN95" localSheetId="5">#REF!</definedName>
    <definedName name="URAIAN95" localSheetId="1">#REF!</definedName>
    <definedName name="URAIAN95" localSheetId="10">#REF!</definedName>
    <definedName name="URAIAN95">#REF!</definedName>
    <definedName name="URAIAN96" localSheetId="5">#REF!</definedName>
    <definedName name="URAIAN96" localSheetId="1">#REF!</definedName>
    <definedName name="URAIAN96" localSheetId="10">#REF!</definedName>
    <definedName name="URAIAN96">#REF!</definedName>
    <definedName name="URAIAN97" localSheetId="5">#REF!</definedName>
    <definedName name="URAIAN97" localSheetId="1">#REF!</definedName>
    <definedName name="URAIAN97" localSheetId="10">#REF!</definedName>
    <definedName name="URAIAN97">#REF!</definedName>
    <definedName name="URAIAN98" localSheetId="5">#REF!</definedName>
    <definedName name="URAIAN98" localSheetId="1">#REF!</definedName>
    <definedName name="URAIAN98" localSheetId="10">#REF!</definedName>
    <definedName name="URAIAN98">#REF!</definedName>
    <definedName name="URAIAN99" localSheetId="5">#REF!</definedName>
    <definedName name="URAIAN99" localSheetId="1">#REF!</definedName>
    <definedName name="URAIAN99" localSheetId="10">#REF!</definedName>
    <definedName name="URAIAN99">#REF!</definedName>
    <definedName name="uraianapek">[451]notasi!$D$15</definedName>
    <definedName name="uraianasat">[451]notasi!$D$8</definedName>
    <definedName name="uraianboq">[451]notasi!$D$22</definedName>
    <definedName name="uraianbum">[451]notasi!$D$28</definedName>
    <definedName name="uraiandt">[491]notasi!$D$4</definedName>
    <definedName name="uraiandtbayar">[451]notasi!$D$33</definedName>
    <definedName name="uraiandtpeng">[451]notasi!$D$42</definedName>
    <definedName name="URAIANGEOTEKSTIL" localSheetId="5">#REF!</definedName>
    <definedName name="URAIANGEOTEKSTIL" localSheetId="0">#REF!</definedName>
    <definedName name="URAIANGEOTEKSTIL" localSheetId="1">'[337]NP-7'!#REF!</definedName>
    <definedName name="URAIANGEOTEKSTIL" localSheetId="10">'[337]NP-7'!#REF!</definedName>
    <definedName name="URAIANGEOTEKSTIL">#REF!</definedName>
    <definedName name="URAIANLatasirK" localSheetId="5">#REF!</definedName>
    <definedName name="URAIANLatasirK" localSheetId="1">#REF!</definedName>
    <definedName name="URAIANLatasirK" localSheetId="10">#REF!</definedName>
    <definedName name="URAIANLatasirK">#REF!</definedName>
    <definedName name="URAIANLatasirKL" localSheetId="5">#REF!</definedName>
    <definedName name="URAIANLatasirKL" localSheetId="1">#REF!</definedName>
    <definedName name="URAIANLatasirKL" localSheetId="10">#REF!</definedName>
    <definedName name="URAIANLatasirKL">#REF!</definedName>
    <definedName name="uraianpek">[451]notasi!$D$50</definedName>
    <definedName name="uraianpeng">[451]notasi!$D$46</definedName>
    <definedName name="uraiansub">[451]notasi!$D$37</definedName>
    <definedName name="uraiapek" localSheetId="0">#REF!</definedName>
    <definedName name="uraiapek" localSheetId="10">#REF!</definedName>
    <definedName name="uraiapek">#REF!</definedName>
    <definedName name="uraiasat" localSheetId="0">#REF!</definedName>
    <definedName name="uraiasat" localSheetId="10">#REF!</definedName>
    <definedName name="uraiasat">#REF!</definedName>
    <definedName name="uraidata" localSheetId="0">#REF!</definedName>
    <definedName name="uraidata" localSheetId="10">#REF!</definedName>
    <definedName name="uraidata">#REF!</definedName>
    <definedName name="urinoir" localSheetId="5">[467]RAB!#REF!</definedName>
    <definedName name="urinoir" localSheetId="0">[467]RAB!#REF!</definedName>
    <definedName name="urinoir" localSheetId="1">[256]AHS!$K$790</definedName>
    <definedName name="urinoir" localSheetId="10">[256]AHS!$K$790</definedName>
    <definedName name="urinoir">[467]RAB!#REF!</definedName>
    <definedName name="urpil" localSheetId="5">#REF!</definedName>
    <definedName name="urpil" localSheetId="0">#REF!</definedName>
    <definedName name="urpil">#REF!</definedName>
    <definedName name="URPIL_1" localSheetId="0">#REF!</definedName>
    <definedName name="URPIL_1" localSheetId="10">#REF!</definedName>
    <definedName name="URPIL_1">#REF!</definedName>
    <definedName name="URPIL_2" localSheetId="10">#REF!</definedName>
    <definedName name="URPIL_2">#REF!</definedName>
    <definedName name="URPIL_3" localSheetId="10">#REF!</definedName>
    <definedName name="URPIL_3">#REF!</definedName>
    <definedName name="URTANBIS_1" localSheetId="10">#REF!</definedName>
    <definedName name="URTANBIS_1">#REF!</definedName>
    <definedName name="URTANBIS_2" localSheetId="10">#REF!</definedName>
    <definedName name="URTANBIS_2">#REF!</definedName>
    <definedName name="URTANBIS_3" localSheetId="10">#REF!</definedName>
    <definedName name="URTANBIS_3">#REF!</definedName>
    <definedName name="Urug_kembali">'[111]Analisa Harga Satuan'!$G$146</definedName>
    <definedName name="Urug_Pasir">'[111]Analisa Harga Satuan'!$G$164</definedName>
    <definedName name="Urug_Sirtu">'[111]Analisa Harga Satuan'!$G$173</definedName>
    <definedName name="Urugan_biasa" localSheetId="10">#REF!</definedName>
    <definedName name="Urugan_biasa">#REF!</definedName>
    <definedName name="uruganporous" localSheetId="5">[227]upahbahan!#REF!</definedName>
    <definedName name="uruganporous" localSheetId="0">[227]upahbahan!#REF!</definedName>
    <definedName name="uruganporous">[227]upahbahan!#REF!</definedName>
    <definedName name="urugantanahbekas">[256]AHS!$K$61</definedName>
    <definedName name="urugatnh.bhpilih" localSheetId="0">#REF!</definedName>
    <definedName name="urugatnh.bhpilih" localSheetId="10">#REF!</definedName>
    <definedName name="urugatnh.bhpilih">#REF!</definedName>
    <definedName name="urugkembali">'[121]Anal-1'!$C$31</definedName>
    <definedName name="urugtanah">[256]AHS!$K$40</definedName>
    <definedName name="USOPIR">[247]Upah!$G$15</definedName>
    <definedName name="ustamp" localSheetId="10">'[81]Analisa '!#REF!</definedName>
    <definedName name="ustamp">'[81]Analisa '!#REF!</definedName>
    <definedName name="usulan">#N/A</definedName>
    <definedName name="UTAIAN7614c" localSheetId="5">#REF!</definedName>
    <definedName name="UTAIAN7614c" localSheetId="0">#REF!</definedName>
    <definedName name="UTAIAN7614c">#REF!</definedName>
    <definedName name="UTAMA" localSheetId="5">#REF!</definedName>
    <definedName name="UTAMA">#REF!</definedName>
    <definedName name="utul24" localSheetId="10">'[81]Analisa '!#REF!</definedName>
    <definedName name="utul24">'[81]Analisa '!#REF!</definedName>
    <definedName name="uu" localSheetId="5" hidden="1">'[99]Muncraaat-6'!#REF!</definedName>
    <definedName name="uu" localSheetId="0" hidden="1">'[99]Muncraaat-6'!#REF!</definedName>
    <definedName name="UU" localSheetId="1" hidden="1">{"'Sheet1'!$A$1"}</definedName>
    <definedName name="UU" localSheetId="10" hidden="1">{"'Sheet1'!$A$1"}</definedName>
    <definedName name="uu" hidden="1">'[99]Muncraaat-6'!#REF!</definedName>
    <definedName name="UUU" localSheetId="0" hidden="1">{"'Sheet1'!$A$1"}</definedName>
    <definedName name="UUU" localSheetId="10" hidden="1">{"'Sheet1'!$A$1"}</definedName>
    <definedName name="UUU" hidden="1">{"'Sheet1'!$A$1"}</definedName>
    <definedName name="uuuu">[492]pricing!$A$6:$AI$278</definedName>
    <definedName name="uwater" localSheetId="10">'[81]Analisa '!#REF!</definedName>
    <definedName name="uwater">'[81]Analisa '!#REF!</definedName>
    <definedName name="uyi">[188]DHSD!$G$36</definedName>
    <definedName name="UYIUYIYIYI">'[221]anls by sewa'!$BE$707</definedName>
    <definedName name="UYT" localSheetId="0" hidden="1">{"'Sheet1'!$A$1"}</definedName>
    <definedName name="UYT" localSheetId="10" hidden="1">{"'Sheet1'!$A$1"}</definedName>
    <definedName name="UYT" hidden="1">{"'Sheet1'!$A$1"}</definedName>
    <definedName name="v" localSheetId="10">#REF!</definedName>
    <definedName name="v">#REF!</definedName>
    <definedName name="v.1">[27]Informasi!$H$60</definedName>
    <definedName name="v.2">[27]Informasi!$H$61</definedName>
    <definedName name="V_2">[493]Pipe!$A$12:$I$33</definedName>
    <definedName name="V_PEK_PLESTER" localSheetId="0">#REF!</definedName>
    <definedName name="V_PEK_PLESTER" localSheetId="10">#REF!</definedName>
    <definedName name="V_PEK_PLESTER">#REF!</definedName>
    <definedName name="VA" localSheetId="10">[494]ME!#REF!</definedName>
    <definedName name="VA">[494]ME!#REF!</definedName>
    <definedName name="vadg" localSheetId="0">STOP:'KONVERSI (2)'!STOPE</definedName>
    <definedName name="vadg" localSheetId="10">'Volume (2)'!STOP:'Volume (2)'!STOPE</definedName>
    <definedName name="vadg">STOP:STOPE</definedName>
    <definedName name="val">[495]Pipe!$A$12:$I$31</definedName>
    <definedName name="Vbr" localSheetId="10">[80]DHSD!#REF!</definedName>
    <definedName name="Vbr">[80]DHSD!#REF!</definedName>
    <definedName name="vcd">'[120]TE TS FA LAN MATV'!$F$84</definedName>
    <definedName name="VCDD3p" localSheetId="10">'[171]KPVC-BD '!#REF!</definedName>
    <definedName name="VCDD3p">'[171]KPVC-BD '!#REF!</definedName>
    <definedName name="VCHT" localSheetId="0">#REF!</definedName>
    <definedName name="VCHT" localSheetId="10">#REF!</definedName>
    <definedName name="VCHT">#REF!</definedName>
    <definedName name="VCTT" localSheetId="0">#REF!</definedName>
    <definedName name="VCTT" localSheetId="10">#REF!</definedName>
    <definedName name="VCTT">#REF!</definedName>
    <definedName name="VCVBT1">'[171]VCV-BE-TONG'!$G$11</definedName>
    <definedName name="VCVBT2">'[171]VCV-BE-TONG'!$G$17</definedName>
    <definedName name="vd3p" localSheetId="0">#REF!</definedName>
    <definedName name="vd3p" localSheetId="10">#REF!</definedName>
    <definedName name="vd3p">#REF!</definedName>
    <definedName name="VDrain" localSheetId="5">#REF!</definedName>
    <definedName name="VDrain" localSheetId="0">#REF!</definedName>
    <definedName name="VDrain">#REF!</definedName>
    <definedName name="vegetation" localSheetId="5">#REF!</definedName>
    <definedName name="vegetation">#REF!</definedName>
    <definedName name="ventilasikayu" localSheetId="5">[467]RAB!#REF!</definedName>
    <definedName name="ventilasikayu">[467]RAB!#REF!</definedName>
    <definedName name="VFG" localSheetId="0" hidden="1">{"'Sheet1'!$A$1"}</definedName>
    <definedName name="VFG" localSheetId="10" hidden="1">{"'Sheet1'!$A$1"}</definedName>
    <definedName name="VFG" hidden="1">{"'Sheet1'!$A$1"}</definedName>
    <definedName name="vgfhh" localSheetId="0" hidden="1">{"'Sheet1'!$A$1"}</definedName>
    <definedName name="vgfhh" localSheetId="10" hidden="1">{"'Sheet1'!$A$1"}</definedName>
    <definedName name="vgfhh" hidden="1">{"'Sheet1'!$A$1"}</definedName>
    <definedName name="vhf">'[120]TE TS FA LAN MATV'!$F$78</definedName>
    <definedName name="vi" localSheetId="5">[40]rab!#REF!</definedName>
    <definedName name="vi" localSheetId="0">[40]rab!#REF!</definedName>
    <definedName name="vi">[40]rab!#REF!</definedName>
    <definedName name="VI_PEK_KAYU" localSheetId="0">#REF!</definedName>
    <definedName name="VI_PEK_KAYU" localSheetId="10">#REF!</definedName>
    <definedName name="VI_PEK_KAYU">#REF!</definedName>
    <definedName name="Vibrator" localSheetId="5">#REF!</definedName>
    <definedName name="Vibrator" localSheetId="0">#REF!</definedName>
    <definedName name="vibrator" localSheetId="1">[196]Hargasatuan!$F$78</definedName>
    <definedName name="vibrator" localSheetId="10">[196]Hargasatuan!$F$78</definedName>
    <definedName name="Vibrator">#REF!</definedName>
    <definedName name="VIBRATOR_R">[185]BASIC!$I$62</definedName>
    <definedName name="VIBRATOR_ROLLER" localSheetId="5">[322]BASIC!#REF!</definedName>
    <definedName name="VIBRATOR_ROLLER">[322]BASIC!#REF!</definedName>
    <definedName name="vibratoryroller">[227]upahbahan!$G$73</definedName>
    <definedName name="Vibro" localSheetId="5">#REF!</definedName>
    <definedName name="Vibro" localSheetId="0">#REF!</definedName>
    <definedName name="VIBRO" localSheetId="1">[59]Vibro_Roller!$F$49:$F$63</definedName>
    <definedName name="VIBRO" localSheetId="10">[59]Vibro_Roller!$F$49:$F$63</definedName>
    <definedName name="Vibro">#REF!</definedName>
    <definedName name="VIBRO_ROLER" localSheetId="5">#REF!</definedName>
    <definedName name="VIBRO_ROLER" localSheetId="0">#REF!</definedName>
    <definedName name="VIBRO_ROLER">#REF!</definedName>
    <definedName name="vibro1ton" localSheetId="10">#REF!</definedName>
    <definedName name="vibro1ton">#REF!</definedName>
    <definedName name="vibro7" localSheetId="10">#REF!</definedName>
    <definedName name="vibro7">#REF!</definedName>
    <definedName name="vibroler" localSheetId="10">#REF!</definedName>
    <definedName name="vibroler">#REF!</definedName>
    <definedName name="VIBROROLLER" localSheetId="5">[109]Peralatan!$A$1063:$J$1121</definedName>
    <definedName name="VIBROROLLER" localSheetId="0">#REF!</definedName>
    <definedName name="VIBROROLLER" localSheetId="1">#REF!</definedName>
    <definedName name="VIBROROLLER" localSheetId="10">#REF!</definedName>
    <definedName name="VIBROROLLER">#REF!</definedName>
    <definedName name="video" localSheetId="5">#REF!</definedName>
    <definedName name="video" localSheetId="0">#REF!</definedName>
    <definedName name="video">#REF!</definedName>
    <definedName name="VII.1" localSheetId="10">#REF!</definedName>
    <definedName name="VII.1">#REF!</definedName>
    <definedName name="VII.10" localSheetId="10">#REF!</definedName>
    <definedName name="VII.10">#REF!</definedName>
    <definedName name="VII.11" localSheetId="10">#REF!</definedName>
    <definedName name="VII.11">#REF!</definedName>
    <definedName name="VII.12" localSheetId="10">#REF!</definedName>
    <definedName name="VII.12">#REF!</definedName>
    <definedName name="VII.17" localSheetId="10">#REF!</definedName>
    <definedName name="VII.17">#REF!</definedName>
    <definedName name="VII.18" localSheetId="10">#REF!</definedName>
    <definedName name="VII.18">#REF!</definedName>
    <definedName name="VII.2" localSheetId="10">#REF!</definedName>
    <definedName name="VII.2">#REF!</definedName>
    <definedName name="VII.20" localSheetId="10">#REF!</definedName>
    <definedName name="VII.20">#REF!</definedName>
    <definedName name="VII.21" localSheetId="10">#REF!</definedName>
    <definedName name="VII.21">#REF!</definedName>
    <definedName name="VII.3" localSheetId="10">#REF!</definedName>
    <definedName name="VII.3">#REF!</definedName>
    <definedName name="VII.4" localSheetId="10">#REF!</definedName>
    <definedName name="VII.4">#REF!</definedName>
    <definedName name="VII.5" localSheetId="10">#REF!</definedName>
    <definedName name="VII.5">#REF!</definedName>
    <definedName name="VII.6" localSheetId="10">#REF!</definedName>
    <definedName name="VII.6">#REF!</definedName>
    <definedName name="VII.7" localSheetId="10">#REF!</definedName>
    <definedName name="VII.7">#REF!</definedName>
    <definedName name="VII.8" localSheetId="10">#REF!</definedName>
    <definedName name="VII.8">#REF!</definedName>
    <definedName name="VII.9" localSheetId="10">#REF!</definedName>
    <definedName name="VII.9">#REF!</definedName>
    <definedName name="VII_PEK_BETON" localSheetId="10">#REF!</definedName>
    <definedName name="VII_PEK_BETON">#REF!</definedName>
    <definedName name="viii" localSheetId="5">[40]rab!#REF!</definedName>
    <definedName name="viii" localSheetId="0">[40]rab!#REF!</definedName>
    <definedName name="viii">[40]rab!#REF!</definedName>
    <definedName name="vinylsheet">[256]AHS!$K$458</definedName>
    <definedName name="Vir" localSheetId="0">#REF!</definedName>
    <definedName name="Vir" localSheetId="10">#REF!</definedName>
    <definedName name="Vir">#REF!</definedName>
    <definedName name="virol">[80]DHSD!$G$45</definedName>
    <definedName name="vl1p" localSheetId="10">#REF!</definedName>
    <definedName name="vl1p">#REF!</definedName>
    <definedName name="vl3p" localSheetId="10">#REF!</definedName>
    <definedName name="vl3p">#REF!</definedName>
    <definedName name="vldd" localSheetId="10">'[171]TH XL'!#REF!</definedName>
    <definedName name="vldd">'[171]TH XL'!#REF!</definedName>
    <definedName name="vldn400" localSheetId="0">#REF!</definedName>
    <definedName name="vldn400" localSheetId="10">#REF!</definedName>
    <definedName name="vldn400">#REF!</definedName>
    <definedName name="vldn600" localSheetId="0">#REF!</definedName>
    <definedName name="vldn600" localSheetId="10">#REF!</definedName>
    <definedName name="vldn600">#REF!</definedName>
    <definedName name="VLHC">[171]TNHCHINH!$I$38</definedName>
    <definedName name="vltr" localSheetId="10">'[171]TH XL'!#REF!</definedName>
    <definedName name="vltr">'[171]TH XL'!#REF!</definedName>
    <definedName name="vltram" localSheetId="0">#REF!</definedName>
    <definedName name="vltram" localSheetId="10">#REF!</definedName>
    <definedName name="vltram">#REF!</definedName>
    <definedName name="vntf100" localSheetId="0">#REF!</definedName>
    <definedName name="vntf100" localSheetId="10">#REF!</definedName>
    <definedName name="vntf100">#REF!</definedName>
    <definedName name="vntf80" localSheetId="0">#REF!</definedName>
    <definedName name="vntf80" localSheetId="10">#REF!</definedName>
    <definedName name="vntf80">#REF!</definedName>
    <definedName name="vOL" localSheetId="5">'[21]Kuantitas &amp; Harga'!#REF!</definedName>
    <definedName name="vOL" localSheetId="0">'[21]Kuantitas &amp; Harga'!#REF!</definedName>
    <definedName name="vOL">'[21]Kuantitas &amp; Harga'!#REF!</definedName>
    <definedName name="Vol_Galian" localSheetId="5">#REF!</definedName>
    <definedName name="Vol_Galian" localSheetId="0">#REF!</definedName>
    <definedName name="Vol_Galian">#REF!</definedName>
    <definedName name="VOLPEK">'[451]vol-pek'!$B$16:$G$1000</definedName>
    <definedName name="Volume" localSheetId="5">#REF!</definedName>
    <definedName name="Volume" localSheetId="0">#REF!</definedName>
    <definedName name="volume" localSheetId="1">#REF!</definedName>
    <definedName name="volume" localSheetId="10">#REF!</definedName>
    <definedName name="Volume">#REF!</definedName>
    <definedName name="Volume_Galian" localSheetId="5">#REF!</definedName>
    <definedName name="Volume_Galian">#REF!</definedName>
    <definedName name="volumeboq">[451]notasi!$D$24</definedName>
    <definedName name="volumebum">[451]notasi!$D$30</definedName>
    <definedName name="volumedt" localSheetId="10">[496]notasi!#REF!</definedName>
    <definedName name="volumedt">[496]notasi!#REF!</definedName>
    <definedName name="volumerab" localSheetId="0">#REF!</definedName>
    <definedName name="volumerab" localSheetId="10">#REF!</definedName>
    <definedName name="volumerab">#REF!</definedName>
    <definedName name="volumesisabln1">[451]notasi!$D$59</definedName>
    <definedName name="volumesisabulanke">'[451]BOQ+BTL'!$H$8</definedName>
    <definedName name="volumesub">[451]notasi!$D$39</definedName>
    <definedName name="VOLUMETOGO">[451]RAPA!$F$29:$F$41</definedName>
    <definedName name="volumetogoBLN1">[451]notasi!$D$62</definedName>
    <definedName name="vr3p" localSheetId="0">#REF!</definedName>
    <definedName name="vr3p" localSheetId="10">#REF!</definedName>
    <definedName name="vr3p">#REF!</definedName>
    <definedName name="VST">'[165]5TH'!$DR$13:$DR$504</definedName>
    <definedName name="VSV" localSheetId="0">'KONVERSI (2)'!STOP2:'KONVERSI (2)'!STOP2E</definedName>
    <definedName name="VSV" localSheetId="10">'Volume (2)'!STOP2:'Volume (2)'!STOP2E</definedName>
    <definedName name="VSV">STOP2:STOP2E</definedName>
    <definedName name="vt1pbs" localSheetId="0">'[171]lam-moi'!#REF!</definedName>
    <definedName name="vt1pbs" localSheetId="10">'[171]lam-moi'!#REF!</definedName>
    <definedName name="vt1pbs">'[171]lam-moi'!#REF!</definedName>
    <definedName name="vtbs" localSheetId="0">'[171]lam-moi'!#REF!</definedName>
    <definedName name="vtbs" localSheetId="10">'[171]lam-moi'!#REF!</definedName>
    <definedName name="vtbs">'[171]lam-moi'!#REF!</definedName>
    <definedName name="Vtrb" localSheetId="0">'[189]SAT-DAS'!#REF!</definedName>
    <definedName name="Vtrb" localSheetId="10">'[189]SAT-DAS'!#REF!</definedName>
    <definedName name="Vtrb">'[189]SAT-DAS'!#REF!</definedName>
    <definedName name="VUP" localSheetId="0">#REF!</definedName>
    <definedName name="VUP" localSheetId="10">#REF!</definedName>
    <definedName name="VUP">#REF!</definedName>
    <definedName name="vvvv" localSheetId="5">'[246]D6-1b'!$B$532:$L$590</definedName>
    <definedName name="vvvv">'[246]D6-1b'!$B$532:$L$590</definedName>
    <definedName name="W" localSheetId="5">#REF!</definedName>
    <definedName name="W" localSheetId="0">#REF!</definedName>
    <definedName name="W" localSheetId="1">#REF!</definedName>
    <definedName name="W" localSheetId="10">#REF!</definedName>
    <definedName name="W">#REF!</definedName>
    <definedName name="w.01" localSheetId="10">#REF!</definedName>
    <definedName name="w.01">#REF!</definedName>
    <definedName name="w.02" localSheetId="10">#REF!</definedName>
    <definedName name="w.02">#REF!</definedName>
    <definedName name="w.03a" localSheetId="10">#REF!</definedName>
    <definedName name="w.03a">#REF!</definedName>
    <definedName name="w.03b" localSheetId="10">#REF!</definedName>
    <definedName name="w.03b">#REF!</definedName>
    <definedName name="w.04" localSheetId="10">#REF!</definedName>
    <definedName name="w.04">#REF!</definedName>
    <definedName name="w.05a" localSheetId="10">#REF!</definedName>
    <definedName name="w.05a">#REF!</definedName>
    <definedName name="w.05b" localSheetId="10">#REF!</definedName>
    <definedName name="w.05b">#REF!</definedName>
    <definedName name="W.1" localSheetId="5">#REF!</definedName>
    <definedName name="W.1" localSheetId="1">#REF!</definedName>
    <definedName name="W.1" localSheetId="10">#REF!</definedName>
    <definedName name="W.1">#REF!</definedName>
    <definedName name="W.1A" localSheetId="5">#REF!</definedName>
    <definedName name="W.1A" localSheetId="1">#REF!</definedName>
    <definedName name="W.1A" localSheetId="10">#REF!</definedName>
    <definedName name="W.1A">#REF!</definedName>
    <definedName name="W.2" localSheetId="5">#REF!</definedName>
    <definedName name="W.2" localSheetId="1">#REF!</definedName>
    <definedName name="W.2" localSheetId="10">#REF!</definedName>
    <definedName name="W.2">#REF!</definedName>
    <definedName name="W.3" localSheetId="5">#REF!</definedName>
    <definedName name="W.3" localSheetId="1">#REF!</definedName>
    <definedName name="W.3" localSheetId="10">#REF!</definedName>
    <definedName name="W.3">#REF!</definedName>
    <definedName name="W.3A" localSheetId="5">#REF!</definedName>
    <definedName name="W.3A" localSheetId="1">#REF!</definedName>
    <definedName name="W.3A" localSheetId="10">#REF!</definedName>
    <definedName name="W.3A">#REF!</definedName>
    <definedName name="W.4" localSheetId="5">#REF!</definedName>
    <definedName name="W.4" localSheetId="1">#REF!</definedName>
    <definedName name="W.4" localSheetId="10">#REF!</definedName>
    <definedName name="W.4">#REF!</definedName>
    <definedName name="w.40">'[459]Type 90'!$K$196</definedName>
    <definedName name="W.5" localSheetId="5">#REF!</definedName>
    <definedName name="W.5" localSheetId="0">#REF!</definedName>
    <definedName name="W.5" localSheetId="1">#REF!</definedName>
    <definedName name="W.5" localSheetId="10">#REF!</definedName>
    <definedName name="W.5">#REF!</definedName>
    <definedName name="W.5A" localSheetId="5">#REF!</definedName>
    <definedName name="W.5A" localSheetId="1">#REF!</definedName>
    <definedName name="W.5A" localSheetId="10">#REF!</definedName>
    <definedName name="W.5A">#REF!</definedName>
    <definedName name="W.7" localSheetId="5">#REF!</definedName>
    <definedName name="W.7" localSheetId="1">#REF!</definedName>
    <definedName name="W.7" localSheetId="10">#REF!</definedName>
    <definedName name="W.7">#REF!</definedName>
    <definedName name="W.7A" localSheetId="5">#REF!</definedName>
    <definedName name="W.7A" localSheetId="1">#REF!</definedName>
    <definedName name="W.7A" localSheetId="10">#REF!</definedName>
    <definedName name="W.7A">#REF!</definedName>
    <definedName name="WA" localSheetId="5">#REF!</definedName>
    <definedName name="WA" localSheetId="1">#REF!</definedName>
    <definedName name="WA" localSheetId="10">#REF!</definedName>
    <definedName name="WA">#REF!</definedName>
    <definedName name="WAFALL2" localSheetId="5">[181]Sheet1!#REF!</definedName>
    <definedName name="WAFALL2">[181]Sheet1!#REF!</definedName>
    <definedName name="WAFBUD2" localSheetId="5">[181]Sheet1!#REF!</definedName>
    <definedName name="WAFBUD2">[181]Sheet1!#REF!</definedName>
    <definedName name="WAFPRO2" localSheetId="5">[181]Sheet1!#REF!</definedName>
    <definedName name="WAFPRO2">[181]Sheet1!#REF!</definedName>
    <definedName name="waktu">[255]informasi!$R$1</definedName>
    <definedName name="walkout" localSheetId="0">#REF!</definedName>
    <definedName name="walkout" localSheetId="10">#REF!</definedName>
    <definedName name="walkout">#REF!</definedName>
    <definedName name="wanita" localSheetId="1">'[232]Upah&amp;Bahan'!$C$56</definedName>
    <definedName name="wanita" localSheetId="10">'[232]Upah&amp;Bahan'!$C$56</definedName>
    <definedName name="wanita">'[4]Upah&amp;Bahan'!$C$56</definedName>
    <definedName name="warasPribadi" localSheetId="10">#REF!</definedName>
    <definedName name="warasPribadi">#REF!</definedName>
    <definedName name="wastafel" localSheetId="5">[40]upah!#REF!</definedName>
    <definedName name="wastafel" localSheetId="0">[40]upah!#REF!</definedName>
    <definedName name="Wastafel" localSheetId="1">'[111]Analisa Harga Satuan'!$G$1726</definedName>
    <definedName name="Wastafel" localSheetId="10">'[111]Analisa Harga Satuan'!$G$1726</definedName>
    <definedName name="wastafel">[40]upah!#REF!</definedName>
    <definedName name="wastafeldinding">[256]AHS!$K$773</definedName>
    <definedName name="wastafelstand">'[169]Harga Satuan Upah &amp; Bahan'!$H$82</definedName>
    <definedName name="wastafeltoto" localSheetId="5">[40]upah!#REF!</definedName>
    <definedName name="wastafeltoto">[40]upah!#REF!</definedName>
    <definedName name="WATER_PUMP" localSheetId="5">#REF!</definedName>
    <definedName name="WATER_PUMP" localSheetId="0">#REF!</definedName>
    <definedName name="WATER_PUMP">#REF!</definedName>
    <definedName name="WATER_T">[185]BASIC!$I$64</definedName>
    <definedName name="WATER_TANK" localSheetId="5">[322]BASIC!#REF!</definedName>
    <definedName name="WATER_TANK">[322]BASIC!#REF!</definedName>
    <definedName name="WATER_TANKER" localSheetId="5">#REF!</definedName>
    <definedName name="WATER_TANKER" localSheetId="0">#REF!</definedName>
    <definedName name="WATER_TANKER">#REF!</definedName>
    <definedName name="waterproofingmembrane">[256]AHS!$K$479</definedName>
    <definedName name="Waterproofliquit">'[111]Analisa Harga Satuan'!$G$2697</definedName>
    <definedName name="WATERPUMP" localSheetId="0">[109]Peralatan!$A$1240:$J$1298</definedName>
    <definedName name="WATERPUMP" localSheetId="1">#REF!</definedName>
    <definedName name="WATERPUMP" localSheetId="10">#REF!</definedName>
    <definedName name="WATERPUMP">[109]Peralatan!$A$1240:$J$1298</definedName>
    <definedName name="waterstop">[96]BasicPrice!$F$33</definedName>
    <definedName name="Watertank" localSheetId="5">#REF!</definedName>
    <definedName name="Watertank" localSheetId="0">#REF!</definedName>
    <definedName name="Watertank">#REF!</definedName>
    <definedName name="WATERTANKER" localSheetId="5">[109]Peralatan!$A$1299:$J$1357</definedName>
    <definedName name="WATERTANKER" localSheetId="0">#REF!</definedName>
    <definedName name="WATERTANKER" localSheetId="1">#REF!</definedName>
    <definedName name="WATERTANKER" localSheetId="10">#REF!</definedName>
    <definedName name="WATERTANKER">#REF!</definedName>
    <definedName name="watkr">[80]DHSD!$G$47</definedName>
    <definedName name="watproof" localSheetId="10">'[81]Bahan '!#REF!</definedName>
    <definedName name="watproof">'[81]Bahan '!#REF!</definedName>
    <definedName name="Wawan" localSheetId="10">#REF!</definedName>
    <definedName name="Wawan">#REF!</definedName>
    <definedName name="WB" localSheetId="10">#REF!</definedName>
    <definedName name="WB">#REF!</definedName>
    <definedName name="WBA" localSheetId="10">[497]ganda!#REF!</definedName>
    <definedName name="WBA">[497]ganda!#REF!</definedName>
    <definedName name="WBC" localSheetId="0">#REF!</definedName>
    <definedName name="WBC" localSheetId="10">#REF!</definedName>
    <definedName name="WBC">#REF!</definedName>
    <definedName name="Wc" localSheetId="0">#REF!</definedName>
    <definedName name="Wc" localSheetId="10">#REF!</definedName>
    <definedName name="Wc">#REF!</definedName>
    <definedName name="we">[498]ME_DOSEN!$A$1:$J$209</definedName>
    <definedName name="WEAR" localSheetId="5">#REF!</definedName>
    <definedName name="WEAR" localSheetId="0">#REF!</definedName>
    <definedName name="WEAR">#REF!</definedName>
    <definedName name="weath" localSheetId="0">'[81]Bahan '!#REF!</definedName>
    <definedName name="weath" localSheetId="10">'[81]Bahan '!#REF!</definedName>
    <definedName name="weath">'[81]Bahan '!#REF!</definedName>
    <definedName name="WEEP2" localSheetId="0">#REF!</definedName>
    <definedName name="WEEP2" localSheetId="10">#REF!</definedName>
    <definedName name="WEEP2">#REF!</definedName>
    <definedName name="wefger" localSheetId="0" hidden="1">{"'Sheet1'!$A$1"}</definedName>
    <definedName name="wefger" localSheetId="10" hidden="1">{"'Sheet1'!$A$1"}</definedName>
    <definedName name="wefger" hidden="1">{"'Sheet1'!$A$1"}</definedName>
    <definedName name="welding">[96]BasicPrice!#REF!</definedName>
    <definedName name="weldingset" localSheetId="10">#REF!</definedName>
    <definedName name="weldingset">#REF!</definedName>
    <definedName name="WEQW" localSheetId="5">#REF!</definedName>
    <definedName name="WEQW" localSheetId="0">#REF!</definedName>
    <definedName name="WEQW">#REF!</definedName>
    <definedName name="WER" localSheetId="0" hidden="1">{"'Sheet1'!$A$1"}</definedName>
    <definedName name="WER" localSheetId="10" hidden="1">{"'Sheet1'!$A$1"}</definedName>
    <definedName name="WER" hidden="1">{"'Sheet1'!$A$1"}</definedName>
    <definedName name="WERT" localSheetId="0" hidden="1">{"'Sheet1'!$A$1"}</definedName>
    <definedName name="WERT" localSheetId="10" hidden="1">{"'Sheet1'!$A$1"}</definedName>
    <definedName name="WERT" hidden="1">{"'Sheet1'!$A$1"}</definedName>
    <definedName name="wffqwfqwr">[138]BPS!#REF!</definedName>
    <definedName name="wfprof" localSheetId="10">'[81]Analisa '!#REF!</definedName>
    <definedName name="wfprof">'[81]Analisa '!#REF!</definedName>
    <definedName name="WHEEL_L">[185]BASIC!$I$65</definedName>
    <definedName name="WHEEL_LOADER" localSheetId="5">[322]BASIC!#REF!</definedName>
    <definedName name="WHEEL_LOADER">[322]BASIC!#REF!</definedName>
    <definedName name="WHEELLOADER" localSheetId="5">[109]Peralatan!$A$827:$J$885</definedName>
    <definedName name="WHEELLOADER" localSheetId="0">#REF!</definedName>
    <definedName name="WHEELLOADER" localSheetId="1">#REF!</definedName>
    <definedName name="WHEELLOADER" localSheetId="10">#REF!</definedName>
    <definedName name="WHEELLOADER">#REF!</definedName>
    <definedName name="wheeloder" localSheetId="0">#REF!</definedName>
    <definedName name="wheeloder" localSheetId="10">#REF!</definedName>
    <definedName name="wheeloder">#REF!</definedName>
    <definedName name="WHELL_LOADER" localSheetId="5">#REF!</definedName>
    <definedName name="WHELL_LOADER" localSheetId="0">#REF!</definedName>
    <definedName name="WHELL_LOADER">#REF!</definedName>
    <definedName name="whellloader">[227]upahbahan!$G$70</definedName>
    <definedName name="WILAYAH" localSheetId="5">#REF!</definedName>
    <definedName name="WILAYAH" localSheetId="0">#REF!</definedName>
    <definedName name="WILAYAH">#REF!</definedName>
    <definedName name="WK" localSheetId="0">#REF!</definedName>
    <definedName name="WK" localSheetId="10">#REF!</definedName>
    <definedName name="WK">#REF!</definedName>
    <definedName name="Wl">'[189]SAT-DAS'!$J$63</definedName>
    <definedName name="WLC">'[111]Analisa Harga Satuan'!$G$2187</definedName>
    <definedName name="wld">[80]DHSD!$G$48</definedName>
    <definedName name="WOOD">[185]BASIC!$M$14</definedName>
    <definedName name="workable_index" localSheetId="0">#REF!</definedName>
    <definedName name="workable_index" localSheetId="10">#REF!</definedName>
    <definedName name="workable_index">#REF!</definedName>
    <definedName name="workable_index2" localSheetId="0">#REF!</definedName>
    <definedName name="workable_index2" localSheetId="10">#REF!</definedName>
    <definedName name="workable_index2">#REF!</definedName>
    <definedName name="wp" localSheetId="0">#REF!</definedName>
    <definedName name="wp" localSheetId="10">#REF!</definedName>
    <definedName name="wp">#REF!</definedName>
    <definedName name="wpass" localSheetId="5">#REF!</definedName>
    <definedName name="wpass" localSheetId="0">#REF!</definedName>
    <definedName name="wpass">#REF!</definedName>
    <definedName name="WR" localSheetId="5">#REF!</definedName>
    <definedName name="WR" localSheetId="0">#REF!</definedName>
    <definedName name="wr" localSheetId="1">[499]A!#REF!</definedName>
    <definedName name="wr" localSheetId="10">[499]A!#REF!</definedName>
    <definedName name="WR">#REF!</definedName>
    <definedName name="WRG" localSheetId="0" hidden="1">{"'Sheet1'!$A$1"}</definedName>
    <definedName name="WRG" localSheetId="10" hidden="1">{"'Sheet1'!$A$1"}</definedName>
    <definedName name="WRG" hidden="1">{"'Sheet1'!$A$1"}</definedName>
    <definedName name="WRGR" localSheetId="10">#REF!</definedName>
    <definedName name="WRGR">#REF!</definedName>
    <definedName name="wrn" localSheetId="0" hidden="1">{#N/A,#N/A,FALSE,"Chi tiÆt"}</definedName>
    <definedName name="wrn" localSheetId="10" hidden="1">{#N/A,#N/A,FALSE,"Chi tiÆt"}</definedName>
    <definedName name="wrn" hidden="1">{#N/A,#N/A,FALSE,"Chi tiÆt"}</definedName>
    <definedName name="wrn.chi._.tiÆt." localSheetId="0" hidden="1">{#N/A,#N/A,FALSE,"Chi tiÆt"}</definedName>
    <definedName name="wrn.chi._.tiÆt." localSheetId="10" hidden="1">{#N/A,#N/A,FALSE,"Chi tiÆt"}</definedName>
    <definedName name="wrn.chi._.tiÆt." hidden="1">{#N/A,#N/A,FALSE,"Chi tiÆt"}</definedName>
    <definedName name="wrn.semuanya." localSheetId="0" hidden="1">{#N/A,#N/A,FALSE,"REKAP";#N/A,#N/A,FALSE,"ITEM"}</definedName>
    <definedName name="wrn.semuanya." localSheetId="10" hidden="1">{#N/A,#N/A,FALSE,"REKAP";#N/A,#N/A,FALSE,"ITEM"}</definedName>
    <definedName name="wrn.semuanya." hidden="1">{#N/A,#N/A,FALSE,"REKAP";#N/A,#N/A,FALSE,"ITEM"}</definedName>
    <definedName name="Wt" localSheetId="10">#REF!</definedName>
    <definedName name="Wt">#REF!</definedName>
    <definedName name="wtc" localSheetId="10">#REF!</definedName>
    <definedName name="wtc">#REF!</definedName>
    <definedName name="wtf">[298]BAHAN!$L$34</definedName>
    <definedName name="wtr">[86]DAFMAT!$F$173</definedName>
    <definedName name="wtwer" localSheetId="5">#REF!</definedName>
    <definedName name="wtwer" localSheetId="0">#REF!</definedName>
    <definedName name="wtwer">#REF!</definedName>
    <definedName name="WW" localSheetId="0" hidden="1">{"'Sheet1'!$A$1"}</definedName>
    <definedName name="WW" localSheetId="10" hidden="1">{"'Sheet1'!$A$1"}</definedName>
    <definedName name="WW" hidden="1">{"'Sheet1'!$A$1"}</definedName>
    <definedName name="wwer">[188]DHSD!$G$38</definedName>
    <definedName name="www" localSheetId="10">[475]SCH!#REF!</definedName>
    <definedName name="www">[475]SCH!#REF!</definedName>
    <definedName name="wytws">[305]DHSD!$G$32</definedName>
    <definedName name="X" localSheetId="5">#REF!</definedName>
    <definedName name="X" localSheetId="0">#REF!</definedName>
    <definedName name="x" localSheetId="1">#REF!</definedName>
    <definedName name="x" localSheetId="10">#REF!</definedName>
    <definedName name="X">#REF!</definedName>
    <definedName name="X010_" localSheetId="5">#REF!</definedName>
    <definedName name="X010_">#REF!</definedName>
    <definedName name="x17dnc" localSheetId="10">[171]chitiet!#REF!</definedName>
    <definedName name="x17dnc">[171]chitiet!#REF!</definedName>
    <definedName name="x17dvl" localSheetId="10">[171]chitiet!#REF!</definedName>
    <definedName name="x17dvl">[171]chitiet!#REF!</definedName>
    <definedName name="x17knc" localSheetId="10">[171]chitiet!#REF!</definedName>
    <definedName name="x17knc">[171]chitiet!#REF!</definedName>
    <definedName name="x17kvl" localSheetId="10">[171]chitiet!#REF!</definedName>
    <definedName name="x17kvl">[171]chitiet!#REF!</definedName>
    <definedName name="X1pFCOnc">'[171]CHITIET VL-NC-TT -1p'!#REF!</definedName>
    <definedName name="X1pFCOvc">'[171]CHITIET VL-NC-TT -1p'!#REF!</definedName>
    <definedName name="X1pFCOvl">'[171]CHITIET VL-NC-TT -1p'!#REF!</definedName>
    <definedName name="x1pignc">'[171]lam-moi'!#REF!</definedName>
    <definedName name="X1pIGvc">'[171]CHITIET VL-NC-TT -1p'!#REF!</definedName>
    <definedName name="x1pigvl">'[171]lam-moi'!#REF!</definedName>
    <definedName name="x1pind" localSheetId="0">#REF!</definedName>
    <definedName name="x1pind" localSheetId="10">#REF!</definedName>
    <definedName name="x1pind">#REF!</definedName>
    <definedName name="x1pindnc" localSheetId="10">'[171]lam-moi'!#REF!</definedName>
    <definedName name="x1pindnc">'[171]lam-moi'!#REF!</definedName>
    <definedName name="x1pindvl" localSheetId="10">'[171]lam-moi'!#REF!</definedName>
    <definedName name="x1pindvl">'[171]lam-moi'!#REF!</definedName>
    <definedName name="x1ping" localSheetId="0">#REF!</definedName>
    <definedName name="x1ping" localSheetId="10">#REF!</definedName>
    <definedName name="x1ping">#REF!</definedName>
    <definedName name="x1pingnc" localSheetId="10">'[50]lam-moi'!#REF!</definedName>
    <definedName name="x1pingnc">'[50]lam-moi'!#REF!</definedName>
    <definedName name="x1pingvl" localSheetId="10">'[50]lam-moi'!#REF!</definedName>
    <definedName name="x1pingvl">'[50]lam-moi'!#REF!</definedName>
    <definedName name="x1pint" localSheetId="0">#REF!</definedName>
    <definedName name="x1pint" localSheetId="10">#REF!</definedName>
    <definedName name="x1pint">#REF!</definedName>
    <definedName name="x1pintnc" localSheetId="10">'[50]lam-moi'!#REF!</definedName>
    <definedName name="x1pintnc">'[50]lam-moi'!#REF!</definedName>
    <definedName name="X1pINTvc" localSheetId="10">'[50]CHITIET VL-NC-TT -1p'!#REF!</definedName>
    <definedName name="X1pINTvc">'[50]CHITIET VL-NC-TT -1p'!#REF!</definedName>
    <definedName name="x1pintvl" localSheetId="10">'[50]lam-moi'!#REF!</definedName>
    <definedName name="x1pintvl">'[50]lam-moi'!#REF!</definedName>
    <definedName name="x1pitnc" localSheetId="10">'[50]lam-moi'!#REF!</definedName>
    <definedName name="x1pitnc">'[50]lam-moi'!#REF!</definedName>
    <definedName name="X1pITvc" localSheetId="10">'[50]CHITIET VL-NC-TT -1p'!#REF!</definedName>
    <definedName name="X1pITvc">'[50]CHITIET VL-NC-TT -1p'!#REF!</definedName>
    <definedName name="x1pitvl">'[50]lam-moi'!#REF!</definedName>
    <definedName name="x20knc">[50]chitiet!#REF!</definedName>
    <definedName name="x20kvl">[50]chitiet!#REF!</definedName>
    <definedName name="x22knc">[50]chitiet!#REF!</definedName>
    <definedName name="x22kvl">[50]chitiet!#REF!</definedName>
    <definedName name="x2mig1nc">'[50]lam-moi'!#REF!</definedName>
    <definedName name="x2mig1vl">'[50]lam-moi'!#REF!</definedName>
    <definedName name="x2min1nc">'[50]lam-moi'!#REF!</definedName>
    <definedName name="x2min1vl">'[50]lam-moi'!#REF!</definedName>
    <definedName name="x2mit1vl">'[50]lam-moi'!#REF!</definedName>
    <definedName name="x2mitnc">'[50]lam-moi'!#REF!</definedName>
    <definedName name="xc">[500]Rekap!$H$28</definedName>
    <definedName name="XCCT">0.5</definedName>
    <definedName name="XCDDD">[87]alat!$BD$27</definedName>
    <definedName name="XDDS" localSheetId="5">#REF!</definedName>
    <definedName name="XDDS" localSheetId="0">#REF!</definedName>
    <definedName name="XDDS">#REF!</definedName>
    <definedName name="XDLD" localSheetId="5">#REF!</definedName>
    <definedName name="XDLD">#REF!</definedName>
    <definedName name="XDLS" localSheetId="5">#REF!</definedName>
    <definedName name="XDLS">#REF!</definedName>
    <definedName name="XDLT" localSheetId="5">#REF!</definedName>
    <definedName name="XDLT">#REF!</definedName>
    <definedName name="XDSD" localSheetId="5">#REF!</definedName>
    <definedName name="XDSD">#REF!</definedName>
    <definedName name="xdsnc" localSheetId="10">[50]gtrinh!#REF!</definedName>
    <definedName name="xdsnc">[50]gtrinh!#REF!</definedName>
    <definedName name="XDSS" localSheetId="5">#REF!</definedName>
    <definedName name="XDSS" localSheetId="0">#REF!</definedName>
    <definedName name="XDSS">#REF!</definedName>
    <definedName name="xdsvl" localSheetId="0">[50]gtrinh!#REF!</definedName>
    <definedName name="xdsvl" localSheetId="10">[50]gtrinh!#REF!</definedName>
    <definedName name="xdsvl">[50]gtrinh!#REF!</definedName>
    <definedName name="xfco" localSheetId="0">#REF!</definedName>
    <definedName name="xfco" localSheetId="10">#REF!</definedName>
    <definedName name="xfco">#REF!</definedName>
    <definedName name="xfco3p" localSheetId="0">#REF!</definedName>
    <definedName name="xfco3p" localSheetId="10">#REF!</definedName>
    <definedName name="xfco3p">#REF!</definedName>
    <definedName name="xfconc" localSheetId="0">'[50]lam-moi'!#REF!</definedName>
    <definedName name="xfconc" localSheetId="10">'[50]lam-moi'!#REF!</definedName>
    <definedName name="xfconc">'[50]lam-moi'!#REF!</definedName>
    <definedName name="xfconc3p">'[50]CHITIET VL-NC'!$G$94</definedName>
    <definedName name="xfcotnc" localSheetId="0">#REF!</definedName>
    <definedName name="xfcotnc" localSheetId="10">#REF!</definedName>
    <definedName name="xfcotnc">#REF!</definedName>
    <definedName name="xfcotvl" localSheetId="0">#REF!</definedName>
    <definedName name="xfcotvl" localSheetId="10">#REF!</definedName>
    <definedName name="xfcotvl">#REF!</definedName>
    <definedName name="xfcovl" localSheetId="0">'[50]lam-moi'!#REF!</definedName>
    <definedName name="xfcovl" localSheetId="10">'[50]lam-moi'!#REF!</definedName>
    <definedName name="xfcovl">'[50]lam-moi'!#REF!</definedName>
    <definedName name="xfcovl3p">'[50]CHITIET VL-NC'!$G$90</definedName>
    <definedName name="xfnc" localSheetId="10">'[50]lam-moi'!#REF!</definedName>
    <definedName name="xfnc">'[50]lam-moi'!#REF!</definedName>
    <definedName name="xfvl" localSheetId="10">'[50]lam-moi'!#REF!</definedName>
    <definedName name="xfvl">'[50]lam-moi'!#REF!</definedName>
    <definedName name="xhn" localSheetId="0">#REF!</definedName>
    <definedName name="xhn" localSheetId="10">#REF!</definedName>
    <definedName name="xhn">#REF!</definedName>
    <definedName name="xhnnc" localSheetId="10">'[50]lam-moi'!#REF!</definedName>
    <definedName name="xhnnc">'[50]lam-moi'!#REF!</definedName>
    <definedName name="xhnvl" localSheetId="10">'[50]lam-moi'!#REF!</definedName>
    <definedName name="xhnvl">'[50]lam-moi'!#REF!</definedName>
    <definedName name="xig" localSheetId="0">#REF!</definedName>
    <definedName name="xig" localSheetId="10">#REF!</definedName>
    <definedName name="xig">#REF!</definedName>
    <definedName name="xig1" localSheetId="0">#REF!</definedName>
    <definedName name="xig1" localSheetId="10">#REF!</definedName>
    <definedName name="xig1">#REF!</definedName>
    <definedName name="xig1nc" localSheetId="0">'[50]lam-moi'!#REF!</definedName>
    <definedName name="xig1nc" localSheetId="10">'[50]lam-moi'!#REF!</definedName>
    <definedName name="xig1nc">'[50]lam-moi'!#REF!</definedName>
    <definedName name="xig1p" localSheetId="0">#REF!</definedName>
    <definedName name="xig1p" localSheetId="10">#REF!</definedName>
    <definedName name="xig1p">#REF!</definedName>
    <definedName name="xig1pnc" localSheetId="0">'[50]lam-moi'!#REF!</definedName>
    <definedName name="xig1pnc" localSheetId="10">'[50]lam-moi'!#REF!</definedName>
    <definedName name="xig1pnc">'[50]lam-moi'!#REF!</definedName>
    <definedName name="xig1pvl" localSheetId="0">'[50]lam-moi'!#REF!</definedName>
    <definedName name="xig1pvl" localSheetId="10">'[50]lam-moi'!#REF!</definedName>
    <definedName name="xig1pvl">'[50]lam-moi'!#REF!</definedName>
    <definedName name="xig1vl" localSheetId="0">'[50]lam-moi'!#REF!</definedName>
    <definedName name="xig1vl">'[50]lam-moi'!#REF!</definedName>
    <definedName name="xig2nc">'[50]lam-moi'!#REF!</definedName>
    <definedName name="xig2vl">'[50]lam-moi'!#REF!</definedName>
    <definedName name="xig3p" localSheetId="0">#REF!</definedName>
    <definedName name="xig3p" localSheetId="10">#REF!</definedName>
    <definedName name="xig3p">#REF!</definedName>
    <definedName name="xiggnc">'[50]CHITIET VL-NC'!$G$57</definedName>
    <definedName name="xiggvl">'[50]CHITIET VL-NC'!$G$53</definedName>
    <definedName name="xignc" localSheetId="10">'[50]lam-moi'!#REF!</definedName>
    <definedName name="xignc">'[50]lam-moi'!#REF!</definedName>
    <definedName name="xignc3p" localSheetId="0">#REF!</definedName>
    <definedName name="xignc3p" localSheetId="10">#REF!</definedName>
    <definedName name="xignc3p">#REF!</definedName>
    <definedName name="xigvl" localSheetId="10">'[50]lam-moi'!#REF!</definedName>
    <definedName name="xigvl">'[50]lam-moi'!#REF!</definedName>
    <definedName name="xigvl3p" localSheetId="0">#REF!</definedName>
    <definedName name="xigvl3p" localSheetId="10">#REF!</definedName>
    <definedName name="xigvl3p">#REF!</definedName>
    <definedName name="xin" localSheetId="0">#REF!</definedName>
    <definedName name="xin" localSheetId="10">#REF!</definedName>
    <definedName name="xin">#REF!</definedName>
    <definedName name="xin190" localSheetId="0">#REF!</definedName>
    <definedName name="xin190" localSheetId="10">#REF!</definedName>
    <definedName name="xin190">#REF!</definedName>
    <definedName name="xin1903p" localSheetId="10">#REF!</definedName>
    <definedName name="xin1903p">#REF!</definedName>
    <definedName name="xin190nc" localSheetId="10">'[50]lam-moi'!#REF!</definedName>
    <definedName name="xin190nc">'[50]lam-moi'!#REF!</definedName>
    <definedName name="xin190nc3p">'[50]CHITIET VL-NC'!$G$76</definedName>
    <definedName name="xin190vl" localSheetId="10">'[50]lam-moi'!#REF!</definedName>
    <definedName name="xin190vl">'[50]lam-moi'!#REF!</definedName>
    <definedName name="xin190vl3p">'[50]CHITIET VL-NC'!$G$72</definedName>
    <definedName name="xin2903p" localSheetId="0">#REF!</definedName>
    <definedName name="xin2903p" localSheetId="10">#REF!</definedName>
    <definedName name="xin2903p">#REF!</definedName>
    <definedName name="xin290nc3p" localSheetId="0">#REF!</definedName>
    <definedName name="xin290nc3p" localSheetId="10">#REF!</definedName>
    <definedName name="xin290nc3p">#REF!</definedName>
    <definedName name="xin290vl3p" localSheetId="0">#REF!</definedName>
    <definedName name="xin290vl3p" localSheetId="10">#REF!</definedName>
    <definedName name="xin290vl3p">#REF!</definedName>
    <definedName name="xin3p" localSheetId="10">#REF!</definedName>
    <definedName name="xin3p">#REF!</definedName>
    <definedName name="xin901nc" localSheetId="10">'[50]lam-moi'!#REF!</definedName>
    <definedName name="xin901nc">'[50]lam-moi'!#REF!</definedName>
    <definedName name="xin901vl" localSheetId="10">'[50]lam-moi'!#REF!</definedName>
    <definedName name="xin901vl">'[50]lam-moi'!#REF!</definedName>
    <definedName name="xind" localSheetId="0">#REF!</definedName>
    <definedName name="xind" localSheetId="10">#REF!</definedName>
    <definedName name="xind">#REF!</definedName>
    <definedName name="xind1p" localSheetId="0">#REF!</definedName>
    <definedName name="xind1p" localSheetId="10">#REF!</definedName>
    <definedName name="xind1p">#REF!</definedName>
    <definedName name="xind1pnc" localSheetId="0">'[50]lam-moi'!#REF!</definedName>
    <definedName name="xind1pnc" localSheetId="10">'[50]lam-moi'!#REF!</definedName>
    <definedName name="xind1pnc">'[50]lam-moi'!#REF!</definedName>
    <definedName name="xind1pvl" localSheetId="0">'[50]lam-moi'!#REF!</definedName>
    <definedName name="xind1pvl" localSheetId="10">'[50]lam-moi'!#REF!</definedName>
    <definedName name="xind1pvl">'[50]lam-moi'!#REF!</definedName>
    <definedName name="xind3p" localSheetId="0">#REF!</definedName>
    <definedName name="xind3p" localSheetId="10">#REF!</definedName>
    <definedName name="xind3p">#REF!</definedName>
    <definedName name="xindnc" localSheetId="0">'[50]lam-moi'!#REF!</definedName>
    <definedName name="xindnc" localSheetId="10">'[50]lam-moi'!#REF!</definedName>
    <definedName name="xindnc">'[50]lam-moi'!#REF!</definedName>
    <definedName name="xindnc1p" localSheetId="0">#REF!</definedName>
    <definedName name="xindnc1p" localSheetId="10">#REF!</definedName>
    <definedName name="xindnc1p">#REF!</definedName>
    <definedName name="xindnc3p">'[50]CHITIET VL-NC'!$G$85</definedName>
    <definedName name="xindvl" localSheetId="10">'[50]lam-moi'!#REF!</definedName>
    <definedName name="xindvl">'[50]lam-moi'!#REF!</definedName>
    <definedName name="xindvl1p" localSheetId="0">#REF!</definedName>
    <definedName name="xindvl1p" localSheetId="10">#REF!</definedName>
    <definedName name="xindvl1p">#REF!</definedName>
    <definedName name="xindvl3p">'[50]CHITIET VL-NC'!$G$80</definedName>
    <definedName name="xing1p" localSheetId="0">#REF!</definedName>
    <definedName name="xing1p" localSheetId="10">#REF!</definedName>
    <definedName name="xing1p">#REF!</definedName>
    <definedName name="xing1pnc" localSheetId="10">'[50]lam-moi'!#REF!</definedName>
    <definedName name="xing1pnc">'[50]lam-moi'!#REF!</definedName>
    <definedName name="xing1pvl" localSheetId="10">'[50]lam-moi'!#REF!</definedName>
    <definedName name="xing1pvl">'[50]lam-moi'!#REF!</definedName>
    <definedName name="xingnc1p" localSheetId="0">#REF!</definedName>
    <definedName name="xingnc1p" localSheetId="10">#REF!</definedName>
    <definedName name="xingnc1p">#REF!</definedName>
    <definedName name="xingvl1p" localSheetId="0">#REF!</definedName>
    <definedName name="xingvl1p" localSheetId="10">#REF!</definedName>
    <definedName name="xingvl1p">#REF!</definedName>
    <definedName name="xinnc" localSheetId="0">'[50]lam-moi'!#REF!</definedName>
    <definedName name="xinnc" localSheetId="10">'[50]lam-moi'!#REF!</definedName>
    <definedName name="xinnc">'[50]lam-moi'!#REF!</definedName>
    <definedName name="xinnc3p" localSheetId="0">#REF!</definedName>
    <definedName name="xinnc3p" localSheetId="10">#REF!</definedName>
    <definedName name="xinnc3p">#REF!</definedName>
    <definedName name="xint1p" localSheetId="0">#REF!</definedName>
    <definedName name="xint1p" localSheetId="10">#REF!</definedName>
    <definedName name="xint1p">#REF!</definedName>
    <definedName name="xinvl" localSheetId="0">'[50]lam-moi'!#REF!</definedName>
    <definedName name="xinvl" localSheetId="10">'[50]lam-moi'!#REF!</definedName>
    <definedName name="xinvl">'[50]lam-moi'!#REF!</definedName>
    <definedName name="xinvl3p" localSheetId="0">#REF!</definedName>
    <definedName name="xinvl3p" localSheetId="10">#REF!</definedName>
    <definedName name="xinvl3p">#REF!</definedName>
    <definedName name="xit" localSheetId="0">#REF!</definedName>
    <definedName name="xit" localSheetId="10">#REF!</definedName>
    <definedName name="xit">#REF!</definedName>
    <definedName name="xit1" localSheetId="0">#REF!</definedName>
    <definedName name="xit1" localSheetId="10">#REF!</definedName>
    <definedName name="xit1">#REF!</definedName>
    <definedName name="xit1nc" localSheetId="0">'[50]lam-moi'!#REF!</definedName>
    <definedName name="xit1nc" localSheetId="10">'[50]lam-moi'!#REF!</definedName>
    <definedName name="xit1nc">'[50]lam-moi'!#REF!</definedName>
    <definedName name="xit1p" localSheetId="0">#REF!</definedName>
    <definedName name="xit1p" localSheetId="10">#REF!</definedName>
    <definedName name="xit1p">#REF!</definedName>
    <definedName name="xit1pnc" localSheetId="0">'[50]lam-moi'!#REF!</definedName>
    <definedName name="xit1pnc" localSheetId="10">'[50]lam-moi'!#REF!</definedName>
    <definedName name="xit1pnc">'[50]lam-moi'!#REF!</definedName>
    <definedName name="xit1pvl" localSheetId="0">'[50]lam-moi'!#REF!</definedName>
    <definedName name="xit1pvl" localSheetId="10">'[50]lam-moi'!#REF!</definedName>
    <definedName name="xit1pvl">'[50]lam-moi'!#REF!</definedName>
    <definedName name="xit1vl" localSheetId="0">'[50]lam-moi'!#REF!</definedName>
    <definedName name="xit1vl">'[50]lam-moi'!#REF!</definedName>
    <definedName name="xit2nc" localSheetId="0">'[50]lam-moi'!#REF!</definedName>
    <definedName name="xit2nc">'[50]lam-moi'!#REF!</definedName>
    <definedName name="xit2nc3p" localSheetId="0">#REF!</definedName>
    <definedName name="xit2nc3p" localSheetId="10">#REF!</definedName>
    <definedName name="xit2nc3p">#REF!</definedName>
    <definedName name="xit2vl" localSheetId="0">'[50]lam-moi'!#REF!</definedName>
    <definedName name="xit2vl" localSheetId="10">'[50]lam-moi'!#REF!</definedName>
    <definedName name="xit2vl">'[50]lam-moi'!#REF!</definedName>
    <definedName name="xit2vl3p" localSheetId="0">#REF!</definedName>
    <definedName name="xit2vl3p" localSheetId="10">#REF!</definedName>
    <definedName name="xit2vl3p">#REF!</definedName>
    <definedName name="xit3p" localSheetId="0">#REF!</definedName>
    <definedName name="xit3p" localSheetId="10">#REF!</definedName>
    <definedName name="xit3p">#REF!</definedName>
    <definedName name="xitnc" localSheetId="0">'[50]lam-moi'!#REF!</definedName>
    <definedName name="xitnc" localSheetId="10">'[50]lam-moi'!#REF!</definedName>
    <definedName name="xitnc">'[50]lam-moi'!#REF!</definedName>
    <definedName name="xitnc3p" localSheetId="0">#REF!</definedName>
    <definedName name="xitnc3p" localSheetId="10">#REF!</definedName>
    <definedName name="xitnc3p">#REF!</definedName>
    <definedName name="xittnc">'[50]CHITIET VL-NC'!$G$48</definedName>
    <definedName name="xittvl">'[50]CHITIET VL-NC'!$G$44</definedName>
    <definedName name="xitvl" localSheetId="10">'[50]lam-moi'!#REF!</definedName>
    <definedName name="xitvl">'[50]lam-moi'!#REF!</definedName>
    <definedName name="xitvl3p" localSheetId="0">#REF!</definedName>
    <definedName name="xitvl3p" localSheetId="10">#REF!</definedName>
    <definedName name="xitvl3p">#REF!</definedName>
    <definedName name="xm">[285]gvl!$N$16</definedName>
    <definedName name="XNDD" localSheetId="5">#REF!</definedName>
    <definedName name="XNDD" localSheetId="0">#REF!</definedName>
    <definedName name="XNDD">#REF!</definedName>
    <definedName name="XNDE" localSheetId="5">#REF!</definedName>
    <definedName name="XNDE">#REF!</definedName>
    <definedName name="XNDN" localSheetId="5">#REF!</definedName>
    <definedName name="XNDN">#REF!</definedName>
    <definedName name="XNDS" localSheetId="5">#REF!</definedName>
    <definedName name="XNDS">#REF!</definedName>
    <definedName name="XNDSE" localSheetId="5">#REF!</definedName>
    <definedName name="XNDSE">#REF!</definedName>
    <definedName name="XNDT" localSheetId="5">#REF!</definedName>
    <definedName name="XNDT">#REF!</definedName>
    <definedName name="XNEN" localSheetId="5">#REF!</definedName>
    <definedName name="XNEN">#REF!</definedName>
    <definedName name="XNLD" localSheetId="5">#REF!</definedName>
    <definedName name="XNLD">#REF!</definedName>
    <definedName name="XNLN" localSheetId="5">#REF!</definedName>
    <definedName name="XNLN">#REF!</definedName>
    <definedName name="XNLT" localSheetId="5">#REF!</definedName>
    <definedName name="XNLT">#REF!</definedName>
    <definedName name="XNNS" localSheetId="5">#REF!</definedName>
    <definedName name="XNNS">#REF!</definedName>
    <definedName name="XNSN" localSheetId="5">#REF!</definedName>
    <definedName name="XNSN">#REF!</definedName>
    <definedName name="XNTS" localSheetId="5">#REF!</definedName>
    <definedName name="XNTS">#REF!</definedName>
    <definedName name="xr1nc" localSheetId="10">'[50]lam-moi'!#REF!</definedName>
    <definedName name="xr1nc">'[50]lam-moi'!#REF!</definedName>
    <definedName name="xr1vl" localSheetId="10">'[50]lam-moi'!#REF!</definedName>
    <definedName name="xr1vl">'[50]lam-moi'!#REF!</definedName>
    <definedName name="XSDD" localSheetId="5">#REF!</definedName>
    <definedName name="XSDD" localSheetId="0">#REF!</definedName>
    <definedName name="XSDD">#REF!</definedName>
    <definedName name="XSLD" localSheetId="5">#REF!</definedName>
    <definedName name="XSLD">#REF!</definedName>
    <definedName name="XSLEM" localSheetId="5">#REF!</definedName>
    <definedName name="XSLEM">#REF!</definedName>
    <definedName name="XSLEN" localSheetId="5">#REF!</definedName>
    <definedName name="XSLEN">#REF!</definedName>
    <definedName name="XSLL" localSheetId="5">#REF!</definedName>
    <definedName name="XSLL">#REF!</definedName>
    <definedName name="XSLTI" localSheetId="5">#REF!</definedName>
    <definedName name="XSLTI">#REF!</definedName>
    <definedName name="XSLTU" localSheetId="5">#REF!</definedName>
    <definedName name="XSLTU">#REF!</definedName>
    <definedName name="XSSD" localSheetId="5">#REF!</definedName>
    <definedName name="XSSD">#REF!</definedName>
    <definedName name="XSSS" localSheetId="5">#REF!</definedName>
    <definedName name="XSSS">#REF!</definedName>
    <definedName name="XSXXXXXXXXXXXX" hidden="1">[101]TJ1Q47!$G$7:$G$31</definedName>
    <definedName name="XTES" localSheetId="5">#REF!</definedName>
    <definedName name="XTES" localSheetId="0">#REF!</definedName>
    <definedName name="XTES">#REF!</definedName>
    <definedName name="XTNS" localSheetId="5">#REF!</definedName>
    <definedName name="XTNS">#REF!</definedName>
    <definedName name="xtr3pnc" localSheetId="10">[50]gtrinh!#REF!</definedName>
    <definedName name="xtr3pnc">[50]gtrinh!#REF!</definedName>
    <definedName name="xtr3pvl" localSheetId="10">[50]gtrinh!#REF!</definedName>
    <definedName name="xtr3pvl">[50]gtrinh!#REF!</definedName>
    <definedName name="xx" localSheetId="0">#REF!</definedName>
    <definedName name="xx" localSheetId="10">#REF!</definedName>
    <definedName name="xx">#REF!</definedName>
    <definedName name="XXA" localSheetId="0">STOP:'KONVERSI (2)'!STOPE</definedName>
    <definedName name="XXA" localSheetId="10">'Volume (2)'!STOP:'Volume (2)'!STOPE</definedName>
    <definedName name="XXA">STOP:STOPE</definedName>
    <definedName name="xxx" localSheetId="5">#REF!</definedName>
    <definedName name="xxx" localSheetId="0">#REF!</definedName>
    <definedName name="xxx">#REF!</definedName>
    <definedName name="XXXXXXXXXXX" hidden="1">[101]TJ1Q47!$N$7:$N$31</definedName>
    <definedName name="y" localSheetId="5">#REF!</definedName>
    <definedName name="y" localSheetId="0">#REF!</definedName>
    <definedName name="y" localSheetId="1">'[225]SAT-DAS'!#REF!</definedName>
    <definedName name="y" localSheetId="10">'[225]SAT-DAS'!#REF!</definedName>
    <definedName name="y">#REF!</definedName>
    <definedName name="ya" localSheetId="5">#REF!</definedName>
    <definedName name="ya" localSheetId="0">#REF!</definedName>
    <definedName name="ya">#REF!</definedName>
    <definedName name="yahMalik" localSheetId="10">#REF!</definedName>
    <definedName name="yahMalik">#REF!</definedName>
    <definedName name="ydtkd" localSheetId="10">'[225]SAT-DAS'!#REF!</definedName>
    <definedName name="ydtkd">'[225]SAT-DAS'!#REF!</definedName>
    <definedName name="yee" localSheetId="1">'[52]Upah&amp;Bahan'!$C$18</definedName>
    <definedName name="yee" localSheetId="10">'[52]Upah&amp;Bahan'!$C$18</definedName>
    <definedName name="yee">'[6]Upah&amp;Bahan'!$C$18</definedName>
    <definedName name="yen">[96]BasicPrice!$M$8</definedName>
    <definedName name="YETUE">[188]DHSD!$G$27</definedName>
    <definedName name="yhutry">[188]DHSD!$G$43</definedName>
    <definedName name="yirir" localSheetId="10">'[225]SAT-DAS'!#REF!</definedName>
    <definedName name="yirir">'[225]SAT-DAS'!#REF!</definedName>
    <definedName name="yjk" localSheetId="10">[188]DHSD!#REF!</definedName>
    <definedName name="yjk">[188]DHSD!#REF!</definedName>
    <definedName name="yjtjd" localSheetId="10">[188]DHSD!#REF!</definedName>
    <definedName name="yjtjd">[188]DHSD!#REF!</definedName>
    <definedName name="ykdt" localSheetId="10">[305]DHSD!#REF!</definedName>
    <definedName name="ykdt">[305]DHSD!#REF!</definedName>
    <definedName name="ykjr">'[225]SAT-DAS'!#REF!</definedName>
    <definedName name="ykk" localSheetId="0" hidden="1">{"'Sheet1'!$A$1"}</definedName>
    <definedName name="ykk" localSheetId="10" hidden="1">{"'Sheet1'!$A$1"}</definedName>
    <definedName name="ykk" hidden="1">{"'Sheet1'!$A$1"}</definedName>
    <definedName name="yky" localSheetId="0" hidden="1">{"'Sheet1'!$A$1"}</definedName>
    <definedName name="yky" localSheetId="10" hidden="1">{"'Sheet1'!$A$1"}</definedName>
    <definedName name="yky" hidden="1">{"'Sheet1'!$A$1"}</definedName>
    <definedName name="yoh">[501]Ch!$A$3</definedName>
    <definedName name="yrts">'[225]SAT-DAS'!$J$63</definedName>
    <definedName name="yrty">[188]DHSD!$G$26</definedName>
    <definedName name="yt">[188]DHSD!$G$44</definedName>
    <definedName name="YTH" localSheetId="0" hidden="1">{"'Sheet1'!$A$1"}</definedName>
    <definedName name="YTH" localSheetId="10" hidden="1">{"'Sheet1'!$A$1"}</definedName>
    <definedName name="YTH" hidden="1">{"'Sheet1'!$A$1"}</definedName>
    <definedName name="ytjuft">[188]DHSD!$G$46</definedName>
    <definedName name="ytjuty" localSheetId="10">[188]DHSD!#REF!</definedName>
    <definedName name="ytjuty">[188]DHSD!#REF!</definedName>
    <definedName name="ytkiyuk" localSheetId="10">[305]DHSD!#REF!</definedName>
    <definedName name="ytkiyuk">[305]DHSD!#REF!</definedName>
    <definedName name="YTR" localSheetId="0" hidden="1">{"'Sheet1'!$A$1"}</definedName>
    <definedName name="YTR" localSheetId="10" hidden="1">{"'Sheet1'!$A$1"}</definedName>
    <definedName name="YTR" hidden="1">{"'Sheet1'!$A$1"}</definedName>
    <definedName name="ytresw">[188]DHSD!$G$48</definedName>
    <definedName name="ytsy">[188]DHSD!$G$26</definedName>
    <definedName name="ytyk" localSheetId="10">[188]DHSD!#REF!</definedName>
    <definedName name="ytyk">[188]DHSD!#REF!</definedName>
    <definedName name="YU">[255]KPA!$C$10</definedName>
    <definedName name="yu5u" localSheetId="0" hidden="1">{"'Sheet1'!$A$1"}</definedName>
    <definedName name="yu5u" localSheetId="10" hidden="1">{"'Sheet1'!$A$1"}</definedName>
    <definedName name="yu5u" hidden="1">{"'Sheet1'!$A$1"}</definedName>
    <definedName name="yujdtydtu">[305]DHSD!$G$16</definedName>
    <definedName name="yusuf" localSheetId="5">[300]inst.pemrintah!#REF!</definedName>
    <definedName name="yusuf" localSheetId="0">[300]inst.pemrintah!#REF!</definedName>
    <definedName name="yusuf">[300]inst.pemrintah!#REF!</definedName>
    <definedName name="yuyu" localSheetId="5">[1]RAB!#REF!</definedName>
    <definedName name="yuyu" localSheetId="0">[1]RAB!#REF!</definedName>
    <definedName name="yuyu">[1]RAB!#REF!</definedName>
    <definedName name="YY" localSheetId="0" hidden="1">{"'Sheet1'!$A$1"}</definedName>
    <definedName name="YY" localSheetId="10" hidden="1">{"'Sheet1'!$A$1"}</definedName>
    <definedName name="YY" hidden="1">{"'Sheet1'!$A$1"}</definedName>
    <definedName name="yyyy">[502]Breakdown!$G$11:$R$2747</definedName>
    <definedName name="z" localSheetId="5">#REF!</definedName>
    <definedName name="z" localSheetId="0">#REF!</definedName>
    <definedName name="Z" localSheetId="1">#REF!</definedName>
    <definedName name="Z" localSheetId="10">#REF!</definedName>
    <definedName name="z">#REF!</definedName>
    <definedName name="Z_4D6BE9E7_3423_4C1F_8860_7316F7340BA3_.wvu.PrintTitles" localSheetId="5" hidden="1">[503]BQ!$1:$13</definedName>
    <definedName name="Z_4D6BE9E7_3423_4C1F_8860_7316F7340BA3_.wvu.PrintTitles" hidden="1">[503]BQ!$1:$13</definedName>
    <definedName name="Z_5B62013E_E55E_4021_AC26_EDA777F749EA_.wvu.PrintArea" hidden="1">[503]BQ!$A$14:$K$368</definedName>
    <definedName name="Z_5B62013E_E55E_4021_AC26_EDA777F749EA_.wvu.PrintTitles" localSheetId="5" hidden="1">[503]BQ!$1:$13</definedName>
    <definedName name="Z_5B62013E_E55E_4021_AC26_EDA777F749EA_.wvu.PrintTitles" hidden="1">[503]BQ!$1:$13</definedName>
    <definedName name="Z_72299AA9_C417_492E_8CD7_A967120B7639_.wvu.PrintArea" hidden="1">[503]BQ!$A$14:$K$368</definedName>
    <definedName name="Z_72299AA9_C417_492E_8CD7_A967120B7639_.wvu.PrintTitles" localSheetId="5" hidden="1">[503]BQ!$1:$13</definedName>
    <definedName name="Z_72299AA9_C417_492E_8CD7_A967120B7639_.wvu.PrintTitles" hidden="1">[503]BQ!$1:$13</definedName>
    <definedName name="Z_AEFAA9BC_77A3_4DB7_9FE7_A7F47A5E0AF8_.wvu.Rows" localSheetId="0">'[504]IN OUT'!$A$94:$IV$65536,'[504]IN OUT'!$A$5:$IV$93</definedName>
    <definedName name="Z_AEFAA9BC_77A3_4DB7_9FE7_A7F47A5E0AF8_.wvu.Rows" localSheetId="1" hidden="1">'[505]IN OUT'!$94:$65536,'[505]IN OUT'!$5:$93</definedName>
    <definedName name="Z_AEFAA9BC_77A3_4DB7_9FE7_A7F47A5E0AF8_.wvu.Rows" localSheetId="10" hidden="1">'[505]IN OUT'!$94:$65536,'[505]IN OUT'!$5:$93</definedName>
    <definedName name="Z_AEFAA9BC_77A3_4DB7_9FE7_A7F47A5E0AF8_.wvu.Rows">'[504]IN OUT'!$A$94:$IV$65536,'[504]IN OUT'!$A$5:$IV$93</definedName>
    <definedName name="zinc">[450]BAHAN!$N$27</definedName>
    <definedName name="zink" localSheetId="10">'[81]Bahan '!#REF!</definedName>
    <definedName name="zink">'[81]Bahan '!#REF!</definedName>
    <definedName name="zul.">[152]Data!$B$39</definedName>
    <definedName name="zxf" localSheetId="0" hidden="1">{"'Sheet1'!$A$1"}</definedName>
    <definedName name="zxf" localSheetId="10" hidden="1">{"'Sheet1'!$A$1"}</definedName>
    <definedName name="zxf" hidden="1">{"'Sheet1'!$A$1"}</definedName>
    <definedName name="ZXS" localSheetId="0" hidden="1">{"'Sheet1'!$A$1"}</definedName>
    <definedName name="ZXS" localSheetId="10" hidden="1">{"'Sheet1'!$A$1"}</definedName>
    <definedName name="ZXS" hidden="1">{"'Sheet1'!$A$1"}</definedName>
    <definedName name="ZZ" localSheetId="10">#REF!</definedName>
    <definedName name="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33" i="5" l="1"/>
  <c r="C25" i="11"/>
  <c r="K62" i="8" l="1"/>
  <c r="K65" i="8" s="1"/>
  <c r="K73" i="8" l="1"/>
  <c r="G73" i="8" s="1"/>
  <c r="J72" i="8" s="1"/>
  <c r="E43" i="13" l="1"/>
  <c r="G42" i="13"/>
  <c r="H42" i="13" s="1"/>
  <c r="E30" i="13"/>
  <c r="E17" i="13"/>
  <c r="X42" i="13" l="1"/>
  <c r="Y42" i="13" s="1"/>
  <c r="AB42" i="13" s="1"/>
  <c r="T42" i="13"/>
  <c r="AX42" i="13" s="1"/>
  <c r="L42" i="13"/>
  <c r="R42" i="13"/>
  <c r="J42" i="13"/>
  <c r="AK42" i="13" s="1"/>
  <c r="V42" i="13"/>
  <c r="BA42" i="13" s="1"/>
  <c r="M42" i="13"/>
  <c r="AO42" i="13" s="1"/>
  <c r="S42" i="13"/>
  <c r="K42" i="13"/>
  <c r="N42" i="13"/>
  <c r="AP42" i="13" s="1"/>
  <c r="U42" i="13"/>
  <c r="AZ42" i="13" s="1"/>
  <c r="Q42" i="13"/>
  <c r="I42" i="13"/>
  <c r="P42" i="13"/>
  <c r="AS42" i="13" s="1"/>
  <c r="W42" i="13"/>
  <c r="O42" i="13"/>
  <c r="G29" i="13"/>
  <c r="H29" i="13" s="1"/>
  <c r="G16" i="13"/>
  <c r="H16" i="13" s="1"/>
  <c r="AL42" i="13" l="1"/>
  <c r="BC42" i="13" s="1"/>
  <c r="Z42" i="13"/>
  <c r="AW42" i="13"/>
  <c r="AA42" i="13"/>
  <c r="BB42" i="13"/>
  <c r="AC42" i="13"/>
  <c r="AD42" i="13" s="1"/>
  <c r="BD42" i="13" s="1"/>
  <c r="AT42" i="13"/>
  <c r="AY42" i="13"/>
  <c r="AV42" i="13"/>
  <c r="AJ42" i="13"/>
  <c r="AM42" i="13"/>
  <c r="AQ42" i="13"/>
  <c r="AN42" i="13"/>
  <c r="AF42" i="13"/>
  <c r="AR42" i="13"/>
  <c r="AU42" i="13"/>
  <c r="M29" i="13"/>
  <c r="AO29" i="13" s="1"/>
  <c r="S29" i="13"/>
  <c r="K29" i="13"/>
  <c r="I29" i="13"/>
  <c r="P29" i="13"/>
  <c r="AS29" i="13" s="1"/>
  <c r="T29" i="13"/>
  <c r="L29" i="13"/>
  <c r="R29" i="13"/>
  <c r="J29" i="13"/>
  <c r="AK29" i="13" s="1"/>
  <c r="Q29" i="13"/>
  <c r="U29" i="13"/>
  <c r="AZ29" i="13" s="1"/>
  <c r="W29" i="13"/>
  <c r="O29" i="13"/>
  <c r="V29" i="13"/>
  <c r="BA29" i="13" s="1"/>
  <c r="N29" i="13"/>
  <c r="X29" i="13"/>
  <c r="Y29" i="13" s="1"/>
  <c r="T16" i="13"/>
  <c r="L16" i="13"/>
  <c r="N16" i="13"/>
  <c r="U16" i="13"/>
  <c r="AZ16" i="13" s="1"/>
  <c r="M16" i="13"/>
  <c r="AO16" i="13" s="1"/>
  <c r="S16" i="13"/>
  <c r="AW16" i="13" s="1"/>
  <c r="K16" i="13"/>
  <c r="AL16" i="13" s="1"/>
  <c r="V16" i="13"/>
  <c r="BA16" i="13" s="1"/>
  <c r="R16" i="13"/>
  <c r="J16" i="13"/>
  <c r="AK16" i="13" s="1"/>
  <c r="Q16" i="13"/>
  <c r="I16" i="13"/>
  <c r="P16" i="13"/>
  <c r="AS16" i="13" s="1"/>
  <c r="W16" i="13"/>
  <c r="BB16" i="13" s="1"/>
  <c r="O16" i="13"/>
  <c r="X16" i="13"/>
  <c r="Y16" i="13" s="1"/>
  <c r="BB29" i="13" l="1"/>
  <c r="AW29" i="13"/>
  <c r="BE42" i="13"/>
  <c r="AG42" i="13"/>
  <c r="AA29" i="13"/>
  <c r="AC29" i="13"/>
  <c r="AB29" i="13"/>
  <c r="Z29" i="13"/>
  <c r="AY29" i="13"/>
  <c r="AV29" i="13"/>
  <c r="AP29" i="13"/>
  <c r="AQ29" i="13"/>
  <c r="AN29" i="13"/>
  <c r="AR29" i="13"/>
  <c r="AU29" i="13"/>
  <c r="AT29" i="13"/>
  <c r="AX29" i="13"/>
  <c r="AJ29" i="13"/>
  <c r="AM29" i="13"/>
  <c r="AL29" i="13"/>
  <c r="BC29" i="13" s="1"/>
  <c r="AM16" i="13"/>
  <c r="AJ16" i="13"/>
  <c r="AT16" i="13"/>
  <c r="AP16" i="13"/>
  <c r="AB16" i="13"/>
  <c r="AC16" i="13"/>
  <c r="AA16" i="13"/>
  <c r="Z16" i="13"/>
  <c r="AR16" i="13"/>
  <c r="AU16" i="13"/>
  <c r="AQ16" i="13"/>
  <c r="BC16" i="13"/>
  <c r="AN16" i="13"/>
  <c r="AY16" i="13"/>
  <c r="AV16" i="13"/>
  <c r="AX16" i="13"/>
  <c r="BF42" i="13" l="1"/>
  <c r="AH42" i="13"/>
  <c r="AD29" i="13"/>
  <c r="BD29" i="13" s="1"/>
  <c r="AF29" i="13"/>
  <c r="AD16" i="13"/>
  <c r="BD16" i="13" s="1"/>
  <c r="AF16" i="13"/>
  <c r="AI42" i="13" l="1"/>
  <c r="BH42" i="13" s="1"/>
  <c r="BG42" i="13"/>
  <c r="BI42" i="13" s="1"/>
  <c r="E42" i="13" s="1"/>
  <c r="AG29" i="13"/>
  <c r="BE29" i="13"/>
  <c r="AG16" i="13"/>
  <c r="BE16" i="13"/>
  <c r="BF29" i="13" l="1"/>
  <c r="AH29" i="13"/>
  <c r="BF16" i="13"/>
  <c r="AH16" i="13"/>
  <c r="BG29" i="13" l="1"/>
  <c r="BI29" i="13" s="1"/>
  <c r="E29" i="13" s="1"/>
  <c r="AI29" i="13"/>
  <c r="BH29" i="13" s="1"/>
  <c r="BG16" i="13"/>
  <c r="BI16" i="13" s="1"/>
  <c r="E16" i="13" s="1"/>
  <c r="AI16" i="13"/>
  <c r="BH16" i="13" s="1"/>
  <c r="G39" i="11" l="1"/>
  <c r="G38" i="11"/>
  <c r="G33" i="11"/>
  <c r="G32" i="11"/>
  <c r="N43" i="8"/>
  <c r="I77" i="8"/>
  <c r="I62" i="8"/>
  <c r="I59" i="8"/>
  <c r="G59" i="8" s="1"/>
  <c r="I56" i="8"/>
  <c r="I71" i="8" s="1"/>
  <c r="I72" i="8" s="1"/>
  <c r="G72" i="8" s="1"/>
  <c r="E72" i="8" s="1"/>
  <c r="J55" i="8"/>
  <c r="J62" i="8" s="1"/>
  <c r="J65" i="8" s="1"/>
  <c r="J68" i="8" s="1"/>
  <c r="I55" i="8"/>
  <c r="I54" i="8"/>
  <c r="G54" i="8" s="1"/>
  <c r="E54" i="8" s="1"/>
  <c r="J51" i="8"/>
  <c r="I51" i="8"/>
  <c r="C46" i="8"/>
  <c r="I40" i="8"/>
  <c r="I28" i="8"/>
  <c r="I21" i="8"/>
  <c r="I25" i="8"/>
  <c r="I22" i="8"/>
  <c r="I37" i="8" s="1"/>
  <c r="G37" i="8" s="1"/>
  <c r="E37" i="8" s="1"/>
  <c r="E36" i="8" s="1"/>
  <c r="J21" i="8"/>
  <c r="J34" i="8" s="1"/>
  <c r="I20" i="8"/>
  <c r="C39" i="8"/>
  <c r="C76" i="8" s="1"/>
  <c r="C36" i="8"/>
  <c r="C70" i="8" s="1"/>
  <c r="C33" i="8"/>
  <c r="C67" i="8" s="1"/>
  <c r="C30" i="8"/>
  <c r="C64" i="8" s="1"/>
  <c r="C27" i="8"/>
  <c r="C61" i="8" s="1"/>
  <c r="D32" i="6"/>
  <c r="D31" i="6"/>
  <c r="D30" i="6"/>
  <c r="D29" i="6"/>
  <c r="D21" i="6"/>
  <c r="D19" i="6"/>
  <c r="D18" i="6"/>
  <c r="D17" i="6"/>
  <c r="D15" i="6"/>
  <c r="I22" i="6"/>
  <c r="I23" i="6"/>
  <c r="I24" i="6"/>
  <c r="G51" i="8" l="1"/>
  <c r="I50" i="8" s="1"/>
  <c r="G50" i="8" s="1"/>
  <c r="E50" i="8" s="1"/>
  <c r="G56" i="8"/>
  <c r="E56" i="8" s="1"/>
  <c r="G55" i="8"/>
  <c r="E55" i="8" s="1"/>
  <c r="G36" i="8"/>
  <c r="G62" i="8"/>
  <c r="G61" i="8" s="1"/>
  <c r="E61" i="8" s="1"/>
  <c r="I65" i="8"/>
  <c r="I68" i="8" s="1"/>
  <c r="G68" i="8" s="1"/>
  <c r="G67" i="8" s="1"/>
  <c r="E59" i="8"/>
  <c r="G58" i="8"/>
  <c r="E58" i="8" s="1"/>
  <c r="J77" i="8"/>
  <c r="G77" i="8" s="1"/>
  <c r="G71" i="8"/>
  <c r="G70" i="8" s="1"/>
  <c r="J40" i="8"/>
  <c r="G40" i="8" s="1"/>
  <c r="E40" i="8" s="1"/>
  <c r="E53" i="8" l="1"/>
  <c r="G53" i="8"/>
  <c r="G76" i="8"/>
  <c r="E76" i="8" s="1"/>
  <c r="E77" i="8"/>
  <c r="E62" i="8"/>
  <c r="E68" i="8"/>
  <c r="G65" i="8"/>
  <c r="E65" i="8" s="1"/>
  <c r="E71" i="8"/>
  <c r="E70" i="8" s="1"/>
  <c r="G64" i="8" l="1"/>
  <c r="E64" i="8" s="1"/>
  <c r="F23" i="11"/>
  <c r="E67" i="8"/>
  <c r="D345" i="5" l="1"/>
  <c r="H345" i="5" s="1"/>
  <c r="H243" i="5"/>
  <c r="C24" i="8"/>
  <c r="C58" i="8" s="1"/>
  <c r="C19" i="8"/>
  <c r="C53" i="8" s="1"/>
  <c r="C16" i="8"/>
  <c r="C50" i="8" s="1"/>
  <c r="AF1" i="15"/>
  <c r="K1" i="15"/>
  <c r="H43" i="12"/>
  <c r="J61" i="15"/>
  <c r="H61" i="15"/>
  <c r="F61" i="15"/>
  <c r="P61" i="15" s="1"/>
  <c r="AI57" i="15"/>
  <c r="L56" i="15"/>
  <c r="H56" i="15"/>
  <c r="F56" i="15"/>
  <c r="N53" i="15"/>
  <c r="L53" i="15"/>
  <c r="J53" i="15"/>
  <c r="H53" i="15"/>
  <c r="F53" i="15"/>
  <c r="U52" i="15"/>
  <c r="N46" i="15"/>
  <c r="J46" i="15"/>
  <c r="H46" i="15"/>
  <c r="F46" i="15"/>
  <c r="Y41" i="15"/>
  <c r="W41" i="15"/>
  <c r="U41" i="15"/>
  <c r="AF41" i="15" s="1"/>
  <c r="J40" i="15"/>
  <c r="J56" i="15" s="1"/>
  <c r="W39" i="15"/>
  <c r="U39" i="15"/>
  <c r="Y37" i="15"/>
  <c r="W37" i="15"/>
  <c r="U37" i="15"/>
  <c r="D405" i="5"/>
  <c r="H405" i="5" s="1"/>
  <c r="C29" i="3"/>
  <c r="B29" i="3"/>
  <c r="H19" i="11" s="1"/>
  <c r="D444" i="5"/>
  <c r="C28" i="3"/>
  <c r="B28" i="3"/>
  <c r="C27" i="3"/>
  <c r="B27" i="3"/>
  <c r="H22" i="11" s="1"/>
  <c r="C26" i="3"/>
  <c r="B26" i="3"/>
  <c r="C25" i="3"/>
  <c r="B25" i="3"/>
  <c r="C24" i="3"/>
  <c r="B24" i="3"/>
  <c r="C23" i="3"/>
  <c r="B23" i="3"/>
  <c r="H21" i="11" s="1"/>
  <c r="C22" i="3"/>
  <c r="B22" i="3"/>
  <c r="B21" i="3"/>
  <c r="H20" i="11" s="1"/>
  <c r="C20" i="3"/>
  <c r="B20" i="3"/>
  <c r="C19" i="3"/>
  <c r="B19" i="3"/>
  <c r="C18" i="3"/>
  <c r="B18" i="3"/>
  <c r="C17" i="3"/>
  <c r="B17" i="3"/>
  <c r="C16" i="3"/>
  <c r="B16" i="3"/>
  <c r="C15" i="3"/>
  <c r="B15" i="3"/>
  <c r="C14" i="3"/>
  <c r="B14" i="3"/>
  <c r="C13" i="3"/>
  <c r="B13" i="3"/>
  <c r="C12" i="3"/>
  <c r="B12" i="3"/>
  <c r="C11" i="3"/>
  <c r="B11" i="3"/>
  <c r="C10" i="3"/>
  <c r="B10" i="3"/>
  <c r="C9" i="3"/>
  <c r="B9" i="3"/>
  <c r="O14" i="7"/>
  <c r="P14" i="7" s="1"/>
  <c r="O12" i="7"/>
  <c r="P12" i="7" s="1"/>
  <c r="O10" i="7"/>
  <c r="P10" i="7" s="1"/>
  <c r="L18" i="7"/>
  <c r="L17" i="7"/>
  <c r="L16" i="7"/>
  <c r="H24" i="11" l="1"/>
  <c r="D364" i="5"/>
  <c r="H364" i="5" s="1"/>
  <c r="I364" i="5" s="1"/>
  <c r="I366" i="5" s="1"/>
  <c r="H23" i="11"/>
  <c r="P53" i="15"/>
  <c r="U30" i="15" s="1"/>
  <c r="AF30" i="15" s="1"/>
  <c r="AF37" i="15"/>
  <c r="AF44" i="15" s="1"/>
  <c r="AF56" i="15" s="1"/>
  <c r="P56" i="15"/>
  <c r="AF39" i="15"/>
  <c r="P46" i="15"/>
  <c r="AF53" i="15" s="1"/>
  <c r="U32" i="15"/>
  <c r="P40" i="15"/>
  <c r="P43" i="15" s="1"/>
  <c r="AF52" i="15" s="1"/>
  <c r="G98" i="7"/>
  <c r="G97" i="7"/>
  <c r="G118" i="7" s="1"/>
  <c r="G101" i="7"/>
  <c r="G130" i="7" s="1"/>
  <c r="G37" i="7"/>
  <c r="D85" i="7"/>
  <c r="G113" i="7"/>
  <c r="G99" i="7"/>
  <c r="B96" i="7"/>
  <c r="B97" i="7" s="1"/>
  <c r="B98" i="7" s="1"/>
  <c r="H12" i="7"/>
  <c r="I362" i="5"/>
  <c r="D358" i="5"/>
  <c r="D357" i="5"/>
  <c r="I405" i="5"/>
  <c r="I407" i="5" s="1"/>
  <c r="I403" i="5"/>
  <c r="D399" i="5"/>
  <c r="D398" i="5"/>
  <c r="I345" i="5"/>
  <c r="I347" i="5" s="1"/>
  <c r="I343" i="5"/>
  <c r="D339" i="5"/>
  <c r="D338" i="5"/>
  <c r="D323" i="5"/>
  <c r="I328" i="5"/>
  <c r="D320" i="5"/>
  <c r="D319" i="5"/>
  <c r="I309" i="5"/>
  <c r="D304" i="5"/>
  <c r="D301" i="5"/>
  <c r="D300" i="5"/>
  <c r="H225" i="5"/>
  <c r="I225" i="5" s="1"/>
  <c r="I226" i="5" s="1"/>
  <c r="D216" i="5"/>
  <c r="D215" i="5"/>
  <c r="D214" i="5"/>
  <c r="D213" i="5"/>
  <c r="AF55" i="15" l="1"/>
  <c r="W32" i="15"/>
  <c r="AF32" i="15" s="1"/>
  <c r="AF54" i="15" s="1"/>
  <c r="P58" i="15"/>
  <c r="G117" i="7"/>
  <c r="G120" i="7" s="1"/>
  <c r="G123" i="7" s="1"/>
  <c r="G126" i="7" s="1"/>
  <c r="G128" i="7" s="1"/>
  <c r="G132" i="7" s="1"/>
  <c r="G140" i="7" s="1"/>
  <c r="G142" i="7" s="1"/>
  <c r="D25" i="6" s="1"/>
  <c r="D296" i="5"/>
  <c r="C21" i="3" s="1"/>
  <c r="D26" i="6" l="1"/>
  <c r="H444" i="5"/>
  <c r="H201" i="5"/>
  <c r="I201" i="5" s="1"/>
  <c r="I202" i="5" s="1"/>
  <c r="D191" i="5"/>
  <c r="D190" i="5"/>
  <c r="D189" i="5"/>
  <c r="D188" i="5"/>
  <c r="I176" i="5"/>
  <c r="I177" i="5" s="1"/>
  <c r="I169" i="5"/>
  <c r="D166" i="5"/>
  <c r="D165" i="5"/>
  <c r="D164" i="5"/>
  <c r="D240" i="5"/>
  <c r="D239" i="5"/>
  <c r="D238" i="5"/>
  <c r="D237" i="5"/>
  <c r="I248" i="5"/>
  <c r="I249" i="5" s="1"/>
  <c r="D243" i="5"/>
  <c r="I243" i="5" s="1"/>
  <c r="I55" i="5"/>
  <c r="D445" i="5" l="1"/>
  <c r="D441" i="5"/>
  <c r="D440" i="5"/>
  <c r="D439" i="5"/>
  <c r="D438" i="5"/>
  <c r="H102" i="5"/>
  <c r="I102" i="5" s="1"/>
  <c r="I103" i="5" s="1"/>
  <c r="D102" i="5"/>
  <c r="D92" i="5"/>
  <c r="D91" i="5"/>
  <c r="D90" i="5"/>
  <c r="D89" i="5"/>
  <c r="D14" i="6"/>
  <c r="H95" i="5" s="1"/>
  <c r="I95" i="5" s="1"/>
  <c r="J20" i="6"/>
  <c r="J16" i="6"/>
  <c r="J13" i="6"/>
  <c r="D6" i="6"/>
  <c r="D7" i="6"/>
  <c r="D8" i="6"/>
  <c r="D5" i="6"/>
  <c r="H89" i="5" l="1"/>
  <c r="I89" i="5" s="1"/>
  <c r="H439" i="5"/>
  <c r="I439" i="5" s="1"/>
  <c r="H90" i="5"/>
  <c r="I90" i="5" s="1"/>
  <c r="H91" i="5"/>
  <c r="I91" i="5" s="1"/>
  <c r="H92" i="5"/>
  <c r="I92" i="5" s="1"/>
  <c r="H216" i="5"/>
  <c r="I216" i="5" s="1"/>
  <c r="H191" i="5"/>
  <c r="I191" i="5" s="1"/>
  <c r="H166" i="5"/>
  <c r="I166" i="5" s="1"/>
  <c r="H240" i="5"/>
  <c r="I240" i="5" s="1"/>
  <c r="H438" i="5"/>
  <c r="I438" i="5" s="1"/>
  <c r="H440" i="5"/>
  <c r="I440" i="5" s="1"/>
  <c r="H441" i="5"/>
  <c r="I441" i="5" s="1"/>
  <c r="H339" i="5"/>
  <c r="I339" i="5" s="1"/>
  <c r="H399" i="5"/>
  <c r="I399" i="5" s="1"/>
  <c r="H301" i="5"/>
  <c r="I301" i="5" s="1"/>
  <c r="H320" i="5"/>
  <c r="I320" i="5" s="1"/>
  <c r="H358" i="5"/>
  <c r="I358" i="5" s="1"/>
  <c r="H214" i="5"/>
  <c r="I214" i="5" s="1"/>
  <c r="H238" i="5"/>
  <c r="I238" i="5" s="1"/>
  <c r="H189" i="5"/>
  <c r="I189" i="5" s="1"/>
  <c r="H165" i="5"/>
  <c r="I165" i="5" s="1"/>
  <c r="H319" i="5"/>
  <c r="I319" i="5" s="1"/>
  <c r="H357" i="5"/>
  <c r="I357" i="5" s="1"/>
  <c r="H338" i="5"/>
  <c r="I338" i="5" s="1"/>
  <c r="H398" i="5"/>
  <c r="I398" i="5" s="1"/>
  <c r="H300" i="5"/>
  <c r="I300" i="5" s="1"/>
  <c r="H213" i="5"/>
  <c r="I213" i="5" s="1"/>
  <c r="H188" i="5"/>
  <c r="I188" i="5" s="1"/>
  <c r="H164" i="5"/>
  <c r="I164" i="5" s="1"/>
  <c r="H237" i="5"/>
  <c r="I237" i="5" s="1"/>
  <c r="H215" i="5"/>
  <c r="I215" i="5" s="1"/>
  <c r="H239" i="5"/>
  <c r="I239" i="5" s="1"/>
  <c r="H190" i="5"/>
  <c r="I190" i="5" s="1"/>
  <c r="H219" i="5"/>
  <c r="I219" i="5" s="1"/>
  <c r="I222" i="5" s="1"/>
  <c r="H171" i="5"/>
  <c r="I171" i="5" s="1"/>
  <c r="H244" i="5"/>
  <c r="I244" i="5" s="1"/>
  <c r="H195" i="5"/>
  <c r="I195" i="5" s="1"/>
  <c r="N24" i="8"/>
  <c r="I93" i="5" l="1"/>
  <c r="I359" i="5"/>
  <c r="I367" i="5" s="1"/>
  <c r="I321" i="5"/>
  <c r="I442" i="5"/>
  <c r="I167" i="5"/>
  <c r="I400" i="5"/>
  <c r="I408" i="5" s="1"/>
  <c r="I302" i="5"/>
  <c r="I217" i="5"/>
  <c r="I228" i="5" s="1"/>
  <c r="I192" i="5"/>
  <c r="I340" i="5"/>
  <c r="I348" i="5" s="1"/>
  <c r="I241" i="5"/>
  <c r="I229" i="5" l="1"/>
  <c r="I230" i="5" s="1"/>
  <c r="I349" i="5"/>
  <c r="I409" i="5"/>
  <c r="I410" i="5" s="1"/>
  <c r="I368" i="5"/>
  <c r="I369" i="5" s="1"/>
  <c r="E4" i="13"/>
  <c r="I350" i="5" l="1"/>
  <c r="E23" i="3" s="1"/>
  <c r="E17" i="3"/>
  <c r="E25" i="3"/>
  <c r="E24" i="3"/>
  <c r="J17" i="8"/>
  <c r="I17" i="8"/>
  <c r="N17" i="11"/>
  <c r="G17" i="8" l="1"/>
  <c r="I16" i="8" s="1"/>
  <c r="G16" i="8" s="1"/>
  <c r="J28" i="8" l="1"/>
  <c r="J31" i="8"/>
  <c r="D4" i="5" l="1"/>
  <c r="D5" i="5"/>
  <c r="D6" i="5"/>
  <c r="D7" i="5"/>
  <c r="D3" i="5"/>
  <c r="G29" i="1" l="1"/>
  <c r="G30" i="1"/>
  <c r="G23" i="1"/>
  <c r="G24" i="1"/>
  <c r="G21" i="1"/>
  <c r="K23" i="12"/>
  <c r="U3" i="12"/>
  <c r="C12" i="8"/>
  <c r="D4" i="8"/>
  <c r="D5" i="8"/>
  <c r="D6" i="8"/>
  <c r="D7" i="8"/>
  <c r="D3" i="8"/>
  <c r="D8" i="10"/>
  <c r="D7" i="10"/>
  <c r="E6" i="1"/>
  <c r="E5" i="1"/>
  <c r="E4" i="1"/>
  <c r="K24" i="12" s="1"/>
  <c r="E3" i="1"/>
  <c r="K22" i="12" s="1"/>
  <c r="E2" i="1"/>
  <c r="K21" i="12" s="1"/>
  <c r="D42" i="3"/>
  <c r="D35" i="3"/>
  <c r="D36" i="3"/>
  <c r="D41" i="3"/>
  <c r="D33" i="3"/>
  <c r="B10" i="1"/>
  <c r="E10" i="1" a="1"/>
  <c r="E10" i="1" s="1"/>
  <c r="E9" i="1"/>
  <c r="B9" i="1"/>
  <c r="M10" i="7"/>
  <c r="K16" i="6"/>
  <c r="I16" i="6" s="1"/>
  <c r="K20" i="6"/>
  <c r="I20" i="6" s="1"/>
  <c r="K22" i="6"/>
  <c r="K23" i="6"/>
  <c r="K24" i="6"/>
  <c r="K30" i="6"/>
  <c r="I30" i="6" s="1"/>
  <c r="K27" i="6"/>
  <c r="I27" i="6" s="1"/>
  <c r="K32" i="6"/>
  <c r="K29" i="6"/>
  <c r="K28" i="6"/>
  <c r="K18" i="6"/>
  <c r="K15" i="6"/>
  <c r="I15" i="6" s="1"/>
  <c r="H144" i="5"/>
  <c r="I144" i="5" s="1"/>
  <c r="H151" i="5"/>
  <c r="I151" i="5" s="1"/>
  <c r="I152" i="5" s="1"/>
  <c r="D141" i="5"/>
  <c r="D140" i="5"/>
  <c r="D139" i="5"/>
  <c r="D138" i="5"/>
  <c r="H127" i="5"/>
  <c r="I127" i="5" s="1"/>
  <c r="I128" i="5" s="1"/>
  <c r="D117" i="5"/>
  <c r="D116" i="5"/>
  <c r="D115" i="5"/>
  <c r="D114" i="5"/>
  <c r="H78" i="5"/>
  <c r="I78" i="5" s="1"/>
  <c r="I79" i="5" s="1"/>
  <c r="D78" i="5"/>
  <c r="H71" i="5"/>
  <c r="D66" i="5"/>
  <c r="D68" i="5"/>
  <c r="D67" i="5"/>
  <c r="D65" i="5"/>
  <c r="O19" i="8"/>
  <c r="B13" i="11"/>
  <c r="J12" i="11"/>
  <c r="H18" i="11"/>
  <c r="C8" i="3"/>
  <c r="B8" i="3"/>
  <c r="D382" i="5"/>
  <c r="I386" i="5"/>
  <c r="D378" i="5"/>
  <c r="D379" i="5"/>
  <c r="D377" i="5"/>
  <c r="D385" i="5"/>
  <c r="H385" i="5" s="1"/>
  <c r="I385" i="5" s="1"/>
  <c r="H123" i="5" l="1"/>
  <c r="I123" i="5" s="1"/>
  <c r="I32" i="6"/>
  <c r="H120" i="5"/>
  <c r="I120" i="5" s="1"/>
  <c r="I29" i="6"/>
  <c r="I28" i="6"/>
  <c r="D28" i="6" s="1"/>
  <c r="H122" i="5" s="1"/>
  <c r="I122" i="5" s="1"/>
  <c r="H323" i="5"/>
  <c r="I323" i="5" s="1"/>
  <c r="I324" i="5" s="1"/>
  <c r="I329" i="5" s="1"/>
  <c r="I330" i="5" s="1"/>
  <c r="I331" i="5" s="1"/>
  <c r="I18" i="6"/>
  <c r="E16" i="8"/>
  <c r="F17" i="11" s="1"/>
  <c r="K31" i="6"/>
  <c r="K21" i="6"/>
  <c r="D27" i="6"/>
  <c r="H121" i="5" s="1"/>
  <c r="I121" i="5" s="1"/>
  <c r="K19" i="6"/>
  <c r="I19" i="6" s="1"/>
  <c r="I387" i="5"/>
  <c r="H17" i="11"/>
  <c r="I71" i="5"/>
  <c r="H145" i="5" l="1"/>
  <c r="I145" i="5" s="1"/>
  <c r="I148" i="5" s="1"/>
  <c r="I31" i="6"/>
  <c r="H304" i="5"/>
  <c r="I304" i="5" s="1"/>
  <c r="I305" i="5" s="1"/>
  <c r="I310" i="5" s="1"/>
  <c r="I311" i="5" s="1"/>
  <c r="I312" i="5" s="1"/>
  <c r="I21" i="6"/>
  <c r="E22" i="3"/>
  <c r="G22" i="8"/>
  <c r="E22" i="8" s="1"/>
  <c r="G25" i="8"/>
  <c r="G28" i="8"/>
  <c r="I31" i="8"/>
  <c r="H194" i="5"/>
  <c r="I194" i="5" s="1"/>
  <c r="I198" i="5" s="1"/>
  <c r="I204" i="5" s="1"/>
  <c r="H170" i="5"/>
  <c r="I170" i="5" s="1"/>
  <c r="I173" i="5" s="1"/>
  <c r="I179" i="5" s="1"/>
  <c r="H245" i="5"/>
  <c r="I245" i="5" s="1"/>
  <c r="I246" i="5" s="1"/>
  <c r="I250" i="5" s="1"/>
  <c r="M16" i="8"/>
  <c r="I124" i="5"/>
  <c r="H382" i="5"/>
  <c r="I382" i="5" s="1"/>
  <c r="I383" i="5" s="1"/>
  <c r="K17" i="6"/>
  <c r="H445" i="5" l="1"/>
  <c r="I445" i="5" s="1"/>
  <c r="I17" i="6"/>
  <c r="E21" i="3"/>
  <c r="I251" i="5"/>
  <c r="I252" i="5" s="1"/>
  <c r="I180" i="5"/>
  <c r="I181" i="5" s="1"/>
  <c r="I205" i="5"/>
  <c r="I206" i="5" s="1"/>
  <c r="G27" i="8"/>
  <c r="E28" i="8"/>
  <c r="E25" i="8"/>
  <c r="G24" i="8"/>
  <c r="G31" i="8"/>
  <c r="I34" i="8"/>
  <c r="G34" i="8" s="1"/>
  <c r="I56" i="5"/>
  <c r="I53" i="5"/>
  <c r="D49" i="5"/>
  <c r="H49" i="5" s="1"/>
  <c r="D48" i="5"/>
  <c r="H48" i="5" s="1"/>
  <c r="I39" i="5"/>
  <c r="I36" i="5"/>
  <c r="D32" i="5"/>
  <c r="D31" i="5"/>
  <c r="H91" i="10"/>
  <c r="H90" i="10"/>
  <c r="H89" i="10"/>
  <c r="H88" i="10"/>
  <c r="H87" i="10"/>
  <c r="H86" i="10"/>
  <c r="H85" i="10"/>
  <c r="H84" i="10"/>
  <c r="H81" i="10"/>
  <c r="H82" i="10" s="1"/>
  <c r="H78" i="10"/>
  <c r="H77" i="10"/>
  <c r="H76" i="10"/>
  <c r="H75" i="10"/>
  <c r="H74" i="10"/>
  <c r="H73" i="10"/>
  <c r="H72" i="10"/>
  <c r="H71" i="10"/>
  <c r="H79" i="10" s="1"/>
  <c r="H70" i="10"/>
  <c r="H69" i="10"/>
  <c r="H66" i="10"/>
  <c r="H65" i="10"/>
  <c r="H64" i="10"/>
  <c r="H63" i="10"/>
  <c r="H67" i="10" s="1"/>
  <c r="H60" i="10"/>
  <c r="H59" i="10"/>
  <c r="H58" i="10"/>
  <c r="H57" i="10"/>
  <c r="H56" i="10"/>
  <c r="H55" i="10"/>
  <c r="H52" i="10"/>
  <c r="H51" i="10"/>
  <c r="H50" i="10"/>
  <c r="H49" i="10"/>
  <c r="H53" i="10" s="1"/>
  <c r="H46" i="10"/>
  <c r="H45" i="10"/>
  <c r="F44" i="10"/>
  <c r="H44" i="10" s="1"/>
  <c r="H43" i="10"/>
  <c r="H42" i="10"/>
  <c r="F41" i="10"/>
  <c r="H41" i="10" s="1"/>
  <c r="F40" i="10"/>
  <c r="H40" i="10" s="1"/>
  <c r="H39" i="10"/>
  <c r="H38" i="10"/>
  <c r="H37" i="10"/>
  <c r="H36" i="10"/>
  <c r="H35" i="10"/>
  <c r="H34" i="10"/>
  <c r="H33" i="10"/>
  <c r="H32" i="10"/>
  <c r="H31" i="10"/>
  <c r="H30" i="10"/>
  <c r="H29" i="10"/>
  <c r="H26" i="10"/>
  <c r="H25" i="10"/>
  <c r="H24" i="10"/>
  <c r="H23" i="10"/>
  <c r="H22" i="10"/>
  <c r="H21" i="10"/>
  <c r="H20" i="10"/>
  <c r="H17" i="10"/>
  <c r="H16" i="10"/>
  <c r="H18" i="10" s="1"/>
  <c r="D206" i="7"/>
  <c r="G193" i="7"/>
  <c r="G192" i="7"/>
  <c r="G191" i="7"/>
  <c r="G190" i="7"/>
  <c r="G179" i="7" s="1"/>
  <c r="G208" i="7" s="1"/>
  <c r="G176" i="7"/>
  <c r="G175" i="7"/>
  <c r="B174" i="7"/>
  <c r="B175" i="7" s="1"/>
  <c r="B176" i="7" s="1"/>
  <c r="D163" i="7"/>
  <c r="G49" i="7"/>
  <c r="G66" i="7"/>
  <c r="L35" i="7"/>
  <c r="G35" i="7"/>
  <c r="G177" i="7" s="1"/>
  <c r="G34" i="7"/>
  <c r="G33" i="7"/>
  <c r="G54" i="7" s="1"/>
  <c r="B32" i="7"/>
  <c r="B33" i="7" s="1"/>
  <c r="B34" i="7" s="1"/>
  <c r="D21" i="7"/>
  <c r="H14" i="7"/>
  <c r="D20" i="6"/>
  <c r="D16" i="6"/>
  <c r="B14" i="6"/>
  <c r="B15" i="6" s="1"/>
  <c r="B16" i="6" s="1"/>
  <c r="B17" i="6" s="1"/>
  <c r="B18" i="6" s="1"/>
  <c r="B19" i="6" s="1"/>
  <c r="B20" i="6" s="1"/>
  <c r="B21" i="6" s="1"/>
  <c r="B22" i="6" s="1"/>
  <c r="B23" i="6" s="1"/>
  <c r="B24" i="6" s="1"/>
  <c r="D13" i="6"/>
  <c r="B10" i="6"/>
  <c r="B6" i="6"/>
  <c r="B7" i="6" s="1"/>
  <c r="B8" i="6" s="1"/>
  <c r="I521" i="5"/>
  <c r="G517" i="5"/>
  <c r="H516" i="5"/>
  <c r="G516" i="5"/>
  <c r="H515" i="5"/>
  <c r="G515" i="5"/>
  <c r="H514" i="5"/>
  <c r="I514" i="5" s="1"/>
  <c r="H513" i="5"/>
  <c r="I513" i="5" s="1"/>
  <c r="H512" i="5"/>
  <c r="G512" i="5"/>
  <c r="I478" i="5"/>
  <c r="I479" i="5" s="1"/>
  <c r="I470" i="5"/>
  <c r="I471" i="5" s="1"/>
  <c r="D467" i="5"/>
  <c r="H467" i="5" s="1"/>
  <c r="I467" i="5" s="1"/>
  <c r="N466" i="5"/>
  <c r="D466" i="5"/>
  <c r="H466" i="5" s="1"/>
  <c r="I466" i="5" s="1"/>
  <c r="D465" i="5"/>
  <c r="D462" i="5"/>
  <c r="D461" i="5"/>
  <c r="D460" i="5"/>
  <c r="D459" i="5"/>
  <c r="D424" i="5"/>
  <c r="H424" i="5" s="1"/>
  <c r="I424" i="5" s="1"/>
  <c r="D423" i="5"/>
  <c r="D420" i="5"/>
  <c r="D419" i="5"/>
  <c r="D418" i="5"/>
  <c r="D417" i="5"/>
  <c r="I289" i="5"/>
  <c r="I290" i="5" s="1"/>
  <c r="I287" i="5"/>
  <c r="G283" i="5"/>
  <c r="D283" i="5"/>
  <c r="D282" i="5"/>
  <c r="I272" i="5"/>
  <c r="I273" i="5" s="1"/>
  <c r="G268" i="5"/>
  <c r="D267" i="5"/>
  <c r="H267" i="5" s="1"/>
  <c r="I267" i="5" s="1"/>
  <c r="H266" i="5"/>
  <c r="H268" i="5" s="1"/>
  <c r="G266" i="5"/>
  <c r="D263" i="5"/>
  <c r="D262" i="5"/>
  <c r="D261" i="5"/>
  <c r="D260" i="5"/>
  <c r="D21" i="5"/>
  <c r="H21" i="5" s="1"/>
  <c r="I21" i="5" s="1"/>
  <c r="I22" i="5" s="1"/>
  <c r="I19" i="5"/>
  <c r="G15" i="5"/>
  <c r="D15" i="5"/>
  <c r="D14" i="5"/>
  <c r="C6" i="3"/>
  <c r="B6" i="3"/>
  <c r="E12" i="1"/>
  <c r="B12" i="1"/>
  <c r="E11" i="1"/>
  <c r="B11" i="1"/>
  <c r="E18" i="3" l="1"/>
  <c r="E16" i="3"/>
  <c r="E15" i="3"/>
  <c r="G33" i="8"/>
  <c r="E34" i="8"/>
  <c r="G30" i="8"/>
  <c r="E31" i="8"/>
  <c r="B27" i="6"/>
  <c r="B28" i="6" s="1"/>
  <c r="B29" i="6" s="1"/>
  <c r="B30" i="6" s="1"/>
  <c r="B31" i="6" s="1"/>
  <c r="B32" i="6" s="1"/>
  <c r="B33" i="6" s="1"/>
  <c r="B34" i="6" s="1"/>
  <c r="B35" i="6" s="1"/>
  <c r="B36" i="6" s="1"/>
  <c r="B37" i="6" s="1"/>
  <c r="B38" i="6" s="1"/>
  <c r="B25" i="6"/>
  <c r="B26" i="6" s="1"/>
  <c r="I21" i="11"/>
  <c r="G196" i="7"/>
  <c r="H72" i="5"/>
  <c r="I72" i="5" s="1"/>
  <c r="H96" i="5"/>
  <c r="I96" i="5" s="1"/>
  <c r="H73" i="5"/>
  <c r="I73" i="5" s="1"/>
  <c r="H97" i="5"/>
  <c r="I97" i="5" s="1"/>
  <c r="G465" i="5"/>
  <c r="M465" i="5" s="1"/>
  <c r="H420" i="5"/>
  <c r="I420" i="5" s="1"/>
  <c r="G195" i="7"/>
  <c r="G198" i="7" s="1"/>
  <c r="G201" i="7" s="1"/>
  <c r="G204" i="7" s="1"/>
  <c r="G206" i="7" s="1"/>
  <c r="G210" i="7" s="1"/>
  <c r="H27" i="10"/>
  <c r="H419" i="5"/>
  <c r="I419" i="5" s="1"/>
  <c r="H117" i="5"/>
  <c r="I117" i="5" s="1"/>
  <c r="H141" i="5"/>
  <c r="I141" i="5" s="1"/>
  <c r="H116" i="5"/>
  <c r="I116" i="5" s="1"/>
  <c r="H140" i="5"/>
  <c r="I140" i="5" s="1"/>
  <c r="H115" i="5"/>
  <c r="I115" i="5" s="1"/>
  <c r="H139" i="5"/>
  <c r="I139" i="5" s="1"/>
  <c r="H114" i="5"/>
  <c r="I114" i="5" s="1"/>
  <c r="H138" i="5"/>
  <c r="I138" i="5" s="1"/>
  <c r="H418" i="5"/>
  <c r="I418" i="5" s="1"/>
  <c r="H508" i="5"/>
  <c r="I508" i="5" s="1"/>
  <c r="H67" i="5"/>
  <c r="I67" i="5" s="1"/>
  <c r="H507" i="5"/>
  <c r="I507" i="5" s="1"/>
  <c r="H66" i="5"/>
  <c r="I66" i="5" s="1"/>
  <c r="H378" i="5"/>
  <c r="I378" i="5" s="1"/>
  <c r="H460" i="5"/>
  <c r="I460" i="5" s="1"/>
  <c r="H509" i="5"/>
  <c r="I509" i="5" s="1"/>
  <c r="H379" i="5"/>
  <c r="I379" i="5" s="1"/>
  <c r="H68" i="5"/>
  <c r="I68" i="5" s="1"/>
  <c r="H461" i="5"/>
  <c r="I461" i="5" s="1"/>
  <c r="H462" i="5"/>
  <c r="I462" i="5" s="1"/>
  <c r="H65" i="5"/>
  <c r="I65" i="5" s="1"/>
  <c r="H377" i="5"/>
  <c r="I377" i="5" s="1"/>
  <c r="H32" i="5"/>
  <c r="I32" i="5" s="1"/>
  <c r="I516" i="5"/>
  <c r="H260" i="5"/>
  <c r="I260" i="5" s="1"/>
  <c r="I48" i="5"/>
  <c r="H261" i="5"/>
  <c r="I261" i="5" s="1"/>
  <c r="I49" i="5"/>
  <c r="H262" i="5"/>
  <c r="I262" i="5" s="1"/>
  <c r="H283" i="5"/>
  <c r="I283" i="5" s="1"/>
  <c r="H14" i="5"/>
  <c r="I14" i="5" s="1"/>
  <c r="H263" i="5"/>
  <c r="I263" i="5" s="1"/>
  <c r="H15" i="5"/>
  <c r="I15" i="5" s="1"/>
  <c r="H31" i="5"/>
  <c r="I31" i="5" s="1"/>
  <c r="I515" i="5"/>
  <c r="I268" i="5"/>
  <c r="I512" i="5"/>
  <c r="I266" i="5"/>
  <c r="H92" i="10"/>
  <c r="H61" i="10"/>
  <c r="H47" i="10"/>
  <c r="H459" i="5"/>
  <c r="I459" i="5" s="1"/>
  <c r="H506" i="5"/>
  <c r="I506" i="5" s="1"/>
  <c r="H417" i="5"/>
  <c r="I417" i="5" s="1"/>
  <c r="H282" i="5"/>
  <c r="I282" i="5" s="1"/>
  <c r="G53" i="7"/>
  <c r="G56" i="7" s="1"/>
  <c r="G59" i="7" s="1"/>
  <c r="G62" i="7" s="1"/>
  <c r="G64" i="7" s="1"/>
  <c r="G68" i="7" s="1"/>
  <c r="G76" i="7" s="1"/>
  <c r="G78" i="7" s="1"/>
  <c r="G20" i="8"/>
  <c r="I75" i="5" l="1"/>
  <c r="G39" i="8"/>
  <c r="E39" i="8" s="1"/>
  <c r="F24" i="11" s="1"/>
  <c r="G218" i="7"/>
  <c r="G220" i="7" s="1"/>
  <c r="I99" i="5"/>
  <c r="I105" i="5" s="1"/>
  <c r="I142" i="5"/>
  <c r="I154" i="5" s="1"/>
  <c r="I155" i="5" s="1"/>
  <c r="I156" i="5" s="1"/>
  <c r="I118" i="5"/>
  <c r="I130" i="5" s="1"/>
  <c r="I421" i="5"/>
  <c r="I69" i="5"/>
  <c r="I81" i="5" s="1"/>
  <c r="I510" i="5"/>
  <c r="I380" i="5"/>
  <c r="I388" i="5" s="1"/>
  <c r="I269" i="5"/>
  <c r="I270" i="5" s="1"/>
  <c r="I33" i="5"/>
  <c r="I40" i="5" s="1"/>
  <c r="I463" i="5"/>
  <c r="I518" i="5"/>
  <c r="I50" i="5"/>
  <c r="I57" i="5" s="1"/>
  <c r="I16" i="5"/>
  <c r="I23" i="5" s="1"/>
  <c r="I24" i="5" s="1"/>
  <c r="I25" i="5" s="1"/>
  <c r="I264" i="5"/>
  <c r="I284" i="5"/>
  <c r="I291" i="5" s="1"/>
  <c r="H94" i="10"/>
  <c r="K10" i="7"/>
  <c r="D23" i="6"/>
  <c r="I444" i="5" s="1"/>
  <c r="I446" i="5" s="1"/>
  <c r="E20" i="8"/>
  <c r="E24" i="8"/>
  <c r="F19" i="11" s="1"/>
  <c r="I106" i="5" l="1"/>
  <c r="I107" i="5" s="1"/>
  <c r="I292" i="5"/>
  <c r="I293" i="5" s="1"/>
  <c r="I131" i="5"/>
  <c r="I132" i="5" s="1"/>
  <c r="I157" i="5"/>
  <c r="E14" i="3" s="1"/>
  <c r="I82" i="5"/>
  <c r="I83" i="5" s="1"/>
  <c r="K14" i="7"/>
  <c r="D33" i="6"/>
  <c r="H465" i="5" s="1"/>
  <c r="I465" i="5" s="1"/>
  <c r="H448" i="5"/>
  <c r="I448" i="5" s="1"/>
  <c r="I449" i="5" s="1"/>
  <c r="I450" i="5" s="1"/>
  <c r="I41" i="5"/>
  <c r="I42" i="5" s="1"/>
  <c r="I389" i="5"/>
  <c r="I58" i="5"/>
  <c r="I13" i="11"/>
  <c r="J13" i="11" s="1"/>
  <c r="J15" i="11" s="1"/>
  <c r="F9" i="1"/>
  <c r="I523" i="5"/>
  <c r="I524" i="5" s="1"/>
  <c r="I525" i="5" s="1"/>
  <c r="I274" i="5"/>
  <c r="E6" i="3"/>
  <c r="E8" i="3"/>
  <c r="D24" i="6"/>
  <c r="H423" i="5"/>
  <c r="I423" i="5" s="1"/>
  <c r="I425" i="5" s="1"/>
  <c r="I59" i="5" l="1"/>
  <c r="E10" i="3" s="1"/>
  <c r="I468" i="5"/>
  <c r="I472" i="5" s="1"/>
  <c r="I473" i="5" s="1"/>
  <c r="I474" i="5" s="1"/>
  <c r="E29" i="3" s="1"/>
  <c r="E12" i="3"/>
  <c r="I451" i="5"/>
  <c r="I452" i="5" s="1"/>
  <c r="I390" i="5"/>
  <c r="E26" i="3" s="1"/>
  <c r="I275" i="5"/>
  <c r="I276" i="5" s="1"/>
  <c r="E19" i="3" s="1"/>
  <c r="E20" i="3"/>
  <c r="E13" i="3"/>
  <c r="E11" i="3"/>
  <c r="E33" i="8"/>
  <c r="F22" i="11" s="1"/>
  <c r="E9" i="3"/>
  <c r="H9" i="1"/>
  <c r="H427" i="5"/>
  <c r="I427" i="5" s="1"/>
  <c r="I428" i="5" s="1"/>
  <c r="I429" i="5" s="1"/>
  <c r="I23" i="11" l="1"/>
  <c r="J23" i="11" s="1"/>
  <c r="E28" i="3"/>
  <c r="E30" i="8"/>
  <c r="I24" i="11"/>
  <c r="J24" i="11" s="1"/>
  <c r="I18" i="11"/>
  <c r="I20" i="11"/>
  <c r="I19" i="11"/>
  <c r="J19" i="11" s="1"/>
  <c r="I17" i="11"/>
  <c r="J17" i="11" s="1"/>
  <c r="I430" i="5"/>
  <c r="I431" i="5" l="1"/>
  <c r="E27" i="3" s="1"/>
  <c r="I22" i="11" s="1"/>
  <c r="J22" i="11" s="1"/>
  <c r="E27" i="8"/>
  <c r="F12" i="1"/>
  <c r="F20" i="11" l="1"/>
  <c r="F21" i="11" s="1"/>
  <c r="J21" i="11" s="1"/>
  <c r="G21" i="8"/>
  <c r="G19" i="8" s="1"/>
  <c r="J20" i="11" l="1"/>
  <c r="E21" i="8"/>
  <c r="E19" i="8" s="1"/>
  <c r="F18" i="11" s="1"/>
  <c r="J18" i="11" l="1"/>
  <c r="J25" i="11" s="1"/>
  <c r="J27" i="11" s="1"/>
  <c r="F11" i="1"/>
  <c r="H10" i="1" l="1"/>
  <c r="H14" i="1" s="1"/>
  <c r="H15" i="1" s="1"/>
  <c r="J16" i="1" l="1"/>
  <c r="H16" i="1"/>
  <c r="M28" i="11" s="1"/>
  <c r="N44" i="8" s="1"/>
  <c r="N45" i="8" s="1"/>
  <c r="M29" i="12" l="1"/>
  <c r="D3" i="13" s="1"/>
  <c r="M18" i="1"/>
  <c r="G3" i="13" l="1"/>
  <c r="H3" i="13" s="1"/>
  <c r="K3" i="13" s="1"/>
  <c r="N27" i="8"/>
  <c r="F10" i="1"/>
  <c r="V3" i="13" l="1"/>
  <c r="Q3" i="13"/>
  <c r="P3" i="13"/>
  <c r="S3" i="13"/>
  <c r="R3" i="13"/>
  <c r="AV3" i="13" s="1"/>
  <c r="X3" i="13"/>
  <c r="Y3" i="13" s="1"/>
  <c r="AA3" i="13" s="1"/>
  <c r="O3" i="13"/>
  <c r="AR3" i="13" s="1"/>
  <c r="M3" i="13"/>
  <c r="AO3" i="13" s="1"/>
  <c r="L3" i="13"/>
  <c r="AN3" i="13" s="1"/>
  <c r="W3" i="13"/>
  <c r="U3" i="13"/>
  <c r="AZ3" i="13" s="1"/>
  <c r="T3" i="13"/>
  <c r="J3" i="13"/>
  <c r="AK3" i="13" s="1"/>
  <c r="N3" i="13"/>
  <c r="I3" i="13"/>
  <c r="AJ3" i="13" s="1"/>
  <c r="BB3" i="13" l="1"/>
  <c r="AP3" i="13"/>
  <c r="AX3" i="13"/>
  <c r="AQ3" i="13"/>
  <c r="AY3" i="13"/>
  <c r="AM3" i="13"/>
  <c r="AW3" i="13"/>
  <c r="AS3" i="13"/>
  <c r="AL3" i="13"/>
  <c r="BA3" i="13"/>
  <c r="Z3" i="13"/>
  <c r="AF3" i="13" s="1"/>
  <c r="AC3" i="13"/>
  <c r="AU3" i="13"/>
  <c r="AB3" i="13"/>
  <c r="AT3" i="13"/>
  <c r="BC3" i="13" l="1"/>
  <c r="AD3" i="13"/>
  <c r="BD3" i="13" s="1"/>
  <c r="AG3" i="13"/>
  <c r="BF3" i="13" l="1"/>
  <c r="BE3" i="13"/>
  <c r="AH3" i="13"/>
  <c r="BG3" i="13" l="1"/>
  <c r="AI3" i="13"/>
  <c r="BH3" i="13" s="1"/>
  <c r="BI3" i="13" l="1"/>
  <c r="E3" i="13" s="1"/>
  <c r="K30" i="12" l="1"/>
  <c r="B18" i="1" s="1"/>
  <c r="P47" i="1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<sst xmlns="http://schemas.openxmlformats.org/spreadsheetml/2006/main" count="1845" uniqueCount="541">
  <si>
    <t>REKAPITULASI ANGGARAN BIAYA</t>
  </si>
  <si>
    <t>Lokasi</t>
  </si>
  <si>
    <t>Sumber Dana</t>
  </si>
  <si>
    <t>Tahun Anggaran</t>
  </si>
  <si>
    <t>NO</t>
  </si>
  <si>
    <t>URAIAN PEKERJAAN</t>
  </si>
  <si>
    <t>JUMLAH (Rp.)</t>
  </si>
  <si>
    <t>GRAND TOTAL</t>
  </si>
  <si>
    <t>PPN 11%</t>
  </si>
  <si>
    <t>JUMLAH TOTAL</t>
  </si>
  <si>
    <t>DAFTAR KUANTITAS DAN HARGA</t>
  </si>
  <si>
    <t>No</t>
  </si>
  <si>
    <t>VOLUME</t>
  </si>
  <si>
    <t>SAT</t>
  </si>
  <si>
    <t>ANALISA</t>
  </si>
  <si>
    <t>HARGA SATUAN</t>
  </si>
  <si>
    <t>JUMLAH (Rp)</t>
  </si>
  <si>
    <t>(Rp)</t>
  </si>
  <si>
    <t>A</t>
  </si>
  <si>
    <t>PEKERJAAN PENDAHULUAN</t>
  </si>
  <si>
    <t>Ls</t>
  </si>
  <si>
    <t>Taksir</t>
  </si>
  <si>
    <t>Bh</t>
  </si>
  <si>
    <t>Psg</t>
  </si>
  <si>
    <t>M2</t>
  </si>
  <si>
    <t>JUMLAH PEKERJAAN PENDAHULUAN</t>
  </si>
  <si>
    <t>B</t>
  </si>
  <si>
    <t>PEKERJAAN PAVING BLOCK</t>
  </si>
  <si>
    <t>I</t>
  </si>
  <si>
    <t>M3</t>
  </si>
  <si>
    <t>Pasang Kanstin</t>
  </si>
  <si>
    <t>M'</t>
  </si>
  <si>
    <t>Pasir Urug</t>
  </si>
  <si>
    <t xml:space="preserve">Galian Tanah </t>
  </si>
  <si>
    <t>D</t>
  </si>
  <si>
    <t>Buis Beton Ø20 cm</t>
  </si>
  <si>
    <t>Kg</t>
  </si>
  <si>
    <t>TOTAL KESELURUHAN PEKERJAAN</t>
  </si>
  <si>
    <t>REKAPITULASI ANALISA HARGA SATUAN</t>
  </si>
  <si>
    <t>PEKERJAAN</t>
  </si>
  <si>
    <t>A.1.7.7</t>
  </si>
  <si>
    <t>HARGA SATUAN PEKERJAAN GALIAN TANAH BERBATU</t>
  </si>
  <si>
    <t>FORMULIR STANDAR UNTUK</t>
  </si>
  <si>
    <t>PEREKAMAN ANALISA MASING-MASING HARGA SATUAN</t>
  </si>
  <si>
    <t>:</t>
  </si>
  <si>
    <t>ITEM PEKERJAAN NO.</t>
  </si>
  <si>
    <t>JENIS PEKERJAAN</t>
  </si>
  <si>
    <t>SATUAN PEMBAYARAN</t>
  </si>
  <si>
    <t>URAIAN</t>
  </si>
  <si>
    <t>SATUAN</t>
  </si>
  <si>
    <t>PERKIRAAN KUANTITAS</t>
  </si>
  <si>
    <t>HARGA SATUAN (Rp)</t>
  </si>
  <si>
    <t>TOTAL HARGA (Rp)</t>
  </si>
  <si>
    <t>PENYIAPAN RENCANA KERJA K3</t>
  </si>
  <si>
    <t>a</t>
  </si>
  <si>
    <t>Pembuatan Manual, Prosedur, Instruksi Kerja, Ijin Kerja dan Formulir</t>
  </si>
  <si>
    <t>Set</t>
  </si>
  <si>
    <t>b</t>
  </si>
  <si>
    <t>Pembuatan Kartu Identitas Pekerja (KIP)</t>
  </si>
  <si>
    <t>Lb</t>
  </si>
  <si>
    <t>JUMLAH HARGA PENYIAPAN RENCANA KERJA K3</t>
  </si>
  <si>
    <t>SOSIALISASI DAN PROMOSI K3 TERDIRI ATAS</t>
  </si>
  <si>
    <r>
      <t>Induksi K3 (</t>
    </r>
    <r>
      <rPr>
        <i/>
        <sz val="10"/>
        <color indexed="8"/>
        <rFont val="Arial"/>
        <family val="2"/>
      </rPr>
      <t>Safety Induction)</t>
    </r>
  </si>
  <si>
    <t>Org</t>
  </si>
  <si>
    <r>
      <t>Pengarahan K3 (</t>
    </r>
    <r>
      <rPr>
        <i/>
        <sz val="10"/>
        <color indexed="8"/>
        <rFont val="Arial"/>
        <family val="2"/>
      </rPr>
      <t xml:space="preserve">Safety briefing) </t>
    </r>
    <r>
      <rPr>
        <sz val="10"/>
        <color indexed="8"/>
        <rFont val="Arial"/>
        <family val="2"/>
      </rPr>
      <t xml:space="preserve">:  Pertemuan Keselamatan </t>
    </r>
    <r>
      <rPr>
        <i/>
        <sz val="10"/>
        <color indexed="8"/>
        <rFont val="Arial"/>
        <family val="2"/>
      </rPr>
      <t>(Safety Talk d</t>
    </r>
    <r>
      <rPr>
        <sz val="10"/>
        <color indexed="8"/>
        <rFont val="Arial"/>
        <family val="2"/>
      </rPr>
      <t xml:space="preserve">an/atau </t>
    </r>
    <r>
      <rPr>
        <i/>
        <sz val="10"/>
        <color indexed="8"/>
        <rFont val="Arial"/>
        <family val="2"/>
      </rPr>
      <t>Tool Box)</t>
    </r>
  </si>
  <si>
    <t>c</t>
  </si>
  <si>
    <t>Pelatihan K3</t>
  </si>
  <si>
    <t>d</t>
  </si>
  <si>
    <t>Simulasi K3</t>
  </si>
  <si>
    <t>e</t>
  </si>
  <si>
    <r>
      <t xml:space="preserve">Spanduk </t>
    </r>
    <r>
      <rPr>
        <i/>
        <sz val="10"/>
        <color indexed="8"/>
        <rFont val="Arial"/>
        <family val="2"/>
      </rPr>
      <t>(Banner)</t>
    </r>
  </si>
  <si>
    <t>f</t>
  </si>
  <si>
    <t>Poster</t>
  </si>
  <si>
    <t>g</t>
  </si>
  <si>
    <t>Papan Informasi K3</t>
  </si>
  <si>
    <t>JUMLAH HARGA SOSIALISASI DAN PROMOSI K3 TERDIRI ATAS</t>
  </si>
  <si>
    <t>ALAT PELINDUNG KERJA &amp; ALAT PELINDUNG DIRI</t>
  </si>
  <si>
    <r>
      <t>Jaring Pengaman (</t>
    </r>
    <r>
      <rPr>
        <i/>
        <sz val="10"/>
        <color indexed="8"/>
        <rFont val="Arial"/>
        <family val="2"/>
      </rPr>
      <t>Safety Net)</t>
    </r>
  </si>
  <si>
    <r>
      <t>Tali Keselamatan (</t>
    </r>
    <r>
      <rPr>
        <i/>
        <sz val="10"/>
        <color indexed="8"/>
        <rFont val="Arial"/>
        <family val="2"/>
      </rPr>
      <t>Life Line)</t>
    </r>
  </si>
  <si>
    <r>
      <t>Penahan Jatuh (</t>
    </r>
    <r>
      <rPr>
        <i/>
        <sz val="10"/>
        <color indexed="8"/>
        <rFont val="Arial"/>
        <family val="2"/>
      </rPr>
      <t>Safety Deck)</t>
    </r>
  </si>
  <si>
    <r>
      <t>Pagar Pengaman (</t>
    </r>
    <r>
      <rPr>
        <i/>
        <sz val="10"/>
        <color indexed="8"/>
        <rFont val="Arial"/>
        <family val="2"/>
      </rPr>
      <t>Guard Railing); Ls</t>
    </r>
  </si>
  <si>
    <r>
      <t>Pembatas Area (</t>
    </r>
    <r>
      <rPr>
        <i/>
        <sz val="10"/>
        <color indexed="8"/>
        <rFont val="Arial"/>
        <family val="2"/>
      </rPr>
      <t>Restricted Area)</t>
    </r>
  </si>
  <si>
    <r>
      <t>Topi Pelindung (</t>
    </r>
    <r>
      <rPr>
        <i/>
        <sz val="10"/>
        <color indexed="8"/>
        <rFont val="Arial"/>
        <family val="2"/>
      </rPr>
      <t>Safety Helmet)</t>
    </r>
  </si>
  <si>
    <r>
      <t>Pelindung Mata (</t>
    </r>
    <r>
      <rPr>
        <i/>
        <sz val="10"/>
        <color indexed="8"/>
        <rFont val="Arial"/>
        <family val="2"/>
      </rPr>
      <t>Goggles, Spectacles)</t>
    </r>
  </si>
  <si>
    <t>h</t>
  </si>
  <si>
    <r>
      <t>Tameng Muka (</t>
    </r>
    <r>
      <rPr>
        <i/>
        <sz val="10"/>
        <color indexed="8"/>
        <rFont val="Arial"/>
        <family val="2"/>
      </rPr>
      <t>Face Shield)</t>
    </r>
  </si>
  <si>
    <t>i</t>
  </si>
  <si>
    <r>
      <t>Masker Selam (</t>
    </r>
    <r>
      <rPr>
        <i/>
        <sz val="10"/>
        <color indexed="8"/>
        <rFont val="Arial"/>
        <family val="2"/>
      </rPr>
      <t>Breathing Apparatus)</t>
    </r>
  </si>
  <si>
    <t>j</t>
  </si>
  <si>
    <r>
      <t>Pelindung Telinga (</t>
    </r>
    <r>
      <rPr>
        <i/>
        <sz val="10"/>
        <color indexed="8"/>
        <rFont val="Arial"/>
        <family val="2"/>
      </rPr>
      <t>Ear Plug, Ear Muff)</t>
    </r>
  </si>
  <si>
    <t>k</t>
  </si>
  <si>
    <r>
      <t>Pelindung Pernafasan dan Mulut (</t>
    </r>
    <r>
      <rPr>
        <i/>
        <sz val="10"/>
        <color indexed="8"/>
        <rFont val="Arial"/>
        <family val="2"/>
      </rPr>
      <t>Masker)</t>
    </r>
  </si>
  <si>
    <t>l</t>
  </si>
  <si>
    <r>
      <t>Sarung Tangan (</t>
    </r>
    <r>
      <rPr>
        <i/>
        <sz val="10"/>
        <color indexed="8"/>
        <rFont val="Arial"/>
        <family val="2"/>
      </rPr>
      <t>Safety Gloves)</t>
    </r>
  </si>
  <si>
    <t>m</t>
  </si>
  <si>
    <r>
      <t>Sepatu Keselamatan (</t>
    </r>
    <r>
      <rPr>
        <i/>
        <sz val="10"/>
        <color indexed="8"/>
        <rFont val="Arial"/>
        <family val="2"/>
      </rPr>
      <t>Safety Shoes)</t>
    </r>
  </si>
  <si>
    <t>n</t>
  </si>
  <si>
    <r>
      <t>Penunjang Seluruh Tubuh (</t>
    </r>
    <r>
      <rPr>
        <i/>
        <sz val="10"/>
        <color indexed="8"/>
        <rFont val="Arial"/>
        <family val="2"/>
      </rPr>
      <t>Full Body Harness)</t>
    </r>
  </si>
  <si>
    <t>o</t>
  </si>
  <si>
    <r>
      <t>Jaket Pelampung (</t>
    </r>
    <r>
      <rPr>
        <i/>
        <sz val="10"/>
        <color indexed="8"/>
        <rFont val="Arial"/>
        <family val="2"/>
      </rPr>
      <t>Life Vest)</t>
    </r>
  </si>
  <si>
    <t>p</t>
  </si>
  <si>
    <r>
      <t>Rompi Keselamatan (</t>
    </r>
    <r>
      <rPr>
        <i/>
        <sz val="10"/>
        <color indexed="8"/>
        <rFont val="Arial"/>
        <family val="2"/>
      </rPr>
      <t>Safety Vest)</t>
    </r>
  </si>
  <si>
    <t>q</t>
  </si>
  <si>
    <r>
      <t>Celemek (</t>
    </r>
    <r>
      <rPr>
        <i/>
        <sz val="10"/>
        <color indexed="8"/>
        <rFont val="Arial"/>
        <family val="2"/>
      </rPr>
      <t>Apron/Coveralls)</t>
    </r>
  </si>
  <si>
    <t>r</t>
  </si>
  <si>
    <r>
      <t>Pelindung Jatuh (</t>
    </r>
    <r>
      <rPr>
        <i/>
        <sz val="10"/>
        <color indexed="8"/>
        <rFont val="Arial"/>
        <family val="2"/>
      </rPr>
      <t>Fall Arraster)</t>
    </r>
  </si>
  <si>
    <t>JUMLAH HARGA ALAT PELINDUNG KERJA DAN DIRI</t>
  </si>
  <si>
    <t>ASURANSI DAN PERIJINAN TERDIRI ATAS</t>
  </si>
  <si>
    <t>BPJS Ketenagakerjaan dan Kesehatan Kerja</t>
  </si>
  <si>
    <t>Surat Ijin Kelaikan Alat</t>
  </si>
  <si>
    <t>Alat/Kend.</t>
  </si>
  <si>
    <t>Surat Ijin Operator</t>
  </si>
  <si>
    <t>Lbr/Alat</t>
  </si>
  <si>
    <t>Surat Ijin Pengesahan Panitia Pembina Keselamatan dan Kesehatan Kerja (P2K3)</t>
  </si>
  <si>
    <t>JUMLAH HARGA ASURANSI DAN PERIJINAN TERDIRI ATAS</t>
  </si>
  <si>
    <t>TENAGA/PERSONEL K3</t>
  </si>
  <si>
    <t>Ahli K3</t>
  </si>
  <si>
    <t>OB</t>
  </si>
  <si>
    <t>Petugas K3</t>
  </si>
  <si>
    <t>Petugas Tanggap Darurat</t>
  </si>
  <si>
    <t>Petugas P3K</t>
  </si>
  <si>
    <t>Petugas Pengaturan Lalu Lintas</t>
  </si>
  <si>
    <t>Petugas Medis</t>
  </si>
  <si>
    <t>JUMLAH HARGA TENAGA/PERSONEL K3</t>
  </si>
  <si>
    <t>FASILITAS SARANA KESEHATAN</t>
  </si>
  <si>
    <t>Peralatan P3K (Kotak P3K, Tandu, Tabung Oksigen, Obat Luka, Perban, dll)</t>
  </si>
  <si>
    <t>Ruang P3K (Tempat Tidur Pasien, Stetoskop, Timbangan Berat Badan, dll)</t>
  </si>
  <si>
    <r>
      <t>Peralatan Pengasapan (</t>
    </r>
    <r>
      <rPr>
        <i/>
        <sz val="10"/>
        <color indexed="8"/>
        <rFont val="Arial"/>
        <family val="2"/>
      </rPr>
      <t>Fogging)</t>
    </r>
  </si>
  <si>
    <t>Obat Pengasapan</t>
  </si>
  <si>
    <t>JUMLAH HARGA FASILITAS SARANA KESEHATAN</t>
  </si>
  <si>
    <t>RAMBU-RAMBU TERDIRI ATAS</t>
  </si>
  <si>
    <t>Rambu Petunjuk</t>
  </si>
  <si>
    <t>Rambu Larangan</t>
  </si>
  <si>
    <t>Rambu Peringatan</t>
  </si>
  <si>
    <t>Rambu Kewajiban</t>
  </si>
  <si>
    <t>Rambu Informasi</t>
  </si>
  <si>
    <t>Rambu Pekerjaan Sementara</t>
  </si>
  <si>
    <r>
      <t>Tongkat Pengatur Lalu Lintas (</t>
    </r>
    <r>
      <rPr>
        <i/>
        <sz val="10"/>
        <color indexed="8"/>
        <rFont val="Arial"/>
        <family val="2"/>
      </rPr>
      <t>Warning Lights Stick)</t>
    </r>
  </si>
  <si>
    <r>
      <t>Kerucut Lalu Lintas (</t>
    </r>
    <r>
      <rPr>
        <i/>
        <sz val="10"/>
        <color indexed="8"/>
        <rFont val="Arial"/>
        <family val="2"/>
      </rPr>
      <t>Traffic Cone)</t>
    </r>
  </si>
  <si>
    <r>
      <t>Lampu Putar (</t>
    </r>
    <r>
      <rPr>
        <i/>
        <sz val="10"/>
        <color indexed="8"/>
        <rFont val="Arial"/>
        <family val="2"/>
      </rPr>
      <t>Rotary Lamp)</t>
    </r>
  </si>
  <si>
    <t>Lampu Selang Lalu Lintas</t>
  </si>
  <si>
    <t xml:space="preserve">JUMLAH HARGA RAMBU-RAMBU </t>
  </si>
  <si>
    <t>KONSULTANSI DENGAN AHLI  TERKAIT KESELAMATAN KONSTRUKSI TERDIRI ATAS</t>
  </si>
  <si>
    <t>Konsultansi dengan Ahli K3</t>
  </si>
  <si>
    <t>JUMLAH HARGA RKONSULTANSI DENGAN AHLI</t>
  </si>
  <si>
    <t>LAIN-LAIN TERKAIT PENGENDALIAN RESIKO K3</t>
  </si>
  <si>
    <t>Alat Pemadan Api Ringan (APAR)/4 Kg</t>
  </si>
  <si>
    <t>Sirine</t>
  </si>
  <si>
    <t>Bendera K3</t>
  </si>
  <si>
    <r>
      <t>Jalur Evakuasi (</t>
    </r>
    <r>
      <rPr>
        <i/>
        <sz val="10"/>
        <color indexed="8"/>
        <rFont val="Arial"/>
        <family val="2"/>
      </rPr>
      <t>Escape Route)</t>
    </r>
  </si>
  <si>
    <r>
      <t>Lampu Darurat (</t>
    </r>
    <r>
      <rPr>
        <i/>
        <sz val="10"/>
        <color indexed="8"/>
        <rFont val="Arial"/>
        <family val="2"/>
      </rPr>
      <t>Emergency Lamp)</t>
    </r>
  </si>
  <si>
    <t xml:space="preserve">Rambu Pekerjaan Sementara </t>
  </si>
  <si>
    <t>Program Inspeksi dan Audit Internal</t>
  </si>
  <si>
    <t>Pelaporan dan Penyelidikan Insiden</t>
  </si>
  <si>
    <t>JUMLAH HARGA LAIN-LAIN TERKAIT PENGENDALIAN RESIKO K3</t>
  </si>
  <si>
    <t>TOTAL BIAYA KESELAMATAN DAN KESEHATAN KERJA</t>
  </si>
  <si>
    <t>ANALISA HARGA SATUAN</t>
  </si>
  <si>
    <t>A.1.7.7     HARGA SATUAN PEKERJAAN GALIAN TANAH BERBATU</t>
  </si>
  <si>
    <t>1.7.8.2.a.(a)</t>
  </si>
  <si>
    <t>Penggalian 1 M3 Tanah Berbatu sedalam &gt;  0 s.d 1 M Untuk Volume 200 s.d 2000 M3 dengan Cara Semi Mekanis</t>
  </si>
  <si>
    <t>No.</t>
  </si>
  <si>
    <t>Uraian</t>
  </si>
  <si>
    <t>Satuan</t>
  </si>
  <si>
    <t>Koefisien</t>
  </si>
  <si>
    <t>Harga Satuan</t>
  </si>
  <si>
    <t>Jumlah Harga</t>
  </si>
  <si>
    <t>A.</t>
  </si>
  <si>
    <t>TENAGA</t>
  </si>
  <si>
    <t>OH</t>
  </si>
  <si>
    <t>JUMLAH TENAGA KERJA</t>
  </si>
  <si>
    <t>B.</t>
  </si>
  <si>
    <t>BAHAN</t>
  </si>
  <si>
    <t>JUMLAH HARGA BAHAN</t>
  </si>
  <si>
    <t>C.</t>
  </si>
  <si>
    <t>PERALATAN</t>
  </si>
  <si>
    <t>Jam</t>
  </si>
  <si>
    <t>JUMLAH HARGA ALAT</t>
  </si>
  <si>
    <t>D.</t>
  </si>
  <si>
    <t>JUMLAH (A+B+C)</t>
  </si>
  <si>
    <t>E.</t>
  </si>
  <si>
    <t>PROFIT</t>
  </si>
  <si>
    <t>F.</t>
  </si>
  <si>
    <t>HARGA SATUAN PEKERJAAN (D+E)</t>
  </si>
  <si>
    <t>A.2.2.1     HARGA SATUAN PEKERJAAN PENDAHULUAN</t>
  </si>
  <si>
    <t>Pengukuran dan Pemasangan 1 M' Bouwplank</t>
  </si>
  <si>
    <t>L.01</t>
  </si>
  <si>
    <t>L.02</t>
  </si>
  <si>
    <t>L.03</t>
  </si>
  <si>
    <t>L.04</t>
  </si>
  <si>
    <t xml:space="preserve">BAHAN </t>
  </si>
  <si>
    <t>Kayu Balok Sembarang 5/7</t>
  </si>
  <si>
    <t>SK Klas III</t>
  </si>
  <si>
    <r>
      <t>M</t>
    </r>
    <r>
      <rPr>
        <vertAlign val="superscript"/>
        <sz val="11"/>
        <rFont val="Calibri"/>
        <family val="2"/>
        <scheme val="minor"/>
      </rPr>
      <t>3</t>
    </r>
  </si>
  <si>
    <t>Kayu Papan Sembarang 3/20</t>
  </si>
  <si>
    <t>Bahan dipakai untuk 5 kali</t>
  </si>
  <si>
    <t>Pakai</t>
  </si>
  <si>
    <t>1.7.3.1.a(a)</t>
  </si>
  <si>
    <r>
      <t xml:space="preserve">1 m2 Pembersihan dan pengupasan permukaan tanah (striping) s.d. Tanaman </t>
    </r>
    <r>
      <rPr>
        <b/>
        <sz val="11"/>
        <rFont val="Calibri"/>
        <family val="2"/>
      </rPr>
      <t xml:space="preserve">Ø </t>
    </r>
    <r>
      <rPr>
        <b/>
        <sz val="11"/>
        <rFont val="Calibri"/>
        <family val="2"/>
        <scheme val="minor"/>
      </rPr>
      <t>2 cm</t>
    </r>
  </si>
  <si>
    <t>V</t>
  </si>
  <si>
    <t>Fa</t>
  </si>
  <si>
    <t>Faktor koreksi 0,83</t>
  </si>
  <si>
    <t>Jumlah lintasan 8 lintasan</t>
  </si>
  <si>
    <t>lintasan</t>
  </si>
  <si>
    <t>OVERHEAD &amp; PROFIT</t>
  </si>
  <si>
    <t>Liter</t>
  </si>
  <si>
    <t/>
  </si>
  <si>
    <t>Pemasangan 1 M2 Paving Block Natural tebal 6 cm</t>
  </si>
  <si>
    <t>Tipe B</t>
  </si>
  <si>
    <t>Peralatan 10%</t>
  </si>
  <si>
    <t>A.4.4.3.63</t>
  </si>
  <si>
    <t>LS     HARGA SATUAN PEKERJAAN LS</t>
  </si>
  <si>
    <t>Dihitung 1</t>
  </si>
  <si>
    <t>Pemasangan 1M` Kanstin</t>
  </si>
  <si>
    <t>Dihitung 2</t>
  </si>
  <si>
    <t>Pengujian &amp; Test Laboratorium</t>
  </si>
  <si>
    <t>UJI TEST LABORATORIUM</t>
  </si>
  <si>
    <t>Pengujian Mutu Beton dll</t>
  </si>
  <si>
    <t>JUMLAH</t>
  </si>
  <si>
    <t>A.4.1.1.24A</t>
  </si>
  <si>
    <r>
      <t>(K3) Pemasangan 1 M</t>
    </r>
    <r>
      <rPr>
        <b/>
        <vertAlign val="superscript"/>
        <sz val="11"/>
        <rFont val="Calibri"/>
        <family val="2"/>
        <scheme val="minor"/>
      </rPr>
      <t>2</t>
    </r>
    <r>
      <rPr>
        <b/>
        <sz val="11"/>
        <rFont val="Calibri"/>
        <family val="2"/>
        <scheme val="minor"/>
      </rPr>
      <t xml:space="preserve"> bekisting untuk lantai</t>
    </r>
  </si>
  <si>
    <t>Pekerja</t>
  </si>
  <si>
    <t xml:space="preserve">Tukang </t>
  </si>
  <si>
    <t>Kepala Tukang</t>
  </si>
  <si>
    <t>Mandor</t>
  </si>
  <si>
    <t>Kayu kelas III</t>
  </si>
  <si>
    <t>Paku biasa 2" - 4"</t>
  </si>
  <si>
    <t>Minyak bekisting</t>
  </si>
  <si>
    <t>Balok kayu kelas III</t>
  </si>
  <si>
    <t>Plywood tebal 9mm</t>
  </si>
  <si>
    <t>Lbr</t>
  </si>
  <si>
    <t>Dolken kayu Ø 8 - 10 cm panjang 4 m</t>
  </si>
  <si>
    <t>btg</t>
  </si>
  <si>
    <t>DAFTAR HARGA SATUAN</t>
  </si>
  <si>
    <t>NO.</t>
  </si>
  <si>
    <t>UPAH/BAHAN</t>
  </si>
  <si>
    <t>HARGA (Rp)</t>
  </si>
  <si>
    <t>UPAH</t>
  </si>
  <si>
    <t>Hari</t>
  </si>
  <si>
    <t xml:space="preserve">Operator </t>
  </si>
  <si>
    <t xml:space="preserve">Pembantu Operator </t>
  </si>
  <si>
    <t>Semen Portland (PC) @40 Kg</t>
  </si>
  <si>
    <t>Zak</t>
  </si>
  <si>
    <t>Semen Portland (PC)</t>
  </si>
  <si>
    <t>Pasir Beton</t>
  </si>
  <si>
    <t>Pasir Beton (Kg)</t>
  </si>
  <si>
    <t>Pasir Pasang</t>
  </si>
  <si>
    <t>Air</t>
  </si>
  <si>
    <t>Ltr</t>
  </si>
  <si>
    <r>
      <t>Paving</t>
    </r>
    <r>
      <rPr>
        <sz val="11"/>
        <rFont val="Calibri"/>
        <family val="2"/>
        <scheme val="minor"/>
      </rPr>
      <t xml:space="preserve"> B</t>
    </r>
    <r>
      <rPr>
        <sz val="11"/>
        <color rgb="FF000000"/>
        <rFont val="Calibri"/>
        <family val="2"/>
        <scheme val="minor"/>
      </rPr>
      <t>lock</t>
    </r>
    <r>
      <rPr>
        <sz val="11"/>
        <rFont val="Calibri"/>
        <family val="2"/>
        <scheme val="minor"/>
      </rPr>
      <t xml:space="preserve"> Natural tebal </t>
    </r>
    <r>
      <rPr>
        <sz val="11"/>
        <color rgb="FF000000"/>
        <rFont val="Calibri"/>
        <family val="2"/>
        <scheme val="minor"/>
      </rPr>
      <t>6</t>
    </r>
    <r>
      <rPr>
        <sz val="11"/>
        <rFont val="Calibri"/>
        <family val="2"/>
        <scheme val="minor"/>
      </rPr>
      <t xml:space="preserve"> </t>
    </r>
    <r>
      <rPr>
        <sz val="11"/>
        <color rgb="FF000000"/>
        <rFont val="Calibri"/>
        <family val="2"/>
        <scheme val="minor"/>
      </rPr>
      <t>cm Tipe B</t>
    </r>
  </si>
  <si>
    <t>Kayu Papan / Broti (Setara Kelas III)</t>
  </si>
  <si>
    <t>Paku Biasa 2"- 4"</t>
  </si>
  <si>
    <t>Wiremesh M6</t>
  </si>
  <si>
    <t>Kawat Beton</t>
  </si>
  <si>
    <t>Minyak Bekisting</t>
  </si>
  <si>
    <t>BBM Pertlite</t>
  </si>
  <si>
    <t>BBM Bio Solar</t>
  </si>
  <si>
    <t>Minyak Pelumas</t>
  </si>
  <si>
    <t>SEWA ALAT</t>
  </si>
  <si>
    <t>Pedestrian Roller/Baby Roller</t>
  </si>
  <si>
    <t>Jack Hammer</t>
  </si>
  <si>
    <t>Dump Truck 8-10 Ton</t>
  </si>
  <si>
    <t>HARGA &amp; JARAK RATA-RATA</t>
  </si>
  <si>
    <t>DARI PABRIK</t>
  </si>
  <si>
    <t>HARGA</t>
  </si>
  <si>
    <t>JARAK</t>
  </si>
  <si>
    <t>U R A I A N</t>
  </si>
  <si>
    <t>BERAT</t>
  </si>
  <si>
    <t>DASAR</t>
  </si>
  <si>
    <t>PABRIK</t>
  </si>
  <si>
    <t>KET.</t>
  </si>
  <si>
    <t>(KG)</t>
  </si>
  <si>
    <t>( Km )</t>
  </si>
  <si>
    <t>1.</t>
  </si>
  <si>
    <t>M01  -  Paving Block Tebal 6 cm</t>
  </si>
  <si>
    <t>Harga Pabrik</t>
  </si>
  <si>
    <t>2.</t>
  </si>
  <si>
    <t xml:space="preserve">                             </t>
  </si>
  <si>
    <t>ANALISA HARGA DASAR SATUAN BAHAN</t>
  </si>
  <si>
    <t>Jenis</t>
  </si>
  <si>
    <t>Pabrik (Medan)</t>
  </si>
  <si>
    <t>Tujuan</t>
  </si>
  <si>
    <t>Lokasi Pekerjaan</t>
  </si>
  <si>
    <t>KODE</t>
  </si>
  <si>
    <t>KOEF.</t>
  </si>
  <si>
    <t>(Rp.)</t>
  </si>
  <si>
    <t>I.</t>
  </si>
  <si>
    <t>ASUMSI</t>
  </si>
  <si>
    <t>Menggunakan alat berat</t>
  </si>
  <si>
    <t>Kondisi Jalan   :  sedang</t>
  </si>
  <si>
    <t>Jarak Pabrik ke lokasi Pekerjaan</t>
  </si>
  <si>
    <t>L</t>
  </si>
  <si>
    <t>Km</t>
  </si>
  <si>
    <t>Harga satuan paving block di pabrik</t>
  </si>
  <si>
    <t>RpM01</t>
  </si>
  <si>
    <t>Harga Satuan Dasar Dump Truck</t>
  </si>
  <si>
    <t>RpE09</t>
  </si>
  <si>
    <t>sewa</t>
  </si>
  <si>
    <t>Berat volume paving block</t>
  </si>
  <si>
    <t>Bil</t>
  </si>
  <si>
    <t>ton/m3</t>
  </si>
  <si>
    <t>Jumlah paving dalam 1 kali pengangkutan DT</t>
  </si>
  <si>
    <t>Jlh</t>
  </si>
  <si>
    <t>II.</t>
  </si>
  <si>
    <t>URUTAN KERJA</t>
  </si>
  <si>
    <t>Paving Block dimuat ke Dump Truck</t>
  </si>
  <si>
    <t>Dump Truck mengangkut paving block ke lokasi pekerjaan</t>
  </si>
  <si>
    <t>III.</t>
  </si>
  <si>
    <t>PERHITUNGAN</t>
  </si>
  <si>
    <t>DUMP TRUCK</t>
  </si>
  <si>
    <t>(E09)</t>
  </si>
  <si>
    <t>Kapasitas bak</t>
  </si>
  <si>
    <t>ton</t>
  </si>
  <si>
    <t>Faktor  efisiensi alat</t>
  </si>
  <si>
    <t>-</t>
  </si>
  <si>
    <t>Kecepatan rata-rata bermuatan</t>
  </si>
  <si>
    <t>v1</t>
  </si>
  <si>
    <t>KM/Jam</t>
  </si>
  <si>
    <t>Kecepatan rata-rata kosong</t>
  </si>
  <si>
    <t>v2</t>
  </si>
  <si>
    <t>Waktu  siklus</t>
  </si>
  <si>
    <t>Ts2</t>
  </si>
  <si>
    <t>- Waktu tempuh isi  =  (L/v1) x 60</t>
  </si>
  <si>
    <t>T2</t>
  </si>
  <si>
    <t>menit</t>
  </si>
  <si>
    <t>- Waktu tempuh kosong  =  (L/v2) x 60</t>
  </si>
  <si>
    <t>T3</t>
  </si>
  <si>
    <t>- Lain-lain</t>
  </si>
  <si>
    <t>T4</t>
  </si>
  <si>
    <t>Kapasitas Produksi / Jam   =</t>
  </si>
  <si>
    <t>V x Fa x 60</t>
  </si>
  <si>
    <t>Q2</t>
  </si>
  <si>
    <t>ton / Jam</t>
  </si>
  <si>
    <t>Ts2 x Bil</t>
  </si>
  <si>
    <t>Biaya Dump Truck / Ton  =  (1 : Q2) x RpE08</t>
  </si>
  <si>
    <t>Rp</t>
  </si>
  <si>
    <t>Rupiah</t>
  </si>
  <si>
    <t>Biaya Dump Truck kapasitas 10 Ton</t>
  </si>
  <si>
    <t>Jumlah paving block dalam 1 Dump Truck</t>
  </si>
  <si>
    <t>Harga angkut paving ke lapangan per buah</t>
  </si>
  <si>
    <t>IV.</t>
  </si>
  <si>
    <t>HARGA SATUAN DASAR BAHAN</t>
  </si>
  <si>
    <t>DI LOKASI PEKERJAAN</t>
  </si>
  <si>
    <t>Harga Satuan Dasar Paving block   =</t>
  </si>
  <si>
    <t>(  RpM01  +  Rp1   )</t>
  </si>
  <si>
    <t>M01</t>
  </si>
  <si>
    <t>Dibulatkan   :</t>
  </si>
  <si>
    <t>Harga satuan Kansteen di pabrik</t>
  </si>
  <si>
    <t>Berat volume Kansteen</t>
  </si>
  <si>
    <t>Jumlah Kansteen dalam 1 kali pengangkutan DT</t>
  </si>
  <si>
    <t>Kansteen dimuat ke Dump Truck</t>
  </si>
  <si>
    <t>Dump Truck mengangkut Kansteen ke lokasi pekerjaan</t>
  </si>
  <si>
    <t>Jumlah Kansteen dalam 1 Dump Truck</t>
  </si>
  <si>
    <t>Harga angkut Kansteen ke lapangan per buah</t>
  </si>
  <si>
    <t>Harga Satuan Dasar Kansteen   =</t>
  </si>
  <si>
    <t xml:space="preserve"> </t>
  </si>
  <si>
    <t>Kegiatan</t>
  </si>
  <si>
    <t>ROW</t>
  </si>
  <si>
    <t>VOL</t>
  </si>
  <si>
    <t>=</t>
  </si>
  <si>
    <t>P</t>
  </si>
  <si>
    <t>T</t>
  </si>
  <si>
    <t>PANJANG JALAN</t>
  </si>
  <si>
    <t>Dibawah Kanstin</t>
  </si>
  <si>
    <t>Badan Jalan</t>
  </si>
  <si>
    <t>Kesehatan dan Keselamatan Kerja (K3)</t>
  </si>
  <si>
    <t>Mobilisasi dan Demobilisasi</t>
  </si>
  <si>
    <t>Alat Bantu</t>
  </si>
  <si>
    <t>Bahan</t>
  </si>
  <si>
    <t>TM.01.6.f</t>
  </si>
  <si>
    <t>1 m3 Penghamparan dan pemadatan</t>
  </si>
  <si>
    <t>OJ</t>
  </si>
  <si>
    <r>
      <t>m</t>
    </r>
    <r>
      <rPr>
        <vertAlign val="superscript"/>
        <sz val="12"/>
        <rFont val="Arial"/>
        <family val="2"/>
      </rPr>
      <t>3</t>
    </r>
  </si>
  <si>
    <t xml:space="preserve">2.2.1.2.f.(a)  </t>
  </si>
  <si>
    <t>1 m³ Beton mutu, f’c = 19,3 MPa (K225)  menggunakan molen</t>
  </si>
  <si>
    <t xml:space="preserve">PC / Portland cement </t>
  </si>
  <si>
    <t xml:space="preserve">PB / Pasir beton </t>
  </si>
  <si>
    <t xml:space="preserve">Kr / Kerikil </t>
  </si>
  <si>
    <t>kg</t>
  </si>
  <si>
    <t>Molen</t>
  </si>
  <si>
    <t>Sewa-Hari</t>
  </si>
  <si>
    <t>B.11.b</t>
  </si>
  <si>
    <t>1 m² bekisting lantai beton biasa dengan multiflex 12 atau 18 mm</t>
  </si>
  <si>
    <t>Multiflex 12/18 mm</t>
  </si>
  <si>
    <t>Lembar</t>
  </si>
  <si>
    <t>kaso 5/7</t>
  </si>
  <si>
    <t>m3</t>
  </si>
  <si>
    <t>Paku 5cm + 7 cm</t>
  </si>
  <si>
    <t>2.2.6.1.b.(c)</t>
  </si>
  <si>
    <t>Penulangan 100 kg dengan Besi Polos atau Besi Sirip</t>
  </si>
  <si>
    <t>Besi Beton Polos</t>
  </si>
  <si>
    <t>Kawat Beton/Ikat</t>
  </si>
  <si>
    <t>G.</t>
  </si>
  <si>
    <t>HARGA SATUAN (D+E)</t>
  </si>
  <si>
    <t>HARGA SATUAN PEKERJAAN (F/100)</t>
  </si>
  <si>
    <t>3.2.2.2.35.(a)</t>
  </si>
  <si>
    <t>Sirtu</t>
  </si>
  <si>
    <t>Kerikil</t>
  </si>
  <si>
    <t>Multiflex 12 mm</t>
  </si>
  <si>
    <t>Medan Ke Purba 120 Km</t>
  </si>
  <si>
    <t>Medan Ke karang anyer 120 Km</t>
  </si>
  <si>
    <t xml:space="preserve">Pemasangan Paving Blok tebal 6 cm </t>
  </si>
  <si>
    <t>Kepala Dinas Perumahan dan Kawasan Permukiman Provsu</t>
  </si>
  <si>
    <t>Selaku Pengguna Anggaran</t>
  </si>
  <si>
    <t>Ir. ALFI SYAHRIZA, S.T. M.Eng.Sc.</t>
  </si>
  <si>
    <t>PEMBINA UTAMA MUDA</t>
  </si>
  <si>
    <t>NIP. 19710625 200003 1 005</t>
  </si>
  <si>
    <t xml:space="preserve">RENCANA ANGGARAN BIAYA </t>
  </si>
  <si>
    <t>RAB</t>
  </si>
  <si>
    <t>KEGIATAN</t>
  </si>
  <si>
    <t>L O K A S I</t>
  </si>
  <si>
    <t>B I A Y A</t>
  </si>
  <si>
    <t>TERBILANG</t>
  </si>
  <si>
    <t>Lampiran</t>
  </si>
  <si>
    <t>Nota Penjelasan</t>
  </si>
  <si>
    <t>Daftar Kuantitas dan Harga</t>
  </si>
  <si>
    <t>5.</t>
  </si>
  <si>
    <t>Daftar Analisa</t>
  </si>
  <si>
    <t>TAHUN ANGGARAN</t>
  </si>
  <si>
    <t>=REKAP!B2</t>
  </si>
  <si>
    <t>PEKERJAAN JALAN PAVING BLOCK</t>
  </si>
  <si>
    <t>a.</t>
  </si>
  <si>
    <t>Timbunan</t>
  </si>
  <si>
    <t>Nilai Angka</t>
  </si>
  <si>
    <t>Data Input</t>
  </si>
  <si>
    <t>Pembulatan desimal di belakang koma sesuai data input</t>
  </si>
  <si>
    <t>Nilai Angka dalam Huruf</t>
  </si>
  <si>
    <t>©2008 by Yohannes Situmorang, DPUK Asahan</t>
  </si>
  <si>
    <t>se</t>
  </si>
  <si>
    <t xml:space="preserve">dua </t>
  </si>
  <si>
    <t xml:space="preserve">tiga </t>
  </si>
  <si>
    <t xml:space="preserve">empat </t>
  </si>
  <si>
    <t xml:space="preserve">lima </t>
  </si>
  <si>
    <t xml:space="preserve">enam </t>
  </si>
  <si>
    <t xml:space="preserve">tujuh </t>
  </si>
  <si>
    <t xml:space="preserve">delapan </t>
  </si>
  <si>
    <t xml:space="preserve">sembilan </t>
  </si>
  <si>
    <t>1 m³ Beton mutu, f’c = 14,5 MPa (K175)  menggunakan molen</t>
  </si>
  <si>
    <t xml:space="preserve">2.2.1.2.d.(a)  </t>
  </si>
  <si>
    <t>A.4.4.3.64</t>
  </si>
  <si>
    <t>Pemasangan 1 M2 Paving Block Natural tebal 8 cm</t>
  </si>
  <si>
    <t>1.7.7.1.1.a (a)</t>
  </si>
  <si>
    <t>1 m3 Penggalian tanah biasa sedalam s.d. 1 m</t>
  </si>
  <si>
    <t>1.1.f</t>
  </si>
  <si>
    <t>1 m2      Pembersihan dan  Pengupasan Permukaan Tanah</t>
  </si>
  <si>
    <t>1.1.d (c)</t>
  </si>
  <si>
    <t>A.4.4.1.9</t>
  </si>
  <si>
    <t>2.1.2.a.3.c.(a)</t>
  </si>
  <si>
    <t>1 M3 Pasangan Batu Kali Mortal Tipe N camp. 1 : 4 (Menggunakan Molen)</t>
  </si>
  <si>
    <t>Batu Kali/Belah</t>
  </si>
  <si>
    <t>Molen Kapasitas 0,3 m3</t>
  </si>
  <si>
    <t>Sewa/Hari</t>
  </si>
  <si>
    <t>3.2.2.2.3.(a)</t>
  </si>
  <si>
    <t>Plesteran Tiap 1 M2 Plesteran Camp. 1Pc : 3Pp Tebal 1 cm</t>
  </si>
  <si>
    <t>Pp / Pasir Pasang</t>
  </si>
  <si>
    <t>Pp / Pasir pasang</t>
  </si>
  <si>
    <t xml:space="preserve">Pc / Portland cement </t>
  </si>
  <si>
    <t>Acian Tiap 1 M2 pekerjaan acian</t>
  </si>
  <si>
    <t>1.7.14.e (a)</t>
  </si>
  <si>
    <t>1.7.2.e(c)</t>
  </si>
  <si>
    <t>1 m3 Timbunan Pasir</t>
  </si>
  <si>
    <t>1.7.14.c (a)</t>
  </si>
  <si>
    <t>1 m3 Pemadatan tanah</t>
  </si>
  <si>
    <t>1.7.14.d (c)</t>
  </si>
  <si>
    <t>Pemadatan tanah 1 m3 per 20 cm dengan alat timbris</t>
  </si>
  <si>
    <r>
      <t>Paving</t>
    </r>
    <r>
      <rPr>
        <sz val="11"/>
        <rFont val="Calibri"/>
        <family val="2"/>
        <scheme val="minor"/>
      </rPr>
      <t xml:space="preserve"> B</t>
    </r>
    <r>
      <rPr>
        <sz val="11"/>
        <color rgb="FF000000"/>
        <rFont val="Calibri"/>
        <family val="2"/>
        <scheme val="minor"/>
      </rPr>
      <t>lock</t>
    </r>
    <r>
      <rPr>
        <sz val="11"/>
        <rFont val="Calibri"/>
        <family val="2"/>
        <scheme val="minor"/>
      </rPr>
      <t xml:space="preserve"> Natural tebal </t>
    </r>
    <r>
      <rPr>
        <sz val="11"/>
        <color rgb="FF000000"/>
        <rFont val="Calibri"/>
        <family val="2"/>
        <scheme val="minor"/>
      </rPr>
      <t>8</t>
    </r>
    <r>
      <rPr>
        <sz val="11"/>
        <rFont val="Calibri"/>
        <family val="2"/>
        <scheme val="minor"/>
      </rPr>
      <t xml:space="preserve"> </t>
    </r>
    <r>
      <rPr>
        <sz val="11"/>
        <color rgb="FF000000"/>
        <rFont val="Calibri"/>
        <family val="2"/>
        <scheme val="minor"/>
      </rPr>
      <t>cm Tipe B</t>
    </r>
  </si>
  <si>
    <t>M02  -  Paving Block Tebal 8 cm</t>
  </si>
  <si>
    <t>M03  -  Kansteen</t>
  </si>
  <si>
    <t>RpM02</t>
  </si>
  <si>
    <t>(  RpM02  +  Rp1   )</t>
  </si>
  <si>
    <t>M02</t>
  </si>
  <si>
    <t>RpM03</t>
  </si>
  <si>
    <t>M03</t>
  </si>
  <si>
    <t>(  RpM03  +  Rp1   )</t>
  </si>
  <si>
    <t>Pengurugan badan jalan dengan sertu</t>
  </si>
  <si>
    <t>Pemadatan badan jalan</t>
  </si>
  <si>
    <t xml:space="preserve">Pekerjaan pembersihan </t>
  </si>
  <si>
    <t>Rabat Beton Pengunci Paving Blok (K175)</t>
  </si>
  <si>
    <t xml:space="preserve">Acian </t>
  </si>
  <si>
    <t>Images for plat decker</t>
  </si>
  <si>
    <t>CALCULATION SHEET</t>
  </si>
  <si>
    <t xml:space="preserve">Perbaikan Pasangan Lenning </t>
  </si>
  <si>
    <t>Dimensi</t>
  </si>
  <si>
    <t>Panjang Saluran</t>
  </si>
  <si>
    <t>¨</t>
  </si>
  <si>
    <t>x</t>
  </si>
  <si>
    <t>Tinggi dinding (Miring)</t>
  </si>
  <si>
    <t>Tebal Top</t>
  </si>
  <si>
    <t>Tebal Pinggang</t>
  </si>
  <si>
    <t>Pasangan Batu Kali (Bahan Bekas)</t>
  </si>
  <si>
    <t>Tinggi Pondasi</t>
  </si>
  <si>
    <t>%</t>
  </si>
  <si>
    <t>Pasangan Batu Kali (Bahan baru)</t>
  </si>
  <si>
    <t>Plesteran Camp. 1Pc : 3Pp Tebal 1 cm</t>
  </si>
  <si>
    <t>Plesteran Dinding</t>
  </si>
  <si>
    <t>+</t>
  </si>
  <si>
    <r>
      <t>M</t>
    </r>
    <r>
      <rPr>
        <sz val="10"/>
        <rFont val="Footlight MT Light"/>
        <family val="1"/>
      </rPr>
      <t>²</t>
    </r>
  </si>
  <si>
    <t>Plesteran Lantai</t>
  </si>
  <si>
    <t>m2</t>
  </si>
  <si>
    <t>jumlah</t>
  </si>
  <si>
    <t>Bongkaran Pasangan Lama</t>
  </si>
  <si>
    <t>Dinding</t>
  </si>
  <si>
    <t>Pasangan Batu Kali Mortal Tipe N camp. 1 : 4</t>
  </si>
  <si>
    <t>Pasangan Batu Kali Mortal Tipe N camp. 1 : 4 (baru)</t>
  </si>
  <si>
    <t>Pondasi</t>
  </si>
  <si>
    <t>Pasangan Batu Kali Mortal Tipe N camp. 1 : 4 (bekas)</t>
  </si>
  <si>
    <t>Jumlah</t>
  </si>
  <si>
    <t>Panjangn Peninggian</t>
  </si>
  <si>
    <t>Tinggi Peninggian</t>
  </si>
  <si>
    <t>Lebar Peninggian</t>
  </si>
  <si>
    <t>Galian tanah Biasa</t>
  </si>
  <si>
    <t>Plesteran Peninggian Pasangan</t>
  </si>
  <si>
    <t>Peninggian Pasangan</t>
  </si>
  <si>
    <t>2023</t>
  </si>
  <si>
    <t>KESELAMATAN DAN KESEHATAN KERJA</t>
  </si>
  <si>
    <t>LUMP SUM</t>
  </si>
  <si>
    <t>Rp.</t>
  </si>
  <si>
    <t>JALAN PAVING BLOCK</t>
  </si>
  <si>
    <t>Batu Bata</t>
  </si>
  <si>
    <t>Stamper</t>
  </si>
  <si>
    <t>1.7.14.f (a)</t>
  </si>
  <si>
    <t>1 m3 Pemadatan Pasir</t>
  </si>
  <si>
    <t>APBD Provsu</t>
  </si>
  <si>
    <t>Medan,           Januari 2023</t>
  </si>
  <si>
    <t>Paving Block Natural tebal 6 cm Tipe B</t>
  </si>
  <si>
    <t>Pemadatan</t>
  </si>
  <si>
    <t>Paving Blok</t>
  </si>
  <si>
    <t>Rabat Beton</t>
  </si>
  <si>
    <t>Acian</t>
  </si>
  <si>
    <t>Pengunci Paving</t>
  </si>
  <si>
    <t>Kanstin</t>
  </si>
  <si>
    <t>Ditetapkan oleh :</t>
  </si>
  <si>
    <t>Kepala Bidang Prasarana, Sarana dan Utilitas Umum</t>
  </si>
  <si>
    <t>Selaku PPTK/PPK</t>
  </si>
  <si>
    <t>SAIFAN, S.T., M.Si.</t>
  </si>
  <si>
    <t>NIP. 19721024 200502 1 001</t>
  </si>
  <si>
    <t xml:space="preserve">Penyediaan Prasarana, Sarana dan Utilitas Umum di Permukiman untuk Menunjang </t>
  </si>
  <si>
    <t>Kanstin 60x30x12/15 cm</t>
  </si>
  <si>
    <t>Pemasangan 1M2  Dinding Bata Merah (5x10x20) cm tebal ½ batu campuran 1SP :4PP</t>
  </si>
  <si>
    <t>Fungsi Permukiman di Kabupaten Simalungun 1</t>
  </si>
  <si>
    <t>Paving Block Natural tebal 8 cm Tipe B</t>
  </si>
  <si>
    <t>Dolok Maraja Kec. Tapin Dolok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</si>
</sst>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0_);_(&quot;$&quot;* \(#,##0\);_(&quot;$&quot;* &quot;-&quot;_);_(@_)"/>
    <numFmt numFmtId="41" formatCode="_(* #,##0_);_(* \(#,##0\);_(* &quot;-&quot;_);_(@_)"/>
    <numFmt numFmtId="43" formatCode="_(* #,##0.00_);_(* \(#,##0.00\);_(* &quot;-&quot;??_);_(@_)"/>
    <numFmt numFmtId="164" formatCode="_(&quot;Rp&quot;* #,##0.00_);_(&quot;Rp&quot;* \(#,##0.00\);_(&quot;Rp&quot;* &quot;-&quot;??_);_(@_)"/>
    <numFmt numFmtId="165" formatCode="_(* #,##0.000_);_(* \(#,##0.000\);_(* &quot;-&quot;_);_(@_)"/>
    <numFmt numFmtId="166" formatCode="_(* #,##0.000_);_(* \(#,##0.000\);_(* &quot;-&quot;???_);_(@_)"/>
    <numFmt numFmtId="167" formatCode="_(* #,##0.000_);_(* \(#,##0.000\);_(* &quot;-&quot;??_);_(@_)"/>
    <numFmt numFmtId="168" formatCode="_([$Rp-421]* #,##0.00_);_([$Rp-421]* \(#,##0.00\);_([$Rp-421]* &quot;-&quot;??_);_(@_)"/>
    <numFmt numFmtId="169" formatCode="_(* #,##0.00_);_(* \(#,##0.00\);_(* &quot;-&quot;???_);_(@_)"/>
    <numFmt numFmtId="170" formatCode="0.000"/>
    <numFmt numFmtId="171" formatCode="0.0000"/>
    <numFmt numFmtId="172" formatCode="_(* #,##0.0000_);_(* \(#,##0.0000\);_(* &quot;-&quot;??_);_(@_)"/>
    <numFmt numFmtId="173" formatCode="#,##0.000_);\(#,##0.000\)"/>
    <numFmt numFmtId="174" formatCode="#,##0.0000_);\(#,##0.0000\)"/>
    <numFmt numFmtId="175" formatCode="_(* #,##0.0000_);_(* \(#,##0.0000\);_(* &quot;-&quot;??.0_);_(@_)"/>
    <numFmt numFmtId="176" formatCode="_-* #,##0.00_-;\-* #,##0.00_-;_-* &quot;-&quot;??_-;_-@_-"/>
    <numFmt numFmtId="177" formatCode="_(* #,##0.00_);_(* \(#,##0.00\);_(* &quot;-&quot;_);_(@_)"/>
    <numFmt numFmtId="178" formatCode="0.0"/>
    <numFmt numFmtId="179" formatCode="_(&quot;Rp&quot;* #,##0_);_(&quot;Rp&quot;* \(#,##0\);_(&quot;Rp&quot;* &quot;-&quot;_);_(@_)"/>
    <numFmt numFmtId="180" formatCode="#,##0.0"/>
    <numFmt numFmtId="181" formatCode="#,##0.000"/>
    <numFmt numFmtId="182" formatCode="_-* #,##0_-;\-* #,##0_-;_-* &quot;-&quot;_-;_-@_-"/>
  </numFmts>
  <fonts count="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1"/>
      <color indexed="8"/>
      <name val="Calibri"/>
      <family val="2"/>
      <scheme val="minor"/>
    </font>
    <font>
      <b/>
      <sz val="12"/>
      <color theme="1"/>
      <name val="Calibri"/>
      <family val="2"/>
      <scheme val="minor"/>
    </font>
    <font>
      <i/>
      <sz val="12"/>
      <name val="Calibri"/>
      <family val="2"/>
      <scheme val="minor"/>
    </font>
    <font>
      <b/>
      <u/>
      <sz val="11"/>
      <color rgb="FF000000"/>
      <name val="Calibri"/>
      <family val="2"/>
      <scheme val="minor"/>
    </font>
    <font>
      <sz val="11"/>
      <color rgb="FF000000"/>
      <name val="Calibri"/>
      <family val="2"/>
      <scheme val="minor"/>
    </font>
    <font>
      <b/>
      <sz val="16"/>
      <color indexed="8"/>
      <name val="Calibri"/>
      <family val="2"/>
      <scheme val="minor"/>
    </font>
    <font>
      <b/>
      <i/>
      <sz val="16"/>
      <color indexed="8"/>
      <name val="Calibri"/>
      <family val="2"/>
      <scheme val="minor"/>
    </font>
    <font>
      <b/>
      <sz val="12"/>
      <color indexed="8"/>
      <name val="Calibri"/>
      <family val="2"/>
      <scheme val="minor"/>
    </font>
    <font>
      <sz val="12"/>
      <name val="Calibri"/>
      <family val="2"/>
      <scheme val="minor"/>
    </font>
    <font>
      <sz val="10"/>
      <name val="Tahoma"/>
      <family val="2"/>
    </font>
    <font>
      <sz val="11"/>
      <color indexed="8"/>
      <name val="Calibri"/>
      <family val="2"/>
      <scheme val="minor"/>
    </font>
    <font>
      <sz val="11"/>
      <name val="Calibri"/>
      <family val="2"/>
      <scheme val="minor"/>
    </font>
    <font>
      <b/>
      <sz val="11"/>
      <name val="Calibri"/>
      <family val="2"/>
      <scheme val="minor"/>
    </font>
    <font>
      <sz val="12"/>
      <color theme="1"/>
      <name val="Calibri"/>
      <family val="2"/>
      <scheme val="minor"/>
    </font>
    <font>
      <sz val="10"/>
      <name val="Arial"/>
      <family val="2"/>
    </font>
    <font>
      <b/>
      <sz val="16"/>
      <color theme="1"/>
      <name val="Arial"/>
      <family val="2"/>
    </font>
    <font>
      <sz val="10"/>
      <color theme="1"/>
      <name val="Arial"/>
      <family val="2"/>
    </font>
    <font>
      <b/>
      <sz val="10"/>
      <name val="Arial"/>
      <family val="2"/>
    </font>
    <font>
      <sz val="11"/>
      <color rgb="FF000000"/>
      <name val="Calibri"/>
      <family val="2"/>
      <charset val="204"/>
    </font>
    <font>
      <b/>
      <sz val="10"/>
      <color theme="1"/>
      <name val="Arial"/>
      <family val="2"/>
    </font>
    <font>
      <i/>
      <sz val="10"/>
      <color indexed="8"/>
      <name val="Arial"/>
      <family val="2"/>
    </font>
    <font>
      <sz val="10"/>
      <color indexed="8"/>
      <name val="Arial"/>
      <family val="2"/>
    </font>
    <font>
      <b/>
      <sz val="11"/>
      <color theme="1"/>
      <name val="Times New Roman"/>
      <family val="1"/>
    </font>
    <font>
      <sz val="11"/>
      <color theme="1"/>
      <name val="Times New Roman"/>
      <family val="1"/>
    </font>
    <font>
      <b/>
      <sz val="11"/>
      <color rgb="FFFF0000"/>
      <name val="Calibri"/>
      <family val="2"/>
      <scheme val="minor"/>
    </font>
    <font>
      <sz val="11"/>
      <color rgb="FFFF0000"/>
      <name val="Times New Roman"/>
      <family val="1"/>
    </font>
    <font>
      <vertAlign val="superscript"/>
      <sz val="11"/>
      <name val="Calibri"/>
      <family val="2"/>
      <scheme val="minor"/>
    </font>
    <font>
      <b/>
      <sz val="10"/>
      <name val="Calibri"/>
      <family val="2"/>
      <scheme val="minor"/>
    </font>
    <font>
      <b/>
      <sz val="11"/>
      <name val="Calibri"/>
      <family val="2"/>
    </font>
    <font>
      <b/>
      <vertAlign val="superscript"/>
      <sz val="11"/>
      <name val="Calibri"/>
      <family val="2"/>
      <scheme val="minor"/>
    </font>
    <font>
      <sz val="10"/>
      <name val="Helv"/>
    </font>
    <font>
      <b/>
      <sz val="16"/>
      <name val="Arial"/>
      <family val="2"/>
    </font>
    <font>
      <sz val="10"/>
      <color indexed="12"/>
      <name val="Arial"/>
      <family val="2"/>
    </font>
    <font>
      <sz val="10"/>
      <color rgb="FF0000CC"/>
      <name val="Arial"/>
      <family val="2"/>
    </font>
    <font>
      <b/>
      <sz val="14"/>
      <name val="Arial"/>
      <family val="2"/>
    </font>
    <font>
      <b/>
      <u/>
      <sz val="10"/>
      <name val="Arial"/>
      <family val="2"/>
    </font>
    <font>
      <sz val="10"/>
      <color rgb="FFFF0000"/>
      <name val="Arial"/>
      <family val="2"/>
    </font>
    <font>
      <u/>
      <sz val="10"/>
      <name val="Arial"/>
      <family val="2"/>
    </font>
    <font>
      <sz val="10"/>
      <color theme="0"/>
      <name val="Arial"/>
      <family val="2"/>
    </font>
    <font>
      <b/>
      <i/>
      <sz val="11"/>
      <color indexed="8"/>
      <name val="Calibri"/>
      <family val="2"/>
      <scheme val="minor"/>
    </font>
    <font>
      <sz val="12"/>
      <name val="Arial"/>
      <family val="2"/>
    </font>
    <font>
      <sz val="11"/>
      <color theme="1"/>
      <name val="Calibri"/>
      <family val="2"/>
      <charset val="1"/>
      <scheme val="minor"/>
    </font>
    <font>
      <sz val="11"/>
      <color indexed="8"/>
      <name val="Calibri"/>
      <family val="2"/>
    </font>
    <font>
      <vertAlign val="superscript"/>
      <sz val="12"/>
      <name val="Arial"/>
      <family val="2"/>
    </font>
    <font>
      <sz val="8"/>
      <name val="Calibri"/>
      <family val="2"/>
      <scheme val="minor"/>
    </font>
    <font>
      <i/>
      <sz val="11"/>
      <color indexed="8"/>
      <name val="Calibri"/>
      <family val="2"/>
      <scheme val="minor"/>
    </font>
    <font>
      <sz val="10"/>
      <name val="Calibri"/>
      <family val="2"/>
      <scheme val="minor"/>
    </font>
    <font>
      <sz val="14"/>
      <color theme="1"/>
      <name val="Calibri"/>
      <family val="2"/>
      <scheme val="minor"/>
    </font>
    <font>
      <sz val="18"/>
      <color rgb="FFFF0000"/>
      <name val="Arial"/>
      <family val="2"/>
    </font>
    <font>
      <sz val="10"/>
      <color indexed="41"/>
      <name val="Arial"/>
      <family val="2"/>
    </font>
    <font>
      <sz val="16"/>
      <name val="Arial"/>
      <family val="2"/>
    </font>
    <font>
      <b/>
      <sz val="20"/>
      <name val="Arial"/>
      <family val="2"/>
    </font>
    <font>
      <b/>
      <sz val="28"/>
      <name val="Times New Roman"/>
      <family val="1"/>
    </font>
    <font>
      <sz val="13"/>
      <name val="Arial"/>
      <family val="2"/>
    </font>
    <font>
      <sz val="18"/>
      <color theme="1"/>
      <name val="Arial"/>
      <family val="2"/>
    </font>
    <font>
      <sz val="12"/>
      <name val="Times New Roman"/>
      <family val="1"/>
    </font>
    <font>
      <b/>
      <sz val="12"/>
      <name val="Times New Roman"/>
      <family val="1"/>
    </font>
    <font>
      <sz val="12"/>
      <color theme="0"/>
      <name val="Arial"/>
      <family val="2"/>
    </font>
    <font>
      <sz val="12"/>
      <color theme="1"/>
      <name val="Times New Roman"/>
      <family val="1"/>
    </font>
    <font>
      <sz val="20"/>
      <color theme="1"/>
      <name val="Calibri"/>
      <family val="2"/>
      <scheme val="minor"/>
    </font>
    <font>
      <u/>
      <sz val="11"/>
      <color theme="10"/>
      <name val="Calibri"/>
      <family val="2"/>
      <scheme val="minor"/>
    </font>
    <font>
      <sz val="10"/>
      <name val="Footlight MT Light"/>
      <family val="1"/>
    </font>
    <font>
      <b/>
      <sz val="12"/>
      <name val="Footlight MT Light"/>
      <family val="1"/>
    </font>
    <font>
      <b/>
      <sz val="14"/>
      <name val="Footlight MT Light"/>
      <family val="1"/>
    </font>
    <font>
      <b/>
      <sz val="22"/>
      <name val="Footlight MT Light"/>
      <family val="1"/>
    </font>
    <font>
      <sz val="9"/>
      <name val="Footlight MT Light"/>
      <family val="1"/>
    </font>
    <font>
      <sz val="10"/>
      <name val="Times New Roman"/>
      <family val="1"/>
    </font>
    <font>
      <b/>
      <u/>
      <sz val="10"/>
      <name val="Times New Roman"/>
      <family val="1"/>
    </font>
    <font>
      <b/>
      <sz val="10"/>
      <name val="Times New Roman"/>
      <family val="1"/>
    </font>
    <font>
      <sz val="10"/>
      <name val="Arial"/>
    </font>
    <font>
      <b/>
      <sz val="10"/>
      <name val="Calibri Light"/>
      <family val="1"/>
      <scheme val="major"/>
    </font>
    <font>
      <sz val="9"/>
      <name val="Symbol"/>
      <family val="1"/>
      <charset val="2"/>
    </font>
    <font>
      <sz val="9"/>
      <name val="Calibri"/>
      <family val="2"/>
      <scheme val="minor"/>
    </font>
    <font>
      <sz val="9"/>
      <name val="Calibri"/>
      <family val="2"/>
      <charset val="1"/>
      <scheme val="minor"/>
    </font>
    <font>
      <sz val="11"/>
      <name val="Arial"/>
      <family val="2"/>
    </font>
    <font>
      <b/>
      <sz val="11"/>
      <name val="Arial"/>
      <family val="2"/>
    </font>
    <font>
      <b/>
      <u/>
      <sz val="11"/>
      <name val="Arial"/>
      <family val="2"/>
    </font>
  </fonts>
  <fills count="11">
    <fill>
      <patternFill patternType="none"/>
    </fill>
    <fill>
      <patternFill patternType="gray125"/>
    </fill>
    <fill>
      <patternFill patternType="solid">
        <fgColor theme="6"/>
        <bgColor indexed="64"/>
      </patternFill>
    </fill>
    <fill>
      <patternFill patternType="solid">
        <fgColor rgb="FF00B050"/>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s>
  <borders count="176">
    <border>
      <left/>
      <right/>
      <top/>
      <bottom/>
      <diagonal/>
    </border>
    <border>
      <left style="medium">
        <color indexed="64"/>
      </left>
      <right/>
      <top style="medium">
        <color indexed="64"/>
      </top>
      <bottom style="double">
        <color indexed="64"/>
      </bottom>
      <diagonal/>
    </border>
    <border>
      <left/>
      <right style="thin">
        <color auto="1"/>
      </right>
      <top style="medium">
        <color indexed="64"/>
      </top>
      <bottom style="double">
        <color indexed="64"/>
      </bottom>
      <diagonal/>
    </border>
    <border>
      <left style="thin">
        <color auto="1"/>
      </left>
      <right style="medium">
        <color indexed="64"/>
      </right>
      <top style="medium">
        <color indexed="64"/>
      </top>
      <bottom style="double">
        <color indexed="64"/>
      </bottom>
      <diagonal/>
    </border>
    <border>
      <left style="medium">
        <color indexed="64"/>
      </left>
      <right/>
      <top/>
      <bottom style="hair">
        <color indexed="64"/>
      </bottom>
      <diagonal/>
    </border>
    <border>
      <left/>
      <right style="thin">
        <color auto="1"/>
      </right>
      <top/>
      <bottom style="hair">
        <color indexed="64"/>
      </bottom>
      <diagonal/>
    </border>
    <border>
      <left style="thin">
        <color auto="1"/>
      </left>
      <right style="medium">
        <color indexed="64"/>
      </right>
      <top/>
      <bottom style="hair">
        <color indexed="64"/>
      </bottom>
      <diagonal/>
    </border>
    <border>
      <left style="medium">
        <color indexed="64"/>
      </left>
      <right/>
      <top style="hair">
        <color indexed="64"/>
      </top>
      <bottom style="hair">
        <color indexed="64"/>
      </bottom>
      <diagonal/>
    </border>
    <border>
      <left/>
      <right style="thin">
        <color auto="1"/>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auto="1"/>
      </left>
      <right/>
      <top/>
      <bottom style="hair">
        <color indexed="64"/>
      </bottom>
      <diagonal/>
    </border>
    <border>
      <left style="thin">
        <color auto="1"/>
      </left>
      <right/>
      <top style="hair">
        <color indexed="64"/>
      </top>
      <bottom style="hair">
        <color indexed="64"/>
      </bottom>
      <diagonal/>
    </border>
    <border>
      <left style="medium">
        <color indexed="64"/>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thin">
        <color auto="1"/>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thin">
        <color indexed="64"/>
      </right>
      <top style="medium">
        <color rgb="FF000000"/>
      </top>
      <bottom/>
      <diagonal/>
    </border>
    <border>
      <left style="thin">
        <color indexed="64"/>
      </left>
      <right/>
      <top style="medium">
        <color rgb="FF000000"/>
      </top>
      <bottom/>
      <diagonal/>
    </border>
    <border>
      <left/>
      <right style="thin">
        <color indexed="64"/>
      </right>
      <top style="medium">
        <color rgb="FF000000"/>
      </top>
      <bottom/>
      <diagonal/>
    </border>
    <border>
      <left style="thin">
        <color indexed="64"/>
      </left>
      <right style="thin">
        <color indexed="64"/>
      </right>
      <top style="medium">
        <color rgb="FF000000"/>
      </top>
      <bottom style="medium">
        <color rgb="FF000000"/>
      </bottom>
      <diagonal/>
    </border>
    <border>
      <left style="thin">
        <color indexed="64"/>
      </left>
      <right style="thin">
        <color indexed="64"/>
      </right>
      <top style="medium">
        <color rgb="FF000000"/>
      </top>
      <bottom/>
      <diagonal/>
    </border>
    <border>
      <left/>
      <right style="medium">
        <color rgb="FF000000"/>
      </right>
      <top style="medium">
        <color rgb="FF000000"/>
      </top>
      <bottom style="medium">
        <color rgb="FF000000"/>
      </bottom>
      <diagonal/>
    </border>
    <border>
      <left style="medium">
        <color rgb="FF000000"/>
      </left>
      <right style="thin">
        <color indexed="64"/>
      </right>
      <top/>
      <bottom style="medium">
        <color rgb="FF000000"/>
      </bottom>
      <diagonal/>
    </border>
    <border>
      <left style="thin">
        <color indexed="64"/>
      </left>
      <right/>
      <top/>
      <bottom style="medium">
        <color rgb="FF000000"/>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rgb="FF000000"/>
      </left>
      <right style="thin">
        <color indexed="64"/>
      </right>
      <top style="medium">
        <color rgb="FF000000"/>
      </top>
      <bottom style="hair">
        <color rgb="FF000000"/>
      </bottom>
      <diagonal/>
    </border>
    <border>
      <left style="thin">
        <color indexed="64"/>
      </left>
      <right/>
      <top style="medium">
        <color rgb="FF000000"/>
      </top>
      <bottom style="hair">
        <color rgb="FF000000"/>
      </bottom>
      <diagonal/>
    </border>
    <border>
      <left/>
      <right style="thin">
        <color indexed="64"/>
      </right>
      <top style="medium">
        <color rgb="FF000000"/>
      </top>
      <bottom style="hair">
        <color rgb="FF000000"/>
      </bottom>
      <diagonal/>
    </border>
    <border>
      <left style="thin">
        <color indexed="64"/>
      </left>
      <right style="thin">
        <color indexed="64"/>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thin">
        <color indexed="64"/>
      </right>
      <top style="hair">
        <color rgb="FF000000"/>
      </top>
      <bottom style="hair">
        <color rgb="FF000000"/>
      </bottom>
      <diagonal/>
    </border>
    <border>
      <left style="thin">
        <color indexed="64"/>
      </left>
      <right/>
      <top style="hair">
        <color rgb="FF000000"/>
      </top>
      <bottom style="hair">
        <color rgb="FF000000"/>
      </bottom>
      <diagonal/>
    </border>
    <border>
      <left/>
      <right style="thin">
        <color indexed="64"/>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thin">
        <color indexed="64"/>
      </right>
      <top style="hair">
        <color rgb="FF000000"/>
      </top>
      <bottom style="hair">
        <color indexed="64"/>
      </bottom>
      <diagonal/>
    </border>
    <border>
      <left style="thin">
        <color indexed="64"/>
      </left>
      <right/>
      <top style="hair">
        <color rgb="FF000000"/>
      </top>
      <bottom style="hair">
        <color indexed="64"/>
      </bottom>
      <diagonal/>
    </border>
    <border>
      <left/>
      <right style="thin">
        <color indexed="64"/>
      </right>
      <top style="hair">
        <color rgb="FF000000"/>
      </top>
      <bottom style="hair">
        <color indexed="64"/>
      </bottom>
      <diagonal/>
    </border>
    <border>
      <left style="thin">
        <color indexed="64"/>
      </left>
      <right style="thin">
        <color indexed="64"/>
      </right>
      <top style="hair">
        <color rgb="FF000000"/>
      </top>
      <bottom style="hair">
        <color indexed="64"/>
      </bottom>
      <diagonal/>
    </border>
    <border>
      <left style="medium">
        <color rgb="FF000000"/>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thin">
        <color indexed="64"/>
      </right>
      <top/>
      <bottom style="hair">
        <color rgb="FF000000"/>
      </bottom>
      <diagonal/>
    </border>
    <border>
      <left/>
      <right style="medium">
        <color indexed="64"/>
      </right>
      <top style="medium">
        <color rgb="FF000000"/>
      </top>
      <bottom/>
      <diagonal/>
    </border>
    <border>
      <left style="thin">
        <color indexed="64"/>
      </left>
      <right/>
      <top style="hair">
        <color indexed="64"/>
      </top>
      <bottom style="hair">
        <color rgb="FF000000"/>
      </bottom>
      <diagonal/>
    </border>
    <border>
      <left/>
      <right style="thin">
        <color indexed="64"/>
      </right>
      <top style="hair">
        <color indexed="64"/>
      </top>
      <bottom style="hair">
        <color rgb="FF000000"/>
      </bottom>
      <diagonal/>
    </border>
    <border>
      <left style="thin">
        <color indexed="64"/>
      </left>
      <right style="thin">
        <color indexed="64"/>
      </right>
      <top/>
      <bottom style="hair">
        <color rgb="FF000000"/>
      </bottom>
      <diagonal/>
    </border>
    <border>
      <left/>
      <right style="thin">
        <color indexed="64"/>
      </right>
      <top/>
      <bottom style="hair">
        <color rgb="FF000000"/>
      </bottom>
      <diagonal/>
    </border>
    <border>
      <left/>
      <right style="medium">
        <color indexed="64"/>
      </right>
      <top/>
      <bottom/>
      <diagonal/>
    </border>
    <border>
      <left/>
      <right style="medium">
        <color indexed="64"/>
      </right>
      <top style="hair">
        <color rgb="FF000000"/>
      </top>
      <bottom style="hair">
        <color rgb="FF000000"/>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auto="1"/>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medium">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auto="1"/>
      </left>
      <right style="thin">
        <color indexed="64"/>
      </right>
      <top/>
      <bottom/>
      <diagonal/>
    </border>
    <border>
      <left style="thin">
        <color indexed="64"/>
      </left>
      <right style="thin">
        <color indexed="64"/>
      </right>
      <top/>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auto="1"/>
      </top>
      <bottom style="medium">
        <color indexed="64"/>
      </bottom>
      <diagonal/>
    </border>
    <border>
      <left style="thin">
        <color indexed="64"/>
      </left>
      <right style="medium">
        <color auto="1"/>
      </right>
      <top style="medium">
        <color auto="1"/>
      </top>
      <bottom style="medium">
        <color auto="1"/>
      </bottom>
      <diagonal/>
    </border>
    <border>
      <left/>
      <right style="thin">
        <color auto="1"/>
      </right>
      <top/>
      <bottom/>
      <diagonal/>
    </border>
    <border>
      <left style="double">
        <color indexed="8"/>
      </left>
      <right/>
      <top style="double">
        <color indexed="8"/>
      </top>
      <bottom/>
      <diagonal/>
    </border>
    <border>
      <left style="thin">
        <color indexed="8"/>
      </left>
      <right/>
      <top style="double">
        <color indexed="8"/>
      </top>
      <bottom/>
      <diagonal/>
    </border>
    <border>
      <left/>
      <right/>
      <top style="double">
        <color indexed="8"/>
      </top>
      <bottom/>
      <diagonal/>
    </border>
    <border>
      <left style="thin">
        <color indexed="64"/>
      </left>
      <right style="thin">
        <color indexed="8"/>
      </right>
      <top style="double">
        <color indexed="8"/>
      </top>
      <bottom/>
      <diagonal/>
    </border>
    <border>
      <left style="thin">
        <color indexed="8"/>
      </left>
      <right style="double">
        <color indexed="8"/>
      </right>
      <top style="double">
        <color indexed="8"/>
      </top>
      <bottom/>
      <diagonal/>
    </border>
    <border>
      <left style="double">
        <color indexed="8"/>
      </left>
      <right/>
      <top/>
      <bottom/>
      <diagonal/>
    </border>
    <border>
      <left style="thin">
        <color indexed="8"/>
      </left>
      <right/>
      <top/>
      <bottom/>
      <diagonal/>
    </border>
    <border>
      <left style="thin">
        <color indexed="8"/>
      </left>
      <right style="double">
        <color indexed="8"/>
      </right>
      <top/>
      <bottom/>
      <diagonal/>
    </border>
    <border>
      <left style="double">
        <color indexed="8"/>
      </left>
      <right/>
      <top/>
      <bottom style="double">
        <color indexed="8"/>
      </bottom>
      <diagonal/>
    </border>
    <border>
      <left style="thin">
        <color indexed="8"/>
      </left>
      <right/>
      <top/>
      <bottom style="double">
        <color indexed="8"/>
      </bottom>
      <diagonal/>
    </border>
    <border>
      <left/>
      <right/>
      <top/>
      <bottom style="double">
        <color indexed="8"/>
      </bottom>
      <diagonal/>
    </border>
    <border>
      <left style="thin">
        <color indexed="64"/>
      </left>
      <right style="thin">
        <color indexed="8"/>
      </right>
      <top/>
      <bottom style="double">
        <color indexed="8"/>
      </bottom>
      <diagonal/>
    </border>
    <border>
      <left style="thin">
        <color indexed="8"/>
      </left>
      <right style="double">
        <color indexed="8"/>
      </right>
      <top/>
      <bottom style="double">
        <color indexed="8"/>
      </bottom>
      <diagonal/>
    </border>
    <border>
      <left style="thin">
        <color indexed="64"/>
      </left>
      <right style="thin">
        <color indexed="8"/>
      </right>
      <top/>
      <bottom/>
      <diagonal/>
    </border>
    <border>
      <left style="thin">
        <color indexed="8"/>
      </left>
      <right/>
      <top/>
      <bottom style="thin">
        <color indexed="8"/>
      </bottom>
      <diagonal/>
    </border>
    <border>
      <left style="thin">
        <color indexed="8"/>
      </left>
      <right/>
      <top style="thin">
        <color indexed="8"/>
      </top>
      <bottom style="double">
        <color indexed="8"/>
      </bottom>
      <diagonal/>
    </border>
    <border>
      <left style="thin">
        <color indexed="64"/>
      </left>
      <right style="medium">
        <color indexed="64"/>
      </right>
      <top style="medium">
        <color rgb="FF000000"/>
      </top>
      <bottom style="medium">
        <color rgb="FF000000"/>
      </bottom>
      <diagonal/>
    </border>
    <border>
      <left style="thin">
        <color indexed="64"/>
      </left>
      <right style="medium">
        <color indexed="64"/>
      </right>
      <top style="medium">
        <color rgb="FF000000"/>
      </top>
      <bottom style="hair">
        <color rgb="FF000000"/>
      </bottom>
      <diagonal/>
    </border>
    <border>
      <left style="thin">
        <color indexed="64"/>
      </left>
      <right style="medium">
        <color indexed="64"/>
      </right>
      <top style="hair">
        <color rgb="FF000000"/>
      </top>
      <bottom style="hair">
        <color rgb="FF000000"/>
      </bottom>
      <diagonal/>
    </border>
    <border>
      <left style="medium">
        <color rgb="FF000000"/>
      </left>
      <right style="thin">
        <color indexed="64"/>
      </right>
      <top/>
      <bottom/>
      <diagonal/>
    </border>
    <border>
      <left style="thin">
        <color indexed="64"/>
      </left>
      <right style="medium">
        <color indexed="64"/>
      </right>
      <top/>
      <bottom style="hair">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auto="1"/>
      </top>
      <bottom style="medium">
        <color auto="1"/>
      </bottom>
      <diagonal/>
    </border>
    <border>
      <left style="thin">
        <color rgb="FFFF0000"/>
      </left>
      <right style="thin">
        <color rgb="FFFF0000"/>
      </right>
      <top style="thin">
        <color rgb="FFFF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FF0000"/>
      </left>
      <right style="thin">
        <color rgb="FFFF0000"/>
      </right>
      <top/>
      <bottom/>
      <diagonal/>
    </border>
    <border>
      <left style="thin">
        <color indexed="64"/>
      </left>
      <right/>
      <top style="thin">
        <color indexed="64"/>
      </top>
      <bottom/>
      <diagonal/>
    </border>
    <border>
      <left/>
      <right/>
      <top style="thin">
        <color indexed="64"/>
      </top>
      <bottom/>
      <diagonal/>
    </border>
    <border>
      <left style="thin">
        <color rgb="FFFF0000"/>
      </left>
      <right style="thin">
        <color rgb="FFFF0000"/>
      </right>
      <top/>
      <bottom style="thin">
        <color rgb="FFFF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double">
        <color indexed="64"/>
      </bottom>
      <diagonal/>
    </border>
    <border>
      <left/>
      <right/>
      <top/>
      <bottom style="hair">
        <color indexed="64"/>
      </bottom>
      <diagonal/>
    </border>
    <border>
      <left/>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indexed="8"/>
      </top>
      <bottom style="double">
        <color indexed="8"/>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right/>
      <top/>
      <bottom style="medium">
        <color rgb="FF000000"/>
      </bottom>
      <diagonal/>
    </border>
    <border>
      <left/>
      <right/>
      <top style="medium">
        <color rgb="FF000000"/>
      </top>
      <bottom style="hair">
        <color rgb="FF000000"/>
      </bottom>
      <diagonal/>
    </border>
    <border>
      <left/>
      <right/>
      <top style="hair">
        <color rgb="FF000000"/>
      </top>
      <bottom style="hair">
        <color rgb="FF000000"/>
      </bottom>
      <diagonal/>
    </border>
    <border>
      <left/>
      <right/>
      <top style="hair">
        <color rgb="FF000000"/>
      </top>
      <bottom style="hair">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rgb="FF000000"/>
      </bottom>
      <diagonal/>
    </border>
    <border>
      <left/>
      <right style="thin">
        <color indexed="64"/>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medium">
        <color indexed="64"/>
      </left>
      <right style="thin">
        <color indexed="64"/>
      </right>
      <top/>
      <bottom style="medium">
        <color rgb="FF000000"/>
      </bottom>
      <diagonal/>
    </border>
    <border>
      <left style="medium">
        <color indexed="64"/>
      </left>
      <right style="thin">
        <color indexed="64"/>
      </right>
      <top/>
      <bottom style="hair">
        <color rgb="FF000000"/>
      </bottom>
      <diagonal/>
    </border>
    <border>
      <left style="medium">
        <color indexed="64"/>
      </left>
      <right style="thin">
        <color indexed="64"/>
      </right>
      <top style="hair">
        <color rgb="FF000000"/>
      </top>
      <bottom style="hair">
        <color rgb="FF000000"/>
      </bottom>
      <diagonal/>
    </border>
    <border>
      <left style="medium">
        <color indexed="64"/>
      </left>
      <right style="thin">
        <color indexed="64"/>
      </right>
      <top style="hair">
        <color rgb="FF000000"/>
      </top>
      <bottom style="medium">
        <color indexed="64"/>
      </bottom>
      <diagonal/>
    </border>
    <border>
      <left style="thin">
        <color indexed="64"/>
      </left>
      <right/>
      <top style="hair">
        <color rgb="FF000000"/>
      </top>
      <bottom style="medium">
        <color indexed="64"/>
      </bottom>
      <diagonal/>
    </border>
    <border>
      <left/>
      <right style="thin">
        <color indexed="64"/>
      </right>
      <top style="hair">
        <color rgb="FF000000"/>
      </top>
      <bottom style="medium">
        <color indexed="64"/>
      </bottom>
      <diagonal/>
    </border>
    <border>
      <left style="thin">
        <color indexed="64"/>
      </left>
      <right style="thin">
        <color indexed="64"/>
      </right>
      <top style="hair">
        <color rgb="FF000000"/>
      </top>
      <bottom style="medium">
        <color indexed="64"/>
      </bottom>
      <diagonal/>
    </border>
    <border>
      <left style="thin">
        <color indexed="64"/>
      </left>
      <right style="medium">
        <color indexed="64"/>
      </right>
      <top style="hair">
        <color rgb="FF000000"/>
      </top>
      <bottom style="medium">
        <color indexed="64"/>
      </bottom>
      <diagonal/>
    </border>
    <border>
      <left style="thin">
        <color indexed="64"/>
      </left>
      <right style="thin">
        <color indexed="64"/>
      </right>
      <top style="hair">
        <color rgb="FF000000"/>
      </top>
      <bottom style="medium">
        <color rgb="FF000000"/>
      </bottom>
      <diagonal/>
    </border>
    <border>
      <left style="thin">
        <color indexed="64"/>
      </left>
      <right style="thin">
        <color indexed="64"/>
      </right>
      <top style="hair">
        <color rgb="FF000000"/>
      </top>
      <bottom/>
      <diagonal/>
    </border>
    <border>
      <left style="thin">
        <color indexed="64"/>
      </left>
      <right style="thin">
        <color indexed="64"/>
      </right>
      <top style="hair">
        <color rgb="FF000000"/>
      </top>
      <bottom style="thin">
        <color indexed="64"/>
      </bottom>
      <diagonal/>
    </border>
  </borders>
  <cellStyleXfs count="91">
    <xf numFmtId="0" fontId="0"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9" fillId="0" borderId="0"/>
    <xf numFmtId="0" fontId="19" fillId="0" borderId="0"/>
    <xf numFmtId="0" fontId="23" fillId="0" borderId="0"/>
    <xf numFmtId="9" fontId="1" fillId="0" borderId="0" applyFont="0" applyFill="0" applyBorder="0" applyAlignment="0" applyProtection="0"/>
    <xf numFmtId="43" fontId="19"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5" fillId="0" borderId="0"/>
    <xf numFmtId="9" fontId="1" fillId="0" borderId="0" applyFont="0" applyFill="0" applyBorder="0" applyAlignment="0" applyProtection="0"/>
    <xf numFmtId="41" fontId="1" fillId="0" borderId="0" applyFont="0" applyFill="0" applyBorder="0" applyAlignment="0" applyProtection="0"/>
    <xf numFmtId="176" fontId="23" fillId="0" borderId="0" applyFont="0" applyFill="0" applyBorder="0" applyAlignment="0" applyProtection="0"/>
    <xf numFmtId="0" fontId="46" fillId="0" borderId="0"/>
    <xf numFmtId="41" fontId="46" fillId="0" borderId="0" applyFont="0" applyFill="0" applyBorder="0" applyAlignment="0" applyProtection="0"/>
    <xf numFmtId="0" fontId="19" fillId="0" borderId="0"/>
    <xf numFmtId="0" fontId="46" fillId="0" borderId="0"/>
    <xf numFmtId="41" fontId="46"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46" fillId="0" borderId="0"/>
    <xf numFmtId="0" fontId="46" fillId="0" borderId="0"/>
    <xf numFmtId="41" fontId="23"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46"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164" fontId="19" fillId="0" borderId="0" applyFont="0" applyFill="0" applyBorder="0" applyAlignment="0" applyProtection="0"/>
    <xf numFmtId="0" fontId="1" fillId="0" borderId="0"/>
    <xf numFmtId="0" fontId="19" fillId="0" borderId="0"/>
    <xf numFmtId="0" fontId="19" fillId="0" borderId="0">
      <alignment vertical="top"/>
    </xf>
    <xf numFmtId="0" fontId="19" fillId="0" borderId="0"/>
    <xf numFmtId="43" fontId="21" fillId="0" borderId="0" applyFont="0" applyFill="0" applyBorder="0" applyAlignment="0" applyProtection="0"/>
    <xf numFmtId="41" fontId="21" fillId="0" borderId="0" applyFont="0" applyFill="0" applyBorder="0" applyAlignment="0" applyProtection="0"/>
    <xf numFmtId="0" fontId="21" fillId="0" borderId="0"/>
    <xf numFmtId="43" fontId="19" fillId="0" borderId="0" applyFont="0" applyFill="0" applyBorder="0" applyAlignment="0" applyProtection="0"/>
    <xf numFmtId="176" fontId="23"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6" fontId="23" fillId="0" borderId="0" applyFont="0" applyFill="0" applyBorder="0" applyAlignment="0" applyProtection="0"/>
    <xf numFmtId="0" fontId="1" fillId="0" borderId="0"/>
    <xf numFmtId="41" fontId="1" fillId="0" borderId="0" applyFont="0" applyFill="0" applyBorder="0" applyAlignment="0" applyProtection="0"/>
    <xf numFmtId="0" fontId="19" fillId="0" borderId="0"/>
    <xf numFmtId="41" fontId="47" fillId="0" borderId="0" applyFont="0" applyFill="0" applyBorder="0" applyAlignment="0" applyProtection="0"/>
    <xf numFmtId="0" fontId="1" fillId="0" borderId="0"/>
    <xf numFmtId="42" fontId="47" fillId="0" borderId="0" applyFont="0" applyFill="0" applyBorder="0" applyAlignment="0" applyProtection="0"/>
    <xf numFmtId="9" fontId="1" fillId="0" borderId="0" applyFont="0" applyFill="0" applyBorder="0" applyAlignment="0" applyProtection="0"/>
    <xf numFmtId="0" fontId="65" fillId="0" borderId="0" applyNumberFormat="0" applyFill="0" applyBorder="0" applyAlignment="0" applyProtection="0"/>
    <xf numFmtId="0" fontId="46" fillId="0" borderId="0"/>
    <xf numFmtId="41" fontId="46" fillId="0" borderId="0" applyFont="0" applyFill="0" applyBorder="0" applyAlignment="0" applyProtection="0"/>
    <xf numFmtId="0" fontId="46" fillId="0" borderId="0"/>
    <xf numFmtId="0" fontId="74" fillId="0" borderId="0"/>
    <xf numFmtId="0" fontId="46" fillId="0" borderId="0"/>
    <xf numFmtId="182"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9" fillId="0" borderId="0"/>
    <xf numFmtId="0" fontId="1" fillId="0" borderId="0"/>
    <xf numFmtId="0" fontId="47" fillId="0" borderId="0"/>
    <xf numFmtId="9" fontId="47" fillId="0" borderId="0" applyFont="0" applyFill="0" applyBorder="0" applyAlignment="0" applyProtection="0"/>
  </cellStyleXfs>
  <cellXfs count="860">
    <xf numFmtId="0" fontId="0" fillId="0" borderId="0" xfId="0"/>
    <xf numFmtId="49" fontId="5" fillId="0" borderId="0" xfId="0" applyNumberFormat="1" applyFont="1" applyAlignment="1">
      <alignment horizontal="left" vertical="center" wrapText="1"/>
    </xf>
    <xf numFmtId="0" fontId="1" fillId="0" borderId="0" xfId="0" applyFont="1"/>
    <xf numFmtId="49" fontId="5" fillId="0" borderId="0" xfId="0" applyNumberFormat="1" applyFont="1" applyAlignment="1">
      <alignment horizontal="left"/>
    </xf>
    <xf numFmtId="49" fontId="5" fillId="0" borderId="0" xfId="0" quotePrefix="1" applyNumberFormat="1" applyFont="1"/>
    <xf numFmtId="0" fontId="6" fillId="2" borderId="3" xfId="0" applyFont="1" applyFill="1" applyBorder="1" applyAlignment="1">
      <alignment horizontal="center" vertical="center"/>
    </xf>
    <xf numFmtId="164" fontId="3" fillId="0" borderId="6" xfId="0" applyNumberFormat="1" applyFont="1" applyBorder="1" applyAlignment="1">
      <alignment horizontal="center" vertical="center"/>
    </xf>
    <xf numFmtId="164" fontId="3" fillId="0" borderId="10" xfId="0" applyNumberFormat="1" applyFont="1" applyBorder="1" applyAlignment="1">
      <alignment horizontal="center" vertical="center"/>
    </xf>
    <xf numFmtId="0" fontId="0" fillId="0" borderId="9" xfId="0" applyBorder="1" applyAlignment="1">
      <alignment horizontal="left" vertical="center"/>
    </xf>
    <xf numFmtId="164" fontId="0" fillId="0" borderId="10" xfId="0" applyNumberFormat="1" applyBorder="1" applyAlignment="1">
      <alignment horizontal="center" vertical="center"/>
    </xf>
    <xf numFmtId="164" fontId="3" fillId="0" borderId="13" xfId="0" applyNumberFormat="1" applyFont="1" applyBorder="1" applyAlignment="1">
      <alignment horizontal="center" vertical="center"/>
    </xf>
    <xf numFmtId="164" fontId="3" fillId="0" borderId="6" xfId="0" applyNumberFormat="1" applyFont="1" applyBorder="1" applyAlignment="1">
      <alignment horizontal="right"/>
    </xf>
    <xf numFmtId="164" fontId="3" fillId="0" borderId="10" xfId="0" applyNumberFormat="1" applyFont="1" applyBorder="1" applyAlignment="1">
      <alignment horizontal="right"/>
    </xf>
    <xf numFmtId="41" fontId="0" fillId="0" borderId="0" xfId="2" applyFont="1"/>
    <xf numFmtId="164" fontId="3" fillId="0" borderId="19" xfId="0" applyNumberFormat="1" applyFont="1" applyBorder="1" applyAlignment="1">
      <alignment horizontal="right"/>
    </xf>
    <xf numFmtId="43" fontId="0" fillId="0" borderId="0" xfId="0" applyNumberFormat="1"/>
    <xf numFmtId="0" fontId="8" fillId="0" borderId="0" xfId="0" applyFont="1" applyAlignment="1">
      <alignment horizontal="center" vertical="center"/>
    </xf>
    <xf numFmtId="0" fontId="9" fillId="0" borderId="0" xfId="0" applyFont="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165" fontId="11" fillId="0" borderId="0" xfId="2" applyNumberFormat="1" applyFont="1" applyFill="1" applyBorder="1" applyAlignment="1">
      <alignment horizontal="center" vertical="center"/>
    </xf>
    <xf numFmtId="0" fontId="11" fillId="0" borderId="0" xfId="0" applyFont="1" applyAlignment="1">
      <alignment horizontal="left" vertical="center"/>
    </xf>
    <xf numFmtId="49" fontId="12" fillId="2" borderId="27" xfId="0" applyNumberFormat="1" applyFont="1" applyFill="1" applyBorder="1" applyAlignment="1">
      <alignment horizontal="center" vertical="center" wrapText="1"/>
    </xf>
    <xf numFmtId="0" fontId="13" fillId="0" borderId="0" xfId="0" applyFont="1"/>
    <xf numFmtId="0" fontId="14" fillId="0" borderId="0" xfId="0" applyFont="1"/>
    <xf numFmtId="49" fontId="12" fillId="2" borderId="32" xfId="0" applyNumberFormat="1" applyFont="1" applyFill="1" applyBorder="1" applyAlignment="1">
      <alignment horizontal="center" vertical="center"/>
    </xf>
    <xf numFmtId="0" fontId="5" fillId="0" borderId="33" xfId="0" applyFont="1" applyBorder="1" applyAlignment="1">
      <alignment horizontal="center"/>
    </xf>
    <xf numFmtId="166" fontId="15" fillId="0" borderId="36" xfId="2" applyNumberFormat="1" applyFont="1" applyFill="1" applyBorder="1" applyAlignment="1">
      <alignment horizontal="right"/>
    </xf>
    <xf numFmtId="0" fontId="15" fillId="0" borderId="36" xfId="0" applyFont="1" applyBorder="1" applyAlignment="1">
      <alignment horizontal="center"/>
    </xf>
    <xf numFmtId="43" fontId="15" fillId="0" borderId="36" xfId="0" applyNumberFormat="1" applyFont="1" applyBorder="1" applyAlignment="1">
      <alignment horizontal="center" vertical="center"/>
    </xf>
    <xf numFmtId="43" fontId="15" fillId="0" borderId="37" xfId="0" applyNumberFormat="1" applyFont="1" applyBorder="1" applyAlignment="1">
      <alignment horizontal="center" vertical="center"/>
    </xf>
    <xf numFmtId="0" fontId="16" fillId="0" borderId="0" xfId="0" applyFont="1"/>
    <xf numFmtId="0" fontId="15" fillId="0" borderId="38" xfId="0" applyFont="1" applyBorder="1" applyAlignment="1">
      <alignment horizontal="center"/>
    </xf>
    <xf numFmtId="166" fontId="15" fillId="0" borderId="41" xfId="3" applyNumberFormat="1" applyFont="1" applyFill="1" applyBorder="1" applyAlignment="1">
      <alignment horizontal="right"/>
    </xf>
    <xf numFmtId="0" fontId="15" fillId="0" borderId="41" xfId="0" applyFont="1" applyBorder="1" applyAlignment="1">
      <alignment horizontal="center"/>
    </xf>
    <xf numFmtId="43" fontId="15" fillId="0" borderId="41" xfId="0" applyNumberFormat="1" applyFont="1" applyBorder="1" applyAlignment="1">
      <alignment horizontal="center"/>
    </xf>
    <xf numFmtId="43" fontId="15" fillId="0" borderId="42" xfId="0" applyNumberFormat="1" applyFont="1" applyBorder="1" applyAlignment="1">
      <alignment horizontal="center"/>
    </xf>
    <xf numFmtId="0" fontId="15" fillId="0" borderId="43" xfId="0" applyFont="1" applyBorder="1" applyAlignment="1">
      <alignment horizontal="center"/>
    </xf>
    <xf numFmtId="0" fontId="15" fillId="0" borderId="46" xfId="0" applyFont="1" applyBorder="1" applyAlignment="1">
      <alignment horizontal="center"/>
    </xf>
    <xf numFmtId="0" fontId="16" fillId="0" borderId="47" xfId="4" applyFont="1" applyBorder="1" applyAlignment="1">
      <alignment horizontal="center"/>
    </xf>
    <xf numFmtId="43" fontId="17" fillId="0" borderId="28" xfId="0" applyNumberFormat="1" applyFont="1" applyBorder="1" applyAlignment="1">
      <alignment horizontal="center" vertical="center"/>
    </xf>
    <xf numFmtId="0" fontId="5" fillId="0" borderId="51" xfId="0" applyFont="1" applyBorder="1" applyAlignment="1">
      <alignment horizontal="center"/>
    </xf>
    <xf numFmtId="165" fontId="15" fillId="0" borderId="36" xfId="2" applyNumberFormat="1" applyFont="1" applyFill="1" applyBorder="1" applyAlignment="1"/>
    <xf numFmtId="0" fontId="15" fillId="0" borderId="35" xfId="0" applyFont="1" applyBorder="1" applyAlignment="1">
      <alignment horizontal="center"/>
    </xf>
    <xf numFmtId="0" fontId="15" fillId="0" borderId="52" xfId="0" applyFont="1" applyBorder="1" applyAlignment="1">
      <alignment horizontal="center"/>
    </xf>
    <xf numFmtId="165" fontId="15" fillId="0" borderId="55" xfId="2" applyNumberFormat="1" applyFont="1" applyFill="1" applyBorder="1" applyAlignment="1"/>
    <xf numFmtId="0" fontId="15" fillId="0" borderId="56" xfId="0" applyFont="1" applyBorder="1" applyAlignment="1">
      <alignment horizontal="center"/>
    </xf>
    <xf numFmtId="167" fontId="15" fillId="0" borderId="41" xfId="2" applyNumberFormat="1" applyFont="1" applyFill="1" applyBorder="1" applyAlignment="1"/>
    <xf numFmtId="0" fontId="15" fillId="0" borderId="40" xfId="0" applyFont="1" applyBorder="1" applyAlignment="1">
      <alignment horizontal="center"/>
    </xf>
    <xf numFmtId="43" fontId="15" fillId="0" borderId="58" xfId="0" applyNumberFormat="1" applyFont="1" applyBorder="1" applyAlignment="1">
      <alignment horizontal="center"/>
    </xf>
    <xf numFmtId="0" fontId="15" fillId="0" borderId="55" xfId="0" applyFont="1" applyBorder="1" applyAlignment="1">
      <alignment horizontal="center"/>
    </xf>
    <xf numFmtId="0" fontId="1" fillId="0" borderId="57" xfId="0" applyFont="1" applyBorder="1"/>
    <xf numFmtId="43" fontId="3" fillId="2" borderId="63" xfId="0" applyNumberFormat="1" applyFont="1" applyFill="1" applyBorder="1" applyAlignment="1">
      <alignment horizontal="center" vertical="center"/>
    </xf>
    <xf numFmtId="0" fontId="0" fillId="0" borderId="0" xfId="0" applyAlignment="1">
      <alignment horizontal="center"/>
    </xf>
    <xf numFmtId="0" fontId="4" fillId="0" borderId="0" xfId="0" applyFont="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6" fillId="0" borderId="22" xfId="0" applyFont="1" applyBorder="1" applyAlignment="1">
      <alignment horizontal="center" vertical="center"/>
    </xf>
    <xf numFmtId="0" fontId="6" fillId="0" borderId="67"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left" vertical="center"/>
    </xf>
    <xf numFmtId="0" fontId="6" fillId="0" borderId="70" xfId="0" applyFont="1" applyBorder="1" applyAlignment="1">
      <alignment horizontal="left" vertical="center"/>
    </xf>
    <xf numFmtId="0" fontId="6" fillId="0" borderId="57" xfId="0" applyFont="1" applyBorder="1" applyAlignment="1">
      <alignment horizontal="center" vertical="center"/>
    </xf>
    <xf numFmtId="0" fontId="18" fillId="0" borderId="71" xfId="0" applyFont="1" applyBorder="1" applyAlignment="1">
      <alignment horizontal="left"/>
    </xf>
    <xf numFmtId="43" fontId="18" fillId="0" borderId="72" xfId="0" applyNumberFormat="1" applyFont="1" applyBorder="1"/>
    <xf numFmtId="0" fontId="0" fillId="3" borderId="0" xfId="0" applyFill="1"/>
    <xf numFmtId="0" fontId="6" fillId="0" borderId="71" xfId="0" applyFont="1" applyBorder="1" applyAlignment="1">
      <alignment horizontal="center" vertical="center"/>
    </xf>
    <xf numFmtId="0" fontId="0" fillId="4" borderId="0" xfId="0" applyFill="1"/>
    <xf numFmtId="0" fontId="18" fillId="0" borderId="73" xfId="0" applyFont="1" applyBorder="1" applyAlignment="1">
      <alignment horizontal="left"/>
    </xf>
    <xf numFmtId="0" fontId="18" fillId="0" borderId="75" xfId="0" applyFont="1" applyBorder="1"/>
    <xf numFmtId="0" fontId="18" fillId="0" borderId="0" xfId="0" applyFont="1"/>
    <xf numFmtId="49" fontId="3" fillId="0" borderId="0" xfId="0" applyNumberFormat="1" applyFont="1" applyAlignment="1">
      <alignment horizontal="left" vertical="top"/>
    </xf>
    <xf numFmtId="0" fontId="27" fillId="0" borderId="0" xfId="0" applyFont="1" applyAlignment="1">
      <alignment horizontal="left" vertical="center"/>
    </xf>
    <xf numFmtId="0" fontId="28" fillId="0" borderId="0" xfId="0" applyFont="1" applyAlignment="1">
      <alignment vertical="center"/>
    </xf>
    <xf numFmtId="167" fontId="28" fillId="0" borderId="0" xfId="1" applyNumberFormat="1" applyFont="1" applyFill="1" applyAlignment="1">
      <alignment vertical="center"/>
    </xf>
    <xf numFmtId="43" fontId="28" fillId="0" borderId="0" xfId="1" applyFont="1" applyFill="1" applyBorder="1" applyAlignment="1">
      <alignment horizontal="right" vertical="center" wrapText="1"/>
    </xf>
    <xf numFmtId="169" fontId="28" fillId="0" borderId="0" xfId="0" applyNumberFormat="1" applyFont="1" applyAlignment="1">
      <alignment vertical="center"/>
    </xf>
    <xf numFmtId="0" fontId="29" fillId="0" borderId="0" xfId="0" applyFont="1" applyAlignment="1">
      <alignment horizontal="left" vertical="center"/>
    </xf>
    <xf numFmtId="0" fontId="30" fillId="0" borderId="0" xfId="0" applyFont="1" applyAlignment="1">
      <alignment vertical="center"/>
    </xf>
    <xf numFmtId="167" fontId="28" fillId="0" borderId="0" xfId="11" applyNumberFormat="1" applyFont="1" applyFill="1" applyAlignment="1">
      <alignment vertical="center"/>
    </xf>
    <xf numFmtId="43" fontId="28" fillId="0" borderId="0" xfId="11" applyFont="1" applyFill="1" applyBorder="1" applyAlignment="1">
      <alignment horizontal="right" vertical="center" wrapText="1"/>
    </xf>
    <xf numFmtId="0" fontId="17" fillId="0" borderId="62" xfId="0" quotePrefix="1" applyFont="1" applyBorder="1" applyAlignment="1">
      <alignment horizontal="left" wrapText="1"/>
    </xf>
    <xf numFmtId="43" fontId="17" fillId="0" borderId="61" xfId="0" applyNumberFormat="1" applyFont="1" applyBorder="1" applyAlignment="1">
      <alignment horizontal="center" vertical="center"/>
    </xf>
    <xf numFmtId="0" fontId="17" fillId="0" borderId="61" xfId="0" applyFont="1" applyBorder="1" applyAlignment="1">
      <alignment horizontal="center"/>
    </xf>
    <xf numFmtId="0" fontId="17" fillId="0" borderId="61" xfId="0" applyFont="1" applyBorder="1" applyAlignment="1">
      <alignment horizontal="left"/>
    </xf>
    <xf numFmtId="170" fontId="16" fillId="0" borderId="61" xfId="0" applyNumberFormat="1" applyFont="1" applyBorder="1" applyAlignment="1">
      <alignment horizontal="center"/>
    </xf>
    <xf numFmtId="43" fontId="16" fillId="0" borderId="61" xfId="0" applyNumberFormat="1" applyFont="1" applyBorder="1"/>
    <xf numFmtId="0" fontId="16" fillId="0" borderId="61" xfId="0" applyFont="1" applyBorder="1" applyAlignment="1">
      <alignment horizontal="center"/>
    </xf>
    <xf numFmtId="0" fontId="16" fillId="0" borderId="61" xfId="0" applyFont="1" applyBorder="1" applyAlignment="1">
      <alignment horizontal="left"/>
    </xf>
    <xf numFmtId="171" fontId="16" fillId="0" borderId="61" xfId="0" applyNumberFormat="1" applyFont="1" applyBorder="1" applyAlignment="1">
      <alignment horizontal="center"/>
    </xf>
    <xf numFmtId="43" fontId="1" fillId="0" borderId="61" xfId="1" applyFont="1" applyFill="1" applyBorder="1" applyAlignment="1">
      <alignment horizontal="center" wrapText="1"/>
    </xf>
    <xf numFmtId="43" fontId="16" fillId="0" borderId="61" xfId="0" applyNumberFormat="1" applyFont="1" applyBorder="1" applyAlignment="1">
      <alignment horizontal="center"/>
    </xf>
    <xf numFmtId="43" fontId="17" fillId="0" borderId="61" xfId="0" applyNumberFormat="1" applyFont="1" applyBorder="1" applyAlignment="1">
      <alignment horizontal="center"/>
    </xf>
    <xf numFmtId="0" fontId="16" fillId="0" borderId="93" xfId="0" applyFont="1" applyBorder="1"/>
    <xf numFmtId="0" fontId="16" fillId="0" borderId="61" xfId="0" applyFont="1" applyBorder="1"/>
    <xf numFmtId="0" fontId="17" fillId="0" borderId="61" xfId="0" applyFont="1" applyBorder="1"/>
    <xf numFmtId="9" fontId="17" fillId="0" borderId="61" xfId="0" applyNumberFormat="1" applyFont="1" applyBorder="1"/>
    <xf numFmtId="170" fontId="16" fillId="0" borderId="0" xfId="0" applyNumberFormat="1" applyFont="1" applyAlignment="1">
      <alignment horizontal="center"/>
    </xf>
    <xf numFmtId="43" fontId="16" fillId="0" borderId="0" xfId="0" applyNumberFormat="1" applyFont="1"/>
    <xf numFmtId="43" fontId="16" fillId="0" borderId="61" xfId="12" applyFont="1" applyFill="1" applyBorder="1" applyAlignment="1">
      <alignment horizontal="center" vertical="top"/>
    </xf>
    <xf numFmtId="0" fontId="16" fillId="0" borderId="61" xfId="0" applyFont="1" applyBorder="1" applyAlignment="1">
      <alignment horizontal="left" wrapText="1"/>
    </xf>
    <xf numFmtId="0" fontId="16" fillId="0" borderId="61" xfId="0" applyFont="1" applyBorder="1" applyAlignment="1">
      <alignment horizontal="right"/>
    </xf>
    <xf numFmtId="2" fontId="16" fillId="0" borderId="61" xfId="0" applyNumberFormat="1" applyFont="1" applyBorder="1" applyAlignment="1">
      <alignment horizontal="center"/>
    </xf>
    <xf numFmtId="43" fontId="17" fillId="0" borderId="61" xfId="0" applyNumberFormat="1" applyFont="1" applyBorder="1"/>
    <xf numFmtId="0" fontId="16" fillId="0" borderId="60" xfId="0" applyFont="1" applyBorder="1"/>
    <xf numFmtId="0" fontId="32" fillId="0" borderId="61" xfId="0" applyFont="1" applyBorder="1" applyAlignment="1">
      <alignment horizontal="center"/>
    </xf>
    <xf numFmtId="43" fontId="32" fillId="0" borderId="61" xfId="0" applyNumberFormat="1" applyFont="1" applyBorder="1" applyAlignment="1">
      <alignment horizontal="center"/>
    </xf>
    <xf numFmtId="0" fontId="3" fillId="0" borderId="0" xfId="0" applyFont="1" applyAlignment="1">
      <alignment horizontal="left" vertical="center"/>
    </xf>
    <xf numFmtId="0" fontId="1" fillId="0" borderId="0" xfId="0" applyFont="1" applyAlignment="1">
      <alignment vertical="center"/>
    </xf>
    <xf numFmtId="167" fontId="1" fillId="0" borderId="0" xfId="1" applyNumberFormat="1" applyFont="1" applyFill="1" applyAlignment="1">
      <alignment vertical="center"/>
    </xf>
    <xf numFmtId="43" fontId="1" fillId="0" borderId="0" xfId="1" applyFont="1" applyFill="1" applyAlignment="1">
      <alignment horizontal="right" vertical="center" wrapText="1"/>
    </xf>
    <xf numFmtId="169" fontId="1" fillId="0" borderId="0" xfId="0" applyNumberFormat="1" applyFont="1" applyAlignment="1">
      <alignment vertical="center"/>
    </xf>
    <xf numFmtId="0" fontId="16" fillId="0" borderId="62" xfId="0" applyFont="1" applyBorder="1"/>
    <xf numFmtId="0" fontId="17" fillId="0" borderId="62" xfId="0" applyFont="1" applyBorder="1" applyAlignment="1">
      <alignment horizontal="center"/>
    </xf>
    <xf numFmtId="170" fontId="16" fillId="0" borderId="62" xfId="0" applyNumberFormat="1" applyFont="1" applyBorder="1" applyAlignment="1">
      <alignment horizontal="center"/>
    </xf>
    <xf numFmtId="43" fontId="16" fillId="0" borderId="62" xfId="0" applyNumberFormat="1" applyFont="1" applyBorder="1"/>
    <xf numFmtId="43" fontId="1" fillId="0" borderId="61" xfId="1" applyFont="1" applyFill="1" applyBorder="1" applyAlignment="1">
      <alignment horizontal="center" vertical="center" wrapText="1"/>
    </xf>
    <xf numFmtId="0" fontId="17" fillId="0" borderId="61" xfId="0" applyFont="1" applyBorder="1" applyAlignment="1">
      <alignment horizontal="right"/>
    </xf>
    <xf numFmtId="0" fontId="16" fillId="0" borderId="0" xfId="0" applyFont="1" applyAlignment="1">
      <alignment horizontal="right"/>
    </xf>
    <xf numFmtId="0" fontId="16" fillId="0" borderId="0" xfId="0" applyFont="1" applyAlignment="1">
      <alignment horizontal="center"/>
    </xf>
    <xf numFmtId="43" fontId="1" fillId="0" borderId="61" xfId="0" applyNumberFormat="1" applyFont="1" applyBorder="1" applyAlignment="1">
      <alignment horizontal="center" wrapText="1"/>
    </xf>
    <xf numFmtId="0" fontId="9" fillId="0" borderId="61" xfId="0" applyFont="1" applyBorder="1"/>
    <xf numFmtId="43" fontId="1" fillId="0" borderId="61" xfId="1" applyFont="1" applyFill="1" applyBorder="1" applyAlignment="1">
      <alignment horizontal="right" vertical="center" wrapText="1"/>
    </xf>
    <xf numFmtId="169" fontId="1" fillId="0" borderId="61" xfId="0" applyNumberFormat="1" applyFont="1" applyBorder="1" applyAlignment="1">
      <alignment vertical="center"/>
    </xf>
    <xf numFmtId="0" fontId="9" fillId="0" borderId="61" xfId="0" applyFont="1" applyBorder="1" applyAlignment="1">
      <alignment horizontal="center"/>
    </xf>
    <xf numFmtId="0" fontId="1" fillId="0" borderId="61" xfId="0" applyFont="1" applyBorder="1" applyAlignment="1">
      <alignment vertical="center"/>
    </xf>
    <xf numFmtId="167" fontId="1" fillId="0" borderId="61" xfId="1" applyNumberFormat="1" applyFont="1" applyFill="1" applyBorder="1" applyAlignment="1">
      <alignment vertical="center"/>
    </xf>
    <xf numFmtId="0" fontId="17" fillId="0" borderId="62" xfId="0" applyFont="1" applyBorder="1" applyAlignment="1">
      <alignment horizontal="left"/>
    </xf>
    <xf numFmtId="43" fontId="16" fillId="0" borderId="61" xfId="12" applyFont="1" applyFill="1" applyBorder="1" applyAlignment="1">
      <alignment horizontal="left" vertical="top"/>
    </xf>
    <xf numFmtId="174" fontId="16" fillId="0" borderId="61" xfId="12" applyNumberFormat="1" applyFont="1" applyFill="1" applyBorder="1" applyAlignment="1">
      <alignment horizontal="center"/>
    </xf>
    <xf numFmtId="43" fontId="16" fillId="0" borderId="61" xfId="12" applyFont="1" applyFill="1" applyBorder="1" applyAlignment="1">
      <alignment horizontal="center" vertical="center"/>
    </xf>
    <xf numFmtId="172" fontId="16" fillId="0" borderId="61" xfId="12" applyNumberFormat="1" applyFont="1" applyFill="1" applyBorder="1" applyAlignment="1">
      <alignment horizontal="left" vertical="top"/>
    </xf>
    <xf numFmtId="43" fontId="16" fillId="0" borderId="61" xfId="12" applyFont="1" applyFill="1" applyBorder="1" applyAlignment="1">
      <alignment vertical="top" wrapText="1"/>
    </xf>
    <xf numFmtId="43" fontId="16" fillId="0" borderId="61" xfId="12" applyFont="1" applyFill="1" applyBorder="1" applyAlignment="1">
      <alignment horizontal="left" vertical="top" wrapText="1"/>
    </xf>
    <xf numFmtId="43" fontId="16" fillId="0" borderId="61" xfId="12" applyFont="1" applyFill="1" applyBorder="1" applyAlignment="1">
      <alignment horizontal="center" wrapText="1"/>
    </xf>
    <xf numFmtId="43" fontId="17" fillId="0" borderId="61" xfId="12" applyFont="1" applyFill="1" applyBorder="1" applyAlignment="1">
      <alignment horizontal="left" vertical="center"/>
    </xf>
    <xf numFmtId="43" fontId="17" fillId="0" borderId="61" xfId="12" applyFont="1" applyFill="1" applyBorder="1" applyAlignment="1" applyProtection="1">
      <alignment horizontal="center" wrapText="1"/>
    </xf>
    <xf numFmtId="43" fontId="16" fillId="0" borderId="61" xfId="1" applyFont="1" applyFill="1" applyBorder="1" applyAlignment="1">
      <alignment horizontal="center" wrapText="1"/>
    </xf>
    <xf numFmtId="0" fontId="2" fillId="0" borderId="0" xfId="0" applyFont="1"/>
    <xf numFmtId="0" fontId="3" fillId="0" borderId="0" xfId="0" applyFont="1" applyAlignment="1">
      <alignment vertical="center"/>
    </xf>
    <xf numFmtId="174" fontId="1" fillId="0" borderId="61" xfId="1" applyNumberFormat="1" applyFont="1" applyFill="1" applyBorder="1" applyAlignment="1">
      <alignment horizontal="center"/>
    </xf>
    <xf numFmtId="174" fontId="16" fillId="0" borderId="61" xfId="0" applyNumberFormat="1" applyFont="1" applyBorder="1" applyAlignment="1">
      <alignment horizontal="center"/>
    </xf>
    <xf numFmtId="0" fontId="3" fillId="0" borderId="61" xfId="0" applyFont="1" applyBorder="1" applyAlignment="1">
      <alignment vertical="center"/>
    </xf>
    <xf numFmtId="175" fontId="1" fillId="0" borderId="61" xfId="1" applyNumberFormat="1" applyFont="1" applyFill="1" applyBorder="1" applyAlignment="1">
      <alignment vertical="center"/>
    </xf>
    <xf numFmtId="173" fontId="1" fillId="0" borderId="61" xfId="1" applyNumberFormat="1" applyFont="1" applyFill="1" applyBorder="1" applyAlignment="1">
      <alignment horizontal="center"/>
    </xf>
    <xf numFmtId="0" fontId="28" fillId="0" borderId="0" xfId="0" applyFont="1"/>
    <xf numFmtId="0" fontId="4" fillId="0" borderId="0" xfId="0" applyFont="1" applyAlignment="1">
      <alignment horizontal="center"/>
    </xf>
    <xf numFmtId="0" fontId="0" fillId="0" borderId="57" xfId="0" applyBorder="1"/>
    <xf numFmtId="0" fontId="6" fillId="0" borderId="101" xfId="0" applyFont="1" applyBorder="1" applyAlignment="1">
      <alignment horizontal="center" vertical="center"/>
    </xf>
    <xf numFmtId="0" fontId="6" fillId="0" borderId="102" xfId="0" applyFont="1" applyBorder="1" applyAlignment="1">
      <alignment horizontal="center" vertical="center"/>
    </xf>
    <xf numFmtId="0" fontId="6" fillId="0" borderId="69" xfId="0" applyFont="1" applyBorder="1" applyAlignment="1">
      <alignment horizontal="center" vertical="center"/>
    </xf>
    <xf numFmtId="0" fontId="18" fillId="0" borderId="103" xfId="0" applyFont="1" applyBorder="1"/>
    <xf numFmtId="0" fontId="18" fillId="0" borderId="57" xfId="0" applyFont="1" applyBorder="1" applyAlignment="1">
      <alignment horizontal="left"/>
    </xf>
    <xf numFmtId="1" fontId="1" fillId="0" borderId="71" xfId="0" applyNumberFormat="1" applyFont="1" applyBorder="1" applyAlignment="1">
      <alignment horizontal="center" vertical="center"/>
    </xf>
    <xf numFmtId="0" fontId="1" fillId="0" borderId="9" xfId="0" applyFont="1" applyBorder="1" applyAlignment="1">
      <alignment horizontal="left" vertical="center" wrapText="1"/>
    </xf>
    <xf numFmtId="164" fontId="1" fillId="0" borderId="9" xfId="1" applyNumberFormat="1" applyFont="1" applyFill="1" applyBorder="1" applyAlignment="1">
      <alignment horizontal="left" vertical="center" wrapText="1"/>
    </xf>
    <xf numFmtId="0" fontId="1" fillId="0" borderId="72" xfId="0" applyFont="1" applyBorder="1" applyAlignment="1">
      <alignment horizontal="center" vertical="center"/>
    </xf>
    <xf numFmtId="164" fontId="1" fillId="0" borderId="9" xfId="11" applyNumberFormat="1" applyFont="1" applyFill="1" applyBorder="1" applyAlignment="1">
      <alignment horizontal="left" vertical="center" wrapText="1"/>
    </xf>
    <xf numFmtId="0" fontId="1" fillId="0" borderId="9" xfId="0" applyFont="1" applyBorder="1" applyAlignment="1">
      <alignment horizontal="left" vertical="center"/>
    </xf>
    <xf numFmtId="164" fontId="18" fillId="0" borderId="9" xfId="0" applyNumberFormat="1" applyFont="1" applyBorder="1" applyAlignment="1">
      <alignment horizontal="left"/>
    </xf>
    <xf numFmtId="0" fontId="18" fillId="0" borderId="72" xfId="0" applyFont="1" applyBorder="1" applyAlignment="1">
      <alignment horizontal="center" vertical="center"/>
    </xf>
    <xf numFmtId="0" fontId="6" fillId="0" borderId="9" xfId="0" applyFont="1" applyBorder="1" applyAlignment="1">
      <alignment horizontal="left" vertical="center"/>
    </xf>
    <xf numFmtId="164" fontId="1" fillId="0" borderId="9" xfId="0" applyNumberFormat="1" applyFont="1" applyBorder="1" applyAlignment="1">
      <alignment horizontal="left" vertical="center"/>
    </xf>
    <xf numFmtId="0" fontId="1" fillId="0" borderId="72" xfId="0" applyFont="1" applyBorder="1" applyAlignment="1">
      <alignment horizontal="center" vertical="center" wrapText="1"/>
    </xf>
    <xf numFmtId="0" fontId="16" fillId="0" borderId="9" xfId="13" applyNumberFormat="1" applyFont="1" applyFill="1" applyBorder="1" applyAlignment="1" applyProtection="1">
      <alignment horizontal="left" vertical="center"/>
    </xf>
    <xf numFmtId="0" fontId="9" fillId="0" borderId="9" xfId="12" applyNumberFormat="1" applyFont="1" applyFill="1" applyBorder="1" applyAlignment="1">
      <alignment horizontal="left" vertical="center"/>
    </xf>
    <xf numFmtId="0" fontId="16" fillId="0" borderId="9" xfId="0" applyFont="1" applyBorder="1" applyAlignment="1">
      <alignment horizontal="left" vertical="center"/>
    </xf>
    <xf numFmtId="1" fontId="1" fillId="0" borderId="73" xfId="0" applyNumberFormat="1" applyFont="1" applyBorder="1" applyAlignment="1">
      <alignment horizontal="center" vertical="center"/>
    </xf>
    <xf numFmtId="0" fontId="1" fillId="0" borderId="74" xfId="0" applyFont="1" applyBorder="1" applyAlignment="1">
      <alignment horizontal="left" vertical="center"/>
    </xf>
    <xf numFmtId="164" fontId="1" fillId="0" borderId="74" xfId="0" applyNumberFormat="1" applyFont="1" applyBorder="1" applyAlignment="1">
      <alignment horizontal="left" vertical="center"/>
    </xf>
    <xf numFmtId="0" fontId="1" fillId="0" borderId="75" xfId="0" applyFont="1" applyBorder="1" applyAlignment="1">
      <alignment horizontal="center" vertical="center"/>
    </xf>
    <xf numFmtId="0" fontId="0" fillId="0" borderId="0" xfId="0" applyAlignment="1">
      <alignment horizontal="left"/>
    </xf>
    <xf numFmtId="0" fontId="36" fillId="0" borderId="0" xfId="14" applyFont="1" applyAlignment="1" applyProtection="1">
      <alignment horizontal="centerContinuous"/>
      <protection locked="0"/>
    </xf>
    <xf numFmtId="0" fontId="19" fillId="0" borderId="0" xfId="14" applyFont="1" applyAlignment="1">
      <alignment horizontal="centerContinuous"/>
    </xf>
    <xf numFmtId="0" fontId="19" fillId="0" borderId="0" xfId="14" applyFont="1"/>
    <xf numFmtId="0" fontId="22" fillId="0" borderId="104" xfId="14" applyFont="1" applyBorder="1"/>
    <xf numFmtId="0" fontId="22" fillId="0" borderId="105" xfId="14" applyFont="1" applyBorder="1"/>
    <xf numFmtId="0" fontId="22" fillId="0" borderId="106" xfId="14" applyFont="1" applyBorder="1"/>
    <xf numFmtId="0" fontId="22" fillId="0" borderId="107" xfId="14" applyFont="1" applyBorder="1"/>
    <xf numFmtId="0" fontId="22" fillId="0" borderId="105" xfId="14" applyFont="1" applyBorder="1" applyAlignment="1">
      <alignment horizontal="center"/>
    </xf>
    <xf numFmtId="0" fontId="22" fillId="0" borderId="108" xfId="14" applyFont="1" applyBorder="1"/>
    <xf numFmtId="0" fontId="22" fillId="0" borderId="109" xfId="14" applyFont="1" applyBorder="1" applyAlignment="1">
      <alignment horizontal="center"/>
    </xf>
    <xf numFmtId="0" fontId="22" fillId="0" borderId="110" xfId="14" applyFont="1" applyBorder="1" applyAlignment="1">
      <alignment horizontal="centerContinuous"/>
    </xf>
    <xf numFmtId="0" fontId="22" fillId="0" borderId="0" xfId="14" applyFont="1" applyAlignment="1">
      <alignment horizontal="centerContinuous"/>
    </xf>
    <xf numFmtId="0" fontId="22" fillId="0" borderId="110" xfId="14" applyFont="1" applyBorder="1" applyAlignment="1">
      <alignment horizontal="left"/>
    </xf>
    <xf numFmtId="0" fontId="22" fillId="0" borderId="110" xfId="14" applyFont="1" applyBorder="1" applyAlignment="1">
      <alignment horizontal="center"/>
    </xf>
    <xf numFmtId="0" fontId="22" fillId="0" borderId="111" xfId="14" applyFont="1" applyBorder="1" applyAlignment="1">
      <alignment horizontal="center"/>
    </xf>
    <xf numFmtId="0" fontId="22" fillId="0" borderId="112" xfId="14" applyFont="1" applyBorder="1"/>
    <xf numFmtId="0" fontId="22" fillId="0" borderId="113" xfId="14" applyFont="1" applyBorder="1"/>
    <xf numFmtId="0" fontId="22" fillId="0" borderId="114" xfId="14" applyFont="1" applyBorder="1"/>
    <xf numFmtId="0" fontId="22" fillId="0" borderId="115" xfId="14" applyFont="1" applyBorder="1"/>
    <xf numFmtId="0" fontId="22" fillId="0" borderId="113" xfId="14" applyFont="1" applyBorder="1" applyAlignment="1">
      <alignment horizontal="center"/>
    </xf>
    <xf numFmtId="0" fontId="22" fillId="0" borderId="116" xfId="14" applyFont="1" applyBorder="1"/>
    <xf numFmtId="0" fontId="19" fillId="0" borderId="109" xfId="14" applyFont="1" applyBorder="1"/>
    <xf numFmtId="0" fontId="19" fillId="0" borderId="110" xfId="14" applyFont="1" applyBorder="1"/>
    <xf numFmtId="0" fontId="19" fillId="0" borderId="117" xfId="14" applyFont="1" applyBorder="1"/>
    <xf numFmtId="39" fontId="37" fillId="0" borderId="110" xfId="14" applyNumberFormat="1" applyFont="1" applyBorder="1" applyProtection="1">
      <protection locked="0"/>
    </xf>
    <xf numFmtId="0" fontId="19" fillId="0" borderId="111" xfId="14" applyFont="1" applyBorder="1"/>
    <xf numFmtId="0" fontId="19" fillId="0" borderId="109" xfId="14" applyFont="1" applyBorder="1" applyAlignment="1">
      <alignment horizontal="center"/>
    </xf>
    <xf numFmtId="0" fontId="19" fillId="0" borderId="110" xfId="14" applyFont="1" applyBorder="1" applyAlignment="1">
      <alignment horizontal="center"/>
    </xf>
    <xf numFmtId="39" fontId="38" fillId="6" borderId="110" xfId="14" applyNumberFormat="1" applyFont="1" applyFill="1" applyBorder="1" applyProtection="1">
      <protection locked="0"/>
    </xf>
    <xf numFmtId="39" fontId="37" fillId="6" borderId="110" xfId="14" applyNumberFormat="1" applyFont="1" applyFill="1" applyBorder="1" applyAlignment="1" applyProtection="1">
      <alignment horizontal="right"/>
      <protection locked="0"/>
    </xf>
    <xf numFmtId="0" fontId="37" fillId="6" borderId="111" xfId="14" applyFont="1" applyFill="1" applyBorder="1" applyProtection="1">
      <protection locked="0"/>
    </xf>
    <xf numFmtId="39" fontId="0" fillId="0" borderId="0" xfId="0" applyNumberFormat="1"/>
    <xf numFmtId="39" fontId="38" fillId="5" borderId="110" xfId="14" applyNumberFormat="1" applyFont="1" applyFill="1" applyBorder="1" applyProtection="1">
      <protection locked="0"/>
    </xf>
    <xf numFmtId="39" fontId="37" fillId="5" borderId="110" xfId="14" applyNumberFormat="1" applyFont="1" applyFill="1" applyBorder="1" applyAlignment="1" applyProtection="1">
      <alignment horizontal="right"/>
      <protection locked="0"/>
    </xf>
    <xf numFmtId="0" fontId="37" fillId="5" borderId="111" xfId="14" applyFont="1" applyFill="1" applyBorder="1" applyProtection="1">
      <protection locked="0"/>
    </xf>
    <xf numFmtId="39" fontId="38" fillId="0" borderId="110" xfId="14" applyNumberFormat="1" applyFont="1" applyBorder="1" applyProtection="1">
      <protection locked="0"/>
    </xf>
    <xf numFmtId="39" fontId="37" fillId="0" borderId="110" xfId="14" applyNumberFormat="1" applyFont="1" applyBorder="1" applyAlignment="1" applyProtection="1">
      <alignment horizontal="right"/>
      <protection locked="0"/>
    </xf>
    <xf numFmtId="0" fontId="37" fillId="0" borderId="111" xfId="14" applyFont="1" applyBorder="1" applyProtection="1">
      <protection locked="0"/>
    </xf>
    <xf numFmtId="0" fontId="19" fillId="0" borderId="112" xfId="14" applyFont="1" applyBorder="1"/>
    <xf numFmtId="0" fontId="19" fillId="0" borderId="113" xfId="14" applyFont="1" applyBorder="1"/>
    <xf numFmtId="0" fontId="19" fillId="0" borderId="114" xfId="14" applyFont="1" applyBorder="1"/>
    <xf numFmtId="0" fontId="19" fillId="0" borderId="115" xfId="14" applyFont="1" applyBorder="1"/>
    <xf numFmtId="39" fontId="37" fillId="0" borderId="113" xfId="14" applyNumberFormat="1" applyFont="1" applyBorder="1" applyProtection="1">
      <protection locked="0"/>
    </xf>
    <xf numFmtId="0" fontId="37" fillId="0" borderId="116" xfId="14" applyFont="1" applyBorder="1" applyProtection="1">
      <protection locked="0"/>
    </xf>
    <xf numFmtId="0" fontId="19" fillId="0" borderId="106" xfId="14" applyFont="1" applyBorder="1"/>
    <xf numFmtId="39" fontId="37" fillId="0" borderId="106" xfId="14" applyNumberFormat="1" applyFont="1" applyBorder="1" applyProtection="1">
      <protection locked="0"/>
    </xf>
    <xf numFmtId="0" fontId="37" fillId="0" borderId="106" xfId="14" applyFont="1" applyBorder="1" applyProtection="1">
      <protection locked="0"/>
    </xf>
    <xf numFmtId="0" fontId="22" fillId="0" borderId="0" xfId="14" applyFont="1"/>
    <xf numFmtId="39" fontId="37" fillId="0" borderId="0" xfId="14" applyNumberFormat="1" applyFont="1" applyProtection="1">
      <protection locked="0"/>
    </xf>
    <xf numFmtId="0" fontId="37" fillId="0" borderId="0" xfId="14" applyFont="1" applyProtection="1">
      <protection locked="0"/>
    </xf>
    <xf numFmtId="0" fontId="39" fillId="0" borderId="0" xfId="14" applyFont="1" applyAlignment="1" applyProtection="1">
      <alignment horizontal="centerContinuous"/>
      <protection locked="0"/>
    </xf>
    <xf numFmtId="39" fontId="22" fillId="0" borderId="105" xfId="14" applyNumberFormat="1" applyFont="1" applyBorder="1" applyProtection="1">
      <protection locked="0"/>
    </xf>
    <xf numFmtId="39" fontId="22" fillId="0" borderId="108" xfId="14" applyNumberFormat="1" applyFont="1" applyBorder="1" applyAlignment="1">
      <alignment horizontal="center"/>
    </xf>
    <xf numFmtId="39" fontId="22" fillId="0" borderId="110" xfId="14" applyNumberFormat="1" applyFont="1" applyBorder="1" applyAlignment="1">
      <alignment horizontal="center"/>
    </xf>
    <xf numFmtId="39" fontId="22" fillId="0" borderId="113" xfId="14" applyNumberFormat="1" applyFont="1" applyBorder="1"/>
    <xf numFmtId="0" fontId="22" fillId="0" borderId="116" xfId="14" quotePrefix="1" applyFont="1" applyBorder="1" applyAlignment="1">
      <alignment horizontal="center"/>
    </xf>
    <xf numFmtId="39" fontId="19" fillId="0" borderId="111" xfId="14" applyNumberFormat="1" applyFont="1" applyBorder="1"/>
    <xf numFmtId="0" fontId="22" fillId="0" borderId="110" xfId="14" applyFont="1" applyBorder="1"/>
    <xf numFmtId="39" fontId="19" fillId="0" borderId="110" xfId="14" applyNumberFormat="1" applyFont="1" applyBorder="1"/>
    <xf numFmtId="0" fontId="37" fillId="0" borderId="110" xfId="14" applyFont="1" applyBorder="1" applyProtection="1">
      <protection locked="0"/>
    </xf>
    <xf numFmtId="39" fontId="19" fillId="0" borderId="110" xfId="14" applyNumberFormat="1" applyFont="1" applyBorder="1" applyAlignment="1">
      <alignment horizontal="center"/>
    </xf>
    <xf numFmtId="39" fontId="21" fillId="0" borderId="111" xfId="14" applyNumberFormat="1" applyFont="1" applyBorder="1"/>
    <xf numFmtId="43" fontId="0" fillId="0" borderId="0" xfId="1" applyFont="1"/>
    <xf numFmtId="39" fontId="37" fillId="6" borderId="110" xfId="14" applyNumberFormat="1" applyFont="1" applyFill="1" applyBorder="1" applyProtection="1">
      <protection locked="0"/>
    </xf>
    <xf numFmtId="0" fontId="40" fillId="0" borderId="0" xfId="14" applyFont="1"/>
    <xf numFmtId="0" fontId="22" fillId="0" borderId="110" xfId="14" quotePrefix="1" applyFont="1" applyBorder="1" applyAlignment="1">
      <alignment horizontal="center"/>
    </xf>
    <xf numFmtId="39" fontId="19" fillId="0" borderId="110" xfId="14" applyNumberFormat="1" applyFont="1" applyBorder="1" applyProtection="1">
      <protection locked="0"/>
    </xf>
    <xf numFmtId="39" fontId="41" fillId="6" borderId="110" xfId="14" applyNumberFormat="1" applyFont="1" applyFill="1" applyBorder="1" applyProtection="1">
      <protection locked="0"/>
    </xf>
    <xf numFmtId="0" fontId="19" fillId="0" borderId="118" xfId="14" applyFont="1" applyBorder="1" applyAlignment="1">
      <alignment horizontal="center"/>
    </xf>
    <xf numFmtId="39" fontId="37" fillId="6" borderId="118" xfId="14" applyNumberFormat="1" applyFont="1" applyFill="1" applyBorder="1" applyProtection="1">
      <protection locked="0"/>
    </xf>
    <xf numFmtId="0" fontId="37" fillId="0" borderId="109" xfId="14" applyFont="1" applyBorder="1" applyProtection="1">
      <protection locked="0"/>
    </xf>
    <xf numFmtId="0" fontId="42" fillId="0" borderId="0" xfId="14" applyFont="1" applyAlignment="1">
      <alignment horizontal="centerContinuous"/>
    </xf>
    <xf numFmtId="0" fontId="19" fillId="0" borderId="110" xfId="14" applyFont="1" applyBorder="1" applyAlignment="1">
      <alignment horizontal="centerContinuous"/>
    </xf>
    <xf numFmtId="39" fontId="21" fillId="0" borderId="110" xfId="14" applyNumberFormat="1" applyFont="1" applyBorder="1" applyProtection="1">
      <protection locked="0"/>
    </xf>
    <xf numFmtId="0" fontId="19" fillId="0" borderId="0" xfId="14" applyFont="1" applyAlignment="1">
      <alignment horizontal="center"/>
    </xf>
    <xf numFmtId="39" fontId="22" fillId="0" borderId="119" xfId="14" applyNumberFormat="1" applyFont="1" applyBorder="1"/>
    <xf numFmtId="0" fontId="19" fillId="0" borderId="116" xfId="14" applyFont="1" applyBorder="1"/>
    <xf numFmtId="0" fontId="19" fillId="0" borderId="0" xfId="14" applyFont="1" applyAlignment="1">
      <alignment horizontal="right"/>
    </xf>
    <xf numFmtId="39" fontId="43" fillId="0" borderId="111" xfId="14" applyNumberFormat="1" applyFont="1" applyBorder="1"/>
    <xf numFmtId="49" fontId="5" fillId="0" borderId="0" xfId="0" applyNumberFormat="1" applyFont="1" applyAlignment="1">
      <alignment vertical="center"/>
    </xf>
    <xf numFmtId="165" fontId="44" fillId="0" borderId="0" xfId="2" applyNumberFormat="1" applyFont="1" applyFill="1" applyBorder="1" applyAlignment="1">
      <alignment horizontal="center" vertical="center"/>
    </xf>
    <xf numFmtId="0" fontId="44" fillId="0" borderId="0" xfId="0" applyFont="1" applyAlignment="1">
      <alignment horizontal="left" vertical="center"/>
    </xf>
    <xf numFmtId="0" fontId="44" fillId="0" borderId="0" xfId="0" applyFont="1" applyAlignment="1">
      <alignment horizontal="center" vertical="center"/>
    </xf>
    <xf numFmtId="0" fontId="12" fillId="2" borderId="26" xfId="0" applyFont="1" applyFill="1" applyBorder="1" applyAlignment="1">
      <alignment horizontal="center" vertical="center"/>
    </xf>
    <xf numFmtId="0" fontId="12" fillId="2" borderId="50" xfId="0" applyFont="1" applyFill="1" applyBorder="1" applyAlignment="1">
      <alignment horizontal="center" vertical="center"/>
    </xf>
    <xf numFmtId="0" fontId="12" fillId="2" borderId="120" xfId="0" applyFont="1" applyFill="1" applyBorder="1" applyAlignment="1">
      <alignment horizontal="center" vertical="center"/>
    </xf>
    <xf numFmtId="0" fontId="15" fillId="0" borderId="123" xfId="0" applyFont="1" applyBorder="1" applyAlignment="1">
      <alignment horizontal="center"/>
    </xf>
    <xf numFmtId="0" fontId="15" fillId="0" borderId="121" xfId="0" applyFont="1" applyBorder="1" applyAlignment="1">
      <alignment horizontal="center"/>
    </xf>
    <xf numFmtId="0" fontId="15" fillId="0" borderId="124" xfId="0" applyFont="1" applyBorder="1" applyAlignment="1">
      <alignment horizontal="center"/>
    </xf>
    <xf numFmtId="0" fontId="3" fillId="0" borderId="40" xfId="4" applyFont="1" applyBorder="1" applyAlignment="1">
      <alignment horizontal="left"/>
    </xf>
    <xf numFmtId="0" fontId="5" fillId="0" borderId="40" xfId="0" applyFont="1" applyBorder="1" applyAlignment="1">
      <alignment horizontal="center"/>
    </xf>
    <xf numFmtId="0" fontId="15" fillId="0" borderId="122" xfId="0" applyFont="1" applyBorder="1" applyAlignment="1">
      <alignment horizontal="center"/>
    </xf>
    <xf numFmtId="0" fontId="15" fillId="4" borderId="41" xfId="0" applyFont="1" applyFill="1" applyBorder="1" applyAlignment="1">
      <alignment horizontal="center"/>
    </xf>
    <xf numFmtId="0" fontId="15" fillId="4" borderId="122" xfId="0" applyFont="1" applyFill="1" applyBorder="1" applyAlignment="1">
      <alignment horizontal="center"/>
    </xf>
    <xf numFmtId="0" fontId="1" fillId="0" borderId="39" xfId="4" applyBorder="1" applyAlignment="1">
      <alignment horizontal="left"/>
    </xf>
    <xf numFmtId="0" fontId="1" fillId="0" borderId="40" xfId="4" applyBorder="1" applyAlignment="1">
      <alignment horizontal="left"/>
    </xf>
    <xf numFmtId="0" fontId="45" fillId="5" borderId="0" xfId="5" applyFont="1" applyFill="1" applyAlignment="1">
      <alignment vertical="center"/>
    </xf>
    <xf numFmtId="0" fontId="21" fillId="5" borderId="0" xfId="5" applyFont="1" applyFill="1" applyAlignment="1">
      <alignment vertical="center"/>
    </xf>
    <xf numFmtId="0" fontId="21" fillId="5" borderId="0" xfId="5" applyFont="1" applyFill="1" applyAlignment="1">
      <alignment horizontal="center" vertical="center"/>
    </xf>
    <xf numFmtId="0" fontId="19" fillId="5" borderId="0" xfId="5" applyFill="1" applyAlignment="1">
      <alignment vertical="center"/>
    </xf>
    <xf numFmtId="0" fontId="21" fillId="5" borderId="0" xfId="5" applyFont="1" applyFill="1" applyAlignment="1">
      <alignment horizontal="left" vertical="center"/>
    </xf>
    <xf numFmtId="0" fontId="19" fillId="5" borderId="0" xfId="6" applyFill="1" applyAlignment="1">
      <alignment vertical="center"/>
    </xf>
    <xf numFmtId="0" fontId="24" fillId="5" borderId="0" xfId="5" applyFont="1" applyFill="1" applyAlignment="1">
      <alignment horizontal="right" vertical="center"/>
    </xf>
    <xf numFmtId="10" fontId="24" fillId="5" borderId="0" xfId="15" applyNumberFormat="1" applyFont="1" applyFill="1" applyAlignment="1">
      <alignment horizontal="center" vertical="center"/>
    </xf>
    <xf numFmtId="0" fontId="21" fillId="5" borderId="0" xfId="5" applyFont="1" applyFill="1" applyAlignment="1">
      <alignment horizontal="right" vertical="center"/>
    </xf>
    <xf numFmtId="0" fontId="24" fillId="5" borderId="76" xfId="5" applyFont="1" applyFill="1" applyBorder="1" applyAlignment="1">
      <alignment horizontal="center" vertical="center" wrapText="1"/>
    </xf>
    <xf numFmtId="0" fontId="24" fillId="5" borderId="77" xfId="5" applyFont="1" applyFill="1" applyBorder="1" applyAlignment="1">
      <alignment horizontal="center" vertical="center" wrapText="1"/>
    </xf>
    <xf numFmtId="0" fontId="24" fillId="5" borderId="78" xfId="5" applyFont="1" applyFill="1" applyBorder="1" applyAlignment="1">
      <alignment horizontal="center" vertical="center" wrapText="1"/>
    </xf>
    <xf numFmtId="0" fontId="24" fillId="5" borderId="79" xfId="5" applyFont="1" applyFill="1" applyBorder="1" applyAlignment="1">
      <alignment horizontal="center" vertical="center"/>
    </xf>
    <xf numFmtId="0" fontId="24" fillId="5" borderId="59" xfId="5" applyFont="1" applyFill="1" applyBorder="1" applyAlignment="1">
      <alignment vertical="center"/>
    </xf>
    <xf numFmtId="0" fontId="22" fillId="5" borderId="59" xfId="5" applyFont="1" applyFill="1" applyBorder="1" applyAlignment="1">
      <alignment vertical="center"/>
    </xf>
    <xf numFmtId="0" fontId="24" fillId="5" borderId="59" xfId="5" applyFont="1" applyFill="1" applyBorder="1" applyAlignment="1">
      <alignment horizontal="center" vertical="center"/>
    </xf>
    <xf numFmtId="43" fontId="24" fillId="5" borderId="59" xfId="9" applyFont="1" applyFill="1" applyBorder="1" applyAlignment="1">
      <alignment vertical="center"/>
    </xf>
    <xf numFmtId="43" fontId="24" fillId="5" borderId="80" xfId="9" applyFont="1" applyFill="1" applyBorder="1" applyAlignment="1">
      <alignment vertical="center"/>
    </xf>
    <xf numFmtId="0" fontId="22" fillId="5" borderId="0" xfId="5" applyFont="1" applyFill="1" applyAlignment="1">
      <alignment vertical="center"/>
    </xf>
    <xf numFmtId="0" fontId="21" fillId="5" borderId="81" xfId="5" applyFont="1" applyFill="1" applyBorder="1" applyAlignment="1">
      <alignment horizontal="right" vertical="center"/>
    </xf>
    <xf numFmtId="0" fontId="21" fillId="5" borderId="85" xfId="5" applyFont="1" applyFill="1" applyBorder="1" applyAlignment="1">
      <alignment horizontal="center" vertical="center"/>
    </xf>
    <xf numFmtId="41" fontId="21" fillId="5" borderId="85" xfId="16" applyFont="1" applyFill="1" applyBorder="1" applyAlignment="1">
      <alignment horizontal="center" vertical="center"/>
    </xf>
    <xf numFmtId="43" fontId="21" fillId="5" borderId="85" xfId="9" applyFont="1" applyFill="1" applyBorder="1" applyAlignment="1">
      <alignment vertical="center"/>
    </xf>
    <xf numFmtId="43" fontId="21" fillId="5" borderId="86" xfId="9" applyFont="1" applyFill="1" applyBorder="1" applyAlignment="1">
      <alignment vertical="center"/>
    </xf>
    <xf numFmtId="0" fontId="21" fillId="5" borderId="87" xfId="5" applyFont="1" applyFill="1" applyBorder="1" applyAlignment="1">
      <alignment horizontal="right" vertical="center"/>
    </xf>
    <xf numFmtId="0" fontId="21" fillId="5" borderId="88" xfId="5" applyFont="1" applyFill="1" applyBorder="1" applyAlignment="1">
      <alignment vertical="center"/>
    </xf>
    <xf numFmtId="0" fontId="19" fillId="5" borderId="89" xfId="5" applyFill="1" applyBorder="1" applyAlignment="1">
      <alignment vertical="center"/>
    </xf>
    <xf numFmtId="0" fontId="21" fillId="5" borderId="90" xfId="5" applyFont="1" applyFill="1" applyBorder="1" applyAlignment="1">
      <alignment horizontal="center" vertical="center"/>
    </xf>
    <xf numFmtId="41" fontId="21" fillId="5" borderId="91" xfId="16" applyFont="1" applyFill="1" applyBorder="1" applyAlignment="1">
      <alignment horizontal="center" vertical="center"/>
    </xf>
    <xf numFmtId="43" fontId="21" fillId="5" borderId="91" xfId="9" applyFont="1" applyFill="1" applyBorder="1" applyAlignment="1">
      <alignment vertical="center"/>
    </xf>
    <xf numFmtId="43" fontId="21" fillId="5" borderId="92" xfId="9" applyFont="1" applyFill="1" applyBorder="1" applyAlignment="1">
      <alignment vertical="center"/>
    </xf>
    <xf numFmtId="0" fontId="21" fillId="5" borderId="79" xfId="5" applyFont="1" applyFill="1" applyBorder="1" applyAlignment="1">
      <alignment horizontal="center" vertical="center"/>
    </xf>
    <xf numFmtId="0" fontId="21" fillId="5" borderId="93" xfId="5" applyFont="1" applyFill="1" applyBorder="1" applyAlignment="1">
      <alignment vertical="center"/>
    </xf>
    <xf numFmtId="0" fontId="19" fillId="5" borderId="59" xfId="5" applyFill="1" applyBorder="1" applyAlignment="1">
      <alignment vertical="center"/>
    </xf>
    <xf numFmtId="0" fontId="21" fillId="5" borderId="61" xfId="5" applyFont="1" applyFill="1" applyBorder="1" applyAlignment="1">
      <alignment horizontal="center" vertical="center"/>
    </xf>
    <xf numFmtId="0" fontId="24" fillId="5" borderId="61" xfId="5" applyFont="1" applyFill="1" applyBorder="1" applyAlignment="1">
      <alignment horizontal="right" vertical="center"/>
    </xf>
    <xf numFmtId="43" fontId="24" fillId="5" borderId="94" xfId="9" applyFont="1" applyFill="1" applyBorder="1" applyAlignment="1">
      <alignment vertical="center"/>
    </xf>
    <xf numFmtId="0" fontId="21" fillId="5" borderId="71" xfId="5" applyFont="1" applyFill="1" applyBorder="1" applyAlignment="1">
      <alignment horizontal="right" vertical="center"/>
    </xf>
    <xf numFmtId="0" fontId="21" fillId="5" borderId="15" xfId="5" applyFont="1" applyFill="1" applyBorder="1" applyAlignment="1">
      <alignment vertical="center"/>
    </xf>
    <xf numFmtId="0" fontId="19" fillId="5" borderId="95" xfId="5" applyFill="1" applyBorder="1" applyAlignment="1">
      <alignment vertical="center"/>
    </xf>
    <xf numFmtId="0" fontId="21" fillId="5" borderId="9" xfId="5" applyFont="1" applyFill="1" applyBorder="1" applyAlignment="1">
      <alignment horizontal="center" vertical="center"/>
    </xf>
    <xf numFmtId="41" fontId="21" fillId="5" borderId="9" xfId="16" applyFont="1" applyFill="1" applyBorder="1" applyAlignment="1">
      <alignment horizontal="center" vertical="center"/>
    </xf>
    <xf numFmtId="43" fontId="21" fillId="5" borderId="9" xfId="9" applyFont="1" applyFill="1" applyBorder="1" applyAlignment="1">
      <alignment vertical="center"/>
    </xf>
    <xf numFmtId="43" fontId="21" fillId="5" borderId="10" xfId="9" applyFont="1" applyFill="1" applyBorder="1" applyAlignment="1">
      <alignment vertical="center"/>
    </xf>
    <xf numFmtId="0" fontId="21" fillId="5" borderId="91" xfId="5" applyFont="1" applyFill="1" applyBorder="1" applyAlignment="1">
      <alignment horizontal="center" vertical="center"/>
    </xf>
    <xf numFmtId="0" fontId="19" fillId="5" borderId="61" xfId="5" applyFill="1" applyBorder="1" applyAlignment="1">
      <alignment vertical="center"/>
    </xf>
    <xf numFmtId="43" fontId="21" fillId="5" borderId="9" xfId="5" applyNumberFormat="1" applyFont="1" applyFill="1" applyBorder="1" applyAlignment="1">
      <alignment horizontal="center" vertical="center"/>
    </xf>
    <xf numFmtId="43" fontId="21" fillId="5" borderId="9" xfId="5" applyNumberFormat="1" applyFont="1" applyFill="1" applyBorder="1" applyAlignment="1">
      <alignment vertical="center" wrapText="1"/>
    </xf>
    <xf numFmtId="0" fontId="21" fillId="5" borderId="98" xfId="5" applyFont="1" applyFill="1" applyBorder="1" applyAlignment="1">
      <alignment horizontal="center" vertical="center"/>
    </xf>
    <xf numFmtId="0" fontId="24" fillId="5" borderId="0" xfId="5" applyFont="1" applyFill="1" applyAlignment="1">
      <alignment vertical="center" wrapText="1"/>
    </xf>
    <xf numFmtId="0" fontId="21" fillId="5" borderId="70" xfId="5" applyFont="1" applyFill="1" applyBorder="1" applyAlignment="1">
      <alignment horizontal="center" vertical="center"/>
    </xf>
    <xf numFmtId="0" fontId="21" fillId="5" borderId="70" xfId="5" applyFont="1" applyFill="1" applyBorder="1" applyAlignment="1">
      <alignment vertical="center"/>
    </xf>
    <xf numFmtId="0" fontId="21" fillId="5" borderId="70" xfId="5" applyFont="1" applyFill="1" applyBorder="1" applyAlignment="1">
      <alignment vertical="center" wrapText="1"/>
    </xf>
    <xf numFmtId="0" fontId="21" fillId="5" borderId="94" xfId="5" applyFont="1" applyFill="1" applyBorder="1" applyAlignment="1">
      <alignment vertical="center" wrapText="1"/>
    </xf>
    <xf numFmtId="0" fontId="24" fillId="5" borderId="99" xfId="5" applyFont="1" applyFill="1" applyBorder="1" applyAlignment="1">
      <alignment horizontal="center" vertical="center"/>
    </xf>
    <xf numFmtId="0" fontId="24" fillId="5" borderId="100" xfId="5" applyFont="1" applyFill="1" applyBorder="1" applyAlignment="1">
      <alignment vertical="center"/>
    </xf>
    <xf numFmtId="0" fontId="22" fillId="5" borderId="100" xfId="5" applyFont="1" applyFill="1" applyBorder="1" applyAlignment="1">
      <alignment vertical="center"/>
    </xf>
    <xf numFmtId="0" fontId="24" fillId="5" borderId="100" xfId="5" applyFont="1" applyFill="1" applyBorder="1" applyAlignment="1">
      <alignment horizontal="center" vertical="center"/>
    </xf>
    <xf numFmtId="43" fontId="24" fillId="5" borderId="100" xfId="9" applyFont="1" applyFill="1" applyBorder="1" applyAlignment="1">
      <alignment vertical="center"/>
    </xf>
    <xf numFmtId="168" fontId="24" fillId="5" borderId="19" xfId="9" applyNumberFormat="1" applyFont="1" applyFill="1" applyBorder="1" applyAlignment="1">
      <alignment vertical="center"/>
    </xf>
    <xf numFmtId="0" fontId="19" fillId="5" borderId="0" xfId="5" applyFill="1" applyAlignment="1">
      <alignment horizontal="center" vertical="center"/>
    </xf>
    <xf numFmtId="170" fontId="45" fillId="5" borderId="61" xfId="7" applyNumberFormat="1" applyFont="1" applyFill="1" applyBorder="1" applyAlignment="1">
      <alignment horizontal="center"/>
    </xf>
    <xf numFmtId="172" fontId="16" fillId="0" borderId="61" xfId="1" applyNumberFormat="1" applyFont="1" applyBorder="1" applyAlignment="1"/>
    <xf numFmtId="0" fontId="45" fillId="5" borderId="103" xfId="7" applyFont="1" applyFill="1" applyBorder="1" applyAlignment="1">
      <alignment vertical="center"/>
    </xf>
    <xf numFmtId="0" fontId="45" fillId="5" borderId="70" xfId="7" applyFont="1" applyFill="1" applyBorder="1" applyAlignment="1">
      <alignment horizontal="center" vertical="center"/>
    </xf>
    <xf numFmtId="0" fontId="16" fillId="0" borderId="125" xfId="0" applyFont="1" applyBorder="1" applyAlignment="1">
      <alignment horizontal="center"/>
    </xf>
    <xf numFmtId="0" fontId="16" fillId="0" borderId="125" xfId="0" applyFont="1" applyBorder="1" applyAlignment="1">
      <alignment horizontal="left"/>
    </xf>
    <xf numFmtId="43" fontId="16" fillId="0" borderId="125" xfId="0" applyNumberFormat="1" applyFont="1" applyBorder="1" applyAlignment="1">
      <alignment horizontal="center"/>
    </xf>
    <xf numFmtId="0" fontId="45" fillId="5" borderId="70" xfId="0" applyFont="1" applyFill="1" applyBorder="1" applyAlignment="1">
      <alignment vertical="center"/>
    </xf>
    <xf numFmtId="0" fontId="45" fillId="5" borderId="70" xfId="0" applyFont="1" applyFill="1" applyBorder="1" applyAlignment="1">
      <alignment horizontal="center" vertical="center"/>
    </xf>
    <xf numFmtId="177" fontId="45" fillId="5" borderId="70" xfId="29" applyNumberFormat="1" applyFont="1" applyFill="1" applyBorder="1" applyAlignment="1">
      <alignment vertical="center"/>
    </xf>
    <xf numFmtId="0" fontId="16" fillId="0" borderId="126" xfId="0" applyFont="1" applyBorder="1"/>
    <xf numFmtId="0" fontId="16" fillId="0" borderId="125" xfId="0" applyFont="1" applyBorder="1"/>
    <xf numFmtId="43" fontId="1" fillId="0" borderId="125" xfId="1" applyFont="1" applyFill="1" applyBorder="1" applyAlignment="1">
      <alignment horizontal="center" wrapText="1"/>
    </xf>
    <xf numFmtId="0" fontId="16" fillId="0" borderId="61" xfId="0" applyFont="1" applyBorder="1" applyAlignment="1">
      <alignment vertical="center"/>
    </xf>
    <xf numFmtId="0" fontId="0" fillId="0" borderId="39" xfId="4" applyFont="1" applyBorder="1" applyAlignment="1">
      <alignment horizontal="left"/>
    </xf>
    <xf numFmtId="0" fontId="16" fillId="0" borderId="125" xfId="0" applyFont="1" applyBorder="1" applyAlignment="1">
      <alignment horizontal="left" wrapText="1"/>
    </xf>
    <xf numFmtId="167" fontId="16" fillId="0" borderId="61" xfId="1" applyNumberFormat="1" applyFont="1" applyBorder="1" applyAlignment="1">
      <alignment horizontal="center"/>
    </xf>
    <xf numFmtId="172" fontId="16" fillId="0" borderId="61" xfId="1" applyNumberFormat="1" applyFont="1" applyBorder="1" applyAlignment="1">
      <alignment horizontal="center"/>
    </xf>
    <xf numFmtId="167" fontId="16" fillId="0" borderId="125" xfId="1" applyNumberFormat="1" applyFont="1" applyBorder="1" applyAlignment="1">
      <alignment horizontal="center"/>
    </xf>
    <xf numFmtId="0" fontId="17" fillId="0" borderId="125" xfId="0" applyFont="1" applyBorder="1" applyAlignment="1">
      <alignment horizontal="right"/>
    </xf>
    <xf numFmtId="43" fontId="17" fillId="0" borderId="125" xfId="0" applyNumberFormat="1" applyFont="1" applyBorder="1" applyAlignment="1">
      <alignment horizontal="center"/>
    </xf>
    <xf numFmtId="0" fontId="0" fillId="0" borderId="72" xfId="0" applyBorder="1" applyAlignment="1">
      <alignment horizontal="center" vertical="center"/>
    </xf>
    <xf numFmtId="43" fontId="51" fillId="0" borderId="61" xfId="0" applyNumberFormat="1" applyFont="1" applyBorder="1" applyAlignment="1">
      <alignment horizontal="center"/>
    </xf>
    <xf numFmtId="0" fontId="0" fillId="0" borderId="9" xfId="0" applyBorder="1" applyAlignment="1">
      <alignment horizontal="left" vertical="center" wrapText="1"/>
    </xf>
    <xf numFmtId="9" fontId="0" fillId="3" borderId="0" xfId="0" applyNumberFormat="1" applyFill="1"/>
    <xf numFmtId="0" fontId="6" fillId="0" borderId="0" xfId="0" applyFont="1" applyAlignment="1">
      <alignment horizontal="center" vertical="center"/>
    </xf>
    <xf numFmtId="0" fontId="18" fillId="0" borderId="0" xfId="0" applyFont="1" applyAlignment="1">
      <alignment horizontal="left"/>
    </xf>
    <xf numFmtId="0" fontId="1" fillId="0" borderId="0" xfId="0" applyFont="1" applyAlignment="1">
      <alignment horizontal="center" vertical="center"/>
    </xf>
    <xf numFmtId="0" fontId="18" fillId="0" borderId="0" xfId="0" applyFont="1" applyAlignment="1">
      <alignment horizontal="center" vertical="center"/>
    </xf>
    <xf numFmtId="0" fontId="1" fillId="0" borderId="0" xfId="0" applyFont="1" applyAlignment="1">
      <alignment horizontal="center" vertical="center" wrapText="1"/>
    </xf>
    <xf numFmtId="43" fontId="1" fillId="0" borderId="0" xfId="0" applyNumberFormat="1" applyFont="1" applyAlignment="1">
      <alignment horizontal="center" vertical="center" wrapText="1"/>
    </xf>
    <xf numFmtId="0" fontId="0" fillId="0" borderId="40" xfId="4" applyFont="1" applyBorder="1" applyAlignment="1">
      <alignment horizontal="left"/>
    </xf>
    <xf numFmtId="164" fontId="16" fillId="0" borderId="9" xfId="12" applyNumberFormat="1" applyFont="1" applyFill="1" applyBorder="1" applyAlignment="1">
      <alignment horizontal="left" vertical="center" wrapText="1"/>
    </xf>
    <xf numFmtId="164" fontId="16" fillId="0" borderId="9" xfId="0" applyNumberFormat="1" applyFont="1" applyBorder="1" applyAlignment="1">
      <alignment horizontal="left" vertical="center"/>
    </xf>
    <xf numFmtId="43" fontId="52" fillId="0" borderId="0" xfId="0" applyNumberFormat="1" applyFont="1"/>
    <xf numFmtId="0" fontId="6" fillId="0" borderId="128" xfId="0" applyFont="1" applyBorder="1" applyAlignment="1">
      <alignment horizontal="left" vertical="center"/>
    </xf>
    <xf numFmtId="0" fontId="6" fillId="0" borderId="103" xfId="0" applyFont="1" applyBorder="1" applyAlignment="1">
      <alignment horizontal="left"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8" fillId="0" borderId="18" xfId="0" applyFont="1" applyBorder="1"/>
    <xf numFmtId="0" fontId="18" fillId="0" borderId="17" xfId="0" applyFont="1" applyBorder="1"/>
    <xf numFmtId="43" fontId="17" fillId="0" borderId="61" xfId="12" applyFont="1" applyFill="1" applyBorder="1" applyAlignment="1">
      <alignment horizontal="center" wrapText="1"/>
    </xf>
    <xf numFmtId="0" fontId="22" fillId="5" borderId="0" xfId="6" applyFont="1" applyFill="1" applyAlignment="1">
      <alignment vertical="center" wrapText="1"/>
    </xf>
    <xf numFmtId="49" fontId="24" fillId="5" borderId="0" xfId="5" applyNumberFormat="1" applyFont="1" applyFill="1" applyAlignment="1">
      <alignment horizontal="left" vertical="center"/>
    </xf>
    <xf numFmtId="0" fontId="24" fillId="5" borderId="0" xfId="5" applyFont="1" applyFill="1" applyAlignment="1">
      <alignment horizontal="left" vertical="center"/>
    </xf>
    <xf numFmtId="49" fontId="5" fillId="0" borderId="0" xfId="0" applyNumberFormat="1" applyFont="1" applyAlignment="1">
      <alignment vertical="center" wrapText="1"/>
    </xf>
    <xf numFmtId="43" fontId="14" fillId="0" borderId="0" xfId="0" applyNumberFormat="1" applyFont="1"/>
    <xf numFmtId="0" fontId="21" fillId="0" borderId="0" xfId="58" applyFont="1"/>
    <xf numFmtId="0" fontId="1" fillId="0" borderId="0" xfId="58"/>
    <xf numFmtId="0" fontId="19" fillId="0" borderId="0" xfId="58" applyFont="1" applyAlignment="1">
      <alignment horizontal="center" vertical="center"/>
    </xf>
    <xf numFmtId="0" fontId="19" fillId="0" borderId="0" xfId="58" applyFont="1" applyAlignment="1">
      <alignment horizontal="center" vertical="center" wrapText="1"/>
    </xf>
    <xf numFmtId="0" fontId="21" fillId="0" borderId="133" xfId="58" applyFont="1" applyBorder="1"/>
    <xf numFmtId="0" fontId="19" fillId="0" borderId="134" xfId="58" applyFont="1" applyBorder="1"/>
    <xf numFmtId="0" fontId="21" fillId="0" borderId="135" xfId="58" applyFont="1" applyBorder="1"/>
    <xf numFmtId="0" fontId="21" fillId="0" borderId="98" xfId="58" applyFont="1" applyBorder="1"/>
    <xf numFmtId="0" fontId="54" fillId="0" borderId="137" xfId="58" applyFont="1" applyBorder="1"/>
    <xf numFmtId="0" fontId="54" fillId="0" borderId="138" xfId="58" applyFont="1" applyBorder="1"/>
    <xf numFmtId="0" fontId="54" fillId="0" borderId="127" xfId="58" applyFont="1" applyBorder="1"/>
    <xf numFmtId="0" fontId="21" fillId="0" borderId="57" xfId="58" applyFont="1" applyBorder="1"/>
    <xf numFmtId="0" fontId="54" fillId="0" borderId="128" xfId="58" applyFont="1" applyBorder="1"/>
    <xf numFmtId="0" fontId="54" fillId="0" borderId="103" xfId="58" applyFont="1" applyBorder="1"/>
    <xf numFmtId="0" fontId="21" fillId="0" borderId="0" xfId="58" applyFont="1" applyAlignment="1">
      <alignment horizontal="center" vertical="center"/>
    </xf>
    <xf numFmtId="0" fontId="19" fillId="0" borderId="0" xfId="58" applyFont="1"/>
    <xf numFmtId="0" fontId="22" fillId="0" borderId="0" xfId="58" applyFont="1"/>
    <xf numFmtId="0" fontId="57" fillId="0" borderId="0" xfId="58" applyFont="1" applyAlignment="1">
      <alignment vertical="center" wrapText="1"/>
    </xf>
    <xf numFmtId="0" fontId="58" fillId="0" borderId="0" xfId="58" applyFont="1"/>
    <xf numFmtId="0" fontId="19" fillId="0" borderId="0" xfId="58" applyFont="1" applyAlignment="1">
      <alignment vertical="center"/>
    </xf>
    <xf numFmtId="41" fontId="59" fillId="0" borderId="0" xfId="59" applyFont="1" applyBorder="1" applyAlignment="1">
      <alignment vertical="center"/>
    </xf>
    <xf numFmtId="0" fontId="19" fillId="0" borderId="0" xfId="58" applyFont="1" applyAlignment="1">
      <alignment horizontal="left" vertical="center"/>
    </xf>
    <xf numFmtId="0" fontId="58" fillId="0" borderId="0" xfId="58" applyFont="1" applyAlignment="1">
      <alignment horizontal="left"/>
    </xf>
    <xf numFmtId="0" fontId="58" fillId="0" borderId="0" xfId="58" quotePrefix="1" applyFont="1" applyAlignment="1">
      <alignment wrapText="1"/>
    </xf>
    <xf numFmtId="177" fontId="58" fillId="0" borderId="0" xfId="59" applyNumberFormat="1" applyFont="1" applyFill="1" applyBorder="1" applyAlignment="1">
      <alignment horizontal="right"/>
    </xf>
    <xf numFmtId="0" fontId="58" fillId="0" borderId="0" xfId="58" applyFont="1" applyAlignment="1">
      <alignment vertical="center"/>
    </xf>
    <xf numFmtId="0" fontId="22" fillId="0" borderId="0" xfId="58" applyFont="1" applyAlignment="1">
      <alignment horizontal="center" vertical="top"/>
    </xf>
    <xf numFmtId="0" fontId="54" fillId="0" borderId="140" xfId="58" applyFont="1" applyBorder="1"/>
    <xf numFmtId="0" fontId="54" fillId="0" borderId="141" xfId="58" applyFont="1" applyBorder="1"/>
    <xf numFmtId="0" fontId="54" fillId="0" borderId="142" xfId="58" applyFont="1" applyBorder="1"/>
    <xf numFmtId="0" fontId="21" fillId="0" borderId="16" xfId="58" applyFont="1" applyBorder="1"/>
    <xf numFmtId="0" fontId="21" fillId="0" borderId="143" xfId="58" applyFont="1" applyBorder="1"/>
    <xf numFmtId="0" fontId="21" fillId="0" borderId="144" xfId="58" applyFont="1" applyBorder="1"/>
    <xf numFmtId="0" fontId="60" fillId="0" borderId="0" xfId="58" applyFont="1" applyAlignment="1">
      <alignment vertical="top" wrapText="1"/>
    </xf>
    <xf numFmtId="0" fontId="45" fillId="0" borderId="0" xfId="58" applyFont="1" applyAlignment="1">
      <alignment vertical="center" wrapText="1"/>
    </xf>
    <xf numFmtId="0" fontId="45" fillId="0" borderId="0" xfId="58" quotePrefix="1" applyFont="1" applyAlignment="1">
      <alignment vertical="center" wrapText="1"/>
    </xf>
    <xf numFmtId="49" fontId="45" fillId="0" borderId="0" xfId="58" applyNumberFormat="1" applyFont="1" applyAlignment="1">
      <alignment vertical="center"/>
    </xf>
    <xf numFmtId="0" fontId="45" fillId="0" borderId="0" xfId="58" applyFont="1" applyAlignment="1">
      <alignment vertical="center"/>
    </xf>
    <xf numFmtId="0" fontId="61" fillId="0" borderId="0" xfId="58" applyFont="1" applyAlignment="1">
      <alignment vertical="center" wrapText="1"/>
    </xf>
    <xf numFmtId="0" fontId="45" fillId="0" borderId="0" xfId="58" applyFont="1" applyAlignment="1">
      <alignment horizontal="left" vertical="center"/>
    </xf>
    <xf numFmtId="0" fontId="45" fillId="0" borderId="0" xfId="58" quotePrefix="1" applyFont="1" applyAlignment="1">
      <alignment vertical="center"/>
    </xf>
    <xf numFmtId="177" fontId="45" fillId="0" borderId="0" xfId="59" applyNumberFormat="1" applyFont="1" applyFill="1" applyBorder="1" applyAlignment="1">
      <alignment horizontal="right" vertical="center"/>
    </xf>
    <xf numFmtId="177" fontId="45" fillId="0" borderId="0" xfId="59" applyNumberFormat="1" applyFont="1" applyFill="1" applyBorder="1" applyAlignment="1">
      <alignment vertical="center"/>
    </xf>
    <xf numFmtId="0" fontId="45" fillId="0" borderId="0" xfId="58" applyFont="1" applyAlignment="1">
      <alignment horizontal="left" vertical="center" wrapText="1"/>
    </xf>
    <xf numFmtId="0" fontId="62" fillId="0" borderId="0" xfId="58" applyFont="1" applyAlignment="1">
      <alignment vertical="center" wrapText="1"/>
    </xf>
    <xf numFmtId="0" fontId="62" fillId="0" borderId="0" xfId="58" quotePrefix="1" applyFont="1" applyAlignment="1">
      <alignment vertical="center" wrapText="1"/>
    </xf>
    <xf numFmtId="0" fontId="62" fillId="0" borderId="0" xfId="58" applyFont="1" applyAlignment="1">
      <alignment vertical="center"/>
    </xf>
    <xf numFmtId="0" fontId="62" fillId="0" borderId="0" xfId="58" applyFont="1" applyAlignment="1">
      <alignment horizontal="left" vertical="top" wrapText="1"/>
    </xf>
    <xf numFmtId="0" fontId="62" fillId="0" borderId="0" xfId="58" applyFont="1" applyAlignment="1">
      <alignment vertical="top" wrapText="1"/>
    </xf>
    <xf numFmtId="0" fontId="45" fillId="0" borderId="0" xfId="58" applyFont="1"/>
    <xf numFmtId="0" fontId="62" fillId="0" borderId="0" xfId="58" applyFont="1" applyAlignment="1">
      <alignment horizontal="center" vertical="center" wrapText="1"/>
    </xf>
    <xf numFmtId="0" fontId="3" fillId="0" borderId="146" xfId="0" applyFont="1" applyBorder="1" applyAlignment="1">
      <alignment horizontal="right"/>
    </xf>
    <xf numFmtId="0" fontId="3" fillId="0" borderId="95" xfId="0" applyFont="1" applyBorder="1" applyAlignment="1">
      <alignment horizontal="right"/>
    </xf>
    <xf numFmtId="0" fontId="3" fillId="0" borderId="143" xfId="0" applyFont="1" applyBorder="1" applyAlignment="1">
      <alignment horizontal="right"/>
    </xf>
    <xf numFmtId="0" fontId="3" fillId="0" borderId="14" xfId="0" applyFont="1" applyBorder="1" applyAlignment="1">
      <alignment horizontal="left" vertical="center"/>
    </xf>
    <xf numFmtId="164" fontId="1" fillId="0" borderId="146" xfId="0" applyNumberFormat="1" applyFont="1" applyBorder="1" applyAlignment="1">
      <alignment horizontal="center" vertical="center"/>
    </xf>
    <xf numFmtId="164" fontId="1" fillId="0" borderId="5" xfId="0" applyNumberFormat="1" applyFont="1" applyBorder="1" applyAlignment="1">
      <alignment horizontal="center" vertical="center"/>
    </xf>
    <xf numFmtId="0" fontId="3" fillId="0" borderId="15" xfId="0" applyFont="1" applyBorder="1" applyAlignment="1">
      <alignment horizontal="left" vertical="center"/>
    </xf>
    <xf numFmtId="164" fontId="3" fillId="0" borderId="95" xfId="0" applyNumberFormat="1" applyFont="1" applyBorder="1" applyAlignment="1">
      <alignment horizontal="center" vertical="center"/>
    </xf>
    <xf numFmtId="164" fontId="3" fillId="0" borderId="8" xfId="0" applyNumberFormat="1" applyFont="1" applyBorder="1" applyAlignment="1">
      <alignment horizontal="center" vertical="center"/>
    </xf>
    <xf numFmtId="0" fontId="0" fillId="0" borderId="15" xfId="0" applyBorder="1" applyAlignment="1">
      <alignment horizontal="left" vertical="center"/>
    </xf>
    <xf numFmtId="164" fontId="0" fillId="0" borderId="95" xfId="0" applyNumberFormat="1" applyBorder="1" applyAlignment="1">
      <alignment horizontal="center" vertical="center"/>
    </xf>
    <xf numFmtId="164" fontId="0" fillId="0" borderId="8" xfId="0" applyNumberFormat="1" applyBorder="1" applyAlignment="1">
      <alignment horizontal="center" vertical="center"/>
    </xf>
    <xf numFmtId="0" fontId="3" fillId="0" borderId="96" xfId="0" applyFont="1" applyBorder="1" applyAlignment="1">
      <alignment horizontal="left" vertical="center"/>
    </xf>
    <xf numFmtId="164" fontId="0" fillId="0" borderId="97" xfId="0" applyNumberFormat="1" applyBorder="1" applyAlignment="1">
      <alignment horizontal="center" vertical="center"/>
    </xf>
    <xf numFmtId="164" fontId="0" fillId="0" borderId="12" xfId="0" applyNumberFormat="1" applyBorder="1" applyAlignment="1">
      <alignment horizontal="center" vertical="center"/>
    </xf>
    <xf numFmtId="0" fontId="0" fillId="0" borderId="39" xfId="4" applyFont="1" applyBorder="1" applyAlignment="1">
      <alignment horizontal="right"/>
    </xf>
    <xf numFmtId="43" fontId="5" fillId="0" borderId="41" xfId="1" applyFont="1" applyFill="1" applyBorder="1" applyAlignment="1"/>
    <xf numFmtId="43" fontId="5" fillId="0" borderId="41" xfId="1" applyFont="1" applyBorder="1" applyAlignment="1">
      <alignment horizontal="right"/>
    </xf>
    <xf numFmtId="43" fontId="15" fillId="0" borderId="41" xfId="1" applyFont="1" applyFill="1" applyBorder="1" applyAlignment="1"/>
    <xf numFmtId="43" fontId="15" fillId="0" borderId="41" xfId="1" applyFont="1" applyBorder="1" applyAlignment="1"/>
    <xf numFmtId="43" fontId="15" fillId="0" borderId="122" xfId="1" applyFont="1" applyBorder="1" applyAlignment="1"/>
    <xf numFmtId="43" fontId="15" fillId="7" borderId="41" xfId="1" applyFont="1" applyFill="1" applyBorder="1" applyAlignment="1">
      <alignment horizontal="center"/>
    </xf>
    <xf numFmtId="167" fontId="15" fillId="0" borderId="122" xfId="1" applyNumberFormat="1" applyFont="1" applyBorder="1" applyAlignment="1"/>
    <xf numFmtId="167" fontId="15" fillId="0" borderId="41" xfId="1" applyNumberFormat="1" applyFont="1" applyBorder="1" applyAlignment="1"/>
    <xf numFmtId="0" fontId="19" fillId="0" borderId="0" xfId="60" applyAlignment="1">
      <alignment horizontal="center" vertical="top"/>
    </xf>
    <xf numFmtId="1" fontId="19" fillId="0" borderId="0" xfId="60" applyNumberFormat="1" applyAlignment="1">
      <alignment horizontal="center" vertical="top" wrapText="1"/>
    </xf>
    <xf numFmtId="0" fontId="19" fillId="0" borderId="0" xfId="60" applyAlignment="1">
      <alignment horizontal="right" vertical="top"/>
    </xf>
    <xf numFmtId="1" fontId="19" fillId="0" borderId="0" xfId="60" applyNumberFormat="1" applyAlignment="1">
      <alignment horizontal="right" vertical="top"/>
    </xf>
    <xf numFmtId="177" fontId="19" fillId="0" borderId="0" xfId="61" applyNumberFormat="1" applyFont="1" applyBorder="1" applyAlignment="1">
      <alignment horizontal="right"/>
    </xf>
    <xf numFmtId="0" fontId="19" fillId="0" borderId="0" xfId="60" applyAlignment="1">
      <alignment horizontal="left"/>
    </xf>
    <xf numFmtId="3" fontId="19" fillId="0" borderId="0" xfId="60" applyNumberFormat="1" applyAlignment="1">
      <alignment horizontal="right"/>
    </xf>
    <xf numFmtId="0" fontId="19" fillId="0" borderId="0" xfId="60" applyAlignment="1">
      <alignment horizontal="center"/>
    </xf>
    <xf numFmtId="1" fontId="19" fillId="0" borderId="0" xfId="60" applyNumberFormat="1" applyAlignment="1">
      <alignment horizontal="right"/>
    </xf>
    <xf numFmtId="179" fontId="19" fillId="0" borderId="0" xfId="63" applyNumberFormat="1" applyFont="1" applyBorder="1" applyAlignment="1">
      <alignment horizontal="left"/>
    </xf>
    <xf numFmtId="0" fontId="19" fillId="0" borderId="0" xfId="60" quotePrefix="1" applyAlignment="1">
      <alignment horizontal="center" vertical="top"/>
    </xf>
    <xf numFmtId="0" fontId="19" fillId="0" borderId="0" xfId="60" applyAlignment="1">
      <alignment vertical="top"/>
    </xf>
    <xf numFmtId="177" fontId="19" fillId="0" borderId="0" xfId="61" applyNumberFormat="1" applyFont="1" applyBorder="1" applyAlignment="1">
      <alignment horizontal="center"/>
    </xf>
    <xf numFmtId="0" fontId="19" fillId="0" borderId="0" xfId="60" quotePrefix="1" applyAlignment="1">
      <alignment horizontal="center"/>
    </xf>
    <xf numFmtId="0" fontId="19" fillId="0" borderId="0" xfId="60"/>
    <xf numFmtId="177" fontId="22" fillId="0" borderId="0" xfId="61" applyNumberFormat="1" applyFont="1" applyBorder="1" applyAlignment="1">
      <alignment horizontal="right"/>
    </xf>
    <xf numFmtId="177" fontId="19" fillId="0" borderId="0" xfId="61" applyNumberFormat="1" applyFont="1" applyBorder="1"/>
    <xf numFmtId="0" fontId="19" fillId="0" borderId="0" xfId="60" applyAlignment="1">
      <alignment horizontal="right"/>
    </xf>
    <xf numFmtId="1" fontId="19" fillId="0" borderId="0" xfId="60" applyNumberFormat="1"/>
    <xf numFmtId="43" fontId="1" fillId="0" borderId="9" xfId="1" applyFont="1" applyFill="1" applyBorder="1" applyAlignment="1">
      <alignment horizontal="left" vertical="center" wrapText="1"/>
    </xf>
    <xf numFmtId="172" fontId="0" fillId="0" borderId="0" xfId="1" applyNumberFormat="1" applyFont="1"/>
    <xf numFmtId="0" fontId="17" fillId="9" borderId="0" xfId="12" applyNumberFormat="1" applyFont="1" applyFill="1" applyAlignment="1">
      <alignment horizontal="left" vertical="center"/>
    </xf>
    <xf numFmtId="0" fontId="17" fillId="9" borderId="0" xfId="12" applyNumberFormat="1" applyFont="1" applyFill="1" applyAlignment="1">
      <alignment vertical="top"/>
    </xf>
    <xf numFmtId="0" fontId="16" fillId="9" borderId="0" xfId="12" applyNumberFormat="1" applyFont="1" applyFill="1" applyAlignment="1">
      <alignment vertical="top"/>
    </xf>
    <xf numFmtId="0" fontId="16" fillId="9" borderId="0" xfId="12" applyNumberFormat="1" applyFont="1" applyFill="1" applyAlignment="1">
      <alignment horizontal="center" vertical="center"/>
    </xf>
    <xf numFmtId="0" fontId="16" fillId="9" borderId="0" xfId="12" applyNumberFormat="1" applyFont="1" applyFill="1" applyAlignment="1">
      <alignment vertical="top" wrapText="1"/>
    </xf>
    <xf numFmtId="0" fontId="17" fillId="3" borderId="0" xfId="0" applyFont="1" applyFill="1" applyAlignment="1">
      <alignment horizontal="left"/>
    </xf>
    <xf numFmtId="0" fontId="16" fillId="3" borderId="0" xfId="0" applyFont="1" applyFill="1"/>
    <xf numFmtId="0" fontId="17" fillId="3" borderId="0" xfId="0" applyFont="1" applyFill="1" applyAlignment="1">
      <alignment horizontal="center"/>
    </xf>
    <xf numFmtId="170" fontId="16" fillId="3" borderId="0" xfId="0" applyNumberFormat="1" applyFont="1" applyFill="1" applyAlignment="1">
      <alignment horizontal="center"/>
    </xf>
    <xf numFmtId="43" fontId="16" fillId="3" borderId="0" xfId="0" applyNumberFormat="1" applyFont="1" applyFill="1"/>
    <xf numFmtId="0" fontId="17" fillId="3" borderId="0" xfId="0" quotePrefix="1" applyFont="1" applyFill="1" applyAlignment="1">
      <alignment horizontal="left"/>
    </xf>
    <xf numFmtId="43" fontId="17" fillId="0" borderId="148" xfId="0" applyNumberFormat="1" applyFont="1" applyBorder="1" applyAlignment="1">
      <alignment horizontal="center" vertical="center"/>
    </xf>
    <xf numFmtId="0" fontId="17" fillId="0" borderId="148" xfId="0" applyFont="1" applyBorder="1" applyAlignment="1">
      <alignment horizontal="center"/>
    </xf>
    <xf numFmtId="0" fontId="17" fillId="0" borderId="148" xfId="0" applyFont="1" applyBorder="1" applyAlignment="1">
      <alignment horizontal="left"/>
    </xf>
    <xf numFmtId="0" fontId="1" fillId="0" borderId="148" xfId="0" applyFont="1" applyBorder="1" applyAlignment="1">
      <alignment wrapText="1"/>
    </xf>
    <xf numFmtId="0" fontId="1" fillId="0" borderId="148" xfId="0" applyFont="1" applyBorder="1" applyAlignment="1">
      <alignment horizontal="center" wrapText="1"/>
    </xf>
    <xf numFmtId="170" fontId="16" fillId="0" borderId="148" xfId="0" applyNumberFormat="1" applyFont="1" applyBorder="1" applyAlignment="1">
      <alignment horizontal="center"/>
    </xf>
    <xf numFmtId="43" fontId="1" fillId="0" borderId="148" xfId="1" applyFont="1" applyFill="1" applyBorder="1" applyAlignment="1">
      <alignment vertical="center" wrapText="1"/>
    </xf>
    <xf numFmtId="169" fontId="1" fillId="0" borderId="148" xfId="0" applyNumberFormat="1" applyFont="1" applyBorder="1" applyAlignment="1">
      <alignment vertical="center" wrapText="1"/>
    </xf>
    <xf numFmtId="0" fontId="16" fillId="0" borderId="148" xfId="0" applyFont="1" applyBorder="1" applyAlignment="1">
      <alignment horizontal="center"/>
    </xf>
    <xf numFmtId="0" fontId="16" fillId="0" borderId="148" xfId="0" applyFont="1" applyBorder="1" applyAlignment="1">
      <alignment horizontal="left"/>
    </xf>
    <xf numFmtId="43" fontId="1" fillId="0" borderId="148" xfId="0" applyNumberFormat="1" applyFont="1" applyBorder="1" applyAlignment="1">
      <alignment horizontal="center" wrapText="1"/>
    </xf>
    <xf numFmtId="43" fontId="17" fillId="0" borderId="148" xfId="0" applyNumberFormat="1" applyFont="1" applyBorder="1"/>
    <xf numFmtId="167" fontId="1" fillId="0" borderId="148" xfId="1" applyNumberFormat="1" applyFont="1" applyFill="1" applyBorder="1" applyAlignment="1">
      <alignment vertical="center" wrapText="1"/>
    </xf>
    <xf numFmtId="169" fontId="1" fillId="0" borderId="148" xfId="0" applyNumberFormat="1" applyFont="1" applyBorder="1" applyAlignment="1">
      <alignment horizontal="right" vertical="center" wrapText="1"/>
    </xf>
    <xf numFmtId="0" fontId="9" fillId="0" borderId="148" xfId="0" applyFont="1" applyBorder="1"/>
    <xf numFmtId="43" fontId="16" fillId="0" borderId="148" xfId="12" applyFont="1" applyFill="1" applyBorder="1" applyAlignment="1">
      <alignment horizontal="left" vertical="top"/>
    </xf>
    <xf numFmtId="0" fontId="9" fillId="0" borderId="148" xfId="0" applyFont="1" applyBorder="1" applyAlignment="1">
      <alignment horizontal="center"/>
    </xf>
    <xf numFmtId="173" fontId="16" fillId="0" borderId="148" xfId="12" applyNumberFormat="1" applyFont="1" applyFill="1" applyBorder="1" applyAlignment="1">
      <alignment horizontal="center"/>
    </xf>
    <xf numFmtId="43" fontId="16" fillId="0" borderId="148" xfId="0" applyNumberFormat="1" applyFont="1" applyBorder="1"/>
    <xf numFmtId="43" fontId="16" fillId="0" borderId="148" xfId="0" applyNumberFormat="1" applyFont="1" applyBorder="1" applyAlignment="1">
      <alignment horizontal="center"/>
    </xf>
    <xf numFmtId="0" fontId="16" fillId="0" borderId="149" xfId="0" applyFont="1" applyBorder="1"/>
    <xf numFmtId="0" fontId="16" fillId="0" borderId="148" xfId="0" applyFont="1" applyBorder="1"/>
    <xf numFmtId="0" fontId="17" fillId="0" borderId="148" xfId="0" applyFont="1" applyBorder="1"/>
    <xf numFmtId="9" fontId="17" fillId="0" borderId="148" xfId="0" applyNumberFormat="1" applyFont="1" applyBorder="1"/>
    <xf numFmtId="43" fontId="3" fillId="0" borderId="148" xfId="0" applyNumberFormat="1" applyFont="1" applyBorder="1" applyAlignment="1">
      <alignment horizontal="center" wrapText="1"/>
    </xf>
    <xf numFmtId="0" fontId="18" fillId="0" borderId="128" xfId="0" applyFont="1" applyBorder="1" applyAlignment="1">
      <alignment horizontal="left" wrapText="1"/>
    </xf>
    <xf numFmtId="0" fontId="18" fillId="0" borderId="103" xfId="0" applyFont="1" applyBorder="1" applyAlignment="1">
      <alignment horizontal="left" wrapText="1"/>
    </xf>
    <xf numFmtId="0" fontId="17" fillId="8" borderId="62" xfId="0" quotePrefix="1" applyFont="1" applyFill="1" applyBorder="1" applyAlignment="1">
      <alignment horizontal="left"/>
    </xf>
    <xf numFmtId="0" fontId="16" fillId="8" borderId="62" xfId="0" applyFont="1" applyFill="1" applyBorder="1"/>
    <xf numFmtId="0" fontId="17" fillId="8" borderId="62" xfId="0" applyFont="1" applyFill="1" applyBorder="1" applyAlignment="1">
      <alignment horizontal="center"/>
    </xf>
    <xf numFmtId="170" fontId="16" fillId="8" borderId="62" xfId="0" applyNumberFormat="1" applyFont="1" applyFill="1" applyBorder="1" applyAlignment="1">
      <alignment horizontal="center"/>
    </xf>
    <xf numFmtId="43" fontId="16" fillId="8" borderId="62" xfId="0" applyNumberFormat="1" applyFont="1" applyFill="1" applyBorder="1"/>
    <xf numFmtId="0" fontId="0" fillId="8" borderId="0" xfId="0" applyFill="1"/>
    <xf numFmtId="0" fontId="17" fillId="8" borderId="62" xfId="0" applyFont="1" applyFill="1" applyBorder="1" applyAlignment="1">
      <alignment horizontal="left"/>
    </xf>
    <xf numFmtId="0" fontId="1" fillId="8" borderId="0" xfId="0" applyFont="1" applyFill="1"/>
    <xf numFmtId="0" fontId="17" fillId="4" borderId="0" xfId="0" quotePrefix="1" applyFont="1" applyFill="1" applyAlignment="1">
      <alignment horizontal="left"/>
    </xf>
    <xf numFmtId="0" fontId="16" fillId="4" borderId="0" xfId="0" applyFont="1" applyFill="1"/>
    <xf numFmtId="0" fontId="17" fillId="4" borderId="0" xfId="0" applyFont="1" applyFill="1" applyAlignment="1">
      <alignment horizontal="center"/>
    </xf>
    <xf numFmtId="170" fontId="16" fillId="4" borderId="0" xfId="0" applyNumberFormat="1" applyFont="1" applyFill="1" applyAlignment="1">
      <alignment horizontal="center"/>
    </xf>
    <xf numFmtId="43" fontId="16" fillId="4" borderId="0" xfId="0" applyNumberFormat="1" applyFont="1" applyFill="1"/>
    <xf numFmtId="43" fontId="2" fillId="0" borderId="61" xfId="1" applyFont="1" applyFill="1" applyBorder="1" applyAlignment="1">
      <alignment horizontal="center" wrapText="1"/>
    </xf>
    <xf numFmtId="0" fontId="0" fillId="0" borderId="8" xfId="0" applyBorder="1" applyAlignment="1">
      <alignment horizontal="center" vertical="center"/>
    </xf>
    <xf numFmtId="0" fontId="6" fillId="2" borderId="2" xfId="0" applyFont="1" applyFill="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0" fillId="0" borderId="5" xfId="0" applyBorder="1" applyAlignment="1">
      <alignment horizontal="center"/>
    </xf>
    <xf numFmtId="0" fontId="0" fillId="0" borderId="8" xfId="0" applyBorder="1" applyAlignment="1">
      <alignment horizontal="center"/>
    </xf>
    <xf numFmtId="0" fontId="0" fillId="0" borderId="17" xfId="0" applyBorder="1" applyAlignment="1">
      <alignment horizontal="center"/>
    </xf>
    <xf numFmtId="0" fontId="17" fillId="3" borderId="62" xfId="0" applyFont="1" applyFill="1" applyBorder="1" applyAlignment="1">
      <alignment horizontal="left"/>
    </xf>
    <xf numFmtId="0" fontId="16" fillId="3" borderId="62" xfId="0" applyFont="1" applyFill="1" applyBorder="1"/>
    <xf numFmtId="0" fontId="17" fillId="3" borderId="62" xfId="0" applyFont="1" applyFill="1" applyBorder="1" applyAlignment="1">
      <alignment horizontal="center"/>
    </xf>
    <xf numFmtId="170" fontId="16" fillId="3" borderId="62" xfId="0" applyNumberFormat="1" applyFont="1" applyFill="1" applyBorder="1" applyAlignment="1">
      <alignment horizontal="center"/>
    </xf>
    <xf numFmtId="43" fontId="16" fillId="3" borderId="62" xfId="0" applyNumberFormat="1" applyFont="1" applyFill="1" applyBorder="1"/>
    <xf numFmtId="0" fontId="2" fillId="0" borderId="93" xfId="0" applyFont="1" applyBorder="1"/>
    <xf numFmtId="0" fontId="2" fillId="0" borderId="61" xfId="0" applyFont="1" applyBorder="1"/>
    <xf numFmtId="0" fontId="2" fillId="0" borderId="61" xfId="0" applyFont="1" applyBorder="1" applyAlignment="1">
      <alignment horizontal="center"/>
    </xf>
    <xf numFmtId="171" fontId="2" fillId="0" borderId="61" xfId="0" applyNumberFormat="1" applyFont="1" applyBorder="1" applyAlignment="1">
      <alignment horizontal="center"/>
    </xf>
    <xf numFmtId="43" fontId="2" fillId="0" borderId="61" xfId="0" applyNumberFormat="1" applyFont="1" applyBorder="1" applyAlignment="1">
      <alignment horizontal="center"/>
    </xf>
    <xf numFmtId="0" fontId="17" fillId="4" borderId="62" xfId="0" applyFont="1" applyFill="1" applyBorder="1" applyAlignment="1">
      <alignment horizontal="left"/>
    </xf>
    <xf numFmtId="0" fontId="16" fillId="4" borderId="62" xfId="0" applyFont="1" applyFill="1" applyBorder="1"/>
    <xf numFmtId="0" fontId="17" fillId="4" borderId="62" xfId="0" applyFont="1" applyFill="1" applyBorder="1" applyAlignment="1">
      <alignment horizontal="center"/>
    </xf>
    <xf numFmtId="170" fontId="16" fillId="4" borderId="62" xfId="0" applyNumberFormat="1" applyFont="1" applyFill="1" applyBorder="1" applyAlignment="1">
      <alignment horizontal="center"/>
    </xf>
    <xf numFmtId="43" fontId="16" fillId="4" borderId="62" xfId="0" applyNumberFormat="1" applyFont="1" applyFill="1" applyBorder="1"/>
    <xf numFmtId="39" fontId="22" fillId="0" borderId="150" xfId="14" applyNumberFormat="1" applyFont="1" applyBorder="1"/>
    <xf numFmtId="9" fontId="0" fillId="0" borderId="0" xfId="64" applyFont="1"/>
    <xf numFmtId="0" fontId="17" fillId="10" borderId="0" xfId="0" applyFont="1" applyFill="1" applyAlignment="1">
      <alignment horizontal="left"/>
    </xf>
    <xf numFmtId="0" fontId="16" fillId="10" borderId="0" xfId="0" applyFont="1" applyFill="1"/>
    <xf numFmtId="0" fontId="17" fillId="10" borderId="0" xfId="0" applyFont="1" applyFill="1" applyAlignment="1">
      <alignment horizontal="center"/>
    </xf>
    <xf numFmtId="170" fontId="16" fillId="10" borderId="0" xfId="0" applyNumberFormat="1" applyFont="1" applyFill="1" applyAlignment="1">
      <alignment horizontal="center"/>
    </xf>
    <xf numFmtId="43" fontId="16" fillId="10" borderId="0" xfId="0" applyNumberFormat="1" applyFont="1" applyFill="1"/>
    <xf numFmtId="0" fontId="0" fillId="10" borderId="0" xfId="0" applyFill="1"/>
    <xf numFmtId="0" fontId="65" fillId="0" borderId="0" xfId="65" applyAlignment="1">
      <alignment vertical="center"/>
    </xf>
    <xf numFmtId="0" fontId="66" fillId="0" borderId="0" xfId="53" applyFont="1"/>
    <xf numFmtId="0" fontId="66" fillId="0" borderId="57" xfId="53" applyFont="1" applyBorder="1"/>
    <xf numFmtId="0" fontId="69" fillId="0" borderId="0" xfId="53" applyFont="1" applyAlignment="1">
      <alignment horizontal="center" vertical="center"/>
    </xf>
    <xf numFmtId="4" fontId="70" fillId="0" borderId="133" xfId="53" applyNumberFormat="1" applyFont="1" applyBorder="1" applyAlignment="1">
      <alignment horizontal="center" vertical="center"/>
    </xf>
    <xf numFmtId="4" fontId="70" fillId="0" borderId="134" xfId="53" applyNumberFormat="1" applyFont="1" applyBorder="1" applyAlignment="1">
      <alignment horizontal="center" vertical="center"/>
    </xf>
    <xf numFmtId="4" fontId="70" fillId="0" borderId="134" xfId="53" applyNumberFormat="1" applyFont="1" applyBorder="1" applyAlignment="1">
      <alignment horizontal="right" vertical="center"/>
    </xf>
    <xf numFmtId="4" fontId="70" fillId="0" borderId="135" xfId="53" applyNumberFormat="1" applyFont="1" applyBorder="1" applyAlignment="1">
      <alignment horizontal="center" vertical="center"/>
    </xf>
    <xf numFmtId="4" fontId="70" fillId="0" borderId="0" xfId="53" applyNumberFormat="1" applyFont="1" applyAlignment="1">
      <alignment horizontal="center" vertical="center"/>
    </xf>
    <xf numFmtId="4" fontId="70" fillId="0" borderId="98" xfId="53" applyNumberFormat="1" applyFont="1" applyBorder="1" applyAlignment="1">
      <alignment horizontal="center" vertical="center"/>
    </xf>
    <xf numFmtId="4" fontId="70" fillId="0" borderId="0" xfId="53" applyNumberFormat="1" applyFont="1" applyAlignment="1">
      <alignment horizontal="right" vertical="center"/>
    </xf>
    <xf numFmtId="4" fontId="70" fillId="0" borderId="57" xfId="53" applyNumberFormat="1" applyFont="1" applyBorder="1" applyAlignment="1">
      <alignment horizontal="center" vertical="center"/>
    </xf>
    <xf numFmtId="4" fontId="70" fillId="0" borderId="57" xfId="53" applyNumberFormat="1" applyFont="1" applyBorder="1" applyAlignment="1">
      <alignment horizontal="left" vertical="center"/>
    </xf>
    <xf numFmtId="4" fontId="70" fillId="0" borderId="0" xfId="68" applyNumberFormat="1" applyFont="1" applyAlignment="1">
      <alignment vertical="center"/>
    </xf>
    <xf numFmtId="4" fontId="66" fillId="0" borderId="0" xfId="53" applyNumberFormat="1" applyFont="1" applyAlignment="1">
      <alignment horizontal="center"/>
    </xf>
    <xf numFmtId="4" fontId="70" fillId="0" borderId="16" xfId="53" applyNumberFormat="1" applyFont="1" applyBorder="1" applyAlignment="1">
      <alignment horizontal="center" vertical="center"/>
    </xf>
    <xf numFmtId="4" fontId="70" fillId="0" borderId="143" xfId="53" applyNumberFormat="1" applyFont="1" applyBorder="1" applyAlignment="1">
      <alignment horizontal="center" vertical="center"/>
    </xf>
    <xf numFmtId="4" fontId="70" fillId="0" borderId="143" xfId="53" applyNumberFormat="1" applyFont="1" applyBorder="1" applyAlignment="1">
      <alignment horizontal="right" vertical="center"/>
    </xf>
    <xf numFmtId="4" fontId="70" fillId="0" borderId="144" xfId="53" applyNumberFormat="1" applyFont="1" applyBorder="1" applyAlignment="1">
      <alignment horizontal="center" vertical="center"/>
    </xf>
    <xf numFmtId="4" fontId="70" fillId="0" borderId="129" xfId="53" applyNumberFormat="1" applyFont="1" applyBorder="1" applyAlignment="1">
      <alignment horizontal="center" vertical="center"/>
    </xf>
    <xf numFmtId="0" fontId="71" fillId="0" borderId="98" xfId="53" applyFont="1" applyBorder="1"/>
    <xf numFmtId="4" fontId="72" fillId="0" borderId="0" xfId="68" applyNumberFormat="1" applyFont="1" applyAlignment="1">
      <alignment vertical="center"/>
    </xf>
    <xf numFmtId="0" fontId="71" fillId="0" borderId="0" xfId="53" applyFont="1"/>
    <xf numFmtId="4" fontId="73" fillId="0" borderId="0" xfId="68" applyNumberFormat="1" applyFont="1" applyAlignment="1">
      <alignment vertical="center"/>
    </xf>
    <xf numFmtId="4" fontId="71" fillId="0" borderId="0" xfId="68" applyNumberFormat="1" applyFont="1" applyAlignment="1">
      <alignment horizontal="center" vertical="center"/>
    </xf>
    <xf numFmtId="4" fontId="71" fillId="0" borderId="0" xfId="68" applyNumberFormat="1" applyFont="1" applyAlignment="1">
      <alignment horizontal="right" vertical="center"/>
    </xf>
    <xf numFmtId="4" fontId="71" fillId="0" borderId="0" xfId="53" applyNumberFormat="1" applyFont="1" applyAlignment="1">
      <alignment horizontal="center" vertical="center"/>
    </xf>
    <xf numFmtId="4" fontId="71" fillId="0" borderId="128" xfId="53" applyNumberFormat="1" applyFont="1" applyBorder="1" applyAlignment="1">
      <alignment horizontal="center" vertical="center"/>
    </xf>
    <xf numFmtId="0" fontId="70" fillId="0" borderId="0" xfId="53" applyFont="1"/>
    <xf numFmtId="4" fontId="66" fillId="0" borderId="57" xfId="53" applyNumberFormat="1" applyFont="1" applyBorder="1" applyAlignment="1">
      <alignment horizontal="center" vertical="center"/>
    </xf>
    <xf numFmtId="4" fontId="73" fillId="0" borderId="0" xfId="68" applyNumberFormat="1" applyFont="1" applyAlignment="1">
      <alignment horizontal="center" vertical="center"/>
    </xf>
    <xf numFmtId="3" fontId="71" fillId="0" borderId="0" xfId="68" applyNumberFormat="1" applyFont="1" applyAlignment="1">
      <alignment horizontal="center" vertical="center"/>
    </xf>
    <xf numFmtId="4" fontId="71" fillId="0" borderId="0" xfId="68" applyNumberFormat="1" applyFont="1" applyAlignment="1">
      <alignment horizontal="left" vertical="center"/>
    </xf>
    <xf numFmtId="4" fontId="71" fillId="0" borderId="0" xfId="68" applyNumberFormat="1" applyFont="1" applyAlignment="1">
      <alignment vertical="center"/>
    </xf>
    <xf numFmtId="4" fontId="71" fillId="0" borderId="0" xfId="53" applyNumberFormat="1" applyFont="1"/>
    <xf numFmtId="43" fontId="75" fillId="0" borderId="0" xfId="69" applyNumberFormat="1" applyFont="1" applyAlignment="1">
      <alignment vertical="center"/>
    </xf>
    <xf numFmtId="4" fontId="76" fillId="0" borderId="0" xfId="68" applyNumberFormat="1" applyFont="1" applyAlignment="1">
      <alignment horizontal="center" vertical="center"/>
    </xf>
    <xf numFmtId="4" fontId="51" fillId="0" borderId="0" xfId="68" applyNumberFormat="1" applyFont="1" applyAlignment="1">
      <alignment horizontal="center" vertical="center"/>
    </xf>
    <xf numFmtId="4" fontId="51" fillId="0" borderId="0" xfId="68" quotePrefix="1" applyNumberFormat="1" applyFont="1" applyAlignment="1">
      <alignment horizontal="center" vertical="center"/>
    </xf>
    <xf numFmtId="4" fontId="77" fillId="0" borderId="0" xfId="68" applyNumberFormat="1" applyFont="1" applyAlignment="1">
      <alignment horizontal="center" vertical="center"/>
    </xf>
    <xf numFmtId="4" fontId="51" fillId="0" borderId="0" xfId="53" applyNumberFormat="1" applyFont="1" applyAlignment="1">
      <alignment horizontal="center" vertical="center"/>
    </xf>
    <xf numFmtId="0" fontId="77" fillId="0" borderId="0" xfId="53" applyFont="1" applyAlignment="1">
      <alignment horizontal="center"/>
    </xf>
    <xf numFmtId="0" fontId="77" fillId="0" borderId="0" xfId="53" applyFont="1"/>
    <xf numFmtId="180" fontId="51" fillId="0" borderId="0" xfId="53" applyNumberFormat="1" applyFont="1" applyAlignment="1">
      <alignment vertical="center"/>
    </xf>
    <xf numFmtId="3" fontId="51" fillId="0" borderId="0" xfId="53" applyNumberFormat="1" applyFont="1" applyAlignment="1">
      <alignment horizontal="center" vertical="center"/>
    </xf>
    <xf numFmtId="4" fontId="51" fillId="0" borderId="0" xfId="70" applyNumberFormat="1" applyFont="1" applyAlignment="1">
      <alignment horizontal="center" vertical="center"/>
    </xf>
    <xf numFmtId="4" fontId="78" fillId="0" borderId="0" xfId="53" applyNumberFormat="1" applyFont="1" applyAlignment="1">
      <alignment horizontal="center" vertical="center"/>
    </xf>
    <xf numFmtId="4" fontId="73" fillId="0" borderId="151" xfId="68" applyNumberFormat="1" applyFont="1" applyBorder="1" applyAlignment="1">
      <alignment horizontal="right" vertical="center"/>
    </xf>
    <xf numFmtId="4" fontId="51" fillId="0" borderId="0" xfId="53" applyNumberFormat="1" applyFont="1" applyAlignment="1">
      <alignment vertical="center"/>
    </xf>
    <xf numFmtId="181" fontId="51" fillId="0" borderId="0" xfId="53" applyNumberFormat="1" applyFont="1" applyAlignment="1">
      <alignment horizontal="center" vertical="center"/>
    </xf>
    <xf numFmtId="4" fontId="71" fillId="0" borderId="141" xfId="68" applyNumberFormat="1" applyFont="1" applyBorder="1" applyAlignment="1">
      <alignment horizontal="right" vertical="center"/>
    </xf>
    <xf numFmtId="4" fontId="71" fillId="0" borderId="141" xfId="68" applyNumberFormat="1" applyFont="1" applyBorder="1" applyAlignment="1">
      <alignment horizontal="center" vertical="center"/>
    </xf>
    <xf numFmtId="4" fontId="71" fillId="0" borderId="0" xfId="53" applyNumberFormat="1" applyFont="1" applyAlignment="1">
      <alignment horizontal="right"/>
    </xf>
    <xf numFmtId="0" fontId="71" fillId="0" borderId="0" xfId="53" applyFont="1" applyAlignment="1">
      <alignment horizontal="center"/>
    </xf>
    <xf numFmtId="177" fontId="71" fillId="0" borderId="0" xfId="35" applyNumberFormat="1" applyFont="1" applyBorder="1" applyAlignment="1">
      <alignment horizontal="right"/>
    </xf>
    <xf numFmtId="0" fontId="73" fillId="0" borderId="0" xfId="68" applyFont="1" applyAlignment="1">
      <alignment horizontal="center" vertical="center"/>
    </xf>
    <xf numFmtId="4" fontId="73" fillId="0" borderId="0" xfId="68" applyNumberFormat="1" applyFont="1" applyAlignment="1">
      <alignment horizontal="right" vertical="center"/>
    </xf>
    <xf numFmtId="0" fontId="71" fillId="0" borderId="0" xfId="53" applyFont="1" applyAlignment="1">
      <alignment horizontal="right"/>
    </xf>
    <xf numFmtId="4" fontId="71" fillId="0" borderId="151" xfId="68" applyNumberFormat="1" applyFont="1" applyBorder="1" applyAlignment="1">
      <alignment horizontal="center" vertical="center"/>
    </xf>
    <xf numFmtId="4" fontId="73" fillId="0" borderId="151" xfId="68" applyNumberFormat="1" applyFont="1" applyBorder="1" applyAlignment="1">
      <alignment horizontal="center" vertical="center"/>
    </xf>
    <xf numFmtId="4" fontId="71" fillId="0" borderId="16" xfId="53" applyNumberFormat="1" applyFont="1" applyBorder="1" applyAlignment="1">
      <alignment horizontal="center" vertical="center"/>
    </xf>
    <xf numFmtId="4" fontId="71" fillId="0" borderId="143" xfId="53" applyNumberFormat="1" applyFont="1" applyBorder="1" applyAlignment="1">
      <alignment horizontal="center" vertical="center"/>
    </xf>
    <xf numFmtId="4" fontId="71" fillId="0" borderId="143" xfId="53" applyNumberFormat="1" applyFont="1" applyBorder="1" applyAlignment="1">
      <alignment horizontal="right" vertical="center"/>
    </xf>
    <xf numFmtId="4" fontId="71" fillId="0" borderId="18" xfId="53" applyNumberFormat="1" applyFont="1" applyBorder="1" applyAlignment="1">
      <alignment horizontal="center" vertical="center"/>
    </xf>
    <xf numFmtId="4" fontId="73" fillId="0" borderId="143" xfId="68" applyNumberFormat="1" applyFont="1" applyBorder="1" applyAlignment="1">
      <alignment vertical="center"/>
    </xf>
    <xf numFmtId="4" fontId="66" fillId="0" borderId="144" xfId="53" applyNumberFormat="1" applyFont="1" applyBorder="1" applyAlignment="1">
      <alignment horizontal="center" vertical="center"/>
    </xf>
    <xf numFmtId="4" fontId="66" fillId="0" borderId="0" xfId="53" applyNumberFormat="1" applyFont="1" applyAlignment="1">
      <alignment horizontal="right"/>
    </xf>
    <xf numFmtId="2" fontId="71" fillId="0" borderId="0" xfId="53" applyNumberFormat="1" applyFont="1"/>
    <xf numFmtId="43" fontId="66" fillId="0" borderId="0" xfId="53" applyNumberFormat="1" applyFont="1"/>
    <xf numFmtId="4" fontId="71" fillId="0" borderId="0" xfId="68" quotePrefix="1" applyNumberFormat="1" applyFont="1" applyAlignment="1">
      <alignment horizontal="center" vertical="center"/>
    </xf>
    <xf numFmtId="0" fontId="0" fillId="0" borderId="156" xfId="4" applyFont="1" applyBorder="1" applyAlignment="1">
      <alignment horizontal="left"/>
    </xf>
    <xf numFmtId="0" fontId="17" fillId="0" borderId="141" xfId="0" quotePrefix="1" applyFont="1" applyBorder="1" applyAlignment="1">
      <alignment horizontal="left" wrapText="1"/>
    </xf>
    <xf numFmtId="0" fontId="17" fillId="0" borderId="125" xfId="0" applyFont="1" applyBorder="1" applyAlignment="1">
      <alignment horizontal="center" vertical="center"/>
    </xf>
    <xf numFmtId="0" fontId="17" fillId="0" borderId="125" xfId="0" applyFont="1" applyBorder="1" applyAlignment="1">
      <alignment horizontal="center"/>
    </xf>
    <xf numFmtId="0" fontId="16" fillId="0" borderId="149" xfId="0" applyFont="1" applyBorder="1" applyAlignment="1">
      <alignment horizontal="center"/>
    </xf>
    <xf numFmtId="0" fontId="16" fillId="0" borderId="103" xfId="0" applyFont="1" applyBorder="1" applyAlignment="1">
      <alignment horizontal="center"/>
    </xf>
    <xf numFmtId="0" fontId="32" fillId="0" borderId="125" xfId="0" applyFont="1" applyBorder="1" applyAlignment="1">
      <alignment horizontal="center"/>
    </xf>
    <xf numFmtId="0" fontId="17" fillId="0" borderId="149" xfId="0" applyFont="1" applyBorder="1" applyAlignment="1">
      <alignment horizontal="center"/>
    </xf>
    <xf numFmtId="0" fontId="17" fillId="8" borderId="141" xfId="0" quotePrefix="1" applyFont="1" applyFill="1" applyBorder="1" applyAlignment="1">
      <alignment horizontal="left"/>
    </xf>
    <xf numFmtId="43" fontId="17" fillId="0" borderId="125" xfId="12" applyFont="1" applyFill="1" applyBorder="1" applyAlignment="1">
      <alignment horizontal="left" vertical="center"/>
    </xf>
    <xf numFmtId="0" fontId="17" fillId="0" borderId="141" xfId="0" applyFont="1" applyBorder="1" applyAlignment="1">
      <alignment horizontal="left"/>
    </xf>
    <xf numFmtId="0" fontId="17" fillId="0" borderId="158" xfId="0" applyFont="1" applyBorder="1" applyAlignment="1">
      <alignment horizontal="center"/>
    </xf>
    <xf numFmtId="0" fontId="16" fillId="0" borderId="158" xfId="0" applyFont="1" applyBorder="1" applyAlignment="1">
      <alignment horizontal="center"/>
    </xf>
    <xf numFmtId="43" fontId="16" fillId="0" borderId="148" xfId="1" applyFont="1" applyFill="1" applyBorder="1" applyAlignment="1">
      <alignment horizontal="center" wrapText="1"/>
    </xf>
    <xf numFmtId="0" fontId="0" fillId="0" borderId="0" xfId="0" applyAlignment="1">
      <alignment horizontal="center" vertical="center"/>
    </xf>
    <xf numFmtId="43" fontId="1" fillId="0" borderId="0" xfId="1" applyFont="1" applyBorder="1" applyAlignment="1">
      <alignment horizontal="center" vertical="center"/>
    </xf>
    <xf numFmtId="0" fontId="4" fillId="0" borderId="0" xfId="0" applyFont="1" applyAlignment="1">
      <alignment horizontal="left"/>
    </xf>
    <xf numFmtId="0" fontId="6" fillId="0" borderId="0" xfId="0" applyFont="1" applyAlignment="1">
      <alignment horizontal="left" vertical="center"/>
    </xf>
    <xf numFmtId="0" fontId="1" fillId="0" borderId="0" xfId="0" applyFont="1" applyAlignment="1">
      <alignment horizontal="left" vertical="center"/>
    </xf>
    <xf numFmtId="0" fontId="12" fillId="2" borderId="162" xfId="0" applyFont="1" applyFill="1" applyBorder="1" applyAlignment="1">
      <alignment horizontal="center" vertical="center"/>
    </xf>
    <xf numFmtId="0" fontId="12" fillId="2" borderId="163" xfId="0" applyFont="1" applyFill="1" applyBorder="1" applyAlignment="1">
      <alignment horizontal="center" vertical="center"/>
    </xf>
    <xf numFmtId="0" fontId="12" fillId="2" borderId="164" xfId="0" applyFont="1" applyFill="1" applyBorder="1" applyAlignment="1">
      <alignment horizontal="center" vertical="center"/>
    </xf>
    <xf numFmtId="0" fontId="5" fillId="0" borderId="166" xfId="0" applyFont="1" applyBorder="1" applyAlignment="1">
      <alignment horizontal="center"/>
    </xf>
    <xf numFmtId="0" fontId="44" fillId="0" borderId="167" xfId="0" applyFont="1" applyBorder="1" applyAlignment="1">
      <alignment horizontal="center"/>
    </xf>
    <xf numFmtId="0" fontId="50" fillId="0" borderId="167" xfId="0" applyFont="1" applyBorder="1" applyAlignment="1">
      <alignment horizontal="center"/>
    </xf>
    <xf numFmtId="0" fontId="15" fillId="0" borderId="167" xfId="0" applyFont="1" applyBorder="1" applyAlignment="1">
      <alignment horizontal="center"/>
    </xf>
    <xf numFmtId="0" fontId="15" fillId="0" borderId="168" xfId="0" applyFont="1" applyBorder="1" applyAlignment="1">
      <alignment horizontal="center"/>
    </xf>
    <xf numFmtId="43" fontId="15" fillId="0" borderId="171" xfId="1" applyFont="1" applyFill="1" applyBorder="1" applyAlignment="1"/>
    <xf numFmtId="0" fontId="15" fillId="0" borderId="170" xfId="0" applyFont="1" applyBorder="1" applyAlignment="1">
      <alignment horizontal="center"/>
    </xf>
    <xf numFmtId="43" fontId="15" fillId="7" borderId="171" xfId="1" applyFont="1" applyFill="1" applyBorder="1" applyAlignment="1">
      <alignment horizontal="center"/>
    </xf>
    <xf numFmtId="43" fontId="15" fillId="0" borderId="171" xfId="0" applyNumberFormat="1" applyFont="1" applyBorder="1" applyAlignment="1">
      <alignment horizontal="center"/>
    </xf>
    <xf numFmtId="43" fontId="15" fillId="0" borderId="171" xfId="1" applyFont="1" applyBorder="1" applyAlignment="1"/>
    <xf numFmtId="167" fontId="15" fillId="0" borderId="171" xfId="1" applyNumberFormat="1" applyFont="1" applyBorder="1" applyAlignment="1"/>
    <xf numFmtId="167" fontId="16" fillId="0" borderId="172" xfId="1" applyNumberFormat="1" applyFont="1" applyBorder="1" applyAlignment="1"/>
    <xf numFmtId="0" fontId="79" fillId="0" borderId="0" xfId="87" applyFont="1" applyAlignment="1">
      <alignment vertical="top"/>
    </xf>
    <xf numFmtId="0" fontId="80" fillId="0" borderId="0" xfId="87" applyFont="1" applyAlignment="1">
      <alignment vertical="top"/>
    </xf>
    <xf numFmtId="0" fontId="81" fillId="0" borderId="0" xfId="87" applyFont="1" applyAlignment="1">
      <alignment vertical="top"/>
    </xf>
    <xf numFmtId="0" fontId="19" fillId="4" borderId="0" xfId="60" applyFill="1" applyAlignment="1">
      <alignment horizontal="center"/>
    </xf>
    <xf numFmtId="9" fontId="19" fillId="0" borderId="61" xfId="60" applyNumberFormat="1" applyBorder="1"/>
    <xf numFmtId="172" fontId="63" fillId="0" borderId="0" xfId="1" applyNumberFormat="1" applyFont="1" applyFill="1"/>
    <xf numFmtId="167" fontId="15" fillId="0" borderId="32" xfId="2" applyNumberFormat="1" applyFont="1" applyFill="1" applyBorder="1" applyAlignment="1"/>
    <xf numFmtId="0" fontId="15" fillId="0" borderId="0" xfId="0" applyFont="1" applyAlignment="1">
      <alignment horizontal="center"/>
    </xf>
    <xf numFmtId="43" fontId="15" fillId="0" borderId="173" xfId="0" applyNumberFormat="1" applyFont="1" applyBorder="1" applyAlignment="1">
      <alignment horizontal="center"/>
    </xf>
    <xf numFmtId="0" fontId="15" fillId="0" borderId="39" xfId="0" applyFont="1" applyBorder="1" applyAlignment="1">
      <alignment horizontal="center"/>
    </xf>
    <xf numFmtId="0" fontId="15" fillId="0" borderId="27" xfId="0" applyFont="1" applyBorder="1" applyAlignment="1">
      <alignment horizontal="center"/>
    </xf>
    <xf numFmtId="0" fontId="32" fillId="0" borderId="149" xfId="0" applyFont="1" applyBorder="1" applyAlignment="1">
      <alignment horizontal="center"/>
    </xf>
    <xf numFmtId="0" fontId="32" fillId="0" borderId="158" xfId="0" applyFont="1" applyBorder="1" applyAlignment="1">
      <alignment horizontal="center"/>
    </xf>
    <xf numFmtId="43" fontId="17" fillId="0" borderId="149" xfId="12" applyFont="1" applyFill="1" applyBorder="1" applyAlignment="1">
      <alignment horizontal="left" vertical="center"/>
    </xf>
    <xf numFmtId="43" fontId="17" fillId="0" borderId="158" xfId="12" applyFont="1" applyFill="1" applyBorder="1" applyAlignment="1">
      <alignment horizontal="left" vertical="center"/>
    </xf>
    <xf numFmtId="0" fontId="17" fillId="0" borderId="0" xfId="12" applyNumberFormat="1" applyFont="1" applyFill="1" applyAlignment="1">
      <alignment vertical="top"/>
    </xf>
    <xf numFmtId="0" fontId="16" fillId="0" borderId="0" xfId="12" applyNumberFormat="1" applyFont="1" applyFill="1" applyAlignment="1">
      <alignment vertical="top"/>
    </xf>
    <xf numFmtId="0" fontId="16" fillId="0" borderId="0" xfId="12" applyNumberFormat="1" applyFont="1" applyFill="1" applyAlignment="1">
      <alignment horizontal="center" vertical="center"/>
    </xf>
    <xf numFmtId="0" fontId="16" fillId="0" borderId="0" xfId="12" applyNumberFormat="1" applyFont="1" applyFill="1" applyAlignment="1">
      <alignment vertical="top" wrapText="1"/>
    </xf>
    <xf numFmtId="0" fontId="17" fillId="0" borderId="0" xfId="0" applyFont="1" applyAlignment="1">
      <alignment horizontal="left"/>
    </xf>
    <xf numFmtId="0" fontId="17" fillId="0" borderId="0" xfId="0" applyFont="1" applyAlignment="1">
      <alignment horizontal="center"/>
    </xf>
    <xf numFmtId="43" fontId="2" fillId="0" borderId="9" xfId="1" applyFont="1" applyFill="1" applyBorder="1" applyAlignment="1">
      <alignment horizontal="left" vertical="center" wrapText="1"/>
    </xf>
    <xf numFmtId="43" fontId="2" fillId="0" borderId="0" xfId="1" applyFont="1"/>
    <xf numFmtId="167" fontId="15" fillId="0" borderId="55" xfId="1" applyNumberFormat="1" applyFont="1" applyBorder="1" applyAlignment="1"/>
    <xf numFmtId="167" fontId="15" fillId="7" borderId="41" xfId="1" applyNumberFormat="1" applyFont="1" applyFill="1" applyBorder="1" applyAlignment="1">
      <alignment horizontal="center"/>
    </xf>
    <xf numFmtId="43" fontId="15" fillId="0" borderId="174" xfId="1" applyFont="1" applyBorder="1" applyAlignment="1"/>
    <xf numFmtId="43" fontId="15" fillId="0" borderId="175" xfId="1" applyFont="1" applyBorder="1" applyAlignment="1"/>
    <xf numFmtId="0" fontId="17" fillId="0" borderId="62" xfId="0" quotePrefix="1" applyFont="1" applyBorder="1" applyAlignment="1">
      <alignment horizontal="left"/>
    </xf>
    <xf numFmtId="0" fontId="17" fillId="0" borderId="93" xfId="0" applyFont="1" applyBorder="1" applyAlignment="1">
      <alignment horizontal="center"/>
    </xf>
    <xf numFmtId="0" fontId="16" fillId="0" borderId="93" xfId="0" applyFont="1" applyBorder="1" applyAlignment="1">
      <alignment horizontal="center"/>
    </xf>
    <xf numFmtId="0" fontId="1" fillId="0" borderId="93" xfId="0" applyFont="1" applyBorder="1" applyAlignment="1">
      <alignment horizontal="center" vertical="center" wrapText="1"/>
    </xf>
    <xf numFmtId="0" fontId="1" fillId="0" borderId="158" xfId="0" applyFont="1" applyBorder="1" applyAlignment="1">
      <alignment horizontal="center" vertical="center" wrapText="1"/>
    </xf>
    <xf numFmtId="0" fontId="32" fillId="0" borderId="93" xfId="0" applyFont="1" applyBorder="1" applyAlignment="1">
      <alignment horizontal="center"/>
    </xf>
    <xf numFmtId="0" fontId="17" fillId="0" borderId="141" xfId="0" quotePrefix="1" applyFont="1" applyBorder="1" applyAlignment="1">
      <alignment horizontal="left"/>
    </xf>
    <xf numFmtId="0" fontId="56" fillId="0" borderId="0" xfId="58" applyFont="1" applyAlignment="1">
      <alignment horizontal="center" vertical="center" wrapText="1"/>
    </xf>
    <xf numFmtId="49" fontId="56" fillId="0" borderId="0" xfId="58" applyNumberFormat="1" applyFont="1" applyAlignment="1">
      <alignment horizontal="center" vertical="center" wrapText="1"/>
    </xf>
    <xf numFmtId="0" fontId="19" fillId="0" borderId="0" xfId="58" applyFont="1" applyAlignment="1">
      <alignment horizontal="center" vertical="center" wrapText="1"/>
    </xf>
    <xf numFmtId="41" fontId="59" fillId="0" borderId="0" xfId="59" applyFont="1" applyBorder="1" applyAlignment="1">
      <alignment horizontal="center" vertical="center"/>
    </xf>
    <xf numFmtId="0" fontId="45" fillId="0" borderId="0" xfId="58" applyFont="1" applyAlignment="1">
      <alignment horizontal="left" vertical="center" wrapText="1" readingOrder="1"/>
    </xf>
    <xf numFmtId="0" fontId="62" fillId="0" borderId="0" xfId="58" applyFont="1" applyAlignment="1">
      <alignment horizontal="center" vertical="center" wrapText="1"/>
    </xf>
    <xf numFmtId="0" fontId="45" fillId="0" borderId="0" xfId="58" applyFont="1" applyAlignment="1">
      <alignment horizontal="center" vertical="center" wrapText="1"/>
    </xf>
    <xf numFmtId="0" fontId="21" fillId="0" borderId="0" xfId="58" applyFont="1" applyAlignment="1">
      <alignment horizontal="center" vertical="center"/>
    </xf>
    <xf numFmtId="0" fontId="57" fillId="0" borderId="0" xfId="58" applyFont="1" applyAlignment="1">
      <alignment horizontal="center" vertical="center" wrapText="1"/>
    </xf>
    <xf numFmtId="49" fontId="45" fillId="0" borderId="0" xfId="58" applyNumberFormat="1" applyFont="1" applyAlignment="1">
      <alignment horizontal="left" vertical="center" wrapText="1"/>
    </xf>
    <xf numFmtId="0" fontId="45" fillId="0" borderId="0" xfId="58" applyFont="1" applyAlignment="1">
      <alignment horizontal="left" vertical="center" wrapText="1"/>
    </xf>
    <xf numFmtId="0" fontId="55" fillId="0" borderId="0" xfId="58" applyFont="1" applyAlignment="1">
      <alignment horizontal="left" vertical="center" wrapText="1" indent="5"/>
    </xf>
    <xf numFmtId="0" fontId="22" fillId="0" borderId="0" xfId="58" applyFont="1" applyAlignment="1">
      <alignment horizontal="center" vertical="center" wrapText="1"/>
    </xf>
    <xf numFmtId="0" fontId="19" fillId="0" borderId="0" xfId="58" applyFont="1" applyAlignment="1">
      <alignment horizontal="center" vertical="center"/>
    </xf>
    <xf numFmtId="178" fontId="19" fillId="0" borderId="0" xfId="58" applyNumberFormat="1" applyFont="1" applyAlignment="1">
      <alignment horizontal="center" vertical="center"/>
    </xf>
    <xf numFmtId="0" fontId="21" fillId="0" borderId="0" xfId="58" applyFont="1" applyAlignment="1">
      <alignment horizontal="center"/>
    </xf>
    <xf numFmtId="0" fontId="53" fillId="0" borderId="132" xfId="58" applyFont="1" applyBorder="1" applyAlignment="1">
      <alignment horizontal="center" vertical="center"/>
    </xf>
    <xf numFmtId="0" fontId="53" fillId="0" borderId="136" xfId="58" applyFont="1" applyBorder="1" applyAlignment="1">
      <alignment horizontal="center" vertical="center"/>
    </xf>
    <xf numFmtId="0" fontId="53" fillId="0" borderId="139" xfId="58" applyFont="1" applyBorder="1" applyAlignment="1">
      <alignment horizontal="center" vertical="center"/>
    </xf>
    <xf numFmtId="0" fontId="55" fillId="0" borderId="0" xfId="58" applyFont="1" applyAlignment="1">
      <alignment horizontal="center" vertical="center" wrapText="1"/>
    </xf>
    <xf numFmtId="0" fontId="0" fillId="0" borderId="7" xfId="0" applyBorder="1" applyAlignment="1">
      <alignment horizontal="center"/>
    </xf>
    <xf numFmtId="0" fontId="0" fillId="0" borderId="95" xfId="0" applyBorder="1" applyAlignment="1">
      <alignment horizontal="center"/>
    </xf>
    <xf numFmtId="0" fontId="3" fillId="0" borderId="15" xfId="0" applyFont="1" applyBorder="1" applyAlignment="1">
      <alignment horizontal="right"/>
    </xf>
    <xf numFmtId="0" fontId="3" fillId="0" borderId="8" xfId="0" applyFont="1" applyBorder="1" applyAlignment="1">
      <alignment horizontal="right"/>
    </xf>
    <xf numFmtId="0" fontId="0" fillId="0" borderId="16" xfId="0" applyBorder="1" applyAlignment="1">
      <alignment horizontal="center"/>
    </xf>
    <xf numFmtId="0" fontId="0" fillId="0" borderId="143" xfId="0" applyBorder="1" applyAlignment="1">
      <alignment horizontal="center"/>
    </xf>
    <xf numFmtId="0" fontId="3" fillId="0" borderId="18" xfId="0" applyFont="1" applyBorder="1" applyAlignment="1">
      <alignment horizontal="right"/>
    </xf>
    <xf numFmtId="0" fontId="3" fillId="0" borderId="17" xfId="0" applyFont="1" applyBorder="1" applyAlignment="1">
      <alignment horizontal="right"/>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7" fillId="0" borderId="22" xfId="0" applyFont="1" applyBorder="1" applyAlignment="1">
      <alignment horizontal="left" vertical="center" wrapText="1"/>
    </xf>
    <xf numFmtId="0" fontId="3" fillId="0" borderId="11" xfId="0" applyFont="1" applyBorder="1" applyAlignment="1">
      <alignment horizontal="center" vertical="center"/>
    </xf>
    <xf numFmtId="0" fontId="3" fillId="0" borderId="97" xfId="0" applyFont="1" applyBorder="1" applyAlignment="1">
      <alignment horizontal="center" vertical="center"/>
    </xf>
    <xf numFmtId="0" fontId="0" fillId="0" borderId="4" xfId="0" applyBorder="1" applyAlignment="1">
      <alignment horizontal="center"/>
    </xf>
    <xf numFmtId="0" fontId="0" fillId="0" borderId="146" xfId="0" applyBorder="1" applyAlignment="1">
      <alignment horizontal="center"/>
    </xf>
    <xf numFmtId="0" fontId="3" fillId="0" borderId="14" xfId="0" applyFont="1" applyBorder="1" applyAlignment="1">
      <alignment horizontal="right"/>
    </xf>
    <xf numFmtId="0" fontId="3" fillId="0" borderId="5" xfId="0" applyFont="1" applyBorder="1" applyAlignment="1">
      <alignment horizontal="right"/>
    </xf>
    <xf numFmtId="0" fontId="0" fillId="0" borderId="7" xfId="0" applyBorder="1" applyAlignment="1">
      <alignment horizontal="center" vertical="center"/>
    </xf>
    <xf numFmtId="0" fontId="0" fillId="0" borderId="95" xfId="0" applyBorder="1" applyAlignment="1">
      <alignment horizontal="center" vertical="center"/>
    </xf>
    <xf numFmtId="0" fontId="4" fillId="0" borderId="0" xfId="0" applyFont="1" applyAlignment="1">
      <alignment horizontal="center" vertical="center"/>
    </xf>
    <xf numFmtId="49" fontId="5" fillId="0" borderId="0" xfId="0" applyNumberFormat="1" applyFont="1" applyAlignment="1">
      <alignment horizontal="left"/>
    </xf>
    <xf numFmtId="49" fontId="5" fillId="0" borderId="0" xfId="0" applyNumberFormat="1" applyFont="1" applyAlignment="1">
      <alignment horizontal="left" vertical="center" wrapText="1"/>
    </xf>
    <xf numFmtId="0" fontId="5" fillId="0" borderId="0" xfId="0" applyFont="1" applyAlignment="1">
      <alignment horizontal="left" vertical="center" wrapText="1"/>
    </xf>
    <xf numFmtId="0" fontId="6" fillId="2" borderId="1" xfId="0" applyFont="1" applyFill="1" applyBorder="1" applyAlignment="1">
      <alignment horizontal="center" vertical="center"/>
    </xf>
    <xf numFmtId="0" fontId="6" fillId="2" borderId="147" xfId="0" applyFont="1" applyFill="1" applyBorder="1" applyAlignment="1">
      <alignment horizontal="center" vertical="center"/>
    </xf>
    <xf numFmtId="0" fontId="3" fillId="0" borderId="4" xfId="0" applyFont="1" applyBorder="1" applyAlignment="1">
      <alignment horizontal="center" vertical="center"/>
    </xf>
    <xf numFmtId="0" fontId="3" fillId="0" borderId="146" xfId="0" applyFont="1" applyBorder="1" applyAlignment="1">
      <alignment horizontal="center" vertical="center"/>
    </xf>
    <xf numFmtId="0" fontId="3" fillId="0" borderId="7" xfId="0" applyFont="1" applyBorder="1" applyAlignment="1">
      <alignment horizontal="center" vertical="center"/>
    </xf>
    <xf numFmtId="0" fontId="3" fillId="0" borderId="95" xfId="0" applyFont="1" applyBorder="1" applyAlignment="1">
      <alignment horizontal="center" vertical="center"/>
    </xf>
    <xf numFmtId="0" fontId="6" fillId="2" borderId="145" xfId="0" applyFont="1" applyFill="1" applyBorder="1" applyAlignment="1">
      <alignment horizontal="center" vertical="center"/>
    </xf>
    <xf numFmtId="0" fontId="6" fillId="2" borderId="2" xfId="0" applyFont="1" applyFill="1" applyBorder="1" applyAlignment="1">
      <alignment horizontal="center" vertical="center"/>
    </xf>
    <xf numFmtId="0" fontId="80" fillId="0" borderId="0" xfId="87" applyFont="1" applyAlignment="1">
      <alignment horizontal="left" vertical="top" wrapText="1"/>
    </xf>
    <xf numFmtId="49" fontId="10" fillId="0" borderId="0" xfId="0" applyNumberFormat="1" applyFont="1" applyAlignment="1">
      <alignment horizontal="center" vertical="center"/>
    </xf>
    <xf numFmtId="49" fontId="12" fillId="2" borderId="23" xfId="0" applyNumberFormat="1" applyFont="1" applyFill="1" applyBorder="1" applyAlignment="1">
      <alignment horizontal="center" vertical="center"/>
    </xf>
    <xf numFmtId="0" fontId="12" fillId="2" borderId="29" xfId="0" applyFont="1" applyFill="1" applyBorder="1" applyAlignment="1">
      <alignment horizontal="center" vertical="center"/>
    </xf>
    <xf numFmtId="49" fontId="12" fillId="2" borderId="24" xfId="0" applyNumberFormat="1" applyFont="1" applyFill="1" applyBorder="1" applyAlignment="1">
      <alignment horizontal="center" vertical="center"/>
    </xf>
    <xf numFmtId="49" fontId="12" fillId="2" borderId="153" xfId="0" applyNumberFormat="1" applyFont="1" applyFill="1" applyBorder="1" applyAlignment="1">
      <alignment horizontal="center" vertical="center"/>
    </xf>
    <xf numFmtId="49" fontId="12" fillId="2" borderId="25" xfId="0" applyNumberFormat="1" applyFont="1" applyFill="1" applyBorder="1" applyAlignment="1">
      <alignment horizontal="center" vertical="center"/>
    </xf>
    <xf numFmtId="49" fontId="12" fillId="2" borderId="30" xfId="0" applyNumberFormat="1" applyFont="1" applyFill="1" applyBorder="1" applyAlignment="1">
      <alignment horizontal="center" vertical="center"/>
    </xf>
    <xf numFmtId="49" fontId="12" fillId="2" borderId="154" xfId="0" applyNumberFormat="1" applyFont="1" applyFill="1" applyBorder="1" applyAlignment="1">
      <alignment horizontal="center" vertical="center"/>
    </xf>
    <xf numFmtId="49" fontId="12" fillId="2" borderId="31" xfId="0" applyNumberFormat="1" applyFont="1" applyFill="1" applyBorder="1" applyAlignment="1">
      <alignment horizontal="center" vertical="center"/>
    </xf>
    <xf numFmtId="165" fontId="12" fillId="2" borderId="26" xfId="2" applyNumberFormat="1" applyFont="1" applyFill="1" applyBorder="1" applyAlignment="1">
      <alignment horizontal="center" vertical="center"/>
    </xf>
    <xf numFmtId="49" fontId="12" fillId="2" borderId="26" xfId="0" applyNumberFormat="1" applyFont="1" applyFill="1" applyBorder="1" applyAlignment="1">
      <alignment horizontal="center" vertical="center"/>
    </xf>
    <xf numFmtId="0" fontId="12" fillId="2" borderId="26" xfId="0" applyFont="1" applyFill="1" applyBorder="1" applyAlignment="1">
      <alignment horizontal="center" vertical="center"/>
    </xf>
    <xf numFmtId="0" fontId="3" fillId="0" borderId="24" xfId="4" applyFont="1" applyBorder="1" applyAlignment="1">
      <alignment horizontal="left"/>
    </xf>
    <xf numFmtId="0" fontId="3" fillId="0" borderId="153" xfId="4" applyFont="1" applyBorder="1" applyAlignment="1">
      <alignment horizontal="left"/>
    </xf>
    <xf numFmtId="0" fontId="3" fillId="0" borderId="25" xfId="4" applyFont="1" applyBorder="1" applyAlignment="1">
      <alignment horizontal="left"/>
    </xf>
    <xf numFmtId="0" fontId="0" fillId="0" borderId="39" xfId="4" applyFont="1" applyBorder="1" applyAlignment="1">
      <alignment horizontal="left"/>
    </xf>
    <xf numFmtId="0" fontId="0" fillId="0" borderId="156" xfId="4" applyFont="1" applyBorder="1" applyAlignment="1">
      <alignment horizontal="left"/>
    </xf>
    <xf numFmtId="0" fontId="1" fillId="0" borderId="40" xfId="4" applyBorder="1" applyAlignment="1">
      <alignment horizontal="left"/>
    </xf>
    <xf numFmtId="0" fontId="1" fillId="0" borderId="39" xfId="4" applyBorder="1" applyAlignment="1">
      <alignment horizontal="left"/>
    </xf>
    <xf numFmtId="0" fontId="1" fillId="0" borderId="156" xfId="4" applyBorder="1" applyAlignment="1">
      <alignment horizontal="left"/>
    </xf>
    <xf numFmtId="49" fontId="12" fillId="2" borderId="28" xfId="0" applyNumberFormat="1" applyFont="1" applyFill="1" applyBorder="1" applyAlignment="1">
      <alignment horizontal="center" vertical="center"/>
    </xf>
    <xf numFmtId="0" fontId="12" fillId="2" borderId="28" xfId="0" applyFont="1" applyFill="1" applyBorder="1" applyAlignment="1">
      <alignment horizontal="center" vertical="center"/>
    </xf>
    <xf numFmtId="0" fontId="5" fillId="0" borderId="34" xfId="0" applyFont="1" applyBorder="1" applyAlignment="1">
      <alignment horizontal="left"/>
    </xf>
    <xf numFmtId="0" fontId="5" fillId="0" borderId="155" xfId="0" applyFont="1" applyBorder="1" applyAlignment="1">
      <alignment horizontal="left"/>
    </xf>
    <xf numFmtId="0" fontId="5" fillId="0" borderId="35" xfId="0" applyFont="1" applyBorder="1" applyAlignment="1">
      <alignment horizontal="left"/>
    </xf>
    <xf numFmtId="0" fontId="15" fillId="0" borderId="39" xfId="0" applyFont="1" applyBorder="1" applyAlignment="1">
      <alignment horizontal="left"/>
    </xf>
    <xf numFmtId="0" fontId="15" fillId="0" borderId="156" xfId="0" applyFont="1" applyBorder="1" applyAlignment="1">
      <alignment horizontal="left"/>
    </xf>
    <xf numFmtId="0" fontId="15" fillId="0" borderId="40" xfId="0" applyFont="1" applyBorder="1" applyAlignment="1">
      <alignment horizontal="left"/>
    </xf>
    <xf numFmtId="0" fontId="15" fillId="0" borderId="39" xfId="0" applyFont="1" applyBorder="1" applyAlignment="1">
      <alignment horizontal="left" wrapText="1"/>
    </xf>
    <xf numFmtId="0" fontId="15" fillId="0" borderId="156" xfId="0" applyFont="1" applyBorder="1" applyAlignment="1">
      <alignment horizontal="left" wrapText="1"/>
    </xf>
    <xf numFmtId="0" fontId="15" fillId="0" borderId="40" xfId="0" applyFont="1" applyBorder="1" applyAlignment="1">
      <alignment horizontal="left" wrapText="1"/>
    </xf>
    <xf numFmtId="0" fontId="15" fillId="0" borderId="44" xfId="0" applyFont="1" applyBorder="1" applyAlignment="1">
      <alignment horizontal="left"/>
    </xf>
    <xf numFmtId="0" fontId="15" fillId="0" borderId="157" xfId="0" applyFont="1" applyBorder="1" applyAlignment="1">
      <alignment horizontal="left"/>
    </xf>
    <xf numFmtId="0" fontId="15" fillId="0" borderId="45" xfId="0" applyFont="1" applyBorder="1" applyAlignment="1">
      <alignment horizontal="left"/>
    </xf>
    <xf numFmtId="0" fontId="17" fillId="0" borderId="48" xfId="4" applyFont="1" applyBorder="1" applyAlignment="1">
      <alignment horizontal="right"/>
    </xf>
    <xf numFmtId="0" fontId="17" fillId="0" borderId="49" xfId="4" applyFont="1" applyBorder="1" applyAlignment="1">
      <alignment horizontal="right"/>
    </xf>
    <xf numFmtId="0" fontId="17" fillId="0" borderId="50" xfId="4" applyFont="1" applyBorder="1" applyAlignment="1">
      <alignment horizontal="right"/>
    </xf>
    <xf numFmtId="0" fontId="3" fillId="2" borderId="64" xfId="0" applyFont="1" applyFill="1" applyBorder="1" applyAlignment="1">
      <alignment horizontal="right"/>
    </xf>
    <xf numFmtId="0" fontId="3" fillId="2" borderId="49" xfId="0" applyFont="1" applyFill="1" applyBorder="1" applyAlignment="1">
      <alignment horizontal="right"/>
    </xf>
    <xf numFmtId="0" fontId="3" fillId="2" borderId="50" xfId="0" applyFont="1" applyFill="1" applyBorder="1" applyAlignment="1">
      <alignment horizontal="right"/>
    </xf>
    <xf numFmtId="0" fontId="0" fillId="0" borderId="0" xfId="0" applyAlignment="1">
      <alignment horizontal="right"/>
    </xf>
    <xf numFmtId="0" fontId="18" fillId="0" borderId="128" xfId="0" applyFont="1" applyBorder="1" applyAlignment="1">
      <alignment horizontal="left" wrapText="1"/>
    </xf>
    <xf numFmtId="0" fontId="18" fillId="0" borderId="103" xfId="0" applyFont="1" applyBorder="1" applyAlignment="1">
      <alignment horizontal="left" wrapText="1"/>
    </xf>
    <xf numFmtId="0" fontId="6" fillId="0" borderId="131" xfId="0" applyFont="1" applyBorder="1" applyAlignment="1">
      <alignment horizontal="center" vertical="center"/>
    </xf>
    <xf numFmtId="0" fontId="6" fillId="0" borderId="101" xfId="0" applyFont="1" applyBorder="1" applyAlignment="1">
      <alignment horizontal="center" vertical="center"/>
    </xf>
    <xf numFmtId="0" fontId="21" fillId="5" borderId="96" xfId="5" applyFont="1" applyFill="1" applyBorder="1" applyAlignment="1">
      <alignment horizontal="left" vertical="center" wrapText="1"/>
    </xf>
    <xf numFmtId="0" fontId="21" fillId="5" borderId="97" xfId="5" applyFont="1" applyFill="1" applyBorder="1" applyAlignment="1">
      <alignment horizontal="left" vertical="center" wrapText="1"/>
    </xf>
    <xf numFmtId="0" fontId="21" fillId="5" borderId="12" xfId="5" applyFont="1" applyFill="1" applyBorder="1" applyAlignment="1">
      <alignment horizontal="left" vertical="center" wrapText="1"/>
    </xf>
    <xf numFmtId="0" fontId="21" fillId="5" borderId="82" xfId="5" applyFont="1" applyFill="1" applyBorder="1" applyAlignment="1">
      <alignment horizontal="left" vertical="center" wrapText="1"/>
    </xf>
    <xf numFmtId="0" fontId="21" fillId="5" borderId="83" xfId="5" applyFont="1" applyFill="1" applyBorder="1" applyAlignment="1">
      <alignment horizontal="left" vertical="center" wrapText="1"/>
    </xf>
    <xf numFmtId="0" fontId="21" fillId="5" borderId="84" xfId="5" applyFont="1" applyFill="1" applyBorder="1" applyAlignment="1">
      <alignment horizontal="left" vertical="center" wrapText="1"/>
    </xf>
    <xf numFmtId="0" fontId="21" fillId="5" borderId="15" xfId="5" applyFont="1" applyFill="1" applyBorder="1" applyAlignment="1">
      <alignment horizontal="left" vertical="center" wrapText="1"/>
    </xf>
    <xf numFmtId="0" fontId="21" fillId="5" borderId="95" xfId="5" applyFont="1" applyFill="1" applyBorder="1" applyAlignment="1">
      <alignment horizontal="left" vertical="center" wrapText="1"/>
    </xf>
    <xf numFmtId="0" fontId="21" fillId="5" borderId="8" xfId="5" applyFont="1" applyFill="1" applyBorder="1" applyAlignment="1">
      <alignment horizontal="left" vertical="center" wrapText="1"/>
    </xf>
    <xf numFmtId="0" fontId="20" fillId="5" borderId="0" xfId="5" applyFont="1" applyFill="1" applyAlignment="1">
      <alignment horizontal="center" vertical="center"/>
    </xf>
    <xf numFmtId="0" fontId="24" fillId="5" borderId="77" xfId="5" applyFont="1" applyFill="1" applyBorder="1" applyAlignment="1">
      <alignment horizontal="center" vertical="center" wrapText="1"/>
    </xf>
    <xf numFmtId="0" fontId="17" fillId="0" borderId="141" xfId="12" applyNumberFormat="1" applyFont="1" applyFill="1" applyBorder="1" applyAlignment="1">
      <alignment horizontal="center" vertical="center"/>
    </xf>
    <xf numFmtId="0" fontId="3" fillId="0" borderId="141" xfId="0" applyFont="1" applyBorder="1" applyAlignment="1">
      <alignment horizontal="center" vertical="center"/>
    </xf>
    <xf numFmtId="0" fontId="17" fillId="0" borderId="159" xfId="0" applyFont="1" applyBorder="1" applyAlignment="1">
      <alignment horizontal="center" vertical="center"/>
    </xf>
    <xf numFmtId="0" fontId="17" fillId="0" borderId="160" xfId="0" applyFont="1" applyBorder="1" applyAlignment="1">
      <alignment horizontal="center" vertical="center"/>
    </xf>
    <xf numFmtId="0" fontId="17" fillId="0" borderId="140" xfId="0" applyFont="1" applyBorder="1" applyAlignment="1">
      <alignment horizontal="center" vertical="center"/>
    </xf>
    <xf numFmtId="0" fontId="17" fillId="0" borderId="142" xfId="0" applyFont="1" applyBorder="1" applyAlignment="1">
      <alignment horizontal="center" vertical="center"/>
    </xf>
    <xf numFmtId="0" fontId="17" fillId="0" borderId="61" xfId="0" applyFont="1" applyBorder="1" applyAlignment="1">
      <alignment horizontal="center" vertical="center"/>
    </xf>
    <xf numFmtId="0" fontId="17" fillId="0" borderId="141" xfId="0" quotePrefix="1" applyFont="1" applyBorder="1" applyAlignment="1">
      <alignment horizontal="center"/>
    </xf>
    <xf numFmtId="0" fontId="17" fillId="0" borderId="141" xfId="0" applyFont="1" applyBorder="1" applyAlignment="1">
      <alignment horizontal="center"/>
    </xf>
    <xf numFmtId="0" fontId="17" fillId="0" borderId="141" xfId="0" quotePrefix="1" applyFont="1" applyBorder="1" applyAlignment="1">
      <alignment horizontal="center" wrapText="1"/>
    </xf>
    <xf numFmtId="0" fontId="17" fillId="0" borderId="61" xfId="0" applyFont="1" applyBorder="1" applyAlignment="1">
      <alignment horizontal="right"/>
    </xf>
    <xf numFmtId="0" fontId="17" fillId="0" borderId="62" xfId="0" applyFont="1" applyBorder="1" applyAlignment="1">
      <alignment horizontal="left" wrapText="1"/>
    </xf>
    <xf numFmtId="170" fontId="17" fillId="0" borderId="61" xfId="0" applyNumberFormat="1" applyFont="1" applyBorder="1" applyAlignment="1">
      <alignment horizontal="center" vertical="center"/>
    </xf>
    <xf numFmtId="0" fontId="17" fillId="0" borderId="61" xfId="0" applyFont="1" applyBorder="1" applyAlignment="1">
      <alignment horizontal="left"/>
    </xf>
    <xf numFmtId="0" fontId="17" fillId="0" borderId="148" xfId="0" applyFont="1" applyBorder="1" applyAlignment="1">
      <alignment horizontal="right"/>
    </xf>
    <xf numFmtId="0" fontId="32" fillId="0" borderId="61" xfId="0" applyFont="1" applyBorder="1" applyAlignment="1">
      <alignment horizontal="left"/>
    </xf>
    <xf numFmtId="0" fontId="16" fillId="0" borderId="61" xfId="0" applyFont="1" applyBorder="1" applyAlignment="1">
      <alignment horizontal="left"/>
    </xf>
    <xf numFmtId="0" fontId="17" fillId="0" borderId="93" xfId="0" applyFont="1" applyBorder="1" applyAlignment="1">
      <alignment horizontal="right"/>
    </xf>
    <xf numFmtId="0" fontId="17" fillId="0" borderId="59" xfId="0" applyFont="1" applyBorder="1" applyAlignment="1">
      <alignment horizontal="right"/>
    </xf>
    <xf numFmtId="0" fontId="17" fillId="0" borderId="60" xfId="0" applyFont="1" applyBorder="1" applyAlignment="1">
      <alignment horizontal="right"/>
    </xf>
    <xf numFmtId="0" fontId="17" fillId="0" borderId="148" xfId="0" applyFont="1" applyBorder="1" applyAlignment="1">
      <alignment horizontal="left"/>
    </xf>
    <xf numFmtId="0" fontId="17" fillId="0" borderId="148" xfId="0" applyFont="1" applyBorder="1" applyAlignment="1">
      <alignment horizontal="center" vertical="center"/>
    </xf>
    <xf numFmtId="170" fontId="17" fillId="0" borderId="148" xfId="0" applyNumberFormat="1" applyFont="1" applyBorder="1" applyAlignment="1">
      <alignment horizontal="center" vertical="center"/>
    </xf>
    <xf numFmtId="0" fontId="64" fillId="0" borderId="0" xfId="0" applyFont="1" applyAlignment="1">
      <alignment horizontal="center"/>
    </xf>
    <xf numFmtId="0" fontId="4" fillId="0" borderId="0" xfId="0" applyFont="1" applyAlignment="1">
      <alignment horizontal="center"/>
    </xf>
    <xf numFmtId="0" fontId="1" fillId="0" borderId="169" xfId="4" applyBorder="1" applyAlignment="1">
      <alignment horizontal="left"/>
    </xf>
    <xf numFmtId="0" fontId="1" fillId="0" borderId="170" xfId="4" applyBorder="1" applyAlignment="1">
      <alignment horizontal="left"/>
    </xf>
    <xf numFmtId="43" fontId="3" fillId="0" borderId="53" xfId="1" applyFont="1" applyBorder="1" applyAlignment="1">
      <alignment horizontal="left"/>
    </xf>
    <xf numFmtId="43" fontId="3" fillId="0" borderId="54" xfId="1" applyFont="1" applyBorder="1" applyAlignment="1">
      <alignment horizontal="left"/>
    </xf>
    <xf numFmtId="0" fontId="3" fillId="0" borderId="39" xfId="4" applyFont="1" applyBorder="1" applyAlignment="1">
      <alignment horizontal="left"/>
    </xf>
    <xf numFmtId="0" fontId="3" fillId="0" borderId="40" xfId="4" applyFont="1" applyBorder="1" applyAlignment="1">
      <alignment horizontal="left"/>
    </xf>
    <xf numFmtId="0" fontId="44" fillId="0" borderId="39" xfId="0" applyFont="1" applyBorder="1" applyAlignment="1">
      <alignment horizontal="left"/>
    </xf>
    <xf numFmtId="0" fontId="44" fillId="0" borderId="40" xfId="0" applyFont="1" applyBorder="1" applyAlignment="1">
      <alignment horizontal="left"/>
    </xf>
    <xf numFmtId="49" fontId="12" fillId="2" borderId="161" xfId="0" applyNumberFormat="1" applyFont="1" applyFill="1" applyBorder="1" applyAlignment="1">
      <alignment horizontal="center" vertical="center"/>
    </xf>
    <xf numFmtId="0" fontId="12" fillId="2" borderId="165" xfId="0" applyFont="1" applyFill="1" applyBorder="1" applyAlignment="1">
      <alignment horizontal="center" vertical="center"/>
    </xf>
    <xf numFmtId="49" fontId="12" fillId="2" borderId="129" xfId="0" applyNumberFormat="1" applyFont="1" applyFill="1" applyBorder="1" applyAlignment="1">
      <alignment horizontal="center" vertical="center"/>
    </xf>
    <xf numFmtId="49" fontId="12" fillId="2" borderId="130" xfId="0" applyNumberFormat="1" applyFont="1" applyFill="1" applyBorder="1" applyAlignment="1">
      <alignment horizontal="center" vertical="center"/>
    </xf>
    <xf numFmtId="165" fontId="12" fillId="2" borderId="162" xfId="2" applyNumberFormat="1" applyFont="1" applyFill="1" applyBorder="1" applyAlignment="1">
      <alignment horizontal="center" vertical="center"/>
    </xf>
    <xf numFmtId="49" fontId="12" fillId="2" borderId="162" xfId="0" applyNumberFormat="1" applyFont="1" applyFill="1" applyBorder="1" applyAlignment="1">
      <alignment horizontal="center" vertical="center"/>
    </xf>
    <xf numFmtId="0" fontId="10" fillId="0" borderId="0" xfId="0" applyFont="1" applyAlignment="1">
      <alignment horizontal="center" vertical="center"/>
    </xf>
    <xf numFmtId="165" fontId="10" fillId="0" borderId="0" xfId="2" applyNumberFormat="1" applyFont="1" applyFill="1" applyBorder="1" applyAlignment="1">
      <alignment horizontal="center" vertical="center"/>
    </xf>
    <xf numFmtId="0" fontId="10" fillId="0" borderId="0" xfId="0" applyFont="1" applyAlignment="1">
      <alignment horizontal="left" vertical="center"/>
    </xf>
    <xf numFmtId="0" fontId="3" fillId="0" borderId="53" xfId="4" applyFont="1" applyBorder="1" applyAlignment="1">
      <alignment horizontal="left"/>
    </xf>
    <xf numFmtId="0" fontId="3" fillId="0" borderId="54" xfId="4" applyFont="1" applyBorder="1" applyAlignment="1">
      <alignment horizontal="left"/>
    </xf>
    <xf numFmtId="4" fontId="70" fillId="0" borderId="0" xfId="53" applyNumberFormat="1" applyFont="1" applyAlignment="1">
      <alignment horizontal="center" vertical="center"/>
    </xf>
    <xf numFmtId="4" fontId="67" fillId="0" borderId="133" xfId="53" applyNumberFormat="1" applyFont="1" applyBorder="1" applyAlignment="1">
      <alignment horizontal="center" vertical="center"/>
    </xf>
    <xf numFmtId="4" fontId="67" fillId="0" borderId="134" xfId="53" applyNumberFormat="1" applyFont="1" applyBorder="1" applyAlignment="1">
      <alignment horizontal="center" vertical="center"/>
    </xf>
    <xf numFmtId="4" fontId="67" fillId="0" borderId="135" xfId="53" applyNumberFormat="1" applyFont="1" applyBorder="1" applyAlignment="1">
      <alignment horizontal="center" vertical="center"/>
    </xf>
    <xf numFmtId="4" fontId="67" fillId="0" borderId="98" xfId="53" applyNumberFormat="1" applyFont="1" applyBorder="1" applyAlignment="1">
      <alignment horizontal="center" vertical="center"/>
    </xf>
    <xf numFmtId="4" fontId="67" fillId="0" borderId="0" xfId="53" applyNumberFormat="1" applyFont="1" applyAlignment="1">
      <alignment horizontal="center" vertical="center"/>
    </xf>
    <xf numFmtId="4" fontId="67" fillId="0" borderId="57" xfId="53" applyNumberFormat="1" applyFont="1" applyBorder="1" applyAlignment="1">
      <alignment horizontal="center" vertical="center"/>
    </xf>
    <xf numFmtId="4" fontId="67" fillId="0" borderId="152" xfId="53" applyNumberFormat="1" applyFont="1" applyBorder="1" applyAlignment="1">
      <alignment horizontal="center" vertical="center"/>
    </xf>
    <xf numFmtId="49" fontId="68" fillId="0" borderId="133" xfId="53" applyNumberFormat="1" applyFont="1" applyBorder="1" applyAlignment="1">
      <alignment horizontal="center" vertical="center"/>
    </xf>
    <xf numFmtId="0" fontId="68" fillId="0" borderId="134" xfId="53" applyFont="1" applyBorder="1" applyAlignment="1">
      <alignment horizontal="center" vertical="center"/>
    </xf>
    <xf numFmtId="0" fontId="68" fillId="0" borderId="135" xfId="53" applyFont="1" applyBorder="1" applyAlignment="1">
      <alignment horizontal="center" vertical="center"/>
    </xf>
    <xf numFmtId="0" fontId="68" fillId="0" borderId="16" xfId="53" applyFont="1" applyBorder="1" applyAlignment="1">
      <alignment horizontal="center" vertical="center"/>
    </xf>
    <xf numFmtId="0" fontId="68" fillId="0" borderId="143" xfId="53" applyFont="1" applyBorder="1" applyAlignment="1">
      <alignment horizontal="center" vertical="center"/>
    </xf>
    <xf numFmtId="0" fontId="68" fillId="0" borderId="144" xfId="53" applyFont="1" applyBorder="1" applyAlignment="1">
      <alignment horizontal="center" vertical="center"/>
    </xf>
    <xf numFmtId="49" fontId="17" fillId="0" borderId="0" xfId="0" quotePrefix="1" applyNumberFormat="1" applyFont="1"/>
  </cellXfs>
  <cellStyles count="91">
    <cellStyle name="Comma" xfId="1" builtinId="3"/>
    <cellStyle name="Comma [0]" xfId="2" builtinId="6"/>
    <cellStyle name="Comma [0] 10" xfId="34" xr:uid="{2625FEF0-CF42-4982-B6BE-AE5B44F447DD}"/>
    <cellStyle name="Comma [0] 10 2" xfId="35" xr:uid="{FBB124F5-C3CE-467E-850B-4B4403D01897}"/>
    <cellStyle name="Comma [0] 13 18" xfId="3" xr:uid="{2FDD6249-D472-42FA-A9E6-AD086B62A31E}"/>
    <cellStyle name="Comma [0] 2" xfId="22" xr:uid="{FFBB865F-4D5D-4B0F-BB64-C6461C628256}"/>
    <cellStyle name="Comma [0] 2 11" xfId="36" xr:uid="{24A92B61-E930-4E22-ABCB-ADCE3FFA83FC}"/>
    <cellStyle name="Comma [0] 2 2" xfId="31" xr:uid="{B5B830B0-309A-45F0-80B9-D6B4F3738571}"/>
    <cellStyle name="Comma [0] 2 2 2" xfId="61" xr:uid="{95E41D81-9B85-4BED-97FC-6EAE4A2BAD95}"/>
    <cellStyle name="Comma [0] 2 3" xfId="59" xr:uid="{8F0115E0-117A-47C4-A9C0-0256C224A102}"/>
    <cellStyle name="Comma [0] 2 3 4" xfId="67" xr:uid="{555A4F6D-3E05-4AB4-9691-20160EDB3528}"/>
    <cellStyle name="Comma [0] 3" xfId="19" xr:uid="{FFAFC566-7719-45CC-A2A9-6190EF4443ED}"/>
    <cellStyle name="Comma [0] 3 2" xfId="33" xr:uid="{94102B9B-3F0A-4646-89C4-CC5F9D05CBB3}"/>
    <cellStyle name="Comma [0] 3 2 2" xfId="16" xr:uid="{C92F505E-977B-48E8-9A2D-0C5F9C3CF205}"/>
    <cellStyle name="Comma [0] 3 2 2 7" xfId="10" xr:uid="{C3F4D3E1-406F-4F7F-A3DE-1913586592E3}"/>
    <cellStyle name="Comma [0] 4" xfId="49" xr:uid="{85DA6BA3-322D-43F7-A16F-A59C9533AAAC}"/>
    <cellStyle name="Comma [0] 5" xfId="29" xr:uid="{74BCF4F2-463F-4D92-9AF3-2DF579AE180C}"/>
    <cellStyle name="Comma [0] 6" xfId="71" xr:uid="{425BC4FE-4A52-4F48-B2A5-3B56DAFEDAC0}"/>
    <cellStyle name="Comma [0] 7" xfId="23" xr:uid="{7F907327-69FD-4780-BDD5-2532018A9F27}"/>
    <cellStyle name="Comma 10" xfId="17" xr:uid="{67EB54D8-FDC4-43DC-9835-CB0F10AB71B1}"/>
    <cellStyle name="Comma 10 2" xfId="80" xr:uid="{A979BBAB-4F35-4A70-B6CB-76ED4D7ADD46}"/>
    <cellStyle name="Comma 11" xfId="73" xr:uid="{74A3EDD8-3948-4FC1-80D8-F7357B4A7E7A}"/>
    <cellStyle name="Comma 11 2" xfId="37" xr:uid="{5D818C60-3286-4C88-AB3F-B0353B5BA500}"/>
    <cellStyle name="Comma 12" xfId="74" xr:uid="{F1DC5B36-446A-41B4-8318-2AFED14B97F4}"/>
    <cellStyle name="Comma 13" xfId="75" xr:uid="{E5371D1B-601C-4EC5-B260-C951AC7FB5DB}"/>
    <cellStyle name="Comma 14" xfId="76" xr:uid="{6E44E03E-88BA-47C3-8B5F-3936B869AB6A}"/>
    <cellStyle name="Comma 15" xfId="77" xr:uid="{A78518B6-CA99-422E-A735-A1553E9F7A5D}"/>
    <cellStyle name="Comma 16" xfId="38" xr:uid="{88C4B9A9-7DBC-43B4-B49C-D983DB476996}"/>
    <cellStyle name="Comma 16 2" xfId="78" xr:uid="{51705766-1038-49A2-8992-95A130FC14BE}"/>
    <cellStyle name="Comma 19 12" xfId="11" xr:uid="{CCC5BF25-9139-4F9F-A4CF-F8AA77F7CC9A}"/>
    <cellStyle name="Comma 2" xfId="9" xr:uid="{7F776AB0-7724-47A5-88CC-267FAC335540}"/>
    <cellStyle name="Comma 2 2 3" xfId="39" xr:uid="{6BDF07EF-9D91-4FDE-BFC1-B3329DEE3E55}"/>
    <cellStyle name="Comma 2 2 3 2" xfId="51" xr:uid="{4D0A879E-8FEA-4DCD-A5C9-934E1052D87D}"/>
    <cellStyle name="Comma 2 29" xfId="40" xr:uid="{9E1D9871-29A4-4AFB-A8E6-2FBDDCE60DAF}"/>
    <cellStyle name="Comma 2 4 3" xfId="56" xr:uid="{07B0F09E-220A-4DFD-B1BE-6A66FA8E2DC2}"/>
    <cellStyle name="Comma 2 8 2" xfId="55" xr:uid="{1F634019-A450-49EC-97E9-B26F26058D17}"/>
    <cellStyle name="Comma 3" xfId="41" xr:uid="{3FD2F122-A49D-4B8B-B868-259B8F78D936}"/>
    <cellStyle name="Comma 3 2" xfId="81" xr:uid="{C21E20D1-B575-4D1D-9CCC-570DC8F1F751}"/>
    <cellStyle name="Comma 31" xfId="13" xr:uid="{AFA0A077-CF41-4E01-B0D0-731E9AF7BDD6}"/>
    <cellStyle name="Comma 4" xfId="42" xr:uid="{B3B4B6C9-3D6A-4211-83D0-5F7E859D8431}"/>
    <cellStyle name="Comma 4 2" xfId="82" xr:uid="{CD68992E-F1FC-4F90-847F-052B2FD49587}"/>
    <cellStyle name="Comma 5" xfId="48" xr:uid="{F1FBA2A6-DA96-4D9F-9889-50E389CA88A6}"/>
    <cellStyle name="Comma 5 2" xfId="83" xr:uid="{B9DB2611-144A-4581-8627-2DF35E7CB7DE}"/>
    <cellStyle name="Comma 6" xfId="52" xr:uid="{74F8A130-43C0-4F5D-A227-3E271160E123}"/>
    <cellStyle name="Comma 6 2" xfId="72" xr:uid="{472595C1-7409-486E-9FDC-B853FCCBCCE5}"/>
    <cellStyle name="Comma 7" xfId="30" xr:uid="{2702CE15-726D-4381-B9E4-9E39BF74A42F}"/>
    <cellStyle name="Comma 7 2" xfId="84" xr:uid="{7B6AB5EB-FBC8-4901-A4F7-A39A82B3A724}"/>
    <cellStyle name="Comma 8" xfId="12" xr:uid="{0EAC09C7-ED90-4573-88D4-84042B7DD869}"/>
    <cellStyle name="Comma 8 2" xfId="85" xr:uid="{54BBE4DA-15E8-4B9C-A53D-84E730F294F9}"/>
    <cellStyle name="Comma 9" xfId="57" xr:uid="{5D030160-DB2D-4990-A4D6-529B29E15C20}"/>
    <cellStyle name="Comma 9 2" xfId="86" xr:uid="{B0AEC1F0-A19F-46C8-BD9D-A5389FBB8C11}"/>
    <cellStyle name="Currency [0] 2" xfId="63" xr:uid="{009A9709-4F13-41FF-98F5-146FED9EEDD0}"/>
    <cellStyle name="Currency 2" xfId="43" xr:uid="{68869813-C172-475A-B4DE-AA4EC4010606}"/>
    <cellStyle name="Hyperlink" xfId="65" builtinId="8"/>
    <cellStyle name="Normal" xfId="0" builtinId="0"/>
    <cellStyle name="Normal 10" xfId="69" xr:uid="{B5F49343-78E6-4172-A646-9CB8260B2F9C}"/>
    <cellStyle name="Normal 10 2" xfId="87" xr:uid="{794108D7-5E30-457F-87CE-EABCEFBF19CC}"/>
    <cellStyle name="Normal 13" xfId="44" xr:uid="{9E5D1A74-3C2C-49F8-BA67-207CF3CBDA1A}"/>
    <cellStyle name="Normal 18" xfId="79" xr:uid="{89639275-6896-4EEA-B301-85F184C5D900}"/>
    <cellStyle name="Normal 2" xfId="25" xr:uid="{A3FC952D-767D-425F-9331-1EB185AFE89B}"/>
    <cellStyle name="Normal 2 12" xfId="5" xr:uid="{4A4D2A5B-C4C9-4411-9785-7E7C6DFCABBA}"/>
    <cellStyle name="Normal 2 12 3" xfId="54" xr:uid="{E19A1D4D-092C-46EE-9BB7-A52960E950E2}"/>
    <cellStyle name="Normal 2 2" xfId="88" xr:uid="{4C152A9B-D65C-4496-81FC-932F8E7605E4}"/>
    <cellStyle name="Normal 2 2 11" xfId="53" xr:uid="{0AE909ED-D4C3-47B5-9FAB-B721094522F5}"/>
    <cellStyle name="Normal 2 2 2 6 2" xfId="45" xr:uid="{44175D1B-D446-487C-ACC1-74AB3CFA825F}"/>
    <cellStyle name="Normal 22 2" xfId="46" xr:uid="{0751E385-6A50-409B-9124-B5CB3A0F1E0C}"/>
    <cellStyle name="Normal 3" xfId="21" xr:uid="{924469AA-13EA-4D5B-82A3-A28714B7EB74}"/>
    <cellStyle name="Normal 3 2" xfId="20" xr:uid="{2C5D5D24-253B-4020-8B50-F996AE5CA5D5}"/>
    <cellStyle name="Normal 3 2 2" xfId="62" xr:uid="{C52F898D-BAC0-4098-84F9-9777D9D62ED1}"/>
    <cellStyle name="Normal 3 3" xfId="4" xr:uid="{AEC5E6FD-3D7A-43AE-B561-01F6FA6E32E0}"/>
    <cellStyle name="Normal 3 4" xfId="89" xr:uid="{C061DB25-FF65-4AE1-B3F3-8C7B67FCD054}"/>
    <cellStyle name="Normal 4" xfId="18" xr:uid="{DD8D9CF2-9F97-4FA0-8664-9B4915CBCEC9}"/>
    <cellStyle name="Normal 5" xfId="27" xr:uid="{B2ADB6DC-CEF3-4949-AD41-35A800197CE8}"/>
    <cellStyle name="Normal 5 2" xfId="6" xr:uid="{C95CFD2D-0EC3-40AA-A23A-6CB053167F34}"/>
    <cellStyle name="Normal 5 3" xfId="58" xr:uid="{0F1416F1-4436-4F22-9E94-A79A333623FC}"/>
    <cellStyle name="Normal 6" xfId="24" xr:uid="{00D7076A-92CF-45A0-9B68-9BBD57500F77}"/>
    <cellStyle name="Normal 6 7 3" xfId="68" xr:uid="{6A9846C4-4436-4BF5-9199-C514F6CC2783}"/>
    <cellStyle name="Normal 6 7 7" xfId="70" xr:uid="{A0D2C9D8-1D01-4D01-99DC-5A7CAD8792CD}"/>
    <cellStyle name="Normal 6 7 8" xfId="66" xr:uid="{EEA3406C-D9DA-4578-B11A-4164773B74CD}"/>
    <cellStyle name="Normal 61" xfId="47" xr:uid="{D4C00418-6271-4784-B620-1A86688F8ECB}"/>
    <cellStyle name="Normal 63" xfId="7" xr:uid="{164B9D22-4802-4F4D-BCAE-2B14853C2A9C}"/>
    <cellStyle name="Normal 7" xfId="28" xr:uid="{2D462659-61FE-45A6-A594-D7469F0F04F6}"/>
    <cellStyle name="Normal 8" xfId="50" xr:uid="{F409C046-00E3-41C4-A7AA-4CDD11B5B17A}"/>
    <cellStyle name="Normal 9" xfId="26" xr:uid="{83DB7F52-9247-4888-88DD-827EA191F580}"/>
    <cellStyle name="Normal_4-QUARRY" xfId="14" xr:uid="{4399900F-AECC-434F-A9EA-35449156FAAB}"/>
    <cellStyle name="Normal_GEMPAL JAYA 500.03" xfId="60" xr:uid="{66AE6BB6-B568-4F24-92CC-457F92800F5A}"/>
    <cellStyle name="Percent" xfId="64" builtinId="5"/>
    <cellStyle name="Percent 2" xfId="90" xr:uid="{F515DDFC-1F45-45DD-9289-720F1B7BB482}"/>
    <cellStyle name="Percent 4" xfId="32" xr:uid="{2CE4677C-F3F7-41CC-A20E-E07A22A5CFD6}"/>
    <cellStyle name="Percent 4 2" xfId="15" xr:uid="{56839344-540D-42F2-84A7-D7EFE7773934}"/>
    <cellStyle name="Percent 4 2 3" xfId="8" xr:uid="{B8A7974E-3895-403C-8DA5-7D37C1EFD41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324" Type="http://schemas.openxmlformats.org/officeDocument/2006/relationships/externalLink" Target="externalLinks/externalLink313.xml"/><Relationship Id="rId170" Type="http://schemas.openxmlformats.org/officeDocument/2006/relationships/externalLink" Target="externalLinks/externalLink159.xml"/><Relationship Id="rId268" Type="http://schemas.openxmlformats.org/officeDocument/2006/relationships/externalLink" Target="externalLinks/externalLink257.xml"/><Relationship Id="rId475" Type="http://schemas.openxmlformats.org/officeDocument/2006/relationships/externalLink" Target="externalLinks/externalLink464.xml"/><Relationship Id="rId32" Type="http://schemas.openxmlformats.org/officeDocument/2006/relationships/externalLink" Target="externalLinks/externalLink21.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335" Type="http://schemas.openxmlformats.org/officeDocument/2006/relationships/externalLink" Target="externalLinks/externalLink324.xml"/><Relationship Id="rId377" Type="http://schemas.openxmlformats.org/officeDocument/2006/relationships/externalLink" Target="externalLinks/externalLink366.xml"/><Relationship Id="rId500" Type="http://schemas.openxmlformats.org/officeDocument/2006/relationships/externalLink" Target="externalLinks/externalLink489.xml"/><Relationship Id="rId5" Type="http://schemas.openxmlformats.org/officeDocument/2006/relationships/worksheet" Target="worksheets/sheet5.xml"/><Relationship Id="rId181" Type="http://schemas.openxmlformats.org/officeDocument/2006/relationships/externalLink" Target="externalLinks/externalLink170.xml"/><Relationship Id="rId237" Type="http://schemas.openxmlformats.org/officeDocument/2006/relationships/externalLink" Target="externalLinks/externalLink226.xml"/><Relationship Id="rId402" Type="http://schemas.openxmlformats.org/officeDocument/2006/relationships/externalLink" Target="externalLinks/externalLink391.xml"/><Relationship Id="rId279" Type="http://schemas.openxmlformats.org/officeDocument/2006/relationships/externalLink" Target="externalLinks/externalLink268.xml"/><Relationship Id="rId444" Type="http://schemas.openxmlformats.org/officeDocument/2006/relationships/externalLink" Target="externalLinks/externalLink433.xml"/><Relationship Id="rId486" Type="http://schemas.openxmlformats.org/officeDocument/2006/relationships/externalLink" Target="externalLinks/externalLink475.xml"/><Relationship Id="rId43" Type="http://schemas.openxmlformats.org/officeDocument/2006/relationships/externalLink" Target="externalLinks/externalLink32.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304" Type="http://schemas.openxmlformats.org/officeDocument/2006/relationships/externalLink" Target="externalLinks/externalLink293.xml"/><Relationship Id="rId346" Type="http://schemas.openxmlformats.org/officeDocument/2006/relationships/externalLink" Target="externalLinks/externalLink335.xml"/><Relationship Id="rId388" Type="http://schemas.openxmlformats.org/officeDocument/2006/relationships/externalLink" Target="externalLinks/externalLink377.xml"/><Relationship Id="rId511" Type="http://schemas.openxmlformats.org/officeDocument/2006/relationships/externalLink" Target="externalLinks/externalLink500.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413" Type="http://schemas.openxmlformats.org/officeDocument/2006/relationships/externalLink" Target="externalLinks/externalLink402.xml"/><Relationship Id="rId248" Type="http://schemas.openxmlformats.org/officeDocument/2006/relationships/externalLink" Target="externalLinks/externalLink237.xml"/><Relationship Id="rId455" Type="http://schemas.openxmlformats.org/officeDocument/2006/relationships/externalLink" Target="externalLinks/externalLink444.xml"/><Relationship Id="rId497" Type="http://schemas.openxmlformats.org/officeDocument/2006/relationships/externalLink" Target="externalLinks/externalLink486.xml"/><Relationship Id="rId12" Type="http://schemas.openxmlformats.org/officeDocument/2006/relationships/externalLink" Target="externalLinks/externalLink1.xml"/><Relationship Id="rId108" Type="http://schemas.openxmlformats.org/officeDocument/2006/relationships/externalLink" Target="externalLinks/externalLink97.xml"/><Relationship Id="rId315" Type="http://schemas.openxmlformats.org/officeDocument/2006/relationships/externalLink" Target="externalLinks/externalLink304.xml"/><Relationship Id="rId357" Type="http://schemas.openxmlformats.org/officeDocument/2006/relationships/externalLink" Target="externalLinks/externalLink346.xml"/><Relationship Id="rId522" Type="http://schemas.openxmlformats.org/officeDocument/2006/relationships/sheetMetadata" Target="metadata.xml"/><Relationship Id="rId54" Type="http://schemas.openxmlformats.org/officeDocument/2006/relationships/externalLink" Target="externalLinks/externalLink43.xml"/><Relationship Id="rId96" Type="http://schemas.openxmlformats.org/officeDocument/2006/relationships/externalLink" Target="externalLinks/externalLink85.xml"/><Relationship Id="rId161" Type="http://schemas.openxmlformats.org/officeDocument/2006/relationships/externalLink" Target="externalLinks/externalLink150.xml"/><Relationship Id="rId217" Type="http://schemas.openxmlformats.org/officeDocument/2006/relationships/externalLink" Target="externalLinks/externalLink206.xml"/><Relationship Id="rId399" Type="http://schemas.openxmlformats.org/officeDocument/2006/relationships/externalLink" Target="externalLinks/externalLink388.xml"/><Relationship Id="rId259" Type="http://schemas.openxmlformats.org/officeDocument/2006/relationships/externalLink" Target="externalLinks/externalLink248.xml"/><Relationship Id="rId424" Type="http://schemas.openxmlformats.org/officeDocument/2006/relationships/externalLink" Target="externalLinks/externalLink413.xml"/><Relationship Id="rId466" Type="http://schemas.openxmlformats.org/officeDocument/2006/relationships/externalLink" Target="externalLinks/externalLink455.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326" Type="http://schemas.openxmlformats.org/officeDocument/2006/relationships/externalLink" Target="externalLinks/externalLink315.xml"/><Relationship Id="rId65" Type="http://schemas.openxmlformats.org/officeDocument/2006/relationships/externalLink" Target="externalLinks/externalLink54.xml"/><Relationship Id="rId130" Type="http://schemas.openxmlformats.org/officeDocument/2006/relationships/externalLink" Target="externalLinks/externalLink119.xml"/><Relationship Id="rId368" Type="http://schemas.openxmlformats.org/officeDocument/2006/relationships/externalLink" Target="externalLinks/externalLink357.xml"/><Relationship Id="rId172" Type="http://schemas.openxmlformats.org/officeDocument/2006/relationships/externalLink" Target="externalLinks/externalLink161.xml"/><Relationship Id="rId228" Type="http://schemas.openxmlformats.org/officeDocument/2006/relationships/externalLink" Target="externalLinks/externalLink217.xml"/><Relationship Id="rId435" Type="http://schemas.openxmlformats.org/officeDocument/2006/relationships/externalLink" Target="externalLinks/externalLink424.xml"/><Relationship Id="rId477" Type="http://schemas.openxmlformats.org/officeDocument/2006/relationships/externalLink" Target="externalLinks/externalLink466.xml"/><Relationship Id="rId281" Type="http://schemas.openxmlformats.org/officeDocument/2006/relationships/externalLink" Target="externalLinks/externalLink270.xml"/><Relationship Id="rId337" Type="http://schemas.openxmlformats.org/officeDocument/2006/relationships/externalLink" Target="externalLinks/externalLink326.xml"/><Relationship Id="rId502" Type="http://schemas.openxmlformats.org/officeDocument/2006/relationships/externalLink" Target="externalLinks/externalLink491.xml"/><Relationship Id="rId34" Type="http://schemas.openxmlformats.org/officeDocument/2006/relationships/externalLink" Target="externalLinks/externalLink23.xml"/><Relationship Id="rId76" Type="http://schemas.openxmlformats.org/officeDocument/2006/relationships/externalLink" Target="externalLinks/externalLink65.xml"/><Relationship Id="rId141" Type="http://schemas.openxmlformats.org/officeDocument/2006/relationships/externalLink" Target="externalLinks/externalLink130.xml"/><Relationship Id="rId379" Type="http://schemas.openxmlformats.org/officeDocument/2006/relationships/externalLink" Target="externalLinks/externalLink368.xml"/><Relationship Id="rId7" Type="http://schemas.openxmlformats.org/officeDocument/2006/relationships/worksheet" Target="worksheets/sheet7.xml"/><Relationship Id="rId183" Type="http://schemas.openxmlformats.org/officeDocument/2006/relationships/externalLink" Target="externalLinks/externalLink172.xml"/><Relationship Id="rId239" Type="http://schemas.openxmlformats.org/officeDocument/2006/relationships/externalLink" Target="externalLinks/externalLink228.xml"/><Relationship Id="rId390" Type="http://schemas.openxmlformats.org/officeDocument/2006/relationships/externalLink" Target="externalLinks/externalLink379.xml"/><Relationship Id="rId404" Type="http://schemas.openxmlformats.org/officeDocument/2006/relationships/externalLink" Target="externalLinks/externalLink393.xml"/><Relationship Id="rId446" Type="http://schemas.openxmlformats.org/officeDocument/2006/relationships/externalLink" Target="externalLinks/externalLink435.xml"/><Relationship Id="rId250" Type="http://schemas.openxmlformats.org/officeDocument/2006/relationships/externalLink" Target="externalLinks/externalLink239.xml"/><Relationship Id="rId292" Type="http://schemas.openxmlformats.org/officeDocument/2006/relationships/externalLink" Target="externalLinks/externalLink281.xml"/><Relationship Id="rId306" Type="http://schemas.openxmlformats.org/officeDocument/2006/relationships/externalLink" Target="externalLinks/externalLink295.xml"/><Relationship Id="rId488" Type="http://schemas.openxmlformats.org/officeDocument/2006/relationships/externalLink" Target="externalLinks/externalLink477.xml"/><Relationship Id="rId45" Type="http://schemas.openxmlformats.org/officeDocument/2006/relationships/externalLink" Target="externalLinks/externalLink34.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348" Type="http://schemas.openxmlformats.org/officeDocument/2006/relationships/externalLink" Target="externalLinks/externalLink337.xml"/><Relationship Id="rId513" Type="http://schemas.openxmlformats.org/officeDocument/2006/relationships/externalLink" Target="externalLinks/externalLink502.xml"/><Relationship Id="rId152" Type="http://schemas.openxmlformats.org/officeDocument/2006/relationships/externalLink" Target="externalLinks/externalLink141.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415" Type="http://schemas.openxmlformats.org/officeDocument/2006/relationships/externalLink" Target="externalLinks/externalLink404.xml"/><Relationship Id="rId457" Type="http://schemas.openxmlformats.org/officeDocument/2006/relationships/externalLink" Target="externalLinks/externalLink446.xml"/><Relationship Id="rId261" Type="http://schemas.openxmlformats.org/officeDocument/2006/relationships/externalLink" Target="externalLinks/externalLink250.xml"/><Relationship Id="rId499" Type="http://schemas.openxmlformats.org/officeDocument/2006/relationships/externalLink" Target="externalLinks/externalLink488.xml"/><Relationship Id="rId14" Type="http://schemas.openxmlformats.org/officeDocument/2006/relationships/externalLink" Target="externalLinks/externalLink3.xml"/><Relationship Id="rId56" Type="http://schemas.openxmlformats.org/officeDocument/2006/relationships/externalLink" Target="externalLinks/externalLink45.xml"/><Relationship Id="rId317" Type="http://schemas.openxmlformats.org/officeDocument/2006/relationships/externalLink" Target="externalLinks/externalLink306.xml"/><Relationship Id="rId359" Type="http://schemas.openxmlformats.org/officeDocument/2006/relationships/externalLink" Target="externalLinks/externalLink348.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63" Type="http://schemas.openxmlformats.org/officeDocument/2006/relationships/externalLink" Target="externalLinks/externalLink152.xml"/><Relationship Id="rId219" Type="http://schemas.openxmlformats.org/officeDocument/2006/relationships/externalLink" Target="externalLinks/externalLink208.xml"/><Relationship Id="rId370" Type="http://schemas.openxmlformats.org/officeDocument/2006/relationships/externalLink" Target="externalLinks/externalLink359.xml"/><Relationship Id="rId426" Type="http://schemas.openxmlformats.org/officeDocument/2006/relationships/externalLink" Target="externalLinks/externalLink415.xml"/><Relationship Id="rId230" Type="http://schemas.openxmlformats.org/officeDocument/2006/relationships/externalLink" Target="externalLinks/externalLink219.xml"/><Relationship Id="rId468" Type="http://schemas.openxmlformats.org/officeDocument/2006/relationships/externalLink" Target="externalLinks/externalLink457.xml"/><Relationship Id="rId25" Type="http://schemas.openxmlformats.org/officeDocument/2006/relationships/externalLink" Target="externalLinks/externalLink14.xml"/><Relationship Id="rId67" Type="http://schemas.openxmlformats.org/officeDocument/2006/relationships/externalLink" Target="externalLinks/externalLink56.xml"/><Relationship Id="rId272" Type="http://schemas.openxmlformats.org/officeDocument/2006/relationships/externalLink" Target="externalLinks/externalLink261.xml"/><Relationship Id="rId328" Type="http://schemas.openxmlformats.org/officeDocument/2006/relationships/externalLink" Target="externalLinks/externalLink317.xml"/><Relationship Id="rId132" Type="http://schemas.openxmlformats.org/officeDocument/2006/relationships/externalLink" Target="externalLinks/externalLink121.xml"/><Relationship Id="rId174" Type="http://schemas.openxmlformats.org/officeDocument/2006/relationships/externalLink" Target="externalLinks/externalLink163.xml"/><Relationship Id="rId381" Type="http://schemas.openxmlformats.org/officeDocument/2006/relationships/externalLink" Target="externalLinks/externalLink370.xml"/><Relationship Id="rId241" Type="http://schemas.openxmlformats.org/officeDocument/2006/relationships/externalLink" Target="externalLinks/externalLink230.xml"/><Relationship Id="rId437" Type="http://schemas.openxmlformats.org/officeDocument/2006/relationships/externalLink" Target="externalLinks/externalLink426.xml"/><Relationship Id="rId479" Type="http://schemas.openxmlformats.org/officeDocument/2006/relationships/externalLink" Target="externalLinks/externalLink468.xml"/><Relationship Id="rId36" Type="http://schemas.openxmlformats.org/officeDocument/2006/relationships/externalLink" Target="externalLinks/externalLink25.xml"/><Relationship Id="rId283" Type="http://schemas.openxmlformats.org/officeDocument/2006/relationships/externalLink" Target="externalLinks/externalLink272.xml"/><Relationship Id="rId339" Type="http://schemas.openxmlformats.org/officeDocument/2006/relationships/externalLink" Target="externalLinks/externalLink328.xml"/><Relationship Id="rId490" Type="http://schemas.openxmlformats.org/officeDocument/2006/relationships/externalLink" Target="externalLinks/externalLink479.xml"/><Relationship Id="rId504" Type="http://schemas.openxmlformats.org/officeDocument/2006/relationships/externalLink" Target="externalLinks/externalLink493.xml"/><Relationship Id="rId78" Type="http://schemas.openxmlformats.org/officeDocument/2006/relationships/externalLink" Target="externalLinks/externalLink67.xml"/><Relationship Id="rId101" Type="http://schemas.openxmlformats.org/officeDocument/2006/relationships/externalLink" Target="externalLinks/externalLink90.xml"/><Relationship Id="rId143" Type="http://schemas.openxmlformats.org/officeDocument/2006/relationships/externalLink" Target="externalLinks/externalLink132.xml"/><Relationship Id="rId185" Type="http://schemas.openxmlformats.org/officeDocument/2006/relationships/externalLink" Target="externalLinks/externalLink174.xml"/><Relationship Id="rId350" Type="http://schemas.openxmlformats.org/officeDocument/2006/relationships/externalLink" Target="externalLinks/externalLink339.xml"/><Relationship Id="rId406" Type="http://schemas.openxmlformats.org/officeDocument/2006/relationships/externalLink" Target="externalLinks/externalLink395.xml"/><Relationship Id="rId9" Type="http://schemas.openxmlformats.org/officeDocument/2006/relationships/worksheet" Target="worksheets/sheet9.xml"/><Relationship Id="rId210" Type="http://schemas.openxmlformats.org/officeDocument/2006/relationships/externalLink" Target="externalLinks/externalLink199.xml"/><Relationship Id="rId392" Type="http://schemas.openxmlformats.org/officeDocument/2006/relationships/externalLink" Target="externalLinks/externalLink381.xml"/><Relationship Id="rId448" Type="http://schemas.openxmlformats.org/officeDocument/2006/relationships/externalLink" Target="externalLinks/externalLink437.xml"/><Relationship Id="rId252" Type="http://schemas.openxmlformats.org/officeDocument/2006/relationships/externalLink" Target="externalLinks/externalLink241.xml"/><Relationship Id="rId294" Type="http://schemas.openxmlformats.org/officeDocument/2006/relationships/externalLink" Target="externalLinks/externalLink283.xml"/><Relationship Id="rId308" Type="http://schemas.openxmlformats.org/officeDocument/2006/relationships/externalLink" Target="externalLinks/externalLink297.xml"/><Relationship Id="rId515" Type="http://schemas.openxmlformats.org/officeDocument/2006/relationships/externalLink" Target="externalLinks/externalLink504.xml"/><Relationship Id="rId47" Type="http://schemas.openxmlformats.org/officeDocument/2006/relationships/externalLink" Target="externalLinks/externalLink36.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54" Type="http://schemas.openxmlformats.org/officeDocument/2006/relationships/externalLink" Target="externalLinks/externalLink143.xml"/><Relationship Id="rId361" Type="http://schemas.openxmlformats.org/officeDocument/2006/relationships/externalLink" Target="externalLinks/externalLink350.xml"/><Relationship Id="rId196" Type="http://schemas.openxmlformats.org/officeDocument/2006/relationships/externalLink" Target="externalLinks/externalLink185.xml"/><Relationship Id="rId417" Type="http://schemas.openxmlformats.org/officeDocument/2006/relationships/externalLink" Target="externalLinks/externalLink406.xml"/><Relationship Id="rId459" Type="http://schemas.openxmlformats.org/officeDocument/2006/relationships/externalLink" Target="externalLinks/externalLink448.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63" Type="http://schemas.openxmlformats.org/officeDocument/2006/relationships/externalLink" Target="externalLinks/externalLink252.xml"/><Relationship Id="rId319" Type="http://schemas.openxmlformats.org/officeDocument/2006/relationships/externalLink" Target="externalLinks/externalLink308.xml"/><Relationship Id="rId470" Type="http://schemas.openxmlformats.org/officeDocument/2006/relationships/externalLink" Target="externalLinks/externalLink459.xml"/><Relationship Id="rId58" Type="http://schemas.openxmlformats.org/officeDocument/2006/relationships/externalLink" Target="externalLinks/externalLink47.xml"/><Relationship Id="rId123" Type="http://schemas.openxmlformats.org/officeDocument/2006/relationships/externalLink" Target="externalLinks/externalLink112.xml"/><Relationship Id="rId330" Type="http://schemas.openxmlformats.org/officeDocument/2006/relationships/externalLink" Target="externalLinks/externalLink319.xml"/><Relationship Id="rId165" Type="http://schemas.openxmlformats.org/officeDocument/2006/relationships/externalLink" Target="externalLinks/externalLink154.xml"/><Relationship Id="rId372" Type="http://schemas.openxmlformats.org/officeDocument/2006/relationships/externalLink" Target="externalLinks/externalLink361.xml"/><Relationship Id="rId428" Type="http://schemas.openxmlformats.org/officeDocument/2006/relationships/externalLink" Target="externalLinks/externalLink417.xml"/><Relationship Id="rId232" Type="http://schemas.openxmlformats.org/officeDocument/2006/relationships/externalLink" Target="externalLinks/externalLink221.xml"/><Relationship Id="rId274" Type="http://schemas.openxmlformats.org/officeDocument/2006/relationships/externalLink" Target="externalLinks/externalLink263.xml"/><Relationship Id="rId481" Type="http://schemas.openxmlformats.org/officeDocument/2006/relationships/externalLink" Target="externalLinks/externalLink470.xml"/><Relationship Id="rId27" Type="http://schemas.openxmlformats.org/officeDocument/2006/relationships/externalLink" Target="externalLinks/externalLink16.xml"/><Relationship Id="rId69" Type="http://schemas.openxmlformats.org/officeDocument/2006/relationships/externalLink" Target="externalLinks/externalLink58.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76" Type="http://schemas.openxmlformats.org/officeDocument/2006/relationships/externalLink" Target="externalLinks/externalLink165.xml"/><Relationship Id="rId341" Type="http://schemas.openxmlformats.org/officeDocument/2006/relationships/externalLink" Target="externalLinks/externalLink330.xml"/><Relationship Id="rId383" Type="http://schemas.openxmlformats.org/officeDocument/2006/relationships/externalLink" Target="externalLinks/externalLink372.xml"/><Relationship Id="rId439" Type="http://schemas.openxmlformats.org/officeDocument/2006/relationships/externalLink" Target="externalLinks/externalLink428.xml"/><Relationship Id="rId201" Type="http://schemas.openxmlformats.org/officeDocument/2006/relationships/externalLink" Target="externalLinks/externalLink190.xml"/><Relationship Id="rId243" Type="http://schemas.openxmlformats.org/officeDocument/2006/relationships/externalLink" Target="externalLinks/externalLink232.xml"/><Relationship Id="rId285" Type="http://schemas.openxmlformats.org/officeDocument/2006/relationships/externalLink" Target="externalLinks/externalLink274.xml"/><Relationship Id="rId450" Type="http://schemas.openxmlformats.org/officeDocument/2006/relationships/externalLink" Target="externalLinks/externalLink439.xml"/><Relationship Id="rId506" Type="http://schemas.openxmlformats.org/officeDocument/2006/relationships/externalLink" Target="externalLinks/externalLink495.xml"/><Relationship Id="rId38" Type="http://schemas.openxmlformats.org/officeDocument/2006/relationships/externalLink" Target="externalLinks/externalLink27.xml"/><Relationship Id="rId103" Type="http://schemas.openxmlformats.org/officeDocument/2006/relationships/externalLink" Target="externalLinks/externalLink92.xml"/><Relationship Id="rId310" Type="http://schemas.openxmlformats.org/officeDocument/2006/relationships/externalLink" Target="externalLinks/externalLink299.xml"/><Relationship Id="rId492" Type="http://schemas.openxmlformats.org/officeDocument/2006/relationships/externalLink" Target="externalLinks/externalLink481.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87" Type="http://schemas.openxmlformats.org/officeDocument/2006/relationships/externalLink" Target="externalLinks/externalLink176.xml"/><Relationship Id="rId352" Type="http://schemas.openxmlformats.org/officeDocument/2006/relationships/externalLink" Target="externalLinks/externalLink341.xml"/><Relationship Id="rId394" Type="http://schemas.openxmlformats.org/officeDocument/2006/relationships/externalLink" Target="externalLinks/externalLink383.xml"/><Relationship Id="rId408" Type="http://schemas.openxmlformats.org/officeDocument/2006/relationships/externalLink" Target="externalLinks/externalLink397.xml"/><Relationship Id="rId212" Type="http://schemas.openxmlformats.org/officeDocument/2006/relationships/externalLink" Target="externalLinks/externalLink201.xml"/><Relationship Id="rId254" Type="http://schemas.openxmlformats.org/officeDocument/2006/relationships/externalLink" Target="externalLinks/externalLink243.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96" Type="http://schemas.openxmlformats.org/officeDocument/2006/relationships/externalLink" Target="externalLinks/externalLink285.xml"/><Relationship Id="rId461" Type="http://schemas.openxmlformats.org/officeDocument/2006/relationships/externalLink" Target="externalLinks/externalLink450.xml"/><Relationship Id="rId517" Type="http://schemas.openxmlformats.org/officeDocument/2006/relationships/externalLink" Target="externalLinks/externalLink506.xml"/><Relationship Id="rId60" Type="http://schemas.openxmlformats.org/officeDocument/2006/relationships/externalLink" Target="externalLinks/externalLink49.xml"/><Relationship Id="rId156" Type="http://schemas.openxmlformats.org/officeDocument/2006/relationships/externalLink" Target="externalLinks/externalLink145.xml"/><Relationship Id="rId198" Type="http://schemas.openxmlformats.org/officeDocument/2006/relationships/externalLink" Target="externalLinks/externalLink187.xml"/><Relationship Id="rId321" Type="http://schemas.openxmlformats.org/officeDocument/2006/relationships/externalLink" Target="externalLinks/externalLink310.xml"/><Relationship Id="rId363" Type="http://schemas.openxmlformats.org/officeDocument/2006/relationships/externalLink" Target="externalLinks/externalLink352.xml"/><Relationship Id="rId419" Type="http://schemas.openxmlformats.org/officeDocument/2006/relationships/externalLink" Target="externalLinks/externalLink408.xml"/><Relationship Id="rId223" Type="http://schemas.openxmlformats.org/officeDocument/2006/relationships/externalLink" Target="externalLinks/externalLink212.xml"/><Relationship Id="rId430" Type="http://schemas.openxmlformats.org/officeDocument/2006/relationships/externalLink" Target="externalLinks/externalLink419.xml"/><Relationship Id="rId18" Type="http://schemas.openxmlformats.org/officeDocument/2006/relationships/externalLink" Target="externalLinks/externalLink7.xml"/><Relationship Id="rId265" Type="http://schemas.openxmlformats.org/officeDocument/2006/relationships/externalLink" Target="externalLinks/externalLink254.xml"/><Relationship Id="rId472" Type="http://schemas.openxmlformats.org/officeDocument/2006/relationships/externalLink" Target="externalLinks/externalLink461.xml"/><Relationship Id="rId125" Type="http://schemas.openxmlformats.org/officeDocument/2006/relationships/externalLink" Target="externalLinks/externalLink114.xml"/><Relationship Id="rId167" Type="http://schemas.openxmlformats.org/officeDocument/2006/relationships/externalLink" Target="externalLinks/externalLink156.xml"/><Relationship Id="rId332" Type="http://schemas.openxmlformats.org/officeDocument/2006/relationships/externalLink" Target="externalLinks/externalLink321.xml"/><Relationship Id="rId374" Type="http://schemas.openxmlformats.org/officeDocument/2006/relationships/externalLink" Target="externalLinks/externalLink363.xml"/><Relationship Id="rId71" Type="http://schemas.openxmlformats.org/officeDocument/2006/relationships/externalLink" Target="externalLinks/externalLink60.xml"/><Relationship Id="rId234"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8.xml"/><Relationship Id="rId276" Type="http://schemas.openxmlformats.org/officeDocument/2006/relationships/externalLink" Target="externalLinks/externalLink265.xml"/><Relationship Id="rId441" Type="http://schemas.openxmlformats.org/officeDocument/2006/relationships/externalLink" Target="externalLinks/externalLink430.xml"/><Relationship Id="rId483" Type="http://schemas.openxmlformats.org/officeDocument/2006/relationships/externalLink" Target="externalLinks/externalLink472.xml"/><Relationship Id="rId40" Type="http://schemas.openxmlformats.org/officeDocument/2006/relationships/externalLink" Target="externalLinks/externalLink29.xml"/><Relationship Id="rId136" Type="http://schemas.openxmlformats.org/officeDocument/2006/relationships/externalLink" Target="externalLinks/externalLink125.xml"/><Relationship Id="rId178" Type="http://schemas.openxmlformats.org/officeDocument/2006/relationships/externalLink" Target="externalLinks/externalLink167.xml"/><Relationship Id="rId301" Type="http://schemas.openxmlformats.org/officeDocument/2006/relationships/externalLink" Target="externalLinks/externalLink290.xml"/><Relationship Id="rId343" Type="http://schemas.openxmlformats.org/officeDocument/2006/relationships/externalLink" Target="externalLinks/externalLink332.xml"/><Relationship Id="rId82" Type="http://schemas.openxmlformats.org/officeDocument/2006/relationships/externalLink" Target="externalLinks/externalLink71.xml"/><Relationship Id="rId203" Type="http://schemas.openxmlformats.org/officeDocument/2006/relationships/externalLink" Target="externalLinks/externalLink192.xml"/><Relationship Id="rId385" Type="http://schemas.openxmlformats.org/officeDocument/2006/relationships/externalLink" Target="externalLinks/externalLink374.xml"/><Relationship Id="rId245" Type="http://schemas.openxmlformats.org/officeDocument/2006/relationships/externalLink" Target="externalLinks/externalLink234.xml"/><Relationship Id="rId287" Type="http://schemas.openxmlformats.org/officeDocument/2006/relationships/externalLink" Target="externalLinks/externalLink276.xml"/><Relationship Id="rId410" Type="http://schemas.openxmlformats.org/officeDocument/2006/relationships/externalLink" Target="externalLinks/externalLink399.xml"/><Relationship Id="rId452" Type="http://schemas.openxmlformats.org/officeDocument/2006/relationships/externalLink" Target="externalLinks/externalLink441.xml"/><Relationship Id="rId494" Type="http://schemas.openxmlformats.org/officeDocument/2006/relationships/externalLink" Target="externalLinks/externalLink483.xml"/><Relationship Id="rId508" Type="http://schemas.openxmlformats.org/officeDocument/2006/relationships/externalLink" Target="externalLinks/externalLink497.xml"/><Relationship Id="rId105" Type="http://schemas.openxmlformats.org/officeDocument/2006/relationships/externalLink" Target="externalLinks/externalLink94.xml"/><Relationship Id="rId147" Type="http://schemas.openxmlformats.org/officeDocument/2006/relationships/externalLink" Target="externalLinks/externalLink136.xml"/><Relationship Id="rId312" Type="http://schemas.openxmlformats.org/officeDocument/2006/relationships/externalLink" Target="externalLinks/externalLink301.xml"/><Relationship Id="rId354" Type="http://schemas.openxmlformats.org/officeDocument/2006/relationships/externalLink" Target="externalLinks/externalLink343.xml"/><Relationship Id="rId51" Type="http://schemas.openxmlformats.org/officeDocument/2006/relationships/externalLink" Target="externalLinks/externalLink40.xml"/><Relationship Id="rId93" Type="http://schemas.openxmlformats.org/officeDocument/2006/relationships/externalLink" Target="externalLinks/externalLink82.xml"/><Relationship Id="rId189" Type="http://schemas.openxmlformats.org/officeDocument/2006/relationships/externalLink" Target="externalLinks/externalLink178.xml"/><Relationship Id="rId396" Type="http://schemas.openxmlformats.org/officeDocument/2006/relationships/externalLink" Target="externalLinks/externalLink385.xml"/><Relationship Id="rId214" Type="http://schemas.openxmlformats.org/officeDocument/2006/relationships/externalLink" Target="externalLinks/externalLink203.xml"/><Relationship Id="rId256" Type="http://schemas.openxmlformats.org/officeDocument/2006/relationships/externalLink" Target="externalLinks/externalLink245.xml"/><Relationship Id="rId298" Type="http://schemas.openxmlformats.org/officeDocument/2006/relationships/externalLink" Target="externalLinks/externalLink287.xml"/><Relationship Id="rId421" Type="http://schemas.openxmlformats.org/officeDocument/2006/relationships/externalLink" Target="externalLinks/externalLink410.xml"/><Relationship Id="rId463" Type="http://schemas.openxmlformats.org/officeDocument/2006/relationships/externalLink" Target="externalLinks/externalLink452.xml"/><Relationship Id="rId519" Type="http://schemas.openxmlformats.org/officeDocument/2006/relationships/theme" Target="theme/theme1.xml"/><Relationship Id="rId116" Type="http://schemas.openxmlformats.org/officeDocument/2006/relationships/externalLink" Target="externalLinks/externalLink105.xml"/><Relationship Id="rId158" Type="http://schemas.openxmlformats.org/officeDocument/2006/relationships/externalLink" Target="externalLinks/externalLink147.xml"/><Relationship Id="rId323" Type="http://schemas.openxmlformats.org/officeDocument/2006/relationships/externalLink" Target="externalLinks/externalLink312.xml"/><Relationship Id="rId20" Type="http://schemas.openxmlformats.org/officeDocument/2006/relationships/externalLink" Target="externalLinks/externalLink9.xml"/><Relationship Id="rId62" Type="http://schemas.openxmlformats.org/officeDocument/2006/relationships/externalLink" Target="externalLinks/externalLink51.xml"/><Relationship Id="rId365" Type="http://schemas.openxmlformats.org/officeDocument/2006/relationships/externalLink" Target="externalLinks/externalLink354.xml"/><Relationship Id="rId225" Type="http://schemas.openxmlformats.org/officeDocument/2006/relationships/externalLink" Target="externalLinks/externalLink214.xml"/><Relationship Id="rId267" Type="http://schemas.openxmlformats.org/officeDocument/2006/relationships/externalLink" Target="externalLinks/externalLink256.xml"/><Relationship Id="rId432" Type="http://schemas.openxmlformats.org/officeDocument/2006/relationships/externalLink" Target="externalLinks/externalLink421.xml"/><Relationship Id="rId474" Type="http://schemas.openxmlformats.org/officeDocument/2006/relationships/externalLink" Target="externalLinks/externalLink463.xml"/><Relationship Id="rId127" Type="http://schemas.openxmlformats.org/officeDocument/2006/relationships/externalLink" Target="externalLinks/externalLink116.xml"/><Relationship Id="rId31" Type="http://schemas.openxmlformats.org/officeDocument/2006/relationships/externalLink" Target="externalLinks/externalLink20.xml"/><Relationship Id="rId73" Type="http://schemas.openxmlformats.org/officeDocument/2006/relationships/externalLink" Target="externalLinks/externalLink62.xml"/><Relationship Id="rId169" Type="http://schemas.openxmlformats.org/officeDocument/2006/relationships/externalLink" Target="externalLinks/externalLink158.xml"/><Relationship Id="rId334" Type="http://schemas.openxmlformats.org/officeDocument/2006/relationships/externalLink" Target="externalLinks/externalLink323.xml"/><Relationship Id="rId376" Type="http://schemas.openxmlformats.org/officeDocument/2006/relationships/externalLink" Target="externalLinks/externalLink365.xml"/><Relationship Id="rId4" Type="http://schemas.openxmlformats.org/officeDocument/2006/relationships/worksheet" Target="worksheets/sheet4.xml"/><Relationship Id="rId180" Type="http://schemas.openxmlformats.org/officeDocument/2006/relationships/externalLink" Target="externalLinks/externalLink169.xml"/><Relationship Id="rId236" Type="http://schemas.openxmlformats.org/officeDocument/2006/relationships/externalLink" Target="externalLinks/externalLink225.xml"/><Relationship Id="rId278" Type="http://schemas.openxmlformats.org/officeDocument/2006/relationships/externalLink" Target="externalLinks/externalLink267.xml"/><Relationship Id="rId401" Type="http://schemas.openxmlformats.org/officeDocument/2006/relationships/externalLink" Target="externalLinks/externalLink390.xml"/><Relationship Id="rId443" Type="http://schemas.openxmlformats.org/officeDocument/2006/relationships/externalLink" Target="externalLinks/externalLink432.xml"/><Relationship Id="rId303" Type="http://schemas.openxmlformats.org/officeDocument/2006/relationships/externalLink" Target="externalLinks/externalLink292.xml"/><Relationship Id="rId485" Type="http://schemas.openxmlformats.org/officeDocument/2006/relationships/externalLink" Target="externalLinks/externalLink474.xml"/><Relationship Id="rId42" Type="http://schemas.openxmlformats.org/officeDocument/2006/relationships/externalLink" Target="externalLinks/externalLink31.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345" Type="http://schemas.openxmlformats.org/officeDocument/2006/relationships/externalLink" Target="externalLinks/externalLink334.xml"/><Relationship Id="rId387" Type="http://schemas.openxmlformats.org/officeDocument/2006/relationships/externalLink" Target="externalLinks/externalLink376.xml"/><Relationship Id="rId510" Type="http://schemas.openxmlformats.org/officeDocument/2006/relationships/externalLink" Target="externalLinks/externalLink49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47" Type="http://schemas.openxmlformats.org/officeDocument/2006/relationships/externalLink" Target="externalLinks/externalLink236.xml"/><Relationship Id="rId412" Type="http://schemas.openxmlformats.org/officeDocument/2006/relationships/externalLink" Target="externalLinks/externalLink401.xml"/><Relationship Id="rId107" Type="http://schemas.openxmlformats.org/officeDocument/2006/relationships/externalLink" Target="externalLinks/externalLink96.xml"/><Relationship Id="rId289" Type="http://schemas.openxmlformats.org/officeDocument/2006/relationships/externalLink" Target="externalLinks/externalLink278.xml"/><Relationship Id="rId454" Type="http://schemas.openxmlformats.org/officeDocument/2006/relationships/externalLink" Target="externalLinks/externalLink443.xml"/><Relationship Id="rId496" Type="http://schemas.openxmlformats.org/officeDocument/2006/relationships/externalLink" Target="externalLinks/externalLink485.xml"/><Relationship Id="rId11" Type="http://schemas.openxmlformats.org/officeDocument/2006/relationships/worksheet" Target="worksheets/sheet11.xml"/><Relationship Id="rId53" Type="http://schemas.openxmlformats.org/officeDocument/2006/relationships/externalLink" Target="externalLinks/externalLink42.xml"/><Relationship Id="rId149" Type="http://schemas.openxmlformats.org/officeDocument/2006/relationships/externalLink" Target="externalLinks/externalLink138.xml"/><Relationship Id="rId314" Type="http://schemas.openxmlformats.org/officeDocument/2006/relationships/externalLink" Target="externalLinks/externalLink303.xml"/><Relationship Id="rId356" Type="http://schemas.openxmlformats.org/officeDocument/2006/relationships/externalLink" Target="externalLinks/externalLink345.xml"/><Relationship Id="rId398" Type="http://schemas.openxmlformats.org/officeDocument/2006/relationships/externalLink" Target="externalLinks/externalLink387.xml"/><Relationship Id="rId521" Type="http://schemas.openxmlformats.org/officeDocument/2006/relationships/sharedStrings" Target="sharedStrings.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16" Type="http://schemas.openxmlformats.org/officeDocument/2006/relationships/externalLink" Target="externalLinks/externalLink205.xml"/><Relationship Id="rId423" Type="http://schemas.openxmlformats.org/officeDocument/2006/relationships/externalLink" Target="externalLinks/externalLink412.xml"/><Relationship Id="rId258" Type="http://schemas.openxmlformats.org/officeDocument/2006/relationships/externalLink" Target="externalLinks/externalLink247.xml"/><Relationship Id="rId465" Type="http://schemas.openxmlformats.org/officeDocument/2006/relationships/externalLink" Target="externalLinks/externalLink454.xml"/><Relationship Id="rId22" Type="http://schemas.openxmlformats.org/officeDocument/2006/relationships/externalLink" Target="externalLinks/externalLink11.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325" Type="http://schemas.openxmlformats.org/officeDocument/2006/relationships/externalLink" Target="externalLinks/externalLink314.xml"/><Relationship Id="rId367" Type="http://schemas.openxmlformats.org/officeDocument/2006/relationships/externalLink" Target="externalLinks/externalLink356.xml"/><Relationship Id="rId171" Type="http://schemas.openxmlformats.org/officeDocument/2006/relationships/externalLink" Target="externalLinks/externalLink160.xml"/><Relationship Id="rId227" Type="http://schemas.openxmlformats.org/officeDocument/2006/relationships/externalLink" Target="externalLinks/externalLink216.xml"/><Relationship Id="rId269" Type="http://schemas.openxmlformats.org/officeDocument/2006/relationships/externalLink" Target="externalLinks/externalLink258.xml"/><Relationship Id="rId434" Type="http://schemas.openxmlformats.org/officeDocument/2006/relationships/externalLink" Target="externalLinks/externalLink423.xml"/><Relationship Id="rId476" Type="http://schemas.openxmlformats.org/officeDocument/2006/relationships/externalLink" Target="externalLinks/externalLink465.xml"/><Relationship Id="rId33" Type="http://schemas.openxmlformats.org/officeDocument/2006/relationships/externalLink" Target="externalLinks/externalLink22.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336" Type="http://schemas.openxmlformats.org/officeDocument/2006/relationships/externalLink" Target="externalLinks/externalLink325.xml"/><Relationship Id="rId501" Type="http://schemas.openxmlformats.org/officeDocument/2006/relationships/externalLink" Target="externalLinks/externalLink490.xml"/><Relationship Id="rId75" Type="http://schemas.openxmlformats.org/officeDocument/2006/relationships/externalLink" Target="externalLinks/externalLink64.xml"/><Relationship Id="rId140" Type="http://schemas.openxmlformats.org/officeDocument/2006/relationships/externalLink" Target="externalLinks/externalLink129.xml"/><Relationship Id="rId182" Type="http://schemas.openxmlformats.org/officeDocument/2006/relationships/externalLink" Target="externalLinks/externalLink171.xml"/><Relationship Id="rId378" Type="http://schemas.openxmlformats.org/officeDocument/2006/relationships/externalLink" Target="externalLinks/externalLink367.xml"/><Relationship Id="rId403" Type="http://schemas.openxmlformats.org/officeDocument/2006/relationships/externalLink" Target="externalLinks/externalLink392.xml"/><Relationship Id="rId6" Type="http://schemas.openxmlformats.org/officeDocument/2006/relationships/worksheet" Target="worksheets/sheet6.xml"/><Relationship Id="rId238" Type="http://schemas.openxmlformats.org/officeDocument/2006/relationships/externalLink" Target="externalLinks/externalLink227.xml"/><Relationship Id="rId445" Type="http://schemas.openxmlformats.org/officeDocument/2006/relationships/externalLink" Target="externalLinks/externalLink434.xml"/><Relationship Id="rId487" Type="http://schemas.openxmlformats.org/officeDocument/2006/relationships/externalLink" Target="externalLinks/externalLink476.xml"/><Relationship Id="rId291" Type="http://schemas.openxmlformats.org/officeDocument/2006/relationships/externalLink" Target="externalLinks/externalLink280.xml"/><Relationship Id="rId305" Type="http://schemas.openxmlformats.org/officeDocument/2006/relationships/externalLink" Target="externalLinks/externalLink294.xml"/><Relationship Id="rId347" Type="http://schemas.openxmlformats.org/officeDocument/2006/relationships/externalLink" Target="externalLinks/externalLink336.xml"/><Relationship Id="rId512" Type="http://schemas.openxmlformats.org/officeDocument/2006/relationships/externalLink" Target="externalLinks/externalLink501.xml"/><Relationship Id="rId44" Type="http://schemas.openxmlformats.org/officeDocument/2006/relationships/externalLink" Target="externalLinks/externalLink33.xml"/><Relationship Id="rId86" Type="http://schemas.openxmlformats.org/officeDocument/2006/relationships/externalLink" Target="externalLinks/externalLink75.xml"/><Relationship Id="rId151" Type="http://schemas.openxmlformats.org/officeDocument/2006/relationships/externalLink" Target="externalLinks/externalLink140.xml"/><Relationship Id="rId389" Type="http://schemas.openxmlformats.org/officeDocument/2006/relationships/externalLink" Target="externalLinks/externalLink378.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49" Type="http://schemas.openxmlformats.org/officeDocument/2006/relationships/externalLink" Target="externalLinks/externalLink238.xml"/><Relationship Id="rId414" Type="http://schemas.openxmlformats.org/officeDocument/2006/relationships/externalLink" Target="externalLinks/externalLink403.xml"/><Relationship Id="rId456" Type="http://schemas.openxmlformats.org/officeDocument/2006/relationships/externalLink" Target="externalLinks/externalLink445.xml"/><Relationship Id="rId498" Type="http://schemas.openxmlformats.org/officeDocument/2006/relationships/externalLink" Target="externalLinks/externalLink487.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316" Type="http://schemas.openxmlformats.org/officeDocument/2006/relationships/externalLink" Target="externalLinks/externalLink305.xml"/><Relationship Id="rId523" Type="http://schemas.openxmlformats.org/officeDocument/2006/relationships/calcChain" Target="calcChain.xml"/><Relationship Id="rId55" Type="http://schemas.openxmlformats.org/officeDocument/2006/relationships/externalLink" Target="externalLinks/externalLink44.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358" Type="http://schemas.openxmlformats.org/officeDocument/2006/relationships/externalLink" Target="externalLinks/externalLink347.xml"/><Relationship Id="rId162" Type="http://schemas.openxmlformats.org/officeDocument/2006/relationships/externalLink" Target="externalLinks/externalLink151.xml"/><Relationship Id="rId218" Type="http://schemas.openxmlformats.org/officeDocument/2006/relationships/externalLink" Target="externalLinks/externalLink207.xml"/><Relationship Id="rId425" Type="http://schemas.openxmlformats.org/officeDocument/2006/relationships/externalLink" Target="externalLinks/externalLink414.xml"/><Relationship Id="rId467" Type="http://schemas.openxmlformats.org/officeDocument/2006/relationships/externalLink" Target="externalLinks/externalLink456.xml"/><Relationship Id="rId271" Type="http://schemas.openxmlformats.org/officeDocument/2006/relationships/externalLink" Target="externalLinks/externalLink260.xml"/><Relationship Id="rId24" Type="http://schemas.openxmlformats.org/officeDocument/2006/relationships/externalLink" Target="externalLinks/externalLink13.xml"/><Relationship Id="rId66" Type="http://schemas.openxmlformats.org/officeDocument/2006/relationships/externalLink" Target="externalLinks/externalLink55.xml"/><Relationship Id="rId131" Type="http://schemas.openxmlformats.org/officeDocument/2006/relationships/externalLink" Target="externalLinks/externalLink120.xml"/><Relationship Id="rId327" Type="http://schemas.openxmlformats.org/officeDocument/2006/relationships/externalLink" Target="externalLinks/externalLink316.xml"/><Relationship Id="rId369" Type="http://schemas.openxmlformats.org/officeDocument/2006/relationships/externalLink" Target="externalLinks/externalLink358.xml"/><Relationship Id="rId173" Type="http://schemas.openxmlformats.org/officeDocument/2006/relationships/externalLink" Target="externalLinks/externalLink162.xml"/><Relationship Id="rId229" Type="http://schemas.openxmlformats.org/officeDocument/2006/relationships/externalLink" Target="externalLinks/externalLink218.xml"/><Relationship Id="rId380" Type="http://schemas.openxmlformats.org/officeDocument/2006/relationships/externalLink" Target="externalLinks/externalLink369.xml"/><Relationship Id="rId436" Type="http://schemas.openxmlformats.org/officeDocument/2006/relationships/externalLink" Target="externalLinks/externalLink425.xml"/><Relationship Id="rId240" Type="http://schemas.openxmlformats.org/officeDocument/2006/relationships/externalLink" Target="externalLinks/externalLink229.xml"/><Relationship Id="rId478" Type="http://schemas.openxmlformats.org/officeDocument/2006/relationships/externalLink" Target="externalLinks/externalLink467.xml"/><Relationship Id="rId35" Type="http://schemas.openxmlformats.org/officeDocument/2006/relationships/externalLink" Target="externalLinks/externalLink24.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282" Type="http://schemas.openxmlformats.org/officeDocument/2006/relationships/externalLink" Target="externalLinks/externalLink271.xml"/><Relationship Id="rId338" Type="http://schemas.openxmlformats.org/officeDocument/2006/relationships/externalLink" Target="externalLinks/externalLink327.xml"/><Relationship Id="rId503" Type="http://schemas.openxmlformats.org/officeDocument/2006/relationships/externalLink" Target="externalLinks/externalLink492.xml"/><Relationship Id="rId8" Type="http://schemas.openxmlformats.org/officeDocument/2006/relationships/worksheet" Target="worksheets/sheet8.xml"/><Relationship Id="rId142" Type="http://schemas.openxmlformats.org/officeDocument/2006/relationships/externalLink" Target="externalLinks/externalLink131.xml"/><Relationship Id="rId184" Type="http://schemas.openxmlformats.org/officeDocument/2006/relationships/externalLink" Target="externalLinks/externalLink173.xml"/><Relationship Id="rId391" Type="http://schemas.openxmlformats.org/officeDocument/2006/relationships/externalLink" Target="externalLinks/externalLink380.xml"/><Relationship Id="rId405" Type="http://schemas.openxmlformats.org/officeDocument/2006/relationships/externalLink" Target="externalLinks/externalLink394.xml"/><Relationship Id="rId447" Type="http://schemas.openxmlformats.org/officeDocument/2006/relationships/externalLink" Target="externalLinks/externalLink436.xml"/><Relationship Id="rId251" Type="http://schemas.openxmlformats.org/officeDocument/2006/relationships/externalLink" Target="externalLinks/externalLink240.xml"/><Relationship Id="rId489" Type="http://schemas.openxmlformats.org/officeDocument/2006/relationships/externalLink" Target="externalLinks/externalLink478.xml"/><Relationship Id="rId46" Type="http://schemas.openxmlformats.org/officeDocument/2006/relationships/externalLink" Target="externalLinks/externalLink35.xml"/><Relationship Id="rId293" Type="http://schemas.openxmlformats.org/officeDocument/2006/relationships/externalLink" Target="externalLinks/externalLink282.xml"/><Relationship Id="rId307" Type="http://schemas.openxmlformats.org/officeDocument/2006/relationships/externalLink" Target="externalLinks/externalLink296.xml"/><Relationship Id="rId349" Type="http://schemas.openxmlformats.org/officeDocument/2006/relationships/externalLink" Target="externalLinks/externalLink338.xml"/><Relationship Id="rId514" Type="http://schemas.openxmlformats.org/officeDocument/2006/relationships/externalLink" Target="externalLinks/externalLink503.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53" Type="http://schemas.openxmlformats.org/officeDocument/2006/relationships/externalLink" Target="externalLinks/externalLink142.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360" Type="http://schemas.openxmlformats.org/officeDocument/2006/relationships/externalLink" Target="externalLinks/externalLink349.xml"/><Relationship Id="rId416" Type="http://schemas.openxmlformats.org/officeDocument/2006/relationships/externalLink" Target="externalLinks/externalLink405.xml"/><Relationship Id="rId220" Type="http://schemas.openxmlformats.org/officeDocument/2006/relationships/externalLink" Target="externalLinks/externalLink209.xml"/><Relationship Id="rId458" Type="http://schemas.openxmlformats.org/officeDocument/2006/relationships/externalLink" Target="externalLinks/externalLink447.xml"/><Relationship Id="rId15" Type="http://schemas.openxmlformats.org/officeDocument/2006/relationships/externalLink" Target="externalLinks/externalLink4.xml"/><Relationship Id="rId57" Type="http://schemas.openxmlformats.org/officeDocument/2006/relationships/externalLink" Target="externalLinks/externalLink46.xml"/><Relationship Id="rId262" Type="http://schemas.openxmlformats.org/officeDocument/2006/relationships/externalLink" Target="externalLinks/externalLink251.xml"/><Relationship Id="rId318" Type="http://schemas.openxmlformats.org/officeDocument/2006/relationships/externalLink" Target="externalLinks/externalLink307.xml"/><Relationship Id="rId99" Type="http://schemas.openxmlformats.org/officeDocument/2006/relationships/externalLink" Target="externalLinks/externalLink88.xml"/><Relationship Id="rId122" Type="http://schemas.openxmlformats.org/officeDocument/2006/relationships/externalLink" Target="externalLinks/externalLink111.xml"/><Relationship Id="rId164" Type="http://schemas.openxmlformats.org/officeDocument/2006/relationships/externalLink" Target="externalLinks/externalLink153.xml"/><Relationship Id="rId371" Type="http://schemas.openxmlformats.org/officeDocument/2006/relationships/externalLink" Target="externalLinks/externalLink360.xml"/><Relationship Id="rId427" Type="http://schemas.openxmlformats.org/officeDocument/2006/relationships/externalLink" Target="externalLinks/externalLink416.xml"/><Relationship Id="rId469" Type="http://schemas.openxmlformats.org/officeDocument/2006/relationships/externalLink" Target="externalLinks/externalLink458.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73" Type="http://schemas.openxmlformats.org/officeDocument/2006/relationships/externalLink" Target="externalLinks/externalLink262.xml"/><Relationship Id="rId329" Type="http://schemas.openxmlformats.org/officeDocument/2006/relationships/externalLink" Target="externalLinks/externalLink318.xml"/><Relationship Id="rId480" Type="http://schemas.openxmlformats.org/officeDocument/2006/relationships/externalLink" Target="externalLinks/externalLink469.xml"/><Relationship Id="rId68" Type="http://schemas.openxmlformats.org/officeDocument/2006/relationships/externalLink" Target="externalLinks/externalLink57.xml"/><Relationship Id="rId133" Type="http://schemas.openxmlformats.org/officeDocument/2006/relationships/externalLink" Target="externalLinks/externalLink122.xml"/><Relationship Id="rId175" Type="http://schemas.openxmlformats.org/officeDocument/2006/relationships/externalLink" Target="externalLinks/externalLink164.xml"/><Relationship Id="rId340" Type="http://schemas.openxmlformats.org/officeDocument/2006/relationships/externalLink" Target="externalLinks/externalLink329.xml"/><Relationship Id="rId200" Type="http://schemas.openxmlformats.org/officeDocument/2006/relationships/externalLink" Target="externalLinks/externalLink189.xml"/><Relationship Id="rId382" Type="http://schemas.openxmlformats.org/officeDocument/2006/relationships/externalLink" Target="externalLinks/externalLink371.xml"/><Relationship Id="rId438" Type="http://schemas.openxmlformats.org/officeDocument/2006/relationships/externalLink" Target="externalLinks/externalLink427.xml"/><Relationship Id="rId242" Type="http://schemas.openxmlformats.org/officeDocument/2006/relationships/externalLink" Target="externalLinks/externalLink231.xml"/><Relationship Id="rId284" Type="http://schemas.openxmlformats.org/officeDocument/2006/relationships/externalLink" Target="externalLinks/externalLink273.xml"/><Relationship Id="rId491" Type="http://schemas.openxmlformats.org/officeDocument/2006/relationships/externalLink" Target="externalLinks/externalLink480.xml"/><Relationship Id="rId505" Type="http://schemas.openxmlformats.org/officeDocument/2006/relationships/externalLink" Target="externalLinks/externalLink494.xml"/><Relationship Id="rId37" Type="http://schemas.openxmlformats.org/officeDocument/2006/relationships/externalLink" Target="externalLinks/externalLink26.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86" Type="http://schemas.openxmlformats.org/officeDocument/2006/relationships/externalLink" Target="externalLinks/externalLink175.xml"/><Relationship Id="rId351" Type="http://schemas.openxmlformats.org/officeDocument/2006/relationships/externalLink" Target="externalLinks/externalLink340.xml"/><Relationship Id="rId393" Type="http://schemas.openxmlformats.org/officeDocument/2006/relationships/externalLink" Target="externalLinks/externalLink382.xml"/><Relationship Id="rId407" Type="http://schemas.openxmlformats.org/officeDocument/2006/relationships/externalLink" Target="externalLinks/externalLink396.xml"/><Relationship Id="rId449" Type="http://schemas.openxmlformats.org/officeDocument/2006/relationships/externalLink" Target="externalLinks/externalLink438.xml"/><Relationship Id="rId211" Type="http://schemas.openxmlformats.org/officeDocument/2006/relationships/externalLink" Target="externalLinks/externalLink200.xml"/><Relationship Id="rId253" Type="http://schemas.openxmlformats.org/officeDocument/2006/relationships/externalLink" Target="externalLinks/externalLink242.xml"/><Relationship Id="rId295" Type="http://schemas.openxmlformats.org/officeDocument/2006/relationships/externalLink" Target="externalLinks/externalLink284.xml"/><Relationship Id="rId309" Type="http://schemas.openxmlformats.org/officeDocument/2006/relationships/externalLink" Target="externalLinks/externalLink298.xml"/><Relationship Id="rId460" Type="http://schemas.openxmlformats.org/officeDocument/2006/relationships/externalLink" Target="externalLinks/externalLink449.xml"/><Relationship Id="rId516" Type="http://schemas.openxmlformats.org/officeDocument/2006/relationships/externalLink" Target="externalLinks/externalLink505.xml"/><Relationship Id="rId48" Type="http://schemas.openxmlformats.org/officeDocument/2006/relationships/externalLink" Target="externalLinks/externalLink37.xml"/><Relationship Id="rId113" Type="http://schemas.openxmlformats.org/officeDocument/2006/relationships/externalLink" Target="externalLinks/externalLink102.xml"/><Relationship Id="rId320" Type="http://schemas.openxmlformats.org/officeDocument/2006/relationships/externalLink" Target="externalLinks/externalLink309.xml"/><Relationship Id="rId155" Type="http://schemas.openxmlformats.org/officeDocument/2006/relationships/externalLink" Target="externalLinks/externalLink144.xml"/><Relationship Id="rId197" Type="http://schemas.openxmlformats.org/officeDocument/2006/relationships/externalLink" Target="externalLinks/externalLink186.xml"/><Relationship Id="rId362" Type="http://schemas.openxmlformats.org/officeDocument/2006/relationships/externalLink" Target="externalLinks/externalLink351.xml"/><Relationship Id="rId418" Type="http://schemas.openxmlformats.org/officeDocument/2006/relationships/externalLink" Target="externalLinks/externalLink407.xml"/><Relationship Id="rId222" Type="http://schemas.openxmlformats.org/officeDocument/2006/relationships/externalLink" Target="externalLinks/externalLink211.xml"/><Relationship Id="rId264" Type="http://schemas.openxmlformats.org/officeDocument/2006/relationships/externalLink" Target="externalLinks/externalLink253.xml"/><Relationship Id="rId471" Type="http://schemas.openxmlformats.org/officeDocument/2006/relationships/externalLink" Target="externalLinks/externalLink460.xml"/><Relationship Id="rId17" Type="http://schemas.openxmlformats.org/officeDocument/2006/relationships/externalLink" Target="externalLinks/externalLink6.xml"/><Relationship Id="rId59" Type="http://schemas.openxmlformats.org/officeDocument/2006/relationships/externalLink" Target="externalLinks/externalLink48.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166" Type="http://schemas.openxmlformats.org/officeDocument/2006/relationships/externalLink" Target="externalLinks/externalLink155.xml"/><Relationship Id="rId331" Type="http://schemas.openxmlformats.org/officeDocument/2006/relationships/externalLink" Target="externalLinks/externalLink320.xml"/><Relationship Id="rId373" Type="http://schemas.openxmlformats.org/officeDocument/2006/relationships/externalLink" Target="externalLinks/externalLink362.xml"/><Relationship Id="rId429" Type="http://schemas.openxmlformats.org/officeDocument/2006/relationships/externalLink" Target="externalLinks/externalLink418.xml"/><Relationship Id="rId1" Type="http://schemas.openxmlformats.org/officeDocument/2006/relationships/worksheet" Target="worksheets/sheet1.xml"/><Relationship Id="rId233" Type="http://schemas.openxmlformats.org/officeDocument/2006/relationships/externalLink" Target="externalLinks/externalLink222.xml"/><Relationship Id="rId440" Type="http://schemas.openxmlformats.org/officeDocument/2006/relationships/externalLink" Target="externalLinks/externalLink429.xml"/><Relationship Id="rId28" Type="http://schemas.openxmlformats.org/officeDocument/2006/relationships/externalLink" Target="externalLinks/externalLink17.xml"/><Relationship Id="rId275" Type="http://schemas.openxmlformats.org/officeDocument/2006/relationships/externalLink" Target="externalLinks/externalLink264.xml"/><Relationship Id="rId300" Type="http://schemas.openxmlformats.org/officeDocument/2006/relationships/externalLink" Target="externalLinks/externalLink289.xml"/><Relationship Id="rId482" Type="http://schemas.openxmlformats.org/officeDocument/2006/relationships/externalLink" Target="externalLinks/externalLink471.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77" Type="http://schemas.openxmlformats.org/officeDocument/2006/relationships/externalLink" Target="externalLinks/externalLink166.xml"/><Relationship Id="rId342" Type="http://schemas.openxmlformats.org/officeDocument/2006/relationships/externalLink" Target="externalLinks/externalLink331.xml"/><Relationship Id="rId384" Type="http://schemas.openxmlformats.org/officeDocument/2006/relationships/externalLink" Target="externalLinks/externalLink373.xml"/><Relationship Id="rId202" Type="http://schemas.openxmlformats.org/officeDocument/2006/relationships/externalLink" Target="externalLinks/externalLink191.xml"/><Relationship Id="rId244" Type="http://schemas.openxmlformats.org/officeDocument/2006/relationships/externalLink" Target="externalLinks/externalLink233.xml"/><Relationship Id="rId39" Type="http://schemas.openxmlformats.org/officeDocument/2006/relationships/externalLink" Target="externalLinks/externalLink28.xml"/><Relationship Id="rId286" Type="http://schemas.openxmlformats.org/officeDocument/2006/relationships/externalLink" Target="externalLinks/externalLink275.xml"/><Relationship Id="rId451" Type="http://schemas.openxmlformats.org/officeDocument/2006/relationships/externalLink" Target="externalLinks/externalLink440.xml"/><Relationship Id="rId493" Type="http://schemas.openxmlformats.org/officeDocument/2006/relationships/externalLink" Target="externalLinks/externalLink482.xml"/><Relationship Id="rId507" Type="http://schemas.openxmlformats.org/officeDocument/2006/relationships/externalLink" Target="externalLinks/externalLink496.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46" Type="http://schemas.openxmlformats.org/officeDocument/2006/relationships/externalLink" Target="externalLinks/externalLink135.xml"/><Relationship Id="rId188" Type="http://schemas.openxmlformats.org/officeDocument/2006/relationships/externalLink" Target="externalLinks/externalLink177.xml"/><Relationship Id="rId311" Type="http://schemas.openxmlformats.org/officeDocument/2006/relationships/externalLink" Target="externalLinks/externalLink300.xml"/><Relationship Id="rId353" Type="http://schemas.openxmlformats.org/officeDocument/2006/relationships/externalLink" Target="externalLinks/externalLink342.xml"/><Relationship Id="rId395" Type="http://schemas.openxmlformats.org/officeDocument/2006/relationships/externalLink" Target="externalLinks/externalLink384.xml"/><Relationship Id="rId409" Type="http://schemas.openxmlformats.org/officeDocument/2006/relationships/externalLink" Target="externalLinks/externalLink398.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420" Type="http://schemas.openxmlformats.org/officeDocument/2006/relationships/externalLink" Target="externalLinks/externalLink409.xml"/><Relationship Id="rId255" Type="http://schemas.openxmlformats.org/officeDocument/2006/relationships/externalLink" Target="externalLinks/externalLink244.xml"/><Relationship Id="rId297" Type="http://schemas.openxmlformats.org/officeDocument/2006/relationships/externalLink" Target="externalLinks/externalLink286.xml"/><Relationship Id="rId462" Type="http://schemas.openxmlformats.org/officeDocument/2006/relationships/externalLink" Target="externalLinks/externalLink451.xml"/><Relationship Id="rId518" Type="http://schemas.openxmlformats.org/officeDocument/2006/relationships/externalLink" Target="externalLinks/externalLink507.xml"/><Relationship Id="rId115" Type="http://schemas.openxmlformats.org/officeDocument/2006/relationships/externalLink" Target="externalLinks/externalLink104.xml"/><Relationship Id="rId157" Type="http://schemas.openxmlformats.org/officeDocument/2006/relationships/externalLink" Target="externalLinks/externalLink146.xml"/><Relationship Id="rId322" Type="http://schemas.openxmlformats.org/officeDocument/2006/relationships/externalLink" Target="externalLinks/externalLink311.xml"/><Relationship Id="rId364" Type="http://schemas.openxmlformats.org/officeDocument/2006/relationships/externalLink" Target="externalLinks/externalLink353.xml"/><Relationship Id="rId61" Type="http://schemas.openxmlformats.org/officeDocument/2006/relationships/externalLink" Target="externalLinks/externalLink50.xml"/><Relationship Id="rId199" Type="http://schemas.openxmlformats.org/officeDocument/2006/relationships/externalLink" Target="externalLinks/externalLink188.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66" Type="http://schemas.openxmlformats.org/officeDocument/2006/relationships/externalLink" Target="externalLinks/externalLink255.xml"/><Relationship Id="rId431" Type="http://schemas.openxmlformats.org/officeDocument/2006/relationships/externalLink" Target="externalLinks/externalLink420.xml"/><Relationship Id="rId473" Type="http://schemas.openxmlformats.org/officeDocument/2006/relationships/externalLink" Target="externalLinks/externalLink462.xml"/><Relationship Id="rId30" Type="http://schemas.openxmlformats.org/officeDocument/2006/relationships/externalLink" Target="externalLinks/externalLink19.xml"/><Relationship Id="rId126" Type="http://schemas.openxmlformats.org/officeDocument/2006/relationships/externalLink" Target="externalLinks/externalLink115.xml"/><Relationship Id="rId168" Type="http://schemas.openxmlformats.org/officeDocument/2006/relationships/externalLink" Target="externalLinks/externalLink157.xml"/><Relationship Id="rId333" Type="http://schemas.openxmlformats.org/officeDocument/2006/relationships/externalLink" Target="externalLinks/externalLink322.xml"/><Relationship Id="rId72" Type="http://schemas.openxmlformats.org/officeDocument/2006/relationships/externalLink" Target="externalLinks/externalLink61.xml"/><Relationship Id="rId375" Type="http://schemas.openxmlformats.org/officeDocument/2006/relationships/externalLink" Target="externalLinks/externalLink364.xml"/><Relationship Id="rId3" Type="http://schemas.openxmlformats.org/officeDocument/2006/relationships/worksheet" Target="worksheets/sheet3.xml"/><Relationship Id="rId235" Type="http://schemas.openxmlformats.org/officeDocument/2006/relationships/externalLink" Target="externalLinks/externalLink224.xml"/><Relationship Id="rId277" Type="http://schemas.openxmlformats.org/officeDocument/2006/relationships/externalLink" Target="externalLinks/externalLink266.xml"/><Relationship Id="rId400" Type="http://schemas.openxmlformats.org/officeDocument/2006/relationships/externalLink" Target="externalLinks/externalLink389.xml"/><Relationship Id="rId442" Type="http://schemas.openxmlformats.org/officeDocument/2006/relationships/externalLink" Target="externalLinks/externalLink431.xml"/><Relationship Id="rId484" Type="http://schemas.openxmlformats.org/officeDocument/2006/relationships/externalLink" Target="externalLinks/externalLink473.xml"/><Relationship Id="rId137" Type="http://schemas.openxmlformats.org/officeDocument/2006/relationships/externalLink" Target="externalLinks/externalLink126.xml"/><Relationship Id="rId302" Type="http://schemas.openxmlformats.org/officeDocument/2006/relationships/externalLink" Target="externalLinks/externalLink291.xml"/><Relationship Id="rId344" Type="http://schemas.openxmlformats.org/officeDocument/2006/relationships/externalLink" Target="externalLinks/externalLink333.xml"/><Relationship Id="rId41" Type="http://schemas.openxmlformats.org/officeDocument/2006/relationships/externalLink" Target="externalLinks/externalLink30.xml"/><Relationship Id="rId83" Type="http://schemas.openxmlformats.org/officeDocument/2006/relationships/externalLink" Target="externalLinks/externalLink72.xml"/><Relationship Id="rId179" Type="http://schemas.openxmlformats.org/officeDocument/2006/relationships/externalLink" Target="externalLinks/externalLink168.xml"/><Relationship Id="rId386" Type="http://schemas.openxmlformats.org/officeDocument/2006/relationships/externalLink" Target="externalLinks/externalLink375.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46" Type="http://schemas.openxmlformats.org/officeDocument/2006/relationships/externalLink" Target="externalLinks/externalLink235.xml"/><Relationship Id="rId288" Type="http://schemas.openxmlformats.org/officeDocument/2006/relationships/externalLink" Target="externalLinks/externalLink277.xml"/><Relationship Id="rId411" Type="http://schemas.openxmlformats.org/officeDocument/2006/relationships/externalLink" Target="externalLinks/externalLink400.xml"/><Relationship Id="rId453" Type="http://schemas.openxmlformats.org/officeDocument/2006/relationships/externalLink" Target="externalLinks/externalLink442.xml"/><Relationship Id="rId509" Type="http://schemas.openxmlformats.org/officeDocument/2006/relationships/externalLink" Target="externalLinks/externalLink498.xml"/><Relationship Id="rId106" Type="http://schemas.openxmlformats.org/officeDocument/2006/relationships/externalLink" Target="externalLinks/externalLink95.xml"/><Relationship Id="rId313" Type="http://schemas.openxmlformats.org/officeDocument/2006/relationships/externalLink" Target="externalLinks/externalLink302.xml"/><Relationship Id="rId495" Type="http://schemas.openxmlformats.org/officeDocument/2006/relationships/externalLink" Target="externalLinks/externalLink484.xml"/><Relationship Id="rId10" Type="http://schemas.openxmlformats.org/officeDocument/2006/relationships/worksheet" Target="worksheets/sheet10.xml"/><Relationship Id="rId52" Type="http://schemas.openxmlformats.org/officeDocument/2006/relationships/externalLink" Target="externalLinks/externalLink41.xml"/><Relationship Id="rId94" Type="http://schemas.openxmlformats.org/officeDocument/2006/relationships/externalLink" Target="externalLinks/externalLink83.xml"/><Relationship Id="rId148" Type="http://schemas.openxmlformats.org/officeDocument/2006/relationships/externalLink" Target="externalLinks/externalLink137.xml"/><Relationship Id="rId355" Type="http://schemas.openxmlformats.org/officeDocument/2006/relationships/externalLink" Target="externalLinks/externalLink344.xml"/><Relationship Id="rId397" Type="http://schemas.openxmlformats.org/officeDocument/2006/relationships/externalLink" Target="externalLinks/externalLink386.xml"/><Relationship Id="rId520" Type="http://schemas.openxmlformats.org/officeDocument/2006/relationships/styles" Target="styles.xml"/><Relationship Id="rId215" Type="http://schemas.openxmlformats.org/officeDocument/2006/relationships/externalLink" Target="externalLinks/externalLink204.xml"/><Relationship Id="rId257" Type="http://schemas.openxmlformats.org/officeDocument/2006/relationships/externalLink" Target="externalLinks/externalLink246.xml"/><Relationship Id="rId422" Type="http://schemas.openxmlformats.org/officeDocument/2006/relationships/externalLink" Target="externalLinks/externalLink411.xml"/><Relationship Id="rId464" Type="http://schemas.openxmlformats.org/officeDocument/2006/relationships/externalLink" Target="externalLinks/externalLink453.xml"/><Relationship Id="rId299" Type="http://schemas.openxmlformats.org/officeDocument/2006/relationships/externalLink" Target="externalLinks/externalLink288.xml"/><Relationship Id="rId63" Type="http://schemas.openxmlformats.org/officeDocument/2006/relationships/externalLink" Target="externalLinks/externalLink52.xml"/><Relationship Id="rId159" Type="http://schemas.openxmlformats.org/officeDocument/2006/relationships/externalLink" Target="externalLinks/externalLink148.xml"/><Relationship Id="rId366" Type="http://schemas.openxmlformats.org/officeDocument/2006/relationships/externalLink" Target="externalLinks/externalLink355.xml"/><Relationship Id="rId226" Type="http://schemas.openxmlformats.org/officeDocument/2006/relationships/externalLink" Target="externalLinks/externalLink215.xml"/><Relationship Id="rId433" Type="http://schemas.openxmlformats.org/officeDocument/2006/relationships/externalLink" Target="externalLinks/externalLink4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0</xdr:colOff>
          <xdr:row>3</xdr:row>
          <xdr:rowOff>0</xdr:rowOff>
        </xdr:from>
        <xdr:to>
          <xdr:col>9</xdr:col>
          <xdr:colOff>0</xdr:colOff>
          <xdr:row>3</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3</xdr:row>
          <xdr:rowOff>0</xdr:rowOff>
        </xdr:from>
        <xdr:to>
          <xdr:col>9</xdr:col>
          <xdr:colOff>0</xdr:colOff>
          <xdr:row>3</xdr:row>
          <xdr:rowOff>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6</xdr:col>
      <xdr:colOff>44825</xdr:colOff>
      <xdr:row>6</xdr:row>
      <xdr:rowOff>60884</xdr:rowOff>
    </xdr:from>
    <xdr:to>
      <xdr:col>14</xdr:col>
      <xdr:colOff>1202766</xdr:colOff>
      <xdr:row>14</xdr:row>
      <xdr:rowOff>52293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a:stretch>
          <a:fillRect/>
        </a:stretch>
      </xdr:blipFill>
      <xdr:spPr bwMode="auto">
        <a:xfrm>
          <a:off x="2726766" y="845296"/>
          <a:ext cx="6850529" cy="1261409"/>
        </a:xfrm>
        <a:prstGeom prst="rect">
          <a:avLst/>
        </a:prstGeom>
        <a:noFill/>
        <a:ln w="9525">
          <a:noFill/>
          <a:miter lim="800000"/>
          <a:headEnd/>
          <a:tailEnd/>
        </a:ln>
      </xdr:spPr>
    </xdr:pic>
    <xdr:clientData/>
  </xdr:twoCellAnchor>
  <xdr:twoCellAnchor>
    <xdr:from>
      <xdr:col>12</xdr:col>
      <xdr:colOff>1253565</xdr:colOff>
      <xdr:row>32</xdr:row>
      <xdr:rowOff>44823</xdr:rowOff>
    </xdr:from>
    <xdr:to>
      <xdr:col>13</xdr:col>
      <xdr:colOff>383988</xdr:colOff>
      <xdr:row>39</xdr:row>
      <xdr:rowOff>298824</xdr:rowOff>
    </xdr:to>
    <xdr:grpSp>
      <xdr:nvGrpSpPr>
        <xdr:cNvPr id="9" name="Group 8">
          <a:extLst>
            <a:ext uri="{FF2B5EF4-FFF2-40B4-BE49-F238E27FC236}">
              <a16:creationId xmlns:a16="http://schemas.microsoft.com/office/drawing/2014/main" id="{00000000-0008-0000-0100-000009000000}"/>
            </a:ext>
          </a:extLst>
        </xdr:cNvPr>
        <xdr:cNvGrpSpPr/>
      </xdr:nvGrpSpPr>
      <xdr:grpSpPr>
        <a:xfrm>
          <a:off x="5862918" y="7776882"/>
          <a:ext cx="803835" cy="2816413"/>
          <a:chOff x="5862918" y="7089588"/>
          <a:chExt cx="676835" cy="2816412"/>
        </a:xfrm>
      </xdr:grpSpPr>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6208059" y="7089588"/>
            <a:ext cx="0" cy="2816412"/>
          </a:xfrm>
          <a:prstGeom prst="line">
            <a:avLst/>
          </a:prstGeom>
          <a:ln w="762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6539753" y="7316697"/>
            <a:ext cx="0" cy="2215777"/>
          </a:xfrm>
          <a:prstGeom prst="line">
            <a:avLst/>
          </a:prstGeom>
          <a:ln w="76200"/>
        </xdr:spPr>
        <xdr:style>
          <a:lnRef idx="1">
            <a:schemeClr val="dk1"/>
          </a:lnRef>
          <a:fillRef idx="0">
            <a:schemeClr val="dk1"/>
          </a:fillRef>
          <a:effectRef idx="0">
            <a:schemeClr val="dk1"/>
          </a:effectRef>
          <a:fontRef idx="minor">
            <a:schemeClr val="tx1"/>
          </a:fontRef>
        </xdr:style>
      </xdr:cxnSp>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5862918" y="7334620"/>
            <a:ext cx="0" cy="2215777"/>
          </a:xfrm>
          <a:prstGeom prst="line">
            <a:avLst/>
          </a:prstGeom>
          <a:ln w="762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508000</xdr:colOff>
      <xdr:row>32</xdr:row>
      <xdr:rowOff>79375</xdr:rowOff>
    </xdr:from>
    <xdr:to>
      <xdr:col>12</xdr:col>
      <xdr:colOff>165100</xdr:colOff>
      <xdr:row>45</xdr:row>
      <xdr:rowOff>6351</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7416800" y="18862675"/>
          <a:ext cx="3975100" cy="2333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100" baseline="0">
              <a:latin typeface="+mn-lt"/>
              <a:cs typeface="Times New Roman" panose="02020603050405020304" pitchFamily="18" charset="0"/>
            </a:rPr>
            <a:t>Medan,           Juni 2022</a:t>
          </a:r>
        </a:p>
        <a:p>
          <a:pPr algn="l"/>
          <a:endParaRPr lang="en-US" sz="1100" baseline="0">
            <a:latin typeface="+mn-lt"/>
            <a:cs typeface="Times New Roman" panose="02020603050405020304" pitchFamily="18" charset="0"/>
          </a:endParaRPr>
        </a:p>
        <a:p>
          <a:pPr algn="l"/>
          <a:r>
            <a:rPr lang="en-US" sz="1100">
              <a:latin typeface="+mn-lt"/>
              <a:cs typeface="Times New Roman" panose="02020603050405020304" pitchFamily="18" charset="0"/>
            </a:rPr>
            <a:t>Kepala Dinas Perumahan dan Kawasan Permukiman Provsu</a:t>
          </a:r>
        </a:p>
        <a:p>
          <a:pPr algn="l"/>
          <a:r>
            <a:rPr lang="en-US" sz="1100">
              <a:latin typeface="+mn-lt"/>
              <a:cs typeface="Times New Roman" panose="02020603050405020304" pitchFamily="18" charset="0"/>
            </a:rPr>
            <a:t>Selaku</a:t>
          </a:r>
          <a:r>
            <a:rPr lang="en-US" sz="1100" baseline="0">
              <a:latin typeface="+mn-lt"/>
              <a:cs typeface="Times New Roman" panose="02020603050405020304" pitchFamily="18" charset="0"/>
            </a:rPr>
            <a:t> </a:t>
          </a:r>
          <a:r>
            <a:rPr lang="en-US" sz="1100">
              <a:latin typeface="+mn-lt"/>
              <a:cs typeface="Times New Roman" panose="02020603050405020304" pitchFamily="18" charset="0"/>
            </a:rPr>
            <a:t>Pengguna Anggaran</a:t>
          </a:r>
        </a:p>
        <a:p>
          <a:pPr algn="l"/>
          <a:endParaRPr lang="en-US" sz="1100">
            <a:latin typeface="+mn-lt"/>
            <a:cs typeface="Times New Roman" panose="02020603050405020304" pitchFamily="18" charset="0"/>
          </a:endParaRPr>
        </a:p>
        <a:p>
          <a:pPr algn="l"/>
          <a:endParaRPr lang="en-US" sz="1100">
            <a:latin typeface="+mn-lt"/>
            <a:cs typeface="Times New Roman" panose="02020603050405020304" pitchFamily="18" charset="0"/>
          </a:endParaRPr>
        </a:p>
        <a:p>
          <a:pPr algn="l"/>
          <a:endParaRPr lang="en-US" sz="1100">
            <a:latin typeface="+mn-lt"/>
            <a:cs typeface="Times New Roman" panose="02020603050405020304" pitchFamily="18" charset="0"/>
          </a:endParaRPr>
        </a:p>
        <a:p>
          <a:pPr algn="l"/>
          <a:endParaRPr lang="en-US" sz="1100">
            <a:latin typeface="+mn-lt"/>
            <a:cs typeface="Times New Roman" panose="02020603050405020304" pitchFamily="18" charset="0"/>
          </a:endParaRPr>
        </a:p>
        <a:p>
          <a:pPr algn="l"/>
          <a:endParaRPr lang="en-US" sz="1100">
            <a:latin typeface="+mn-lt"/>
            <a:cs typeface="Times New Roman" panose="02020603050405020304" pitchFamily="18" charset="0"/>
          </a:endParaRPr>
        </a:p>
        <a:p>
          <a:pPr algn="l"/>
          <a:r>
            <a:rPr lang="en-US" sz="1100" b="1" u="sng">
              <a:latin typeface="+mn-lt"/>
              <a:cs typeface="Times New Roman" panose="02020603050405020304" pitchFamily="18" charset="0"/>
            </a:rPr>
            <a:t>Ir. SUPRYANTO, MM</a:t>
          </a:r>
        </a:p>
        <a:p>
          <a:pPr algn="l"/>
          <a:r>
            <a:rPr lang="en-US" sz="1100">
              <a:latin typeface="+mn-lt"/>
              <a:cs typeface="Times New Roman" panose="02020603050405020304" pitchFamily="18" charset="0"/>
            </a:rPr>
            <a:t>NIP . 1966103 199803 1 004</a:t>
          </a:r>
          <a:endParaRPr lang="id-ID" sz="1100">
            <a:latin typeface="+mn-lt"/>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406400</xdr:colOff>
          <xdr:row>435</xdr:row>
          <xdr:rowOff>133350</xdr:rowOff>
        </xdr:from>
        <xdr:to>
          <xdr:col>19</xdr:col>
          <xdr:colOff>400050</xdr:colOff>
          <xdr:row>474</xdr:row>
          <xdr:rowOff>107950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501650</xdr:colOff>
          <xdr:row>413</xdr:row>
          <xdr:rowOff>12700</xdr:rowOff>
        </xdr:from>
        <xdr:to>
          <xdr:col>20</xdr:col>
          <xdr:colOff>57150</xdr:colOff>
          <xdr:row>456</xdr:row>
          <xdr:rowOff>177800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378</xdr:row>
          <xdr:rowOff>177800</xdr:rowOff>
        </xdr:from>
        <xdr:to>
          <xdr:col>19</xdr:col>
          <xdr:colOff>565150</xdr:colOff>
          <xdr:row>427</xdr:row>
          <xdr:rowOff>38100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584200</xdr:colOff>
          <xdr:row>392</xdr:row>
          <xdr:rowOff>0</xdr:rowOff>
        </xdr:from>
        <xdr:to>
          <xdr:col>32</xdr:col>
          <xdr:colOff>127000</xdr:colOff>
          <xdr:row>454</xdr:row>
          <xdr:rowOff>12700</xdr:rowOff>
        </xdr:to>
        <xdr:sp macro="" textlink="">
          <xdr:nvSpPr>
            <xdr:cNvPr id="5127" name="Object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357</xdr:row>
          <xdr:rowOff>114300</xdr:rowOff>
        </xdr:from>
        <xdr:to>
          <xdr:col>19</xdr:col>
          <xdr:colOff>444500</xdr:colOff>
          <xdr:row>430</xdr:row>
          <xdr:rowOff>101600</xdr:rowOff>
        </xdr:to>
        <xdr:sp macro="" textlink="">
          <xdr:nvSpPr>
            <xdr:cNvPr id="5129" name="Object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430</xdr:row>
          <xdr:rowOff>57150</xdr:rowOff>
        </xdr:from>
        <xdr:to>
          <xdr:col>31</xdr:col>
          <xdr:colOff>120650</xdr:colOff>
          <xdr:row>476</xdr:row>
          <xdr:rowOff>44450</xdr:rowOff>
        </xdr:to>
        <xdr:sp macro="" textlink="">
          <xdr:nvSpPr>
            <xdr:cNvPr id="5130" name="Object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419</xdr:row>
          <xdr:rowOff>152400</xdr:rowOff>
        </xdr:from>
        <xdr:to>
          <xdr:col>31</xdr:col>
          <xdr:colOff>50800</xdr:colOff>
          <xdr:row>463</xdr:row>
          <xdr:rowOff>171450</xdr:rowOff>
        </xdr:to>
        <xdr:sp macro="" textlink="">
          <xdr:nvSpPr>
            <xdr:cNvPr id="5131" name="Object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514350</xdr:colOff>
          <xdr:row>392</xdr:row>
          <xdr:rowOff>0</xdr:rowOff>
        </xdr:from>
        <xdr:to>
          <xdr:col>33</xdr:col>
          <xdr:colOff>311150</xdr:colOff>
          <xdr:row>458</xdr:row>
          <xdr:rowOff>12700</xdr:rowOff>
        </xdr:to>
        <xdr:sp macro="" textlink="">
          <xdr:nvSpPr>
            <xdr:cNvPr id="5132" name="Object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411</xdr:row>
          <xdr:rowOff>0</xdr:rowOff>
        </xdr:from>
        <xdr:to>
          <xdr:col>20</xdr:col>
          <xdr:colOff>368300</xdr:colOff>
          <xdr:row>429</xdr:row>
          <xdr:rowOff>57150</xdr:rowOff>
        </xdr:to>
        <xdr:sp macro="" textlink="">
          <xdr:nvSpPr>
            <xdr:cNvPr id="5134" name="Object 14" hidden="1">
              <a:extLst>
                <a:ext uri="{63B3BB69-23CF-44E3-9099-C40C66FF867C}">
                  <a14:compatExt spid="_x0000_s5134"/>
                </a:ext>
                <a:ext uri="{FF2B5EF4-FFF2-40B4-BE49-F238E27FC236}">
                  <a16:creationId xmlns:a16="http://schemas.microsoft.com/office/drawing/2014/main" id="{00000000-0008-0000-0600-00000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24</xdr:col>
      <xdr:colOff>432377</xdr:colOff>
      <xdr:row>412</xdr:row>
      <xdr:rowOff>0</xdr:rowOff>
    </xdr:from>
    <xdr:to>
      <xdr:col>34</xdr:col>
      <xdr:colOff>489527</xdr:colOff>
      <xdr:row>428</xdr:row>
      <xdr:rowOff>127576</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3832" y="91646087"/>
          <a:ext cx="6176241" cy="3083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276413</xdr:colOff>
      <xdr:row>237</xdr:row>
      <xdr:rowOff>89650</xdr:rowOff>
    </xdr:from>
    <xdr:to>
      <xdr:col>15</xdr:col>
      <xdr:colOff>526304</xdr:colOff>
      <xdr:row>307</xdr:row>
      <xdr:rowOff>102282</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83178" y="37367885"/>
          <a:ext cx="3529479" cy="237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268940</xdr:colOff>
      <xdr:row>25</xdr:row>
      <xdr:rowOff>14943</xdr:rowOff>
    </xdr:from>
    <xdr:to>
      <xdr:col>20</xdr:col>
      <xdr:colOff>589053</xdr:colOff>
      <xdr:row>39</xdr:row>
      <xdr:rowOff>89648</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8240058" y="1725706"/>
          <a:ext cx="6662642" cy="2614707"/>
          <a:chOff x="8187764" y="5558119"/>
          <a:chExt cx="6445995" cy="2793999"/>
        </a:xfrm>
      </xdr:grpSpPr>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5723" y="5558119"/>
            <a:ext cx="3838036" cy="20091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87764" y="5933599"/>
            <a:ext cx="3797401" cy="24185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388470</xdr:colOff>
      <xdr:row>60</xdr:row>
      <xdr:rowOff>107020</xdr:rowOff>
    </xdr:from>
    <xdr:to>
      <xdr:col>18</xdr:col>
      <xdr:colOff>191993</xdr:colOff>
      <xdr:row>97</xdr:row>
      <xdr:rowOff>113363</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95235" y="12127196"/>
          <a:ext cx="4920876" cy="2836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418352</xdr:colOff>
      <xdr:row>87</xdr:row>
      <xdr:rowOff>46016</xdr:rowOff>
    </xdr:from>
    <xdr:to>
      <xdr:col>17</xdr:col>
      <xdr:colOff>57897</xdr:colOff>
      <xdr:row>100</xdr:row>
      <xdr:rowOff>126626</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25117" y="13821781"/>
          <a:ext cx="4144308" cy="2605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455706</xdr:colOff>
      <xdr:row>111</xdr:row>
      <xdr:rowOff>149412</xdr:rowOff>
    </xdr:from>
    <xdr:to>
      <xdr:col>18</xdr:col>
      <xdr:colOff>57524</xdr:colOff>
      <xdr:row>226</xdr:row>
      <xdr:rowOff>168089</xdr:rowOff>
    </xdr:to>
    <xdr:pic>
      <xdr:nvPicPr>
        <xdr:cNvPr id="10" name="Pictur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62471" y="19363765"/>
          <a:ext cx="4719171" cy="3668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231591</xdr:colOff>
      <xdr:row>109</xdr:row>
      <xdr:rowOff>164353</xdr:rowOff>
    </xdr:from>
    <xdr:to>
      <xdr:col>18</xdr:col>
      <xdr:colOff>401547</xdr:colOff>
      <xdr:row>228</xdr:row>
      <xdr:rowOff>180789</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50944" y="18990235"/>
          <a:ext cx="4674721" cy="4069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201704</xdr:colOff>
      <xdr:row>134</xdr:row>
      <xdr:rowOff>84208</xdr:rowOff>
    </xdr:from>
    <xdr:to>
      <xdr:col>19</xdr:col>
      <xdr:colOff>76196</xdr:colOff>
      <xdr:row>225</xdr:row>
      <xdr:rowOff>35320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21057" y="27254737"/>
          <a:ext cx="4991845" cy="333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190500</xdr:colOff>
      <xdr:row>258</xdr:row>
      <xdr:rowOff>57150</xdr:rowOff>
    </xdr:from>
    <xdr:to>
      <xdr:col>17</xdr:col>
      <xdr:colOff>291354</xdr:colOff>
      <xdr:row>309</xdr:row>
      <xdr:rowOff>68128</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01000" y="32435800"/>
          <a:ext cx="4584700" cy="2662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113504</xdr:colOff>
      <xdr:row>281</xdr:row>
      <xdr:rowOff>158750</xdr:rowOff>
    </xdr:from>
    <xdr:to>
      <xdr:col>16</xdr:col>
      <xdr:colOff>268203</xdr:colOff>
      <xdr:row>305</xdr:row>
      <xdr:rowOff>69848</xdr:rowOff>
    </xdr:to>
    <xdr:pic>
      <xdr:nvPicPr>
        <xdr:cNvPr id="13" name="Picture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924004" y="36893500"/>
          <a:ext cx="4028946" cy="196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131482</xdr:colOff>
      <xdr:row>279</xdr:row>
      <xdr:rowOff>85537</xdr:rowOff>
    </xdr:from>
    <xdr:to>
      <xdr:col>18</xdr:col>
      <xdr:colOff>146434</xdr:colOff>
      <xdr:row>307</xdr:row>
      <xdr:rowOff>69849</xdr:rowOff>
    </xdr:to>
    <xdr:pic>
      <xdr:nvPicPr>
        <xdr:cNvPr id="14" name="Picture 1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50835" y="33658361"/>
          <a:ext cx="4519717" cy="2370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158981</xdr:colOff>
      <xdr:row>43</xdr:row>
      <xdr:rowOff>97117</xdr:rowOff>
    </xdr:from>
    <xdr:to>
      <xdr:col>17</xdr:col>
      <xdr:colOff>603998</xdr:colOff>
      <xdr:row>56</xdr:row>
      <xdr:rowOff>58268</xdr:rowOff>
    </xdr:to>
    <xdr:pic>
      <xdr:nvPicPr>
        <xdr:cNvPr id="16" name="Picture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965746" y="5326529"/>
          <a:ext cx="4949780" cy="2486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231587</xdr:colOff>
      <xdr:row>296</xdr:row>
      <xdr:rowOff>29880</xdr:rowOff>
    </xdr:from>
    <xdr:to>
      <xdr:col>16</xdr:col>
      <xdr:colOff>485588</xdr:colOff>
      <xdr:row>307</xdr:row>
      <xdr:rowOff>110857</xdr:rowOff>
    </xdr:to>
    <xdr:pic>
      <xdr:nvPicPr>
        <xdr:cNvPr id="18" name="Picture 17">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38352" y="54258880"/>
          <a:ext cx="4146177" cy="2180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395941</xdr:colOff>
      <xdr:row>314</xdr:row>
      <xdr:rowOff>179296</xdr:rowOff>
    </xdr:from>
    <xdr:to>
      <xdr:col>18</xdr:col>
      <xdr:colOff>445247</xdr:colOff>
      <xdr:row>343</xdr:row>
      <xdr:rowOff>129561</xdr:rowOff>
    </xdr:to>
    <xdr:pic>
      <xdr:nvPicPr>
        <xdr:cNvPr id="20" name="Picture 19">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815294" y="57814884"/>
          <a:ext cx="4554071" cy="2197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410883</xdr:colOff>
      <xdr:row>333</xdr:row>
      <xdr:rowOff>141944</xdr:rowOff>
    </xdr:from>
    <xdr:to>
      <xdr:col>17</xdr:col>
      <xdr:colOff>371291</xdr:colOff>
      <xdr:row>344</xdr:row>
      <xdr:rowOff>172574</xdr:rowOff>
    </xdr:to>
    <xdr:pic>
      <xdr:nvPicPr>
        <xdr:cNvPr id="21" name="Picture 20">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217648" y="61370885"/>
          <a:ext cx="4465171" cy="2092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590177</xdr:colOff>
      <xdr:row>395</xdr:row>
      <xdr:rowOff>179295</xdr:rowOff>
    </xdr:from>
    <xdr:to>
      <xdr:col>17</xdr:col>
      <xdr:colOff>563285</xdr:colOff>
      <xdr:row>422</xdr:row>
      <xdr:rowOff>110669</xdr:rowOff>
    </xdr:to>
    <xdr:pic>
      <xdr:nvPicPr>
        <xdr:cNvPr id="22" name="Picture 21">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396942" y="65337766"/>
          <a:ext cx="4477871" cy="215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231589</xdr:colOff>
      <xdr:row>316</xdr:row>
      <xdr:rowOff>171823</xdr:rowOff>
    </xdr:from>
    <xdr:to>
      <xdr:col>17</xdr:col>
      <xdr:colOff>191997</xdr:colOff>
      <xdr:row>342</xdr:row>
      <xdr:rowOff>160191</xdr:rowOff>
    </xdr:to>
    <xdr:pic>
      <xdr:nvPicPr>
        <xdr:cNvPr id="23" name="Picture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038354" y="58180941"/>
          <a:ext cx="4465171" cy="2041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79509</xdr:colOff>
      <xdr:row>351</xdr:row>
      <xdr:rowOff>116327</xdr:rowOff>
    </xdr:from>
    <xdr:to>
      <xdr:col>18</xdr:col>
      <xdr:colOff>78017</xdr:colOff>
      <xdr:row>421</xdr:row>
      <xdr:rowOff>54001</xdr:rowOff>
    </xdr:to>
    <xdr:pic>
      <xdr:nvPicPr>
        <xdr:cNvPr id="24" name="Picture 23">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670152" y="63380470"/>
          <a:ext cx="4470722" cy="186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74707</xdr:colOff>
      <xdr:row>187</xdr:row>
      <xdr:rowOff>187884</xdr:rowOff>
    </xdr:from>
    <xdr:to>
      <xdr:col>17</xdr:col>
      <xdr:colOff>282765</xdr:colOff>
      <xdr:row>221</xdr:row>
      <xdr:rowOff>44825</xdr:rowOff>
    </xdr:to>
    <xdr:pic>
      <xdr:nvPicPr>
        <xdr:cNvPr id="25" name="Picture 24">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881472" y="33387178"/>
          <a:ext cx="4712821" cy="2573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508000</xdr:colOff>
      <xdr:row>181</xdr:row>
      <xdr:rowOff>38473</xdr:rowOff>
    </xdr:from>
    <xdr:to>
      <xdr:col>21</xdr:col>
      <xdr:colOff>362698</xdr:colOff>
      <xdr:row>222</xdr:row>
      <xdr:rowOff>137459</xdr:rowOff>
    </xdr:to>
    <xdr:pic>
      <xdr:nvPicPr>
        <xdr:cNvPr id="26" name="Picture 25">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69176" y="32072355"/>
          <a:ext cx="4755403" cy="2856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380999</xdr:colOff>
      <xdr:row>208</xdr:row>
      <xdr:rowOff>44822</xdr:rowOff>
    </xdr:from>
    <xdr:to>
      <xdr:col>17</xdr:col>
      <xdr:colOff>468407</xdr:colOff>
      <xdr:row>231</xdr:row>
      <xdr:rowOff>47809</xdr:rowOff>
    </xdr:to>
    <xdr:pic>
      <xdr:nvPicPr>
        <xdr:cNvPr id="27" name="Picture 26">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187764" y="37323057"/>
          <a:ext cx="4592171" cy="441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478120</xdr:colOff>
      <xdr:row>181</xdr:row>
      <xdr:rowOff>44824</xdr:rowOff>
    </xdr:from>
    <xdr:to>
      <xdr:col>23</xdr:col>
      <xdr:colOff>228228</xdr:colOff>
      <xdr:row>228</xdr:row>
      <xdr:rowOff>152774</xdr:rowOff>
    </xdr:to>
    <xdr:pic>
      <xdr:nvPicPr>
        <xdr:cNvPr id="28" name="Picture 27">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177061" y="32078706"/>
          <a:ext cx="4038226" cy="404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7470</xdr:colOff>
      <xdr:row>156</xdr:row>
      <xdr:rowOff>86723</xdr:rowOff>
    </xdr:from>
    <xdr:to>
      <xdr:col>16</xdr:col>
      <xdr:colOff>313765</xdr:colOff>
      <xdr:row>231</xdr:row>
      <xdr:rowOff>17867</xdr:rowOff>
    </xdr:to>
    <xdr:pic>
      <xdr:nvPicPr>
        <xdr:cNvPr id="29" name="Picture 28">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426823" y="27264723"/>
          <a:ext cx="3585883" cy="4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560294</xdr:colOff>
      <xdr:row>162</xdr:row>
      <xdr:rowOff>141944</xdr:rowOff>
    </xdr:from>
    <xdr:to>
      <xdr:col>18</xdr:col>
      <xdr:colOff>4056</xdr:colOff>
      <xdr:row>217</xdr:row>
      <xdr:rowOff>175559</xdr:rowOff>
    </xdr:to>
    <xdr:pic>
      <xdr:nvPicPr>
        <xdr:cNvPr id="30" name="Picture 29">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808882" y="28485356"/>
          <a:ext cx="3114488" cy="1927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146050</xdr:colOff>
      <xdr:row>64</xdr:row>
      <xdr:rowOff>0</xdr:rowOff>
    </xdr:from>
    <xdr:to>
      <xdr:col>31</xdr:col>
      <xdr:colOff>196850</xdr:colOff>
      <xdr:row>81</xdr:row>
      <xdr:rowOff>109331</xdr:rowOff>
    </xdr:to>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168" t="28317" r="36446" b="37183"/>
        <a:stretch>
          <a:fillRect/>
        </a:stretch>
      </xdr:blipFill>
      <xdr:spPr bwMode="auto">
        <a:xfrm>
          <a:off x="10369550" y="23234650"/>
          <a:ext cx="4064000" cy="280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dit%20UPT.%20II%20Siantar\LAP.%20BU%20IDA\Macintosh%20HDPENAWARAN%202006\AI%20TUGAS%20KULIAH\APBN\Seksi%20VIII%20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Documents%20and%20Settings\Satellite\My%20Documents\_Erwin\Private\A%20Humbang\Erwin\Poranc.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Bid%20KIDS/OE%20KUTABULUH/Penawaran%20Kuta%20Buluh.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nt\RYWANDYS%20FILES\Assosiation%20Data\Vinot\08%20DED%20SImalungun\Vinot\03%20Simalungun%20Project\About%20Hitungan\Hitungan%20Reservoa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AP-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AMBASADOR/BQ-10%20MECH%2010-11-20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COMPUTER\AppData\Roaming\Microsoft\Excel\T%20E%20N%20D%20E%20R\TA.%202009\DAUD\Copy%20of%20jadu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ser\d\TEMPO\lintec-sumic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er\d\m-form\BQ-FORM.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Startup" Target="MY%20DOCS/TA%202003/TANGGULANGIN/OE%20TANGGULANGI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GB-P2%20RYAN%20PERM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ll_data\OE-EE\1-BOQ.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lenovo\Downloads\RIZKI\PROYEK\APBD%20RIAU\BASERAH%202008\PENAWARAN%20BASERAH\BINA%20MARGA%202008\sei%20Liong%20thap%201\EE-JEMB.LIONG%20TAHAP%20I.20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EE%20-%20Rusunawa%20UNSYIAH%20-%20BANDA%20ACEH%20rev%20-%2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I:\LELANG%20JABUNG\OE%20PANTURA%20JBT%20JABUNG.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lenovo\Downloads\SUTT%20150%20KV\SUTT%20PLN\SUTT%20150%20Kv\SUTT%20KALBAR\THP%20II%20SECTION%202\KONTRAK%20FINAL%20WIKA\oe-aLATrev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TA.%202003%20SIMALUNGUN\ANDAR%20-%20RABSPEK-TA-04\Master%20ANL-2004-OK\5-ALA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COMPUTER\AppData\Roaming\Microsoft\Excel\Metro-2012\DED-for2013\Dokumen%202013\Dok-2013\Medan-Tembung-Lbk%20Pakam%20REV\AHS%20MTKnLP-R2\AHS%202006%20Edi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COMPUTER\AppData\Roaming\Microsoft\Excel\Sofyan\PAHS%20versi%203.0\02%20-%20SOFTWARE\AHS%20SPEC%20Edisi%202010%20erata%2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RS-HRP\PA%20PARDO\Evaluasi%202010\EV.%2016-Willem%20Iskandar--PQ%20O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COMPUTER\AppData\Roaming\Microsoft\Excel\Data%20Storage\Kasai-Tg.Batu2006\Penawaran\Tanjung%20Batu%20IKK\TANJUNG%20BATU%20IKK%20(ATB)%20Penwr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lenovo\Downloads\SUTT%20150%20KV\Tsunami\Penawaran\RAB%20Aceh%20Diskusi%203001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PBN%20WIL.%20I%20LELANG%20NOVEMBER%202017/AHS%20PPK-01%20RUTIN%20STABAT%20-%20BTS.%20ACEH.xlsm"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Startup" Target="ESTIMATE/Hw-Proses/Pemda%20DKI/KWK%20TIMUR/KWK%20TIMUR%2025%20juli/@Proyek%202006/BQ%202007/BQ%20elektrikal%202007(%2024%20jan%2020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Tender%20Gedung/Market%20Peunayong/Market%20Peunayong%203%20Analisa%20Kontrakto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I:/FIRMAN/KODYA-BRR%202006/KODYA-2006/MANDIRI-Lami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ISTAKA%20KARYA\Tender%20Wil1\Tender%20Gedung\Market%20Peunayong\WINDOWS\TEMP\coba-bal-se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COMPUTER\AppData\Roaming\Microsoft\Excel\SCH-20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G:\Edit%20UPT.%20II%20Siantar\LAP.%20BU%20IDA\Macintosh%20HDPENAWARAN%202006\AI%20TUGAS%20KULIAH\APBN\TENDER\OE%20Dumagin.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0BQ\irigasi\SSC.WK4"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APBN\TENDER\OE%20Dumagi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Surya\Documents\PROGRAM_JALAN%20DAN%20JEMBATAN_2018_sumut\Program%20Perhitungan%20Kapasitas%20Jalan%20dan%20Grafik%20-%20Surya.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COMPUTER\AppData\Roaming\Microsoft\Excel\OE\jadu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URYA%20NOVEMBER%202017\AHS%20Slurry%20Seal%2020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bina%20marga%202009\APBN\Seksi%20VIII%20Pe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Edit%20UPT.%20II%20Siantar\LAP.%20BU%20IDA\Macintosh%20HDDok%20eddy%20back%20up\Users\Wan%20Supit\AppData\Roaming\Microsoft\Excel\RAB%20%202009%20%20CS\PENAWARAN%202006\AI%20TUGAS%20KULIAH\APBN\TENDER\OE%20Dumagi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ORRA1\Project%2000&amp;02\PROJECT\01\15\ESTIMATE\EST-1CV.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ISTAKA%20KARYA/My%20Document/Tender/Tender%202004/Propinsi%20Sumbar/Padang/Pasar%20Baru%20Padang%20Rev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Edit%20UPT.%20II%20Siantar\LAP.%20BU%20IDA\Macintosh%20HDAPBN\TENDER\OE%20Dumagin.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Edit%20UPT.%20II%20Siantar\LAP.%20BU%20IDA\Macintosh%20HDDOK%20EDDY\KUMPULAN%20RAB%202010\RAB%20%202009%20%20CS\PENAWARAN%202006\AI%20TUGAS%20KULIAH\APBN\Seksi%20VIII%20Pe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OE\jadu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bina%20marga%202009\APBN\TENDER\OE%20Dumagi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CC\PRICE%20ADJUSTMENT%20MFC-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Edit%20UPT.%20II%20Siantar\LAP.%20BU%20IDA\Macintosh%20HDWASIS\PROYEK%202010\BOLTIM\MOAT-ATOGA\RAB\BOQ%20KOSONG\Sinar%20Bulaw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urya\Documents\AHS%20Rutin\AHS%20Spek.Pemel.Kinerja%20Jembatan_26%20ok%201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TENDER%20DKP%20MITRA\BBI\pu%20min\paket%2021%2000%20rehab%20kantor%20bupati%20minahasa.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COMPUTER\AppData\Roaming\Microsoft\Excel\boby%20arista%20Documents\WASCO%20PUSAT\BUSWAY\2007\koridor%2010\BILL%20KOR1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ocument'S\Aris\PU%202010\DCKTR-LB\RAB\Infrastruktur\Kel-Bakaran%20Batu%20Rt%20Selatan\Gunting%20Saga%20-%20T.%20Binjei\Pemel.%20Periodik\RAB%20Pd%20Cermi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COMPUTER\AppData\Roaming\Microsoft\Excel\RAS-Jl.%20Setia%20Budi-TA.2009\andri\PROYEK%202007\rask-2007\rab-Bambu%20II\RKA-SKPD.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COMPUTER\AppData\Roaming\Microsoft\Excel\MASTUR\HARGA%20UPAH,%20BAHAN%20&amp;ALAT.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7949832\EE-jembatan%20lAU%20SINGKAM.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COMPUTER\AppData\Roaming\Microsoft\Excel\2017\PU%20PROVINSI\LABUHAN%20BATU%20INDUK\PSU-Pra%20sarana%20permukiman%20(Perumahan%20Rp.1.386.200.000,-)\AHS%20ver%204.0%200ffice%2020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RKA%20Jembatan%20Deli%20Serdang\&#916;%20Smad-Lock%20&#916;\RKA%20PAPBD%202010\RUTIN%20SWAKELOLA\RUTIN%20JALAN%20DS%20APBDPfinal.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RKA%20PAPBD%202010\RUTIN%20SWAKELOLA\RUTIN%20JALAN%20DS%20APBDPfinal.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I:/LAp%20Mingguan%20&amp;%20Sche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urya\Documents\AHS%20Rutin\AHS%20Spek.Pemel.Kinerja%20Jalan_28Sept.1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916;%20Smad-Lock%20&#916;\RKA%202010\RKA%20RZ%20HRP\RUTIN%20SWAKELOLA\RUTIN%20JEMB%20D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ceh%20Utara\PROGRES%20EXPOSE%20SE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2017\tahap1\HPS%20Fisik%20APBD%202017%20OK%20new.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PSU%202021/PAKPAK%20BARAT/Data%20Terbaru/Proy2003/Sumut/Laporan/K&amp;H/Anharsa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Deli%20Serdang\Laporan%20Akhir\DESAIN\Irfan\EE-jembatan%20lAU%20SINGKAM.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My%20Documents\Ded%20from%20Comp%20P450\DRUP\ALU%20PUNTI.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LELANG%20JABUNG/OE%20PANTURA%20JBT%20JABUNG.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COMPUTER\AppData\Roaming\Microsoft\Excel\Ckp\BQ%20CKP%20KM4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COMPUTER\AppData\Roaming\Microsoft\Excel\My%20Documents\2010\Rev-DED-Metro2010\Dok-Rev-DED%20Fisik%202011\Dok%20Akses%20KN%20-%20Thp2\AHS%20Metro-KNII%20ver2011\AHS%202006%20Edi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COMPUTER\AppData\Roaming\Microsoft\Excel\BANGKIMSU_TA-2013\PENAWARAN\PT.%20KUALA%20MAS\SILIMBAT%20-%20SIBORONG%20BORONG\PT.%20KM%20(BASI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User\Documents\PAHS%20RUTIN%20SUMUT%202017\PAHS_RUTIN_2017_SUMU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AHS%20Spek.Pemel.Kinerja%20%20Jembatan_(meeting9121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COMPUTER\AppData\Roaming\Microsoft\Excel\BANGKIMSU_TA-2013\PENAWARAN\PT.%20KUALA%20MAS\BANDA%20ACEH%20BANG%20-%2012%20A\PT.%20KM%20(BASIC)%20-%2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COMPUTER\AppData\Roaming\Microsoft\Excel\DATA\BINA%20MARGA\UPRPJJ%20MEDAN\UPRPJJ%20MDN-09\LELANG%20UPRPJJ%20MDN%202009\Evaluasi%202009\EV.%20Durian%20Mulo..Print%20Ok!.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COMPUTER\AppData\Roaming\Microsoft\Excel\DATA\BINA%20MARGA\UPRPJJ%20MEDAN\UPRPJJ%20MDN-09\LELANG%20UPRPJJ%20MDN%202009\Evaluasi%202009\Ev.%20Marel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master%20back%20up\RIZAL\DIRWAN\TENDER\Ev.%20Box%20Culver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IAIN%202014\UKK%20II%202014\FILE%20RIZAL\LENNY\KUALA%20NAMU\Paket%206B\Folder%20Work\happy@cc.com\My%20Documents\www.data_ambo.com\eskalasi\Price%20Adjustment\Summary.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LELANG%20ROHANA/OE%20PANTURA%20JBT%20ROHAN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COMPUTER\AppData\Roaming\Microsoft\Excel\PENAWARAN\PT.%20DP%20-%20P.%20SIANTAR%20-%20TIGA%20RUNGGU\BASI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Requet%20For%20Cheking.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TENDER%20DKP%20MITRA\BBI\ANALISA%20RSU%20MERAUK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ateri%20NSPK%20TA%202016%20Medan%203-4%20Agustus%202016/PAHS%20versi%204.0/07%20-%20SOFTWARE%20SPEK%20KHUSUS/AHS%20ASBUTON%20201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KOPE'AN\BANK%20GUE\Gado-gado\Desy\SD%20UNGGUL.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om3\e\MISC\Congviec\Tam.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om2\d\FAIRY\NITIP%20FERRI\REPORT%20New\Monthly%20Progres%20Report\Rarem\FZ\F.%20AZ\JO\DATA\DATA%20OPERASI\Data%20ARP\Irigasi%20Way%20Rarem\ARP_Rare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sandbag.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Aris\PU%202010\DCKTR-LB\RAB\Infrastruktur\Kel-Bakaran%20Batu%20Rt%20Selatan\Gunting%20Saga%20-%20T.%20Binjei\Pemel.%20Periodik\EE-Pd%20Cermi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My%20Documents\TM\TA.%202008\ROSS\15%20-%20RP.%20Wanita%20Polres%20Labuhanbatu.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I:/2006/RAB/AEK%20KUO/11548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My%20Documents\TM\TA.%202008\DRAINASE%20CENDANA%20(Revisi).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PSU%202021/PAKPAK%20BARAT/Data%20Terbaru/Tol%20Cakung-Tanjung%20Piok%20JBIC/EstEng/Analisa%20Harga%20Satuan/BQ%20Kanal%20Tol.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Users\COMPUTER\AppData\Roaming\Microsoft\Excel\2012\CADANGAN\ANGGARAN%202012\RAB%20BDB\BDB%20II\REVISI%2020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User\Documents\Paket%20Panji%20-%20Siborongborong%20Okt%2016%20-%20Revisi\Rutin%20Panji-Siborongborong.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Istaka%20Kar/My%20Documents/FILE%20DATA%202/ADM.%20KONTRAK/HARGA%20KONTRAK/Penawaran%20KSO%20(Tender).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SalesP\2003\spwk39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02\29\BQ\M-E\Elektrikal%20&amp;%20Electronic\Price\Daf%20No.3%20Tsuar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NDER/SRRP/Rab-Karo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Users\COMPUTER\AppData\Roaming\Microsoft\Excel\Documents%20and%20Settings\RACHMAT-DMT\Local%20Settings\Temporary%20Internet%20Files\Content.IE5\TXXNILTJ\Pantura_Banten(DM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COMPUTER\AppData\Roaming\Microsoft\Excel\PANITIA%20APB\ADM.%20PANITIA\EV.27%20-%20SEi%20SArinah.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tation58\d\TEMPAT%20TITIP\Aku.......ola\Training%20Operasi\Kr%20tengahDiva_CAMP.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Yoez/Aceh%202/BQ-LG%2001%20A%20PANITIA-P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URYA%20NOVEMBER%202017\AHS%20MEREK%20-%20TANJUNG%20DOLOK.xlsm"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DBM-SU\UPRPJJ%20MDN\KTL%20MDN-DS\RKA-2009\TIGA%20JUHAR-G.M-%20PARIT\tOBRANI\RASK%202009\PEMELIHARAAN\RKA-09%20Pemel%20Jalan-D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hotmix%20Natal%202002-5(PENAWARA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BQPAKET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backup%20flasdis\MASTER%20Gunung%20Tua%20-%20Hutaimbaru\Schedule\Progres%20Gunung%20Tua\progres\Project%20Gunung%20Tua\Panri.%20Gunung%20tua%20Project\schedule\BILL%20KM%20MASTER\BINA%20MARGA\RIAU\RIAU%20AI-06%20%20Siak%20Sriindrapura%20-%20Mengkapan.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TEKNIK\RAFI\My%20Documents\NUNUT\dian\de-files\tender\GORBali\GORbali4.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My%20Documents\NUNUT\dian\de-files\tender\jratunseluna\Jratunseluna3_titip.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Users\lenovo\Downloads\SUTT%20150%20KV\data%20titipan\dta%20rokhs\My%20Documents\divisi%20iii\tender\TRANSMISI%20SINGKAWANG\SUTT%20PLN\SUTT%20KALBAR\TAHAP%201%20SEBAGIAN\BOQR1%20(version%2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Documents%20and%20Settings\Owner\My%20Documents\RAPAT\analisa%20hs-rev.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TA.%202011\RKA\RUTIN%20SWAKELOLA\RUTIN%20JALAN%20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nder%20Gedung/Market%20Peunayong/WINDOWS/TEMP/coba-bal-se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DATA/DATA%202014/MUHAR/BinaMarga2014/DED%20TapTeng/Sorkam-Sigambo2-Barus/AHS%20Sorkam/AHS%20Sorkam/BOQ%20Lingkar%20Sim-Aja.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3-Earth.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IAIN%202014\UKK%20II%202014\FILE%20RIZAL\EDY\GEDUNG%20GSG%20TAHAP%20VII\SKEDUL\happy@cc.com\My%20Documents\www.data_ambo.com\eskalasi\MCF-2\Peride%20I%20sd%20Juli%202001\ALMFE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lcb-6\inbox\INDRA\TENDER\BAKA-LABUH.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BANK%20DATA/LINTIM%20PROJECT/LINTIM%20PERFORMANCE/PCM%20RANTAU%20_%20SEI/PAKET%20PEMBANGUNAN%20RANTAU%20BY%20PASS/Tender%202007/FORM-lima%20puluh%20-%20sei%20bejangkar.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proyek/Kantor%20Gubsu/EE/file:/I:/2006/Contoh%20RAB%23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wino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DATA%20D/DATA_KERJA/2016_PENGAWASAN/PU_PENGAIRAN%20ACUT/SL_KRIP/SAL_KRIP_TIMBUNAN_MC_0%20-%20PAKAI.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6CE6449\3-DIV1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I:/FIRMAN/KODYA-BRR%202006/HPJI%20FILE/3-DI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TOKE%202007\ADMINISTRASI%20BINA%20MARGA%202007\PERBAIKAN%20FINAL\Rekap%20volume.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G:\Edit%20UPT.%20II%20Siantar\LAP.%20BU%20IDA\Macintosh%20HDpenawaran\motongkad\CV.%20SARIWONO\file%20penawran.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Edit%20UPT.%20II%20Siantar\LAP.%20BU%20IDA\Macintosh%20HDbina%20marga%202009\BILL%202008%20BINA%20MARGA\PEY%20@STUDIO\file%20penawran.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bina%20marga%202009\BILL%202008%20BINA%20MARGA\PEY%20@STUDIO\file%20penawran.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Tender%20Gedung/Market%20Peunayong/Data%20%20Fille/Tender%202005%20Aceh/BQ-PQ%20&amp;%20Metod%20-%20M/PQ%20&amp;%20BQ%20-%20Kr-Jreue/Bq-Irigasi%20Jreue.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J:\Jl.%20Gaperta%20Ujung%20Pak%20Narto\R-RAB%20Drainase%20Jl.%20Gaperta%20Ujung.xlsx"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Tuban-Bulu.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BQPAKET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J:\tAWAR%20PL\01-1%20Tress%20Star.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Users\COMPUTER\AppData\Roaming\Microsoft\Excel\Project\PENAWARAN\BRR\ROESTOMI\Penataan%20Situs%20Makam%20Syiah%20Kuala\CV.%20SWARNA%20DWIPA.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ANALISA%20%20STANDARD\ANALISA%20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AB%20GEDUNG%20PASCA%20SARJANA\RAB%20GEDUNG%20PASCA%20SARJANA\Copy%20of%20Pasca%20Sarjana%20Unimed%2015%25PP-20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SRI_A/RAB_Package_LMS_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G:\Edit%20UPT.%20II%20Siantar\LAP.%20BU%20IDA\Macintosh%20HDPU%20KK%202010\LAPEN%20MANGGALA\CV.rainbow\PENAWARANOK.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G:\Edit%20UPT.%20II%20Siantar\LAP.%20BU%20IDA\Macintosh%20HDA\APBN\Seksi%20VIII%20Pen.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PAKET4.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Tender%20Gedung/Market%20Peunayong/Poelkerja/RAB%20Coll/RAB%20GOR.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TENDER%20DKP%20MITRA\BBI\My%20Documents\~%20ADMINISTRATORs%20DOCUMENT\A%20HWA\Master%20Penawaran%20PU%202008\1-BOQ.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G:\Edit%20UPT.%20II%20Siantar\LAP.%20BU%20IDA\Macintosh%20HDBOQ\perbinda5.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FILE%20RIKI\FILE%20KERJA\Archiplan\PROJECT%202013\Perenc.%20IAIN\Air%20Bersih%20IAIN\RAB%20Sumur%20190713.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Users\lenovo\Downloads\SUTT%20150%20KV\Master%20Anggara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ACER\LOCALS~1\Temp\Rar$DI00.750\Gunting%20Saga%20-%20T.%20Binjei\Pemel.%20Periodik\RAB%20Pd%20Cermi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I:/zefri/pdanp%202009-2011/p&amp;p%202011/p&amp;p%202011/smkn%20galang%203%20rkb.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lcb-6\FOA%20PLB%20Batang%20Hari.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DOCUME~1\ACER\LOCALS~1\Temp\Rar$DI00.750\Gunting%20Saga%20-%20T.%20Binjei\Pemel.%20Periodik\EE-Pd%20Cermin-I.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F%2039%20New4/Rusunawa%20UNJA%20JAMBI%20Sumatera.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H:\ANALISA%20K.%20BINA%20MARGA%20KOTA%20MEDAN\AnalisaK.2017-ed.96%20rev.xlsm"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916;%20Smad-Lock%20&#916;\RKA%202010\RKA%20RZ%20HRP\RUTIN%20SWAKELOLA\RKA-09%20Pemel%20Jalan-D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N:\My%20Documents\TENDER%20UMUM\TENDER%202007\Jembatan\Pemel%20Jemb%20Nasional%20Sumut%20III\Nasional%20Sumut%20III\7-JADWA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PC-FREE_ANTS\@rouf\WINDOWS\TEMP\Rar$DI00.296\PROYEK\proyek\Th-2002\0208\bq-ruko\final-wk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ProyekBMaarga06\ProyekBMaarga06\CCO.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My%20Documents\NUNUT\dian\RBP%20MJKERTO.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G:\Edit%20UPT.%20II%20Siantar\LAP.%20BU%20IDA\Macintosh%20HDBOQ\olot2.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Sagaranten-Demix.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Data\Andri\Proyek%202008\RASK%202008\RKA%20Pembebasan%20mitha\RASK%202006%20Versi%202-diprint\JL.%20TURI.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2%20RH%2021%20PROJECT\ERHA\isa\ISA\ASRO\RAB%20SD%20BOALEM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Edit%20UPT.%20II%20Siantar\LAP.%20BU%20IDA\Macintosh%20HDbina%20marga%202009\APBN\Seksi%20VIII%20Pen.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PSU%202021/PAKPAK%20BARAT/Data%20Terbaru/ROFFAN'S%20Priv%20&amp;%20Conf/Aneka/Analisa%20Harga%20Satuan/AnaliHargSatu/Laporan/KH/Anharsa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tation66\d\DATA\dki\2001-08\sarana%20jaya%20mu\jalan&amp;jemb\dc\DC-jembatan%20kresek_KERJA.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916;%20Smad-Lock%20&#916;\RKA%202010\RKA%20RZ%20HRP\RUTIN%20SWAKELOLA\Pemel%20Medan%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E%20dan%20gambar%20%20lelang%20dini/ee-rehabilitasi%20Jl.%20Pertempuran%200.580%20km_ok/BOQ-MTLP-3.325Km.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C:\lcb-6\Batanghari\Btghari%20LCB-6_3xx.xls"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Tol%20Lingkar%20Luar%20Jakarta.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I:\RS-HRP\Peta\RKA%20PAPBD%202010\SIBOLANGIT\volume.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ANALISA-UB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C:\Taufik\Labuhanbatu\EE\Kel-Sirandorung%20R%20Utara\Rumah%20Dinas%20Camat%20Na.%20IX%20-%20X.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C:\Pak%20Mukhyar\Berkas%20PL\HPS%202018%20PL.xlsm"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ary\Dokumen%20Kerja\Harry\Privat\Data%20Hary\RS%20PIRNGADI\VE.20UTAMA%2528CETAK%2529_2008%2520by%2520DU12-4-08(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PT.%20BRANTAS\TENDER\X_BEKASI-PNWR_FIN-akhir.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lcb-6\inbox\INDRA\TENDER\JLN_SANGGI-BENGKUAT.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COMPUTER\AppData\Roaming\Microsoft\Excel\DANAU%20TOBA\JEMBATAN%20AEK%20HITATANO%20(1)\Bts.%20Tapsel%20I-Jembatan%20Merah%20Eff.%202,5%20km,%20Fung.%202,5%20km\RAB-arti\1-BOQ.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TEKNIK\RAFI\lcb-6\Batanghari\fikri\Kumpulan%20CM.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DBM-SU\UPRPJJ%20MDN\KTL%20MDN-DS\RKA-2009\TIGA%20JUHAR-G.M-%20PARIT\Data\Andri\Proyek%202008\RASK%202008\RKA%20Pembebasan%20mitha\RASK%202006%20Versi%202-diprint\JL.%20AIR%20B.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A:\Padalarang%20Cianjur.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ell-server\Perencanaan\User\Dadi%20Fahrudin\Cmrm-cipatik-soreang%20APBD%202005.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C:\Users\lenovo\Downloads\SUTT%20150%20KV\RAB(WK)KalibumiXI.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A:\TENDER\JLN_SANGGI-BENGKUA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C:\IAIN%202014\UKK%20II%202014\FILE%20RIZAL\EDY\GEDUNG%20GSG%20TAHAP%20VII\SKEDUL\THOMS@DM%20TEK.COM\COST%20ADJUSTMENT\OK%20MFC-2\UP10%20olah.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TENDER\Tnd_Mempawah.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TENDER\yudi\JALAN\EIB40-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Users\COMPUTER\AppData\Roaming\Microsoft\Excel\tOBRANI\RASK%202008\Pemeliharaan\Pemel%20Jem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nalisa%20EI.2019%20Jl.%20PASAR%20III%20KEC.%20MEDAN%20TIMUR.xlsm"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PROYEK%20(CAIL)\DIKNAS%202007-%20REVISI%20FINAL%20!!\CINCAI-CINCAI\Pertanggal%2026-12-07%20Final%20OK%20!\SIBAGINDAR\Puramot%20Jaya%20-0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COMPUTER\AppData\Roaming\Microsoft\Excel\Documents%20and%20Settings\sutoyo\My%20Documents\TENDER\TOL\CIKAMPEK\Documents%20and%20Settings\Sutoyo\My%20Documents\GERBANG%20KAMAL.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Pc03e\d%20o\D%20O\MANHATTAN\BQ%20ME\BQ-FINAL.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0KALIA/mc0kaLIA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proyek/Kantor%20Gubsu/EE/file:/I:/2006/RAB%2306/KAMPUNG%20RAKYAT/1122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C:\Users\COMPUTER\AppData\Roaming\Microsoft\Excel\R%20A%20B\2006\RAB%2306\KAMPUNG%20RAKYAT\1122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A:\My%20Documents\Kab.Bengkalis\Konstruksi\Bengkalis\analisa_biaya.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PSU%202021/PAKPAK%20BARAT/PT.Dinamisator/MC-FINAL/MC-FINAL/TITIP%20DENI/Palembang%20BAru.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C:\LAPTOP%20ASUS\000%20laptokuu\xx\MC%2005%20FINAL%20QUANTITY\AMIR%20HAMZAH%20(Dok.%20LELANG)\Addendum%2001\BoQ%20Add-01.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Deli%20Serdang\Laporan%20Akhir\DESAIN\Irfan\hit%20volume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re%20team%202014\EE%202015\EE%202015%200k\DESEMBER%20EE%20REVISI%203\PAHS%20MASTER%20THN%202010%20(REV%203)\ee%20REVISIE%20PAKET%20METRO%202015\EE%20revisi\sumarsono\sumarsono.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Etude-Tamarins-MSK-2003-08-1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Tender%20Gedung/Market%20Peunayong/Poelkerja/RAB%20Coll/Rab%20UGD.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C:\24.%20OPO\Zzzz\WD%20pret\New%20Folder%20P\Yoez\Aceh%202\BQ-LG%2001%20A%20PANITIA-PST.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C:\MISC\DO-HUONG\GT-BO\TKTC10-8\phong%20nen\DT-THL7.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Com1-pc\f\Documents%20and%20Settings\Administrator\My%20Documents\Benk2\RAB\SAB\DAK\DAK%20-%20JASARI\Kantor%20bupati%20Final%20OK%20Banget.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ITC_Bandung/ITC_BDG_Mechanical.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C:\My%20Documents\NUNUT\dian\bq%20kali%20bangerX.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C:\My%20Documents\NUNUT\dian\Pelayaran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Documents%20and%20Settings\Satellite\My%20Documents\_Erwin\Private\Pen%20SKPD\PT.%20Dian%20Wira%20Putra\Kapten%20Sumarsono%20L1.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SYAMSUL/PERENC~1/RAPP/ROAD/EE-SpLago-Kerinci-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C:\My%20Documents\NUNUT\dian\de-files\tender\GORBali\GORbali4.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PSU%202021/PAKPAK%20BARAT/My%20Documents/Data%20Koko.NEGO/Data%20ALL%20Penawaran%202004-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C:\AHS%202010%20rev%203%20zaenal%20Arifin%20CS%20revisi%20adendum%20I.xlsm"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C:\lcb-6\Batanghari\fikri\Kumpulan%20CM.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C:\TEKNIK\RAFI\My%20Documents\NUNUT\dian\Pelayaran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C:\Document\RYWANDYS%20FILES\Personal%20&amp;%20Project%20Folder\DED%20SIMALUNGUN%2028%20Agust\Tanah%20Jawa\Assosiation%20Data\Vinot\08%20DED%20SImalungun\Vinot\03%20Simalungun%20Project\About%20Hit"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C:\MY%20FILE\Cipta%20Karya%20Ranto\DCKTR-LB\EE-Gedung\Kel-Padang%20Matinggi%20R%20Utara\Rumah%20Dinas%20Camat%20Na.%20IX%20-%20X.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oby%20arista%20Documents\WASCO%20PUSAT\BUSWAY\2007\koridor%2010\BILL%20KOR1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Royek%20APBD\MUHAR%20JONI\TAPTENG\ANALISA-UMUM%20tapteng.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CONSULTAN\penawaran\rumah%20sakit\CV.%20POGOGUL%20JAYA\CV.%20POGOGUL%20JAYA.xls" TargetMode="External"/></Relationships>
</file>

<file path=xl/externalLinks/_rels/externalLink301.xml.rels><?xml version="1.0" encoding="UTF-8" standalone="yes"?>
<Relationships xmlns="http://schemas.openxmlformats.org/package/2006/relationships"><Relationship Id="rId1" Type="http://schemas.microsoft.com/office/2006/relationships/xlExternalLinkPath/xlPathMissing" Target="Koba%20Toboali-1.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C:\Users\hp\AppData\Roaming\Microsoft\Excel\Analisa%20EI.2018-1%20edit%20ya.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A:\24\Kenari\BQ-AC.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C:\Users\COMPUTER\AppData\Roaming\Microsoft\Excel\Proyek%20Gunung%20Tua\cost\Rab%20Sirtu.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Teknik03\drive%20c\tender\TENDER\My%20Documents\SEKA_03-hrsr.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Teknik03\drive%20c\tender\TENDER\My%20Documents\Maloso04.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PSU%202021/PAKPAK%20BARAT/TA%202006/Laporan%20Konsultan%202006/Data%20All%20Pembayaran%20Sewa%20-2006.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jj\Master%20RAB%20Drainase.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COMPUTER\AppData\Roaming\Microsoft\Excel\RKA_Jembatan_2014\RKA%20Jembatan%20Deli%20Serdang\Laporan%20Akhir\DESAIN\JEMBATAN%20AEK%20HITATANO%20(1)\Bts.%20Tapsel%20I-Jembatan%20Merah%20Eff.%202,5%20km,%20Fung.%202,5%20km\RAB-arti\1-BOQ.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J:\Data\TAWAR\Ucok\Drain\Documents%20and%20Settings\Guest\My%20Documents\PU.%202004\tawar%20APBD%202004\01-1.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UPTD%20TA.%202012\SEIDADAP%204\RAB%20P-05.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RKA%20Jembatan%20Deli%20Serdang\7.TIGA%20JUHAR-G%20MERIAH\g%20meriah.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C:\TEKNIK\RAFI\lcb-6\Btghari%20LCB-6_3xx.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C:\TEKNIK\RAFI\lcb-6\Batanghari\Btghari%20LCB-6_3xx.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C:\Users\COMPUTER\AppData\Roaming\Microsoft\Excel\PAHS2006\Copy%20of%20PAHS2006%20R2%20draft(MIS)new.xls" TargetMode="External"/></Relationships>
</file>

<file path=xl/externalLinks/_rels/externalLink316.xml.rels><?xml version="1.0" encoding="UTF-8" standalone="yes"?>
<Relationships xmlns="http://schemas.openxmlformats.org/package/2006/relationships"><Relationship Id="rId1" Type="http://schemas.microsoft.com/office/2006/relationships/xlExternalLinkPath/xlPathMissing" Target="Seneca-Ckp-Pamanukan--rev5.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C:\TEKNIK\RAFI\lcb-6\FOA%20PLB%20Batang%20Hari.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C:\Users\hp\AppData\Roaming\Microsoft\Excel\Analisa%20ei%20edit2.xlsm"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I:\Data%202018%20akhir\trotoar\Analisa%20EI.2018-1%20perbaikan%20minyak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RE%20TEAM%202016/Program%20metro%202017/metro%202017/EE%20Final%201-8-2017/Gambar%20dan%20EE%20Final%20%20Metro%202017/Medan-L.Pakam%202.6%20Km/Spesfikasi%20Khusus%20Divisi%202010%20(Juli%202016)/PAHS_RUTIN_2017_SUMUT.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C:\Users\COMPUTER\AppData\Roaming\Microsoft\Excel\R%20A%20B\RAB%20DAK%20PERBAIKAN\1%20-%20SD%20112307%20Aek%20Pamingke.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DCF1C354\Sp.Penyandingan2006.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E:\Analisa%20EI.2019%20Jl.%20PASAR%20III%20KEC.%20MEDAN%20TIMUR.xlsm"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proyek/Kantor%20Gubsu/EE/file:/I:/2006/KIMPRASDA%202006/RAB%2306/KUALUH%20SELATAN/SUMUR%23BOR.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C:\Users\COMPUTER\AppData\Roaming\Microsoft\Excel\DATA%20-%20DATA%20PINDAHAN\PENAWARAN%202010\DESEMBER%202010\PT.%20ANRA%20GROUP\PAKET%20SIBOLGA\PT.%20ANRA\DIVISI%2010%20RUTIN.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C:\Users\COMPUTER\AppData\Roaming\Microsoft\Excel\Divisi%202.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bina%20marga%202009\MASTER%20%20BM%202009%20MOGOYUNGGUNG%20(2).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C:\proyek\sumut%204\analisa%20rialno%20tambunan.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C:\Users\COMPUTER\AppData\Roaming\Microsoft\Excel\Divisi%2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ASUS\Downloads\AHS%20SPEC.Pemel.Kinerja%20Jalan_211217.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H:\TOKE%202009\PENAWARAN\TANGKAHAN%20DURIAN\PT.%20LAMPATAR%2094.99.xlsx"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C:\Users\COMPUTER\AppData\Roaming\Microsoft\Excel\Divisi%204.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C:\Users\COMPUTER\AppData\Roaming\Microsoft\Excel\Divisi%205.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C:\pasca%20sarjana%20UNIMED\PENAWARAN%20UNIMED11\PT.%20MULTI\ANALISA.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C:\Users\COMPUTER\AppData\Roaming\Microsoft\Excel\DATA%20-%20DATA%20PINDAHAN\PENAWARAN%202010\DESEMBER%202010\PT.%20ANRA%20GROUP\PAKET%20SIBOLGA\PT.%20ANRA\PAKET%20SIBOLGA\PT.%20ANRA\DIVISI%207-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ZAQWAN\RIZAL\TA.%202008\TENDER\PEMBANGUNAN\JEMBATAN%20SEI%20BABALAN\RAB-ARTI%20MANGGA\3-DIV7.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C:\Users\COMPUTER\AppData\Roaming\Microsoft\Excel\ZAQWAN\RIZAL\TA.%202008\TENDER\PEMBANGUNAN\JEMBATAN%20SEI%20BABALAN\RAB-ARTI%20MANGGA\3-DIV7.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PENAWARAN/EEjbt-silukah.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C:\Users\COMPUTER\AppData\Roaming\Microsoft\Excel\PENAWARAN%20TAHUN%202007\MARET%202007\AEK%20SIALAPAYUNG\DIVISI%207.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C:\Users\COMPUTER\AppData\Roaming\Microsoft\Excel\DATA%20HIMSAR\Paket%20Lanjutan%20Lau%20Pakam\01.%20PT.SPA\Dokumen%20Penawara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Tambos_MN\Documents\medan%20belawan\belawan.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C:\Users\COMPUTER\AppData\Roaming\Microsoft\Excel\DATA%20-%20DATA%20PINDAHAN\PENAWARAN%202010\DESEMBER%202010\PT.%20ANRA%20GROUP\PAKET%20SIBOLGA\PT.%20ANRA\PAKET%20SIBOLGA\PT.%20ANRA\DIVISI%202%20-1.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C:\Users\lenovo\Downloads\RIZKI\PROYEK\APBD%20RIAU\BASERAH%202008\PENAWARAN%20BASERAH\My%20Documents\Aris\Anal-01.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Laborat/JOB%20MIX%20FORMULA/ASPHALT/rangk.intern%20cibeet.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Tender%20Gedung/Market%20Peunayong/My%20Documents/dayah/RAB%20DAYAH%20OKE/JOB%202003/My%20Documents/terminal%20grong-grong/Porda%20Revisi/PORDA%20(Baro%20Raya)/Jalan%20masuk%20lap%20tenis%20baro%20raya.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RKA%20Jembatan%20Deli%20Serdang\UPRPJJ%20MEDAN\RS-HRP%20(H)\Revisi%20Pemeliharaan\Pemel%20Jemb%20rev.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A:\03\02\BQ%20Price\NSC\ME&amp;P-R1\Daf-7%20Telepon.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I:/SURVEY%20PERENCANAAN%202007/RAB%202007/Rab%20Kimprasda/Balai%20Pertemuan%20Kt.%20Pinang.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C:\Users\COMPUTER\AppData\Roaming\Microsoft\Excel\PERENCANAAN%20TAHUN%202007\Dinas%20Kimprasda\Keuangan%20Kantor%20Bupati.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A:\RUMAH%20mesin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etro-2012/DED-for2013/Dokumen%202013/Dok-2013/Medan-Tembung-Lbk%20Pakam%20REV/AHS%20MTKnLP-R2/AHS%202006%20Edit.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A:\RUMAH%20mesin6.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H:\Tison%20butarbutar%201\seri%202\analisa.xlsx"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Station43\c\anggriawan\Jl.%20DKI\Master\Tampilan\BONTANG.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ITC_Kuningan/BQ-ITC%20Kuningan.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Ppcpusat9\c\the%20La%20Home...(Rubby)\Project's%20Files\Dok.Penawaran%20Bayah-Cibareno%20(AK-06A)\TOL\Overlay%20TOL%20Jakarta-Cikampek-2005%20R01.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Iso\drive%20d\0whyu\01Mpr\mpr10\foto9805.xls" TargetMode="External"/></Relationships>
</file>

<file path=xl/externalLinks/_rels/externalLink356.xml.rels><?xml version="1.0" encoding="UTF-8" standalone="yes"?>
<Relationships xmlns="http://schemas.openxmlformats.org/package/2006/relationships"><Relationship Id="rId1" Type="http://schemas.microsoft.com/office/2006/relationships/xlExternalLinkPath/xlPathMissing" Target="Padalarang%20bypass.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Dell-server\Perencanaan\User\Sonny%20Novianto\Master%20Penawaran\jalan\BM-Vr-03.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C:\lcb-6\Btghari%20LCB-6_3xx.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394404CA\Tarohan-Pulut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etro-2012\DED-for2013\Dokumen%202013\Dok-2013\Medan-Tembung-Lbk%20Pakam%20REV\AHS%20MTKnLP-R2\AHS%202006%20Edit.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C:\lcb-6\inbox\INDRA\TENDER\NORMALISASI_KARANG_MUMUS.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PENAWARAN%202006\AI%20TUGAS%20KULIAH\2004\rab\MOLINOW%20SMP%20II-tamb.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SYAMSUL/JEMB9697/HIDRO/2P97-98.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C:\Users\User\Documents\Paket%20Lelang%20Okt%202017\Samosir%20Baru\RESTRICTED%20AREA\2008\OK%20yang%20dipakai\PS-I.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C:\IAIN%202014\UKK%20II%202014\FILE%20RIZAL\EDY\GEDUNG%20GSG%20TAHAP%20VII\SKEDUL\Folder%20Work\happy@cc.com\My%20Documents\www.data_ambo.com\eskalasi\Price%20Adjustment\Summary.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C:\Users\COMPUTER\AppData\Roaming\Microsoft\Excel\PENAWARAN%20TAHUN%202007\MARET%202007\AEK%20SIALAPAYUNG\UP-Tambahan.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SYAMSUL/PERENC~1/RAPP/ROAD/Logging%20Road/EE/EE-Logging%20Road-3.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SYAMSUL/VISI/PROP-SBR/EE-TBNG.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C:\FILE%20FITRI\2005-JBT.SUMBAR\EE-Jembatan-2005.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4\APBD\sasakbeu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Rka%20lutih\benk\RKA%202010\RKA%20Taufik\RKA%202010\D.Tua-Sp.Ptmbk-T.Jhr\AHS%20SPEC-WILLEM%20ISKANDAR.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C:\TEKNIK\RAFI\lcb-6\inbox\INDRA\TENDER\BAKA-LABUH.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A:\03\07\BQ\ME\Price\Daf%20No.6%20Tsuara.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A:\03\02\BQ%20Price\NSC\ME&amp;P-R1\Daf-8%20Sound%20Sistem-KR.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C:\LELANG%202007\Kumpulan%20OE\Addenda.OE%20PAKET-Tegal%20Gubug%20(used).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C:\lcb-6\TENDER\KALI-BEKAS-PNWR1b.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Brankas%20Smadav)%20&#916;\TA.%202011\RKA\RUTIN%20SWAKELOLA\RUTIN%20JALAN%20DS.xlsx"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C:\doc\TOKE%202007\PENAWARAN\BM%20DES%202007\SUMUT6\Erkarya.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J:\Data\TAWAR\Ucok\Drain\136-1.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C:\02-PERENCANAAN\KELURAHAN%20PAROMBUNAN\GOR%20PAROMBUNAN\2007.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sementara/ODDANG%20REWU%20(F)/Suardi/APORO-II/EASisa-I/EASisa-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Edit%20UPT.%20II%20Siantar\LAP.%20BU%20IDA\Macintosh%20HDbina%20marga%202009\MASTER%20%20BM%202009%20MOGOYUNGGUNG%20(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Station58\d\TEMPAT%20TITIP\Aku.......ola\mmudp\orb_\analisa\plan.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C:\Users\COMPUTER\AppData\Roaming\Microsoft\Excel\Project\PENAWARAN\DINKES\KOTA%20LANGSA\Polindes%20Gampong%20Jawa\RTM.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proyek/Kantor%20Gubsu/EE/file:/I:/2006%2306/RAB%2306/RANTAU%20SELATAN/ASRAMA%23HAJI.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proyek/Kantor%20Gubsu/EE/file:/I:/2006/RAB%2306/KUALUH%20LEIDONG/RUANG%20KERJA%20PLUS%20CAMAT%20LEIDONG.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C:\IAIN%202014\UKK%20II%202014\FILE%20RIZAL\My%20Documents\PROYEK%20P&amp;P\Adm%20Proyek%20P&amp;P\PROG.%20ANALISA\ANALISA%20WIN.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OE\jadual.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C:\TEKNIK\RAFI\lcb-6\inbox\INDRA\TENDER\NORMALISASI_KARANG_MUMUS.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proyek/Kantor%20Gubsu/EE/file:/I:/2006/RAB%2306/RANTAU%20SELATAN/DIAGNOSTIK%20RSUD%20RAPAT.xls" TargetMode="External"/></Relationships>
</file>

<file path=xl/externalLinks/_rels/externalLink388.xml.rels><?xml version="1.0" encoding="UTF-8" standalone="yes"?>
<Relationships xmlns="http://schemas.openxmlformats.org/package/2006/relationships"><Relationship Id="rId1" Type="http://schemas.microsoft.com/office/2006/relationships/xlExternalLinkPath/xlPathMissing" Target="Metode-02.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0DATA/DEVIS/UPAD/BOQ/HVAC/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INKESSOS%20BOLSEL%202010%20PERSIAPAN%20LELANG\PENAARAN%20TAMI\KHUSUS%20TENDER\TAHUN%202008\KOTA-KOTAMOBAGU\TUMOBOI-MOYAG\PENAWARAN\CV.%20FITRA%20SILVANA.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RAP-PKT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F:\2014\KONREG%202014\Batam,%204-5%20Maret%202014\Copy%20of%20Format%20ISIAN%20Konreg%202014%20-%20V10-20140225-195053.56UMUT.xlsm"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Documents%20and%20Settings/HK/Desktop/medan/NATAL%202005%20FINAL.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C:\Users\Fujitsu\Documents\RAB%20Sumur%20Bor%20IAIN%20Kampus%20I.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Station54\c\2000\RIAU\Tampil\BILL%20DPRD%20RIAU.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Uang_03\c\rekapitulasi_keuangan%20sgt%202.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C:\TEKNIK\RAFI\My%20Documents\NUNUT\dian\bq%20kali%20bangerX.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PSU%202021/PAKPAK%20BARAT/Penyelamatan%20Data/ABT-2004/Pengawasan%20-REVISI/Data%20Kontrak%20ALL.bar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Aris\PU%202010\DCKTR-LB\RAB\Infrastruktur\Kel-Bakaran%20Batu%20Rt%20Selatan\Gunting%20Saga%20-%20T.%20Binjei\Pemel.%20Periodik\EE-Pd%20Cermin-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INKESSOS%20BOLSEL%202010%20PERSIAPAN%20LELANG\PENAARAN%20TAMI\KHUSUS%20TENDER\THUN%202009\BOLMONG%20INDUK\TAMY\LINGKUNGAN%20HIDUP\CV.%20RAFI%20KURNIA%20JAYAI.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TENDER\SERAM\Jl.%20Seram-Tongkol.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C:\FILE%20KERJA\KUMPULAN\CONTOH%20RAB\ANALISA%202010_1%20Akhir.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C:\Users\COMPUTER\AppData\Roaming\Microsoft\Excel\P3DT\P3DT2000\Master%20OE.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I:/my_project/diskes/DELI%20SERDANG%20MEMBANGUN/123R5W/WORK/P3DT/P3DT2000/Master%20OE.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RKA%20Jembatan%20Deli%20Serdang\RKA_2012\RUTIN%20MEDAN.xlsx" TargetMode="External"/></Relationships>
</file>

<file path=xl/externalLinks/_rels/externalLink405.xml.rels><?xml version="1.0" encoding="UTF-8" standalone="yes"?>
<Relationships xmlns="http://schemas.openxmlformats.org/package/2006/relationships"><Relationship Id="rId1" Type="http://schemas.microsoft.com/office/2006/relationships/xlExternalLinkPath/xlPathMissing" Target="Listing"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Users/TOSHIBA/Downloads/DATA%20AWAL/PENGAWASAN%202012/PHOTO%20GERUDONG%20PASE/Documents%20and%20Settings/Us/My%20Documents/KERJA%20KU/FILE%20YUT/Documents%20and%20Settings/Zulfian/Data%20MGM%2005/SLTP%2004%20Lhoks.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C:\Users\Win7\AppData\Local\Temp\Rar$DIa0.813\Format%20ISIAN%20Konreg%202014.xlsm"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C:\Users\COMPUTER\AppData\Roaming\Microsoft\Excel\BANGKIMSU_TA-2013\PENAWARAN\PT.%20SUBUR%20SARI%20LASTDERICH\PAL%20XI%20-%20AG%20-%20GT\PT.%20SSL%20SKET%20QUARRY.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Rka%20lutih\benk\RKA%202010\RKA%20RZ%20HRP\JEMB.%20LAU%20LUHUNG%202010\AHS%20SPEC-PINANG%20BARIS.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C:\Users\COMPUTER\AppData\Roaming\Microsoft\Excel\Irfan\Bencana%20alam\TENDER%202012\OE%20MEDAN%202012\HPS%20MEDAN%20-%20DELI%20TUA\OE%20MEDAN%20-%20DELITUA%202012.xlsx"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DATA%202009/LAPORAN%20PROYEK%202009/JUNI'09/Cost%20Control%20IAIN%20%20II%20Juni%202009/Tender%20&amp;%20PQ/Tender%20&amp;%20PQ%20NAD/BRR-NAD/Pengamanan%20Pantai%20Ulhe%20Lheue/RAB%20Pengamanan%20Pantai%20Ulhe%20Lheue.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Iso\drive%20d\0syaiful\Volume\VOLUME\DETITEM.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My%20Documents/BRI_NAD/DATA%20EXEL/BKS/SCD%20BKS/SCD_BKS.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5\L.Jasin%20Bandung\SENECA\Subang%20Pamanukan%20%20APBD%202005%20SI.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DATA%202009/LAPORAN%20PROYEK%202009/JUNI'09/Cost%20Control%20IAIN%20%20II%20Juni%202009/Documents%20and%20Settings/NO_ONE/My%20Documents/IRIGASI/Anl.Tawar'2005.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TA.%202012\USULAN%20APBD%202012\SEI%20SARINAH.......%20PAKAI\AHS%20SPEC%20Edisi%202010%20(SARINAH)......2.xlsx"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STATION71\C\A..Khola\Project\sipil\Jalan\Jateng\Dmk-gdng-Pwd\Demak-Godong-Purwodadi_BQ.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Documents%20and%20Settings/M.%20NUR/My%20Documents/Surabaya/BOQ%20JABUNG%20THP%20II/BOQ%20JABUNG%20.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CORE%20TEAM/DESIGN%20MENDESAK/025.BTS.%20KOTA%20RANTAU%20PARAPAT%20-%20AEK%20NABARA/Sena%20Core%20Team/TRANSFER%20DATA/TGL.%208%20MEY%202014/Pertemuan%203%20Mei%202014/CBR%20Subgrad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2009\Panitia%20Lelang%202009\RAB%20HPS%20SAMUA%20PANITIA%202009\BINA%20MARGA\22%20HPS%20JALAN%20PINOGALUMAN%20-LABUANG%20UKI%20FIX.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H:\Sri\Documents%20and%20Settings\santosa\My%20Documents\Tender\Wilayah%20I\Bthari%20Cetak%20sawah\Copy%20of%20PLB%20LCB-6.xls" TargetMode="External"/></Relationships>
</file>

<file path=xl/externalLinks/_rels/externalLink421.xml.rels><?xml version="1.0" encoding="UTF-8" standalone="yes"?>
<Relationships xmlns="http://schemas.openxmlformats.org/package/2006/relationships"><Relationship Id="rId1" Type="http://schemas.microsoft.com/office/2006/relationships/xlExternalLinkPath/xlPathMissing" Target="JASAMARGA%20PDL-PWK%20THPII-PAKET%20IV-I.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5\Surade-Tegal%20Buleud%20%20APBD%202005.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Com3\e\MISC\DO-HUONG\GT-BO\TKTC10-8\phong%20nen\DT-THL7.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C:\TEKNIK\RAFI\MY%20DOC\Lap%20ekstern\analisa%20hs-rev.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dawat\rask%202006-2\Peningkatan%20Jl.%20Bunga%20Ncole%20Kec.%20Medan%20Tuntungan\Peningkatan%20Jalan%20Bunga%20Ncole%20Kec.%20Medan%20Tuntungan.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A:\MFC-3\BQ-MFC3-IK.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Brankas%20Smadav)%20&#916;\TA.%202011\RKA\RUTIN%20SWAKELOLA\RUTIN%20MEDAN.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DATA%202009/LAPORAN%20PROYEK%202009/JUNI'09/Cost%20Control%20IAIN%20%20II%20Juni%202009/Documents%20and%20Settings/NO_ONE/My%20Documents/IRIGASI/RAB%20Pengend.%20Banjir%20Kr.%20Baro.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C:\Users\COMPUTER\AppData\Roaming\Microsoft\Excel\Documents%20and%20Settings\user\My%20Documents\LAP%20HARGA%20SAT\ANL%20HARGA%20SATUAN\EXCEL-PAHS\PANDUAN%20BQ\EE%20FO%20Pamanukan\3-DIV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AAA\My%20Documents\Tender%20Suramadu%202007\BQ%20SURAMADU-SISI%20SBY-Addendum.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T-Sanur.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Studio-8b5dcf37\penawaran%20project\M@rk's\PERKERASAN\KISTIM%20JAHE\KISTIM%201.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G:\Edit%20UPT.%20II%20Siantar\LAP.%20BU%20IDA\Macintosh%20HDPENAWARAN%202006\AI%20TUGAS%20KULIAH\2004\rab\MOLINOW%20SMP%20II-tamb.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F:\OWN\2009_copy_FLASHDISK\JLN\HPS_2009\Baru\2_Binjai.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E9852F86\WARENG-MUKUS%20SCD.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C:\doc\ProyekBMaarga06\CCO.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C:\lcb-6\fath\kulon%20progo.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F:\SalesP\2003\spwk3903.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C:\KOPE'AN\BANK%20GUE\Gado-gado\Desy\SD%20UNGGUL%20semilyar.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L:\NATAL%202005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COMPUTER\AppData\Roaming\Microsoft\Excel\Bersama\TAWAR\Mungkur\Tawar\Documents%20and%20Settings\user\My%20Documents\CV%20RIWANDIS%20UTAMA\FILES%20%20FIGHTING%20PROYEK\SIHOMBING%20%20AMPI%20%20UPRPJJ%20%2021%2007%202004\Perdagangan\1-BOQ.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C:\TEKNIK\RAFI\lcb-6\inbox\INDRA\TENDER\JLN_SANGGI-BENGKUAT.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Studio-8b5dcf37\DATA%20(D)\M@rk's\PERKERASAN\KISTIM%20JAHE\KISTIM%201.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C:\DATA%20-%20DATA\e-wido\T%20I%20T%20I%20P\BGVILE.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A:\RAB-NPK%20(Final).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C:\My%20Documents\My%20Pictures\Penawaran%20Tjng%20Pura%20Rev0406'05.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L:\WIL1\ACEH\BQ-0710-bid.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NATAL%202005T.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A:\RAP\ALISA-RAP.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medan/NATAL%202005%20FINAL.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A-Toel/File'2008/Atoel%20FILE/PROYEK%20NEW%20TOWN/NEWTOWNNN/RAB-BRR-NEWTOW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AA\My%20Documents\Tender%20Suramadu%202007\BQ%20SURAMADU-SISI%20SBY-Ref1.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proyek/Kantor%20Gubsu/EE/file:/I:/2006/RAB%2306/BILAH%20HULU/Pustu%20Kampung%20Dalam.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A-Toel/File'2008/Atoel%20FILE/PROYEK%20NEW%20TOWN/NEW%20TOWN%20FILE%20KOE/RAP%20NEWTON.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C:\IAIN%202014\UKK%20II%202014\FILE%20RIZAL\COST%20ADJUSTMENT\COST%20ADJUSTMENT%20FOR%20APRIL%2021,%202004%20UP%20TO%20OCTOBER%2020,2004.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Punge/MC%201/2Progress%20Punge%2030%20JULI-5%20AGT.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H:\Sri\divisi%20iii\SCHEDULE%20TAPAU%20IV-TH%202004.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BRI-ACEH/Laporan%20Mei%2006/DP-BAHAN-SENAPELAN.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DBM-SU\UPRPJJ%20MDN\KTL%20MDN-DS\RKA-2009\TIGA%20JUHAR-G.M-%20PARIT\RAS-Anal-TA.2009$Setiabudi.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Station58\d\TEMPAT%20TITIP\isyanto\DC%20HOT%20MIX2.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Server-win2000\div-proyek\PROYEK\TH-2003\0301\BQ\townhouse\BQ-R2.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Punge/MC%201/PROPOSAL/Punge/RKKP%20PUNGE/PROGRESS%20THP%20II/Progress%20Mingguan%20thp%20II%20-%2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Kerja\S.%20LUBIS\File%202008\rab-setiabudi2\RKA-SKPD-1.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G:\Edit%20UPT.%20II%20Siantar\LAP.%20BU%20IDA\Macintosh%20HDDATA%20MULTIMEDIA\PROJECT%202009\DATA%20CONSULTAN\PENAWARAN%20ACEN\NEVRI\2%20RH%2021%20PROJECT\ERHA\TIME%20SCHEDULLE.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C:\backup%20flasdis\MASTER%20Gunung%20Tua%20-%20Hutaimbaru\Schedule\Progres%20Gunung%20Tua\progres\Project%20Gunung%20Tua\Panri.%20Gunung%20tua%20Project\schedule\file%20tambahan\Project\Tomang-Tng%20proyek2\Dok%20Tender\Rab%20CMNP-MEI'2005.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file:///F:\03_Source_RKAKL_2014_SUMUT_lahan_WINRIP_06112013_EDIT%20SISDAL_EDIT%20BINLAK_EDIT%20BALAI_09112013_p2jn.xlsx"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Tender/LG%20-%2002A/Penawaran%20Istaka%20Jeuram-Lhok%20seumot-Beutong%20Ateuh.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Windows05\my%20documents\My%20Documents\SIUS\Penawaran%20Pemenang\SDN%20010.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DBM-SU\UPRPJJ%20MDN\KTL%20MDN-DS\RKA-2009\TIGA%20JUHAR-G.M-%20PARIT\UPRPJJ%20MEDAN\RS-HRP%20(H)\Revisi%20Pemeliharaan\Pemel%20Jemb%20rev.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proyek/Kantor%20Gubsu/EE/file:/I:/2006%2306/RAB%2306/RANTAU%20SELATAN/REVISI%20KANTOR%20MUI.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file:///C:\A-Chan%20Lee\EXCEL\RAB%20COT%20KALA1.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Teknik01\tender\0TEKNIK\TENDER\Re_AWO-4.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file:///\\749B83E8\BQ%20Juan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andri\PROYEK%202007\rask-2007\rab-Bambu%20II\1-BOQ.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Com1-pc\f\INDRA\Data%20Indra\KABUPATEN%20BATUBARA\KEC.%20TALAWI\SIBOLGA.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file:///C:\oe%20kircon'04%2010,5M.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0Tender/qsb114.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Nk-2\hd-ashori%20c\My%20Documents\Kenari%20Sembiring\Contraktor%20LOT%202A\Summary%20%20of%20SOIL-MA1(kontraktor14-6--2000.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file:///\\671049FD\gapura.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file:///C:\TEKNIK\RAFI\lcb-6\TENDER\KALI-BEKAS-PNWR1b.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file:///C:\Users\lenovo\Downloads\SUTT%20150%20KV\Tender\wil_2\Jateng\Banjarnegara\Siteki\Bid%20PLTA%20Siteki%20Fight%20Asli%20Final%20Deh.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J:\Data\My%20Documents\Dokumen6\Tender-2006\Tawaran\PJJ\23-1.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PSU%202021/PAKPAK%20BARAT/PERKIM2013/DATA/TERMIN%20DAN%20BACK%20UP%20DATA/Rekayasa%20Tj.selamat.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Com3\e\MISC\Hoai\B-CAO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andri\PROYEK%202007\rask-2007\rab-Bambu%20II\RKA-SKPD.xls"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481.xml.rels><?xml version="1.0" encoding="UTF-8" standalone="yes"?>
<Relationships xmlns="http://schemas.openxmlformats.org/package/2006/relationships"><Relationship Id="rId1" Type="http://schemas.openxmlformats.org/officeDocument/2006/relationships/externalLinkPath" Target="/copy%20data%20s.ular/SEM-ULAR-RIVER/Progress%20Report/Progress.xls" TargetMode="External"/></Relationships>
</file>

<file path=xl/externalLinks/_rels/externalLink482.xml.rels><?xml version="1.0" encoding="UTF-8" standalone="yes"?>
<Relationships xmlns="http://schemas.openxmlformats.org/package/2006/relationships"><Relationship Id="rId1" Type="http://schemas.openxmlformats.org/officeDocument/2006/relationships/externalLinkPath" Target="file:///C:\backup%20flasdis\MASTER%20Gunung%20Tua%20-%20Hutaimbaru\Schedule\Progres%20Gunung%20Tua\progres\Project%20Gunung%20Tua\Panri.%20Gunung%20tua%20Project\schedule\Abdul%20wahab\File-kerja\Lain&#178;\Dok.Penawaran%20Jembatan%20Gadon\Jembatan%20Gadon.xls" TargetMode="External"/></Relationships>
</file>

<file path=xl/externalLinks/_rels/externalLink483.xml.rels><?xml version="1.0" encoding="UTF-8" standalone="yes"?>
<Relationships xmlns="http://schemas.openxmlformats.org/package/2006/relationships"><Relationship Id="rId1" Type="http://schemas.openxmlformats.org/officeDocument/2006/relationships/externalLinkPath" Target="file:///A:\DR-003-1.xls" TargetMode="External"/></Relationships>
</file>

<file path=xl/externalLinks/_rels/externalLink484.xml.rels><?xml version="1.0" encoding="UTF-8" standalone="yes"?>
<Relationships xmlns="http://schemas.openxmlformats.org/package/2006/relationships"><Relationship Id="rId1" Type="http://schemas.openxmlformats.org/officeDocument/2006/relationships/externalLinkPath" Target="file:///C:\TEKNIK\RAFI\lcb-6\fath\kulon%20progo.xls" TargetMode="External"/></Relationships>
</file>

<file path=xl/externalLinks/_rels/externalLink485.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dirwan\Revisi%20Pemeliharaan\Pemel%20Medan%20rev.xls" TargetMode="External"/></Relationships>
</file>

<file path=xl/externalLinks/_rels/externalLink486.xml.rels><?xml version="1.0" encoding="UTF-8" standalone="yes"?>
<Relationships xmlns="http://schemas.openxmlformats.org/package/2006/relationships"><Relationship Id="rId1" Type="http://schemas.openxmlformats.org/officeDocument/2006/relationships/externalLinkPath" Target="file:///J:\TPS%20Terpadu%203R%202012\DED-RAB%203R%20Medan%20Rev-II_TFL%20Teknik_%20Khairi\DATA%20D%20JACK\RAB\DATA%20KANTOR\RBGN\RAB%20PRINT\SIMALUNGUN\RAB%20SIMALUNGUN\RAB%20TPR.XLS" TargetMode="External"/></Relationships>
</file>

<file path=xl/externalLinks/_rels/externalLink487.xml.rels><?xml version="1.0" encoding="UTF-8" standalone="yes"?>
<Relationships xmlns="http://schemas.openxmlformats.org/package/2006/relationships"><Relationship Id="rId1" Type="http://schemas.openxmlformats.org/officeDocument/2006/relationships/externalLinkPath" Target="file:///C:\Users\COMPUTER\AppData\Roaming\Microsoft\Excel\backup%20flasdis\MASTER%20Gunung%20Tua%20-%20Hutaimbaru\Schedule\Progres%20Gunung%20Tua\progres\Project%20Gunung%20Tua\Panri.%20Gunung%20tua%20Project\schedule\RAB%20Jl%20Tol%20Sedyatmo%20Paket2.xlsx" TargetMode="External"/></Relationships>
</file>

<file path=xl/externalLinks/_rels/externalLink488.xml.rels><?xml version="1.0" encoding="UTF-8" standalone="yes"?>
<Relationships xmlns="http://schemas.openxmlformats.org/package/2006/relationships"><Relationship Id="rId1" Type="http://schemas.openxmlformats.org/officeDocument/2006/relationships/externalLinkPath" Target="file:///C:\IAIN%202014\UKK%20II%202014\FILE%20RIZAL\BLPIDIE\PNPM\DOCUME~1\COM02\LOCALS~1\Temp\TYPE%20250\R%20A%20B%20TYPE%20250%20m2.XLS" TargetMode="External"/></Relationships>
</file>

<file path=xl/externalLinks/_rels/externalLink489.xml.rels><?xml version="1.0" encoding="UTF-8" standalone="yes"?>
<Relationships xmlns="http://schemas.openxmlformats.org/package/2006/relationships"><Relationship Id="rId1" Type="http://schemas.openxmlformats.org/officeDocument/2006/relationships/externalLinkPath" Target="file:///C:\Users\COMPUTER\AppData\Roaming\Microsoft\Excel\PENAWARAN\PT.%20DP%20-%20P.%20SIANTAR%20-%20TIGA%20RUNGGU\DIV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My%20Documents\TM\TA.%202008\ROSS\SUMUR%20BOR\40%20-%20Sumur%20Bor%20Puskesmas%20Mampang.xls" TargetMode="External"/></Relationships>
</file>

<file path=xl/externalLinks/_rels/externalLink490.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Lau%20Singkam%20Kecil\format\&#916;%20Smad-Lock%20&#916;\RKA%202010\RKA%20RZ%20HRP\RUTIN%20SWAKELOLA\Copy%20of%20RKA-09%20Pemel%20Jemb-MDN.xls" TargetMode="External"/></Relationships>
</file>

<file path=xl/externalLinks/_rels/externalLink491.xml.rels><?xml version="1.0" encoding="UTF-8" standalone="yes"?>
<Relationships xmlns="http://schemas.openxmlformats.org/package/2006/relationships"><Relationship Id="rId1" Type="http://schemas.openxmlformats.org/officeDocument/2006/relationships/externalLinkPath" Target="/Punge/MC%201/RAPA%20PUNGE/RAPA%20%20Punge%20Rev3-Pak%20Saiful%20REV%20peniti.xls" TargetMode="External"/></Relationships>
</file>

<file path=xl/externalLinks/_rels/externalLink492.xml.rels><?xml version="1.0" encoding="UTF-8" standalone="yes"?>
<Relationships xmlns="http://schemas.openxmlformats.org/package/2006/relationships"><Relationship Id="rId1" Type="http://schemas.openxmlformats.org/officeDocument/2006/relationships/externalLinkPath" Target="file:///C:\TEKNIK\RAFI\My%20Documents\NUNUT\dian\de-files\tender\jratunseluna\Jratunseluna3_titip.xls" TargetMode="External"/></Relationships>
</file>

<file path=xl/externalLinks/_rels/externalLink493.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ITC_Bandung/ITC_BDG_Mechanical_1.xls" TargetMode="External"/></Relationships>
</file>

<file path=xl/externalLinks/_rels/externalLink494.xml.rels><?xml version="1.0" encoding="UTF-8" standalone="yes"?>
<Relationships xmlns="http://schemas.openxmlformats.org/package/2006/relationships"><Relationship Id="rId1" Type="http://schemas.openxmlformats.org/officeDocument/2006/relationships/externalLinkPath" Target="/Proyek/Mako%20SatBrimob%20Polda%20NAD/Progress%20Mingguan%2017.xls" TargetMode="External"/></Relationships>
</file>

<file path=xl/externalLinks/_rels/externalLink495.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AMBASADOR/Bqplrev.xls" TargetMode="External"/></Relationships>
</file>

<file path=xl/externalLinks/_rels/externalLink496.xml.rels><?xml version="1.0" encoding="UTF-8" standalone="yes"?>
<Relationships xmlns="http://schemas.openxmlformats.org/package/2006/relationships"><Relationship Id="rId1" Type="http://schemas.openxmlformats.org/officeDocument/2006/relationships/externalLinkPath" Target="/DATA%202009/LAPORAN%20PROYEK%202009/JUNI'09/Cost%20Control%20IAIN%20%20II%20Juni%202009/Erfile's/File%202006/IKP-II.2.1%20PROJECT/Data2%20MMon%20Project/RKPP%20MON%20PROJECT/RKPP_M.MON%202007%20(2).xls" TargetMode="External"/></Relationships>
</file>

<file path=xl/externalLinks/_rels/externalLink497.xml.rels><?xml version="1.0" encoding="UTF-8" standalone="yes"?>
<Relationships xmlns="http://schemas.openxmlformats.org/package/2006/relationships"><Relationship Id="rId1" Type="http://schemas.openxmlformats.org/officeDocument/2006/relationships/externalLinkPath" Target="/Documents%20and%20Settings/Technic%20Division/My%20Documents/Backup%20HD%20Pak_Tri/istaka/tenderr/wilayah-1/Medan/SYAMSUL/P2DR/BOX.XLS" TargetMode="External"/></Relationships>
</file>

<file path=xl/externalLinks/_rels/externalLink498.xml.rels><?xml version="1.0" encoding="UTF-8" standalone="yes"?>
<Relationships xmlns="http://schemas.openxmlformats.org/package/2006/relationships"><Relationship Id="rId1" Type="http://schemas.openxmlformats.org/officeDocument/2006/relationships/externalLinkPath" Target="/DATA%202009/LAPORAN%20PROYEK%202009/JUNI'09/Cost%20Control%20IAIN%20%20II%20Juni%202009/Ged_Aceh/Penawaran_Final_Kompas/NEGO_07.07.05/RAP/RAP_PENAWARAN_DOSEN&amp;MHSW.xls" TargetMode="External"/></Relationships>
</file>

<file path=xl/externalLinks/_rels/externalLink499.xml.rels><?xml version="1.0" encoding="UTF-8" standalone="yes"?>
<Relationships xmlns="http://schemas.openxmlformats.org/package/2006/relationships"><Relationship Id="rId1" Type="http://schemas.openxmlformats.org/officeDocument/2006/relationships/externalLinkPath" Target="/Kerjaku/QUANTITY/FORM/Program%20Files/My%20Documents/RS.%20MMC%20Jakarta/Tender%20Paket%20Pekejaan/STP/BQ/2001/AMBASADOR/DAF-10%20AC%2010-11-2000%20OK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dit%20UPT.%20II%20Siantar\LAP.%20BU%20IDA\Macintosh%20HDDok%20eddy%20back%20up\Users\Wan%20Supit\AppData\Roaming\Microsoft\Excel\RAB%20%202009%20%20CS\PENAWARAN%202006\AI%20TUGAS%20KULIAH\APBN\Seksi%20VIII%20P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MISC\Congviec\Tam.xls" TargetMode="External"/></Relationships>
</file>

<file path=xl/externalLinks/_rels/externalLink500.xml.rels><?xml version="1.0" encoding="UTF-8" standalone="yes"?>
<Relationships xmlns="http://schemas.openxmlformats.org/package/2006/relationships"><Relationship Id="rId1" Type="http://schemas.openxmlformats.org/officeDocument/2006/relationships/externalLinkPath" Target="file:///C:\CORE%20TEAM\DESIGN%20MENDESAK%202015\015.15K%20.JLN.%20SOEKARNO-HATTA%20(TEBING%20TINGGI)\AHS%20ver%203.0%20EE.%20Bts.%20Deli%20Serdang%20-%20Perbaungan%203%20(3%20x%204).xlsm" TargetMode="External"/></Relationships>
</file>

<file path=xl/externalLinks/_rels/externalLink501.xml.rels><?xml version="1.0" encoding="UTF-8" standalone="yes"?>
<Relationships xmlns="http://schemas.openxmlformats.org/package/2006/relationships"><Relationship Id="rId1" Type="http://schemas.openxmlformats.org/officeDocument/2006/relationships/externalLinkPath" Target="file:///\\SENECA-SERVER\Perencanaan\PPC\ServerNovel\DRV_G\TITIP\DARYANTO\LPJK(L.XLS" TargetMode="External"/></Relationships>
</file>

<file path=xl/externalLinks/_rels/externalLink502.xml.rels><?xml version="1.0" encoding="UTF-8" standalone="yes"?>
<Relationships xmlns="http://schemas.openxmlformats.org/package/2006/relationships"><Relationship Id="rId1" Type="http://schemas.openxmlformats.org/officeDocument/2006/relationships/externalLinkPath" Target="file:///C:\TEKNIK\RAFI\DATA%20-%20DATA\e-wido\T%20I%20T%20I%20P\BGVILE.XLS" TargetMode="External"/></Relationships>
</file>

<file path=xl/externalLinks/_rels/externalLink503.xml.rels><?xml version="1.0" encoding="UTF-8" standalone="yes"?>
<Relationships xmlns="http://schemas.openxmlformats.org/package/2006/relationships"><Relationship Id="rId1" Type="http://schemas.openxmlformats.org/officeDocument/2006/relationships/externalLinkPath" Target="file:///C:\CADANGAN\kantor%20tritura\data%20sumut%207\Documents%20and%20Settings\Satellite\My%20Documents\_Erwin\Private\Pen%20SKPD\PT.%20Dian%20Wira%20Putra\Kapten%20Sumarsono%20L1.xls" TargetMode="External"/></Relationships>
</file>

<file path=xl/externalLinks/_rels/externalLink504.xml.rels><?xml version="1.0" encoding="UTF-8" standalone="yes"?>
<Relationships xmlns="http://schemas.openxmlformats.org/package/2006/relationships"><Relationship Id="rId1" Type="http://schemas.openxmlformats.org/officeDocument/2006/relationships/externalLinkPath" Target="/L:/PEREN.%20DISDIK%20THN%202011/Rehap%20Nusa%20I%20&amp;%20II/Document/RYWANDYS%20FILES/DAFTAR%20ANALISA.xls" TargetMode="External"/></Relationships>
</file>

<file path=xl/externalLinks/_rels/externalLink505.xml.rels><?xml version="1.0" encoding="UTF-8" standalone="yes"?>
<Relationships xmlns="http://schemas.openxmlformats.org/package/2006/relationships"><Relationship Id="rId1" Type="http://schemas.openxmlformats.org/officeDocument/2006/relationships/externalLinkPath" Target="file:///C:\Document\RYWANDYS%20FILES\DAFTAR%20ANALISA.xls" TargetMode="External"/></Relationships>
</file>

<file path=xl/externalLinks/_rels/externalLink506.xml.rels><?xml version="1.0" encoding="UTF-8" standalone="yes"?>
<Relationships xmlns="http://schemas.openxmlformats.org/package/2006/relationships"><Relationship Id="rId1" Type="http://schemas.openxmlformats.org/officeDocument/2006/relationships/externalLinkPath" Target="/2022/PSU/RAB%20PSU%20Kab%20Lbh%20Batu-REV-lpse.xlsx" TargetMode="External"/></Relationships>
</file>

<file path=xl/externalLinks/_rels/externalLink507.xml.rels><?xml version="1.0" encoding="UTF-8" standalone="yes"?>
<Relationships xmlns="http://schemas.openxmlformats.org/package/2006/relationships"><Relationship Id="rId1" Type="http://schemas.openxmlformats.org/officeDocument/2006/relationships/externalLinkPath" Target="/2023/2.%20Perbaikan%20Pasangan%20Saluran%20Pekan%20Kemis%20Desa%20Pekan%20Kemis%2072%20mete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Edit%20UPT.%20II%20Siantar\LAP.%20BU%20IDA\Macintosh%20HDMASTER%20%20BM%202009%20MOGOYUNGGU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ACER\LOCALS~1\Temp\Rar$DI00.750\Gunting%20Saga%20-%20T.%20Binjei\Pemel.%20Periodik\Gajah%20-%20Dogang%20Segmen%20I%20minta%20TOLO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COMPUTER\AppData\Roaming\Microsoft\Excel\&#916;%20Smad-Lock%20&#916;\DBM-SU\UPRPJJ%20MDN\KTL%20MDN-DS\RKA-2009\TIGA%20JUHAR-G.M-%20PARIT\TENDER\SERAM\Jl.%20Seram-Tongko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KNIK\RAFI\DATA%20-%20DATA\e-wido\T%20E%20N%20D%20E%20R\HITDUK\HITAL_CIPU.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C-FREE_ANTS\@rouf\WINDOWS\TEMP\Rar$DI00.296\WINDOWS\TEMP\BOQ%20Permata%20Senayan%2009%20Juni%202003%20R1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TENDER\yudi\RSU%20Cibabat\Gedung%20Kesehat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POLTAK%202012\PENAWARAN%202012\SIBOLGA%202012\Documents%20and%20Settings\Satellite\My%20Documents\_Erwin\Private\Pen%20SKPD\PT.%20Dian%20Wira%20Putra\Kapten%20Sumarsono%20L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COMPUTER\AppData\Roaming\Microsoft\Excel\Andri\Proyek%202007\rask-2007\medan\Pemel%20Meda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20-%20DATA\e-wido\T%20E%20N%20D%20E%20R\HITDUK\HITAL_CIP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Aris\PU%202010\DCKTR-LB\RAB\Infrastruktur\Kel-Bakaran%20Batu%20Rt%20Selatan\Gunting%20Saga%20-%20T.%20Binjei\Pemel.%20Periodik\Gajah%20-%20Dogang%20Segmen%20I%20minta%20TOLO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Data%20Terbaru\Users\Wilayah%20II\Documents\1-BOQ.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PT.Dinamisator\MC-FINAL\MC-FINAL\Documents%20and%20Settings\Tiara\Desktop\PEMEL%20BERKALA%20JALAN%20BTS.M.ENIM-BTR-SP.MARTAPURA\FEBRIAN\RAB\1-BOQ.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Data%20Terbaru\Proy2003\Sumut\Laporan\K&amp;H\Anharsa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COMPUTER\AppData\Roaming\Microsoft\Excel\medan\Pemel%20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COMPUTER\AppData\Roaming\Microsoft\Excel\P3TPROV\spek%20umum%202010%20(REV%203)\PAHS%202014\AHS%20ver%204.0%200ffice%2020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c7\D\ISTAKA%20KARYA\Tender%20Wil1\Tender%20Gedung\Market%20Peunayong\WINDOWS\TEMP\coba-bal-se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ptr-b\ptr\1-BO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KNIK\Schedule\WPR\Excel\KR%20AMPEL%20-%20CR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COMPUTER\AppData\Roaming\Microsoft\Excel\000%20PROJECT%202015\Jembatan%20Tambat%20Begu_Kp.%20Marjandi%20Tongah\(Analisa)%20Jbt.%20Tbt.%20Begu.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COMPUTER\AppData\Roaming\Microsoft\Excel\RKA%20Jembatan%202013\RKA%20Jembatan%20Deli%20Serdang\DATA%20HUSNI\UDIN%202009\PEMELIHARAAN\RKA-09%20Pemel%20Jalan-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ORRA1\Project%2000&amp;02\02\17\bq\m&amp;e\P-Peti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COMPUTER\AppData\Roaming\Microsoft\Excel\Users\Acer\AppData\Local\Temp\Rar$DI03.118\Hutaimbahu-tamp\ANALISA%20BIAYA\4-BASI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COMPUTER\AppData\Roaming\Microsoft\Excel\Pk%20Rianto%20Data\Tender\Jabar\Pantura\Eretankulon-Lohbener-I\o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COMPUTER\AppData\Roaming\Microsoft\Excel\OE%20%20Paket%20Eretan%20kulon-Lohbener%20I.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COMPUTER\AppData\Roaming\Microsoft\Excel\pakat-tara%20bintang\PT.%20Bina%20Uli%20Graha\PT.%20Bina%20Uli%20Graha.%20Pakkat-tarabintang%20Sudah\PT.Bina%20Uli%20Graha%20pakat%20tara%20bintang.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HPS\PKL%20SUSU\PKL%20SUS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COMPUTER\AppData\Roaming\Microsoft\Excel\MASTER%20RAB%20200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NEGO-CKB-BBG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COMPUTER\AppData\Roaming\Microsoft\Excel\RAB%202015\Proyec%20%20U015\Jembatan%20Tambat%20Begu%20(%20DS%20)\Kerja\RAB\hs%202006\Jl.%20Pancing-Medan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20Storage\Kasai-Tg.Batu2006\Penawaran\Tanjung%20Batu%20IKK\TANJUNG%20BATU%20IKK%20(ATB)%20Penwr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Tender%20Gedung/Market%20Peunayong/BQ-Jln-Nas-NAD-Rev2/DATA%20TENDER/WADUK/Pelaparado/DATA%20TENDER/J-Tukad%20Bangkung/Analisa-ub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he%20Pakubuwono\proyek\9903\bq\bq-ars\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AP/ALISA-RA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ementara/ODDANG%20REWU%20(F)/TENDER/Gedung%20DPRD%20SULSEL%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COMPUTER\AppData\Roaming\Microsoft\Excel\all_data\OE-EE\1-BOQ.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COMPUTER\AppData\Roaming\Microsoft\Excel\Document'S\Aris\PU%202010\DCKTR-LB\RAB\Infrastruktur\Kel-Bakaran%20Batu%20Rt%20Selatan\Gunting%20Saga%20-%20T.%20Binjei\Pemel.%20Periodik\RAB%20Pd%20Cermi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COMPUTER\AppData\Roaming\Microsoft\Excel\Document'S\Aris\PU%202010\DCKTR-LB\RAB\Infrastruktur\Kel-Bakaran%20Batu%20Rt%20Selatan\Gunting%20Saga%20-%20T.%20Binjei\Pemel.%20Periodik\Gajah%20-%20Dogang%20Segmen%20I%20minta%20TOLON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COMPUTER\AppData\Roaming\Microsoft\Excel\RKA_Jembatan_2014\RKA%20Jembatan%20Deli%20Serdang\Laporan%20Akhir\DESAIN\Irfan\AHS%20SPEC%20DES%202006-MASTE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20A%20T%20A/Tender/Jabar/PP-ISTAKA-2008/DVO%20I/Tender/BOGOR%20RING%20ROAD/bq-bogor-ring-road-add_0812_KP_rev.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om1-pc\f\INDRA\Data%20Indra\KABUPATEN%20BATUBARA\KEC.%20TALAWI\KEC.%20TALAWIKONTRUKSI%20JEMBATAN%20&amp;%20TEMBOK%20PENAH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Pk%20Rianto%20Data/Tender/Jabar/Pantura/Eretankulon-Lohbener-I/o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COMPUTER\AppData\Roaming\Microsoft\Excel\Paul%20Data\Gunung%20Tua\Quality%20Plan\Hutaimbahu-tamp\ANALISA%20BIAYA\4-BASI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RRA1\Project%2000&amp;02\PROJECT\02\10\BQ\ME\M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COMPUTER\AppData\Roaming\Microsoft\Excel\My%20Documents\Ded%20from%20Comp%20P450\DRUP\ALU%20PUNT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Jln%20Belitung-tg%20Padang%20BQ-dc/Jln%20Belitung-tg%20Padang%20BQ-d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COMPUTER\AppData\Roaming\Microsoft\Excel\TSB%20USB%20DRV%20(E)\RKA%202010\RKA%20RZ%20HRP\AHS%20Lau%20Luhung%20full\AHS%202006%20Edi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20A%20T%20A/Tender/Sumatra/Palembang/Sugih%20waras-Baturaja/OE%20%20Paket%20Eretan%20kulon-Lohbener%20I.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LELANG%20ROHANA\OE%20PANTURA%20JBT%20ROHAN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COMPUTER\AppData\Roaming\Microsoft\Excel\My%20Documents\TM\TA.%202008\ROSS\SUMUR%20BOR\40%20-%20Sumur%20Bor%20Puskesmas%20Mampang.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lenovo\Downloads\SUTT%20150%20KV\data%20titipan\dta%20rokhs\My%20Documents\divisi%20iii\tender\wiltim\Groundsill\Ground%20Sill%20Jeneberang.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COMPUTER\AppData\Roaming\Microsoft\Excel\KOPE'AN\BANK%20GUE\Gado-gado\Desy\SD%20UNGGU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832BF7B7\CUT%20&amp;%20FILED%20KAMPUS%20STA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PSU%202021/PAKPAK%20BARAT/Data%20Terbaru/Documents%20and%20Settings/dell/My%20Documents/Muncraaat!!!/Dalan%20Amba%20Mlebu%20Tanjung%20Priok/Kira-kira%20Rega/Prss%203/May%2011/AHS%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row r="30">
          <cell r="F30" t="str">
            <v>Manado, 28 Desember 1998</v>
          </cell>
        </row>
        <row r="32">
          <cell r="J32" t="str">
            <v>PROYEK</v>
          </cell>
          <cell r="K32" t="str">
            <v>:</v>
          </cell>
          <cell r="L32" t="str">
            <v>PENINGKATAN PRASARANA JALAN PROPINSI CABANG DINAS PU KOTAMOBAGU</v>
          </cell>
        </row>
        <row r="33">
          <cell r="L33" t="str">
            <v>DI KABUPATEN BOLAANG MONGONDOW WILAYAH  III</v>
          </cell>
        </row>
        <row r="34">
          <cell r="J34" t="str">
            <v>PAKET</v>
          </cell>
          <cell r="K34" t="str">
            <v>:</v>
          </cell>
          <cell r="L34" t="str">
            <v>KEMA - BELANG - MOLOBOG (SEKSI VIII), TARGET 2,50 KM</v>
          </cell>
        </row>
        <row r="35">
          <cell r="J35" t="str">
            <v>PROPINSI</v>
          </cell>
          <cell r="K35" t="str">
            <v>:</v>
          </cell>
          <cell r="L35" t="str">
            <v>SULAWESI UTARA</v>
          </cell>
        </row>
        <row r="36">
          <cell r="J36" t="str">
            <v>MATA</v>
          </cell>
          <cell r="M36" t="str">
            <v>SA</v>
          </cell>
          <cell r="N36" t="str">
            <v>PERKIRAAN</v>
          </cell>
          <cell r="O36" t="str">
            <v>HARGA</v>
          </cell>
          <cell r="P36" t="str">
            <v>HARGA</v>
          </cell>
        </row>
        <row r="37">
          <cell r="J37" t="str">
            <v>PEMBA</v>
          </cell>
          <cell r="L37" t="str">
            <v>URAIAN</v>
          </cell>
          <cell r="M37" t="str">
            <v>TU</v>
          </cell>
          <cell r="N37" t="str">
            <v>KUANTITAS</v>
          </cell>
          <cell r="O37" t="str">
            <v>SATUAN</v>
          </cell>
          <cell r="P37" t="str">
            <v>PEKERJAAN</v>
          </cell>
        </row>
        <row r="38">
          <cell r="J38" t="str">
            <v>YARAN</v>
          </cell>
          <cell r="M38" t="str">
            <v>AN</v>
          </cell>
          <cell r="O38" t="str">
            <v>( Rp.)</v>
          </cell>
          <cell r="P38" t="str">
            <v>( Rp.)</v>
          </cell>
        </row>
        <row r="39">
          <cell r="J39" t="str">
            <v>a</v>
          </cell>
          <cell r="L39" t="str">
            <v>b</v>
          </cell>
          <cell r="M39" t="str">
            <v>c</v>
          </cell>
          <cell r="N39" t="str">
            <v>d</v>
          </cell>
          <cell r="O39" t="str">
            <v>e</v>
          </cell>
          <cell r="P39" t="str">
            <v>f=(d x e)</v>
          </cell>
        </row>
        <row r="41">
          <cell r="J41" t="str">
            <v>BAB. I</v>
          </cell>
          <cell r="L41" t="str">
            <v>U M U M</v>
          </cell>
        </row>
        <row r="43">
          <cell r="J43" t="str">
            <v>1.2</v>
          </cell>
          <cell r="L43" t="str">
            <v>Mobilisasi</v>
          </cell>
          <cell r="M43" t="str">
            <v>Ls</v>
          </cell>
          <cell r="N43">
            <v>1</v>
          </cell>
          <cell r="O43">
            <v>15850000</v>
          </cell>
          <cell r="P43">
            <v>15850000</v>
          </cell>
        </row>
        <row r="45">
          <cell r="L45" t="str">
            <v>Jumlah Harga Pekerjaan Bab 1  (Dipindahkan ke Rekapitulasi Biaya)</v>
          </cell>
          <cell r="P45">
            <v>15850000</v>
          </cell>
        </row>
        <row r="47">
          <cell r="J47" t="str">
            <v>BAB. II</v>
          </cell>
          <cell r="L47" t="str">
            <v>DRAINASE</v>
          </cell>
        </row>
        <row r="49">
          <cell r="J49" t="str">
            <v>2.1</v>
          </cell>
          <cell r="L49" t="str">
            <v>Pekerjaan Galian Untuk Selokan</v>
          </cell>
          <cell r="M49" t="str">
            <v>M3</v>
          </cell>
          <cell r="N49">
            <v>859.5</v>
          </cell>
          <cell r="O49">
            <v>8507.82</v>
          </cell>
          <cell r="P49">
            <v>7312471.29</v>
          </cell>
        </row>
        <row r="50">
          <cell r="L50" t="str">
            <v>Drainase Dan Saluran Air</v>
          </cell>
        </row>
        <row r="51">
          <cell r="J51" t="str">
            <v>2.2</v>
          </cell>
          <cell r="L51" t="str">
            <v>Pekerjaan Pasangan Batu</v>
          </cell>
          <cell r="M51" t="str">
            <v>M3</v>
          </cell>
          <cell r="N51">
            <v>113.3</v>
          </cell>
          <cell r="O51">
            <v>187521.95</v>
          </cell>
          <cell r="P51">
            <v>21246236.940000001</v>
          </cell>
        </row>
        <row r="52">
          <cell r="L52" t="str">
            <v>Dengan Mortar</v>
          </cell>
        </row>
        <row r="53">
          <cell r="J53" t="str">
            <v>2.3 (1)</v>
          </cell>
          <cell r="L53" t="str">
            <v>Gorong2 Pipa Beton Bertulang</v>
          </cell>
          <cell r="M53" t="str">
            <v>M1</v>
          </cell>
          <cell r="N53" t="str">
            <v>-</v>
          </cell>
          <cell r="P53">
            <v>0</v>
          </cell>
        </row>
        <row r="54">
          <cell r="L54" t="str">
            <v>Ø Dalam &lt; 45 cm</v>
          </cell>
        </row>
        <row r="55">
          <cell r="J55" t="str">
            <v>2.3 (2)</v>
          </cell>
          <cell r="L55" t="str">
            <v>Pipa Gorong2 Beton Bertulang</v>
          </cell>
          <cell r="M55" t="str">
            <v>M1</v>
          </cell>
          <cell r="N55" t="str">
            <v>-</v>
          </cell>
          <cell r="P55">
            <v>0</v>
          </cell>
        </row>
        <row r="56">
          <cell r="L56" t="str">
            <v>Ø Dalam 45 - 75 cm</v>
          </cell>
        </row>
        <row r="57">
          <cell r="J57" t="str">
            <v>2.3 (3)</v>
          </cell>
          <cell r="L57" t="str">
            <v>Pipa Gorong2 Beton Bertulang</v>
          </cell>
          <cell r="M57" t="str">
            <v>M1</v>
          </cell>
          <cell r="N57">
            <v>3</v>
          </cell>
          <cell r="O57">
            <v>426350.6</v>
          </cell>
          <cell r="P57">
            <v>1279051.8</v>
          </cell>
        </row>
        <row r="58">
          <cell r="L58" t="str">
            <v>Ø Dalam 75 - 120 cm</v>
          </cell>
        </row>
        <row r="59">
          <cell r="J59" t="str">
            <v>2.3 (4)</v>
          </cell>
          <cell r="L59" t="str">
            <v>Gorong-gorong Pipa Baja</v>
          </cell>
          <cell r="M59" t="str">
            <v>Ton</v>
          </cell>
          <cell r="N59" t="str">
            <v>-</v>
          </cell>
          <cell r="P59">
            <v>0</v>
          </cell>
        </row>
        <row r="60">
          <cell r="L60" t="str">
            <v>Bergelombang</v>
          </cell>
        </row>
        <row r="61">
          <cell r="J61" t="str">
            <v>2.4 (1)</v>
          </cell>
          <cell r="L61" t="str">
            <v>Urugan Berongga Atau Material Filler</v>
          </cell>
          <cell r="M61" t="str">
            <v>M3</v>
          </cell>
          <cell r="N61" t="str">
            <v>-</v>
          </cell>
          <cell r="P61">
            <v>0</v>
          </cell>
        </row>
        <row r="62">
          <cell r="J62" t="str">
            <v>2.4 (2)</v>
          </cell>
          <cell r="L62" t="str">
            <v>Anyaman Filter Plastik Untuk Pek.</v>
          </cell>
          <cell r="M62" t="str">
            <v>M2</v>
          </cell>
          <cell r="N62" t="str">
            <v>-</v>
          </cell>
          <cell r="P62">
            <v>0</v>
          </cell>
        </row>
        <row r="63">
          <cell r="L63" t="str">
            <v>Drainase Di Bawah Permukaan</v>
          </cell>
        </row>
        <row r="64">
          <cell r="J64" t="str">
            <v>2.4 (3)</v>
          </cell>
          <cell r="L64" t="str">
            <v>Pipa Untuk Pekerjaan Drainase</v>
          </cell>
          <cell r="M64" t="str">
            <v>M1</v>
          </cell>
          <cell r="N64" t="str">
            <v>-</v>
          </cell>
          <cell r="P64">
            <v>0</v>
          </cell>
        </row>
        <row r="65">
          <cell r="L65" t="str">
            <v>Di Bawah Permukaan</v>
          </cell>
        </row>
        <row r="67">
          <cell r="L67" t="str">
            <v>Jumlah Harga Pekerjaan Bab 2  (Dipindahkan ke Rekapitulasi Biaya)</v>
          </cell>
          <cell r="P67">
            <v>29837760.030000001</v>
          </cell>
        </row>
        <row r="69">
          <cell r="J69" t="str">
            <v>PROYEK</v>
          </cell>
          <cell r="K69" t="str">
            <v>:</v>
          </cell>
          <cell r="L69" t="str">
            <v>PENINGKATAN PRASARANA JALAN PROPINSI CABANG DINAS PU KOTAMOBAGU</v>
          </cell>
        </row>
        <row r="70">
          <cell r="L70" t="str">
            <v>DI KABUPATEN BOLAANG MONGONDOW WILAYAH  III</v>
          </cell>
        </row>
        <row r="71">
          <cell r="J71" t="str">
            <v>PAKET</v>
          </cell>
          <cell r="K71" t="str">
            <v>:</v>
          </cell>
          <cell r="L71" t="str">
            <v>KEMA - BELANG - MOLOBOG (SEKSI VIII), TARGET 2,50 KM</v>
          </cell>
        </row>
        <row r="72">
          <cell r="J72" t="str">
            <v>PROPINSI</v>
          </cell>
          <cell r="K72" t="str">
            <v>:</v>
          </cell>
          <cell r="L72" t="str">
            <v>SULAWESI UTARA</v>
          </cell>
        </row>
        <row r="73">
          <cell r="J73" t="str">
            <v>MATA</v>
          </cell>
          <cell r="M73" t="str">
            <v>SA</v>
          </cell>
          <cell r="N73" t="str">
            <v>PERKIRAAN</v>
          </cell>
          <cell r="O73" t="str">
            <v>HARGA</v>
          </cell>
          <cell r="P73" t="str">
            <v>HARGA</v>
          </cell>
        </row>
        <row r="74">
          <cell r="J74" t="str">
            <v>PEMBA</v>
          </cell>
          <cell r="L74" t="str">
            <v>URAIAN</v>
          </cell>
          <cell r="M74" t="str">
            <v>TU</v>
          </cell>
          <cell r="N74" t="str">
            <v>KUANTITAS</v>
          </cell>
          <cell r="O74" t="str">
            <v>SATUAN</v>
          </cell>
          <cell r="P74" t="str">
            <v>PEKERJAAN</v>
          </cell>
        </row>
        <row r="75">
          <cell r="J75" t="str">
            <v>YARAN</v>
          </cell>
          <cell r="M75" t="str">
            <v>AN</v>
          </cell>
          <cell r="O75" t="str">
            <v>( Rp.)</v>
          </cell>
          <cell r="P75" t="str">
            <v>( Rp.)</v>
          </cell>
        </row>
        <row r="76">
          <cell r="J76" t="str">
            <v>a</v>
          </cell>
          <cell r="L76" t="str">
            <v>b</v>
          </cell>
          <cell r="M76" t="str">
            <v>c</v>
          </cell>
          <cell r="N76" t="str">
            <v>d</v>
          </cell>
          <cell r="O76" t="str">
            <v>e</v>
          </cell>
          <cell r="P76" t="str">
            <v>f=(d x e)</v>
          </cell>
        </row>
        <row r="78">
          <cell r="J78" t="str">
            <v>BAB. III</v>
          </cell>
          <cell r="L78" t="str">
            <v>PEKERJAAN TANAH</v>
          </cell>
        </row>
        <row r="80">
          <cell r="J80" t="str">
            <v>3.1 (1)</v>
          </cell>
          <cell r="L80" t="str">
            <v>Galian Biasa</v>
          </cell>
          <cell r="M80" t="str">
            <v>M3</v>
          </cell>
          <cell r="N80">
            <v>9250</v>
          </cell>
          <cell r="O80">
            <v>8507.82</v>
          </cell>
          <cell r="P80">
            <v>78697335</v>
          </cell>
        </row>
        <row r="81">
          <cell r="J81" t="str">
            <v>3.1 (2)</v>
          </cell>
          <cell r="L81" t="str">
            <v>Galian Padas/Batuan</v>
          </cell>
          <cell r="M81" t="str">
            <v>M3</v>
          </cell>
          <cell r="N81">
            <v>1950</v>
          </cell>
          <cell r="O81">
            <v>25439.21</v>
          </cell>
          <cell r="P81">
            <v>49606459.5</v>
          </cell>
        </row>
        <row r="82">
          <cell r="J82" t="str">
            <v>3.2 (1)</v>
          </cell>
          <cell r="L82" t="str">
            <v>Urugan Biasa</v>
          </cell>
          <cell r="M82" t="str">
            <v>M3</v>
          </cell>
          <cell r="N82">
            <v>950</v>
          </cell>
          <cell r="O82">
            <v>15248.77</v>
          </cell>
          <cell r="P82">
            <v>14486331.5</v>
          </cell>
        </row>
        <row r="83">
          <cell r="J83" t="str">
            <v>3.2 (2)</v>
          </cell>
          <cell r="L83" t="str">
            <v>Urugan Pilihan</v>
          </cell>
          <cell r="M83" t="str">
            <v>M3</v>
          </cell>
          <cell r="P83">
            <v>0</v>
          </cell>
        </row>
        <row r="84">
          <cell r="J84" t="str">
            <v>3.3</v>
          </cell>
          <cell r="L84" t="str">
            <v>Penyiapan Badan Jalan</v>
          </cell>
          <cell r="M84" t="str">
            <v>M2</v>
          </cell>
          <cell r="P84">
            <v>0</v>
          </cell>
        </row>
        <row r="86">
          <cell r="L86" t="str">
            <v>Jumlah Harga Pekerjaan Bab 3  (Dipindahkan ke Rekapitulasi Biaya)</v>
          </cell>
          <cell r="P86">
            <v>142790126</v>
          </cell>
        </row>
        <row r="88">
          <cell r="J88" t="str">
            <v>BAB. IV</v>
          </cell>
          <cell r="L88" t="str">
            <v>PELEBARAN PERKERASAN</v>
          </cell>
        </row>
        <row r="89">
          <cell r="L89" t="str">
            <v>DAN BAHU JALAN</v>
          </cell>
        </row>
        <row r="91">
          <cell r="J91" t="str">
            <v>4.1 (1)</v>
          </cell>
          <cell r="L91" t="str">
            <v>Lapis Pondasi Agregat Kelas A</v>
          </cell>
          <cell r="M91" t="str">
            <v>M3</v>
          </cell>
          <cell r="N91" t="str">
            <v>-</v>
          </cell>
          <cell r="P91">
            <v>0</v>
          </cell>
        </row>
        <row r="92">
          <cell r="J92" t="str">
            <v>4.1 (2)</v>
          </cell>
          <cell r="L92" t="str">
            <v>Lapis Pondasi Agregat Kelas B</v>
          </cell>
          <cell r="M92" t="str">
            <v>M3</v>
          </cell>
          <cell r="N92">
            <v>750</v>
          </cell>
          <cell r="O92">
            <v>51506.9</v>
          </cell>
          <cell r="P92">
            <v>38630175</v>
          </cell>
        </row>
        <row r="93">
          <cell r="J93" t="str">
            <v>4.2 (1)</v>
          </cell>
          <cell r="L93" t="str">
            <v>Semen Untuk Pondasi Tanah Semen</v>
          </cell>
          <cell r="M93" t="str">
            <v>Ton</v>
          </cell>
          <cell r="N93" t="str">
            <v>-</v>
          </cell>
          <cell r="P93">
            <v>0</v>
          </cell>
        </row>
        <row r="94">
          <cell r="J94" t="str">
            <v>4.2 (2)</v>
          </cell>
          <cell r="L94" t="str">
            <v>Lapis Pondasi Tanah Semen</v>
          </cell>
          <cell r="M94" t="str">
            <v>M3</v>
          </cell>
          <cell r="N94" t="str">
            <v>-</v>
          </cell>
          <cell r="P94">
            <v>0</v>
          </cell>
        </row>
        <row r="95">
          <cell r="J95" t="str">
            <v>4.3 (1)</v>
          </cell>
          <cell r="L95" t="str">
            <v>Agregat Penutup Burtu</v>
          </cell>
          <cell r="M95" t="str">
            <v>M2</v>
          </cell>
          <cell r="N95" t="str">
            <v>-</v>
          </cell>
          <cell r="P95">
            <v>0</v>
          </cell>
        </row>
        <row r="96">
          <cell r="J96" t="str">
            <v>4.3 (2)</v>
          </cell>
          <cell r="L96" t="str">
            <v>Material Aspal Untuk Pekerjaan</v>
          </cell>
          <cell r="M96" t="str">
            <v>Liter</v>
          </cell>
          <cell r="N96" t="str">
            <v>-</v>
          </cell>
          <cell r="P96">
            <v>0</v>
          </cell>
        </row>
        <row r="97">
          <cell r="L97" t="str">
            <v>Pelaburan</v>
          </cell>
        </row>
        <row r="98">
          <cell r="J98" t="str">
            <v>4.3 (3)</v>
          </cell>
          <cell r="L98" t="str">
            <v>Lapis Resap Pengikat</v>
          </cell>
          <cell r="M98" t="str">
            <v>Liter</v>
          </cell>
          <cell r="N98" t="str">
            <v>-</v>
          </cell>
          <cell r="P98">
            <v>0</v>
          </cell>
        </row>
        <row r="100">
          <cell r="L100" t="str">
            <v>Jumlah Harga Pekerjaan Bab 4  (Dipindahkan ke Rekapitulasi Biaya)</v>
          </cell>
          <cell r="P100">
            <v>38630175</v>
          </cell>
        </row>
        <row r="102">
          <cell r="J102" t="str">
            <v>BAB. V</v>
          </cell>
          <cell r="L102" t="str">
            <v>PERKERASAN BERBUTIR</v>
          </cell>
        </row>
        <row r="104">
          <cell r="J104" t="str">
            <v>5.1 (1)</v>
          </cell>
          <cell r="L104" t="str">
            <v>Lapis Pondasi Agregat Kelas A</v>
          </cell>
          <cell r="M104" t="str">
            <v>M3</v>
          </cell>
          <cell r="N104">
            <v>1350</v>
          </cell>
          <cell r="O104">
            <v>64762.57</v>
          </cell>
          <cell r="P104">
            <v>87429469.5</v>
          </cell>
        </row>
        <row r="105">
          <cell r="J105" t="str">
            <v>5.1 (2)</v>
          </cell>
          <cell r="L105" t="str">
            <v>Lapis Pondasi Agregat Kelas B</v>
          </cell>
          <cell r="M105" t="str">
            <v>M3</v>
          </cell>
          <cell r="N105">
            <v>950</v>
          </cell>
          <cell r="O105">
            <v>51506.9</v>
          </cell>
          <cell r="P105">
            <v>48931555</v>
          </cell>
        </row>
        <row r="106">
          <cell r="J106" t="str">
            <v>5.2 (1)</v>
          </cell>
          <cell r="L106" t="str">
            <v>Lapis Pondasi Jalan Kelas C1</v>
          </cell>
          <cell r="M106" t="str">
            <v>M3</v>
          </cell>
          <cell r="N106" t="str">
            <v>-</v>
          </cell>
          <cell r="P106">
            <v>0</v>
          </cell>
        </row>
        <row r="107">
          <cell r="J107" t="str">
            <v>5.2 (2)</v>
          </cell>
          <cell r="L107" t="str">
            <v>Lapis Pondasi Jalan Kelas C2</v>
          </cell>
          <cell r="M107" t="str">
            <v>M3</v>
          </cell>
          <cell r="N107" t="str">
            <v>-</v>
          </cell>
          <cell r="P107">
            <v>0</v>
          </cell>
        </row>
        <row r="108">
          <cell r="J108" t="str">
            <v>5.4 (1)</v>
          </cell>
          <cell r="L108" t="str">
            <v>Semen Untuk Pondasi Tanah Semen</v>
          </cell>
          <cell r="M108" t="str">
            <v>Ton</v>
          </cell>
          <cell r="N108" t="str">
            <v>-</v>
          </cell>
          <cell r="P108">
            <v>0</v>
          </cell>
        </row>
        <row r="109">
          <cell r="J109" t="str">
            <v>5.4 (2)</v>
          </cell>
          <cell r="L109" t="str">
            <v>Lapis Pondasi Tanah Semen</v>
          </cell>
          <cell r="M109" t="str">
            <v>M3</v>
          </cell>
          <cell r="N109" t="str">
            <v>-</v>
          </cell>
          <cell r="P109">
            <v>0</v>
          </cell>
        </row>
        <row r="110">
          <cell r="J110" t="str">
            <v>5.4 (3)</v>
          </cell>
          <cell r="L110" t="str">
            <v>Beton Tumbuk</v>
          </cell>
          <cell r="M110" t="str">
            <v>M3</v>
          </cell>
          <cell r="N110" t="str">
            <v>-</v>
          </cell>
          <cell r="P110">
            <v>0</v>
          </cell>
        </row>
        <row r="112">
          <cell r="L112" t="str">
            <v>Jumlah Harga Pekerjaan Bab 5  (Dipindahkan ke Rekapitulasi Biaya)</v>
          </cell>
          <cell r="P112">
            <v>136361024.5</v>
          </cell>
        </row>
        <row r="114">
          <cell r="J114" t="str">
            <v>PROYEK</v>
          </cell>
          <cell r="K114" t="str">
            <v>:</v>
          </cell>
          <cell r="L114" t="str">
            <v>PENINGKATAN PRASARANA JALAN PROPINSI CABANG DINAS PU KOTAMOBAGU</v>
          </cell>
        </row>
        <row r="115">
          <cell r="L115" t="str">
            <v>DI KABUPATEN BOLAANG MONGONDOW WILAYAH  III</v>
          </cell>
        </row>
        <row r="116">
          <cell r="J116" t="str">
            <v>PAKET</v>
          </cell>
          <cell r="K116" t="str">
            <v>:</v>
          </cell>
          <cell r="L116" t="str">
            <v>KEMA - BELANG - MOLOBOG (SEKSI VIII), TARGET 2,50 KM</v>
          </cell>
        </row>
        <row r="117">
          <cell r="J117" t="str">
            <v>PROPINSI</v>
          </cell>
          <cell r="K117" t="str">
            <v>:</v>
          </cell>
          <cell r="L117" t="str">
            <v>SULAWESI UTARA</v>
          </cell>
        </row>
        <row r="118">
          <cell r="J118" t="str">
            <v>MATA</v>
          </cell>
          <cell r="M118" t="str">
            <v>SA</v>
          </cell>
          <cell r="N118" t="str">
            <v>PERKIRAAN</v>
          </cell>
          <cell r="O118" t="str">
            <v>HARGA</v>
          </cell>
          <cell r="P118" t="str">
            <v>HARGA</v>
          </cell>
        </row>
        <row r="119">
          <cell r="J119" t="str">
            <v>PEMBA</v>
          </cell>
          <cell r="L119" t="str">
            <v>URAIAN</v>
          </cell>
          <cell r="M119" t="str">
            <v>TU</v>
          </cell>
          <cell r="N119" t="str">
            <v>KUANTITAS</v>
          </cell>
          <cell r="O119" t="str">
            <v>SATUAN</v>
          </cell>
          <cell r="P119" t="str">
            <v>PEKERJAAN</v>
          </cell>
        </row>
        <row r="120">
          <cell r="J120" t="str">
            <v>YARAN</v>
          </cell>
          <cell r="M120" t="str">
            <v>AN</v>
          </cell>
          <cell r="O120" t="str">
            <v>( Rp.)</v>
          </cell>
          <cell r="P120" t="str">
            <v>( Rp.)</v>
          </cell>
        </row>
        <row r="121">
          <cell r="J121" t="str">
            <v>a</v>
          </cell>
          <cell r="L121" t="str">
            <v>b</v>
          </cell>
          <cell r="M121" t="str">
            <v>c</v>
          </cell>
          <cell r="N121" t="str">
            <v>d</v>
          </cell>
          <cell r="O121" t="str">
            <v>e</v>
          </cell>
          <cell r="P121" t="str">
            <v>f=(d x e)</v>
          </cell>
        </row>
        <row r="123">
          <cell r="J123" t="str">
            <v>BAB. VI</v>
          </cell>
          <cell r="L123" t="str">
            <v>PERKERASAN ASPAL</v>
          </cell>
        </row>
        <row r="125">
          <cell r="J125" t="str">
            <v>6.1(1)</v>
          </cell>
          <cell r="L125" t="str">
            <v>Lapis Resap Pengikat</v>
          </cell>
          <cell r="M125" t="str">
            <v>Liter</v>
          </cell>
          <cell r="N125">
            <v>9000</v>
          </cell>
          <cell r="O125">
            <v>2340.9539999999997</v>
          </cell>
          <cell r="P125">
            <v>21068586</v>
          </cell>
        </row>
        <row r="126">
          <cell r="J126" t="str">
            <v>6.1(2)</v>
          </cell>
          <cell r="L126" t="str">
            <v>Lapis Perekat</v>
          </cell>
          <cell r="M126" t="str">
            <v>Liter</v>
          </cell>
          <cell r="P126">
            <v>0</v>
          </cell>
        </row>
        <row r="127">
          <cell r="J127" t="str">
            <v>6.2(1)</v>
          </cell>
          <cell r="L127" t="str">
            <v>Agregat Penutup Burtu</v>
          </cell>
          <cell r="M127" t="str">
            <v>M2</v>
          </cell>
          <cell r="N127" t="str">
            <v>-</v>
          </cell>
          <cell r="P127">
            <v>0</v>
          </cell>
        </row>
        <row r="128">
          <cell r="J128" t="str">
            <v>6.2(2)</v>
          </cell>
          <cell r="L128" t="str">
            <v>Agregat Penutup Burda</v>
          </cell>
          <cell r="M128" t="str">
            <v>M2</v>
          </cell>
          <cell r="N128" t="str">
            <v>-</v>
          </cell>
          <cell r="P128">
            <v>0</v>
          </cell>
        </row>
        <row r="129">
          <cell r="J129" t="str">
            <v>6.2(3)</v>
          </cell>
          <cell r="L129" t="str">
            <v>Material Aspal Untuk Pekerjaan</v>
          </cell>
          <cell r="M129" t="str">
            <v>Liter</v>
          </cell>
          <cell r="N129" t="str">
            <v>-</v>
          </cell>
          <cell r="P129">
            <v>0</v>
          </cell>
        </row>
        <row r="130">
          <cell r="L130" t="str">
            <v>Pelaburan</v>
          </cell>
        </row>
        <row r="131">
          <cell r="J131" t="str">
            <v>6.3(3)</v>
          </cell>
          <cell r="L131" t="str">
            <v>Lapis Permukaan Lataston (HRS)</v>
          </cell>
          <cell r="M131" t="str">
            <v>M2</v>
          </cell>
          <cell r="N131" t="str">
            <v>-</v>
          </cell>
          <cell r="P131">
            <v>0</v>
          </cell>
        </row>
        <row r="132">
          <cell r="J132" t="str">
            <v>6.3(4)</v>
          </cell>
          <cell r="L132" t="str">
            <v>Lapis Permukaan Laston (AC) t=4cm</v>
          </cell>
          <cell r="M132" t="str">
            <v>M2</v>
          </cell>
          <cell r="P132">
            <v>0</v>
          </cell>
        </row>
        <row r="133">
          <cell r="J133" t="str">
            <v>6.3(5)</v>
          </cell>
          <cell r="L133" t="str">
            <v>Asphalt Treated Base (ATB)</v>
          </cell>
          <cell r="M133" t="str">
            <v>M3</v>
          </cell>
          <cell r="P133">
            <v>0</v>
          </cell>
        </row>
        <row r="134">
          <cell r="J134" t="str">
            <v>6.3(5) a</v>
          </cell>
          <cell r="L134" t="str">
            <v>Asphalt Treated Base Levelling (ATBL)</v>
          </cell>
          <cell r="M134" t="str">
            <v>Ton</v>
          </cell>
          <cell r="N134" t="str">
            <v>-</v>
          </cell>
          <cell r="P134">
            <v>0</v>
          </cell>
        </row>
        <row r="135">
          <cell r="J135" t="str">
            <v>6.4(1)</v>
          </cell>
          <cell r="L135" t="str">
            <v>Lasbutag    t = 3 cm</v>
          </cell>
          <cell r="M135" t="str">
            <v>M2</v>
          </cell>
          <cell r="P135">
            <v>0</v>
          </cell>
        </row>
        <row r="136">
          <cell r="J136" t="str">
            <v>6.6</v>
          </cell>
          <cell r="L136" t="str">
            <v>Lapis Penetrasi Macadam</v>
          </cell>
          <cell r="M136" t="str">
            <v>M2</v>
          </cell>
          <cell r="N136">
            <v>11250</v>
          </cell>
          <cell r="O136">
            <v>14897.19</v>
          </cell>
          <cell r="P136">
            <v>167593387.5</v>
          </cell>
        </row>
        <row r="138">
          <cell r="L138" t="str">
            <v>Jumlah Harga Pekerjaan Bab 6  (Dipindahkan ke Rekapitulasi Biaya)</v>
          </cell>
          <cell r="P138">
            <v>188661973.5</v>
          </cell>
        </row>
        <row r="140">
          <cell r="J140" t="str">
            <v>BAB. VII</v>
          </cell>
          <cell r="L140" t="str">
            <v>STRUKTUR</v>
          </cell>
        </row>
        <row r="142">
          <cell r="J142" t="str">
            <v>7.1 (1)</v>
          </cell>
          <cell r="L142" t="str">
            <v>Beton Untuk Struktur   K - 275</v>
          </cell>
          <cell r="M142" t="str">
            <v>M3</v>
          </cell>
          <cell r="P142">
            <v>0</v>
          </cell>
        </row>
        <row r="143">
          <cell r="J143" t="str">
            <v>7.1 (2)</v>
          </cell>
          <cell r="L143" t="str">
            <v>Beton Tak Bertulang</v>
          </cell>
          <cell r="M143" t="str">
            <v>M3</v>
          </cell>
          <cell r="P143">
            <v>0</v>
          </cell>
        </row>
        <row r="144">
          <cell r="J144" t="str">
            <v>7.2</v>
          </cell>
          <cell r="L144" t="str">
            <v>Baja Tulangan</v>
          </cell>
          <cell r="M144" t="str">
            <v>Kg</v>
          </cell>
          <cell r="P144">
            <v>0</v>
          </cell>
        </row>
        <row r="145">
          <cell r="J145" t="str">
            <v>7.4</v>
          </cell>
          <cell r="L145" t="str">
            <v>Pasangan Batu dg adukan</v>
          </cell>
          <cell r="M145" t="str">
            <v>M3</v>
          </cell>
          <cell r="N145">
            <v>45</v>
          </cell>
          <cell r="O145">
            <v>169831.75</v>
          </cell>
          <cell r="P145">
            <v>7642428.75</v>
          </cell>
        </row>
        <row r="146">
          <cell r="J146" t="str">
            <v>7.5 (1)</v>
          </cell>
          <cell r="L146" t="str">
            <v>Pasangan Batu Kosong diisi adukan</v>
          </cell>
          <cell r="M146" t="str">
            <v>M3</v>
          </cell>
        </row>
        <row r="147">
          <cell r="J147" t="str">
            <v>7.5 (2a)</v>
          </cell>
          <cell r="L147" t="str">
            <v>Timbunan Batu &gt; 1.000 Kg</v>
          </cell>
          <cell r="M147" t="str">
            <v>M3</v>
          </cell>
          <cell r="N147" t="str">
            <v>-</v>
          </cell>
          <cell r="P147">
            <v>0</v>
          </cell>
        </row>
        <row r="148">
          <cell r="J148" t="str">
            <v>7.5 (2b)</v>
          </cell>
          <cell r="L148" t="str">
            <v>Timbunan Batu &gt; 250 - 300 Kg</v>
          </cell>
          <cell r="M148" t="str">
            <v>M3</v>
          </cell>
          <cell r="N148" t="str">
            <v>-</v>
          </cell>
          <cell r="P148">
            <v>0</v>
          </cell>
        </row>
        <row r="149">
          <cell r="J149" t="str">
            <v>7.5 (2c)</v>
          </cell>
          <cell r="L149" t="str">
            <v>Timbunan Batu &gt; 40 - 250 Kg</v>
          </cell>
          <cell r="M149" t="str">
            <v>M3</v>
          </cell>
          <cell r="N149" t="str">
            <v>-</v>
          </cell>
          <cell r="P149">
            <v>0</v>
          </cell>
        </row>
        <row r="150">
          <cell r="J150" t="str">
            <v>7.5 (2d)</v>
          </cell>
          <cell r="L150" t="str">
            <v>Timbunan Batu &gt; 15 - 40 Kg</v>
          </cell>
          <cell r="M150" t="str">
            <v>M3</v>
          </cell>
          <cell r="N150" t="str">
            <v>-</v>
          </cell>
          <cell r="P150">
            <v>0</v>
          </cell>
        </row>
        <row r="151">
          <cell r="J151" t="str">
            <v>7.5 (4)</v>
          </cell>
          <cell r="L151" t="str">
            <v>Geotekstil Untuk Perkuatan Tanah</v>
          </cell>
          <cell r="M151" t="str">
            <v>M2</v>
          </cell>
          <cell r="N151" t="str">
            <v>-</v>
          </cell>
          <cell r="P151">
            <v>0</v>
          </cell>
        </row>
        <row r="152">
          <cell r="J152" t="str">
            <v>7.6</v>
          </cell>
          <cell r="L152" t="str">
            <v>B r o n j o n g</v>
          </cell>
          <cell r="M152" t="str">
            <v>M3</v>
          </cell>
          <cell r="P152">
            <v>0</v>
          </cell>
        </row>
        <row r="154">
          <cell r="L154" t="str">
            <v>Jumlah Harga Pekerjaan Bab 7  (Dipindahkan ke Rekapitulasi Biaya)</v>
          </cell>
          <cell r="P154">
            <v>7642428.75</v>
          </cell>
        </row>
        <row r="156">
          <cell r="J156" t="str">
            <v>PROYEK</v>
          </cell>
          <cell r="K156" t="str">
            <v>:</v>
          </cell>
          <cell r="L156" t="str">
            <v>PENINGKATAN PRASARANA JALAN PROPINSI CABANG DINAS PU KOTAMOBAGU</v>
          </cell>
        </row>
        <row r="157">
          <cell r="L157" t="str">
            <v>DI KABUPATEN BOLAANG MONGONDOW WILAYAH  III</v>
          </cell>
        </row>
        <row r="158">
          <cell r="J158" t="str">
            <v>PAKET</v>
          </cell>
          <cell r="K158" t="str">
            <v>:</v>
          </cell>
          <cell r="L158" t="str">
            <v>KEMA - BELANG - MOLOBOG (SEKSI VIII), TARGET 2,50 KM</v>
          </cell>
        </row>
        <row r="159">
          <cell r="J159" t="str">
            <v>PROPINSI</v>
          </cell>
          <cell r="K159" t="str">
            <v>:</v>
          </cell>
          <cell r="L159" t="str">
            <v>SULAWESI UTARA</v>
          </cell>
        </row>
        <row r="160">
          <cell r="J160" t="str">
            <v>MATA</v>
          </cell>
          <cell r="M160" t="str">
            <v>SA</v>
          </cell>
          <cell r="N160" t="str">
            <v>PERKIRAAN</v>
          </cell>
          <cell r="O160" t="str">
            <v>HARGA</v>
          </cell>
          <cell r="P160" t="str">
            <v>HARGA</v>
          </cell>
        </row>
        <row r="161">
          <cell r="J161" t="str">
            <v>PEMBA</v>
          </cell>
          <cell r="L161" t="str">
            <v>URAIAN</v>
          </cell>
          <cell r="M161" t="str">
            <v>TU</v>
          </cell>
          <cell r="N161" t="str">
            <v>KUANTITAS</v>
          </cell>
          <cell r="O161" t="str">
            <v>SATUAN</v>
          </cell>
          <cell r="P161" t="str">
            <v>PEKERJAAN</v>
          </cell>
        </row>
        <row r="162">
          <cell r="J162" t="str">
            <v>YARAN</v>
          </cell>
          <cell r="M162" t="str">
            <v>AN</v>
          </cell>
          <cell r="O162" t="str">
            <v>( Rp.)</v>
          </cell>
          <cell r="P162" t="str">
            <v>( Rp.)</v>
          </cell>
        </row>
        <row r="163">
          <cell r="J163" t="str">
            <v>a</v>
          </cell>
          <cell r="L163" t="str">
            <v>b</v>
          </cell>
          <cell r="M163" t="str">
            <v>c</v>
          </cell>
          <cell r="N163" t="str">
            <v>d</v>
          </cell>
          <cell r="O163" t="str">
            <v>e</v>
          </cell>
          <cell r="P163" t="str">
            <v>f=(d x e)</v>
          </cell>
        </row>
        <row r="165">
          <cell r="J165" t="str">
            <v>BAB. VIII</v>
          </cell>
          <cell r="L165" t="str">
            <v>PENGEMBALIAN KONDISI</v>
          </cell>
        </row>
        <row r="166">
          <cell r="L166" t="str">
            <v>DAN PEKERJAAN MINOR</v>
          </cell>
        </row>
        <row r="168">
          <cell r="J168" t="str">
            <v>8.1 (1)</v>
          </cell>
          <cell r="L168" t="str">
            <v>Lapis Pondasi Agregat Kelas A</v>
          </cell>
          <cell r="M168" t="str">
            <v>M3</v>
          </cell>
          <cell r="N168" t="str">
            <v>-</v>
          </cell>
          <cell r="P168">
            <v>0</v>
          </cell>
        </row>
        <row r="169">
          <cell r="L169" t="str">
            <v>Untuk Pekerjaan Minor</v>
          </cell>
        </row>
        <row r="170">
          <cell r="J170" t="str">
            <v>8.1 (2)</v>
          </cell>
          <cell r="L170" t="str">
            <v>Lapis Pondasi Agregat Kelas B</v>
          </cell>
          <cell r="M170" t="str">
            <v>M3</v>
          </cell>
          <cell r="P170">
            <v>0</v>
          </cell>
        </row>
        <row r="171">
          <cell r="L171" t="str">
            <v>Untuk Pekerjaan Minor</v>
          </cell>
        </row>
        <row r="172">
          <cell r="J172" t="str">
            <v>8.1 (3)</v>
          </cell>
          <cell r="L172" t="str">
            <v>Agregat Untuk Lapis Pondasi Jalan</v>
          </cell>
          <cell r="M172" t="str">
            <v>M3</v>
          </cell>
          <cell r="N172" t="str">
            <v>-</v>
          </cell>
          <cell r="P172">
            <v>0</v>
          </cell>
        </row>
        <row r="173">
          <cell r="L173" t="str">
            <v>Tanpa Penutup Untuk Pek. Minor</v>
          </cell>
        </row>
        <row r="174">
          <cell r="J174" t="str">
            <v>8.1 (4)</v>
          </cell>
          <cell r="L174" t="str">
            <v>Waterbound Macadam</v>
          </cell>
          <cell r="M174" t="str">
            <v>M3</v>
          </cell>
          <cell r="N174" t="str">
            <v>-</v>
          </cell>
          <cell r="P174">
            <v>0</v>
          </cell>
        </row>
        <row r="175">
          <cell r="L175" t="str">
            <v>Untuk Pekerjaan Minor</v>
          </cell>
        </row>
        <row r="176">
          <cell r="J176" t="str">
            <v>8.1 (5)</v>
          </cell>
          <cell r="L176" t="str">
            <v>Campuran Aspal Panas</v>
          </cell>
          <cell r="M176" t="str">
            <v>M3</v>
          </cell>
          <cell r="N176" t="str">
            <v>-</v>
          </cell>
          <cell r="P176">
            <v>0</v>
          </cell>
        </row>
        <row r="177">
          <cell r="L177" t="str">
            <v>Untuk Pekerjaan Minor</v>
          </cell>
        </row>
        <row r="178">
          <cell r="J178" t="str">
            <v>8.1 (6)</v>
          </cell>
          <cell r="L178" t="str">
            <v>Lasbutag atau Latasbusir</v>
          </cell>
          <cell r="M178" t="str">
            <v>M3</v>
          </cell>
          <cell r="N178" t="str">
            <v>-</v>
          </cell>
          <cell r="P178">
            <v>0</v>
          </cell>
        </row>
        <row r="179">
          <cell r="L179" t="str">
            <v>Untuk Pekerjaan Minor</v>
          </cell>
        </row>
        <row r="180">
          <cell r="J180" t="str">
            <v>8.1 (7)</v>
          </cell>
          <cell r="L180" t="str">
            <v>Penetrasi Macadam</v>
          </cell>
          <cell r="M180" t="str">
            <v>M3</v>
          </cell>
          <cell r="N180" t="str">
            <v>-</v>
          </cell>
          <cell r="P180">
            <v>0</v>
          </cell>
        </row>
        <row r="181">
          <cell r="L181" t="str">
            <v>Untuk Pekerjaan Minor</v>
          </cell>
        </row>
        <row r="182">
          <cell r="J182" t="str">
            <v>8.1 (8)</v>
          </cell>
          <cell r="L182" t="str">
            <v>Campuran Aspal Dingin</v>
          </cell>
          <cell r="M182" t="str">
            <v>M3</v>
          </cell>
          <cell r="N182" t="str">
            <v>-</v>
          </cell>
          <cell r="P182">
            <v>0</v>
          </cell>
        </row>
        <row r="183">
          <cell r="L183" t="str">
            <v>Untuk Pekerjaan Minor</v>
          </cell>
        </row>
        <row r="184">
          <cell r="J184" t="str">
            <v>8.1 (9)</v>
          </cell>
          <cell r="L184" t="str">
            <v>Bitumen Untuk Pengisian</v>
          </cell>
          <cell r="M184" t="str">
            <v>Liter</v>
          </cell>
          <cell r="N184" t="str">
            <v>-</v>
          </cell>
          <cell r="P184">
            <v>0</v>
          </cell>
        </row>
        <row r="185">
          <cell r="L185" t="str">
            <v>Retak-retak</v>
          </cell>
        </row>
        <row r="186">
          <cell r="J186" t="str">
            <v>8.2</v>
          </cell>
          <cell r="L186" t="str">
            <v>Galian Untuk Bahu Jalan dan</v>
          </cell>
          <cell r="M186" t="str">
            <v>M3</v>
          </cell>
          <cell r="N186" t="str">
            <v>-</v>
          </cell>
          <cell r="P186">
            <v>0</v>
          </cell>
        </row>
        <row r="187">
          <cell r="L187" t="str">
            <v>Pekerjaan Minor Lainnya.</v>
          </cell>
        </row>
        <row r="188">
          <cell r="J188" t="str">
            <v>8.3</v>
          </cell>
          <cell r="L188" t="str">
            <v>Stabilisasi Dengan Tanaman</v>
          </cell>
          <cell r="M188" t="str">
            <v>M2</v>
          </cell>
          <cell r="N188" t="str">
            <v>-</v>
          </cell>
          <cell r="P188">
            <v>0</v>
          </cell>
        </row>
        <row r="189">
          <cell r="J189" t="str">
            <v>8.4 (1)</v>
          </cell>
          <cell r="L189" t="str">
            <v>Marka Jalan</v>
          </cell>
          <cell r="M189" t="str">
            <v>M2</v>
          </cell>
          <cell r="N189" t="str">
            <v>-</v>
          </cell>
          <cell r="P189">
            <v>0</v>
          </cell>
        </row>
        <row r="190">
          <cell r="J190" t="str">
            <v>8.4 (2)</v>
          </cell>
          <cell r="L190" t="str">
            <v>Rambu Jalan</v>
          </cell>
          <cell r="M190" t="str">
            <v>Buah</v>
          </cell>
          <cell r="N190" t="str">
            <v>-</v>
          </cell>
          <cell r="P190">
            <v>0</v>
          </cell>
        </row>
        <row r="191">
          <cell r="J191" t="str">
            <v>8.4 (3)</v>
          </cell>
          <cell r="L191" t="str">
            <v>Patok Pengarah</v>
          </cell>
          <cell r="M191" t="str">
            <v>Buah</v>
          </cell>
          <cell r="N191" t="str">
            <v>-</v>
          </cell>
        </row>
        <row r="192">
          <cell r="J192" t="str">
            <v>8.4 (4)</v>
          </cell>
          <cell r="L192" t="str">
            <v>Patok Kilometer</v>
          </cell>
          <cell r="M192" t="str">
            <v>Buah</v>
          </cell>
          <cell r="N192" t="str">
            <v>-</v>
          </cell>
          <cell r="P192">
            <v>0</v>
          </cell>
        </row>
        <row r="193">
          <cell r="J193" t="str">
            <v>8.4 (5)</v>
          </cell>
          <cell r="L193" t="str">
            <v>Rel Pengaman</v>
          </cell>
          <cell r="M193" t="str">
            <v>M1</v>
          </cell>
          <cell r="N193" t="str">
            <v>-</v>
          </cell>
          <cell r="P193">
            <v>0</v>
          </cell>
        </row>
        <row r="194">
          <cell r="J194" t="str">
            <v>8.5 (1)</v>
          </cell>
          <cell r="L194" t="str">
            <v>Pengembalian Kondisi Lantai</v>
          </cell>
          <cell r="M194" t="str">
            <v>M2</v>
          </cell>
          <cell r="N194" t="str">
            <v>-</v>
          </cell>
          <cell r="P194">
            <v>0</v>
          </cell>
        </row>
        <row r="195">
          <cell r="L195" t="str">
            <v>Jembatan Beton</v>
          </cell>
        </row>
        <row r="196">
          <cell r="J196" t="str">
            <v>8.5 (2)</v>
          </cell>
          <cell r="L196" t="str">
            <v>Pengembalian Kondisi Lantai</v>
          </cell>
          <cell r="M196" t="str">
            <v>M2</v>
          </cell>
          <cell r="N196" t="str">
            <v>-</v>
          </cell>
          <cell r="P196">
            <v>0</v>
          </cell>
        </row>
        <row r="197">
          <cell r="L197" t="str">
            <v>Jembatan Kayu</v>
          </cell>
        </row>
        <row r="198">
          <cell r="J198" t="str">
            <v>8.5 (3)</v>
          </cell>
          <cell r="L198" t="str">
            <v>Pengecatan Jembatan Struktur</v>
          </cell>
          <cell r="M198" t="str">
            <v>M2</v>
          </cell>
          <cell r="N198" t="str">
            <v>-</v>
          </cell>
          <cell r="P198">
            <v>0</v>
          </cell>
        </row>
        <row r="199">
          <cell r="L199" t="str">
            <v>Baja</v>
          </cell>
        </row>
        <row r="201">
          <cell r="L201" t="str">
            <v>Jumlah Harga Pekerjaan Bab 8  (Dipindahkan ke Rekapitulasi Biaya)</v>
          </cell>
          <cell r="P201">
            <v>0</v>
          </cell>
        </row>
        <row r="203">
          <cell r="J203" t="str">
            <v>PROYEK</v>
          </cell>
          <cell r="K203" t="str">
            <v>:</v>
          </cell>
          <cell r="L203" t="str">
            <v>PENINGKATAN PRASARANA JALAN PROPINSI CABANG DINAS PU KOTAMOBAGU</v>
          </cell>
        </row>
        <row r="204">
          <cell r="L204" t="str">
            <v>DI KABUPATEN BOLAANG MONGONDOW WILAYAH  III</v>
          </cell>
        </row>
        <row r="205">
          <cell r="J205" t="str">
            <v>PAKET</v>
          </cell>
          <cell r="K205" t="str">
            <v>:</v>
          </cell>
          <cell r="L205" t="str">
            <v>KEMA - BELANG - MOLOBOG (SEKSI VIII), TARGET 2,50 KM</v>
          </cell>
        </row>
        <row r="206">
          <cell r="J206" t="str">
            <v>PROPINSI</v>
          </cell>
          <cell r="K206" t="str">
            <v>:</v>
          </cell>
          <cell r="L206" t="str">
            <v>SULAWESI UTARA</v>
          </cell>
        </row>
        <row r="207">
          <cell r="J207" t="str">
            <v>MATA</v>
          </cell>
          <cell r="M207" t="str">
            <v>SA</v>
          </cell>
          <cell r="N207" t="str">
            <v>PERKIRAAN</v>
          </cell>
          <cell r="O207" t="str">
            <v>HARGA</v>
          </cell>
          <cell r="P207" t="str">
            <v>HARGA</v>
          </cell>
        </row>
        <row r="208">
          <cell r="J208" t="str">
            <v>PEMBA</v>
          </cell>
          <cell r="L208" t="str">
            <v>URAIAN</v>
          </cell>
          <cell r="M208" t="str">
            <v>TU</v>
          </cell>
          <cell r="N208" t="str">
            <v>KUANTITAS</v>
          </cell>
          <cell r="O208" t="str">
            <v>SATUAN</v>
          </cell>
          <cell r="P208" t="str">
            <v>PEKERJAAN</v>
          </cell>
        </row>
        <row r="209">
          <cell r="J209" t="str">
            <v>YARAN</v>
          </cell>
          <cell r="M209" t="str">
            <v>AN</v>
          </cell>
          <cell r="O209" t="str">
            <v>( Rp.)</v>
          </cell>
          <cell r="P209" t="str">
            <v>( Rp.)</v>
          </cell>
        </row>
        <row r="210">
          <cell r="J210" t="str">
            <v>a</v>
          </cell>
          <cell r="L210" t="str">
            <v>b</v>
          </cell>
          <cell r="M210" t="str">
            <v>c</v>
          </cell>
          <cell r="N210" t="str">
            <v>d</v>
          </cell>
          <cell r="O210" t="str">
            <v>e</v>
          </cell>
          <cell r="P210" t="str">
            <v>f=(d x e)</v>
          </cell>
        </row>
        <row r="212">
          <cell r="J212" t="str">
            <v>BAB. IX</v>
          </cell>
          <cell r="L212" t="str">
            <v>PEKERJAAN HARIAN</v>
          </cell>
        </row>
        <row r="214">
          <cell r="J214" t="str">
            <v>9.1</v>
          </cell>
          <cell r="L214" t="str">
            <v>Mandor</v>
          </cell>
          <cell r="M214" t="str">
            <v>Jam</v>
          </cell>
          <cell r="N214" t="str">
            <v>-</v>
          </cell>
          <cell r="P214">
            <v>0</v>
          </cell>
        </row>
        <row r="215">
          <cell r="J215" t="str">
            <v>9.2</v>
          </cell>
          <cell r="L215" t="str">
            <v>Pekerja</v>
          </cell>
          <cell r="M215" t="str">
            <v>Jam</v>
          </cell>
          <cell r="N215" t="str">
            <v>-</v>
          </cell>
          <cell r="P215">
            <v>0</v>
          </cell>
        </row>
        <row r="216">
          <cell r="J216" t="str">
            <v>9.3</v>
          </cell>
          <cell r="L216" t="str">
            <v>Tukang Kayu, Tukang Batu, dll.</v>
          </cell>
          <cell r="M216" t="str">
            <v>Jam</v>
          </cell>
          <cell r="N216" t="str">
            <v>-</v>
          </cell>
          <cell r="P216">
            <v>0</v>
          </cell>
        </row>
        <row r="217">
          <cell r="J217" t="str">
            <v>9.4</v>
          </cell>
          <cell r="L217" t="str">
            <v>Dump Truck 3-4 m3</v>
          </cell>
          <cell r="M217" t="str">
            <v>Jam</v>
          </cell>
          <cell r="N217" t="str">
            <v>-</v>
          </cell>
          <cell r="P217">
            <v>0</v>
          </cell>
        </row>
        <row r="218">
          <cell r="J218" t="str">
            <v>9.5</v>
          </cell>
          <cell r="L218" t="str">
            <v>Truk Dengan Bak Terbuka 3-4 m3</v>
          </cell>
          <cell r="M218" t="str">
            <v>Jam</v>
          </cell>
          <cell r="N218" t="str">
            <v>-</v>
          </cell>
          <cell r="P218">
            <v>0</v>
          </cell>
        </row>
        <row r="219">
          <cell r="J219" t="str">
            <v>9.6</v>
          </cell>
          <cell r="L219" t="str">
            <v>Water Tanker 300-4500 liter</v>
          </cell>
          <cell r="M219" t="str">
            <v>Jam</v>
          </cell>
          <cell r="N219" t="str">
            <v>-</v>
          </cell>
          <cell r="P219">
            <v>0</v>
          </cell>
        </row>
        <row r="220">
          <cell r="J220" t="str">
            <v>9.7</v>
          </cell>
          <cell r="L220" t="str">
            <v>BuldOzer 100-150 Hp</v>
          </cell>
          <cell r="M220" t="str">
            <v>Jam</v>
          </cell>
          <cell r="N220" t="str">
            <v>-</v>
          </cell>
          <cell r="P220">
            <v>0</v>
          </cell>
        </row>
        <row r="221">
          <cell r="J221" t="str">
            <v>9.8</v>
          </cell>
          <cell r="L221" t="str">
            <v>Motor Grader 75 - 100 Hp</v>
          </cell>
          <cell r="M221" t="str">
            <v>Jam</v>
          </cell>
          <cell r="N221" t="str">
            <v>-</v>
          </cell>
          <cell r="P221">
            <v>0</v>
          </cell>
        </row>
        <row r="222">
          <cell r="J222" t="str">
            <v>9.9</v>
          </cell>
          <cell r="L222" t="str">
            <v>Wheel Loader 1.0 - 1.6 m3</v>
          </cell>
          <cell r="M222" t="str">
            <v>Jam</v>
          </cell>
          <cell r="N222" t="str">
            <v>-</v>
          </cell>
          <cell r="P222">
            <v>0</v>
          </cell>
        </row>
        <row r="223">
          <cell r="J223" t="str">
            <v>9.10</v>
          </cell>
          <cell r="L223" t="str">
            <v>Track Loader 75-100 Hp</v>
          </cell>
          <cell r="M223" t="str">
            <v>Jam</v>
          </cell>
          <cell r="N223" t="str">
            <v>-</v>
          </cell>
          <cell r="P223">
            <v>0</v>
          </cell>
        </row>
        <row r="224">
          <cell r="J224" t="str">
            <v>9.11</v>
          </cell>
          <cell r="L224" t="str">
            <v>Excavator 80-140 Hp</v>
          </cell>
          <cell r="M224" t="str">
            <v>Jam</v>
          </cell>
          <cell r="N224" t="str">
            <v>-</v>
          </cell>
          <cell r="P224">
            <v>0</v>
          </cell>
        </row>
        <row r="225">
          <cell r="J225" t="str">
            <v>9.12</v>
          </cell>
          <cell r="L225" t="str">
            <v>Crane 10-15 Ton</v>
          </cell>
          <cell r="M225" t="str">
            <v>Jam</v>
          </cell>
          <cell r="N225" t="str">
            <v>-</v>
          </cell>
          <cell r="P225">
            <v>0</v>
          </cell>
        </row>
        <row r="226">
          <cell r="J226" t="str">
            <v>9.13</v>
          </cell>
          <cell r="L226" t="str">
            <v>Mesin Gilas Roda Besi 6-9 ton</v>
          </cell>
          <cell r="M226" t="str">
            <v>Jam</v>
          </cell>
          <cell r="N226" t="str">
            <v>-</v>
          </cell>
          <cell r="P226">
            <v>0</v>
          </cell>
        </row>
        <row r="227">
          <cell r="J227" t="str">
            <v>9.14</v>
          </cell>
          <cell r="L227" t="str">
            <v>Mesin Gilas Penggetar 5-8 ton</v>
          </cell>
          <cell r="M227" t="str">
            <v>Jam</v>
          </cell>
          <cell r="N227" t="str">
            <v>-</v>
          </cell>
          <cell r="P227">
            <v>0</v>
          </cell>
        </row>
        <row r="228">
          <cell r="J228" t="str">
            <v>9.15</v>
          </cell>
          <cell r="L228" t="str">
            <v>Pemadat Dgn. Penggetar 1.5-3 Hp</v>
          </cell>
          <cell r="M228" t="str">
            <v>Jam</v>
          </cell>
          <cell r="N228" t="str">
            <v>-</v>
          </cell>
          <cell r="P228">
            <v>0</v>
          </cell>
        </row>
        <row r="229">
          <cell r="J229" t="str">
            <v>9.16</v>
          </cell>
          <cell r="L229" t="str">
            <v>Mesin Gilas Roda Karet 8-10 ton</v>
          </cell>
          <cell r="M229" t="str">
            <v>Jam</v>
          </cell>
          <cell r="N229" t="str">
            <v>-</v>
          </cell>
          <cell r="P229">
            <v>0</v>
          </cell>
        </row>
        <row r="230">
          <cell r="J230" t="str">
            <v>9.17</v>
          </cell>
          <cell r="L230" t="str">
            <v>Kompresor 4000-1500 l/m</v>
          </cell>
          <cell r="M230" t="str">
            <v>Jam</v>
          </cell>
          <cell r="N230" t="str">
            <v>-</v>
          </cell>
          <cell r="P230">
            <v>0</v>
          </cell>
        </row>
        <row r="231">
          <cell r="J231" t="str">
            <v>9.18</v>
          </cell>
          <cell r="L231" t="str">
            <v>Mesin Pengaduk Beton 0.3-0.6 m3</v>
          </cell>
          <cell r="M231" t="str">
            <v>Jam</v>
          </cell>
          <cell r="N231" t="str">
            <v>-</v>
          </cell>
          <cell r="P231">
            <v>0</v>
          </cell>
        </row>
        <row r="232">
          <cell r="J232" t="str">
            <v>9.19</v>
          </cell>
          <cell r="L232" t="str">
            <v>Pompa Air 70-100 mm</v>
          </cell>
          <cell r="M232" t="str">
            <v>Jam</v>
          </cell>
          <cell r="N232" t="str">
            <v>-</v>
          </cell>
          <cell r="P232">
            <v>0</v>
          </cell>
        </row>
        <row r="233">
          <cell r="J233" t="str">
            <v>9.20</v>
          </cell>
          <cell r="L233" t="str">
            <v>Benkelman Beam Test</v>
          </cell>
          <cell r="M233" t="str">
            <v>Titik</v>
          </cell>
          <cell r="N233" t="str">
            <v>-</v>
          </cell>
          <cell r="P233">
            <v>0</v>
          </cell>
        </row>
        <row r="234">
          <cell r="J234" t="str">
            <v>9.21</v>
          </cell>
          <cell r="L234" t="str">
            <v>DCP Test</v>
          </cell>
          <cell r="M234" t="str">
            <v>Titik</v>
          </cell>
          <cell r="N234" t="str">
            <v>-</v>
          </cell>
          <cell r="P234">
            <v>0</v>
          </cell>
        </row>
        <row r="236">
          <cell r="L236" t="str">
            <v>Jumlah Harga Pekerjaan Bab 9  (Dipindahkan ke Rekapitulasi Biaya)</v>
          </cell>
          <cell r="P236">
            <v>0</v>
          </cell>
        </row>
        <row r="238">
          <cell r="J238" t="str">
            <v>PROYEK</v>
          </cell>
          <cell r="K238" t="str">
            <v>:</v>
          </cell>
          <cell r="L238" t="str">
            <v>PENINGKATAN PRASARANA JALAN PROPINSI CABANG DINAS PU KOTAMOBAGU</v>
          </cell>
        </row>
        <row r="239">
          <cell r="L239" t="str">
            <v>DI KABUPATEN BOLAANG MONGONDOW WILAYAH  III</v>
          </cell>
        </row>
        <row r="240">
          <cell r="J240" t="str">
            <v>PAKET</v>
          </cell>
          <cell r="K240" t="str">
            <v>:</v>
          </cell>
          <cell r="L240" t="str">
            <v>KEMA - BELANG - MOLOBOG (SEKSI VIII), TARGET 2,50 KM</v>
          </cell>
        </row>
        <row r="241">
          <cell r="J241" t="str">
            <v>PROPINSI</v>
          </cell>
          <cell r="K241" t="str">
            <v>:</v>
          </cell>
          <cell r="L241" t="str">
            <v>SULAWESI UTARA</v>
          </cell>
        </row>
        <row r="242">
          <cell r="J242" t="str">
            <v>MATA</v>
          </cell>
          <cell r="M242" t="str">
            <v>SA</v>
          </cell>
          <cell r="N242" t="str">
            <v>PERKIRAAN</v>
          </cell>
          <cell r="O242" t="str">
            <v>HARGA</v>
          </cell>
          <cell r="P242" t="str">
            <v>HARGA</v>
          </cell>
        </row>
        <row r="243">
          <cell r="J243" t="str">
            <v>PEMBA</v>
          </cell>
          <cell r="L243" t="str">
            <v>URAIAN</v>
          </cell>
          <cell r="M243" t="str">
            <v>TU</v>
          </cell>
          <cell r="N243" t="str">
            <v>KUANTITAS</v>
          </cell>
          <cell r="O243" t="str">
            <v>SATUAN</v>
          </cell>
          <cell r="P243" t="str">
            <v>PEKERJAAN</v>
          </cell>
        </row>
        <row r="244">
          <cell r="J244" t="str">
            <v>YARAN</v>
          </cell>
          <cell r="M244" t="str">
            <v>AN</v>
          </cell>
          <cell r="O244" t="str">
            <v>( Rp.)</v>
          </cell>
          <cell r="P244" t="str">
            <v>( Rp.)</v>
          </cell>
        </row>
        <row r="245">
          <cell r="J245" t="str">
            <v>a</v>
          </cell>
          <cell r="L245" t="str">
            <v>b</v>
          </cell>
          <cell r="M245" t="str">
            <v>c</v>
          </cell>
          <cell r="N245" t="str">
            <v>d</v>
          </cell>
          <cell r="O245" t="str">
            <v>e</v>
          </cell>
          <cell r="P245" t="str">
            <v>f=(d x e)</v>
          </cell>
        </row>
        <row r="247">
          <cell r="J247" t="str">
            <v>BAB. X</v>
          </cell>
          <cell r="L247" t="str">
            <v>PEKERJAAN PEMELIHARAAN</v>
          </cell>
        </row>
        <row r="248">
          <cell r="L248" t="str">
            <v>RUTIN</v>
          </cell>
        </row>
        <row r="250">
          <cell r="J250" t="str">
            <v>10.1(1)</v>
          </cell>
          <cell r="L250" t="str">
            <v>Pemeliharaan Rutin Perkerasan</v>
          </cell>
          <cell r="M250" t="str">
            <v>Km</v>
          </cell>
        </row>
        <row r="252">
          <cell r="J252" t="str">
            <v>10.1(2)</v>
          </cell>
          <cell r="L252" t="str">
            <v>Pemeliharaan Rutin Bahu Jalan</v>
          </cell>
          <cell r="M252" t="str">
            <v>Km</v>
          </cell>
        </row>
        <row r="254">
          <cell r="J254" t="str">
            <v>10.1(3)</v>
          </cell>
          <cell r="L254" t="str">
            <v>Pemeliharaan Rutin Selokan,</v>
          </cell>
          <cell r="M254" t="str">
            <v>Km</v>
          </cell>
        </row>
        <row r="255">
          <cell r="L255" t="str">
            <v>Saluran Air, Pemotongan Dan</v>
          </cell>
        </row>
        <row r="256">
          <cell r="L256" t="str">
            <v>Urugan</v>
          </cell>
        </row>
        <row r="258">
          <cell r="J258" t="str">
            <v>10.1(5)</v>
          </cell>
          <cell r="L258" t="str">
            <v>Pemeliharaan Rutin Jembatan</v>
          </cell>
          <cell r="M258" t="str">
            <v>Bh</v>
          </cell>
        </row>
        <row r="262">
          <cell r="L262" t="str">
            <v>Jumlah Harga Pekerjaan Bab 10  (Dipindahkan ke Rekapitulasi Biaya)</v>
          </cell>
          <cell r="P26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a"/>
      <sheetName val="Surat"/>
      <sheetName val="Dakon"/>
      <sheetName val="Rekap"/>
      <sheetName val="BQ"/>
      <sheetName val="A13"/>
      <sheetName val="A1-3"/>
      <sheetName val="AltMin"/>
      <sheetName val="A4"/>
      <sheetName val="A5"/>
      <sheetName val="A6"/>
      <sheetName val="A7"/>
      <sheetName val="L1"/>
      <sheetName val="A7a"/>
      <sheetName val="A8"/>
      <sheetName val="A9"/>
      <sheetName val="A10"/>
      <sheetName val="A11"/>
      <sheetName val="A12"/>
      <sheetName val="B1"/>
      <sheetName val="B3"/>
      <sheetName val="B2"/>
      <sheetName val="ABC"/>
      <sheetName val="D"/>
      <sheetName val="E"/>
      <sheetName val="Neraca"/>
      <sheetName val="F"/>
      <sheetName val="G"/>
      <sheetName val="HI"/>
      <sheetName val="J"/>
      <sheetName val="B4"/>
      <sheetName val="L2"/>
      <sheetName val="L3"/>
      <sheetName val="L3a"/>
      <sheetName val="L3b"/>
      <sheetName val="L3c"/>
      <sheetName val="L3d"/>
      <sheetName val="L4"/>
      <sheetName val="L6"/>
      <sheetName val="LA11"/>
      <sheetName val="L8a"/>
      <sheetName val="Cover"/>
      <sheetName val="L9a"/>
    </sheetNames>
    <sheetDataSet>
      <sheetData sheetId="0" refreshError="1">
        <row r="1">
          <cell r="J1" t="str">
            <v>PEMELIHARAAN JALAN DAN JEMBATAN PROVINSI</v>
          </cell>
        </row>
        <row r="2">
          <cell r="J2" t="str">
            <v>PENANGGULANGAN BENCANA ALAM</v>
          </cell>
        </row>
        <row r="3">
          <cell r="J3" t="str">
            <v>RUAS JALAN SP. SUKARAME - SALAK - ULUMERAH</v>
          </cell>
        </row>
        <row r="4">
          <cell r="C4" t="str">
            <v>Km. 173+800, Km. 177+200, Km. 177+400, Km. 190+900</v>
          </cell>
          <cell r="J4" t="str">
            <v>KM. 173+800, KM. 177+200, KM. 177+400, KM. 190+900</v>
          </cell>
        </row>
        <row r="5">
          <cell r="J5" t="str">
            <v>SUMATERA UTARA</v>
          </cell>
        </row>
        <row r="6">
          <cell r="J6" t="str">
            <v>CV. ERWIN PINDRA MANDIRI</v>
          </cell>
        </row>
        <row r="7">
          <cell r="C7" t="str">
            <v>AMI ERDELINA SITOHANG</v>
          </cell>
          <cell r="J7" t="str">
            <v>AMI ERDELINA SITOHANG</v>
          </cell>
        </row>
        <row r="8">
          <cell r="J8" t="str">
            <v>DIREKTRIS</v>
          </cell>
        </row>
        <row r="11">
          <cell r="H11" t="str">
            <v>-</v>
          </cell>
        </row>
        <row r="12">
          <cell r="H12" t="str">
            <v>-</v>
          </cell>
        </row>
        <row r="13">
          <cell r="C13">
            <v>7</v>
          </cell>
        </row>
        <row r="14">
          <cell r="C14">
            <v>0.8</v>
          </cell>
        </row>
        <row r="18">
          <cell r="C18">
            <v>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
          <cell r="H14">
            <v>3857.14</v>
          </cell>
        </row>
        <row r="18">
          <cell r="H18">
            <v>3857.14</v>
          </cell>
        </row>
        <row r="20">
          <cell r="H20">
            <v>3857.14</v>
          </cell>
        </row>
        <row r="22">
          <cell r="H22">
            <v>3857.14</v>
          </cell>
        </row>
        <row r="23">
          <cell r="H23">
            <v>7142.86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L-10"/>
      <sheetName val="L-2b,c"/>
      <sheetName val="L-2a"/>
      <sheetName val="Rekap"/>
      <sheetName val="BoQ"/>
      <sheetName val="L-3a,4"/>
      <sheetName val="L-4a,b"/>
      <sheetName val="L-7"/>
      <sheetName val="L-11"/>
    </sheetNames>
    <sheetDataSet>
      <sheetData sheetId="0"/>
      <sheetData sheetId="1"/>
      <sheetData sheetId="2"/>
      <sheetData sheetId="3"/>
      <sheetData sheetId="4" refreshError="1">
        <row r="3">
          <cell r="B3" t="str">
            <v>LAMPIRAN 1 PENAWARAN</v>
          </cell>
        </row>
        <row r="4">
          <cell r="B4" t="str">
            <v>REKAPITULASI</v>
          </cell>
        </row>
        <row r="5">
          <cell r="B5" t="str">
            <v>PERKIRAAN HARGA PEKERJAAN</v>
          </cell>
        </row>
        <row r="7">
          <cell r="B7" t="str">
            <v xml:space="preserve"> No. Paket Kontrak</v>
          </cell>
          <cell r="D7" t="str">
            <v xml:space="preserve">  : -</v>
          </cell>
        </row>
        <row r="8">
          <cell r="B8" t="str">
            <v xml:space="preserve"> Nama Paket</v>
          </cell>
          <cell r="D8" t="str">
            <v xml:space="preserve">  : PEMBANGUNAN JALAN KABANJAHE-KUTABULUH (EFF. 4,50 KM)</v>
          </cell>
        </row>
        <row r="9">
          <cell r="B9" t="str">
            <v xml:space="preserve"> Prop / Kab / Kodya</v>
          </cell>
          <cell r="D9" t="str">
            <v xml:space="preserve">  : PROPINSI SUMATERA UTARA</v>
          </cell>
        </row>
        <row r="12">
          <cell r="G12" t="str">
            <v>Jumlah Harga</v>
          </cell>
        </row>
        <row r="13">
          <cell r="B13" t="str">
            <v>No. Divisi</v>
          </cell>
          <cell r="D13" t="str">
            <v xml:space="preserve">                    Uraian</v>
          </cell>
          <cell r="G13" t="str">
            <v>Pekerjaan</v>
          </cell>
        </row>
        <row r="14">
          <cell r="G14" t="str">
            <v>(Rupiah)</v>
          </cell>
        </row>
        <row r="16">
          <cell r="B16">
            <v>1</v>
          </cell>
          <cell r="D16" t="str">
            <v>Umum</v>
          </cell>
          <cell r="G16">
            <v>169350000</v>
          </cell>
        </row>
        <row r="17">
          <cell r="B17">
            <v>2</v>
          </cell>
          <cell r="D17" t="str">
            <v>Drainase</v>
          </cell>
          <cell r="G17">
            <v>424216838.67600006</v>
          </cell>
        </row>
        <row r="18">
          <cell r="B18">
            <v>3</v>
          </cell>
          <cell r="D18" t="str">
            <v>Pekerjaan Tanah</v>
          </cell>
          <cell r="G18">
            <v>2394134009.0953999</v>
          </cell>
        </row>
        <row r="19">
          <cell r="B19">
            <v>4</v>
          </cell>
          <cell r="D19" t="str">
            <v>Perbaikan Tepi Perkerasan dan Bahu Jalan</v>
          </cell>
          <cell r="G19">
            <v>401139972</v>
          </cell>
        </row>
        <row r="20">
          <cell r="B20">
            <v>5</v>
          </cell>
          <cell r="D20" t="str">
            <v>Pekerasan Berbutir</v>
          </cell>
          <cell r="G20">
            <v>1931135683.23</v>
          </cell>
        </row>
        <row r="21">
          <cell r="B21">
            <v>6</v>
          </cell>
          <cell r="D21" t="str">
            <v>Perkerasan Aspal</v>
          </cell>
          <cell r="G21">
            <v>3571155765.9400005</v>
          </cell>
        </row>
        <row r="22">
          <cell r="B22">
            <v>7</v>
          </cell>
          <cell r="D22" t="str">
            <v>Struktur</v>
          </cell>
          <cell r="G22">
            <v>44530957.640000001</v>
          </cell>
        </row>
        <row r="23">
          <cell r="B23">
            <v>8</v>
          </cell>
          <cell r="D23" t="str">
            <v>Pengembalian Kondisi dan Pekerjaan  Minor</v>
          </cell>
          <cell r="G23">
            <v>117425874.13</v>
          </cell>
        </row>
        <row r="24">
          <cell r="B24">
            <v>9</v>
          </cell>
          <cell r="D24" t="str">
            <v>Pekerjaan Harian</v>
          </cell>
          <cell r="G24">
            <v>26002033.75</v>
          </cell>
        </row>
        <row r="25">
          <cell r="B25">
            <v>10</v>
          </cell>
          <cell r="D25" t="str">
            <v>Pekerjaan Lain-lain</v>
          </cell>
          <cell r="G25">
            <v>0</v>
          </cell>
        </row>
        <row r="27">
          <cell r="B27" t="str">
            <v xml:space="preserve">  (A)    Jumlah Harga Pekerjaan ( termasuk Biaya Umum dan Keuntungan )</v>
          </cell>
          <cell r="G27">
            <v>9079091134.461401</v>
          </cell>
        </row>
        <row r="28">
          <cell r="B28" t="str">
            <v xml:space="preserve">  (B)    Pajak Pertambahan Nilai ( PPN ) = 10% x (A)</v>
          </cell>
          <cell r="G28">
            <v>907909113.44614017</v>
          </cell>
        </row>
        <row r="29">
          <cell r="B29" t="str">
            <v xml:space="preserve">  (C)    JUMLAH TOTAL HARGA PEKERJAAN = (A) + (B)</v>
          </cell>
          <cell r="G29">
            <v>9987000247.9075413</v>
          </cell>
        </row>
        <row r="30">
          <cell r="B30" t="str">
            <v xml:space="preserve">  (D)    JUMLAH TOTAL HARGA PEKERJAAN (PEMBULATAN)</v>
          </cell>
          <cell r="G30">
            <v>9987000000</v>
          </cell>
        </row>
        <row r="31">
          <cell r="B31" t="str">
            <v xml:space="preserve">  Terbilang :</v>
          </cell>
        </row>
        <row r="32">
          <cell r="C32" t="str">
            <v>Sembilan Milyar Sembilan Ratus Delapan Puluh Tujuh Juta Rupiah.-</v>
          </cell>
        </row>
        <row r="39">
          <cell r="E39" t="str">
            <v>Medan, 31 Mei 2005</v>
          </cell>
        </row>
        <row r="41">
          <cell r="E41" t="str">
            <v>PT. HUTAMA KARYA ( Persero )</v>
          </cell>
        </row>
        <row r="42">
          <cell r="E42" t="str">
            <v>Cabang IA Sumatera Utara &amp; NAD</v>
          </cell>
        </row>
        <row r="48">
          <cell r="E48" t="str">
            <v>Ir. SIGIT WINARTO</v>
          </cell>
        </row>
      </sheetData>
      <sheetData sheetId="5" refreshError="1">
        <row r="14">
          <cell r="C14" t="str">
            <v>DIVISI 1. UMUM</v>
          </cell>
        </row>
        <row r="16">
          <cell r="A16" t="str">
            <v>1.2</v>
          </cell>
          <cell r="C16" t="str">
            <v>Mobilisasi</v>
          </cell>
          <cell r="D16" t="str">
            <v>Ls</v>
          </cell>
          <cell r="E16">
            <v>1</v>
          </cell>
          <cell r="F16">
            <v>169350000</v>
          </cell>
          <cell r="G16">
            <v>169350000</v>
          </cell>
        </row>
        <row r="19">
          <cell r="C19" t="str">
            <v>Jumlah Harga Pekerjaan DIVISI 1  (masuk pada Rekapitulasi Perkiraan Harga Pekerjaan)</v>
          </cell>
          <cell r="G19">
            <v>169350000</v>
          </cell>
        </row>
        <row r="42">
          <cell r="C42" t="str">
            <v>DIVISI  3.  PEKERJAAN  TANAH</v>
          </cell>
        </row>
        <row r="44">
          <cell r="A44" t="str">
            <v>3.1 (1)</v>
          </cell>
          <cell r="C44" t="str">
            <v>Galian Biasa</v>
          </cell>
          <cell r="D44" t="str">
            <v>M3</v>
          </cell>
          <cell r="E44">
            <v>65792.899999999994</v>
          </cell>
          <cell r="F44">
            <v>26605.24</v>
          </cell>
          <cell r="G44">
            <v>1750435894.796</v>
          </cell>
        </row>
        <row r="45">
          <cell r="A45" t="str">
            <v>3.1 (2)</v>
          </cell>
          <cell r="C45" t="str">
            <v>Galian Padas</v>
          </cell>
          <cell r="D45" t="str">
            <v>M3</v>
          </cell>
          <cell r="E45">
            <v>6579.29</v>
          </cell>
          <cell r="F45">
            <v>83434.039999999994</v>
          </cell>
          <cell r="G45">
            <v>548936745.0316</v>
          </cell>
        </row>
        <row r="46">
          <cell r="A46" t="str">
            <v>3.1 (3)</v>
          </cell>
          <cell r="C46" t="str">
            <v>Galian Batu</v>
          </cell>
          <cell r="D46" t="str">
            <v>M3</v>
          </cell>
        </row>
        <row r="47">
          <cell r="A47" t="str">
            <v>3.1 (4)</v>
          </cell>
          <cell r="C47" t="str">
            <v>Galian Struktur dengan Kedalaman 0 - 2 meter</v>
          </cell>
          <cell r="D47" t="str">
            <v>M3</v>
          </cell>
        </row>
        <row r="48">
          <cell r="A48" t="str">
            <v>3.1 (5)</v>
          </cell>
          <cell r="C48" t="str">
            <v>Galian Struktur dengan Kedalaman 2 - 4 meter</v>
          </cell>
          <cell r="D48" t="str">
            <v>M3</v>
          </cell>
        </row>
        <row r="49">
          <cell r="A49" t="str">
            <v>3.1 (6)</v>
          </cell>
          <cell r="C49" t="str">
            <v>Galian Struktur dengan Kedalaman 4 - 6 meter</v>
          </cell>
          <cell r="D49" t="str">
            <v>M3</v>
          </cell>
        </row>
        <row r="50">
          <cell r="A50" t="str">
            <v>3.1 (7)</v>
          </cell>
          <cell r="C50" t="str">
            <v xml:space="preserve">Galian Perkerasan Beraspal Dengan Cold Milling Machine </v>
          </cell>
          <cell r="D50" t="str">
            <v>M3</v>
          </cell>
        </row>
        <row r="51">
          <cell r="A51" t="str">
            <v>3.2 (1)</v>
          </cell>
          <cell r="C51" t="str">
            <v>Urugan Biasa</v>
          </cell>
          <cell r="D51" t="str">
            <v>M3</v>
          </cell>
          <cell r="E51">
            <v>345.26</v>
          </cell>
          <cell r="F51">
            <v>92078.53</v>
          </cell>
          <cell r="G51">
            <v>31791033.2678</v>
          </cell>
        </row>
        <row r="52">
          <cell r="A52" t="str">
            <v>3.2 (2)</v>
          </cell>
          <cell r="C52" t="str">
            <v>Urugan Pilihan</v>
          </cell>
          <cell r="D52" t="str">
            <v>M3</v>
          </cell>
        </row>
        <row r="53">
          <cell r="A53" t="str">
            <v>3.2 (3)</v>
          </cell>
          <cell r="C53" t="str">
            <v>Urugan Pilihan di Atas Tanah Rawa (diukur di atas bak truk)</v>
          </cell>
          <cell r="D53" t="str">
            <v>M3</v>
          </cell>
        </row>
        <row r="54">
          <cell r="A54">
            <v>3.3</v>
          </cell>
          <cell r="C54" t="str">
            <v>Penyiapan Badan Jalan</v>
          </cell>
          <cell r="D54" t="str">
            <v>M2</v>
          </cell>
          <cell r="E54">
            <v>10400</v>
          </cell>
          <cell r="F54">
            <v>6054.84</v>
          </cell>
          <cell r="G54">
            <v>62970336</v>
          </cell>
        </row>
        <row r="58">
          <cell r="B58" t="str">
            <v>Jumlah Harga Pekerjaan DIVISI 3  (masuk pada Rekapitulasi Perkiraan Harga Pekerjaan)</v>
          </cell>
          <cell r="G58">
            <v>2394134009.0953999</v>
          </cell>
        </row>
        <row r="131">
          <cell r="C131" t="str">
            <v>DIVISI  7.  STRUKTUR</v>
          </cell>
        </row>
        <row r="133">
          <cell r="A133" t="str">
            <v>7.1 (1)</v>
          </cell>
          <cell r="C133" t="str">
            <v>Beton K500</v>
          </cell>
          <cell r="D133" t="str">
            <v>M3</v>
          </cell>
        </row>
        <row r="134">
          <cell r="A134" t="str">
            <v>7.1 (2)</v>
          </cell>
          <cell r="C134" t="str">
            <v>Beton K400</v>
          </cell>
          <cell r="D134" t="str">
            <v>M3</v>
          </cell>
        </row>
        <row r="135">
          <cell r="A135" t="str">
            <v>7.1 (3)</v>
          </cell>
          <cell r="C135" t="str">
            <v>Beton K350</v>
          </cell>
          <cell r="D135" t="str">
            <v>M3</v>
          </cell>
        </row>
        <row r="136">
          <cell r="A136" t="str">
            <v>7.1 (4)</v>
          </cell>
          <cell r="C136" t="str">
            <v>Beton K300</v>
          </cell>
          <cell r="D136" t="str">
            <v>M3</v>
          </cell>
        </row>
        <row r="137">
          <cell r="A137" t="str">
            <v>7.1 (5)</v>
          </cell>
          <cell r="C137" t="str">
            <v>Beton K250</v>
          </cell>
          <cell r="D137" t="str">
            <v>M3</v>
          </cell>
          <cell r="E137">
            <v>3</v>
          </cell>
          <cell r="F137">
            <v>677436.78</v>
          </cell>
          <cell r="G137">
            <v>2032310.34</v>
          </cell>
        </row>
        <row r="138">
          <cell r="A138" t="str">
            <v>7.1 (6)</v>
          </cell>
          <cell r="C138" t="str">
            <v>Beton K225</v>
          </cell>
          <cell r="D138" t="str">
            <v>M3</v>
          </cell>
        </row>
        <row r="139">
          <cell r="A139" t="str">
            <v>7.1 (7)</v>
          </cell>
          <cell r="C139" t="str">
            <v>Beton Siklop K175</v>
          </cell>
          <cell r="D139" t="str">
            <v>M3</v>
          </cell>
        </row>
        <row r="140">
          <cell r="A140" t="str">
            <v>7.1 (8)</v>
          </cell>
          <cell r="C140" t="str">
            <v>Beton K125</v>
          </cell>
          <cell r="D140" t="str">
            <v>M3</v>
          </cell>
        </row>
        <row r="141">
          <cell r="A141" t="str">
            <v>7.2 (1)</v>
          </cell>
          <cell r="C141" t="str">
            <v>Unit Pracetak Gelagar Tipe I Bentang 16 meter</v>
          </cell>
          <cell r="D141" t="str">
            <v>Buah</v>
          </cell>
        </row>
        <row r="142">
          <cell r="A142" t="str">
            <v>7.2 (2)</v>
          </cell>
          <cell r="C142" t="str">
            <v>Unit Pracetak Gelagar Tipe I Bentang 20 meter</v>
          </cell>
          <cell r="D142" t="str">
            <v>Buah</v>
          </cell>
        </row>
        <row r="143">
          <cell r="A143" t="str">
            <v>7.2 (3)</v>
          </cell>
          <cell r="C143" t="str">
            <v>Unit Pracetak Gelagar Tipe I Bentang 22 meter</v>
          </cell>
          <cell r="D143" t="str">
            <v>Buah</v>
          </cell>
        </row>
        <row r="144">
          <cell r="A144" t="str">
            <v>7.2 (4)</v>
          </cell>
          <cell r="C144" t="str">
            <v>Unit Pracetak Gelagar Tipe I Bentang 25 meter</v>
          </cell>
          <cell r="D144" t="str">
            <v>Buah</v>
          </cell>
        </row>
        <row r="145">
          <cell r="A145" t="str">
            <v>7.2 (5)</v>
          </cell>
          <cell r="C145" t="str">
            <v>Unit Pracetak Gelagar Tipe I Bentang 28 meter</v>
          </cell>
          <cell r="D145" t="str">
            <v>Buah</v>
          </cell>
        </row>
        <row r="146">
          <cell r="A146" t="str">
            <v>7.2 (6)</v>
          </cell>
          <cell r="C146" t="str">
            <v>Unit Pracetak Gelagar Tipe I Bentang 30 meter</v>
          </cell>
          <cell r="D146" t="str">
            <v>Buah</v>
          </cell>
        </row>
        <row r="147">
          <cell r="A147" t="str">
            <v>7.2 (7)</v>
          </cell>
          <cell r="C147" t="str">
            <v>Unit Pracetak Gelagar Tipe I Bentang 31 meter</v>
          </cell>
          <cell r="D147" t="str">
            <v>Buah</v>
          </cell>
        </row>
        <row r="148">
          <cell r="A148" t="str">
            <v>7.2 (8)</v>
          </cell>
          <cell r="C148" t="str">
            <v>Unit Pracetak Gelagar Tipe I Bentang 35 meter</v>
          </cell>
          <cell r="D148" t="str">
            <v>Buah</v>
          </cell>
        </row>
        <row r="149">
          <cell r="A149" t="str">
            <v>7.2 (9)</v>
          </cell>
          <cell r="C149" t="str">
            <v>Baja Pra Tegang</v>
          </cell>
          <cell r="D149" t="str">
            <v>Kg</v>
          </cell>
        </row>
        <row r="150">
          <cell r="A150" t="str">
            <v>7.2 (10)</v>
          </cell>
          <cell r="C150" t="str">
            <v>Plat Berongga (Hollow Slab) Pracetak Bentang 21 meter</v>
          </cell>
          <cell r="D150" t="str">
            <v>Buah</v>
          </cell>
        </row>
        <row r="151">
          <cell r="A151" t="str">
            <v>7.2 (11)</v>
          </cell>
          <cell r="C151" t="str">
            <v>Beton Diafragma K350 Termasuk Pekerjaan Pra Penegangan</v>
          </cell>
          <cell r="D151" t="str">
            <v>M3</v>
          </cell>
        </row>
        <row r="152">
          <cell r="A152" t="str">
            <v>7.3 (1)</v>
          </cell>
          <cell r="C152" t="str">
            <v>Baja Tulangan U24 Polos</v>
          </cell>
          <cell r="D152" t="str">
            <v>Kg</v>
          </cell>
          <cell r="E152">
            <v>600</v>
          </cell>
          <cell r="F152">
            <v>18386.8</v>
          </cell>
          <cell r="G152">
            <v>11032080</v>
          </cell>
        </row>
        <row r="153">
          <cell r="A153" t="str">
            <v>7.3 (2)</v>
          </cell>
          <cell r="C153" t="str">
            <v>Baja Tulangan U32 Polos</v>
          </cell>
          <cell r="D153" t="str">
            <v>Kg</v>
          </cell>
        </row>
        <row r="154">
          <cell r="A154" t="str">
            <v>7.3 (3)</v>
          </cell>
          <cell r="C154" t="str">
            <v>Baja Tulangan U32 Ulir</v>
          </cell>
          <cell r="D154" t="str">
            <v>Kg</v>
          </cell>
        </row>
        <row r="155">
          <cell r="A155" t="str">
            <v>7.3 (4)</v>
          </cell>
          <cell r="C155" t="str">
            <v>Baja Tulangan U39 Ulir</v>
          </cell>
          <cell r="D155" t="str">
            <v>Kg</v>
          </cell>
        </row>
        <row r="156">
          <cell r="A156" t="str">
            <v>7.3 (5)</v>
          </cell>
          <cell r="C156" t="str">
            <v>Baja Tulangan U48 Ulir</v>
          </cell>
          <cell r="D156" t="str">
            <v>Kg</v>
          </cell>
        </row>
        <row r="157">
          <cell r="A157" t="str">
            <v>7.3 (6)</v>
          </cell>
          <cell r="C157" t="str">
            <v>Anyaman Kawat Yang Dilas (Welded Wire Mesh)</v>
          </cell>
          <cell r="D157" t="str">
            <v>Kg</v>
          </cell>
        </row>
        <row r="158">
          <cell r="A158" t="str">
            <v>7.4 (1)</v>
          </cell>
          <cell r="C158" t="str">
            <v>Baja Struktur Ttk.Leleh 2500 kg/cm2, penyediaan &amp; pemasangan</v>
          </cell>
          <cell r="D158" t="str">
            <v>Kg</v>
          </cell>
        </row>
        <row r="159">
          <cell r="A159" t="str">
            <v>7.4 (2)</v>
          </cell>
          <cell r="C159" t="str">
            <v>Baja Struktur Ttk.Leleh 2800 kg/cm2, penyediaan &amp; pemasangan</v>
          </cell>
          <cell r="D159" t="str">
            <v>Kg</v>
          </cell>
        </row>
        <row r="160">
          <cell r="A160" t="str">
            <v>7.4 (3)</v>
          </cell>
          <cell r="C160" t="str">
            <v>Baja Struktur Ttk.Leleh 3500 kg/cm2, penyediaan &amp; pemasangan</v>
          </cell>
          <cell r="D160" t="str">
            <v>Kg</v>
          </cell>
        </row>
        <row r="161">
          <cell r="A161" t="str">
            <v>7.5 (1)</v>
          </cell>
          <cell r="C161" t="str">
            <v>Pemasangan Jembatan Rangka Baja</v>
          </cell>
          <cell r="D161" t="str">
            <v>Kg</v>
          </cell>
        </row>
        <row r="162">
          <cell r="A162" t="str">
            <v>7.5 (2)</v>
          </cell>
          <cell r="C162" t="str">
            <v>Pengangkutan Material Jembatan</v>
          </cell>
          <cell r="D162" t="str">
            <v>Kg</v>
          </cell>
        </row>
        <row r="163">
          <cell r="A163" t="str">
            <v>7.6 (1)</v>
          </cell>
          <cell r="C163" t="str">
            <v>Dinding Turap Kayu Tanpa Pengawetan</v>
          </cell>
          <cell r="D163" t="str">
            <v>M2</v>
          </cell>
        </row>
        <row r="164">
          <cell r="A164" t="str">
            <v>7.6 (2)</v>
          </cell>
          <cell r="C164" t="str">
            <v>Dinding Turap Kayu Dengan Pengawetan</v>
          </cell>
          <cell r="D164" t="str">
            <v>M2</v>
          </cell>
        </row>
        <row r="165">
          <cell r="A165" t="str">
            <v>7.6 (3)</v>
          </cell>
          <cell r="C165" t="str">
            <v>Dinding Turap Baja</v>
          </cell>
          <cell r="D165" t="str">
            <v>M2</v>
          </cell>
        </row>
        <row r="166">
          <cell r="A166" t="str">
            <v>7.6 (4)</v>
          </cell>
          <cell r="C166" t="str">
            <v>Dinding Turap Beton</v>
          </cell>
          <cell r="D166" t="str">
            <v>M2</v>
          </cell>
        </row>
        <row r="167">
          <cell r="A167" t="str">
            <v>7.6 (5)</v>
          </cell>
          <cell r="C167" t="str">
            <v>Penyediaan Tiang Pancang Kayu Tanpa Pengawetan</v>
          </cell>
          <cell r="D167" t="str">
            <v>M3</v>
          </cell>
        </row>
        <row r="168">
          <cell r="A168" t="str">
            <v>7.6 (6)</v>
          </cell>
          <cell r="C168" t="str">
            <v>Penyediaan Tiang Pancang Kayu Dengan Pengawetan</v>
          </cell>
          <cell r="D168" t="str">
            <v>M3</v>
          </cell>
        </row>
        <row r="169">
          <cell r="A169" t="str">
            <v>7.6 (7)</v>
          </cell>
          <cell r="C169" t="str">
            <v>Penyediaan Tiang Pancang Baja</v>
          </cell>
          <cell r="D169" t="str">
            <v>Kg</v>
          </cell>
        </row>
        <row r="172">
          <cell r="G172" t="str">
            <v>DIVISI 7 berlanjut ke halaman berikut.</v>
          </cell>
        </row>
        <row r="175">
          <cell r="A175" t="str">
            <v>7.6 (8)</v>
          </cell>
          <cell r="C175" t="str">
            <v>Penyediaan Tiang Pancang Beton Bertulang Pracetak</v>
          </cell>
          <cell r="D175" t="str">
            <v>M3</v>
          </cell>
        </row>
        <row r="176">
          <cell r="A176" t="str">
            <v>7.6 (9)</v>
          </cell>
          <cell r="C176" t="str">
            <v>Penyediaan Tiang Pancang Beton Pratekan Pracetak</v>
          </cell>
          <cell r="D176" t="str">
            <v>M3</v>
          </cell>
        </row>
        <row r="177">
          <cell r="A177" t="str">
            <v>7.6 (10)</v>
          </cell>
          <cell r="C177" t="str">
            <v xml:space="preserve">Pemancangan Tiang Pancang Kayu </v>
          </cell>
          <cell r="D177" t="str">
            <v>M1</v>
          </cell>
        </row>
        <row r="178">
          <cell r="A178" t="str">
            <v>7.6 (11)</v>
          </cell>
          <cell r="C178" t="str">
            <v>Pemancangan Tiang Pancang Pipa Baja : Diameter 400 mm</v>
          </cell>
          <cell r="D178" t="str">
            <v>M1</v>
          </cell>
        </row>
        <row r="179">
          <cell r="A179" t="str">
            <v>7.6 (12)</v>
          </cell>
          <cell r="C179" t="str">
            <v>Pemancangan Tiang Pancang Pipa Baja : Diameter 500 mm</v>
          </cell>
          <cell r="D179" t="str">
            <v>M1</v>
          </cell>
        </row>
        <row r="180">
          <cell r="A180" t="str">
            <v>7.6 (13)</v>
          </cell>
          <cell r="C180" t="str">
            <v>Pemancangan Tiang Pancang Pipa Baja : Diameter 600 mm</v>
          </cell>
          <cell r="D180" t="str">
            <v>M1</v>
          </cell>
        </row>
        <row r="181">
          <cell r="A181" t="str">
            <v>7.6 (14)</v>
          </cell>
          <cell r="C181" t="str">
            <v>Pemancangan Tiang Pancang Beton Pracetak :</v>
          </cell>
          <cell r="D181" t="str">
            <v>M1</v>
          </cell>
        </row>
        <row r="182">
          <cell r="C182" t="str">
            <v>30 cm x 30 cm atau diameter 300 mm</v>
          </cell>
        </row>
        <row r="183">
          <cell r="A183" t="str">
            <v>7.6 (15)</v>
          </cell>
          <cell r="C183" t="str">
            <v>Pemancangan Tiang Pancang Beton Pracetak :</v>
          </cell>
          <cell r="D183" t="str">
            <v>M1</v>
          </cell>
        </row>
        <row r="184">
          <cell r="C184" t="str">
            <v>40 cm x 40 cm atau diameter 400 mm</v>
          </cell>
        </row>
        <row r="185">
          <cell r="A185" t="str">
            <v>7.6 (16)</v>
          </cell>
          <cell r="C185" t="str">
            <v>Pemancangan Tiang Pancang Beton Pracetak :</v>
          </cell>
          <cell r="D185" t="str">
            <v>M1</v>
          </cell>
        </row>
        <row r="186">
          <cell r="C186" t="str">
            <v>50 cm x 50 cm atau diameter 500 mm</v>
          </cell>
        </row>
        <row r="187">
          <cell r="A187" t="str">
            <v>7.6 (17)</v>
          </cell>
          <cell r="C187" t="str">
            <v>Tiang Bor Beton, Diameter 600 mm</v>
          </cell>
          <cell r="D187" t="str">
            <v>M1</v>
          </cell>
        </row>
        <row r="188">
          <cell r="A188" t="str">
            <v>7.6 (18)</v>
          </cell>
          <cell r="C188" t="str">
            <v>Tiang Bor Beton, Diameter 800 mm</v>
          </cell>
          <cell r="D188" t="str">
            <v>M1</v>
          </cell>
        </row>
        <row r="189">
          <cell r="A189" t="str">
            <v>7.6 (19)</v>
          </cell>
          <cell r="C189" t="str">
            <v>Tiang Bor Beton, Diameter 1000 mm</v>
          </cell>
          <cell r="D189" t="str">
            <v>M1</v>
          </cell>
        </row>
        <row r="190">
          <cell r="A190" t="str">
            <v>7.6 (20)</v>
          </cell>
          <cell r="C190" t="str">
            <v>Tiang Bor Beton, Diameter 1200 mm</v>
          </cell>
          <cell r="D190" t="str">
            <v>M1</v>
          </cell>
        </row>
        <row r="191">
          <cell r="A191" t="str">
            <v>7.6 (21)</v>
          </cell>
          <cell r="C191" t="str">
            <v>Tiang Bor Beton, Diameter 1500 mm</v>
          </cell>
          <cell r="D191" t="str">
            <v>M1</v>
          </cell>
        </row>
        <row r="192">
          <cell r="A192" t="str">
            <v>7.6 (22)</v>
          </cell>
          <cell r="C192" t="str">
            <v>Tambahan Biaya untuk Nomor Mata Pembayaran 7.6 (10) s/d</v>
          </cell>
          <cell r="D192" t="str">
            <v>M1</v>
          </cell>
        </row>
        <row r="193">
          <cell r="C193" t="str">
            <v>7.6 (16) bila Tiang Pancang Beton Dikerjakan di Tempat Berair</v>
          </cell>
        </row>
        <row r="194">
          <cell r="A194" t="str">
            <v>7.6 (23)</v>
          </cell>
          <cell r="C194" t="str">
            <v>Tambahan Biaya untuk Nomor Mata Pembayaran 7.6 (17) s/d</v>
          </cell>
          <cell r="D194" t="str">
            <v>M1</v>
          </cell>
        </row>
        <row r="195">
          <cell r="C195" t="str">
            <v>7.6 (21) bila Tiang Bor Beton Dikerjakan di Tempat Berair</v>
          </cell>
        </row>
        <row r="196">
          <cell r="A196" t="str">
            <v>7.6 (24)</v>
          </cell>
          <cell r="C196" t="str">
            <v>Tiang Uji, Diameter 400 mm</v>
          </cell>
          <cell r="D196" t="str">
            <v>M1</v>
          </cell>
        </row>
        <row r="197">
          <cell r="A197" t="str">
            <v>7.6 (25)</v>
          </cell>
          <cell r="C197" t="str">
            <v>Pengujian Pembebanan Pada Tiang dgn, Diameter sampai 600 mm</v>
          </cell>
          <cell r="D197" t="str">
            <v>Buah</v>
          </cell>
        </row>
        <row r="198">
          <cell r="A198" t="str">
            <v>7.6 (26)</v>
          </cell>
          <cell r="C198" t="str">
            <v>Pengujian Pembebanan Pada Tiang dgn. Diameter diatas 600 mm</v>
          </cell>
          <cell r="D198" t="str">
            <v>Buah</v>
          </cell>
        </row>
        <row r="199">
          <cell r="A199" t="str">
            <v>7.7 (1)</v>
          </cell>
          <cell r="C199" t="str">
            <v>Penyediaan Dinding Sumuran Silinder, Diameter 250 cm</v>
          </cell>
          <cell r="D199" t="str">
            <v>M1</v>
          </cell>
        </row>
        <row r="200">
          <cell r="A200" t="str">
            <v>7.7 (2)</v>
          </cell>
          <cell r="C200" t="str">
            <v>Penyediaan Dinding Sumuran Silinder, Diameter 300 cm</v>
          </cell>
          <cell r="D200" t="str">
            <v>M1</v>
          </cell>
        </row>
        <row r="201">
          <cell r="A201" t="str">
            <v>7.7 (3)</v>
          </cell>
          <cell r="C201" t="str">
            <v>Penyediaan Dinding Sumuran Silinder, Diameter 350 cm</v>
          </cell>
          <cell r="D201" t="str">
            <v>M1</v>
          </cell>
        </row>
        <row r="202">
          <cell r="A202" t="str">
            <v>7.7 (4)</v>
          </cell>
          <cell r="C202" t="str">
            <v>Penyediaan Dinding Sumuran Silinder, Diameter 400 cm</v>
          </cell>
          <cell r="D202" t="str">
            <v>M1</v>
          </cell>
        </row>
        <row r="203">
          <cell r="A203" t="str">
            <v>7.7 (5)</v>
          </cell>
          <cell r="C203" t="str">
            <v>Penurunan Dinding Sumuran Silinder, Diameter 250 cm</v>
          </cell>
          <cell r="D203" t="str">
            <v>M1</v>
          </cell>
        </row>
        <row r="204">
          <cell r="A204" t="str">
            <v>7.7 (6)</v>
          </cell>
          <cell r="C204" t="str">
            <v>Penurunan Dinding Sumuran Silinder, Diameter 300 cm</v>
          </cell>
          <cell r="D204" t="str">
            <v>M1</v>
          </cell>
        </row>
        <row r="205">
          <cell r="A205" t="str">
            <v>7.7 (7)</v>
          </cell>
          <cell r="C205" t="str">
            <v>Penurunan Dinding Sumuran Silinder, Diameter 350 cm</v>
          </cell>
          <cell r="D205" t="str">
            <v>M1</v>
          </cell>
        </row>
        <row r="206">
          <cell r="A206" t="str">
            <v>7.7 (8)</v>
          </cell>
          <cell r="C206" t="str">
            <v>Penurunan Dinding Sumuran Silinder, Diameter 400 cm</v>
          </cell>
          <cell r="D206" t="str">
            <v>M1</v>
          </cell>
        </row>
        <row r="207">
          <cell r="A207" t="str">
            <v>7.9</v>
          </cell>
          <cell r="C207" t="str">
            <v>Pasangan Batu</v>
          </cell>
          <cell r="D207" t="str">
            <v>M3</v>
          </cell>
          <cell r="E207">
            <v>40</v>
          </cell>
          <cell r="F207">
            <v>362561.37</v>
          </cell>
          <cell r="G207">
            <v>14502454.800000001</v>
          </cell>
        </row>
        <row r="208">
          <cell r="A208" t="str">
            <v>7.10 (1)</v>
          </cell>
          <cell r="C208" t="str">
            <v>Pasangan Batu Kosong Diisi Adukan</v>
          </cell>
          <cell r="D208" t="str">
            <v>M3</v>
          </cell>
        </row>
        <row r="209">
          <cell r="A209" t="str">
            <v>7.10 (2)</v>
          </cell>
          <cell r="C209" t="str">
            <v>Pasangan Batu Kosong</v>
          </cell>
          <cell r="D209" t="str">
            <v>M3</v>
          </cell>
        </row>
        <row r="210">
          <cell r="A210" t="str">
            <v>7.10 (3)</v>
          </cell>
          <cell r="C210" t="str">
            <v>Bronjong (Gabions)</v>
          </cell>
          <cell r="D210" t="str">
            <v>M3</v>
          </cell>
          <cell r="E210">
            <v>50</v>
          </cell>
          <cell r="F210">
            <v>339282.25</v>
          </cell>
          <cell r="G210">
            <v>16964112.5</v>
          </cell>
        </row>
        <row r="213">
          <cell r="G213" t="str">
            <v>DIVISI 7 berlanjut ke halaman berikut.</v>
          </cell>
        </row>
        <row r="216">
          <cell r="A216" t="str">
            <v>7.11 (1)</v>
          </cell>
          <cell r="C216" t="str">
            <v>Expansion Joint Tipe Torma</v>
          </cell>
          <cell r="D216" t="str">
            <v>M1</v>
          </cell>
        </row>
        <row r="217">
          <cell r="A217" t="str">
            <v>7.11 (2)</v>
          </cell>
          <cell r="C217" t="str">
            <v>Expansion Joint Tipe Rubber 1</v>
          </cell>
          <cell r="D217" t="str">
            <v>M1</v>
          </cell>
        </row>
        <row r="218">
          <cell r="A218" t="str">
            <v>7.11 (3)</v>
          </cell>
          <cell r="C218" t="str">
            <v>Expansion Joint Tipe Rubber 2</v>
          </cell>
          <cell r="D218" t="str">
            <v>M1</v>
          </cell>
        </row>
        <row r="219">
          <cell r="A219" t="str">
            <v>7.11 (4)</v>
          </cell>
          <cell r="C219" t="str">
            <v>Expansion Joint Tipe Rubber 3</v>
          </cell>
          <cell r="D219" t="str">
            <v>M1</v>
          </cell>
        </row>
        <row r="220">
          <cell r="A220" t="str">
            <v>7.11 (5)</v>
          </cell>
          <cell r="C220" t="str">
            <v>Joint Filler untuk Sambungan Konstruksi</v>
          </cell>
          <cell r="D220" t="str">
            <v>M1</v>
          </cell>
        </row>
        <row r="221">
          <cell r="A221" t="str">
            <v>7.11 (6)</v>
          </cell>
          <cell r="C221" t="str">
            <v>Expansion Joint Tipe Baja Bersudut</v>
          </cell>
          <cell r="D221" t="str">
            <v>M1</v>
          </cell>
        </row>
        <row r="222">
          <cell r="A222" t="str">
            <v>7.12 (1)</v>
          </cell>
          <cell r="C222" t="str">
            <v>Perletakan Logam</v>
          </cell>
          <cell r="D222" t="str">
            <v>Buah</v>
          </cell>
        </row>
        <row r="223">
          <cell r="A223" t="str">
            <v>7.12 (2)</v>
          </cell>
          <cell r="C223" t="str">
            <v>Perletakan Elastomerik Jenis 1 (300 x 350 x 36)</v>
          </cell>
          <cell r="D223" t="str">
            <v>Buah</v>
          </cell>
        </row>
        <row r="224">
          <cell r="A224" t="str">
            <v>7.12 (3)</v>
          </cell>
          <cell r="C224" t="str">
            <v>Perletakan Elastomerik Jenis 1 (350 x 400 x 39)</v>
          </cell>
          <cell r="D224" t="str">
            <v>Buah</v>
          </cell>
        </row>
        <row r="225">
          <cell r="A225" t="str">
            <v>7.12 (4)</v>
          </cell>
          <cell r="C225" t="str">
            <v>Perletakan Elastomerik Jenis 1 (300 x 450 x 45)</v>
          </cell>
          <cell r="D225" t="str">
            <v>Buah</v>
          </cell>
        </row>
        <row r="226">
          <cell r="A226" t="str">
            <v>7.12 (5)</v>
          </cell>
          <cell r="C226" t="str">
            <v>Perletakan Strip</v>
          </cell>
          <cell r="D226" t="str">
            <v>M1</v>
          </cell>
        </row>
        <row r="227">
          <cell r="A227" t="str">
            <v>7.13</v>
          </cell>
          <cell r="C227" t="str">
            <v>Sandaran Jembatan Baja</v>
          </cell>
          <cell r="D227" t="str">
            <v>M1</v>
          </cell>
        </row>
        <row r="233">
          <cell r="B233" t="str">
            <v>Jumlah Harga Pekerjaan DIVISI 7  (masuk pada Rekapitulasi Perkiraan Harga Pekerjaan)</v>
          </cell>
          <cell r="G233">
            <v>44530957.640000001</v>
          </cell>
        </row>
      </sheetData>
      <sheetData sheetId="6"/>
      <sheetData sheetId="7" refreshError="1">
        <row r="32">
          <cell r="F32" t="str">
            <v>M2</v>
          </cell>
          <cell r="H32">
            <v>0</v>
          </cell>
        </row>
        <row r="33">
          <cell r="F33" t="str">
            <v>set</v>
          </cell>
          <cell r="H33">
            <v>0</v>
          </cell>
        </row>
        <row r="34">
          <cell r="F34" t="str">
            <v>set</v>
          </cell>
          <cell r="H34">
            <v>0</v>
          </cell>
        </row>
      </sheetData>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1Q47"/>
      <sheetName val="TJ1Q43"/>
      <sheetName val="RYQ52"/>
      <sheetName val="RYQ46"/>
      <sheetName val="Sch"/>
      <sheetName val="NP"/>
      <sheetName val="Additional"/>
      <sheetName val="GALIAN MEKANIS"/>
    </sheetNames>
    <sheetDataSet>
      <sheetData sheetId="0" refreshError="1">
        <row r="7">
          <cell r="B7">
            <v>0</v>
          </cell>
          <cell r="E7">
            <v>1</v>
          </cell>
          <cell r="F7">
            <v>47</v>
          </cell>
          <cell r="G7">
            <v>0.60589999999999999</v>
          </cell>
          <cell r="H7">
            <v>28.4773</v>
          </cell>
          <cell r="J7">
            <v>0</v>
          </cell>
          <cell r="L7">
            <v>0</v>
          </cell>
          <cell r="N7">
            <v>0</v>
          </cell>
        </row>
        <row r="8">
          <cell r="B8">
            <v>1</v>
          </cell>
          <cell r="E8">
            <v>1</v>
          </cell>
          <cell r="F8">
            <v>47</v>
          </cell>
          <cell r="G8">
            <v>0.60589999999999999</v>
          </cell>
          <cell r="H8">
            <v>28.4773</v>
          </cell>
          <cell r="J8">
            <v>66.681720000000013</v>
          </cell>
          <cell r="L8">
            <v>169.20000000000002</v>
          </cell>
          <cell r="N8">
            <v>102.51828</v>
          </cell>
        </row>
        <row r="9">
          <cell r="B9">
            <v>2</v>
          </cell>
          <cell r="E9">
            <v>1</v>
          </cell>
          <cell r="F9">
            <v>47</v>
          </cell>
          <cell r="G9">
            <v>0.60589999999999999</v>
          </cell>
          <cell r="H9">
            <v>28.4773</v>
          </cell>
          <cell r="J9">
            <v>133.36344000000003</v>
          </cell>
          <cell r="L9">
            <v>338.40000000000003</v>
          </cell>
          <cell r="N9">
            <v>205.03656000000001</v>
          </cell>
        </row>
        <row r="10">
          <cell r="B10">
            <v>3</v>
          </cell>
          <cell r="E10">
            <v>1</v>
          </cell>
          <cell r="F10">
            <v>47</v>
          </cell>
          <cell r="G10">
            <v>0.60589999999999999</v>
          </cell>
          <cell r="H10">
            <v>28.4773</v>
          </cell>
          <cell r="J10">
            <v>200.04516000000001</v>
          </cell>
          <cell r="L10">
            <v>507.6</v>
          </cell>
          <cell r="N10">
            <v>307.55484000000001</v>
          </cell>
        </row>
        <row r="11">
          <cell r="B11">
            <v>4</v>
          </cell>
          <cell r="E11">
            <v>1</v>
          </cell>
          <cell r="F11">
            <v>47</v>
          </cell>
          <cell r="G11">
            <v>0.66459999999999997</v>
          </cell>
          <cell r="H11">
            <v>31.2362</v>
          </cell>
          <cell r="J11">
            <v>266.72688000000005</v>
          </cell>
          <cell r="L11">
            <v>676.80000000000007</v>
          </cell>
          <cell r="N11">
            <v>410.07312000000002</v>
          </cell>
        </row>
        <row r="12">
          <cell r="B12">
            <v>5</v>
          </cell>
          <cell r="E12">
            <v>1</v>
          </cell>
          <cell r="F12">
            <v>47</v>
          </cell>
          <cell r="G12">
            <v>0.78369999999999995</v>
          </cell>
          <cell r="H12">
            <v>36.833900000000007</v>
          </cell>
          <cell r="J12">
            <v>323.47656000000006</v>
          </cell>
          <cell r="L12">
            <v>846.00000000000011</v>
          </cell>
          <cell r="N12">
            <v>522.52344000000005</v>
          </cell>
        </row>
        <row r="13">
          <cell r="B13">
            <v>6</v>
          </cell>
          <cell r="E13">
            <v>1</v>
          </cell>
          <cell r="F13">
            <v>47</v>
          </cell>
          <cell r="G13">
            <v>1.5189999999999999</v>
          </cell>
          <cell r="H13">
            <v>71.393000000000015</v>
          </cell>
          <cell r="J13">
            <v>360.07452000000012</v>
          </cell>
          <cell r="L13">
            <v>1015.2000000000002</v>
          </cell>
          <cell r="N13">
            <v>655.12548000000004</v>
          </cell>
        </row>
        <row r="14">
          <cell r="B14">
            <v>7</v>
          </cell>
          <cell r="E14">
            <v>1</v>
          </cell>
          <cell r="F14">
            <v>47</v>
          </cell>
          <cell r="G14">
            <v>1.6028</v>
          </cell>
          <cell r="H14">
            <v>75.331599999999995</v>
          </cell>
          <cell r="J14">
            <v>272.25972000000002</v>
          </cell>
          <cell r="L14">
            <v>1184.4000000000001</v>
          </cell>
          <cell r="N14">
            <v>912.14028000000008</v>
          </cell>
        </row>
        <row r="15">
          <cell r="B15">
            <v>8</v>
          </cell>
          <cell r="E15">
            <v>1</v>
          </cell>
          <cell r="F15">
            <v>47</v>
          </cell>
          <cell r="G15">
            <v>1.5246</v>
          </cell>
          <cell r="H15">
            <v>71.656199999999998</v>
          </cell>
          <cell r="J15">
            <v>170.26595999999995</v>
          </cell>
          <cell r="L15">
            <v>1353.6000000000001</v>
          </cell>
          <cell r="N15">
            <v>1183.3340400000002</v>
          </cell>
        </row>
        <row r="16">
          <cell r="B16">
            <v>9</v>
          </cell>
          <cell r="E16">
            <v>1</v>
          </cell>
          <cell r="F16">
            <v>47</v>
          </cell>
          <cell r="G16">
            <v>1.3683000000000001</v>
          </cell>
          <cell r="H16">
            <v>64.310100000000006</v>
          </cell>
          <cell r="J16">
            <v>81.503639999999905</v>
          </cell>
          <cell r="L16">
            <v>1522.8000000000002</v>
          </cell>
          <cell r="N16">
            <v>1441.2963600000003</v>
          </cell>
        </row>
        <row r="17">
          <cell r="B17">
            <v>10</v>
          </cell>
          <cell r="E17">
            <v>1</v>
          </cell>
          <cell r="F17">
            <v>47</v>
          </cell>
          <cell r="G17">
            <v>1.2119</v>
          </cell>
          <cell r="H17">
            <v>56.959299999999999</v>
          </cell>
          <cell r="J17">
            <v>19.187279999999873</v>
          </cell>
          <cell r="L17">
            <v>1692.0000000000002</v>
          </cell>
          <cell r="N17">
            <v>1672.8127200000004</v>
          </cell>
        </row>
        <row r="18">
          <cell r="B18">
            <v>11</v>
          </cell>
          <cell r="E18">
            <v>1</v>
          </cell>
          <cell r="F18">
            <v>47</v>
          </cell>
          <cell r="G18">
            <v>1.0946</v>
          </cell>
          <cell r="H18">
            <v>51.446199999999997</v>
          </cell>
          <cell r="J18">
            <v>-16.666200000000117</v>
          </cell>
          <cell r="L18">
            <v>1861.2000000000003</v>
          </cell>
          <cell r="N18">
            <v>1877.8662000000004</v>
          </cell>
        </row>
        <row r="19">
          <cell r="B19">
            <v>12</v>
          </cell>
          <cell r="E19">
            <v>1</v>
          </cell>
          <cell r="F19">
            <v>47</v>
          </cell>
          <cell r="G19">
            <v>1.0946</v>
          </cell>
          <cell r="H19">
            <v>51.446199999999997</v>
          </cell>
          <cell r="J19">
            <v>-32.672520000000304</v>
          </cell>
          <cell r="L19">
            <v>2030.4000000000003</v>
          </cell>
          <cell r="N19">
            <v>2063.0725200000006</v>
          </cell>
        </row>
        <row r="20">
          <cell r="B20">
            <v>13</v>
          </cell>
          <cell r="E20">
            <v>1</v>
          </cell>
          <cell r="F20">
            <v>47</v>
          </cell>
          <cell r="G20">
            <v>1.0555000000000001</v>
          </cell>
          <cell r="H20">
            <v>49.608500000000006</v>
          </cell>
          <cell r="J20">
            <v>-48.678840000000491</v>
          </cell>
          <cell r="L20">
            <v>2199.6000000000004</v>
          </cell>
          <cell r="N20">
            <v>2248.2788400000009</v>
          </cell>
        </row>
        <row r="21">
          <cell r="B21">
            <v>14</v>
          </cell>
          <cell r="E21">
            <v>1</v>
          </cell>
          <cell r="F21">
            <v>47</v>
          </cell>
          <cell r="G21">
            <v>1.036</v>
          </cell>
          <cell r="H21">
            <v>48.692</v>
          </cell>
          <cell r="J21">
            <v>-58.069440000000668</v>
          </cell>
          <cell r="L21">
            <v>2368.8000000000002</v>
          </cell>
          <cell r="N21">
            <v>2426.8694400000008</v>
          </cell>
        </row>
        <row r="22">
          <cell r="B22">
            <v>15</v>
          </cell>
          <cell r="E22">
            <v>1</v>
          </cell>
          <cell r="F22">
            <v>47</v>
          </cell>
          <cell r="G22">
            <v>1.1728000000000001</v>
          </cell>
          <cell r="H22">
            <v>55.121600000000001</v>
          </cell>
          <cell r="J22">
            <v>-64.160640000000967</v>
          </cell>
          <cell r="L22">
            <v>2538</v>
          </cell>
          <cell r="N22">
            <v>2602.160640000001</v>
          </cell>
        </row>
        <row r="23">
          <cell r="B23">
            <v>16</v>
          </cell>
          <cell r="E23">
            <v>1</v>
          </cell>
          <cell r="F23">
            <v>47</v>
          </cell>
          <cell r="G23">
            <v>1.2901</v>
          </cell>
          <cell r="H23">
            <v>60.634699999999995</v>
          </cell>
          <cell r="J23">
            <v>-93.398400000000947</v>
          </cell>
          <cell r="L23">
            <v>2707.2</v>
          </cell>
          <cell r="N23">
            <v>2800.5984000000008</v>
          </cell>
        </row>
        <row r="24">
          <cell r="B24">
            <v>17</v>
          </cell>
          <cell r="E24">
            <v>1</v>
          </cell>
          <cell r="F24">
            <v>47</v>
          </cell>
          <cell r="G24">
            <v>1.2901</v>
          </cell>
          <cell r="H24">
            <v>60.634699999999995</v>
          </cell>
          <cell r="J24">
            <v>-142.48332000000119</v>
          </cell>
          <cell r="L24">
            <v>2876.3999999999996</v>
          </cell>
          <cell r="N24">
            <v>3018.8833200000008</v>
          </cell>
        </row>
        <row r="25">
          <cell r="B25">
            <v>18</v>
          </cell>
          <cell r="E25">
            <v>1</v>
          </cell>
          <cell r="F25">
            <v>47</v>
          </cell>
          <cell r="G25">
            <v>1.0946</v>
          </cell>
          <cell r="H25">
            <v>51.446199999999997</v>
          </cell>
          <cell r="J25">
            <v>-191.56824000000142</v>
          </cell>
          <cell r="L25">
            <v>3045.5999999999995</v>
          </cell>
          <cell r="N25">
            <v>3237.1682400000009</v>
          </cell>
        </row>
        <row r="26">
          <cell r="B26">
            <v>19</v>
          </cell>
          <cell r="E26">
            <v>1</v>
          </cell>
          <cell r="F26">
            <v>47</v>
          </cell>
          <cell r="G26">
            <v>0.93820000000000003</v>
          </cell>
          <cell r="H26">
            <v>44.095400000000005</v>
          </cell>
          <cell r="J26">
            <v>-207.57456000000184</v>
          </cell>
          <cell r="L26">
            <v>3214.7999999999993</v>
          </cell>
          <cell r="N26">
            <v>3422.3745600000011</v>
          </cell>
        </row>
        <row r="27">
          <cell r="B27">
            <v>20</v>
          </cell>
          <cell r="E27">
            <v>1</v>
          </cell>
          <cell r="F27">
            <v>47</v>
          </cell>
          <cell r="G27">
            <v>0.78190000000000004</v>
          </cell>
          <cell r="H27">
            <v>36.749300000000012</v>
          </cell>
          <cell r="J27">
            <v>-197.11800000000221</v>
          </cell>
          <cell r="L27">
            <v>3383.9999999999991</v>
          </cell>
          <cell r="N27">
            <v>3581.1180000000013</v>
          </cell>
        </row>
        <row r="28">
          <cell r="B28">
            <v>21</v>
          </cell>
          <cell r="E28">
            <v>1</v>
          </cell>
          <cell r="F28">
            <v>47</v>
          </cell>
          <cell r="G28">
            <v>0.74280000000000002</v>
          </cell>
          <cell r="H28">
            <v>34.9116</v>
          </cell>
          <cell r="J28">
            <v>-160.21548000000257</v>
          </cell>
          <cell r="L28">
            <v>3553.1999999999989</v>
          </cell>
          <cell r="N28">
            <v>3713.4154800000015</v>
          </cell>
        </row>
        <row r="29">
          <cell r="B29">
            <v>22</v>
          </cell>
          <cell r="E29">
            <v>1</v>
          </cell>
          <cell r="F29">
            <v>47</v>
          </cell>
          <cell r="G29">
            <v>0.66459999999999997</v>
          </cell>
          <cell r="H29">
            <v>31.2362</v>
          </cell>
          <cell r="J29">
            <v>-116.69724000000269</v>
          </cell>
          <cell r="L29">
            <v>3722.3999999999987</v>
          </cell>
          <cell r="N29">
            <v>3839.0972400000014</v>
          </cell>
        </row>
        <row r="30">
          <cell r="B30">
            <v>23</v>
          </cell>
          <cell r="E30">
            <v>1</v>
          </cell>
          <cell r="F30">
            <v>47</v>
          </cell>
          <cell r="G30">
            <v>0.64500000000000002</v>
          </cell>
          <cell r="H30">
            <v>30.314999999999998</v>
          </cell>
          <cell r="J30">
            <v>-59.947560000002795</v>
          </cell>
          <cell r="L30">
            <v>3891.5999999999985</v>
          </cell>
          <cell r="N30">
            <v>3951.5475600000013</v>
          </cell>
        </row>
        <row r="31">
          <cell r="B31">
            <v>24</v>
          </cell>
          <cell r="E31">
            <v>1</v>
          </cell>
          <cell r="F31">
            <v>47</v>
          </cell>
          <cell r="G31">
            <v>0.60589999999999999</v>
          </cell>
          <cell r="H31">
            <v>28.4773</v>
          </cell>
          <cell r="J31">
            <v>0</v>
          </cell>
          <cell r="L31">
            <v>4060.7999999999984</v>
          </cell>
          <cell r="N31">
            <v>4060.6815600000014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Curve (3)"/>
      <sheetName val="mob"/>
      <sheetName val="AHS Marka"/>
      <sheetName val="AHS Aspal"/>
      <sheetName val="Estimate"/>
      <sheetName val="basic price"/>
      <sheetName val="LAMP"/>
      <sheetName val="1.REK"/>
      <sheetName val="Unit Rate"/>
      <sheetName val="QMSL _ QPASS"/>
      <sheetName val="COMM"/>
      <sheetName val="FINAL"/>
      <sheetName val="Sumber Daya"/>
      <sheetName val="SCHEDULE"/>
      <sheetName val="BOQ INTERN"/>
      <sheetName val="ANALYS EXTERN"/>
      <sheetName val="WELCOME"/>
      <sheetName val="BQ RESO"/>
      <sheetName val="REKAP INDIRECT"/>
      <sheetName val="CASH FLOW"/>
      <sheetName val="ORGANIZATION"/>
      <sheetName val="MATRIX"/>
      <sheetName val="SUMMARY IN"/>
      <sheetName val="PROGRAM"/>
      <sheetName val="INDIRECT COST"/>
      <sheetName val="I-KAMAR"/>
      <sheetName val="BAHAN"/>
      <sheetName val="Kuantitas &amp; Harga"/>
      <sheetName val="SBDY"/>
      <sheetName val="DIV.3"/>
      <sheetName val="ALAT"/>
      <sheetName val="HARGA DASAR"/>
      <sheetName val="DIV.8"/>
      <sheetName val="DIV.9"/>
      <sheetName val="BAG-2"/>
      <sheetName val="Urai _Resap pengikat"/>
      <sheetName val="B D_AHS6"/>
      <sheetName val="LBK"/>
    </sheetNames>
    <sheetDataSet>
      <sheetData sheetId="0" refreshError="1">
        <row r="13">
          <cell r="AG13">
            <v>0.38240677369939635</v>
          </cell>
        </row>
        <row r="14">
          <cell r="AG14">
            <v>0</v>
          </cell>
        </row>
        <row r="15">
          <cell r="AG15">
            <v>1.2722945197893254</v>
          </cell>
        </row>
        <row r="16">
          <cell r="AG16">
            <v>1.4353697793988909</v>
          </cell>
        </row>
        <row r="17">
          <cell r="AG17">
            <v>0</v>
          </cell>
        </row>
        <row r="18">
          <cell r="AG18">
            <v>25.441618365588532</v>
          </cell>
        </row>
        <row r="19">
          <cell r="AG19">
            <v>4.416798236228028E-3</v>
          </cell>
        </row>
        <row r="20">
          <cell r="AG20">
            <v>2.2065271936683089</v>
          </cell>
        </row>
        <row r="21">
          <cell r="AG21">
            <v>5.9890421185510599E-2</v>
          </cell>
        </row>
        <row r="22">
          <cell r="AG2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sheetName val="K.TambahAC"/>
      <sheetName val="FH"/>
      <sheetName val="K.TambahFH"/>
      <sheetName val="Pipe"/>
      <sheetName val="valve"/>
      <sheetName val="valve 16k"/>
      <sheetName val="ASS-PL"/>
      <sheetName val="Fitting"/>
      <sheetName val="Ana duct"/>
      <sheetName val="Hsd Duct"/>
      <sheetName val="Grille"/>
      <sheetName val="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2">
          <cell r="A2" t="str">
            <v>JADWAL PELAKSANAAN PEKERJAAN</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UM-PRO (4)"/>
      <sheetName val="SUM-PRO (3)"/>
      <sheetName val="SUM-PRO (2)"/>
      <sheetName val="SUM-PRO"/>
      <sheetName val="SEX (4)"/>
      <sheetName val="SEX (3)"/>
      <sheetName val="SEX (2)"/>
      <sheetName val="SEX"/>
      <sheetName val="scope"/>
      <sheetName val="MAKER"/>
      <sheetName val="PRO-PH3"/>
      <sheetName val="PRO-PH2"/>
      <sheetName val="PRO"/>
      <sheetName val="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P7" t="str">
            <v xml:space="preserve">B U D G E T A R Y </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HVAC"/>
      <sheetName val="DBP-0200"/>
      <sheetName val="spect"/>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IAN  ANALISA "/>
      <sheetName val="AN-HARGA SAT"/>
      <sheetName val="BQ"/>
      <sheetName val="REKAP"/>
      <sheetName val="H S D"/>
      <sheetName val="VOLUME"/>
    </sheetNames>
    <sheetDataSet>
      <sheetData sheetId="0" refreshError="1"/>
      <sheetData sheetId="1" refreshError="1"/>
      <sheetData sheetId="2" refreshError="1"/>
      <sheetData sheetId="3" refreshError="1"/>
      <sheetData sheetId="4" refreshError="1">
        <row r="10">
          <cell r="E10">
            <v>2750</v>
          </cell>
        </row>
        <row r="25">
          <cell r="E25">
            <v>36000</v>
          </cell>
        </row>
        <row r="26">
          <cell r="E26">
            <v>83600</v>
          </cell>
        </row>
        <row r="28">
          <cell r="E28">
            <v>85800</v>
          </cell>
        </row>
        <row r="31">
          <cell r="E31">
            <v>2310</v>
          </cell>
        </row>
        <row r="40">
          <cell r="E40">
            <v>55000</v>
          </cell>
        </row>
        <row r="56">
          <cell r="E56">
            <v>24025</v>
          </cell>
        </row>
        <row r="57">
          <cell r="E57">
            <v>95250</v>
          </cell>
        </row>
        <row r="62">
          <cell r="E62">
            <v>103610</v>
          </cell>
        </row>
      </sheetData>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l teknis"/>
      <sheetName val="Asumsi Teknis"/>
      <sheetName val="ANALISA"/>
      <sheetName val="Peralatan"/>
      <sheetName val="Peralatan (2)"/>
      <sheetName val="HARGA BAHAN"/>
      <sheetName val="ON SITE"/>
      <sheetName val="SCHEDULE"/>
      <sheetName val="LAMP-7"/>
      <sheetName val="PLANT"/>
      <sheetName val="Sub-Kontr"/>
      <sheetName val="Lamp.13"/>
      <sheetName val="1.8 Pemeliharaan"/>
      <sheetName val="TABEL-Alat"/>
      <sheetName val="PERSONIL INTI"/>
      <sheetName val="LS MOBILISASI"/>
      <sheetName val="KONT YG DILESEKSI"/>
    </sheetNames>
    <sheetDataSet>
      <sheetData sheetId="0"/>
      <sheetData sheetId="1"/>
      <sheetData sheetId="2"/>
      <sheetData sheetId="3"/>
      <sheetData sheetId="4"/>
      <sheetData sheetId="5">
        <row r="1">
          <cell r="A1" t="str">
            <v>URAIAN ANALISA ALAT</v>
          </cell>
          <cell r="L1" t="str">
            <v>ANALISA BIAYA SEWA PERALATAN PER JAM KERJA (I)</v>
          </cell>
          <cell r="AR1" t="str">
            <v>DAFTAR BIAYA SEWA PERALATAN PER JAM KERJA</v>
          </cell>
          <cell r="BC1" t="str">
            <v>PERHITUNGAN ALAT UTAMA</v>
          </cell>
        </row>
        <row r="2">
          <cell r="BC2" t="str">
            <v>STONE CRUSHER</v>
          </cell>
        </row>
        <row r="3">
          <cell r="AZ3" t="str">
            <v>BIAYA</v>
          </cell>
        </row>
        <row r="4">
          <cell r="A4" t="str">
            <v>No.</v>
          </cell>
          <cell r="C4" t="str">
            <v>U R A I A N</v>
          </cell>
          <cell r="G4" t="str">
            <v>KODE</v>
          </cell>
          <cell r="H4" t="str">
            <v>KOEF.</v>
          </cell>
          <cell r="I4" t="str">
            <v>SATUAN</v>
          </cell>
          <cell r="J4" t="str">
            <v>KET.</v>
          </cell>
          <cell r="P4" t="str">
            <v>TENAGA</v>
          </cell>
          <cell r="Q4" t="str">
            <v>KAPASITAS</v>
          </cell>
          <cell r="S4" t="str">
            <v>HARGA</v>
          </cell>
          <cell r="T4" t="str">
            <v>ALAT  YANG  DIPAKAI</v>
          </cell>
          <cell r="W4" t="str">
            <v>NILAI</v>
          </cell>
          <cell r="X4" t="str">
            <v>FAKTOR</v>
          </cell>
          <cell r="Y4" t="str">
            <v>BIAYA PASTI PER JAM</v>
          </cell>
          <cell r="AB4" t="str">
            <v>BIAYA OPERASI PER JAM KERJA</v>
          </cell>
          <cell r="AL4" t="str">
            <v>TOTAL</v>
          </cell>
          <cell r="AR4" t="str">
            <v>No.</v>
          </cell>
          <cell r="AS4" t="str">
            <v>URAIAN</v>
          </cell>
          <cell r="AU4" t="str">
            <v>KO</v>
          </cell>
          <cell r="AV4" t="str">
            <v>HP</v>
          </cell>
          <cell r="AW4" t="str">
            <v>KAP.</v>
          </cell>
          <cell r="AY4" t="str">
            <v>HARGA</v>
          </cell>
          <cell r="AZ4" t="str">
            <v>SEWA</v>
          </cell>
          <cell r="BA4" t="str">
            <v>KET.</v>
          </cell>
        </row>
        <row r="5">
          <cell r="P5" t="str">
            <v>ALAT</v>
          </cell>
          <cell r="Q5" t="str">
            <v>ALAT</v>
          </cell>
          <cell r="S5" t="str">
            <v>ALAT</v>
          </cell>
          <cell r="U5" t="str">
            <v>JAM</v>
          </cell>
          <cell r="W5" t="str">
            <v>SISA</v>
          </cell>
          <cell r="X5" t="str">
            <v>PENGEM-</v>
          </cell>
          <cell r="Y5" t="str">
            <v>BIAYA</v>
          </cell>
          <cell r="Z5" t="str">
            <v>ASURANSI</v>
          </cell>
          <cell r="AA5" t="str">
            <v>TOTAL</v>
          </cell>
          <cell r="AB5" t="str">
            <v>BAHAN BAKAR &amp; PELUMAS</v>
          </cell>
          <cell r="AE5" t="str">
            <v>WORKSHOP</v>
          </cell>
          <cell r="AG5" t="str">
            <v>PERBAIKAN &amp; PERAWATAN</v>
          </cell>
          <cell r="AI5" t="str">
            <v>UPAH</v>
          </cell>
          <cell r="AK5" t="str">
            <v>TOTAL</v>
          </cell>
          <cell r="AL5" t="str">
            <v>BIAYA</v>
          </cell>
          <cell r="AU5" t="str">
            <v>DE</v>
          </cell>
          <cell r="AY5" t="str">
            <v>ALAT</v>
          </cell>
          <cell r="AZ5" t="str">
            <v>ALAT/JAM</v>
          </cell>
          <cell r="BC5" t="str">
            <v>No.</v>
          </cell>
          <cell r="BE5" t="str">
            <v>U R A I A N</v>
          </cell>
          <cell r="BI5" t="str">
            <v>KODE</v>
          </cell>
          <cell r="BJ5" t="str">
            <v>KOEF.</v>
          </cell>
          <cell r="BK5" t="str">
            <v>SATUAN</v>
          </cell>
          <cell r="BL5" t="str">
            <v>KET.</v>
          </cell>
        </row>
        <row r="6">
          <cell r="T6" t="str">
            <v>UMUR</v>
          </cell>
          <cell r="U6" t="str">
            <v>KERJA</v>
          </cell>
          <cell r="V6" t="str">
            <v>HARGA</v>
          </cell>
          <cell r="W6" t="str">
            <v>ALAT</v>
          </cell>
          <cell r="X6" t="str">
            <v>BALIAN</v>
          </cell>
          <cell r="Y6" t="str">
            <v>PENGEM-</v>
          </cell>
          <cell r="Z6" t="str">
            <v>DAN</v>
          </cell>
          <cell r="AA6" t="str">
            <v>BIAYA</v>
          </cell>
          <cell r="AB6" t="str">
            <v>BAHAN</v>
          </cell>
          <cell r="AC6" t="str">
            <v>MINYAK</v>
          </cell>
          <cell r="AI6" t="str">
            <v>OPERATOR</v>
          </cell>
          <cell r="AJ6" t="str">
            <v>PEMBANTU</v>
          </cell>
          <cell r="AK6" t="str">
            <v>BIAYA</v>
          </cell>
          <cell r="AL6" t="str">
            <v>SEWA ALAT</v>
          </cell>
          <cell r="AZ6" t="str">
            <v>(di luar PPN)</v>
          </cell>
        </row>
        <row r="7">
          <cell r="A7" t="str">
            <v>A.</v>
          </cell>
          <cell r="C7" t="str">
            <v>URAIAN PERALATAN</v>
          </cell>
          <cell r="T7" t="str">
            <v>ALAT</v>
          </cell>
          <cell r="U7" t="str">
            <v>1 TAHUN</v>
          </cell>
          <cell r="V7" t="str">
            <v>ALAT</v>
          </cell>
          <cell r="X7" t="str">
            <v>MODAL</v>
          </cell>
          <cell r="Y7" t="str">
            <v>BALIAN</v>
          </cell>
          <cell r="Z7" t="str">
            <v>LAIN-LAIN</v>
          </cell>
          <cell r="AA7" t="str">
            <v>PASTI / JAM</v>
          </cell>
          <cell r="AB7" t="str">
            <v>BAKAR</v>
          </cell>
          <cell r="AC7" t="str">
            <v>PELUMAS</v>
          </cell>
          <cell r="AD7" t="str">
            <v>BIAYA</v>
          </cell>
          <cell r="AE7" t="str">
            <v>KOEF.</v>
          </cell>
          <cell r="AF7" t="str">
            <v>BIAYA</v>
          </cell>
          <cell r="AG7" t="str">
            <v>KOEF.</v>
          </cell>
          <cell r="AH7" t="str">
            <v>BIAYA</v>
          </cell>
          <cell r="AI7" t="str">
            <v>/ SOPIR</v>
          </cell>
          <cell r="AJ7" t="str">
            <v>OPERATOR</v>
          </cell>
          <cell r="AK7" t="str">
            <v>OPERASI</v>
          </cell>
          <cell r="AL7" t="str">
            <v>PER</v>
          </cell>
        </row>
        <row r="8">
          <cell r="A8" t="str">
            <v xml:space="preserve">       1.</v>
          </cell>
          <cell r="C8" t="str">
            <v>Jenis Peralatan</v>
          </cell>
          <cell r="G8" t="str">
            <v>ASPHALT MIXING PLANT</v>
          </cell>
          <cell r="J8" t="str">
            <v>E01</v>
          </cell>
          <cell r="Y8" t="str">
            <v>MODAL</v>
          </cell>
          <cell r="AJ8" t="str">
            <v>/ SOPIR</v>
          </cell>
          <cell r="AK8" t="str">
            <v>/ JAM</v>
          </cell>
          <cell r="AL8" t="str">
            <v>JAM KERJA</v>
          </cell>
          <cell r="AR8" t="str">
            <v>1.</v>
          </cell>
          <cell r="AT8" t="str">
            <v>ASPHALT MIXING PLANT</v>
          </cell>
          <cell r="AU8" t="str">
            <v>E01</v>
          </cell>
          <cell r="AV8">
            <v>150</v>
          </cell>
          <cell r="AW8">
            <v>50</v>
          </cell>
          <cell r="AX8" t="str">
            <v>T/Jam</v>
          </cell>
          <cell r="AY8">
            <v>1150200000</v>
          </cell>
          <cell r="AZ8">
            <v>2688680.4249799987</v>
          </cell>
          <cell r="BA8" t="str">
            <v xml:space="preserve"> Alat Baru</v>
          </cell>
          <cell r="BC8" t="str">
            <v>I</v>
          </cell>
          <cell r="BE8" t="str">
            <v>BERAT JENIS BAHAN</v>
          </cell>
        </row>
        <row r="9">
          <cell r="A9" t="str">
            <v xml:space="preserve">       2.</v>
          </cell>
          <cell r="C9" t="str">
            <v>Tenaga</v>
          </cell>
          <cell r="G9" t="str">
            <v>Pw</v>
          </cell>
          <cell r="H9">
            <v>150</v>
          </cell>
          <cell r="I9" t="str">
            <v>HP</v>
          </cell>
          <cell r="P9" t="str">
            <v>(HP)</v>
          </cell>
          <cell r="Q9" t="str">
            <v>-</v>
          </cell>
          <cell r="S9" t="str">
            <v>(Tahun)</v>
          </cell>
          <cell r="T9" t="str">
            <v>(Tahun)</v>
          </cell>
          <cell r="U9" t="str">
            <v>(Jam)</v>
          </cell>
          <cell r="V9" t="str">
            <v>(Rp.)</v>
          </cell>
          <cell r="W9" t="str">
            <v>(Rp.)</v>
          </cell>
          <cell r="X9" t="str">
            <v>-</v>
          </cell>
          <cell r="Y9" t="str">
            <v>(Rp.)</v>
          </cell>
          <cell r="Z9" t="str">
            <v>(Rp.)</v>
          </cell>
          <cell r="AA9" t="str">
            <v>(Rp.)</v>
          </cell>
          <cell r="AB9" t="str">
            <v>Lt/HP/Jam</v>
          </cell>
          <cell r="AC9" t="str">
            <v>Ltr/HP/Jam</v>
          </cell>
          <cell r="AD9" t="str">
            <v>(Rp.)</v>
          </cell>
          <cell r="AE9" t="str">
            <v>-</v>
          </cell>
          <cell r="AF9" t="str">
            <v>(Rp.)</v>
          </cell>
          <cell r="AG9" t="str">
            <v>-</v>
          </cell>
          <cell r="AH9" t="str">
            <v>(Rp.)</v>
          </cell>
          <cell r="AI9" t="str">
            <v>(Rp.)</v>
          </cell>
          <cell r="AJ9" t="str">
            <v>(Rp.)</v>
          </cell>
          <cell r="AK9" t="str">
            <v>(Rp.)</v>
          </cell>
          <cell r="AL9" t="str">
            <v>(Rp.)</v>
          </cell>
          <cell r="AM9" t="str">
            <v>KET.</v>
          </cell>
          <cell r="AR9" t="str">
            <v>2.</v>
          </cell>
          <cell r="AT9" t="str">
            <v>ASPHALT FINISHER</v>
          </cell>
          <cell r="AU9" t="str">
            <v>E02</v>
          </cell>
          <cell r="AV9">
            <v>47</v>
          </cell>
          <cell r="AW9">
            <v>6</v>
          </cell>
          <cell r="AX9" t="str">
            <v>Ton</v>
          </cell>
          <cell r="AY9">
            <v>241560000</v>
          </cell>
          <cell r="AZ9">
            <v>112932.62598723857</v>
          </cell>
          <cell r="BA9" t="str">
            <v xml:space="preserve"> Alat Baru</v>
          </cell>
        </row>
        <row r="10">
          <cell r="A10" t="str">
            <v xml:space="preserve">       3.</v>
          </cell>
          <cell r="C10" t="str">
            <v>Kapasitas</v>
          </cell>
          <cell r="G10" t="str">
            <v>Cp</v>
          </cell>
          <cell r="H10">
            <v>50</v>
          </cell>
          <cell r="I10" t="str">
            <v>T/Jam</v>
          </cell>
          <cell r="L10" t="str">
            <v>No.</v>
          </cell>
          <cell r="M10" t="str">
            <v>JENIS PERALATAN</v>
          </cell>
          <cell r="O10" t="str">
            <v>KODE</v>
          </cell>
          <cell r="AD10" t="str">
            <v>f1 x HP x</v>
          </cell>
          <cell r="AI10" t="str">
            <v>1 Orang</v>
          </cell>
          <cell r="AJ10" t="str">
            <v>1 Orang</v>
          </cell>
          <cell r="AR10" t="str">
            <v>3.</v>
          </cell>
          <cell r="AT10" t="str">
            <v>ASPHALT SPRAYER</v>
          </cell>
          <cell r="AU10" t="str">
            <v>E03</v>
          </cell>
          <cell r="AV10">
            <v>15</v>
          </cell>
          <cell r="AW10">
            <v>800</v>
          </cell>
          <cell r="AX10" t="str">
            <v>Liter</v>
          </cell>
          <cell r="AY10">
            <v>79200000</v>
          </cell>
          <cell r="AZ10">
            <v>50852.742625241881</v>
          </cell>
          <cell r="BA10" t="str">
            <v xml:space="preserve"> Alat Baru</v>
          </cell>
          <cell r="BC10" t="str">
            <v>1.</v>
          </cell>
          <cell r="BE10" t="str">
            <v>Agregat Base</v>
          </cell>
          <cell r="BI10" t="str">
            <v>D1</v>
          </cell>
          <cell r="BJ10">
            <v>2.2000000000000002</v>
          </cell>
          <cell r="BK10" t="str">
            <v>Ton/M3</v>
          </cell>
        </row>
        <row r="11">
          <cell r="A11" t="str">
            <v xml:space="preserve">       4.</v>
          </cell>
          <cell r="C11" t="str">
            <v>Alat Baru              :</v>
          </cell>
          <cell r="D11" t="str">
            <v xml:space="preserve">  a.  Umur Ekonomis</v>
          </cell>
          <cell r="G11" t="str">
            <v>A</v>
          </cell>
          <cell r="H11">
            <v>10</v>
          </cell>
          <cell r="I11" t="str">
            <v>Tahun</v>
          </cell>
          <cell r="O11" t="str">
            <v>ALAT</v>
          </cell>
          <cell r="X11" t="str">
            <v>i(1+i)^A</v>
          </cell>
          <cell r="Y11" t="str">
            <v>(B - C) x D</v>
          </cell>
          <cell r="Z11" t="str">
            <v>0.002 x B</v>
          </cell>
          <cell r="AB11" t="str">
            <v>0.125</v>
          </cell>
          <cell r="AC11" t="str">
            <v>0.01</v>
          </cell>
          <cell r="AD11" t="str">
            <v>Harga BBM</v>
          </cell>
          <cell r="AE11" t="str">
            <v>0.0625</v>
          </cell>
          <cell r="AF11" t="str">
            <v>(g1 x B')</v>
          </cell>
          <cell r="AG11" t="str">
            <v>0.125</v>
          </cell>
          <cell r="AH11" t="str">
            <v>(g1 x B')</v>
          </cell>
          <cell r="AI11" t="str">
            <v>Per</v>
          </cell>
          <cell r="AJ11" t="str">
            <v>Per</v>
          </cell>
          <cell r="AR11" t="str">
            <v>4.</v>
          </cell>
          <cell r="AT11" t="str">
            <v>BULLDOZER 100-150 HP</v>
          </cell>
          <cell r="AU11" t="str">
            <v>E04</v>
          </cell>
          <cell r="AV11">
            <v>140</v>
          </cell>
          <cell r="AW11" t="str">
            <v xml:space="preserve">          -</v>
          </cell>
          <cell r="AX11">
            <v>0</v>
          </cell>
          <cell r="AY11">
            <v>726000000</v>
          </cell>
          <cell r="AZ11">
            <v>310342.84906471724</v>
          </cell>
          <cell r="BA11" t="str">
            <v xml:space="preserve"> Alat Baru</v>
          </cell>
          <cell r="BC11" t="str">
            <v>2.</v>
          </cell>
          <cell r="BE11" t="str">
            <v>ATB / ATBL / AC / HRS</v>
          </cell>
          <cell r="BI11" t="str">
            <v>D2</v>
          </cell>
          <cell r="BJ11">
            <v>2.2999999999999998</v>
          </cell>
          <cell r="BK11" t="str">
            <v>Ton/M3</v>
          </cell>
        </row>
        <row r="12">
          <cell r="D12" t="str">
            <v xml:space="preserve">  b.  Jam Kerja Dalam 1 Tahun</v>
          </cell>
          <cell r="G12" t="str">
            <v>W</v>
          </cell>
          <cell r="H12">
            <v>1500</v>
          </cell>
          <cell r="I12" t="str">
            <v>Jam</v>
          </cell>
          <cell r="W12" t="str">
            <v>(10% X B)</v>
          </cell>
          <cell r="X12" t="str">
            <v>-----------</v>
          </cell>
          <cell r="Y12" t="str">
            <v>-----------</v>
          </cell>
          <cell r="Z12" t="str">
            <v>-----------</v>
          </cell>
          <cell r="AA12" t="str">
            <v>(e1 + e2)</v>
          </cell>
          <cell r="AB12" t="str">
            <v>s / d</v>
          </cell>
          <cell r="AC12" t="str">
            <v>s / d</v>
          </cell>
          <cell r="AD12" t="str">
            <v>+</v>
          </cell>
          <cell r="AE12" t="str">
            <v>s / d</v>
          </cell>
          <cell r="AF12" t="str">
            <v>-----</v>
          </cell>
          <cell r="AG12" t="str">
            <v>s / d</v>
          </cell>
          <cell r="AH12" t="str">
            <v>-----------</v>
          </cell>
          <cell r="AI12" t="str">
            <v>Jam Kerja</v>
          </cell>
          <cell r="AJ12" t="str">
            <v>Jam Kerja</v>
          </cell>
          <cell r="AK12" t="str">
            <v>F+G+H+I</v>
          </cell>
          <cell r="AL12" t="str">
            <v>E + J</v>
          </cell>
          <cell r="AR12" t="str">
            <v>5.</v>
          </cell>
          <cell r="AT12" t="str">
            <v>COMPRESSOR 4000-6500 L\M</v>
          </cell>
          <cell r="AU12" t="str">
            <v>E05</v>
          </cell>
          <cell r="AV12">
            <v>80</v>
          </cell>
          <cell r="AW12" t="str">
            <v xml:space="preserve">          -</v>
          </cell>
          <cell r="AX12">
            <v>0</v>
          </cell>
          <cell r="AY12">
            <v>51480000</v>
          </cell>
          <cell r="AZ12">
            <v>107890.22020640722</v>
          </cell>
          <cell r="BA12" t="str">
            <v xml:space="preserve"> Alat Baru</v>
          </cell>
          <cell r="BC12" t="str">
            <v>3.</v>
          </cell>
          <cell r="BE12" t="str">
            <v>SBST / DBST</v>
          </cell>
          <cell r="BI12" t="str">
            <v>D3</v>
          </cell>
          <cell r="BJ12">
            <v>2</v>
          </cell>
          <cell r="BK12" t="str">
            <v>Ton/M3</v>
          </cell>
        </row>
        <row r="13">
          <cell r="D13" t="str">
            <v xml:space="preserve">  c.  Harga Alat</v>
          </cell>
          <cell r="G13" t="str">
            <v>B</v>
          </cell>
          <cell r="H13">
            <v>1150200000</v>
          </cell>
          <cell r="I13" t="str">
            <v>Rupiah</v>
          </cell>
          <cell r="X13" t="str">
            <v>(1+i)^A-1</v>
          </cell>
          <cell r="Y13" t="str">
            <v>W</v>
          </cell>
          <cell r="Z13" t="str">
            <v>W</v>
          </cell>
          <cell r="AB13" t="str">
            <v>0.175</v>
          </cell>
          <cell r="AC13" t="str">
            <v>0.02</v>
          </cell>
          <cell r="AD13" t="str">
            <v>f2 x HP x</v>
          </cell>
          <cell r="AE13" t="str">
            <v>0.0875</v>
          </cell>
          <cell r="AF13" t="str">
            <v>W</v>
          </cell>
          <cell r="AG13" t="str">
            <v>0.175</v>
          </cell>
          <cell r="AH13" t="str">
            <v>W</v>
          </cell>
          <cell r="AI13" t="str">
            <v>=</v>
          </cell>
          <cell r="AJ13" t="str">
            <v>=</v>
          </cell>
          <cell r="AR13" t="str">
            <v>6.</v>
          </cell>
          <cell r="AT13" t="str">
            <v>CONCRETE MIXER 0.3-0.6 M3</v>
          </cell>
          <cell r="AU13" t="str">
            <v>E06</v>
          </cell>
          <cell r="AV13">
            <v>15</v>
          </cell>
          <cell r="AW13">
            <v>500</v>
          </cell>
          <cell r="AX13" t="str">
            <v>Liter</v>
          </cell>
          <cell r="AY13">
            <v>23760000</v>
          </cell>
          <cell r="AZ13">
            <v>39545.213278688527</v>
          </cell>
          <cell r="BA13" t="str">
            <v xml:space="preserve"> Alat Baru</v>
          </cell>
        </row>
        <row r="14">
          <cell r="A14" t="str">
            <v xml:space="preserve">       5.</v>
          </cell>
          <cell r="C14" t="str">
            <v>Alat Yang Dipakai  :</v>
          </cell>
          <cell r="D14" t="str">
            <v xml:space="preserve">  a.  Umur Ekonomis</v>
          </cell>
          <cell r="G14" t="str">
            <v>A'</v>
          </cell>
          <cell r="H14">
            <v>10</v>
          </cell>
          <cell r="I14" t="str">
            <v>Tahun</v>
          </cell>
          <cell r="J14" t="str">
            <v xml:space="preserve"> Alat Baru</v>
          </cell>
          <cell r="AD14" t="str">
            <v>Harga Olie</v>
          </cell>
          <cell r="AI14">
            <v>11875</v>
          </cell>
          <cell r="AJ14">
            <v>7500</v>
          </cell>
          <cell r="AR14" t="str">
            <v>7.</v>
          </cell>
          <cell r="AT14" t="str">
            <v>CRANE 10-15 TON</v>
          </cell>
          <cell r="AU14" t="str">
            <v>E07</v>
          </cell>
          <cell r="AV14">
            <v>150</v>
          </cell>
          <cell r="AW14">
            <v>15</v>
          </cell>
          <cell r="AX14" t="str">
            <v>Ton</v>
          </cell>
          <cell r="AY14">
            <v>501600000</v>
          </cell>
          <cell r="AZ14">
            <v>272015.28662653192</v>
          </cell>
          <cell r="BA14" t="str">
            <v xml:space="preserve"> Alat Baru</v>
          </cell>
          <cell r="BC14" t="str">
            <v>II</v>
          </cell>
          <cell r="BE14" t="str">
            <v>TEBAL RATA-RATA HAMPARAN PADAT</v>
          </cell>
        </row>
        <row r="15">
          <cell r="D15" t="str">
            <v xml:space="preserve">  b.  Jam Kerja Dalam 1 Tahun </v>
          </cell>
          <cell r="G15" t="str">
            <v>W'</v>
          </cell>
          <cell r="H15">
            <v>1500</v>
          </cell>
          <cell r="I15" t="str">
            <v>Jam</v>
          </cell>
          <cell r="J15" t="str">
            <v xml:space="preserve"> Alat Baru</v>
          </cell>
          <cell r="P15" t="str">
            <v>HP</v>
          </cell>
          <cell r="Q15" t="str">
            <v>Cp</v>
          </cell>
          <cell r="S15" t="str">
            <v>B</v>
          </cell>
          <cell r="T15" t="str">
            <v>A</v>
          </cell>
          <cell r="U15" t="str">
            <v>W</v>
          </cell>
          <cell r="V15" t="str">
            <v>B</v>
          </cell>
          <cell r="W15" t="str">
            <v>C</v>
          </cell>
          <cell r="X15" t="str">
            <v>D</v>
          </cell>
          <cell r="Y15" t="str">
            <v>e1</v>
          </cell>
          <cell r="Z15" t="str">
            <v>e2</v>
          </cell>
          <cell r="AA15" t="str">
            <v>E</v>
          </cell>
          <cell r="AB15" t="str">
            <v>f1</v>
          </cell>
          <cell r="AC15" t="str">
            <v>f2</v>
          </cell>
          <cell r="AD15" t="str">
            <v>F</v>
          </cell>
          <cell r="AE15" t="str">
            <v>g1</v>
          </cell>
          <cell r="AF15" t="str">
            <v>G</v>
          </cell>
          <cell r="AG15" t="str">
            <v>g1</v>
          </cell>
          <cell r="AH15" t="str">
            <v>G</v>
          </cell>
          <cell r="AI15" t="str">
            <v>H</v>
          </cell>
          <cell r="AJ15" t="str">
            <v>I</v>
          </cell>
          <cell r="AK15" t="str">
            <v>J</v>
          </cell>
          <cell r="AL15" t="str">
            <v>K</v>
          </cell>
          <cell r="AM15" t="str">
            <v>L</v>
          </cell>
          <cell r="AR15" t="str">
            <v>8.</v>
          </cell>
          <cell r="AT15" t="str">
            <v>DUMP TRUCK 3-4 M3</v>
          </cell>
          <cell r="AU15" t="str">
            <v>E08</v>
          </cell>
          <cell r="AV15">
            <v>100</v>
          </cell>
          <cell r="AW15">
            <v>6</v>
          </cell>
          <cell r="AX15" t="str">
            <v>Ton</v>
          </cell>
          <cell r="AY15">
            <v>125400000</v>
          </cell>
          <cell r="AZ15">
            <v>143081.94665663299</v>
          </cell>
          <cell r="BA15" t="str">
            <v xml:space="preserve"> Alat Baru</v>
          </cell>
        </row>
        <row r="16">
          <cell r="D16" t="str">
            <v xml:space="preserve">  c.  Harga Alat   (*)</v>
          </cell>
          <cell r="G16" t="str">
            <v>B'</v>
          </cell>
          <cell r="H16">
            <v>1150200000</v>
          </cell>
          <cell r="I16" t="str">
            <v>Rupiah</v>
          </cell>
          <cell r="J16" t="str">
            <v xml:space="preserve"> Alat Baru</v>
          </cell>
          <cell r="L16" t="str">
            <v>1</v>
          </cell>
          <cell r="M16" t="str">
            <v>2</v>
          </cell>
          <cell r="O16" t="str">
            <v>2a</v>
          </cell>
          <cell r="P16" t="str">
            <v>3</v>
          </cell>
          <cell r="Q16" t="str">
            <v>4</v>
          </cell>
          <cell r="S16" t="str">
            <v>5</v>
          </cell>
          <cell r="T16" t="str">
            <v>6</v>
          </cell>
          <cell r="U16" t="str">
            <v>7</v>
          </cell>
          <cell r="V16" t="str">
            <v>8</v>
          </cell>
          <cell r="W16" t="str">
            <v>9</v>
          </cell>
          <cell r="X16" t="str">
            <v>10</v>
          </cell>
          <cell r="Y16" t="str">
            <v>11</v>
          </cell>
          <cell r="Z16" t="str">
            <v>12</v>
          </cell>
          <cell r="AA16" t="str">
            <v>13</v>
          </cell>
          <cell r="AB16" t="str">
            <v>14</v>
          </cell>
          <cell r="AC16" t="str">
            <v>15</v>
          </cell>
          <cell r="AD16" t="str">
            <v>16</v>
          </cell>
          <cell r="AE16" t="str">
            <v>17</v>
          </cell>
          <cell r="AF16" t="str">
            <v>18</v>
          </cell>
          <cell r="AG16" t="str">
            <v>17</v>
          </cell>
          <cell r="AH16" t="str">
            <v>18</v>
          </cell>
          <cell r="AI16" t="str">
            <v>19</v>
          </cell>
          <cell r="AJ16" t="str">
            <v>20</v>
          </cell>
          <cell r="AK16" t="str">
            <v>21</v>
          </cell>
          <cell r="AL16" t="str">
            <v>22</v>
          </cell>
          <cell r="AM16" t="str">
            <v>23</v>
          </cell>
          <cell r="AR16" t="str">
            <v>9.</v>
          </cell>
          <cell r="AT16" t="str">
            <v>DUMP TRUCK</v>
          </cell>
          <cell r="AU16" t="str">
            <v>E09</v>
          </cell>
          <cell r="AV16">
            <v>125</v>
          </cell>
          <cell r="AW16">
            <v>8</v>
          </cell>
          <cell r="AX16" t="str">
            <v>Ton</v>
          </cell>
          <cell r="AY16">
            <v>198000000</v>
          </cell>
          <cell r="AZ16">
            <v>182834.98156310472</v>
          </cell>
          <cell r="BA16" t="str">
            <v xml:space="preserve"> Alat Baru</v>
          </cell>
          <cell r="BC16" t="str">
            <v>1.</v>
          </cell>
          <cell r="BE16" t="str">
            <v>Agregat Base</v>
          </cell>
          <cell r="BI16" t="str">
            <v>t1</v>
          </cell>
          <cell r="BJ16">
            <v>0.15</v>
          </cell>
          <cell r="BK16" t="str">
            <v>M</v>
          </cell>
        </row>
        <row r="17">
          <cell r="AR17" t="str">
            <v>10.</v>
          </cell>
          <cell r="AT17" t="str">
            <v>EXCAVATOR 80-140 HP</v>
          </cell>
          <cell r="AU17" t="str">
            <v>E10</v>
          </cell>
          <cell r="AV17">
            <v>80</v>
          </cell>
          <cell r="AW17">
            <v>0.5</v>
          </cell>
          <cell r="AX17" t="str">
            <v>M3</v>
          </cell>
          <cell r="AY17">
            <v>462000000</v>
          </cell>
          <cell r="AZ17">
            <v>195729.54031391098</v>
          </cell>
          <cell r="BA17" t="str">
            <v xml:space="preserve"> Alat Baru</v>
          </cell>
          <cell r="BC17" t="str">
            <v>2.</v>
          </cell>
          <cell r="BE17" t="str">
            <v>Asphalt Concrete (AC)</v>
          </cell>
          <cell r="BI17" t="str">
            <v>t2</v>
          </cell>
          <cell r="BJ17">
            <v>0.04</v>
          </cell>
          <cell r="BK17" t="str">
            <v>M</v>
          </cell>
        </row>
        <row r="18">
          <cell r="A18" t="str">
            <v>B.</v>
          </cell>
          <cell r="C18" t="str">
            <v>BIAYA PASTI PER JAM KERJA</v>
          </cell>
          <cell r="L18" t="str">
            <v>1.</v>
          </cell>
          <cell r="N18" t="str">
            <v>ASPHALT MIXING PLANT</v>
          </cell>
          <cell r="O18" t="str">
            <v>E01</v>
          </cell>
          <cell r="P18">
            <v>150</v>
          </cell>
          <cell r="Q18">
            <v>50</v>
          </cell>
          <cell r="R18" t="str">
            <v>T/Jam</v>
          </cell>
          <cell r="S18">
            <v>1150200000</v>
          </cell>
          <cell r="T18">
            <v>10</v>
          </cell>
          <cell r="U18">
            <v>1500</v>
          </cell>
          <cell r="V18">
            <v>1150200000</v>
          </cell>
          <cell r="W18">
            <v>115020000</v>
          </cell>
          <cell r="X18">
            <v>0.23852275688285915</v>
          </cell>
          <cell r="Y18">
            <v>164609.32497999875</v>
          </cell>
          <cell r="Z18">
            <v>1533.6</v>
          </cell>
          <cell r="AA18">
            <v>166142.92497999876</v>
          </cell>
          <cell r="AB18">
            <v>0.125</v>
          </cell>
          <cell r="AC18">
            <v>0.01</v>
          </cell>
          <cell r="AD18">
            <v>2392312.5</v>
          </cell>
          <cell r="AE18">
            <v>0</v>
          </cell>
          <cell r="AF18">
            <v>0</v>
          </cell>
          <cell r="AG18">
            <v>0.125</v>
          </cell>
          <cell r="AH18">
            <v>95850</v>
          </cell>
          <cell r="AI18">
            <v>11875</v>
          </cell>
          <cell r="AJ18">
            <v>22500</v>
          </cell>
          <cell r="AK18">
            <v>2522537.5</v>
          </cell>
          <cell r="AL18">
            <v>2688680.4249799987</v>
          </cell>
          <cell r="AM18" t="str">
            <v xml:space="preserve"> Alat Baru</v>
          </cell>
          <cell r="AR18" t="str">
            <v>11.</v>
          </cell>
          <cell r="AT18" t="str">
            <v>FLAT BED TRUCK 3-4 M3</v>
          </cell>
          <cell r="AU18" t="str">
            <v>E11</v>
          </cell>
          <cell r="AV18">
            <v>100</v>
          </cell>
          <cell r="AW18">
            <v>4</v>
          </cell>
          <cell r="AX18" t="str">
            <v>M3</v>
          </cell>
          <cell r="AY18">
            <v>99000000</v>
          </cell>
          <cell r="AZ18">
            <v>137433.11578155236</v>
          </cell>
          <cell r="BA18" t="str">
            <v xml:space="preserve"> Alat Baru</v>
          </cell>
          <cell r="BC18" t="str">
            <v>3.</v>
          </cell>
          <cell r="BE18" t="str">
            <v>Hot Rolled Sheet (HRS)</v>
          </cell>
          <cell r="BI18" t="str">
            <v>t3</v>
          </cell>
          <cell r="BJ18">
            <v>0.03</v>
          </cell>
          <cell r="BK18" t="str">
            <v>M</v>
          </cell>
        </row>
        <row r="19">
          <cell r="A19" t="str">
            <v xml:space="preserve">       1.</v>
          </cell>
          <cell r="C19" t="str">
            <v>Nilai Sisa Alat</v>
          </cell>
          <cell r="D19" t="str">
            <v>=  10 % x B</v>
          </cell>
          <cell r="G19" t="str">
            <v>C</v>
          </cell>
          <cell r="H19">
            <v>115020000</v>
          </cell>
          <cell r="I19" t="str">
            <v>Rupiah</v>
          </cell>
          <cell r="L19" t="str">
            <v>2.</v>
          </cell>
          <cell r="N19" t="str">
            <v>ASPHALT FINISHER</v>
          </cell>
          <cell r="O19" t="str">
            <v>E02</v>
          </cell>
          <cell r="P19">
            <v>47</v>
          </cell>
          <cell r="Q19">
            <v>6</v>
          </cell>
          <cell r="R19" t="str">
            <v>Ton</v>
          </cell>
          <cell r="S19">
            <v>241560000</v>
          </cell>
          <cell r="T19">
            <v>6</v>
          </cell>
          <cell r="U19">
            <v>2000</v>
          </cell>
          <cell r="V19">
            <v>241560000</v>
          </cell>
          <cell r="W19">
            <v>24156000</v>
          </cell>
          <cell r="X19">
            <v>0.30070574586703619</v>
          </cell>
          <cell r="Y19">
            <v>32687.315987238566</v>
          </cell>
          <cell r="Z19">
            <v>241.56</v>
          </cell>
          <cell r="AA19">
            <v>32928.875987238564</v>
          </cell>
          <cell r="AB19">
            <v>0.125</v>
          </cell>
          <cell r="AC19">
            <v>0.01</v>
          </cell>
          <cell r="AD19">
            <v>45531.25</v>
          </cell>
          <cell r="AE19">
            <v>0</v>
          </cell>
          <cell r="AF19">
            <v>0</v>
          </cell>
          <cell r="AG19">
            <v>0.125</v>
          </cell>
          <cell r="AH19">
            <v>15097.5</v>
          </cell>
          <cell r="AI19">
            <v>11875</v>
          </cell>
          <cell r="AJ19">
            <v>7500</v>
          </cell>
          <cell r="AK19">
            <v>80003.75</v>
          </cell>
          <cell r="AL19">
            <v>112932.62598723857</v>
          </cell>
          <cell r="AM19" t="str">
            <v xml:space="preserve"> Alat Baru</v>
          </cell>
          <cell r="AR19" t="str">
            <v>12.</v>
          </cell>
          <cell r="AT19" t="str">
            <v>GENERATOR SET</v>
          </cell>
          <cell r="AU19" t="str">
            <v>E12</v>
          </cell>
          <cell r="AV19">
            <v>175</v>
          </cell>
          <cell r="AW19">
            <v>125</v>
          </cell>
          <cell r="AX19" t="str">
            <v>KVA</v>
          </cell>
          <cell r="AY19">
            <v>84480000</v>
          </cell>
          <cell r="AZ19">
            <v>206982.50880025802</v>
          </cell>
          <cell r="BA19" t="str">
            <v xml:space="preserve"> Alat Baru</v>
          </cell>
          <cell r="BC19" t="str">
            <v>4.</v>
          </cell>
          <cell r="BE19" t="str">
            <v>SBST</v>
          </cell>
          <cell r="BI19" t="str">
            <v>t4</v>
          </cell>
          <cell r="BJ19">
            <v>0.02</v>
          </cell>
          <cell r="BK19" t="str">
            <v>M</v>
          </cell>
        </row>
        <row r="20">
          <cell r="L20" t="str">
            <v>3.</v>
          </cell>
          <cell r="N20" t="str">
            <v>ASPHALT SPRAYER</v>
          </cell>
          <cell r="O20" t="str">
            <v>E03</v>
          </cell>
          <cell r="P20">
            <v>15</v>
          </cell>
          <cell r="Q20">
            <v>800</v>
          </cell>
          <cell r="R20" t="str">
            <v>Liter</v>
          </cell>
          <cell r="S20">
            <v>79200000</v>
          </cell>
          <cell r="T20">
            <v>5</v>
          </cell>
          <cell r="U20">
            <v>2000</v>
          </cell>
          <cell r="V20">
            <v>79200000</v>
          </cell>
          <cell r="W20">
            <v>7920000</v>
          </cell>
          <cell r="X20">
            <v>0.33437970328961514</v>
          </cell>
          <cell r="Y20">
            <v>11917.292625241884</v>
          </cell>
          <cell r="Z20">
            <v>79.2</v>
          </cell>
          <cell r="AA20">
            <v>11996.492625241885</v>
          </cell>
          <cell r="AB20">
            <v>0.125</v>
          </cell>
          <cell r="AC20">
            <v>0.01</v>
          </cell>
          <cell r="AD20">
            <v>14531.25</v>
          </cell>
          <cell r="AE20">
            <v>0</v>
          </cell>
          <cell r="AF20">
            <v>0</v>
          </cell>
          <cell r="AG20">
            <v>0.125</v>
          </cell>
          <cell r="AH20">
            <v>4950</v>
          </cell>
          <cell r="AI20">
            <v>11875</v>
          </cell>
          <cell r="AJ20">
            <v>7500</v>
          </cell>
          <cell r="AK20">
            <v>38856.25</v>
          </cell>
          <cell r="AL20">
            <v>50852.742625241881</v>
          </cell>
          <cell r="AM20" t="str">
            <v xml:space="preserve"> Alat Baru</v>
          </cell>
          <cell r="AR20" t="str">
            <v>13.</v>
          </cell>
          <cell r="AT20" t="str">
            <v>MOTOR GRADER &gt;100 HP</v>
          </cell>
          <cell r="AU20" t="str">
            <v>E13</v>
          </cell>
          <cell r="AV20">
            <v>125</v>
          </cell>
          <cell r="AW20" t="str">
            <v xml:space="preserve">          -</v>
          </cell>
          <cell r="AX20">
            <v>0</v>
          </cell>
          <cell r="AY20">
            <v>396000000</v>
          </cell>
          <cell r="AZ20">
            <v>225201.21312620942</v>
          </cell>
          <cell r="BA20" t="str">
            <v xml:space="preserve"> Alat Baru</v>
          </cell>
          <cell r="BC20" t="str">
            <v>5.</v>
          </cell>
          <cell r="BE20" t="str">
            <v>DBST</v>
          </cell>
          <cell r="BI20" t="str">
            <v>t5</v>
          </cell>
          <cell r="BJ20">
            <v>0.03</v>
          </cell>
          <cell r="BK20" t="str">
            <v>M</v>
          </cell>
        </row>
        <row r="21">
          <cell r="A21" t="str">
            <v xml:space="preserve">       2.</v>
          </cell>
          <cell r="C21" t="str">
            <v>Faktor Angsuran Modal    =</v>
          </cell>
          <cell r="E21" t="str">
            <v>i x (1 + i)^A'</v>
          </cell>
          <cell r="G21" t="str">
            <v>D</v>
          </cell>
          <cell r="H21">
            <v>0.23852275688285915</v>
          </cell>
          <cell r="I21" t="str">
            <v>-</v>
          </cell>
          <cell r="L21" t="str">
            <v>4.</v>
          </cell>
          <cell r="N21" t="str">
            <v>BULLDOZER 100-150 HP</v>
          </cell>
          <cell r="O21" t="str">
            <v>E04</v>
          </cell>
          <cell r="P21">
            <v>140</v>
          </cell>
          <cell r="Q21" t="str">
            <v xml:space="preserve">          -</v>
          </cell>
          <cell r="R21">
            <v>0</v>
          </cell>
          <cell r="S21">
            <v>726000000</v>
          </cell>
          <cell r="T21">
            <v>5</v>
          </cell>
          <cell r="U21">
            <v>2000</v>
          </cell>
          <cell r="V21">
            <v>726000000</v>
          </cell>
          <cell r="W21">
            <v>72600000</v>
          </cell>
          <cell r="X21">
            <v>0.33437970328961514</v>
          </cell>
          <cell r="Y21">
            <v>109241.84906471726</v>
          </cell>
          <cell r="Z21">
            <v>726</v>
          </cell>
          <cell r="AA21">
            <v>109967.84906471726</v>
          </cell>
          <cell r="AB21">
            <v>0.125</v>
          </cell>
          <cell r="AC21">
            <v>0.01</v>
          </cell>
          <cell r="AD21">
            <v>135625</v>
          </cell>
          <cell r="AE21">
            <v>0</v>
          </cell>
          <cell r="AF21">
            <v>0</v>
          </cell>
          <cell r="AG21">
            <v>0.125</v>
          </cell>
          <cell r="AH21">
            <v>45375</v>
          </cell>
          <cell r="AI21">
            <v>11875</v>
          </cell>
          <cell r="AJ21">
            <v>7500</v>
          </cell>
          <cell r="AK21">
            <v>200375</v>
          </cell>
          <cell r="AL21">
            <v>310342.84906471724</v>
          </cell>
          <cell r="AM21" t="str">
            <v xml:space="preserve"> Alat Baru</v>
          </cell>
          <cell r="AR21" t="str">
            <v>14.</v>
          </cell>
          <cell r="AT21" t="str">
            <v>TRACK LOADER 75-100 HP</v>
          </cell>
          <cell r="AU21" t="str">
            <v>E14</v>
          </cell>
          <cell r="AV21">
            <v>90</v>
          </cell>
          <cell r="AW21">
            <v>1.6</v>
          </cell>
          <cell r="AX21" t="str">
            <v>M3</v>
          </cell>
          <cell r="AY21">
            <v>374220000</v>
          </cell>
          <cell r="AZ21">
            <v>186634.6776542679</v>
          </cell>
          <cell r="BA21" t="str">
            <v xml:space="preserve"> Alat Baru</v>
          </cell>
        </row>
        <row r="22">
          <cell r="E22" t="str">
            <v>(1 + i)^A' - 1</v>
          </cell>
          <cell r="L22" t="str">
            <v>5.</v>
          </cell>
          <cell r="N22" t="str">
            <v>COMPRESSOR 4000-6500 L\M</v>
          </cell>
          <cell r="O22" t="str">
            <v>E05</v>
          </cell>
          <cell r="P22">
            <v>80</v>
          </cell>
          <cell r="Q22" t="str">
            <v xml:space="preserve">          -</v>
          </cell>
          <cell r="R22">
            <v>0</v>
          </cell>
          <cell r="S22">
            <v>51480000</v>
          </cell>
          <cell r="T22">
            <v>5</v>
          </cell>
          <cell r="U22">
            <v>2000</v>
          </cell>
          <cell r="V22">
            <v>51480000</v>
          </cell>
          <cell r="W22">
            <v>5148000</v>
          </cell>
          <cell r="X22">
            <v>0.33437970328961514</v>
          </cell>
          <cell r="Y22">
            <v>7746.2402064072239</v>
          </cell>
          <cell r="Z22">
            <v>51.48</v>
          </cell>
          <cell r="AA22">
            <v>7797.7202064072235</v>
          </cell>
          <cell r="AB22">
            <v>0.125</v>
          </cell>
          <cell r="AC22">
            <v>0.01</v>
          </cell>
          <cell r="AD22">
            <v>77500</v>
          </cell>
          <cell r="AE22">
            <v>0</v>
          </cell>
          <cell r="AF22">
            <v>0</v>
          </cell>
          <cell r="AG22">
            <v>0.125</v>
          </cell>
          <cell r="AH22">
            <v>3217.5</v>
          </cell>
          <cell r="AI22">
            <v>11875</v>
          </cell>
          <cell r="AJ22">
            <v>7500</v>
          </cell>
          <cell r="AK22">
            <v>100092.5</v>
          </cell>
          <cell r="AL22">
            <v>107890.22020640722</v>
          </cell>
          <cell r="AM22" t="str">
            <v xml:space="preserve"> Alat Baru</v>
          </cell>
          <cell r="AR22" t="str">
            <v>15.</v>
          </cell>
          <cell r="AT22" t="str">
            <v>WHEEL LOADER 1.0-1.6 M3</v>
          </cell>
          <cell r="AU22" t="str">
            <v>E15</v>
          </cell>
          <cell r="AV22">
            <v>105</v>
          </cell>
          <cell r="AW22">
            <v>1.5</v>
          </cell>
          <cell r="AX22" t="str">
            <v>M3</v>
          </cell>
          <cell r="AY22">
            <v>429000000</v>
          </cell>
          <cell r="AZ22">
            <v>212887.25172006019</v>
          </cell>
          <cell r="BA22" t="str">
            <v xml:space="preserve"> Alat Baru</v>
          </cell>
          <cell r="BC22" t="str">
            <v>III</v>
          </cell>
          <cell r="BE22" t="str">
            <v>VOLUME PEKERJAAN</v>
          </cell>
        </row>
        <row r="23">
          <cell r="A23" t="str">
            <v xml:space="preserve">       3.</v>
          </cell>
          <cell r="C23" t="str">
            <v>Biaya Pasti per Jam  :</v>
          </cell>
          <cell r="L23" t="str">
            <v>6.</v>
          </cell>
          <cell r="N23" t="str">
            <v>CONCRETE MIXER 0.3-0.6 M3</v>
          </cell>
          <cell r="O23" t="str">
            <v>E06</v>
          </cell>
          <cell r="P23">
            <v>15</v>
          </cell>
          <cell r="Q23">
            <v>500</v>
          </cell>
          <cell r="R23" t="str">
            <v>Liter</v>
          </cell>
          <cell r="S23">
            <v>23760000</v>
          </cell>
          <cell r="T23">
            <v>4</v>
          </cell>
          <cell r="U23">
            <v>2000</v>
          </cell>
          <cell r="V23">
            <v>23760000</v>
          </cell>
          <cell r="W23">
            <v>2376000</v>
          </cell>
          <cell r="X23">
            <v>0.38628912071535026</v>
          </cell>
          <cell r="Y23">
            <v>4130.2032786885247</v>
          </cell>
          <cell r="Z23">
            <v>23.76</v>
          </cell>
          <cell r="AA23">
            <v>4153.963278688525</v>
          </cell>
          <cell r="AB23">
            <v>0.125</v>
          </cell>
          <cell r="AC23">
            <v>0.01</v>
          </cell>
          <cell r="AD23">
            <v>14531.25</v>
          </cell>
          <cell r="AE23">
            <v>0</v>
          </cell>
          <cell r="AF23">
            <v>0</v>
          </cell>
          <cell r="AG23">
            <v>0.125</v>
          </cell>
          <cell r="AH23">
            <v>1485</v>
          </cell>
          <cell r="AI23">
            <v>11875</v>
          </cell>
          <cell r="AJ23">
            <v>7500</v>
          </cell>
          <cell r="AK23">
            <v>35391.25</v>
          </cell>
          <cell r="AL23">
            <v>39545.213278688527</v>
          </cell>
          <cell r="AM23" t="str">
            <v xml:space="preserve"> Alat Baru</v>
          </cell>
          <cell r="AR23" t="str">
            <v>16.</v>
          </cell>
          <cell r="AT23" t="str">
            <v>THREE WHEEL ROLLER 6-8 T</v>
          </cell>
          <cell r="AU23" t="str">
            <v>E16</v>
          </cell>
          <cell r="AV23">
            <v>55</v>
          </cell>
          <cell r="AW23">
            <v>8</v>
          </cell>
          <cell r="AX23" t="str">
            <v>Ton</v>
          </cell>
          <cell r="AY23">
            <v>158400000</v>
          </cell>
          <cell r="AZ23">
            <v>106549.23525048376</v>
          </cell>
          <cell r="BA23" t="str">
            <v xml:space="preserve"> Alat Baru</v>
          </cell>
        </row>
        <row r="24">
          <cell r="C24" t="str">
            <v>a.  Biaya Pengembalian Modal  =</v>
          </cell>
          <cell r="E24" t="str">
            <v>( B' - C ) x D</v>
          </cell>
          <cell r="G24" t="str">
            <v>E</v>
          </cell>
          <cell r="H24">
            <v>164609.32497999875</v>
          </cell>
          <cell r="I24" t="str">
            <v>Rupiah</v>
          </cell>
          <cell r="L24" t="str">
            <v>7.</v>
          </cell>
          <cell r="N24" t="str">
            <v>CRANE 10-15 TON</v>
          </cell>
          <cell r="O24" t="str">
            <v>E07</v>
          </cell>
          <cell r="P24">
            <v>150</v>
          </cell>
          <cell r="Q24">
            <v>15</v>
          </cell>
          <cell r="R24" t="str">
            <v>Ton</v>
          </cell>
          <cell r="S24">
            <v>501600000</v>
          </cell>
          <cell r="T24">
            <v>5</v>
          </cell>
          <cell r="U24">
            <v>2000</v>
          </cell>
          <cell r="V24">
            <v>501600000</v>
          </cell>
          <cell r="W24">
            <v>50160000</v>
          </cell>
          <cell r="X24">
            <v>0.33437970328961514</v>
          </cell>
          <cell r="Y24">
            <v>75476.186626531926</v>
          </cell>
          <cell r="Z24">
            <v>501.6</v>
          </cell>
          <cell r="AA24">
            <v>75977.786626531932</v>
          </cell>
          <cell r="AB24">
            <v>0.125</v>
          </cell>
          <cell r="AC24">
            <v>0.01</v>
          </cell>
          <cell r="AD24">
            <v>145312.5</v>
          </cell>
          <cell r="AE24">
            <v>0</v>
          </cell>
          <cell r="AF24">
            <v>0</v>
          </cell>
          <cell r="AG24">
            <v>0.125</v>
          </cell>
          <cell r="AH24">
            <v>31350</v>
          </cell>
          <cell r="AI24">
            <v>11875</v>
          </cell>
          <cell r="AJ24">
            <v>7500</v>
          </cell>
          <cell r="AK24">
            <v>196037.5</v>
          </cell>
          <cell r="AL24">
            <v>272015.28662653192</v>
          </cell>
          <cell r="AM24" t="str">
            <v xml:space="preserve"> Alat Baru</v>
          </cell>
          <cell r="AR24" t="str">
            <v>17.</v>
          </cell>
          <cell r="AT24" t="str">
            <v>TANDEM ROLLER 6-8 T.</v>
          </cell>
          <cell r="AU24" t="str">
            <v>E17</v>
          </cell>
          <cell r="AV24">
            <v>50</v>
          </cell>
          <cell r="AW24">
            <v>8</v>
          </cell>
          <cell r="AX24" t="str">
            <v>Ton</v>
          </cell>
          <cell r="AY24">
            <v>219780000</v>
          </cell>
          <cell r="AZ24">
            <v>114839.01703504623</v>
          </cell>
          <cell r="BA24" t="str">
            <v xml:space="preserve"> Alat Baru</v>
          </cell>
          <cell r="BC24" t="str">
            <v>1.</v>
          </cell>
          <cell r="BE24" t="str">
            <v>Agregat Kelas A</v>
          </cell>
          <cell r="BI24" t="str">
            <v>v1</v>
          </cell>
          <cell r="BJ24">
            <v>932</v>
          </cell>
          <cell r="BK24" t="str">
            <v>M3</v>
          </cell>
        </row>
        <row r="25">
          <cell r="E25" t="str">
            <v>W'</v>
          </cell>
          <cell r="L25" t="str">
            <v>8.</v>
          </cell>
          <cell r="N25" t="str">
            <v>DUMP TRUCK 3-4 M3</v>
          </cell>
          <cell r="O25" t="str">
            <v>E08</v>
          </cell>
          <cell r="P25">
            <v>100</v>
          </cell>
          <cell r="Q25">
            <v>6</v>
          </cell>
          <cell r="R25" t="str">
            <v>Ton</v>
          </cell>
          <cell r="S25">
            <v>125400000</v>
          </cell>
          <cell r="T25">
            <v>5</v>
          </cell>
          <cell r="U25">
            <v>2000</v>
          </cell>
          <cell r="V25">
            <v>125400000</v>
          </cell>
          <cell r="W25">
            <v>12540000</v>
          </cell>
          <cell r="X25">
            <v>0.33437970328961514</v>
          </cell>
          <cell r="Y25">
            <v>18869.046656632981</v>
          </cell>
          <cell r="Z25">
            <v>125.4</v>
          </cell>
          <cell r="AA25">
            <v>18994.446656632983</v>
          </cell>
          <cell r="AB25">
            <v>0.125</v>
          </cell>
          <cell r="AC25">
            <v>0.01</v>
          </cell>
          <cell r="AD25">
            <v>96875</v>
          </cell>
          <cell r="AE25">
            <v>0</v>
          </cell>
          <cell r="AF25">
            <v>0</v>
          </cell>
          <cell r="AG25">
            <v>0.125</v>
          </cell>
          <cell r="AH25">
            <v>7837.5</v>
          </cell>
          <cell r="AI25">
            <v>11875</v>
          </cell>
          <cell r="AJ25">
            <v>7500</v>
          </cell>
          <cell r="AK25">
            <v>124087.5</v>
          </cell>
          <cell r="AL25">
            <v>143081.94665663299</v>
          </cell>
          <cell r="AM25" t="str">
            <v xml:space="preserve"> Alat Baru</v>
          </cell>
          <cell r="AR25" t="str">
            <v>18.</v>
          </cell>
          <cell r="AT25" t="str">
            <v>TIRE ROLLER 8-10 T.</v>
          </cell>
          <cell r="AU25" t="str">
            <v>E18</v>
          </cell>
          <cell r="AV25">
            <v>60</v>
          </cell>
          <cell r="AW25">
            <v>10</v>
          </cell>
          <cell r="AX25" t="str">
            <v>Ton</v>
          </cell>
          <cell r="AY25">
            <v>231660000</v>
          </cell>
          <cell r="AZ25">
            <v>132576.10103203612</v>
          </cell>
          <cell r="BA25" t="str">
            <v xml:space="preserve"> Alat Baru</v>
          </cell>
          <cell r="BC25" t="str">
            <v>2.</v>
          </cell>
          <cell r="BE25" t="str">
            <v>Agregat Kelas B</v>
          </cell>
          <cell r="BI25" t="str">
            <v>v2</v>
          </cell>
          <cell r="BJ25">
            <v>934</v>
          </cell>
          <cell r="BK25" t="str">
            <v>M3</v>
          </cell>
        </row>
        <row r="26">
          <cell r="L26" t="str">
            <v>9.</v>
          </cell>
          <cell r="N26" t="str">
            <v>DUMP TRUCK</v>
          </cell>
          <cell r="O26" t="str">
            <v>E09</v>
          </cell>
          <cell r="P26">
            <v>125</v>
          </cell>
          <cell r="Q26">
            <v>8</v>
          </cell>
          <cell r="R26" t="str">
            <v>Ton</v>
          </cell>
          <cell r="S26">
            <v>198000000</v>
          </cell>
          <cell r="T26">
            <v>5</v>
          </cell>
          <cell r="U26">
            <v>2000</v>
          </cell>
          <cell r="V26">
            <v>198000000</v>
          </cell>
          <cell r="W26">
            <v>19800000</v>
          </cell>
          <cell r="X26">
            <v>0.33437970328961514</v>
          </cell>
          <cell r="Y26">
            <v>29793.231563104709</v>
          </cell>
          <cell r="Z26">
            <v>198</v>
          </cell>
          <cell r="AA26">
            <v>29991.231563104709</v>
          </cell>
          <cell r="AB26">
            <v>0.125</v>
          </cell>
          <cell r="AC26">
            <v>0.01</v>
          </cell>
          <cell r="AD26">
            <v>121093.75</v>
          </cell>
          <cell r="AE26">
            <v>0</v>
          </cell>
          <cell r="AF26">
            <v>0</v>
          </cell>
          <cell r="AG26">
            <v>0.125</v>
          </cell>
          <cell r="AH26">
            <v>12375</v>
          </cell>
          <cell r="AI26">
            <v>11875</v>
          </cell>
          <cell r="AJ26">
            <v>7500</v>
          </cell>
          <cell r="AK26">
            <v>152843.75</v>
          </cell>
          <cell r="AL26">
            <v>182834.98156310472</v>
          </cell>
          <cell r="AM26" t="str">
            <v xml:space="preserve"> Alat Baru</v>
          </cell>
          <cell r="AR26" t="str">
            <v>19.</v>
          </cell>
          <cell r="AT26" t="str">
            <v>VIBRATORY ROLLER 5-8 T.</v>
          </cell>
          <cell r="AU26" t="str">
            <v>E19</v>
          </cell>
          <cell r="AV26">
            <v>75</v>
          </cell>
          <cell r="AW26">
            <v>7</v>
          </cell>
          <cell r="AX26" t="str">
            <v>Ton</v>
          </cell>
          <cell r="AY26">
            <v>258720000</v>
          </cell>
          <cell r="AZ26">
            <v>153433.29459016395</v>
          </cell>
          <cell r="BA26" t="str">
            <v xml:space="preserve"> Alat Baru</v>
          </cell>
          <cell r="BC26" t="str">
            <v>3.</v>
          </cell>
          <cell r="BE26" t="str">
            <v>ATB</v>
          </cell>
          <cell r="BI26" t="str">
            <v>v3</v>
          </cell>
          <cell r="BJ26">
            <v>634</v>
          </cell>
          <cell r="BK26" t="str">
            <v>M3</v>
          </cell>
          <cell r="BR26" t="str">
            <v xml:space="preserve"> Alat Baru</v>
          </cell>
        </row>
        <row r="27">
          <cell r="C27" t="str">
            <v>b.  Asuransi, dll =</v>
          </cell>
          <cell r="D27">
            <v>2E-3</v>
          </cell>
          <cell r="E27" t="str">
            <v xml:space="preserve">  x   B'</v>
          </cell>
          <cell r="G27" t="str">
            <v>F</v>
          </cell>
          <cell r="H27">
            <v>1533.6</v>
          </cell>
          <cell r="I27" t="str">
            <v>Rupiah</v>
          </cell>
          <cell r="L27" t="str">
            <v>10.</v>
          </cell>
          <cell r="N27" t="str">
            <v>EXCAVATOR 80-140 HP</v>
          </cell>
          <cell r="O27" t="str">
            <v>E10</v>
          </cell>
          <cell r="P27">
            <v>80</v>
          </cell>
          <cell r="Q27">
            <v>0.5</v>
          </cell>
          <cell r="R27" t="str">
            <v>M3</v>
          </cell>
          <cell r="S27">
            <v>462000000</v>
          </cell>
          <cell r="T27">
            <v>5</v>
          </cell>
          <cell r="U27">
            <v>2000</v>
          </cell>
          <cell r="V27">
            <v>462000000</v>
          </cell>
          <cell r="W27">
            <v>46200000</v>
          </cell>
          <cell r="X27">
            <v>0.33437970328961514</v>
          </cell>
          <cell r="Y27">
            <v>69517.540313910984</v>
          </cell>
          <cell r="Z27">
            <v>462</v>
          </cell>
          <cell r="AA27">
            <v>69979.540313910984</v>
          </cell>
          <cell r="AB27">
            <v>0.125</v>
          </cell>
          <cell r="AC27">
            <v>0.01</v>
          </cell>
          <cell r="AD27">
            <v>77500</v>
          </cell>
          <cell r="AE27">
            <v>0</v>
          </cell>
          <cell r="AF27">
            <v>0</v>
          </cell>
          <cell r="AG27">
            <v>0.125</v>
          </cell>
          <cell r="AH27">
            <v>28875</v>
          </cell>
          <cell r="AI27">
            <v>11875</v>
          </cell>
          <cell r="AJ27">
            <v>7500</v>
          </cell>
          <cell r="AK27">
            <v>125750</v>
          </cell>
          <cell r="AL27">
            <v>195729.54031391098</v>
          </cell>
          <cell r="AM27" t="str">
            <v xml:space="preserve"> Alat Baru</v>
          </cell>
          <cell r="AR27" t="str">
            <v>20.</v>
          </cell>
          <cell r="AT27" t="str">
            <v>CONCRETE VIBRATOR</v>
          </cell>
          <cell r="AU27" t="str">
            <v>E20</v>
          </cell>
          <cell r="AV27">
            <v>10</v>
          </cell>
          <cell r="AW27" t="str">
            <v xml:space="preserve">          -</v>
          </cell>
          <cell r="AX27">
            <v>0</v>
          </cell>
          <cell r="AY27">
            <v>12672000</v>
          </cell>
          <cell r="AZ27">
            <v>35077.394163934427</v>
          </cell>
          <cell r="BA27" t="str">
            <v xml:space="preserve"> Alat Baru</v>
          </cell>
          <cell r="BC27" t="str">
            <v>4.</v>
          </cell>
          <cell r="BE27" t="str">
            <v>ATBL</v>
          </cell>
          <cell r="BI27" t="str">
            <v>v4</v>
          </cell>
          <cell r="BJ27">
            <v>0</v>
          </cell>
          <cell r="BK27" t="str">
            <v>Ton</v>
          </cell>
          <cell r="BR27">
            <v>1150200000</v>
          </cell>
        </row>
        <row r="28">
          <cell r="E28" t="str">
            <v>W'</v>
          </cell>
          <cell r="L28" t="str">
            <v>11.</v>
          </cell>
          <cell r="N28" t="str">
            <v>FLAT BED TRUCK 3-4 M3</v>
          </cell>
          <cell r="O28" t="str">
            <v>E11</v>
          </cell>
          <cell r="P28">
            <v>100</v>
          </cell>
          <cell r="Q28">
            <v>4</v>
          </cell>
          <cell r="R28" t="str">
            <v>M3</v>
          </cell>
          <cell r="S28">
            <v>99000000</v>
          </cell>
          <cell r="T28">
            <v>5</v>
          </cell>
          <cell r="U28">
            <v>2000</v>
          </cell>
          <cell r="V28">
            <v>99000000</v>
          </cell>
          <cell r="W28">
            <v>9900000</v>
          </cell>
          <cell r="X28">
            <v>0.33437970328961514</v>
          </cell>
          <cell r="Y28">
            <v>14896.615781552355</v>
          </cell>
          <cell r="Z28">
            <v>99</v>
          </cell>
          <cell r="AA28">
            <v>14995.615781552355</v>
          </cell>
          <cell r="AB28">
            <v>0.125</v>
          </cell>
          <cell r="AC28">
            <v>0.01</v>
          </cell>
          <cell r="AD28">
            <v>96875</v>
          </cell>
          <cell r="AE28">
            <v>0</v>
          </cell>
          <cell r="AF28">
            <v>0</v>
          </cell>
          <cell r="AG28">
            <v>0.125</v>
          </cell>
          <cell r="AH28">
            <v>6187.5</v>
          </cell>
          <cell r="AI28">
            <v>11875</v>
          </cell>
          <cell r="AJ28">
            <v>7500</v>
          </cell>
          <cell r="AK28">
            <v>122437.5</v>
          </cell>
          <cell r="AL28">
            <v>137433.11578155236</v>
          </cell>
          <cell r="AM28" t="str">
            <v xml:space="preserve"> Alat Baru</v>
          </cell>
          <cell r="AR28" t="str">
            <v>21.</v>
          </cell>
          <cell r="AT28" t="str">
            <v>STONE CRUSHER</v>
          </cell>
          <cell r="AU28" t="str">
            <v>E21</v>
          </cell>
          <cell r="AV28">
            <v>220</v>
          </cell>
          <cell r="AW28">
            <v>30</v>
          </cell>
          <cell r="AX28" t="str">
            <v>T/Jam</v>
          </cell>
          <cell r="AY28">
            <v>415800000</v>
          </cell>
          <cell r="AZ28">
            <v>328969.08628251991</v>
          </cell>
          <cell r="BA28" t="str">
            <v xml:space="preserve"> Alat Baru</v>
          </cell>
          <cell r="BC28" t="str">
            <v>5.</v>
          </cell>
          <cell r="BE28" t="str">
            <v>AC</v>
          </cell>
          <cell r="BI28" t="str">
            <v>v5</v>
          </cell>
          <cell r="BJ28">
            <v>6986</v>
          </cell>
          <cell r="BK28" t="str">
            <v>M2</v>
          </cell>
        </row>
        <row r="29">
          <cell r="L29" t="str">
            <v>12.</v>
          </cell>
          <cell r="N29" t="str">
            <v>GENERATOR SET</v>
          </cell>
          <cell r="O29" t="str">
            <v>E12</v>
          </cell>
          <cell r="P29">
            <v>175</v>
          </cell>
          <cell r="Q29">
            <v>125</v>
          </cell>
          <cell r="R29" t="str">
            <v>KVA</v>
          </cell>
          <cell r="S29">
            <v>84480000</v>
          </cell>
          <cell r="T29">
            <v>5</v>
          </cell>
          <cell r="U29">
            <v>2000</v>
          </cell>
          <cell r="V29">
            <v>84480000</v>
          </cell>
          <cell r="W29">
            <v>8448000</v>
          </cell>
          <cell r="X29">
            <v>0.33437970328961514</v>
          </cell>
          <cell r="Y29">
            <v>12711.778800258009</v>
          </cell>
          <cell r="Z29">
            <v>84.48</v>
          </cell>
          <cell r="AA29">
            <v>12796.258800258009</v>
          </cell>
          <cell r="AB29">
            <v>0.125</v>
          </cell>
          <cell r="AC29">
            <v>0.01</v>
          </cell>
          <cell r="AD29">
            <v>169531.25</v>
          </cell>
          <cell r="AE29">
            <v>0</v>
          </cell>
          <cell r="AF29">
            <v>0</v>
          </cell>
          <cell r="AG29">
            <v>0.125</v>
          </cell>
          <cell r="AH29">
            <v>5280</v>
          </cell>
          <cell r="AI29">
            <v>11875</v>
          </cell>
          <cell r="AJ29">
            <v>7500</v>
          </cell>
          <cell r="AK29">
            <v>194186.25</v>
          </cell>
          <cell r="AL29">
            <v>206982.50880025802</v>
          </cell>
          <cell r="AM29" t="str">
            <v xml:space="preserve"> Alat Baru</v>
          </cell>
          <cell r="AR29" t="str">
            <v>22.</v>
          </cell>
          <cell r="AT29" t="str">
            <v>WATER PUMP 70-100 mm</v>
          </cell>
          <cell r="AU29" t="str">
            <v>E22</v>
          </cell>
          <cell r="AV29">
            <v>6</v>
          </cell>
          <cell r="AW29" t="str">
            <v xml:space="preserve">          -</v>
          </cell>
          <cell r="AX29">
            <v>0</v>
          </cell>
          <cell r="AY29">
            <v>11880000</v>
          </cell>
          <cell r="AZ29">
            <v>29441.08</v>
          </cell>
          <cell r="BA29" t="str">
            <v xml:space="preserve"> Alat Baru</v>
          </cell>
          <cell r="BC29" t="str">
            <v>6.</v>
          </cell>
          <cell r="BE29" t="str">
            <v>HRS</v>
          </cell>
          <cell r="BI29" t="str">
            <v>v6</v>
          </cell>
          <cell r="BJ29">
            <v>6330</v>
          </cell>
          <cell r="BK29" t="str">
            <v>M2</v>
          </cell>
        </row>
        <row r="30">
          <cell r="C30" t="str">
            <v>Biaya Pasti per Jam             =</v>
          </cell>
          <cell r="E30" t="str">
            <v>( E + F )</v>
          </cell>
          <cell r="G30" t="str">
            <v>G</v>
          </cell>
          <cell r="H30">
            <v>166142.92497999876</v>
          </cell>
          <cell r="I30" t="str">
            <v>Rupiah</v>
          </cell>
          <cell r="L30" t="str">
            <v>13.</v>
          </cell>
          <cell r="N30" t="str">
            <v>MOTOR GRADER &gt;100 HP</v>
          </cell>
          <cell r="O30" t="str">
            <v>E13</v>
          </cell>
          <cell r="P30">
            <v>125</v>
          </cell>
          <cell r="Q30" t="str">
            <v xml:space="preserve">          -</v>
          </cell>
          <cell r="R30">
            <v>0</v>
          </cell>
          <cell r="S30">
            <v>396000000</v>
          </cell>
          <cell r="T30">
            <v>5</v>
          </cell>
          <cell r="U30">
            <v>2000</v>
          </cell>
          <cell r="V30">
            <v>396000000</v>
          </cell>
          <cell r="W30">
            <v>39600000</v>
          </cell>
          <cell r="X30">
            <v>0.33437970328961514</v>
          </cell>
          <cell r="Y30">
            <v>59586.463126209419</v>
          </cell>
          <cell r="Z30">
            <v>396</v>
          </cell>
          <cell r="AA30">
            <v>59982.463126209419</v>
          </cell>
          <cell r="AB30">
            <v>0.125</v>
          </cell>
          <cell r="AC30">
            <v>0.01</v>
          </cell>
          <cell r="AD30">
            <v>121093.75</v>
          </cell>
          <cell r="AE30">
            <v>0</v>
          </cell>
          <cell r="AF30">
            <v>0</v>
          </cell>
          <cell r="AG30">
            <v>0.125</v>
          </cell>
          <cell r="AH30">
            <v>24750</v>
          </cell>
          <cell r="AI30">
            <v>11875</v>
          </cell>
          <cell r="AJ30">
            <v>7500</v>
          </cell>
          <cell r="AK30">
            <v>165218.75</v>
          </cell>
          <cell r="AL30">
            <v>225201.21312620942</v>
          </cell>
          <cell r="AM30" t="str">
            <v xml:space="preserve"> Alat Baru</v>
          </cell>
          <cell r="AR30" t="str">
            <v>23.</v>
          </cell>
          <cell r="AT30" t="str">
            <v>WATER TANKER 3000-4500 L.</v>
          </cell>
          <cell r="AU30" t="str">
            <v>E23</v>
          </cell>
          <cell r="AV30">
            <v>100</v>
          </cell>
          <cell r="AW30">
            <v>4000</v>
          </cell>
          <cell r="AX30" t="str">
            <v>Liter</v>
          </cell>
          <cell r="AY30">
            <v>87120000</v>
          </cell>
          <cell r="AZ30">
            <v>134891.14188776608</v>
          </cell>
          <cell r="BA30" t="str">
            <v xml:space="preserve"> Alat Baru</v>
          </cell>
          <cell r="BC30" t="str">
            <v>7.</v>
          </cell>
          <cell r="BE30" t="str">
            <v>SBST</v>
          </cell>
          <cell r="BI30" t="str">
            <v>v7</v>
          </cell>
          <cell r="BJ30">
            <v>6210</v>
          </cell>
          <cell r="BK30" t="str">
            <v>M2</v>
          </cell>
        </row>
        <row r="31">
          <cell r="L31" t="str">
            <v>14.</v>
          </cell>
          <cell r="N31" t="str">
            <v>TRACK LOADER 75-100 HP</v>
          </cell>
          <cell r="O31" t="str">
            <v>E14</v>
          </cell>
          <cell r="P31">
            <v>90</v>
          </cell>
          <cell r="Q31">
            <v>1.6</v>
          </cell>
          <cell r="R31" t="str">
            <v>M3</v>
          </cell>
          <cell r="S31">
            <v>374220000</v>
          </cell>
          <cell r="T31">
            <v>5</v>
          </cell>
          <cell r="U31">
            <v>2000</v>
          </cell>
          <cell r="V31">
            <v>374220000</v>
          </cell>
          <cell r="W31">
            <v>37422000</v>
          </cell>
          <cell r="X31">
            <v>0.33437970328961514</v>
          </cell>
          <cell r="Y31">
            <v>56309.207654267899</v>
          </cell>
          <cell r="Z31">
            <v>374.22</v>
          </cell>
          <cell r="AA31">
            <v>56683.4276542679</v>
          </cell>
          <cell r="AB31">
            <v>0.125</v>
          </cell>
          <cell r="AC31">
            <v>0.01</v>
          </cell>
          <cell r="AD31">
            <v>87187.5</v>
          </cell>
          <cell r="AE31">
            <v>0</v>
          </cell>
          <cell r="AF31">
            <v>0</v>
          </cell>
          <cell r="AG31">
            <v>0.125</v>
          </cell>
          <cell r="AH31">
            <v>23388.75</v>
          </cell>
          <cell r="AI31">
            <v>11875</v>
          </cell>
          <cell r="AJ31">
            <v>7500</v>
          </cell>
          <cell r="AK31">
            <v>129951.25</v>
          </cell>
          <cell r="AL31">
            <v>186634.6776542679</v>
          </cell>
          <cell r="AM31" t="str">
            <v xml:space="preserve"> Alat Baru</v>
          </cell>
          <cell r="AR31" t="str">
            <v>24.</v>
          </cell>
          <cell r="AT31" t="str">
            <v>PEDESTRIAN ROLLER</v>
          </cell>
          <cell r="AU31" t="str">
            <v>E24</v>
          </cell>
          <cell r="AV31">
            <v>11</v>
          </cell>
          <cell r="AW31">
            <v>0.98</v>
          </cell>
          <cell r="AX31" t="str">
            <v>Ton</v>
          </cell>
          <cell r="AY31">
            <v>46200000</v>
          </cell>
          <cell r="AZ31">
            <v>40995.900819672133</v>
          </cell>
          <cell r="BA31" t="str">
            <v xml:space="preserve"> Alat Baru</v>
          </cell>
          <cell r="BC31" t="str">
            <v>8.</v>
          </cell>
          <cell r="BE31" t="str">
            <v>DBST</v>
          </cell>
          <cell r="BI31" t="str">
            <v>v8</v>
          </cell>
          <cell r="BJ31">
            <v>6220</v>
          </cell>
          <cell r="BK31" t="str">
            <v>M2</v>
          </cell>
        </row>
        <row r="32">
          <cell r="A32" t="str">
            <v>C.</v>
          </cell>
          <cell r="C32" t="str">
            <v>BIAYA OPERASI PER JAM KERJA</v>
          </cell>
          <cell r="L32" t="str">
            <v>15.</v>
          </cell>
          <cell r="N32" t="str">
            <v>WHEEL LOADER 1.0-1.6 M3</v>
          </cell>
          <cell r="O32" t="str">
            <v>E15</v>
          </cell>
          <cell r="P32">
            <v>105</v>
          </cell>
          <cell r="Q32">
            <v>1.5</v>
          </cell>
          <cell r="R32" t="str">
            <v>M3</v>
          </cell>
          <cell r="S32">
            <v>429000000</v>
          </cell>
          <cell r="T32">
            <v>5</v>
          </cell>
          <cell r="U32">
            <v>2000</v>
          </cell>
          <cell r="V32">
            <v>429000000</v>
          </cell>
          <cell r="W32">
            <v>42900000</v>
          </cell>
          <cell r="X32">
            <v>0.33437970328961514</v>
          </cell>
          <cell r="Y32">
            <v>64552.001720060201</v>
          </cell>
          <cell r="Z32">
            <v>429</v>
          </cell>
          <cell r="AA32">
            <v>64981.001720060201</v>
          </cell>
          <cell r="AB32">
            <v>0.125</v>
          </cell>
          <cell r="AC32">
            <v>0.01</v>
          </cell>
          <cell r="AD32">
            <v>101718.75</v>
          </cell>
          <cell r="AE32">
            <v>0</v>
          </cell>
          <cell r="AF32">
            <v>0</v>
          </cell>
          <cell r="AG32">
            <v>0.125</v>
          </cell>
          <cell r="AH32">
            <v>26812.5</v>
          </cell>
          <cell r="AI32">
            <v>11875</v>
          </cell>
          <cell r="AJ32">
            <v>7500</v>
          </cell>
          <cell r="AK32">
            <v>147906.25</v>
          </cell>
          <cell r="AL32">
            <v>212887.25172006019</v>
          </cell>
          <cell r="AM32" t="str">
            <v xml:space="preserve"> Alat Baru</v>
          </cell>
          <cell r="AR32" t="str">
            <v>25.</v>
          </cell>
          <cell r="AT32" t="str">
            <v>TAMPER</v>
          </cell>
          <cell r="AU32" t="str">
            <v>E25</v>
          </cell>
          <cell r="AV32">
            <v>5</v>
          </cell>
          <cell r="AW32">
            <v>0.17</v>
          </cell>
          <cell r="AX32" t="str">
            <v>Ton</v>
          </cell>
          <cell r="AY32">
            <v>17490000</v>
          </cell>
          <cell r="AZ32">
            <v>32520.55704918033</v>
          </cell>
          <cell r="BA32" t="str">
            <v xml:space="preserve"> Alat Baru</v>
          </cell>
        </row>
        <row r="33">
          <cell r="L33" t="str">
            <v>16.</v>
          </cell>
          <cell r="N33" t="str">
            <v>THREE WHEEL ROLLER 6-8 T</v>
          </cell>
          <cell r="O33" t="str">
            <v>E16</v>
          </cell>
          <cell r="P33">
            <v>55</v>
          </cell>
          <cell r="Q33">
            <v>8</v>
          </cell>
          <cell r="R33" t="str">
            <v>Ton</v>
          </cell>
          <cell r="S33">
            <v>158400000</v>
          </cell>
          <cell r="T33">
            <v>5</v>
          </cell>
          <cell r="U33">
            <v>2000</v>
          </cell>
          <cell r="V33">
            <v>158400000</v>
          </cell>
          <cell r="W33">
            <v>15840000</v>
          </cell>
          <cell r="X33">
            <v>0.33437970328961514</v>
          </cell>
          <cell r="Y33">
            <v>23834.585250483768</v>
          </cell>
          <cell r="Z33">
            <v>158.4</v>
          </cell>
          <cell r="AA33">
            <v>23992.985250483769</v>
          </cell>
          <cell r="AB33">
            <v>0.125</v>
          </cell>
          <cell r="AC33">
            <v>0.01</v>
          </cell>
          <cell r="AD33">
            <v>53281.25</v>
          </cell>
          <cell r="AE33">
            <v>0</v>
          </cell>
          <cell r="AF33">
            <v>0</v>
          </cell>
          <cell r="AG33">
            <v>0.125</v>
          </cell>
          <cell r="AH33">
            <v>9900</v>
          </cell>
          <cell r="AI33">
            <v>11875</v>
          </cell>
          <cell r="AJ33">
            <v>7500</v>
          </cell>
          <cell r="AK33">
            <v>82556.25</v>
          </cell>
          <cell r="AL33">
            <v>106549.23525048376</v>
          </cell>
          <cell r="AM33" t="str">
            <v xml:space="preserve"> Alat Baru</v>
          </cell>
          <cell r="AR33" t="str">
            <v>26.</v>
          </cell>
          <cell r="AT33" t="str">
            <v>JACK HAMMER</v>
          </cell>
          <cell r="AU33" t="str">
            <v>E26</v>
          </cell>
          <cell r="AV33">
            <v>3</v>
          </cell>
          <cell r="AW33" t="str">
            <v xml:space="preserve">          -</v>
          </cell>
          <cell r="AX33">
            <v>0</v>
          </cell>
          <cell r="AY33">
            <v>17490000</v>
          </cell>
          <cell r="AZ33">
            <v>30583.05704918033</v>
          </cell>
          <cell r="BA33" t="str">
            <v xml:space="preserve"> Alat Baru</v>
          </cell>
          <cell r="BC33" t="str">
            <v>IV</v>
          </cell>
          <cell r="BE33" t="str">
            <v>VOLUME PEKERJAAN ALAT</v>
          </cell>
        </row>
        <row r="34">
          <cell r="A34" t="str">
            <v xml:space="preserve">       1.</v>
          </cell>
          <cell r="C34" t="str">
            <v xml:space="preserve">Bahan Bakar  =  (0.125-0.175 Ltr/HP/Jam)   x Pw x Ms </v>
          </cell>
          <cell r="G34" t="str">
            <v>H1</v>
          </cell>
          <cell r="H34">
            <v>100312.5</v>
          </cell>
          <cell r="I34" t="str">
            <v>Rupiah</v>
          </cell>
          <cell r="L34" t="str">
            <v>17.</v>
          </cell>
          <cell r="N34" t="str">
            <v>TANDEM ROLLER 6-8 T.</v>
          </cell>
          <cell r="O34" t="str">
            <v>E17</v>
          </cell>
          <cell r="P34">
            <v>50</v>
          </cell>
          <cell r="Q34">
            <v>8</v>
          </cell>
          <cell r="R34" t="str">
            <v>Ton</v>
          </cell>
          <cell r="S34">
            <v>219780000</v>
          </cell>
          <cell r="T34">
            <v>5</v>
          </cell>
          <cell r="U34">
            <v>2000</v>
          </cell>
          <cell r="V34">
            <v>219780000</v>
          </cell>
          <cell r="W34">
            <v>21978000</v>
          </cell>
          <cell r="X34">
            <v>0.33437970328961514</v>
          </cell>
          <cell r="Y34">
            <v>33070.48703504623</v>
          </cell>
          <cell r="Z34">
            <v>219.78</v>
          </cell>
          <cell r="AA34">
            <v>33290.267035046229</v>
          </cell>
          <cell r="AB34">
            <v>0.125</v>
          </cell>
          <cell r="AC34">
            <v>0.01</v>
          </cell>
          <cell r="AD34">
            <v>48437.5</v>
          </cell>
          <cell r="AE34">
            <v>0</v>
          </cell>
          <cell r="AF34">
            <v>0</v>
          </cell>
          <cell r="AG34">
            <v>0.125</v>
          </cell>
          <cell r="AH34">
            <v>13736.25</v>
          </cell>
          <cell r="AI34">
            <v>11875</v>
          </cell>
          <cell r="AJ34">
            <v>7500</v>
          </cell>
          <cell r="AK34">
            <v>81548.75</v>
          </cell>
          <cell r="AL34">
            <v>114839.01703504623</v>
          </cell>
          <cell r="AM34" t="str">
            <v xml:space="preserve"> Alat Baru</v>
          </cell>
          <cell r="AR34" t="str">
            <v>27.</v>
          </cell>
          <cell r="AT34" t="str">
            <v>FULVI MIXER</v>
          </cell>
          <cell r="AU34" t="str">
            <v>E27</v>
          </cell>
          <cell r="AV34">
            <v>75</v>
          </cell>
          <cell r="AW34" t="str">
            <v xml:space="preserve">          -</v>
          </cell>
          <cell r="AX34">
            <v>0</v>
          </cell>
          <cell r="AY34">
            <v>95700000</v>
          </cell>
          <cell r="AZ34">
            <v>112508.26192216728</v>
          </cell>
          <cell r="BA34" t="str">
            <v xml:space="preserve"> Alat Baru</v>
          </cell>
        </row>
        <row r="35">
          <cell r="C35" t="str">
            <v>Bahan Bakar Pemanasan Material</v>
          </cell>
          <cell r="E35" t="str">
            <v>= 12 x 0.7Cp x Ms</v>
          </cell>
          <cell r="G35" t="str">
            <v>H2</v>
          </cell>
          <cell r="H35">
            <v>2247000</v>
          </cell>
          <cell r="I35" t="str">
            <v>Rupiah</v>
          </cell>
          <cell r="J35" t="str">
            <v xml:space="preserve"> Khusus AMP</v>
          </cell>
          <cell r="L35" t="str">
            <v>18.</v>
          </cell>
          <cell r="N35" t="str">
            <v>TIRE ROLLER 8-10 T.</v>
          </cell>
          <cell r="O35" t="str">
            <v>E18</v>
          </cell>
          <cell r="P35">
            <v>60</v>
          </cell>
          <cell r="Q35">
            <v>10</v>
          </cell>
          <cell r="R35" t="str">
            <v>Ton</v>
          </cell>
          <cell r="S35">
            <v>231660000</v>
          </cell>
          <cell r="T35">
            <v>5</v>
          </cell>
          <cell r="U35">
            <v>1800</v>
          </cell>
          <cell r="V35">
            <v>231660000</v>
          </cell>
          <cell r="W35">
            <v>23166000</v>
          </cell>
          <cell r="X35">
            <v>0.33437970328961514</v>
          </cell>
          <cell r="Y35">
            <v>38731.201032036122</v>
          </cell>
          <cell r="Z35">
            <v>257.39999999999998</v>
          </cell>
          <cell r="AA35">
            <v>38988.601032036124</v>
          </cell>
          <cell r="AB35">
            <v>0.125</v>
          </cell>
          <cell r="AC35">
            <v>0.01</v>
          </cell>
          <cell r="AD35">
            <v>58125</v>
          </cell>
          <cell r="AE35">
            <v>0</v>
          </cell>
          <cell r="AF35">
            <v>0</v>
          </cell>
          <cell r="AG35">
            <v>0.125</v>
          </cell>
          <cell r="AH35">
            <v>16087.5</v>
          </cell>
          <cell r="AI35">
            <v>11875</v>
          </cell>
          <cell r="AJ35">
            <v>7500</v>
          </cell>
          <cell r="AK35">
            <v>93587.5</v>
          </cell>
          <cell r="AL35">
            <v>132576.10103203612</v>
          </cell>
          <cell r="AM35" t="str">
            <v xml:space="preserve"> Alat Baru</v>
          </cell>
          <cell r="AR35" t="str">
            <v>28.</v>
          </cell>
          <cell r="AT35" t="str">
            <v>CONCRETE PUMP</v>
          </cell>
          <cell r="AU35" t="str">
            <v>E28</v>
          </cell>
          <cell r="AV35">
            <v>100</v>
          </cell>
          <cell r="AW35">
            <v>8</v>
          </cell>
          <cell r="AX35" t="str">
            <v>M3</v>
          </cell>
          <cell r="AY35">
            <v>105600000</v>
          </cell>
          <cell r="AZ35">
            <v>137245.13704360157</v>
          </cell>
          <cell r="BA35" t="str">
            <v xml:space="preserve"> Alat Baru</v>
          </cell>
          <cell r="BC35" t="str">
            <v>1.</v>
          </cell>
          <cell r="BE35" t="str">
            <v>Agregat Kelas A</v>
          </cell>
          <cell r="BF35" t="str">
            <v>=  v1 x D1 x 80% x 1.05</v>
          </cell>
          <cell r="BI35" t="str">
            <v>w1</v>
          </cell>
          <cell r="BJ35">
            <v>1722.3360000000002</v>
          </cell>
          <cell r="BK35" t="str">
            <v>Ton</v>
          </cell>
        </row>
        <row r="36">
          <cell r="L36" t="str">
            <v>19.</v>
          </cell>
          <cell r="N36" t="str">
            <v>VIBRATORY ROLLER 5-8 T.</v>
          </cell>
          <cell r="O36" t="str">
            <v>E19</v>
          </cell>
          <cell r="P36">
            <v>75</v>
          </cell>
          <cell r="Q36">
            <v>7</v>
          </cell>
          <cell r="R36" t="str">
            <v>Ton</v>
          </cell>
          <cell r="S36">
            <v>258720000</v>
          </cell>
          <cell r="T36">
            <v>4</v>
          </cell>
          <cell r="U36">
            <v>2000</v>
          </cell>
          <cell r="V36">
            <v>258720000</v>
          </cell>
          <cell r="W36">
            <v>25872000</v>
          </cell>
          <cell r="X36">
            <v>0.38628912071535026</v>
          </cell>
          <cell r="Y36">
            <v>44973.324590163938</v>
          </cell>
          <cell r="Z36">
            <v>258.72000000000003</v>
          </cell>
          <cell r="AA36">
            <v>45232.04459016394</v>
          </cell>
          <cell r="AB36">
            <v>0.125</v>
          </cell>
          <cell r="AC36">
            <v>0.01</v>
          </cell>
          <cell r="AD36">
            <v>72656.25</v>
          </cell>
          <cell r="AE36">
            <v>0</v>
          </cell>
          <cell r="AF36">
            <v>0</v>
          </cell>
          <cell r="AG36">
            <v>0.125</v>
          </cell>
          <cell r="AH36">
            <v>16170</v>
          </cell>
          <cell r="AI36">
            <v>11875</v>
          </cell>
          <cell r="AJ36">
            <v>7500</v>
          </cell>
          <cell r="AK36">
            <v>108201.25</v>
          </cell>
          <cell r="AL36">
            <v>153433.29459016395</v>
          </cell>
          <cell r="AM36" t="str">
            <v xml:space="preserve"> Alat Baru</v>
          </cell>
          <cell r="AR36" t="str">
            <v>29.</v>
          </cell>
          <cell r="AT36" t="str">
            <v>TRAILER 20 TON</v>
          </cell>
          <cell r="AU36" t="str">
            <v>E29</v>
          </cell>
          <cell r="AV36">
            <v>175</v>
          </cell>
          <cell r="AW36">
            <v>20</v>
          </cell>
          <cell r="AX36" t="str">
            <v>Ton</v>
          </cell>
          <cell r="AY36">
            <v>223740000</v>
          </cell>
          <cell r="AZ36">
            <v>233389.69661113081</v>
          </cell>
          <cell r="BA36" t="str">
            <v xml:space="preserve"> Alat Baru</v>
          </cell>
          <cell r="BC36" t="str">
            <v>2.</v>
          </cell>
          <cell r="BE36" t="str">
            <v>Agregat Kelas B</v>
          </cell>
          <cell r="BF36" t="str">
            <v>=  v2 x D1 x 80% x 1.05</v>
          </cell>
          <cell r="BI36" t="str">
            <v>w2</v>
          </cell>
          <cell r="BJ36">
            <v>1726.0320000000002</v>
          </cell>
          <cell r="BK36" t="str">
            <v>Ton</v>
          </cell>
        </row>
        <row r="37">
          <cell r="A37" t="str">
            <v xml:space="preserve">       2.</v>
          </cell>
          <cell r="C37" t="str">
            <v>Pelumas         =  (0.01-0.02 Ltr/HP/Jam) x Pw x Mp</v>
          </cell>
          <cell r="G37" t="str">
            <v>I</v>
          </cell>
          <cell r="H37">
            <v>45000</v>
          </cell>
          <cell r="I37" t="str">
            <v>Rupiah</v>
          </cell>
          <cell r="L37" t="str">
            <v>20.</v>
          </cell>
          <cell r="N37" t="str">
            <v>CONCRETE VIBRATOR</v>
          </cell>
          <cell r="O37" t="str">
            <v>E20</v>
          </cell>
          <cell r="P37">
            <v>10</v>
          </cell>
          <cell r="Q37" t="str">
            <v xml:space="preserve">          -</v>
          </cell>
          <cell r="R37">
            <v>0</v>
          </cell>
          <cell r="S37">
            <v>12672000</v>
          </cell>
          <cell r="T37">
            <v>4</v>
          </cell>
          <cell r="U37">
            <v>1000</v>
          </cell>
          <cell r="V37">
            <v>12672000</v>
          </cell>
          <cell r="W37">
            <v>1267200</v>
          </cell>
          <cell r="X37">
            <v>0.38628912071535026</v>
          </cell>
          <cell r="Y37">
            <v>4405.5501639344266</v>
          </cell>
          <cell r="Z37">
            <v>25.344000000000001</v>
          </cell>
          <cell r="AA37">
            <v>4430.8941639344266</v>
          </cell>
          <cell r="AB37">
            <v>0.125</v>
          </cell>
          <cell r="AC37">
            <v>0.01</v>
          </cell>
          <cell r="AD37">
            <v>9687.5</v>
          </cell>
          <cell r="AE37">
            <v>0</v>
          </cell>
          <cell r="AF37">
            <v>0</v>
          </cell>
          <cell r="AG37">
            <v>0.125</v>
          </cell>
          <cell r="AH37">
            <v>1584</v>
          </cell>
          <cell r="AI37">
            <v>11875</v>
          </cell>
          <cell r="AJ37">
            <v>7500</v>
          </cell>
          <cell r="AK37">
            <v>30646.5</v>
          </cell>
          <cell r="AL37">
            <v>35077.394163934427</v>
          </cell>
          <cell r="AM37" t="str">
            <v xml:space="preserve"> Alat Baru</v>
          </cell>
          <cell r="AR37" t="str">
            <v>30.</v>
          </cell>
          <cell r="AT37" t="str">
            <v>PILE DRIVER + HAMMER</v>
          </cell>
          <cell r="AU37" t="str">
            <v>E30</v>
          </cell>
          <cell r="AV37">
            <v>25</v>
          </cell>
          <cell r="AW37">
            <v>2.5</v>
          </cell>
          <cell r="AX37" t="str">
            <v>Ton</v>
          </cell>
          <cell r="AY37">
            <v>73260000</v>
          </cell>
          <cell r="AZ37">
            <v>59269.255678348745</v>
          </cell>
          <cell r="BA37" t="str">
            <v xml:space="preserve"> Alat Baru</v>
          </cell>
          <cell r="BC37" t="str">
            <v>3.</v>
          </cell>
          <cell r="BE37" t="str">
            <v>ATB</v>
          </cell>
          <cell r="BF37" t="str">
            <v>=  v3 x D2 x 1.05</v>
          </cell>
          <cell r="BI37" t="str">
            <v>w3</v>
          </cell>
          <cell r="BJ37">
            <v>1531.11</v>
          </cell>
          <cell r="BK37" t="str">
            <v>Ton</v>
          </cell>
        </row>
        <row r="38">
          <cell r="L38" t="str">
            <v>21.</v>
          </cell>
          <cell r="N38" t="str">
            <v>STONE CRUSHER</v>
          </cell>
          <cell r="O38" t="str">
            <v>E21</v>
          </cell>
          <cell r="P38">
            <v>220</v>
          </cell>
          <cell r="Q38">
            <v>30</v>
          </cell>
          <cell r="R38" t="str">
            <v>T/Jam</v>
          </cell>
          <cell r="S38">
            <v>415800000</v>
          </cell>
          <cell r="T38">
            <v>5</v>
          </cell>
          <cell r="U38">
            <v>2000</v>
          </cell>
          <cell r="V38">
            <v>415800000</v>
          </cell>
          <cell r="W38">
            <v>41580000</v>
          </cell>
          <cell r="X38">
            <v>0.33437970328961514</v>
          </cell>
          <cell r="Y38">
            <v>62565.78628251989</v>
          </cell>
          <cell r="Z38">
            <v>415.8</v>
          </cell>
          <cell r="AA38">
            <v>62981.586282519893</v>
          </cell>
          <cell r="AB38">
            <v>0.125</v>
          </cell>
          <cell r="AC38">
            <v>0.01</v>
          </cell>
          <cell r="AD38">
            <v>213125</v>
          </cell>
          <cell r="AE38">
            <v>0</v>
          </cell>
          <cell r="AF38">
            <v>0</v>
          </cell>
          <cell r="AG38">
            <v>0.125</v>
          </cell>
          <cell r="AH38">
            <v>25987.5</v>
          </cell>
          <cell r="AI38">
            <v>11875</v>
          </cell>
          <cell r="AJ38">
            <v>15000</v>
          </cell>
          <cell r="AK38">
            <v>265987.5</v>
          </cell>
          <cell r="AL38">
            <v>328969.08628251991</v>
          </cell>
          <cell r="AM38" t="str">
            <v xml:space="preserve"> Alat Baru</v>
          </cell>
          <cell r="AR38" t="str">
            <v>31.</v>
          </cell>
          <cell r="AT38" t="str">
            <v>CRANE ON TRACK 35 TON</v>
          </cell>
          <cell r="AU38" t="str">
            <v>E31</v>
          </cell>
          <cell r="AV38">
            <v>125</v>
          </cell>
          <cell r="AW38">
            <v>35</v>
          </cell>
          <cell r="AX38" t="str">
            <v>Ton</v>
          </cell>
          <cell r="AY38">
            <v>600000000</v>
          </cell>
          <cell r="AZ38">
            <v>259759.30138409976</v>
          </cell>
          <cell r="BA38" t="str">
            <v xml:space="preserve"> Alat Baru</v>
          </cell>
          <cell r="BC38" t="str">
            <v>4.</v>
          </cell>
          <cell r="BE38" t="str">
            <v>ATBL</v>
          </cell>
          <cell r="BF38" t="str">
            <v>=  v4 x 1.05</v>
          </cell>
          <cell r="BI38" t="str">
            <v>w4</v>
          </cell>
          <cell r="BJ38">
            <v>0</v>
          </cell>
          <cell r="BK38" t="str">
            <v>Ton</v>
          </cell>
        </row>
        <row r="39">
          <cell r="A39" t="str">
            <v xml:space="preserve">       3.</v>
          </cell>
          <cell r="C39" t="str">
            <v>Perawatan dan     =</v>
          </cell>
          <cell r="D39" t="str">
            <v>(12,5 % - 17,5 %)  x  B'</v>
          </cell>
          <cell r="G39" t="str">
            <v>K</v>
          </cell>
          <cell r="H39">
            <v>95850</v>
          </cell>
          <cell r="I39" t="str">
            <v>Rupiah</v>
          </cell>
          <cell r="L39" t="str">
            <v>22.</v>
          </cell>
          <cell r="N39" t="str">
            <v>WATER PUMP 70-100 mm</v>
          </cell>
          <cell r="O39" t="str">
            <v>E22</v>
          </cell>
          <cell r="P39">
            <v>6</v>
          </cell>
          <cell r="Q39" t="str">
            <v xml:space="preserve">          -</v>
          </cell>
          <cell r="R39">
            <v>0</v>
          </cell>
          <cell r="S39">
            <v>11880000</v>
          </cell>
          <cell r="T39">
            <v>2</v>
          </cell>
          <cell r="U39">
            <v>2000</v>
          </cell>
          <cell r="V39">
            <v>11880000</v>
          </cell>
          <cell r="W39">
            <v>1188000</v>
          </cell>
          <cell r="X39">
            <v>0.65454545454545454</v>
          </cell>
          <cell r="Y39">
            <v>3499.2</v>
          </cell>
          <cell r="Z39">
            <v>11.88</v>
          </cell>
          <cell r="AA39">
            <v>3511.08</v>
          </cell>
          <cell r="AB39">
            <v>0.125</v>
          </cell>
          <cell r="AC39">
            <v>0.01</v>
          </cell>
          <cell r="AD39">
            <v>5812.5</v>
          </cell>
          <cell r="AE39">
            <v>0</v>
          </cell>
          <cell r="AF39">
            <v>0</v>
          </cell>
          <cell r="AG39">
            <v>0.125</v>
          </cell>
          <cell r="AH39">
            <v>742.5</v>
          </cell>
          <cell r="AI39">
            <v>11875</v>
          </cell>
          <cell r="AJ39">
            <v>7500</v>
          </cell>
          <cell r="AK39">
            <v>25930</v>
          </cell>
          <cell r="AL39">
            <v>29441.08</v>
          </cell>
          <cell r="AM39" t="str">
            <v xml:space="preserve"> Alat Baru</v>
          </cell>
          <cell r="AR39" t="str">
            <v>32.</v>
          </cell>
          <cell r="AT39" t="str">
            <v>WELDING SET</v>
          </cell>
          <cell r="AU39" t="str">
            <v>E32</v>
          </cell>
          <cell r="AV39">
            <v>40</v>
          </cell>
          <cell r="AW39">
            <v>250</v>
          </cell>
          <cell r="AX39" t="str">
            <v>Amp</v>
          </cell>
          <cell r="AY39">
            <v>13860000</v>
          </cell>
          <cell r="AZ39">
            <v>61090.636209417331</v>
          </cell>
          <cell r="BA39" t="str">
            <v xml:space="preserve"> Alat Baru</v>
          </cell>
          <cell r="BC39" t="str">
            <v>5.</v>
          </cell>
          <cell r="BE39" t="str">
            <v>AC</v>
          </cell>
          <cell r="BF39" t="str">
            <v>=  v5 x t2 x D2 x 1.05</v>
          </cell>
          <cell r="BI39" t="str">
            <v>w5</v>
          </cell>
          <cell r="BJ39">
            <v>674.84760000000006</v>
          </cell>
          <cell r="BK39" t="str">
            <v>Ton</v>
          </cell>
        </row>
        <row r="40">
          <cell r="C40" t="str">
            <v xml:space="preserve">        perbaikan</v>
          </cell>
          <cell r="D40" t="str">
            <v>W'</v>
          </cell>
          <cell r="L40" t="str">
            <v>23.</v>
          </cell>
          <cell r="N40" t="str">
            <v>WATER TANKER 3000-4500 L.</v>
          </cell>
          <cell r="O40" t="str">
            <v>E23</v>
          </cell>
          <cell r="P40">
            <v>100</v>
          </cell>
          <cell r="Q40">
            <v>4000</v>
          </cell>
          <cell r="R40" t="str">
            <v>Liter</v>
          </cell>
          <cell r="S40">
            <v>87120000</v>
          </cell>
          <cell r="T40">
            <v>5</v>
          </cell>
          <cell r="U40">
            <v>2000</v>
          </cell>
          <cell r="V40">
            <v>87120000</v>
          </cell>
          <cell r="W40">
            <v>8712000</v>
          </cell>
          <cell r="X40">
            <v>0.33437970328961514</v>
          </cell>
          <cell r="Y40">
            <v>13109.021887766072</v>
          </cell>
          <cell r="Z40">
            <v>87.12</v>
          </cell>
          <cell r="AA40">
            <v>13196.141887766073</v>
          </cell>
          <cell r="AB40">
            <v>0.125</v>
          </cell>
          <cell r="AC40">
            <v>0.01</v>
          </cell>
          <cell r="AD40">
            <v>96875</v>
          </cell>
          <cell r="AE40">
            <v>0</v>
          </cell>
          <cell r="AF40">
            <v>0</v>
          </cell>
          <cell r="AG40">
            <v>0.125</v>
          </cell>
          <cell r="AH40">
            <v>5445</v>
          </cell>
          <cell r="AI40">
            <v>11875</v>
          </cell>
          <cell r="AJ40">
            <v>7500</v>
          </cell>
          <cell r="AK40">
            <v>121695</v>
          </cell>
          <cell r="AL40">
            <v>134891.14188776608</v>
          </cell>
          <cell r="AM40" t="str">
            <v xml:space="preserve"> Alat Baru</v>
          </cell>
          <cell r="AR40" t="str">
            <v>33.</v>
          </cell>
          <cell r="AT40" t="str">
            <v>BORE PILE MACHINE</v>
          </cell>
          <cell r="AU40" t="str">
            <v>E33</v>
          </cell>
          <cell r="AV40">
            <v>150</v>
          </cell>
          <cell r="AW40">
            <v>2000</v>
          </cell>
          <cell r="AX40" t="str">
            <v>Meter</v>
          </cell>
          <cell r="AY40">
            <v>1350000000</v>
          </cell>
          <cell r="AZ40">
            <v>433091.24061422446</v>
          </cell>
          <cell r="BA40" t="str">
            <v xml:space="preserve"> Alat Baru</v>
          </cell>
          <cell r="BC40" t="str">
            <v>6.</v>
          </cell>
          <cell r="BE40" t="str">
            <v>HRS</v>
          </cell>
          <cell r="BF40" t="str">
            <v>=  v6 x t3 x D2 x 1.05</v>
          </cell>
          <cell r="BI40" t="str">
            <v>w6</v>
          </cell>
          <cell r="BJ40">
            <v>458.60849999999999</v>
          </cell>
          <cell r="BK40" t="str">
            <v>Ton</v>
          </cell>
        </row>
        <row r="41">
          <cell r="A41" t="str">
            <v xml:space="preserve">       4.</v>
          </cell>
          <cell r="C41" t="str">
            <v>Operator</v>
          </cell>
          <cell r="D41" t="str">
            <v>=   ( 1  Orang / Jam )  x  U1</v>
          </cell>
          <cell r="G41" t="str">
            <v>L</v>
          </cell>
          <cell r="H41">
            <v>11875</v>
          </cell>
          <cell r="I41" t="str">
            <v>Rupiah</v>
          </cell>
          <cell r="L41" t="str">
            <v>24.</v>
          </cell>
          <cell r="N41" t="str">
            <v>PEDESTRIAN ROLLER</v>
          </cell>
          <cell r="O41" t="str">
            <v>E24</v>
          </cell>
          <cell r="P41">
            <v>11</v>
          </cell>
          <cell r="Q41">
            <v>0.98</v>
          </cell>
          <cell r="R41" t="str">
            <v>Ton</v>
          </cell>
          <cell r="S41">
            <v>46200000</v>
          </cell>
          <cell r="T41">
            <v>4</v>
          </cell>
          <cell r="U41">
            <v>2000</v>
          </cell>
          <cell r="V41">
            <v>46200000</v>
          </cell>
          <cell r="W41">
            <v>4620000</v>
          </cell>
          <cell r="X41">
            <v>0.38628912071535026</v>
          </cell>
          <cell r="Y41">
            <v>8030.9508196721317</v>
          </cell>
          <cell r="Z41">
            <v>46.2</v>
          </cell>
          <cell r="AA41">
            <v>8077.1508196721315</v>
          </cell>
          <cell r="AB41">
            <v>0.125</v>
          </cell>
          <cell r="AC41">
            <v>0.01</v>
          </cell>
          <cell r="AD41">
            <v>10656.25</v>
          </cell>
          <cell r="AE41">
            <v>0</v>
          </cell>
          <cell r="AF41">
            <v>0</v>
          </cell>
          <cell r="AG41">
            <v>0.125</v>
          </cell>
          <cell r="AH41">
            <v>2887.5</v>
          </cell>
          <cell r="AI41">
            <v>11875</v>
          </cell>
          <cell r="AJ41">
            <v>7500</v>
          </cell>
          <cell r="AK41">
            <v>32918.75</v>
          </cell>
          <cell r="AL41">
            <v>40995.900819672133</v>
          </cell>
          <cell r="AM41" t="str">
            <v xml:space="preserve"> Alat Baru</v>
          </cell>
          <cell r="AR41" t="str">
            <v>34.</v>
          </cell>
          <cell r="AT41" t="str">
            <v>ASPHALT LIQUID MIXER</v>
          </cell>
          <cell r="AU41" t="str">
            <v>E34</v>
          </cell>
          <cell r="AV41">
            <v>5</v>
          </cell>
          <cell r="AW41">
            <v>1000</v>
          </cell>
          <cell r="AX41" t="str">
            <v>Liter</v>
          </cell>
          <cell r="AY41">
            <v>9900000</v>
          </cell>
          <cell r="AZ41">
            <v>26568.318032786887</v>
          </cell>
          <cell r="BA41" t="str">
            <v xml:space="preserve"> Alat Baru</v>
          </cell>
          <cell r="BC41" t="str">
            <v>7.</v>
          </cell>
          <cell r="BE41" t="str">
            <v>SBST</v>
          </cell>
          <cell r="BF41" t="str">
            <v>=  v7 x t4 x D3 x 1.05</v>
          </cell>
          <cell r="BI41" t="str">
            <v>w7</v>
          </cell>
          <cell r="BJ41">
            <v>260.82</v>
          </cell>
          <cell r="BK41" t="str">
            <v>Ton</v>
          </cell>
        </row>
        <row r="42">
          <cell r="A42" t="str">
            <v xml:space="preserve">       5.</v>
          </cell>
          <cell r="C42" t="str">
            <v>Pembantu Operator</v>
          </cell>
          <cell r="D42" t="str">
            <v>=   ( 3  Orang / Jam )  x  U2</v>
          </cell>
          <cell r="G42" t="str">
            <v>M</v>
          </cell>
          <cell r="H42">
            <v>22500</v>
          </cell>
          <cell r="I42" t="str">
            <v>Rupiah</v>
          </cell>
          <cell r="L42" t="str">
            <v>25.</v>
          </cell>
          <cell r="N42" t="str">
            <v>TAMPER</v>
          </cell>
          <cell r="O42" t="str">
            <v>E25</v>
          </cell>
          <cell r="P42">
            <v>5</v>
          </cell>
          <cell r="Q42">
            <v>0.17</v>
          </cell>
          <cell r="R42" t="str">
            <v>Ton</v>
          </cell>
          <cell r="S42">
            <v>17490000</v>
          </cell>
          <cell r="T42">
            <v>4</v>
          </cell>
          <cell r="U42">
            <v>1000</v>
          </cell>
          <cell r="V42">
            <v>17490000</v>
          </cell>
          <cell r="W42">
            <v>1749000</v>
          </cell>
          <cell r="X42">
            <v>0.38628912071535026</v>
          </cell>
          <cell r="Y42">
            <v>6080.5770491803287</v>
          </cell>
          <cell r="Z42">
            <v>34.979999999999997</v>
          </cell>
          <cell r="AA42">
            <v>6115.5570491803282</v>
          </cell>
          <cell r="AB42">
            <v>0.125</v>
          </cell>
          <cell r="AC42">
            <v>0.01</v>
          </cell>
          <cell r="AD42">
            <v>4843.75</v>
          </cell>
          <cell r="AE42">
            <v>0</v>
          </cell>
          <cell r="AF42">
            <v>0</v>
          </cell>
          <cell r="AG42">
            <v>0.125</v>
          </cell>
          <cell r="AH42">
            <v>2186.25</v>
          </cell>
          <cell r="AI42">
            <v>11875</v>
          </cell>
          <cell r="AJ42">
            <v>7500</v>
          </cell>
          <cell r="AK42">
            <v>26405</v>
          </cell>
          <cell r="AL42">
            <v>32520.55704918033</v>
          </cell>
          <cell r="AM42" t="str">
            <v xml:space="preserve"> Alat Baru</v>
          </cell>
          <cell r="AR42" t="str">
            <v>35.</v>
          </cell>
          <cell r="AT42" t="str">
            <v>TRAILLER 15 TON</v>
          </cell>
          <cell r="AU42" t="str">
            <v>E35</v>
          </cell>
          <cell r="AV42">
            <v>150</v>
          </cell>
          <cell r="AW42">
            <v>15</v>
          </cell>
          <cell r="AX42" t="str">
            <v>Ton</v>
          </cell>
          <cell r="AY42">
            <v>276000000</v>
          </cell>
          <cell r="AZ42">
            <v>227554.86853980148</v>
          </cell>
          <cell r="BA42" t="str">
            <v xml:space="preserve"> Alat Baru</v>
          </cell>
          <cell r="BC42" t="str">
            <v>8.</v>
          </cell>
          <cell r="BE42" t="str">
            <v>DBST</v>
          </cell>
          <cell r="BF42" t="str">
            <v>=  v8 x t4 x D3 x 1.05</v>
          </cell>
          <cell r="BI42" t="str">
            <v>w8</v>
          </cell>
          <cell r="BJ42">
            <v>391.86</v>
          </cell>
          <cell r="BK42" t="str">
            <v>Ton</v>
          </cell>
        </row>
        <row r="43">
          <cell r="L43" t="str">
            <v>26.</v>
          </cell>
          <cell r="N43" t="str">
            <v>JACK HAMMER</v>
          </cell>
          <cell r="O43" t="str">
            <v>E26</v>
          </cell>
          <cell r="P43">
            <v>3</v>
          </cell>
          <cell r="Q43" t="str">
            <v xml:space="preserve">          -</v>
          </cell>
          <cell r="R43">
            <v>0</v>
          </cell>
          <cell r="S43">
            <v>17490000</v>
          </cell>
          <cell r="T43">
            <v>4</v>
          </cell>
          <cell r="U43">
            <v>1000</v>
          </cell>
          <cell r="V43">
            <v>17490000</v>
          </cell>
          <cell r="W43">
            <v>1749000</v>
          </cell>
          <cell r="X43">
            <v>0.38628912071535026</v>
          </cell>
          <cell r="Y43">
            <v>6080.5770491803287</v>
          </cell>
          <cell r="Z43">
            <v>34.979999999999997</v>
          </cell>
          <cell r="AA43">
            <v>6115.5570491803282</v>
          </cell>
          <cell r="AB43">
            <v>0.125</v>
          </cell>
          <cell r="AC43">
            <v>0.01</v>
          </cell>
          <cell r="AD43">
            <v>2906.25</v>
          </cell>
          <cell r="AE43">
            <v>0</v>
          </cell>
          <cell r="AF43">
            <v>0</v>
          </cell>
          <cell r="AG43">
            <v>0.125</v>
          </cell>
          <cell r="AH43">
            <v>2186.25</v>
          </cell>
          <cell r="AI43">
            <v>11875</v>
          </cell>
          <cell r="AJ43">
            <v>7500</v>
          </cell>
          <cell r="AK43">
            <v>24467.5</v>
          </cell>
          <cell r="AL43">
            <v>30583.05704918033</v>
          </cell>
          <cell r="AM43" t="str">
            <v xml:space="preserve"> Alat Baru</v>
          </cell>
          <cell r="AR43" t="str">
            <v>36.</v>
          </cell>
        </row>
        <row r="44">
          <cell r="C44" t="str">
            <v>Biaya Operasi per Jam        =</v>
          </cell>
          <cell r="E44" t="str">
            <v>(H+I+K+L+M)</v>
          </cell>
          <cell r="G44" t="str">
            <v>P</v>
          </cell>
          <cell r="H44">
            <v>2522537.5</v>
          </cell>
          <cell r="I44" t="str">
            <v>Rupiah</v>
          </cell>
          <cell r="L44" t="str">
            <v>27.</v>
          </cell>
          <cell r="N44" t="str">
            <v>FULVI MIXER</v>
          </cell>
          <cell r="O44" t="str">
            <v>E27</v>
          </cell>
          <cell r="P44">
            <v>75</v>
          </cell>
          <cell r="Q44" t="str">
            <v xml:space="preserve">          -</v>
          </cell>
          <cell r="R44">
            <v>0</v>
          </cell>
          <cell r="S44">
            <v>95700000</v>
          </cell>
          <cell r="T44">
            <v>5</v>
          </cell>
          <cell r="U44">
            <v>2000</v>
          </cell>
          <cell r="V44">
            <v>95700000</v>
          </cell>
          <cell r="W44">
            <v>9570000</v>
          </cell>
          <cell r="X44">
            <v>0.33437970328961514</v>
          </cell>
          <cell r="Y44">
            <v>14400.061922167275</v>
          </cell>
          <cell r="Z44">
            <v>95.7</v>
          </cell>
          <cell r="AA44">
            <v>14495.761922167276</v>
          </cell>
          <cell r="AB44">
            <v>0.125</v>
          </cell>
          <cell r="AC44">
            <v>0.01</v>
          </cell>
          <cell r="AD44">
            <v>72656.25</v>
          </cell>
          <cell r="AE44">
            <v>0</v>
          </cell>
          <cell r="AF44">
            <v>0</v>
          </cell>
          <cell r="AG44">
            <v>0.125</v>
          </cell>
          <cell r="AH44">
            <v>5981.25</v>
          </cell>
          <cell r="AI44">
            <v>11875</v>
          </cell>
          <cell r="AJ44">
            <v>7500</v>
          </cell>
          <cell r="AK44">
            <v>98012.5</v>
          </cell>
          <cell r="AL44">
            <v>112508.26192216728</v>
          </cell>
          <cell r="AM44" t="str">
            <v xml:space="preserve"> Alat Baru</v>
          </cell>
          <cell r="AR44" t="str">
            <v>37.</v>
          </cell>
          <cell r="BE44" t="str">
            <v>Total Volume Pekerjaan Alat</v>
          </cell>
          <cell r="BG44" t="str">
            <v>=  w1 + . . . + w8</v>
          </cell>
          <cell r="BI44" t="str">
            <v>W</v>
          </cell>
          <cell r="BJ44">
            <v>6765.6140999999998</v>
          </cell>
          <cell r="BK44" t="str">
            <v>Ton</v>
          </cell>
        </row>
        <row r="45">
          <cell r="L45" t="str">
            <v>28.</v>
          </cell>
          <cell r="N45" t="str">
            <v>CONCRETE PUMP</v>
          </cell>
          <cell r="O45" t="str">
            <v>E28</v>
          </cell>
          <cell r="P45">
            <v>100</v>
          </cell>
          <cell r="Q45">
            <v>8</v>
          </cell>
          <cell r="R45" t="str">
            <v>M3</v>
          </cell>
          <cell r="S45">
            <v>105600000</v>
          </cell>
          <cell r="T45">
            <v>6</v>
          </cell>
          <cell r="U45">
            <v>2000</v>
          </cell>
          <cell r="V45">
            <v>105600000</v>
          </cell>
          <cell r="W45">
            <v>10560000</v>
          </cell>
          <cell r="X45">
            <v>0.30070574586703619</v>
          </cell>
          <cell r="Y45">
            <v>14289.53704360156</v>
          </cell>
          <cell r="Z45">
            <v>105.6</v>
          </cell>
          <cell r="AA45">
            <v>14395.13704360156</v>
          </cell>
          <cell r="AB45">
            <v>0.125</v>
          </cell>
          <cell r="AC45">
            <v>0.01</v>
          </cell>
          <cell r="AD45">
            <v>96875</v>
          </cell>
          <cell r="AG45">
            <v>0.125</v>
          </cell>
          <cell r="AH45">
            <v>6600</v>
          </cell>
          <cell r="AI45">
            <v>11875</v>
          </cell>
          <cell r="AJ45">
            <v>7500</v>
          </cell>
          <cell r="AK45">
            <v>122850</v>
          </cell>
          <cell r="AL45">
            <v>137245.13704360157</v>
          </cell>
          <cell r="AM45" t="str">
            <v xml:space="preserve"> Alat Baru</v>
          </cell>
          <cell r="AR45" t="str">
            <v>38.</v>
          </cell>
        </row>
        <row r="46">
          <cell r="A46" t="str">
            <v>D.</v>
          </cell>
          <cell r="C46" t="str">
            <v>TOTAL BIAYA SEWA ALAT / JAM   =  ( G + P )</v>
          </cell>
          <cell r="G46" t="str">
            <v>T</v>
          </cell>
          <cell r="H46">
            <v>2688680.4249799987</v>
          </cell>
          <cell r="I46" t="str">
            <v>Rupiah</v>
          </cell>
          <cell r="L46" t="str">
            <v>29.</v>
          </cell>
          <cell r="N46" t="str">
            <v>TRAILER 20 TON</v>
          </cell>
          <cell r="O46" t="str">
            <v>E29</v>
          </cell>
          <cell r="P46">
            <v>175</v>
          </cell>
          <cell r="Q46">
            <v>20</v>
          </cell>
          <cell r="R46" t="str">
            <v>Ton</v>
          </cell>
          <cell r="S46">
            <v>223740000</v>
          </cell>
          <cell r="T46">
            <v>6</v>
          </cell>
          <cell r="U46">
            <v>2000</v>
          </cell>
          <cell r="V46">
            <v>223740000</v>
          </cell>
          <cell r="W46">
            <v>22374000</v>
          </cell>
          <cell r="X46">
            <v>0.30070574586703619</v>
          </cell>
          <cell r="Y46">
            <v>30275.956611130805</v>
          </cell>
          <cell r="Z46">
            <v>223.74</v>
          </cell>
          <cell r="AA46">
            <v>30499.696611130807</v>
          </cell>
          <cell r="AB46">
            <v>0.125</v>
          </cell>
          <cell r="AC46">
            <v>0.01</v>
          </cell>
          <cell r="AD46">
            <v>169531.25</v>
          </cell>
          <cell r="AG46">
            <v>0.125</v>
          </cell>
          <cell r="AH46">
            <v>13983.75</v>
          </cell>
          <cell r="AI46">
            <v>11875</v>
          </cell>
          <cell r="AJ46">
            <v>7500</v>
          </cell>
          <cell r="AK46">
            <v>202890</v>
          </cell>
          <cell r="AL46">
            <v>233389.69661113081</v>
          </cell>
          <cell r="AM46" t="str">
            <v xml:space="preserve"> Alat Baru</v>
          </cell>
          <cell r="AR46" t="str">
            <v>39.</v>
          </cell>
          <cell r="BC46" t="str">
            <v>V</v>
          </cell>
          <cell r="BE46" t="str">
            <v>PERHITUNGAN KAPASITAS ALAT</v>
          </cell>
          <cell r="BR46" t="str">
            <v xml:space="preserve"> Alat Baru</v>
          </cell>
        </row>
        <row r="47">
          <cell r="L47" t="str">
            <v>30</v>
          </cell>
          <cell r="N47" t="str">
            <v>PILE DRIVER + HAMMER</v>
          </cell>
          <cell r="O47" t="str">
            <v>E30</v>
          </cell>
          <cell r="P47">
            <v>25</v>
          </cell>
          <cell r="Q47">
            <v>2.5</v>
          </cell>
          <cell r="R47" t="str">
            <v>Ton</v>
          </cell>
          <cell r="S47">
            <v>73260000</v>
          </cell>
          <cell r="T47">
            <v>5</v>
          </cell>
          <cell r="U47">
            <v>2000</v>
          </cell>
          <cell r="V47">
            <v>73260000</v>
          </cell>
          <cell r="W47">
            <v>7326000</v>
          </cell>
          <cell r="X47">
            <v>0.33437970328961514</v>
          </cell>
          <cell r="Y47">
            <v>11023.495678348743</v>
          </cell>
          <cell r="Z47">
            <v>73.260000000000005</v>
          </cell>
          <cell r="AA47">
            <v>11096.755678348743</v>
          </cell>
          <cell r="AB47">
            <v>0.125</v>
          </cell>
          <cell r="AC47">
            <v>0.01</v>
          </cell>
          <cell r="AD47">
            <v>24218.75</v>
          </cell>
          <cell r="AG47">
            <v>0.125</v>
          </cell>
          <cell r="AH47">
            <v>4578.75</v>
          </cell>
          <cell r="AI47">
            <v>11875</v>
          </cell>
          <cell r="AJ47">
            <v>7500</v>
          </cell>
          <cell r="AK47">
            <v>48172.5</v>
          </cell>
          <cell r="AL47">
            <v>59269.255678348745</v>
          </cell>
          <cell r="AM47" t="str">
            <v xml:space="preserve"> Alat Baru</v>
          </cell>
          <cell r="AR47" t="str">
            <v>40.</v>
          </cell>
          <cell r="BC47" t="str">
            <v>1.</v>
          </cell>
          <cell r="BE47" t="str">
            <v>Masa Mobilisasi / Demobilisasi</v>
          </cell>
          <cell r="BI47" t="str">
            <v>Tm</v>
          </cell>
          <cell r="BJ47">
            <v>3</v>
          </cell>
          <cell r="BK47" t="str">
            <v>Bulan</v>
          </cell>
          <cell r="BR47">
            <v>241560000</v>
          </cell>
        </row>
        <row r="48">
          <cell r="L48" t="str">
            <v>31.</v>
          </cell>
          <cell r="N48" t="str">
            <v>CRANE ON TRACK 35 TON</v>
          </cell>
          <cell r="O48" t="str">
            <v>E31</v>
          </cell>
          <cell r="P48">
            <v>125</v>
          </cell>
          <cell r="Q48">
            <v>35</v>
          </cell>
          <cell r="R48" t="str">
            <v>Ton</v>
          </cell>
          <cell r="S48">
            <v>600000000</v>
          </cell>
          <cell r="T48">
            <v>6</v>
          </cell>
          <cell r="U48">
            <v>2000</v>
          </cell>
          <cell r="V48">
            <v>600000000</v>
          </cell>
          <cell r="W48">
            <v>60000000</v>
          </cell>
          <cell r="X48">
            <v>0.30070574586703619</v>
          </cell>
          <cell r="Y48">
            <v>81190.551384099774</v>
          </cell>
          <cell r="Z48">
            <v>600</v>
          </cell>
          <cell r="AA48">
            <v>81790.551384099774</v>
          </cell>
          <cell r="AB48">
            <v>0.125</v>
          </cell>
          <cell r="AC48">
            <v>0.01</v>
          </cell>
          <cell r="AD48">
            <v>121093.75</v>
          </cell>
          <cell r="AG48">
            <v>0.125</v>
          </cell>
          <cell r="AH48">
            <v>37500</v>
          </cell>
          <cell r="AI48">
            <v>11875</v>
          </cell>
          <cell r="AJ48">
            <v>7500</v>
          </cell>
          <cell r="AK48">
            <v>177968.75</v>
          </cell>
          <cell r="AL48">
            <v>259759.30138409976</v>
          </cell>
          <cell r="AM48" t="str">
            <v xml:space="preserve"> Alat Baru</v>
          </cell>
          <cell r="BC48" t="str">
            <v>2.</v>
          </cell>
          <cell r="BE48" t="str">
            <v>Waktu Produksi (Di luar masa Mobilisasi &amp; Hari Libur)</v>
          </cell>
          <cell r="BI48" t="str">
            <v>T</v>
          </cell>
          <cell r="BJ48">
            <v>7.5</v>
          </cell>
          <cell r="BK48" t="str">
            <v>Bulan</v>
          </cell>
        </row>
        <row r="49">
          <cell r="A49" t="str">
            <v>E.</v>
          </cell>
          <cell r="C49" t="str">
            <v>LAIN - LAIN</v>
          </cell>
          <cell r="L49" t="str">
            <v>32.</v>
          </cell>
          <cell r="N49" t="str">
            <v>WELDING SET</v>
          </cell>
          <cell r="O49" t="str">
            <v>E32</v>
          </cell>
          <cell r="P49">
            <v>40</v>
          </cell>
          <cell r="Q49">
            <v>250</v>
          </cell>
          <cell r="R49" t="str">
            <v>Amp</v>
          </cell>
          <cell r="S49">
            <v>13860000</v>
          </cell>
          <cell r="T49">
            <v>5</v>
          </cell>
          <cell r="U49">
            <v>2000</v>
          </cell>
          <cell r="V49">
            <v>13860000</v>
          </cell>
          <cell r="W49">
            <v>1386000</v>
          </cell>
          <cell r="X49">
            <v>0.33437970328961514</v>
          </cell>
          <cell r="Y49">
            <v>2085.5262094173295</v>
          </cell>
          <cell r="Z49">
            <v>13.86</v>
          </cell>
          <cell r="AA49">
            <v>2099.3862094173296</v>
          </cell>
          <cell r="AB49">
            <v>0.125</v>
          </cell>
          <cell r="AC49">
            <v>0.01</v>
          </cell>
          <cell r="AD49">
            <v>38750</v>
          </cell>
          <cell r="AG49">
            <v>0.125</v>
          </cell>
          <cell r="AH49">
            <v>866.25</v>
          </cell>
          <cell r="AI49">
            <v>11875</v>
          </cell>
          <cell r="AJ49">
            <v>7500</v>
          </cell>
          <cell r="AK49">
            <v>58991.25</v>
          </cell>
          <cell r="AL49">
            <v>61090.636209417331</v>
          </cell>
          <cell r="AM49" t="str">
            <v xml:space="preserve"> Alat Baru</v>
          </cell>
          <cell r="BC49" t="str">
            <v>3.</v>
          </cell>
          <cell r="BE49" t="str">
            <v>Jumlah hari kerja efektif / bulan</v>
          </cell>
          <cell r="BI49" t="str">
            <v>Te1</v>
          </cell>
          <cell r="BJ49">
            <v>25</v>
          </cell>
          <cell r="BK49" t="str">
            <v>Hari/Bln</v>
          </cell>
        </row>
        <row r="50">
          <cell r="A50" t="str">
            <v xml:space="preserve">       1.</v>
          </cell>
          <cell r="C50" t="str">
            <v>Tingkat Suku Bunga</v>
          </cell>
          <cell r="G50" t="str">
            <v>i</v>
          </cell>
          <cell r="H50">
            <v>20</v>
          </cell>
          <cell r="I50" t="str">
            <v>% / Tahun</v>
          </cell>
          <cell r="L50" t="str">
            <v>33.</v>
          </cell>
          <cell r="N50" t="str">
            <v>BORE PILE MACHINE</v>
          </cell>
          <cell r="O50" t="str">
            <v>E33</v>
          </cell>
          <cell r="P50">
            <v>150</v>
          </cell>
          <cell r="Q50">
            <v>2000</v>
          </cell>
          <cell r="R50" t="str">
            <v>Meter</v>
          </cell>
          <cell r="S50">
            <v>1350000000</v>
          </cell>
          <cell r="T50">
            <v>6</v>
          </cell>
          <cell r="U50">
            <v>2000</v>
          </cell>
          <cell r="V50">
            <v>1350000000</v>
          </cell>
          <cell r="W50">
            <v>135000000</v>
          </cell>
          <cell r="X50">
            <v>0.30070574586703619</v>
          </cell>
          <cell r="Y50">
            <v>182678.74061422449</v>
          </cell>
          <cell r="Z50">
            <v>1350</v>
          </cell>
          <cell r="AA50">
            <v>184028.74061422449</v>
          </cell>
          <cell r="AB50">
            <v>0.125</v>
          </cell>
          <cell r="AC50">
            <v>0.01</v>
          </cell>
          <cell r="AD50">
            <v>145312.5</v>
          </cell>
          <cell r="AG50">
            <v>0.125</v>
          </cell>
          <cell r="AH50">
            <v>84375</v>
          </cell>
          <cell r="AI50">
            <v>11875</v>
          </cell>
          <cell r="AJ50">
            <v>7500</v>
          </cell>
          <cell r="AK50">
            <v>249062.5</v>
          </cell>
          <cell r="AL50">
            <v>433091.24061422446</v>
          </cell>
          <cell r="AM50" t="str">
            <v xml:space="preserve"> Alat Baru</v>
          </cell>
          <cell r="BC50" t="str">
            <v>4.</v>
          </cell>
          <cell r="BE50" t="str">
            <v>Jumlah jam kerja efektif / hari</v>
          </cell>
          <cell r="BI50" t="str">
            <v>Te2</v>
          </cell>
          <cell r="BJ50">
            <v>7</v>
          </cell>
          <cell r="BK50" t="str">
            <v>Jam/Hari</v>
          </cell>
        </row>
        <row r="51">
          <cell r="A51" t="str">
            <v xml:space="preserve">       2.</v>
          </cell>
          <cell r="C51" t="str">
            <v>Upah Operator / Sopir</v>
          </cell>
          <cell r="G51" t="str">
            <v>U1</v>
          </cell>
          <cell r="H51">
            <v>11875</v>
          </cell>
          <cell r="I51" t="str">
            <v>Rp./Jam</v>
          </cell>
          <cell r="L51" t="str">
            <v>34.</v>
          </cell>
          <cell r="N51" t="str">
            <v>ASPHALT LIQUID MIXER</v>
          </cell>
          <cell r="O51" t="str">
            <v>E34</v>
          </cell>
          <cell r="P51">
            <v>5</v>
          </cell>
          <cell r="Q51">
            <v>1000</v>
          </cell>
          <cell r="R51" t="str">
            <v>Liter</v>
          </cell>
          <cell r="S51">
            <v>9900000</v>
          </cell>
          <cell r="T51">
            <v>4</v>
          </cell>
          <cell r="U51">
            <v>2000</v>
          </cell>
          <cell r="V51">
            <v>9900000</v>
          </cell>
          <cell r="W51">
            <v>990000</v>
          </cell>
          <cell r="X51">
            <v>0.38628912071535026</v>
          </cell>
          <cell r="Y51">
            <v>1720.9180327868855</v>
          </cell>
          <cell r="Z51">
            <v>9.9</v>
          </cell>
          <cell r="AA51">
            <v>1730.8180327868856</v>
          </cell>
          <cell r="AB51">
            <v>0.125</v>
          </cell>
          <cell r="AC51">
            <v>0.01</v>
          </cell>
          <cell r="AD51">
            <v>4843.75</v>
          </cell>
          <cell r="AG51">
            <v>0.125</v>
          </cell>
          <cell r="AH51">
            <v>618.75</v>
          </cell>
          <cell r="AI51">
            <v>11875</v>
          </cell>
          <cell r="AJ51">
            <v>7500</v>
          </cell>
          <cell r="AK51">
            <v>24837.5</v>
          </cell>
          <cell r="AL51">
            <v>26568.318032786887</v>
          </cell>
          <cell r="AM51" t="str">
            <v xml:space="preserve"> Alat Baru</v>
          </cell>
          <cell r="BC51" t="str">
            <v>5.</v>
          </cell>
          <cell r="BE51" t="str">
            <v>Faktor efisiensi alat</v>
          </cell>
          <cell r="BI51" t="str">
            <v>Fa</v>
          </cell>
          <cell r="BJ51">
            <v>0.7</v>
          </cell>
          <cell r="BK51" t="str">
            <v>-</v>
          </cell>
        </row>
        <row r="52">
          <cell r="A52" t="str">
            <v xml:space="preserve">       3.</v>
          </cell>
          <cell r="C52" t="str">
            <v>Upah Pembantu Operator / Pmb.Sopir</v>
          </cell>
          <cell r="G52" t="str">
            <v>U2</v>
          </cell>
          <cell r="H52">
            <v>7500</v>
          </cell>
          <cell r="I52" t="str">
            <v>Rp./Jam</v>
          </cell>
          <cell r="N52" t="str">
            <v xml:space="preserve">KETERANGAN  : </v>
          </cell>
          <cell r="O52" t="str">
            <v>1.</v>
          </cell>
          <cell r="P52" t="str">
            <v>Tingkat Suku Bunga</v>
          </cell>
          <cell r="U52" t="str">
            <v>=</v>
          </cell>
          <cell r="V52">
            <v>20</v>
          </cell>
          <cell r="W52" t="str">
            <v>%  per-tahun</v>
          </cell>
        </row>
        <row r="53">
          <cell r="A53" t="str">
            <v xml:space="preserve">       4.</v>
          </cell>
          <cell r="C53" t="str">
            <v>Bahan Bakar Bensin</v>
          </cell>
          <cell r="G53" t="str">
            <v>Mb</v>
          </cell>
          <cell r="H53">
            <v>5160</v>
          </cell>
          <cell r="I53" t="str">
            <v>Liter</v>
          </cell>
          <cell r="O53" t="str">
            <v>2.</v>
          </cell>
          <cell r="P53" t="str">
            <v>Upah Operator / Sopir / Mekanik</v>
          </cell>
          <cell r="U53" t="str">
            <v>=</v>
          </cell>
          <cell r="V53">
            <v>11875</v>
          </cell>
          <cell r="W53" t="str">
            <v>Rupiah per-orang/jam</v>
          </cell>
          <cell r="BE53" t="str">
            <v>Kapasitas alat yang diperlukan =</v>
          </cell>
          <cell r="BG53" t="str">
            <v>W</v>
          </cell>
          <cell r="BI53" t="str">
            <v>SC</v>
          </cell>
          <cell r="BJ53">
            <v>7.3639337142857153</v>
          </cell>
          <cell r="BK53" t="str">
            <v>Ton/Jam</v>
          </cell>
        </row>
        <row r="54">
          <cell r="A54" t="str">
            <v xml:space="preserve">       5.</v>
          </cell>
          <cell r="C54" t="str">
            <v>Bahan Bakar Solar</v>
          </cell>
          <cell r="G54" t="str">
            <v>Ms</v>
          </cell>
          <cell r="H54">
            <v>5350</v>
          </cell>
          <cell r="I54" t="str">
            <v>Liter</v>
          </cell>
          <cell r="O54" t="str">
            <v>3.</v>
          </cell>
          <cell r="P54" t="str">
            <v>Upah Pembantu Operator/Sopir/Mekanik</v>
          </cell>
          <cell r="U54" t="str">
            <v>=</v>
          </cell>
          <cell r="V54">
            <v>7500</v>
          </cell>
          <cell r="W54" t="str">
            <v>Rupiah per-orang/jam</v>
          </cell>
          <cell r="BG54" t="str">
            <v>T x Te1 x Te2 x Fa</v>
          </cell>
        </row>
        <row r="55">
          <cell r="A55" t="str">
            <v xml:space="preserve">       6.</v>
          </cell>
          <cell r="C55" t="str">
            <v>Minyak Pelumas</v>
          </cell>
          <cell r="G55" t="str">
            <v>Mp</v>
          </cell>
          <cell r="H55">
            <v>30000</v>
          </cell>
          <cell r="I55" t="str">
            <v>Liter</v>
          </cell>
          <cell r="O55" t="str">
            <v>4.</v>
          </cell>
          <cell r="P55" t="str">
            <v>Harga Bahan Bakar Bensin</v>
          </cell>
          <cell r="U55" t="str">
            <v>=</v>
          </cell>
          <cell r="V55">
            <v>5160</v>
          </cell>
          <cell r="W55" t="str">
            <v>Rupiah per-liter</v>
          </cell>
        </row>
        <row r="56">
          <cell r="A56" t="str">
            <v xml:space="preserve">       7.</v>
          </cell>
          <cell r="C56" t="str">
            <v>PPN diperhitungkan pada lembar Rekapitulasi</v>
          </cell>
          <cell r="O56" t="str">
            <v>5.</v>
          </cell>
          <cell r="P56" t="str">
            <v>Harga Bahan Bakar Solar</v>
          </cell>
          <cell r="U56" t="str">
            <v>=</v>
          </cell>
          <cell r="V56">
            <v>5350</v>
          </cell>
          <cell r="W56" t="str">
            <v>Rupiah per-liter</v>
          </cell>
          <cell r="BC56" t="str">
            <v>VI.</v>
          </cell>
          <cell r="BE56" t="str">
            <v>ALAT YANG DIPAKAI</v>
          </cell>
        </row>
        <row r="57">
          <cell r="C57" t="str">
            <v>Biaya Pekerjaan</v>
          </cell>
          <cell r="O57" t="str">
            <v>6.</v>
          </cell>
          <cell r="P57" t="str">
            <v>Minyak Pelumas</v>
          </cell>
          <cell r="U57" t="str">
            <v>=</v>
          </cell>
          <cell r="V57">
            <v>30000</v>
          </cell>
          <cell r="W57" t="str">
            <v>Rupiah per-liter</v>
          </cell>
          <cell r="BE57" t="str">
            <v>Kapasitas alat yang dipakai pada proyek ini</v>
          </cell>
          <cell r="BI57" t="str">
            <v>SCa</v>
          </cell>
          <cell r="BJ57">
            <v>30</v>
          </cell>
          <cell r="BK57" t="str">
            <v>Ton/Jam</v>
          </cell>
          <cell r="BL57" t="str">
            <v xml:space="preserve"> OK</v>
          </cell>
        </row>
        <row r="58">
          <cell r="O58" t="str">
            <v>7.</v>
          </cell>
          <cell r="P58" t="str">
            <v>Pajak Pertambahan Nilai (PPN) diperhitungkan pada Lembar Rekapitulasi Biaya Pekerjaan</v>
          </cell>
        </row>
        <row r="59">
          <cell r="O59" t="str">
            <v>8.</v>
          </cell>
          <cell r="P59" t="str">
            <v>Khusus AMP, biaya bahan bakar ditambah (untuk pemanasan material) sebesar : 12 Liter x (Kapasitas AMP Riil = 0.7 x Kapasitas AMP/Jam) x Harga BBM Solar ,  (kolom 16)</v>
          </cell>
        </row>
        <row r="60">
          <cell r="A60" t="str">
            <v>URAIAN ANALISA ALAT</v>
          </cell>
          <cell r="L60" t="str">
            <v>ANALISA BIAYA SEWA PERALATAN PER JAM KERJA (II)</v>
          </cell>
          <cell r="BC60" t="str">
            <v>PERHITUNGAN ALAT UTAMA</v>
          </cell>
        </row>
        <row r="61">
          <cell r="BC61" t="str">
            <v>ASPHALT MIXING PLANT</v>
          </cell>
        </row>
        <row r="63">
          <cell r="A63" t="str">
            <v>No.</v>
          </cell>
          <cell r="C63" t="str">
            <v>U R A I A N</v>
          </cell>
          <cell r="G63" t="str">
            <v>KODE</v>
          </cell>
          <cell r="H63" t="str">
            <v>KOEF.</v>
          </cell>
          <cell r="I63" t="str">
            <v>SATUAN</v>
          </cell>
          <cell r="J63" t="str">
            <v>KET.</v>
          </cell>
          <cell r="P63" t="str">
            <v>TENAGA</v>
          </cell>
          <cell r="Q63" t="str">
            <v>KAPASITAS</v>
          </cell>
          <cell r="S63" t="str">
            <v>HARGA</v>
          </cell>
          <cell r="T63" t="str">
            <v>ALAT  YANG  DIPAKAI</v>
          </cell>
          <cell r="W63" t="str">
            <v>NILAI</v>
          </cell>
          <cell r="X63" t="str">
            <v>FAKTOR</v>
          </cell>
          <cell r="Y63" t="str">
            <v>BIAYA PASTI PER JAM</v>
          </cell>
          <cell r="AB63" t="str">
            <v>BIAYA OPERASI PER JAM KERJA</v>
          </cell>
          <cell r="AL63" t="str">
            <v>TOTAL</v>
          </cell>
        </row>
        <row r="64">
          <cell r="P64" t="str">
            <v>ALAT</v>
          </cell>
          <cell r="Q64" t="str">
            <v>ALAT</v>
          </cell>
          <cell r="S64" t="str">
            <v>ALAT</v>
          </cell>
          <cell r="U64" t="str">
            <v>JAM</v>
          </cell>
          <cell r="W64" t="str">
            <v>SISA</v>
          </cell>
          <cell r="X64" t="str">
            <v>PENGEM-</v>
          </cell>
          <cell r="Y64" t="str">
            <v>BIAYA</v>
          </cell>
          <cell r="Z64" t="str">
            <v>ASURANSI</v>
          </cell>
          <cell r="AA64" t="str">
            <v>TOTAL</v>
          </cell>
          <cell r="AB64" t="str">
            <v>BAHAN BAKAR &amp; PELUMAS</v>
          </cell>
          <cell r="AE64" t="str">
            <v>WORKSHOP</v>
          </cell>
          <cell r="AG64" t="str">
            <v>PERBAIKAN &amp; PERAWATAN</v>
          </cell>
          <cell r="AI64" t="str">
            <v>UPAH</v>
          </cell>
          <cell r="AK64" t="str">
            <v>TOTAL</v>
          </cell>
          <cell r="AL64" t="str">
            <v>BIAYA</v>
          </cell>
          <cell r="BC64" t="str">
            <v>No.</v>
          </cell>
          <cell r="BE64" t="str">
            <v>U R A I A N</v>
          </cell>
          <cell r="BI64" t="str">
            <v>KODE</v>
          </cell>
          <cell r="BJ64" t="str">
            <v>KOEF.</v>
          </cell>
          <cell r="BK64" t="str">
            <v>SATUAN</v>
          </cell>
          <cell r="BL64" t="str">
            <v>KET.</v>
          </cell>
        </row>
        <row r="65">
          <cell r="T65" t="str">
            <v>UMUR</v>
          </cell>
          <cell r="U65" t="str">
            <v>KERJA</v>
          </cell>
          <cell r="V65" t="str">
            <v>HARGA</v>
          </cell>
          <cell r="W65" t="str">
            <v>ALAT</v>
          </cell>
          <cell r="X65" t="str">
            <v>BALIAN</v>
          </cell>
          <cell r="Y65" t="str">
            <v>PENGEM-</v>
          </cell>
          <cell r="Z65" t="str">
            <v>DAN</v>
          </cell>
          <cell r="AA65" t="str">
            <v>BIAYA</v>
          </cell>
          <cell r="AB65" t="str">
            <v>BAHAN</v>
          </cell>
          <cell r="AC65" t="str">
            <v>MINYAK</v>
          </cell>
          <cell r="AI65" t="str">
            <v>OPERATOR</v>
          </cell>
          <cell r="AJ65" t="str">
            <v>PEMBANTU</v>
          </cell>
          <cell r="AK65" t="str">
            <v>BIAYA</v>
          </cell>
          <cell r="AL65" t="str">
            <v>SEWA ALAT</v>
          </cell>
        </row>
        <row r="66">
          <cell r="A66" t="str">
            <v>A.</v>
          </cell>
          <cell r="C66" t="str">
            <v>URAIAN PERALATAN</v>
          </cell>
          <cell r="T66" t="str">
            <v>ALAT</v>
          </cell>
          <cell r="U66" t="str">
            <v>1 TAHUN</v>
          </cell>
          <cell r="V66" t="str">
            <v>ALAT</v>
          </cell>
          <cell r="X66" t="str">
            <v>MODAL</v>
          </cell>
          <cell r="Y66" t="str">
            <v>BALIAN</v>
          </cell>
          <cell r="Z66" t="str">
            <v>LAIN-LAIN</v>
          </cell>
          <cell r="AA66" t="str">
            <v>PASTI / JAM</v>
          </cell>
          <cell r="AB66" t="str">
            <v>BAKAR</v>
          </cell>
          <cell r="AC66" t="str">
            <v>PELUMAS</v>
          </cell>
          <cell r="AD66" t="str">
            <v>BIAYA</v>
          </cell>
          <cell r="AE66" t="str">
            <v>KOEF.</v>
          </cell>
          <cell r="AF66" t="str">
            <v>BIAYA</v>
          </cell>
          <cell r="AG66" t="str">
            <v>KOEF.</v>
          </cell>
          <cell r="AH66" t="str">
            <v>BIAYA</v>
          </cell>
          <cell r="AI66" t="str">
            <v>/ SOPIR</v>
          </cell>
          <cell r="AJ66" t="str">
            <v>OPERATOR</v>
          </cell>
          <cell r="AK66" t="str">
            <v>OPERASI</v>
          </cell>
          <cell r="AL66" t="str">
            <v>PER</v>
          </cell>
          <cell r="BR66" t="str">
            <v xml:space="preserve"> Alat Baru</v>
          </cell>
        </row>
        <row r="67">
          <cell r="A67" t="str">
            <v xml:space="preserve">       1.</v>
          </cell>
          <cell r="C67" t="str">
            <v>Jenis Peralatan</v>
          </cell>
          <cell r="G67" t="str">
            <v>ASPHALT FINISHER</v>
          </cell>
          <cell r="J67" t="str">
            <v>E02</v>
          </cell>
          <cell r="Y67" t="str">
            <v>MODAL</v>
          </cell>
          <cell r="AJ67" t="str">
            <v>/ SOPIR</v>
          </cell>
          <cell r="AK67" t="str">
            <v>/ JAM</v>
          </cell>
          <cell r="AL67" t="str">
            <v>JAM KERJA</v>
          </cell>
          <cell r="BC67" t="str">
            <v>I</v>
          </cell>
          <cell r="BE67" t="str">
            <v>BERAT JENIS BAHAN</v>
          </cell>
          <cell r="BR67">
            <v>79200000</v>
          </cell>
        </row>
        <row r="68">
          <cell r="A68" t="str">
            <v xml:space="preserve">       2.</v>
          </cell>
          <cell r="C68" t="str">
            <v>Tenaga</v>
          </cell>
          <cell r="G68" t="str">
            <v>Pw</v>
          </cell>
          <cell r="H68">
            <v>47</v>
          </cell>
          <cell r="I68" t="str">
            <v>HP</v>
          </cell>
          <cell r="P68" t="str">
            <v>(HP)</v>
          </cell>
          <cell r="Q68" t="str">
            <v>-</v>
          </cell>
          <cell r="S68" t="str">
            <v>(Tahun)</v>
          </cell>
          <cell r="T68" t="str">
            <v>(Tahun)</v>
          </cell>
          <cell r="U68" t="str">
            <v>(Jam)</v>
          </cell>
          <cell r="V68" t="str">
            <v>(Rp.)</v>
          </cell>
          <cell r="W68" t="str">
            <v>(Rp.)</v>
          </cell>
          <cell r="X68" t="str">
            <v>-</v>
          </cell>
          <cell r="Y68" t="str">
            <v>(Rp.)</v>
          </cell>
          <cell r="Z68" t="str">
            <v>(Rp.)</v>
          </cell>
          <cell r="AA68" t="str">
            <v>(Rp.)</v>
          </cell>
          <cell r="AB68" t="str">
            <v>Lt/HP/Jam</v>
          </cell>
          <cell r="AC68" t="str">
            <v>Ltr/HP/Jam</v>
          </cell>
          <cell r="AD68" t="str">
            <v>(Rp.)</v>
          </cell>
          <cell r="AE68" t="str">
            <v>-</v>
          </cell>
          <cell r="AF68" t="str">
            <v>(Rp.)</v>
          </cell>
          <cell r="AG68" t="str">
            <v>-</v>
          </cell>
          <cell r="AH68" t="str">
            <v>(Rp.)</v>
          </cell>
          <cell r="AI68" t="str">
            <v>(Rp.)</v>
          </cell>
          <cell r="AJ68" t="str">
            <v>(Rp.)</v>
          </cell>
          <cell r="AK68" t="str">
            <v>(Rp.)</v>
          </cell>
          <cell r="AL68" t="str">
            <v>(Rp.)</v>
          </cell>
          <cell r="AM68" t="str">
            <v>KET.</v>
          </cell>
        </row>
        <row r="69">
          <cell r="A69" t="str">
            <v xml:space="preserve">       3.</v>
          </cell>
          <cell r="C69" t="str">
            <v>Kapasitas</v>
          </cell>
          <cell r="G69" t="str">
            <v>Cp</v>
          </cell>
          <cell r="H69">
            <v>6</v>
          </cell>
          <cell r="I69" t="str">
            <v>Ton</v>
          </cell>
          <cell r="L69" t="str">
            <v>No.</v>
          </cell>
          <cell r="M69" t="str">
            <v>JENIS PERALATAN</v>
          </cell>
          <cell r="O69" t="str">
            <v>KODE</v>
          </cell>
          <cell r="AD69" t="str">
            <v>f1 x HP x</v>
          </cell>
          <cell r="AI69" t="str">
            <v>1 Orang</v>
          </cell>
          <cell r="AJ69" t="str">
            <v>1 Orang</v>
          </cell>
          <cell r="BC69" t="str">
            <v>1.</v>
          </cell>
          <cell r="BE69" t="str">
            <v>Agregat Base</v>
          </cell>
          <cell r="BI69" t="str">
            <v>D1</v>
          </cell>
          <cell r="BJ69">
            <v>2.2000000000000002</v>
          </cell>
          <cell r="BK69" t="str">
            <v>Ton/M3</v>
          </cell>
        </row>
        <row r="70">
          <cell r="A70" t="str">
            <v xml:space="preserve">       4.</v>
          </cell>
          <cell r="C70" t="str">
            <v>Alat Baru                :</v>
          </cell>
          <cell r="D70" t="str">
            <v xml:space="preserve">  a.  Umur Ekonomis</v>
          </cell>
          <cell r="G70" t="str">
            <v>A</v>
          </cell>
          <cell r="H70">
            <v>6</v>
          </cell>
          <cell r="I70" t="str">
            <v>Tahun</v>
          </cell>
          <cell r="O70" t="str">
            <v>ALAT</v>
          </cell>
          <cell r="X70" t="str">
            <v>i(1+i)^A</v>
          </cell>
          <cell r="Y70" t="str">
            <v>(B - C) x D</v>
          </cell>
          <cell r="Z70" t="str">
            <v>0.002 x B</v>
          </cell>
          <cell r="AB70" t="str">
            <v>0.125</v>
          </cell>
          <cell r="AC70" t="str">
            <v>0.01</v>
          </cell>
          <cell r="AD70" t="str">
            <v>Harga BBM</v>
          </cell>
          <cell r="AE70" t="str">
            <v>0.0625</v>
          </cell>
          <cell r="AF70" t="str">
            <v>(g1 x B')</v>
          </cell>
          <cell r="AG70" t="str">
            <v>0.125</v>
          </cell>
          <cell r="AH70" t="str">
            <v>(g1 x B')</v>
          </cell>
          <cell r="AI70" t="str">
            <v>Per</v>
          </cell>
          <cell r="AJ70" t="str">
            <v>Per</v>
          </cell>
          <cell r="BC70" t="str">
            <v>2.</v>
          </cell>
          <cell r="BE70" t="str">
            <v>ATB / ATBL / AC / HRS</v>
          </cell>
          <cell r="BI70" t="str">
            <v>D2</v>
          </cell>
          <cell r="BJ70">
            <v>2.2999999999999998</v>
          </cell>
          <cell r="BK70" t="str">
            <v>Ton/M3</v>
          </cell>
        </row>
        <row r="71">
          <cell r="D71" t="str">
            <v xml:space="preserve">  b.  Jam Kerja Dalam 1 Tahun</v>
          </cell>
          <cell r="G71" t="str">
            <v>W</v>
          </cell>
          <cell r="H71">
            <v>2000</v>
          </cell>
          <cell r="I71" t="str">
            <v>Jam</v>
          </cell>
          <cell r="W71" t="str">
            <v>(10% X B)</v>
          </cell>
          <cell r="X71" t="str">
            <v>-----------</v>
          </cell>
          <cell r="Y71" t="str">
            <v>-----------</v>
          </cell>
          <cell r="Z71" t="str">
            <v>-----------</v>
          </cell>
          <cell r="AA71" t="str">
            <v>(e1 + e2)</v>
          </cell>
          <cell r="AB71" t="str">
            <v>s / d</v>
          </cell>
          <cell r="AC71" t="str">
            <v>s / d</v>
          </cell>
          <cell r="AD71" t="str">
            <v>+</v>
          </cell>
          <cell r="AE71" t="str">
            <v>s / d</v>
          </cell>
          <cell r="AF71" t="str">
            <v>-----</v>
          </cell>
          <cell r="AG71" t="str">
            <v>s / d</v>
          </cell>
          <cell r="AH71" t="str">
            <v>-----------</v>
          </cell>
          <cell r="AI71" t="str">
            <v>Jam Kerja</v>
          </cell>
          <cell r="AJ71" t="str">
            <v>Jam Kerja</v>
          </cell>
          <cell r="AK71" t="str">
            <v>F+G+H+I</v>
          </cell>
          <cell r="AL71" t="str">
            <v>E + J</v>
          </cell>
          <cell r="BC71" t="str">
            <v>3.</v>
          </cell>
          <cell r="BE71" t="str">
            <v>SBST / DBST</v>
          </cell>
          <cell r="BI71" t="str">
            <v>D3</v>
          </cell>
          <cell r="BJ71">
            <v>2</v>
          </cell>
          <cell r="BK71" t="str">
            <v>Ton/M3</v>
          </cell>
        </row>
        <row r="72">
          <cell r="D72" t="str">
            <v xml:space="preserve">  c.  Harga Alat</v>
          </cell>
          <cell r="G72" t="str">
            <v>B</v>
          </cell>
          <cell r="H72">
            <v>241560000</v>
          </cell>
          <cell r="I72" t="str">
            <v>Rupiah</v>
          </cell>
          <cell r="X72" t="str">
            <v>(1+i)^A-1</v>
          </cell>
          <cell r="Y72" t="str">
            <v>W</v>
          </cell>
          <cell r="Z72" t="str">
            <v>W</v>
          </cell>
          <cell r="AB72" t="str">
            <v>0.175</v>
          </cell>
          <cell r="AC72" t="str">
            <v>0.02</v>
          </cell>
          <cell r="AD72" t="str">
            <v>f2 x HP x</v>
          </cell>
          <cell r="AE72" t="str">
            <v>0.0875</v>
          </cell>
          <cell r="AF72" t="str">
            <v>W</v>
          </cell>
          <cell r="AG72" t="str">
            <v>0.175</v>
          </cell>
          <cell r="AH72" t="str">
            <v>W</v>
          </cell>
          <cell r="AI72" t="str">
            <v>=</v>
          </cell>
          <cell r="AJ72" t="str">
            <v>=</v>
          </cell>
        </row>
        <row r="73">
          <cell r="A73" t="str">
            <v xml:space="preserve">       5.</v>
          </cell>
          <cell r="C73" t="str">
            <v>Alat Yang Dipakai  :</v>
          </cell>
          <cell r="D73" t="str">
            <v xml:space="preserve">  a.  Umur Ekonomis</v>
          </cell>
          <cell r="G73" t="str">
            <v>A'</v>
          </cell>
          <cell r="H73">
            <v>6</v>
          </cell>
          <cell r="I73" t="str">
            <v>Tahun</v>
          </cell>
          <cell r="J73" t="str">
            <v xml:space="preserve"> Alat Baru</v>
          </cell>
          <cell r="AD73" t="str">
            <v>Harga Olie</v>
          </cell>
          <cell r="AI73">
            <v>11875</v>
          </cell>
          <cell r="AJ73">
            <v>7500</v>
          </cell>
          <cell r="BC73" t="str">
            <v>II</v>
          </cell>
          <cell r="BE73" t="str">
            <v>TEBAL RATA-RATA HAMPARAN PADAT</v>
          </cell>
        </row>
        <row r="74">
          <cell r="D74" t="str">
            <v xml:space="preserve">  b.  Jam Kerja Dalam 1 Tahun </v>
          </cell>
          <cell r="G74" t="str">
            <v>W'</v>
          </cell>
          <cell r="H74">
            <v>2000</v>
          </cell>
          <cell r="I74" t="str">
            <v>Jam</v>
          </cell>
          <cell r="J74" t="str">
            <v xml:space="preserve"> Alat Baru</v>
          </cell>
          <cell r="P74" t="str">
            <v>HP</v>
          </cell>
          <cell r="Q74" t="str">
            <v>Cp</v>
          </cell>
          <cell r="S74" t="str">
            <v>B</v>
          </cell>
          <cell r="T74" t="str">
            <v>A</v>
          </cell>
          <cell r="U74" t="str">
            <v>W</v>
          </cell>
          <cell r="V74" t="str">
            <v>B</v>
          </cell>
          <cell r="W74" t="str">
            <v>C</v>
          </cell>
          <cell r="X74" t="str">
            <v>D</v>
          </cell>
          <cell r="Y74" t="str">
            <v>e1</v>
          </cell>
          <cell r="Z74" t="str">
            <v>e2</v>
          </cell>
          <cell r="AA74" t="str">
            <v>E</v>
          </cell>
          <cell r="AB74" t="str">
            <v>f1</v>
          </cell>
          <cell r="AC74" t="str">
            <v>f2</v>
          </cell>
          <cell r="AD74" t="str">
            <v>F</v>
          </cell>
          <cell r="AE74" t="str">
            <v>g1</v>
          </cell>
          <cell r="AF74" t="str">
            <v>G</v>
          </cell>
          <cell r="AG74" t="str">
            <v>g1</v>
          </cell>
          <cell r="AH74" t="str">
            <v>G</v>
          </cell>
          <cell r="AI74" t="str">
            <v>H</v>
          </cell>
          <cell r="AJ74" t="str">
            <v>I</v>
          </cell>
          <cell r="AK74" t="str">
            <v>J</v>
          </cell>
          <cell r="AL74" t="str">
            <v>K</v>
          </cell>
          <cell r="AM74" t="str">
            <v>L</v>
          </cell>
        </row>
        <row r="75">
          <cell r="D75" t="str">
            <v xml:space="preserve">  c.  Harga Alat   (*)</v>
          </cell>
          <cell r="G75" t="str">
            <v>B'</v>
          </cell>
          <cell r="H75">
            <v>241560000</v>
          </cell>
          <cell r="I75" t="str">
            <v>Rupiah</v>
          </cell>
          <cell r="J75" t="str">
            <v xml:space="preserve"> Alat Baru</v>
          </cell>
          <cell r="L75" t="str">
            <v>1</v>
          </cell>
          <cell r="M75" t="str">
            <v>2</v>
          </cell>
          <cell r="O75" t="str">
            <v>2a</v>
          </cell>
          <cell r="P75" t="str">
            <v>3</v>
          </cell>
          <cell r="Q75" t="str">
            <v>4</v>
          </cell>
          <cell r="S75" t="str">
            <v>5</v>
          </cell>
          <cell r="T75" t="str">
            <v>6</v>
          </cell>
          <cell r="U75" t="str">
            <v>7</v>
          </cell>
          <cell r="V75" t="str">
            <v>8</v>
          </cell>
          <cell r="W75" t="str">
            <v>9</v>
          </cell>
          <cell r="X75" t="str">
            <v>10</v>
          </cell>
          <cell r="Y75" t="str">
            <v>11</v>
          </cell>
          <cell r="Z75" t="str">
            <v>12</v>
          </cell>
          <cell r="AA75" t="str">
            <v>13</v>
          </cell>
          <cell r="AB75" t="str">
            <v>14</v>
          </cell>
          <cell r="AC75" t="str">
            <v>15</v>
          </cell>
          <cell r="AD75" t="str">
            <v>16</v>
          </cell>
          <cell r="AE75" t="str">
            <v>17</v>
          </cell>
          <cell r="AF75" t="str">
            <v>18</v>
          </cell>
          <cell r="AG75" t="str">
            <v>17</v>
          </cell>
          <cell r="AH75" t="str">
            <v>18</v>
          </cell>
          <cell r="AI75" t="str">
            <v>19</v>
          </cell>
          <cell r="AJ75" t="str">
            <v>20</v>
          </cell>
          <cell r="AK75" t="str">
            <v>21</v>
          </cell>
          <cell r="AL75" t="str">
            <v>22</v>
          </cell>
          <cell r="AM75" t="str">
            <v>23</v>
          </cell>
          <cell r="BC75" t="str">
            <v>1.</v>
          </cell>
          <cell r="BE75" t="str">
            <v>Agregat Base</v>
          </cell>
          <cell r="BI75" t="str">
            <v>t1</v>
          </cell>
          <cell r="BJ75">
            <v>0.15</v>
          </cell>
          <cell r="BK75" t="str">
            <v>M</v>
          </cell>
        </row>
        <row r="76">
          <cell r="BC76" t="str">
            <v>2.</v>
          </cell>
          <cell r="BE76" t="str">
            <v>Asphalt Concrete (AC)</v>
          </cell>
          <cell r="BI76" t="str">
            <v>t2</v>
          </cell>
          <cell r="BJ76">
            <v>0.04</v>
          </cell>
          <cell r="BK76" t="str">
            <v>M</v>
          </cell>
        </row>
        <row r="77">
          <cell r="A77" t="str">
            <v>B.</v>
          </cell>
          <cell r="C77" t="str">
            <v>BIAYA PASTI PER JAM KERJA</v>
          </cell>
          <cell r="L77" t="str">
            <v>35.</v>
          </cell>
          <cell r="N77" t="str">
            <v>TRAILLER 15 TON</v>
          </cell>
          <cell r="O77" t="str">
            <v>E35</v>
          </cell>
          <cell r="P77">
            <v>150</v>
          </cell>
          <cell r="Q77">
            <v>15</v>
          </cell>
          <cell r="R77" t="str">
            <v>Ton</v>
          </cell>
          <cell r="S77">
            <v>276000000</v>
          </cell>
          <cell r="T77">
            <v>10</v>
          </cell>
          <cell r="U77">
            <v>1500</v>
          </cell>
          <cell r="V77">
            <v>276000000</v>
          </cell>
          <cell r="W77">
            <v>27600000</v>
          </cell>
          <cell r="X77">
            <v>0.23852275688285915</v>
          </cell>
          <cell r="Y77">
            <v>39499.368539801471</v>
          </cell>
          <cell r="Z77">
            <v>368</v>
          </cell>
          <cell r="AA77">
            <v>39867.368539801471</v>
          </cell>
          <cell r="AB77">
            <v>0.125</v>
          </cell>
          <cell r="AC77">
            <v>0.01</v>
          </cell>
          <cell r="AD77">
            <v>145312.5</v>
          </cell>
          <cell r="AE77">
            <v>0</v>
          </cell>
          <cell r="AF77">
            <v>0</v>
          </cell>
          <cell r="AG77">
            <v>0.125</v>
          </cell>
          <cell r="AH77">
            <v>23000</v>
          </cell>
          <cell r="AI77">
            <v>11875</v>
          </cell>
          <cell r="AJ77">
            <v>7500</v>
          </cell>
          <cell r="AK77">
            <v>187687.5</v>
          </cell>
          <cell r="AL77">
            <v>227554.86853980148</v>
          </cell>
          <cell r="AM77" t="str">
            <v xml:space="preserve"> Alat Baru</v>
          </cell>
          <cell r="BC77" t="str">
            <v>3.</v>
          </cell>
          <cell r="BE77" t="str">
            <v>Hot Rolled Sheet (HRS)</v>
          </cell>
          <cell r="BI77" t="str">
            <v>t3</v>
          </cell>
          <cell r="BJ77">
            <v>0.03</v>
          </cell>
          <cell r="BK77" t="str">
            <v>M</v>
          </cell>
        </row>
        <row r="78">
          <cell r="A78" t="str">
            <v xml:space="preserve">       1.</v>
          </cell>
          <cell r="C78" t="str">
            <v>Nilai Sisa Alat</v>
          </cell>
          <cell r="D78" t="str">
            <v>=  10 % x B</v>
          </cell>
          <cell r="G78" t="str">
            <v>C</v>
          </cell>
          <cell r="H78">
            <v>24156000</v>
          </cell>
          <cell r="I78" t="str">
            <v>Rupiah</v>
          </cell>
          <cell r="L78" t="str">
            <v>36.</v>
          </cell>
          <cell r="BC78" t="str">
            <v>4.</v>
          </cell>
          <cell r="BE78" t="str">
            <v>SBST</v>
          </cell>
          <cell r="BI78" t="str">
            <v>t4</v>
          </cell>
          <cell r="BJ78">
            <v>0.02</v>
          </cell>
          <cell r="BK78" t="str">
            <v>M</v>
          </cell>
        </row>
        <row r="79">
          <cell r="L79" t="str">
            <v>37.</v>
          </cell>
          <cell r="BC79" t="str">
            <v>5.</v>
          </cell>
          <cell r="BE79" t="str">
            <v>DBST</v>
          </cell>
          <cell r="BI79" t="str">
            <v>t5</v>
          </cell>
          <cell r="BJ79">
            <v>0.03</v>
          </cell>
          <cell r="BK79" t="str">
            <v>M</v>
          </cell>
        </row>
        <row r="80">
          <cell r="A80" t="str">
            <v xml:space="preserve">       2.</v>
          </cell>
          <cell r="C80" t="str">
            <v>Faktor Angsuran Modal    =</v>
          </cell>
          <cell r="E80" t="str">
            <v>i x (1 + i)^A'</v>
          </cell>
          <cell r="G80" t="str">
            <v>D</v>
          </cell>
          <cell r="H80">
            <v>0.30070574586703619</v>
          </cell>
          <cell r="I80" t="str">
            <v>-</v>
          </cell>
          <cell r="L80" t="str">
            <v>38.</v>
          </cell>
        </row>
        <row r="81">
          <cell r="E81" t="str">
            <v>(1 + i)^A' - 1</v>
          </cell>
          <cell r="L81" t="str">
            <v>39.</v>
          </cell>
          <cell r="BC81" t="str">
            <v>III</v>
          </cell>
          <cell r="BE81" t="str">
            <v>VOLUME PEKERJAAN</v>
          </cell>
        </row>
        <row r="82">
          <cell r="A82" t="str">
            <v xml:space="preserve">       3.</v>
          </cell>
          <cell r="C82" t="str">
            <v>Biaya Pasti per Jam  :</v>
          </cell>
          <cell r="L82" t="str">
            <v>40.</v>
          </cell>
        </row>
        <row r="83">
          <cell r="C83" t="str">
            <v>a.  Biaya Pengembalian Modal  =</v>
          </cell>
          <cell r="E83" t="str">
            <v>( B' - C ) x D</v>
          </cell>
          <cell r="G83" t="str">
            <v>E</v>
          </cell>
          <cell r="H83">
            <v>32687.315987238566</v>
          </cell>
          <cell r="I83" t="str">
            <v>Rupiah</v>
          </cell>
          <cell r="L83" t="str">
            <v>41.</v>
          </cell>
          <cell r="BC83" t="str">
            <v>1.</v>
          </cell>
          <cell r="BE83" t="str">
            <v>Agregat Kelas A</v>
          </cell>
          <cell r="BI83" t="str">
            <v>v1</v>
          </cell>
          <cell r="BJ83" t="str">
            <v xml:space="preserve">-  </v>
          </cell>
          <cell r="BK83" t="str">
            <v>M3</v>
          </cell>
        </row>
        <row r="84">
          <cell r="E84" t="str">
            <v>W'</v>
          </cell>
          <cell r="L84" t="str">
            <v>42.</v>
          </cell>
          <cell r="BC84" t="str">
            <v>2.</v>
          </cell>
          <cell r="BE84" t="str">
            <v>Agregat Kelas B</v>
          </cell>
          <cell r="BI84" t="str">
            <v>v2</v>
          </cell>
          <cell r="BJ84" t="str">
            <v xml:space="preserve">-  </v>
          </cell>
          <cell r="BK84" t="str">
            <v>M3</v>
          </cell>
        </row>
        <row r="85">
          <cell r="L85" t="str">
            <v>43.</v>
          </cell>
          <cell r="BC85" t="str">
            <v>3.</v>
          </cell>
          <cell r="BE85" t="str">
            <v>ATB</v>
          </cell>
          <cell r="BI85" t="str">
            <v>v3</v>
          </cell>
          <cell r="BJ85">
            <v>634</v>
          </cell>
          <cell r="BK85" t="str">
            <v>M3</v>
          </cell>
        </row>
        <row r="86">
          <cell r="C86" t="str">
            <v>b.  Asuransi, dll =</v>
          </cell>
          <cell r="D86">
            <v>2E-3</v>
          </cell>
          <cell r="E86" t="str">
            <v xml:space="preserve">  x   B'</v>
          </cell>
          <cell r="G86" t="str">
            <v>F</v>
          </cell>
          <cell r="H86">
            <v>241.56</v>
          </cell>
          <cell r="I86" t="str">
            <v>Rupiah</v>
          </cell>
          <cell r="L86" t="str">
            <v>44.</v>
          </cell>
          <cell r="BC86" t="str">
            <v>4.</v>
          </cell>
          <cell r="BE86" t="str">
            <v>ATBL</v>
          </cell>
          <cell r="BI86" t="str">
            <v>v4</v>
          </cell>
          <cell r="BJ86">
            <v>0</v>
          </cell>
          <cell r="BK86" t="str">
            <v>Ton</v>
          </cell>
          <cell r="BR86" t="str">
            <v xml:space="preserve"> Alat Baru</v>
          </cell>
        </row>
        <row r="87">
          <cell r="E87" t="str">
            <v>W'</v>
          </cell>
          <cell r="L87" t="str">
            <v>45.</v>
          </cell>
          <cell r="BC87" t="str">
            <v>5.</v>
          </cell>
          <cell r="BE87" t="str">
            <v>AC</v>
          </cell>
          <cell r="BI87" t="str">
            <v>v5</v>
          </cell>
          <cell r="BJ87">
            <v>6986</v>
          </cell>
          <cell r="BK87" t="str">
            <v>M2</v>
          </cell>
          <cell r="BR87">
            <v>726000000</v>
          </cell>
        </row>
        <row r="88">
          <cell r="L88" t="str">
            <v>46.</v>
          </cell>
          <cell r="BC88" t="str">
            <v>6.</v>
          </cell>
          <cell r="BE88" t="str">
            <v>HRS</v>
          </cell>
          <cell r="BI88" t="str">
            <v>v6</v>
          </cell>
          <cell r="BJ88">
            <v>6330</v>
          </cell>
          <cell r="BK88" t="str">
            <v>M2</v>
          </cell>
        </row>
        <row r="89">
          <cell r="C89" t="str">
            <v>Biaya Pasti per Jam             =</v>
          </cell>
          <cell r="E89" t="str">
            <v>( E + F )</v>
          </cell>
          <cell r="G89" t="str">
            <v>G</v>
          </cell>
          <cell r="H89">
            <v>32928.875987238564</v>
          </cell>
          <cell r="I89" t="str">
            <v>Rupiah</v>
          </cell>
          <cell r="L89" t="str">
            <v>47.</v>
          </cell>
          <cell r="BC89" t="str">
            <v>7.</v>
          </cell>
          <cell r="BE89" t="str">
            <v>SBST</v>
          </cell>
          <cell r="BI89" t="str">
            <v>v7</v>
          </cell>
          <cell r="BJ89">
            <v>6210</v>
          </cell>
          <cell r="BK89" t="str">
            <v>M2</v>
          </cell>
        </row>
        <row r="90">
          <cell r="L90" t="str">
            <v>48.</v>
          </cell>
          <cell r="BC90" t="str">
            <v>8.</v>
          </cell>
          <cell r="BE90" t="str">
            <v>DBST</v>
          </cell>
          <cell r="BI90" t="str">
            <v>v8</v>
          </cell>
          <cell r="BJ90">
            <v>6220</v>
          </cell>
          <cell r="BK90" t="str">
            <v>M2</v>
          </cell>
        </row>
        <row r="91">
          <cell r="A91" t="str">
            <v>C.</v>
          </cell>
          <cell r="C91" t="str">
            <v>BIAYA OPERASI PER JAM KERJA</v>
          </cell>
          <cell r="L91" t="str">
            <v>49.</v>
          </cell>
        </row>
        <row r="92">
          <cell r="L92" t="str">
            <v>50.</v>
          </cell>
          <cell r="BC92" t="str">
            <v>IV</v>
          </cell>
          <cell r="BE92" t="str">
            <v>VOLUME PEKERJAAN ALAT</v>
          </cell>
        </row>
        <row r="93">
          <cell r="A93" t="str">
            <v xml:space="preserve">       1.</v>
          </cell>
          <cell r="C93" t="str">
            <v xml:space="preserve">Bahan Bakar  =  (0.125-0.175 Ltr/HP/Jam)   x Pw x Ms </v>
          </cell>
          <cell r="G93" t="str">
            <v>H</v>
          </cell>
          <cell r="H93">
            <v>31431.25</v>
          </cell>
          <cell r="I93" t="str">
            <v>Rupiah</v>
          </cell>
          <cell r="L93" t="str">
            <v>51.</v>
          </cell>
        </row>
        <row r="94">
          <cell r="L94" t="str">
            <v>52.</v>
          </cell>
          <cell r="BC94" t="str">
            <v>1.</v>
          </cell>
          <cell r="BE94" t="str">
            <v>Agregat Kelas A</v>
          </cell>
          <cell r="BF94" t="str">
            <v>=  v1 x D1 x 80% x 1.05</v>
          </cell>
          <cell r="BI94" t="str">
            <v>w1</v>
          </cell>
          <cell r="BJ94">
            <v>0</v>
          </cell>
          <cell r="BK94" t="str">
            <v>Ton</v>
          </cell>
        </row>
        <row r="95">
          <cell r="A95" t="str">
            <v xml:space="preserve">       2.</v>
          </cell>
          <cell r="C95" t="str">
            <v>Pelumas         =  (0.01-0.02 Ltr/HP/Jam) x Pw x Mp</v>
          </cell>
          <cell r="G95" t="str">
            <v>I</v>
          </cell>
          <cell r="H95">
            <v>14100</v>
          </cell>
          <cell r="I95" t="str">
            <v>Rupiah</v>
          </cell>
          <cell r="L95" t="str">
            <v>53.</v>
          </cell>
          <cell r="BC95" t="str">
            <v>2.</v>
          </cell>
          <cell r="BE95" t="str">
            <v>Agregat Kelas B</v>
          </cell>
          <cell r="BF95" t="str">
            <v>=  v2 x D1 x 80% x 1.05</v>
          </cell>
          <cell r="BI95" t="str">
            <v>w2</v>
          </cell>
          <cell r="BJ95">
            <v>0</v>
          </cell>
          <cell r="BK95" t="str">
            <v>Ton</v>
          </cell>
        </row>
        <row r="96">
          <cell r="L96" t="str">
            <v>54.</v>
          </cell>
          <cell r="BC96" t="str">
            <v>3.</v>
          </cell>
          <cell r="BE96" t="str">
            <v>ATB</v>
          </cell>
          <cell r="BF96" t="str">
            <v>=  v3 x D2 x 1.05</v>
          </cell>
          <cell r="BI96" t="str">
            <v>w3</v>
          </cell>
          <cell r="BJ96">
            <v>1531.11</v>
          </cell>
          <cell r="BK96" t="str">
            <v>Ton</v>
          </cell>
        </row>
        <row r="97">
          <cell r="A97" t="str">
            <v xml:space="preserve">       3.</v>
          </cell>
          <cell r="C97" t="str">
            <v>Perawatan dan</v>
          </cell>
          <cell r="D97" t="str">
            <v>(12,5 % - 17,5 %)  x  B'</v>
          </cell>
          <cell r="G97" t="str">
            <v>K</v>
          </cell>
          <cell r="H97">
            <v>15097.5</v>
          </cell>
          <cell r="I97" t="str">
            <v>Rupiah</v>
          </cell>
          <cell r="L97" t="str">
            <v>55.</v>
          </cell>
          <cell r="BC97" t="str">
            <v>4.</v>
          </cell>
          <cell r="BE97" t="str">
            <v>ATBL</v>
          </cell>
          <cell r="BF97" t="str">
            <v>=  v4 x 1.05</v>
          </cell>
          <cell r="BI97" t="str">
            <v>w4</v>
          </cell>
          <cell r="BJ97">
            <v>0</v>
          </cell>
          <cell r="BK97" t="str">
            <v>Ton</v>
          </cell>
        </row>
        <row r="98">
          <cell r="C98" t="str">
            <v xml:space="preserve">        perbaikan    =</v>
          </cell>
          <cell r="D98" t="str">
            <v>W'</v>
          </cell>
          <cell r="L98" t="str">
            <v>56.</v>
          </cell>
          <cell r="BC98" t="str">
            <v>5.</v>
          </cell>
          <cell r="BE98" t="str">
            <v>AC</v>
          </cell>
          <cell r="BF98" t="str">
            <v>=  v5 x t2 x D2 x 1.05</v>
          </cell>
          <cell r="BI98" t="str">
            <v>w5</v>
          </cell>
          <cell r="BJ98">
            <v>674.84760000000006</v>
          </cell>
          <cell r="BK98" t="str">
            <v>Ton</v>
          </cell>
        </row>
        <row r="99">
          <cell r="L99" t="str">
            <v>57.</v>
          </cell>
          <cell r="BC99" t="str">
            <v>6.</v>
          </cell>
          <cell r="BE99" t="str">
            <v>HRS</v>
          </cell>
          <cell r="BF99" t="str">
            <v>=  v6 x t3 x D2 x 1.05</v>
          </cell>
          <cell r="BI99" t="str">
            <v>w6</v>
          </cell>
          <cell r="BJ99">
            <v>458.60849999999999</v>
          </cell>
          <cell r="BK99" t="str">
            <v>Ton</v>
          </cell>
        </row>
        <row r="100">
          <cell r="A100" t="str">
            <v xml:space="preserve">       4.</v>
          </cell>
          <cell r="C100" t="str">
            <v>Operator</v>
          </cell>
          <cell r="D100" t="str">
            <v>=   ( 1  Orang / Jam )  x  U1</v>
          </cell>
          <cell r="G100" t="str">
            <v>L</v>
          </cell>
          <cell r="H100">
            <v>11875</v>
          </cell>
          <cell r="I100" t="str">
            <v>Rupiah</v>
          </cell>
          <cell r="L100" t="str">
            <v>58.</v>
          </cell>
          <cell r="BC100" t="str">
            <v>7.</v>
          </cell>
          <cell r="BE100" t="str">
            <v>SBST</v>
          </cell>
          <cell r="BF100" t="str">
            <v>=  v7 x t4 x D3 x 1.05</v>
          </cell>
          <cell r="BI100" t="str">
            <v>w7</v>
          </cell>
          <cell r="BJ100">
            <v>260.82</v>
          </cell>
          <cell r="BK100" t="str">
            <v>Ton</v>
          </cell>
        </row>
        <row r="101">
          <cell r="A101" t="str">
            <v xml:space="preserve">       5.</v>
          </cell>
          <cell r="C101" t="str">
            <v>Pembantu Operator</v>
          </cell>
          <cell r="D101" t="str">
            <v>=   ( 1  Orang / Jam )  x  U2</v>
          </cell>
          <cell r="G101" t="str">
            <v>M</v>
          </cell>
          <cell r="H101">
            <v>7500</v>
          </cell>
          <cell r="I101" t="str">
            <v>Rupiah</v>
          </cell>
          <cell r="L101" t="str">
            <v>59.</v>
          </cell>
          <cell r="BC101" t="str">
            <v>8.</v>
          </cell>
          <cell r="BE101" t="str">
            <v>DBST</v>
          </cell>
          <cell r="BF101" t="str">
            <v>=  v8 x t4 x D3 x 1.05</v>
          </cell>
          <cell r="BI101" t="str">
            <v>w8</v>
          </cell>
          <cell r="BJ101">
            <v>391.86</v>
          </cell>
          <cell r="BK101" t="str">
            <v>Ton</v>
          </cell>
        </row>
        <row r="102">
          <cell r="L102" t="str">
            <v>60.</v>
          </cell>
        </row>
        <row r="103">
          <cell r="C103" t="str">
            <v>Biaya Operasi per Jam        =</v>
          </cell>
          <cell r="E103" t="str">
            <v>(H+I+K+L+M)</v>
          </cell>
          <cell r="G103" t="str">
            <v>P</v>
          </cell>
          <cell r="H103">
            <v>80003.75</v>
          </cell>
          <cell r="I103" t="str">
            <v>Rupiah</v>
          </cell>
          <cell r="L103" t="str">
            <v>61.</v>
          </cell>
          <cell r="BE103" t="str">
            <v>Total Volume Pekerjaan Alat</v>
          </cell>
          <cell r="BG103" t="str">
            <v>=  w1 + . . . + w8</v>
          </cell>
          <cell r="BI103" t="str">
            <v>W</v>
          </cell>
          <cell r="BJ103">
            <v>3317.2460999999998</v>
          </cell>
          <cell r="BK103" t="str">
            <v>Ton</v>
          </cell>
        </row>
        <row r="104">
          <cell r="L104" t="str">
            <v>62.</v>
          </cell>
        </row>
        <row r="105">
          <cell r="A105" t="str">
            <v>D.</v>
          </cell>
          <cell r="C105" t="str">
            <v>TOTAL BIAYA SEWA ALAT / JAM   =   ( G + P )</v>
          </cell>
          <cell r="G105" t="str">
            <v>S</v>
          </cell>
          <cell r="H105">
            <v>112932.62598723857</v>
          </cell>
          <cell r="I105" t="str">
            <v>Rupiah</v>
          </cell>
          <cell r="L105" t="str">
            <v>63.</v>
          </cell>
          <cell r="BC105" t="str">
            <v>V</v>
          </cell>
          <cell r="BE105" t="str">
            <v>PERHITUNGAN KAPASITAS ALAT</v>
          </cell>
        </row>
        <row r="106">
          <cell r="L106" t="str">
            <v>64.</v>
          </cell>
          <cell r="BC106" t="str">
            <v>1.</v>
          </cell>
          <cell r="BE106" t="str">
            <v>Masa Mobilisasi / Demobilisasi</v>
          </cell>
          <cell r="BI106" t="str">
            <v>Tm</v>
          </cell>
          <cell r="BJ106">
            <v>3</v>
          </cell>
          <cell r="BK106" t="str">
            <v>Bulan</v>
          </cell>
          <cell r="BR106" t="str">
            <v xml:space="preserve"> Alat Baru</v>
          </cell>
        </row>
        <row r="107">
          <cell r="L107" t="str">
            <v>65.</v>
          </cell>
          <cell r="BC107" t="str">
            <v>2.</v>
          </cell>
          <cell r="BE107" t="str">
            <v>Waktu Produksi (Di luar masa Mobilisasi &amp; Hari Libur)</v>
          </cell>
          <cell r="BI107" t="str">
            <v>T</v>
          </cell>
          <cell r="BJ107">
            <v>7.5</v>
          </cell>
          <cell r="BK107" t="str">
            <v>Bulan</v>
          </cell>
          <cell r="BR107">
            <v>51480000</v>
          </cell>
        </row>
        <row r="108">
          <cell r="A108" t="str">
            <v>E.</v>
          </cell>
          <cell r="C108" t="str">
            <v>LAIN - LAIN</v>
          </cell>
          <cell r="L108" t="str">
            <v>66.</v>
          </cell>
          <cell r="BC108" t="str">
            <v>3.</v>
          </cell>
          <cell r="BE108" t="str">
            <v>Jumlah hari kerja efektif / bulan</v>
          </cell>
          <cell r="BI108" t="str">
            <v>Te1</v>
          </cell>
          <cell r="BJ108">
            <v>25</v>
          </cell>
          <cell r="BK108" t="str">
            <v>Hari/Bln</v>
          </cell>
        </row>
        <row r="109">
          <cell r="A109" t="str">
            <v xml:space="preserve">       1.</v>
          </cell>
          <cell r="C109" t="str">
            <v>Tingkat Suku Bunga</v>
          </cell>
          <cell r="G109" t="str">
            <v>i</v>
          </cell>
          <cell r="H109">
            <v>20</v>
          </cell>
          <cell r="I109" t="str">
            <v>% / Tahun</v>
          </cell>
          <cell r="L109" t="str">
            <v>67.</v>
          </cell>
          <cell r="BC109" t="str">
            <v>4.</v>
          </cell>
          <cell r="BE109" t="str">
            <v>Jumlah jam kerja efektif / hari</v>
          </cell>
          <cell r="BI109" t="str">
            <v>Te2</v>
          </cell>
          <cell r="BJ109">
            <v>7</v>
          </cell>
          <cell r="BK109" t="str">
            <v>Jam/Hari</v>
          </cell>
        </row>
        <row r="110">
          <cell r="A110" t="str">
            <v xml:space="preserve">       2.</v>
          </cell>
          <cell r="C110" t="str">
            <v>Upah Operator / Sopir</v>
          </cell>
          <cell r="G110" t="str">
            <v>U1</v>
          </cell>
          <cell r="H110">
            <v>11875</v>
          </cell>
          <cell r="I110" t="str">
            <v>Rp./Jam</v>
          </cell>
          <cell r="L110" t="str">
            <v>68.</v>
          </cell>
          <cell r="BC110" t="str">
            <v>5.</v>
          </cell>
          <cell r="BE110" t="str">
            <v>Faktor efisiensi alat</v>
          </cell>
          <cell r="BI110" t="str">
            <v>Fa</v>
          </cell>
          <cell r="BJ110">
            <v>0.7</v>
          </cell>
          <cell r="BK110" t="str">
            <v>-</v>
          </cell>
        </row>
        <row r="111">
          <cell r="A111" t="str">
            <v xml:space="preserve">       3.</v>
          </cell>
          <cell r="C111" t="str">
            <v>Upah Pembantu Operator / Pmb.Sopir</v>
          </cell>
          <cell r="G111" t="str">
            <v>U2</v>
          </cell>
          <cell r="H111">
            <v>7500</v>
          </cell>
          <cell r="I111" t="str">
            <v>Rp./Jam</v>
          </cell>
          <cell r="N111" t="str">
            <v xml:space="preserve">KETERANGAN  : </v>
          </cell>
          <cell r="O111" t="str">
            <v>1.</v>
          </cell>
          <cell r="P111" t="str">
            <v>Tingkat Suku Bunga</v>
          </cell>
          <cell r="U111" t="str">
            <v>=</v>
          </cell>
          <cell r="V111">
            <v>20</v>
          </cell>
          <cell r="W111" t="str">
            <v>%  per-tahun</v>
          </cell>
        </row>
        <row r="112">
          <cell r="A112" t="str">
            <v xml:space="preserve">       4.</v>
          </cell>
          <cell r="C112" t="str">
            <v>Bahan Bakar Bensin</v>
          </cell>
          <cell r="G112" t="str">
            <v>Mb</v>
          </cell>
          <cell r="H112">
            <v>5160</v>
          </cell>
          <cell r="I112" t="str">
            <v>Liter</v>
          </cell>
          <cell r="O112" t="str">
            <v>2.</v>
          </cell>
          <cell r="P112" t="str">
            <v>Upah Operator / Sopir / Mekanik</v>
          </cell>
          <cell r="U112" t="str">
            <v>=</v>
          </cell>
          <cell r="V112">
            <v>11875</v>
          </cell>
          <cell r="W112" t="str">
            <v>Rupiah per-orang/jam</v>
          </cell>
          <cell r="BE112" t="str">
            <v>Kapasitas alat yang diperlukan =</v>
          </cell>
          <cell r="BG112" t="str">
            <v>W</v>
          </cell>
          <cell r="BI112" t="str">
            <v>SC</v>
          </cell>
          <cell r="BJ112">
            <v>3.6106080000000005</v>
          </cell>
          <cell r="BK112" t="str">
            <v>Ton/Jam</v>
          </cell>
        </row>
        <row r="113">
          <cell r="A113" t="str">
            <v xml:space="preserve">       5.</v>
          </cell>
          <cell r="C113" t="str">
            <v>Bahan Bakar Solar</v>
          </cell>
          <cell r="G113" t="str">
            <v>Ms</v>
          </cell>
          <cell r="H113">
            <v>5350</v>
          </cell>
          <cell r="I113" t="str">
            <v>Liter</v>
          </cell>
          <cell r="O113" t="str">
            <v>3.</v>
          </cell>
          <cell r="P113" t="str">
            <v>Upah Pembantu Operator/Sopir/Mekanik</v>
          </cell>
          <cell r="U113" t="str">
            <v>=</v>
          </cell>
          <cell r="V113">
            <v>7500</v>
          </cell>
          <cell r="W113" t="str">
            <v>Rupiah per-orang/jam</v>
          </cell>
          <cell r="BG113" t="str">
            <v>T x Te1 x Te2 x Fa</v>
          </cell>
        </row>
        <row r="114">
          <cell r="A114" t="str">
            <v xml:space="preserve">       6.</v>
          </cell>
          <cell r="C114" t="str">
            <v>Minyak Pelumas</v>
          </cell>
          <cell r="G114" t="str">
            <v>Mp</v>
          </cell>
          <cell r="H114">
            <v>30000</v>
          </cell>
          <cell r="I114" t="str">
            <v>Liter</v>
          </cell>
          <cell r="O114" t="str">
            <v>4.</v>
          </cell>
          <cell r="P114" t="str">
            <v>Harga Bahan Bakar Bensin</v>
          </cell>
          <cell r="U114" t="str">
            <v>=</v>
          </cell>
          <cell r="V114">
            <v>5160</v>
          </cell>
          <cell r="W114" t="str">
            <v>Rupiah per-liter</v>
          </cell>
        </row>
        <row r="115">
          <cell r="A115" t="str">
            <v xml:space="preserve">       7.</v>
          </cell>
          <cell r="C115" t="str">
            <v>PPN diperhitungkan pada lembar Rekapitulasi</v>
          </cell>
          <cell r="O115" t="str">
            <v>5.</v>
          </cell>
          <cell r="P115" t="str">
            <v>Harga Bahan Bakar Solar</v>
          </cell>
          <cell r="U115" t="str">
            <v>=</v>
          </cell>
          <cell r="V115">
            <v>5350</v>
          </cell>
          <cell r="W115" t="str">
            <v>Rupiah per-liter</v>
          </cell>
          <cell r="BC115" t="str">
            <v>VI.</v>
          </cell>
          <cell r="BE115" t="str">
            <v>ALAT YANG DIPAKAI</v>
          </cell>
        </row>
        <row r="116">
          <cell r="C116" t="str">
            <v>Biaya Pekerjaan</v>
          </cell>
          <cell r="O116" t="str">
            <v>6.</v>
          </cell>
          <cell r="P116" t="str">
            <v>Minyak Pelumas</v>
          </cell>
          <cell r="U116" t="str">
            <v>=</v>
          </cell>
          <cell r="V116">
            <v>30000</v>
          </cell>
          <cell r="W116" t="str">
            <v>Rupiah per-liter</v>
          </cell>
          <cell r="BE116" t="str">
            <v>Kapasitas alat yang dipakai pada proyek ini</v>
          </cell>
          <cell r="BI116" t="str">
            <v>SCa</v>
          </cell>
          <cell r="BJ116">
            <v>50</v>
          </cell>
          <cell r="BK116" t="str">
            <v>Ton/Jam</v>
          </cell>
          <cell r="BL116" t="str">
            <v xml:space="preserve"> OK</v>
          </cell>
        </row>
        <row r="117">
          <cell r="O117" t="str">
            <v>7.</v>
          </cell>
          <cell r="P117" t="str">
            <v>Pajak Pertambahan Nilai (PPN) diperhitungkan pada Lembar Rekapitulasi Biaya Pekerjaan</v>
          </cell>
        </row>
        <row r="118">
          <cell r="O118" t="str">
            <v>8.</v>
          </cell>
          <cell r="P118" t="str">
            <v>Khusus AMP, biaya bahan bakar ditambah (untuk pemanasan material) sebesar : 12 Liter x (Kapasitas AMP Riil = 0.7 x Kapasitas AMP/Jam) x Harga BBM Solar ,  (kolom 16)</v>
          </cell>
        </row>
        <row r="119">
          <cell r="A119" t="str">
            <v>URAIAN ANALISA ALAT</v>
          </cell>
        </row>
        <row r="122">
          <cell r="A122" t="str">
            <v>No.</v>
          </cell>
          <cell r="C122" t="str">
            <v>U R A I A N</v>
          </cell>
          <cell r="G122" t="str">
            <v>KODE</v>
          </cell>
          <cell r="H122" t="str">
            <v>KOEF.</v>
          </cell>
          <cell r="I122" t="str">
            <v>SATUAN</v>
          </cell>
          <cell r="J122" t="str">
            <v>KET.</v>
          </cell>
        </row>
        <row r="125">
          <cell r="A125" t="str">
            <v>A.</v>
          </cell>
          <cell r="C125" t="str">
            <v>URAIAN PERALATAN</v>
          </cell>
        </row>
        <row r="126">
          <cell r="A126" t="str">
            <v xml:space="preserve">       1.</v>
          </cell>
          <cell r="C126" t="str">
            <v>Jenis Peralatan</v>
          </cell>
          <cell r="G126" t="str">
            <v>ASPHALT SPRAYER</v>
          </cell>
          <cell r="J126" t="str">
            <v>E03</v>
          </cell>
          <cell r="BR126" t="str">
            <v xml:space="preserve"> Alat Baru</v>
          </cell>
        </row>
        <row r="127">
          <cell r="A127" t="str">
            <v xml:space="preserve">       2.</v>
          </cell>
          <cell r="C127" t="str">
            <v>Tenaga</v>
          </cell>
          <cell r="G127" t="str">
            <v>Pw</v>
          </cell>
          <cell r="H127">
            <v>15</v>
          </cell>
          <cell r="I127" t="str">
            <v>HP</v>
          </cell>
          <cell r="BR127">
            <v>23760000</v>
          </cell>
        </row>
        <row r="128">
          <cell r="A128" t="str">
            <v xml:space="preserve">       3.</v>
          </cell>
          <cell r="C128" t="str">
            <v>Kapasitas</v>
          </cell>
          <cell r="G128" t="str">
            <v>Cp</v>
          </cell>
          <cell r="H128">
            <v>800</v>
          </cell>
          <cell r="I128" t="str">
            <v>Liter</v>
          </cell>
        </row>
        <row r="129">
          <cell r="A129" t="str">
            <v xml:space="preserve">       4.</v>
          </cell>
          <cell r="C129" t="str">
            <v>Alat Baru                :</v>
          </cell>
          <cell r="D129" t="str">
            <v xml:space="preserve">  a.  Umur Ekonomis</v>
          </cell>
          <cell r="G129" t="str">
            <v>A</v>
          </cell>
          <cell r="H129">
            <v>5</v>
          </cell>
          <cell r="I129" t="str">
            <v>Tahun</v>
          </cell>
        </row>
        <row r="130">
          <cell r="D130" t="str">
            <v xml:space="preserve">  b.  Jam Kerja Dalam 1 Tahun</v>
          </cell>
          <cell r="G130" t="str">
            <v>W</v>
          </cell>
          <cell r="H130">
            <v>2000</v>
          </cell>
          <cell r="I130" t="str">
            <v>Jam</v>
          </cell>
        </row>
        <row r="131">
          <cell r="D131" t="str">
            <v xml:space="preserve">  c.  Harga Alat</v>
          </cell>
          <cell r="G131" t="str">
            <v>B</v>
          </cell>
          <cell r="H131">
            <v>79200000</v>
          </cell>
          <cell r="I131" t="str">
            <v>Rupiah</v>
          </cell>
        </row>
        <row r="132">
          <cell r="A132" t="str">
            <v xml:space="preserve">       5.</v>
          </cell>
          <cell r="C132" t="str">
            <v>Alat Yang Dipakai  :</v>
          </cell>
          <cell r="D132" t="str">
            <v xml:space="preserve">  a.  Umur Ekonomis</v>
          </cell>
          <cell r="G132" t="str">
            <v>A'</v>
          </cell>
          <cell r="H132">
            <v>5</v>
          </cell>
          <cell r="I132" t="str">
            <v>Tahun</v>
          </cell>
          <cell r="J132" t="str">
            <v xml:space="preserve"> Alat Baru</v>
          </cell>
        </row>
        <row r="133">
          <cell r="D133" t="str">
            <v xml:space="preserve">  b.  Jam Kerja Dalam 1 Tahun </v>
          </cell>
          <cell r="G133" t="str">
            <v>W'</v>
          </cell>
          <cell r="H133">
            <v>2000</v>
          </cell>
          <cell r="I133" t="str">
            <v>Jam</v>
          </cell>
          <cell r="J133" t="str">
            <v xml:space="preserve"> Alat Baru</v>
          </cell>
        </row>
        <row r="134">
          <cell r="D134" t="str">
            <v xml:space="preserve">  c.  Harga Alat   (*)</v>
          </cell>
          <cell r="G134" t="str">
            <v>B'</v>
          </cell>
          <cell r="H134">
            <v>79200000</v>
          </cell>
          <cell r="I134" t="str">
            <v>Rupiah</v>
          </cell>
          <cell r="J134" t="str">
            <v xml:space="preserve"> Alat Baru</v>
          </cell>
        </row>
        <row r="136">
          <cell r="A136" t="str">
            <v>B.</v>
          </cell>
          <cell r="C136" t="str">
            <v>BIAYA PASTI PER JAM KERJA</v>
          </cell>
        </row>
        <row r="137">
          <cell r="A137" t="str">
            <v xml:space="preserve">       1.</v>
          </cell>
          <cell r="C137" t="str">
            <v>Nilai Sisa Alat</v>
          </cell>
          <cell r="D137" t="str">
            <v>=  10 % x B</v>
          </cell>
          <cell r="G137" t="str">
            <v>C</v>
          </cell>
          <cell r="H137">
            <v>7920000</v>
          </cell>
          <cell r="I137" t="str">
            <v>Rupiah</v>
          </cell>
        </row>
        <row r="139">
          <cell r="A139" t="str">
            <v xml:space="preserve">       2.</v>
          </cell>
          <cell r="C139" t="str">
            <v>Faktor Angsuran Modal    =</v>
          </cell>
          <cell r="E139" t="str">
            <v>i x (1 + i)^A'</v>
          </cell>
          <cell r="G139" t="str">
            <v>D</v>
          </cell>
          <cell r="H139">
            <v>0.33437970328961514</v>
          </cell>
          <cell r="I139" t="str">
            <v>-</v>
          </cell>
        </row>
        <row r="140">
          <cell r="E140" t="str">
            <v>(1 + i)^A' - 1</v>
          </cell>
        </row>
        <row r="141">
          <cell r="A141" t="str">
            <v xml:space="preserve">       3.</v>
          </cell>
          <cell r="C141" t="str">
            <v>Biaya Pasti per Jam  :</v>
          </cell>
        </row>
        <row r="142">
          <cell r="C142" t="str">
            <v>a.  Biaya Pengembalian Modal  =</v>
          </cell>
          <cell r="E142" t="str">
            <v>( B' - C ) x D</v>
          </cell>
          <cell r="G142" t="str">
            <v>E</v>
          </cell>
          <cell r="H142">
            <v>11917.292625241884</v>
          </cell>
          <cell r="I142" t="str">
            <v>Rupiah</v>
          </cell>
        </row>
        <row r="143">
          <cell r="E143" t="str">
            <v>W'</v>
          </cell>
        </row>
        <row r="145">
          <cell r="C145" t="str">
            <v>b.  Asuransi, dll =</v>
          </cell>
          <cell r="D145">
            <v>2E-3</v>
          </cell>
          <cell r="E145" t="str">
            <v xml:space="preserve">  x   B'</v>
          </cell>
          <cell r="G145" t="str">
            <v>F</v>
          </cell>
          <cell r="H145">
            <v>79.2</v>
          </cell>
          <cell r="I145" t="str">
            <v>Rupiah</v>
          </cell>
        </row>
        <row r="146">
          <cell r="E146" t="str">
            <v>W'</v>
          </cell>
          <cell r="BR146" t="str">
            <v xml:space="preserve"> Alat Baru</v>
          </cell>
        </row>
        <row r="147">
          <cell r="BR147">
            <v>501600000</v>
          </cell>
        </row>
        <row r="148">
          <cell r="C148" t="str">
            <v>Biaya Pasti per Jam             =</v>
          </cell>
          <cell r="E148" t="str">
            <v>( E + F )</v>
          </cell>
          <cell r="G148" t="str">
            <v>G</v>
          </cell>
          <cell r="H148">
            <v>11996.492625241885</v>
          </cell>
          <cell r="I148" t="str">
            <v>Rupiah</v>
          </cell>
        </row>
        <row r="150">
          <cell r="A150" t="str">
            <v>C.</v>
          </cell>
          <cell r="C150" t="str">
            <v>BIAYA OPERASI PER JAM KERJA</v>
          </cell>
        </row>
        <row r="152">
          <cell r="A152" t="str">
            <v xml:space="preserve">       1.</v>
          </cell>
          <cell r="C152" t="str">
            <v xml:space="preserve">Bahan Bakar  =  (0.125-0.175 Ltr/HP/Jam)   x Pw x Ms </v>
          </cell>
          <cell r="G152" t="str">
            <v>H</v>
          </cell>
          <cell r="H152">
            <v>10031.25</v>
          </cell>
          <cell r="I152" t="str">
            <v>Rupiah</v>
          </cell>
        </row>
        <row r="154">
          <cell r="A154" t="str">
            <v xml:space="preserve">       2.</v>
          </cell>
          <cell r="C154" t="str">
            <v>Pelumas         =  (0.01-0.02 Ltr/HP/Jam) x Pw x Mp</v>
          </cell>
          <cell r="G154" t="str">
            <v>I</v>
          </cell>
          <cell r="H154">
            <v>4500</v>
          </cell>
          <cell r="I154" t="str">
            <v>Rupiah</v>
          </cell>
        </row>
        <row r="156">
          <cell r="A156" t="str">
            <v xml:space="preserve">       3.</v>
          </cell>
          <cell r="C156" t="str">
            <v>Perawatan dan</v>
          </cell>
          <cell r="D156" t="str">
            <v>(12,5 % - 17,5 %)  x  B'</v>
          </cell>
          <cell r="G156" t="str">
            <v>K</v>
          </cell>
          <cell r="H156">
            <v>4950</v>
          </cell>
          <cell r="I156" t="str">
            <v>Rupiah</v>
          </cell>
        </row>
        <row r="157">
          <cell r="C157" t="str">
            <v xml:space="preserve">        perbaikan    =</v>
          </cell>
          <cell r="D157" t="str">
            <v>W'</v>
          </cell>
        </row>
        <row r="159">
          <cell r="A159" t="str">
            <v xml:space="preserve">       4.</v>
          </cell>
          <cell r="C159" t="str">
            <v>Operator</v>
          </cell>
          <cell r="D159" t="str">
            <v>=   ( 1  Orang / Jam )  x  U1</v>
          </cell>
          <cell r="G159" t="str">
            <v>L</v>
          </cell>
          <cell r="H159">
            <v>11875</v>
          </cell>
          <cell r="I159" t="str">
            <v>Rupiah</v>
          </cell>
        </row>
        <row r="160">
          <cell r="A160" t="str">
            <v xml:space="preserve">       5.</v>
          </cell>
          <cell r="C160" t="str">
            <v>Pembantu Operator</v>
          </cell>
          <cell r="D160" t="str">
            <v>=   ( 1  Orang / Jam )  x  U2</v>
          </cell>
          <cell r="G160" t="str">
            <v>M</v>
          </cell>
          <cell r="H160">
            <v>7500</v>
          </cell>
          <cell r="I160" t="str">
            <v>Rupiah</v>
          </cell>
        </row>
        <row r="162">
          <cell r="C162" t="str">
            <v>Biaya Operasi per Jam        =</v>
          </cell>
          <cell r="E162" t="str">
            <v>(H+I+K+L+M)</v>
          </cell>
          <cell r="G162" t="str">
            <v>P</v>
          </cell>
          <cell r="H162">
            <v>38856.25</v>
          </cell>
          <cell r="I162" t="str">
            <v>Rupiah</v>
          </cell>
        </row>
        <row r="164">
          <cell r="A164" t="str">
            <v>D.</v>
          </cell>
          <cell r="C164" t="str">
            <v>TOTAL BIAYA SEWA ALAT / JAM   =   ( G + P )</v>
          </cell>
          <cell r="G164" t="str">
            <v>S</v>
          </cell>
          <cell r="H164">
            <v>50852.742625241881</v>
          </cell>
          <cell r="I164" t="str">
            <v>Rupiah</v>
          </cell>
        </row>
        <row r="166">
          <cell r="BR166" t="str">
            <v xml:space="preserve"> Alat Baru</v>
          </cell>
        </row>
        <row r="167">
          <cell r="A167" t="str">
            <v>E.</v>
          </cell>
          <cell r="C167" t="str">
            <v>LAIN - LAIN</v>
          </cell>
          <cell r="BR167">
            <v>125400000</v>
          </cell>
        </row>
        <row r="168">
          <cell r="A168" t="str">
            <v xml:space="preserve">       1.</v>
          </cell>
          <cell r="C168" t="str">
            <v>Tingkat Suku Bunga</v>
          </cell>
          <cell r="G168" t="str">
            <v>i</v>
          </cell>
          <cell r="H168">
            <v>20</v>
          </cell>
          <cell r="I168" t="str">
            <v>% / Tahun</v>
          </cell>
        </row>
        <row r="169">
          <cell r="A169" t="str">
            <v xml:space="preserve">       2.</v>
          </cell>
          <cell r="C169" t="str">
            <v>Upah Operator / Sopir</v>
          </cell>
          <cell r="G169" t="str">
            <v>U1</v>
          </cell>
          <cell r="H169">
            <v>11875</v>
          </cell>
          <cell r="I169" t="str">
            <v>Rp./Jam</v>
          </cell>
        </row>
        <row r="170">
          <cell r="A170" t="str">
            <v xml:space="preserve">       3.</v>
          </cell>
          <cell r="C170" t="str">
            <v>Upah Pembantu Operator / Pmb.Sopir</v>
          </cell>
          <cell r="G170" t="str">
            <v>U2</v>
          </cell>
          <cell r="H170">
            <v>7500</v>
          </cell>
          <cell r="I170" t="str">
            <v>Rp./Jam</v>
          </cell>
        </row>
        <row r="171">
          <cell r="A171" t="str">
            <v xml:space="preserve">       4.</v>
          </cell>
          <cell r="C171" t="str">
            <v>Bahan Bakar Bensin</v>
          </cell>
          <cell r="G171" t="str">
            <v>Mb</v>
          </cell>
          <cell r="H171">
            <v>5160</v>
          </cell>
          <cell r="I171" t="str">
            <v>Liter</v>
          </cell>
        </row>
        <row r="172">
          <cell r="A172" t="str">
            <v xml:space="preserve">       5.</v>
          </cell>
          <cell r="C172" t="str">
            <v>Bahan Bakar Solar</v>
          </cell>
          <cell r="G172" t="str">
            <v>Ms</v>
          </cell>
          <cell r="H172">
            <v>5350</v>
          </cell>
          <cell r="I172" t="str">
            <v>Liter</v>
          </cell>
        </row>
        <row r="173">
          <cell r="A173" t="str">
            <v xml:space="preserve">       6.</v>
          </cell>
          <cell r="C173" t="str">
            <v>Minyak Pelumas</v>
          </cell>
          <cell r="G173" t="str">
            <v>Mp</v>
          </cell>
          <cell r="H173">
            <v>30000</v>
          </cell>
          <cell r="I173" t="str">
            <v>Liter</v>
          </cell>
        </row>
        <row r="174">
          <cell r="A174" t="str">
            <v xml:space="preserve">       7.</v>
          </cell>
          <cell r="C174" t="str">
            <v>PPN diperhitungkan pada lembar Rekapitulasi</v>
          </cell>
        </row>
        <row r="175">
          <cell r="C175" t="str">
            <v>Biaya Pekerjaan</v>
          </cell>
        </row>
        <row r="178">
          <cell r="A178" t="str">
            <v>URAIAN ANALISA ALAT</v>
          </cell>
        </row>
        <row r="181">
          <cell r="A181" t="str">
            <v>No.</v>
          </cell>
          <cell r="C181" t="str">
            <v>U R A I A N</v>
          </cell>
          <cell r="G181" t="str">
            <v>KODE</v>
          </cell>
          <cell r="H181" t="str">
            <v>KOEF.</v>
          </cell>
          <cell r="I181" t="str">
            <v>SATUAN</v>
          </cell>
          <cell r="J181" t="str">
            <v>KET.</v>
          </cell>
        </row>
        <row r="184">
          <cell r="A184" t="str">
            <v>A.</v>
          </cell>
          <cell r="C184" t="str">
            <v>URAIAN PERALATAN</v>
          </cell>
        </row>
        <row r="185">
          <cell r="A185" t="str">
            <v xml:space="preserve">       1.</v>
          </cell>
          <cell r="C185" t="str">
            <v>Jenis Peralatan</v>
          </cell>
          <cell r="G185" t="str">
            <v>BULLDOZER 100-150 HP</v>
          </cell>
          <cell r="J185" t="str">
            <v>E04</v>
          </cell>
        </row>
        <row r="186">
          <cell r="A186" t="str">
            <v xml:space="preserve">       2.</v>
          </cell>
          <cell r="C186" t="str">
            <v>Tenaga</v>
          </cell>
          <cell r="G186" t="str">
            <v>Pw</v>
          </cell>
          <cell r="H186">
            <v>140</v>
          </cell>
          <cell r="I186" t="str">
            <v>HP</v>
          </cell>
          <cell r="BR186" t="str">
            <v xml:space="preserve"> Alat Baru</v>
          </cell>
        </row>
        <row r="187">
          <cell r="A187" t="str">
            <v xml:space="preserve">       3.</v>
          </cell>
          <cell r="C187" t="str">
            <v>Kapasitas</v>
          </cell>
          <cell r="G187" t="str">
            <v>Cp</v>
          </cell>
          <cell r="H187" t="str">
            <v xml:space="preserve">-  </v>
          </cell>
          <cell r="I187" t="str">
            <v>-</v>
          </cell>
          <cell r="BR187">
            <v>198000000</v>
          </cell>
        </row>
        <row r="188">
          <cell r="A188" t="str">
            <v xml:space="preserve">       4.</v>
          </cell>
          <cell r="C188" t="str">
            <v>Alat Baru                :</v>
          </cell>
          <cell r="D188" t="str">
            <v xml:space="preserve">  a.  Umur Ekonomis</v>
          </cell>
          <cell r="G188" t="str">
            <v>A</v>
          </cell>
          <cell r="H188">
            <v>5</v>
          </cell>
          <cell r="I188" t="str">
            <v>Tahun</v>
          </cell>
        </row>
        <row r="189">
          <cell r="D189" t="str">
            <v xml:space="preserve">  b.  Jam Kerja Dalam 1 Tahun</v>
          </cell>
          <cell r="G189" t="str">
            <v>W</v>
          </cell>
          <cell r="H189">
            <v>2000</v>
          </cell>
          <cell r="I189" t="str">
            <v>Jam</v>
          </cell>
        </row>
        <row r="190">
          <cell r="D190" t="str">
            <v xml:space="preserve">  c.  Harga Alat</v>
          </cell>
          <cell r="G190" t="str">
            <v>B</v>
          </cell>
          <cell r="H190">
            <v>726000000</v>
          </cell>
          <cell r="I190" t="str">
            <v>Rupiah</v>
          </cell>
        </row>
        <row r="191">
          <cell r="A191" t="str">
            <v xml:space="preserve">       5.</v>
          </cell>
          <cell r="C191" t="str">
            <v>Alat Yang Dipakai  :</v>
          </cell>
          <cell r="D191" t="str">
            <v xml:space="preserve">  a.  Umur Ekonomis</v>
          </cell>
          <cell r="G191" t="str">
            <v>A'</v>
          </cell>
          <cell r="H191">
            <v>5</v>
          </cell>
          <cell r="I191" t="str">
            <v>Tahun</v>
          </cell>
          <cell r="J191" t="str">
            <v xml:space="preserve"> Alat Baru</v>
          </cell>
        </row>
        <row r="192">
          <cell r="D192" t="str">
            <v xml:space="preserve">  b.  Jam Kerja Dalam 1 Tahun </v>
          </cell>
          <cell r="G192" t="str">
            <v>W'</v>
          </cell>
          <cell r="H192">
            <v>2000</v>
          </cell>
          <cell r="I192" t="str">
            <v>Jam</v>
          </cell>
          <cell r="J192" t="str">
            <v xml:space="preserve"> Alat Baru</v>
          </cell>
        </row>
        <row r="193">
          <cell r="D193" t="str">
            <v xml:space="preserve">  c.  Harga Alat   (*)</v>
          </cell>
          <cell r="G193" t="str">
            <v>B'</v>
          </cell>
          <cell r="H193">
            <v>726000000</v>
          </cell>
          <cell r="I193" t="str">
            <v>Rupiah</v>
          </cell>
          <cell r="J193" t="str">
            <v xml:space="preserve"> Alat Baru</v>
          </cell>
        </row>
        <row r="195">
          <cell r="A195" t="str">
            <v>B.</v>
          </cell>
          <cell r="C195" t="str">
            <v>BIAYA PASTI PER JAM KERJA</v>
          </cell>
        </row>
        <row r="196">
          <cell r="A196" t="str">
            <v xml:space="preserve">       1.</v>
          </cell>
          <cell r="C196" t="str">
            <v>Nilai Sisa Alat</v>
          </cell>
          <cell r="D196" t="str">
            <v>=  10 % x B</v>
          </cell>
          <cell r="G196" t="str">
            <v>C</v>
          </cell>
          <cell r="H196">
            <v>72600000</v>
          </cell>
          <cell r="I196" t="str">
            <v>Rupiah</v>
          </cell>
        </row>
        <row r="198">
          <cell r="A198" t="str">
            <v xml:space="preserve">       2.</v>
          </cell>
          <cell r="C198" t="str">
            <v>Faktor Angsuran Modal    =</v>
          </cell>
          <cell r="E198" t="str">
            <v>i x (1 + i)^A'</v>
          </cell>
          <cell r="G198" t="str">
            <v>D</v>
          </cell>
          <cell r="H198">
            <v>0.33437970328961514</v>
          </cell>
          <cell r="I198" t="str">
            <v>-</v>
          </cell>
        </row>
        <row r="199">
          <cell r="E199" t="str">
            <v>(1 + i)^A' - 1</v>
          </cell>
        </row>
        <row r="200">
          <cell r="A200" t="str">
            <v xml:space="preserve">       3.</v>
          </cell>
          <cell r="C200" t="str">
            <v>Biaya Pasti per Jam  :</v>
          </cell>
        </row>
        <row r="201">
          <cell r="C201" t="str">
            <v>a.  Biaya Pengembalian Modal  =</v>
          </cell>
          <cell r="E201" t="str">
            <v>( B' - C ) x D</v>
          </cell>
          <cell r="G201" t="str">
            <v>E</v>
          </cell>
          <cell r="H201">
            <v>109241.84906471726</v>
          </cell>
          <cell r="I201" t="str">
            <v>Rupiah</v>
          </cell>
        </row>
        <row r="202">
          <cell r="E202" t="str">
            <v>W'</v>
          </cell>
        </row>
        <row r="204">
          <cell r="C204" t="str">
            <v>b.  Asuransi, dll =</v>
          </cell>
          <cell r="D204">
            <v>2E-3</v>
          </cell>
          <cell r="E204" t="str">
            <v xml:space="preserve">  x   B'</v>
          </cell>
          <cell r="G204" t="str">
            <v>F</v>
          </cell>
          <cell r="H204">
            <v>726</v>
          </cell>
          <cell r="I204" t="str">
            <v>Rupiah</v>
          </cell>
        </row>
        <row r="205">
          <cell r="E205" t="str">
            <v>W'</v>
          </cell>
        </row>
        <row r="206">
          <cell r="BR206" t="str">
            <v xml:space="preserve"> Alat Baru</v>
          </cell>
        </row>
        <row r="207">
          <cell r="C207" t="str">
            <v>Biaya Pasti per Jam             =</v>
          </cell>
          <cell r="E207" t="str">
            <v>( E + F )</v>
          </cell>
          <cell r="G207" t="str">
            <v>G</v>
          </cell>
          <cell r="H207">
            <v>109967.84906471726</v>
          </cell>
          <cell r="I207" t="str">
            <v>Rupiah</v>
          </cell>
          <cell r="BR207">
            <v>462000000</v>
          </cell>
        </row>
        <row r="209">
          <cell r="A209" t="str">
            <v>C.</v>
          </cell>
          <cell r="C209" t="str">
            <v>BIAYA OPERASI PER JAM KERJA</v>
          </cell>
        </row>
        <row r="211">
          <cell r="A211" t="str">
            <v xml:space="preserve">       1.</v>
          </cell>
          <cell r="C211" t="str">
            <v xml:space="preserve">Bahan Bakar  =  (0.125-0.175 Ltr/HP/Jam)   x Pw x Ms </v>
          </cell>
          <cell r="G211" t="str">
            <v>H</v>
          </cell>
          <cell r="H211">
            <v>93625</v>
          </cell>
          <cell r="I211" t="str">
            <v>Rupiah</v>
          </cell>
        </row>
        <row r="213">
          <cell r="A213" t="str">
            <v xml:space="preserve">       2.</v>
          </cell>
          <cell r="C213" t="str">
            <v>Pelumas         =  (0.01-0.02 Ltr/HP/Jam) x Pw x Mp</v>
          </cell>
          <cell r="G213" t="str">
            <v>I</v>
          </cell>
          <cell r="H213">
            <v>42000.000000000007</v>
          </cell>
          <cell r="I213" t="str">
            <v>Rupiah</v>
          </cell>
        </row>
        <row r="215">
          <cell r="A215" t="str">
            <v xml:space="preserve">       3.</v>
          </cell>
          <cell r="C215" t="str">
            <v>Perawatan dan</v>
          </cell>
          <cell r="D215" t="str">
            <v>(12,5 % - 17,5 %)  x  B'</v>
          </cell>
          <cell r="G215" t="str">
            <v>K</v>
          </cell>
          <cell r="H215">
            <v>45375</v>
          </cell>
          <cell r="I215" t="str">
            <v>Rupiah</v>
          </cell>
        </row>
        <row r="216">
          <cell r="C216" t="str">
            <v xml:space="preserve">        perbaikan    =</v>
          </cell>
          <cell r="D216" t="str">
            <v>W'</v>
          </cell>
        </row>
        <row r="218">
          <cell r="A218" t="str">
            <v xml:space="preserve">       4.</v>
          </cell>
          <cell r="C218" t="str">
            <v>Operator</v>
          </cell>
          <cell r="D218" t="str">
            <v>=   ( 1  Orang / Jam )  x  U1</v>
          </cell>
          <cell r="G218" t="str">
            <v>L</v>
          </cell>
          <cell r="H218">
            <v>11875</v>
          </cell>
          <cell r="I218" t="str">
            <v>Rupiah</v>
          </cell>
        </row>
        <row r="219">
          <cell r="A219" t="str">
            <v xml:space="preserve">       5.</v>
          </cell>
          <cell r="C219" t="str">
            <v>Pembantu Operator</v>
          </cell>
          <cell r="D219" t="str">
            <v>=   ( 1  Orang / Jam )  x  U2</v>
          </cell>
          <cell r="G219" t="str">
            <v>M</v>
          </cell>
          <cell r="H219">
            <v>7500</v>
          </cell>
          <cell r="I219" t="str">
            <v>Rupiah</v>
          </cell>
        </row>
        <row r="221">
          <cell r="C221" t="str">
            <v>Biaya Operasi per Jam        =</v>
          </cell>
          <cell r="E221" t="str">
            <v>(H+I+K+L+M)</v>
          </cell>
          <cell r="G221" t="str">
            <v>P</v>
          </cell>
          <cell r="H221">
            <v>200375</v>
          </cell>
          <cell r="I221" t="str">
            <v>Rupiah</v>
          </cell>
        </row>
        <row r="223">
          <cell r="A223" t="str">
            <v>D.</v>
          </cell>
          <cell r="C223" t="str">
            <v>TOTAL BIAYA SEWA ALAT / JAM   =   ( G + P )</v>
          </cell>
          <cell r="G223" t="str">
            <v>S</v>
          </cell>
          <cell r="H223">
            <v>310342.84906471724</v>
          </cell>
          <cell r="I223" t="str">
            <v>Rupiah</v>
          </cell>
        </row>
        <row r="226">
          <cell r="A226" t="str">
            <v>E.</v>
          </cell>
          <cell r="C226" t="str">
            <v>LAIN - LAIN</v>
          </cell>
          <cell r="BR226" t="str">
            <v xml:space="preserve"> Alat Baru</v>
          </cell>
        </row>
        <row r="227">
          <cell r="A227" t="str">
            <v xml:space="preserve">       1.</v>
          </cell>
          <cell r="C227" t="str">
            <v>Tingkat Suku Bunga</v>
          </cell>
          <cell r="G227" t="str">
            <v>i</v>
          </cell>
          <cell r="H227">
            <v>20</v>
          </cell>
          <cell r="I227" t="str">
            <v>% / Tahun</v>
          </cell>
          <cell r="BR227">
            <v>99000000</v>
          </cell>
        </row>
        <row r="228">
          <cell r="A228" t="str">
            <v xml:space="preserve">       2.</v>
          </cell>
          <cell r="C228" t="str">
            <v>Upah Operator / Sopir</v>
          </cell>
          <cell r="G228" t="str">
            <v>U1</v>
          </cell>
          <cell r="H228">
            <v>11875</v>
          </cell>
          <cell r="I228" t="str">
            <v>Rp./Jam</v>
          </cell>
        </row>
        <row r="229">
          <cell r="A229" t="str">
            <v xml:space="preserve">       3.</v>
          </cell>
          <cell r="C229" t="str">
            <v>Upah Pembantu Operator / Pmb.Sopir</v>
          </cell>
          <cell r="G229" t="str">
            <v>U2</v>
          </cell>
          <cell r="H229">
            <v>7500</v>
          </cell>
          <cell r="I229" t="str">
            <v>Rp./Jam</v>
          </cell>
        </row>
        <row r="230">
          <cell r="A230" t="str">
            <v xml:space="preserve">       4.</v>
          </cell>
          <cell r="C230" t="str">
            <v>Bahan Bakar Bensin</v>
          </cell>
          <cell r="G230" t="str">
            <v>Mb</v>
          </cell>
          <cell r="H230">
            <v>5160</v>
          </cell>
          <cell r="I230" t="str">
            <v>Liter</v>
          </cell>
        </row>
        <row r="231">
          <cell r="A231" t="str">
            <v xml:space="preserve">       5.</v>
          </cell>
          <cell r="C231" t="str">
            <v>Bahan Bakar Solar</v>
          </cell>
          <cell r="G231" t="str">
            <v>Ms</v>
          </cell>
          <cell r="H231">
            <v>5350</v>
          </cell>
          <cell r="I231" t="str">
            <v>Liter</v>
          </cell>
        </row>
        <row r="232">
          <cell r="A232" t="str">
            <v xml:space="preserve">       6.</v>
          </cell>
          <cell r="C232" t="str">
            <v>Minyak Pelumas</v>
          </cell>
          <cell r="G232" t="str">
            <v>Mp</v>
          </cell>
          <cell r="H232">
            <v>30000</v>
          </cell>
          <cell r="I232" t="str">
            <v>Liter</v>
          </cell>
        </row>
        <row r="233">
          <cell r="A233" t="str">
            <v xml:space="preserve">       7.</v>
          </cell>
          <cell r="C233" t="str">
            <v>PPN diperhitungkan pada lembar Rekapitulasi</v>
          </cell>
        </row>
        <row r="234">
          <cell r="C234" t="str">
            <v>Biaya Pekerjaan</v>
          </cell>
        </row>
        <row r="237">
          <cell r="A237" t="str">
            <v>URAIAN ANALISA ALAT</v>
          </cell>
        </row>
        <row r="240">
          <cell r="A240" t="str">
            <v>No.</v>
          </cell>
          <cell r="C240" t="str">
            <v>U R A I A N</v>
          </cell>
          <cell r="G240" t="str">
            <v>KODE</v>
          </cell>
          <cell r="H240" t="str">
            <v>KOEF.</v>
          </cell>
          <cell r="I240" t="str">
            <v>SATUAN</v>
          </cell>
          <cell r="J240" t="str">
            <v>KET.</v>
          </cell>
        </row>
        <row r="243">
          <cell r="A243" t="str">
            <v>A.</v>
          </cell>
          <cell r="C243" t="str">
            <v>URAIAN PERALATAN</v>
          </cell>
        </row>
        <row r="244">
          <cell r="A244" t="str">
            <v xml:space="preserve">       1.</v>
          </cell>
          <cell r="C244" t="str">
            <v>Jenis Peralatan</v>
          </cell>
          <cell r="G244" t="str">
            <v>COMPRESSOR 4000-6500 L\M</v>
          </cell>
          <cell r="J244" t="str">
            <v>E05</v>
          </cell>
        </row>
        <row r="245">
          <cell r="A245" t="str">
            <v xml:space="preserve">       2.</v>
          </cell>
          <cell r="C245" t="str">
            <v>Tenaga</v>
          </cell>
          <cell r="G245" t="str">
            <v>Pw</v>
          </cell>
          <cell r="H245">
            <v>80</v>
          </cell>
          <cell r="I245" t="str">
            <v>HP</v>
          </cell>
        </row>
        <row r="246">
          <cell r="A246" t="str">
            <v xml:space="preserve">       3.</v>
          </cell>
          <cell r="C246" t="str">
            <v>Kapasitas</v>
          </cell>
          <cell r="G246" t="str">
            <v>Cp</v>
          </cell>
          <cell r="H246" t="str">
            <v xml:space="preserve">-  </v>
          </cell>
          <cell r="I246" t="str">
            <v>-</v>
          </cell>
          <cell r="BR246" t="str">
            <v xml:space="preserve"> Alat Baru</v>
          </cell>
        </row>
        <row r="247">
          <cell r="A247" t="str">
            <v xml:space="preserve">       4.</v>
          </cell>
          <cell r="C247" t="str">
            <v>Alat Baru                :</v>
          </cell>
          <cell r="D247" t="str">
            <v xml:space="preserve">  a.  Umur Ekonomis</v>
          </cell>
          <cell r="G247" t="str">
            <v>A</v>
          </cell>
          <cell r="H247">
            <v>5</v>
          </cell>
          <cell r="I247" t="str">
            <v>Tahun</v>
          </cell>
          <cell r="BR247">
            <v>84480000</v>
          </cell>
        </row>
        <row r="248">
          <cell r="D248" t="str">
            <v xml:space="preserve">  b.  Jam Kerja Dalam 1 Tahun</v>
          </cell>
          <cell r="G248" t="str">
            <v>W</v>
          </cell>
          <cell r="H248">
            <v>2000</v>
          </cell>
          <cell r="I248" t="str">
            <v>Jam</v>
          </cell>
        </row>
        <row r="249">
          <cell r="D249" t="str">
            <v xml:space="preserve">  c.  Harga Alat</v>
          </cell>
          <cell r="G249" t="str">
            <v>B</v>
          </cell>
          <cell r="H249">
            <v>51480000</v>
          </cell>
          <cell r="I249" t="str">
            <v>Rupiah</v>
          </cell>
        </row>
        <row r="250">
          <cell r="A250" t="str">
            <v xml:space="preserve">       5.</v>
          </cell>
          <cell r="C250" t="str">
            <v>Alat Yang Dipakai  :</v>
          </cell>
          <cell r="D250" t="str">
            <v xml:space="preserve">  a.  Umur Ekonomis</v>
          </cell>
          <cell r="G250" t="str">
            <v>A'</v>
          </cell>
          <cell r="H250">
            <v>5</v>
          </cell>
          <cell r="I250" t="str">
            <v>Tahun</v>
          </cell>
          <cell r="J250" t="str">
            <v xml:space="preserve"> Alat Baru</v>
          </cell>
        </row>
        <row r="251">
          <cell r="D251" t="str">
            <v xml:space="preserve">  b.  Jam Kerja Dalam 1 Tahun </v>
          </cell>
          <cell r="G251" t="str">
            <v>W'</v>
          </cell>
          <cell r="H251">
            <v>2000</v>
          </cell>
          <cell r="I251" t="str">
            <v>Jam</v>
          </cell>
          <cell r="J251" t="str">
            <v xml:space="preserve"> Alat Baru</v>
          </cell>
        </row>
        <row r="252">
          <cell r="D252" t="str">
            <v xml:space="preserve">  c.  Harga Alat   (*)</v>
          </cell>
          <cell r="G252" t="str">
            <v>B'</v>
          </cell>
          <cell r="H252">
            <v>51480000</v>
          </cell>
          <cell r="I252" t="str">
            <v>Rupiah</v>
          </cell>
          <cell r="J252" t="str">
            <v xml:space="preserve"> Alat Baru</v>
          </cell>
        </row>
        <row r="254">
          <cell r="A254" t="str">
            <v>B.</v>
          </cell>
          <cell r="C254" t="str">
            <v>BIAYA PASTI PER JAM KERJA</v>
          </cell>
        </row>
        <row r="255">
          <cell r="A255" t="str">
            <v xml:space="preserve">       1.</v>
          </cell>
          <cell r="C255" t="str">
            <v>Nilai Sisa Alat</v>
          </cell>
          <cell r="D255" t="str">
            <v>=  10 % x B</v>
          </cell>
          <cell r="G255" t="str">
            <v>C</v>
          </cell>
          <cell r="H255">
            <v>5148000</v>
          </cell>
          <cell r="I255" t="str">
            <v>Rupiah</v>
          </cell>
        </row>
        <row r="257">
          <cell r="A257" t="str">
            <v xml:space="preserve">       2.</v>
          </cell>
          <cell r="C257" t="str">
            <v>Faktor Angsuran Modal    =</v>
          </cell>
          <cell r="E257" t="str">
            <v>i x (1 + i)^A'</v>
          </cell>
          <cell r="G257" t="str">
            <v>D</v>
          </cell>
          <cell r="H257">
            <v>0.33437970328961514</v>
          </cell>
          <cell r="I257" t="str">
            <v>-</v>
          </cell>
        </row>
        <row r="258">
          <cell r="E258" t="str">
            <v>(1 + i)^A' - 1</v>
          </cell>
        </row>
        <row r="259">
          <cell r="A259" t="str">
            <v xml:space="preserve">       3.</v>
          </cell>
          <cell r="C259" t="str">
            <v>Biaya Pasti per Jam  :</v>
          </cell>
        </row>
        <row r="260">
          <cell r="C260" t="str">
            <v>a.  Biaya Pengembalian Modal  =</v>
          </cell>
          <cell r="E260" t="str">
            <v>( B' - C ) x D</v>
          </cell>
          <cell r="G260" t="str">
            <v>E</v>
          </cell>
          <cell r="H260">
            <v>7746.2402064072239</v>
          </cell>
          <cell r="I260" t="str">
            <v>Rupiah</v>
          </cell>
        </row>
        <row r="261">
          <cell r="E261" t="str">
            <v>W'</v>
          </cell>
        </row>
        <row r="263">
          <cell r="C263" t="str">
            <v>b.  Asuransi, dll =</v>
          </cell>
          <cell r="D263">
            <v>2E-3</v>
          </cell>
          <cell r="E263" t="str">
            <v xml:space="preserve">  x   B'</v>
          </cell>
          <cell r="G263" t="str">
            <v>F</v>
          </cell>
          <cell r="H263">
            <v>51.48</v>
          </cell>
          <cell r="I263" t="str">
            <v>Rupiah</v>
          </cell>
        </row>
        <row r="264">
          <cell r="E264" t="str">
            <v>W'</v>
          </cell>
        </row>
        <row r="266">
          <cell r="C266" t="str">
            <v>Biaya Pasti per Jam             =</v>
          </cell>
          <cell r="E266" t="str">
            <v>( E + F )</v>
          </cell>
          <cell r="G266" t="str">
            <v>G</v>
          </cell>
          <cell r="H266">
            <v>7797.7202064072235</v>
          </cell>
          <cell r="I266" t="str">
            <v>Rupiah</v>
          </cell>
          <cell r="BR266" t="str">
            <v xml:space="preserve"> Alat Baru</v>
          </cell>
        </row>
        <row r="267">
          <cell r="BR267">
            <v>396000000</v>
          </cell>
        </row>
        <row r="268">
          <cell r="A268" t="str">
            <v>C.</v>
          </cell>
          <cell r="C268" t="str">
            <v>BIAYA OPERASI PER JAM KERJA</v>
          </cell>
        </row>
        <row r="270">
          <cell r="A270" t="str">
            <v xml:space="preserve">       1.</v>
          </cell>
          <cell r="C270" t="str">
            <v xml:space="preserve">Bahan Bakar  =  (0.125-0.175 Ltr/HP/Jam)   x Pw x Ms </v>
          </cell>
          <cell r="G270" t="str">
            <v>H</v>
          </cell>
          <cell r="H270">
            <v>53500</v>
          </cell>
          <cell r="I270" t="str">
            <v>Rupiah</v>
          </cell>
        </row>
        <row r="272">
          <cell r="A272" t="str">
            <v xml:space="preserve">       2.</v>
          </cell>
          <cell r="C272" t="str">
            <v>Pelumas         =  (0.01-0.02 Ltr/HP/Jam) x Pw x Mp</v>
          </cell>
          <cell r="G272" t="str">
            <v>I</v>
          </cell>
          <cell r="H272">
            <v>24000</v>
          </cell>
          <cell r="I272" t="str">
            <v>Rupiah</v>
          </cell>
        </row>
        <row r="274">
          <cell r="A274" t="str">
            <v xml:space="preserve">       3.</v>
          </cell>
          <cell r="C274" t="str">
            <v>Perawatan dan</v>
          </cell>
          <cell r="D274" t="str">
            <v>(12,5 % - 17,5 %)  x  B'</v>
          </cell>
          <cell r="G274" t="str">
            <v>K</v>
          </cell>
          <cell r="H274">
            <v>3217.5</v>
          </cell>
          <cell r="I274" t="str">
            <v>Rupiah</v>
          </cell>
        </row>
        <row r="275">
          <cell r="C275" t="str">
            <v xml:space="preserve">        perbaikan    =</v>
          </cell>
          <cell r="D275" t="str">
            <v>W'</v>
          </cell>
        </row>
        <row r="277">
          <cell r="A277" t="str">
            <v xml:space="preserve">       4.</v>
          </cell>
          <cell r="C277" t="str">
            <v>Operator</v>
          </cell>
          <cell r="D277" t="str">
            <v>=   ( 1  Orang / Jam )  x  U1</v>
          </cell>
          <cell r="G277" t="str">
            <v>L</v>
          </cell>
          <cell r="H277">
            <v>11875</v>
          </cell>
          <cell r="I277" t="str">
            <v>Rupiah</v>
          </cell>
        </row>
        <row r="278">
          <cell r="A278" t="str">
            <v xml:space="preserve">       5.</v>
          </cell>
          <cell r="C278" t="str">
            <v>Pembantu Operator</v>
          </cell>
          <cell r="D278" t="str">
            <v>=   ( 1  Orang / Jam )  x  U2</v>
          </cell>
          <cell r="G278" t="str">
            <v>M</v>
          </cell>
          <cell r="H278">
            <v>7500</v>
          </cell>
          <cell r="I278" t="str">
            <v>Rupiah</v>
          </cell>
        </row>
        <row r="280">
          <cell r="C280" t="str">
            <v>Biaya Operasi per Jam        =</v>
          </cell>
          <cell r="E280" t="str">
            <v>(H+I+K+L+M)</v>
          </cell>
          <cell r="G280" t="str">
            <v>P</v>
          </cell>
          <cell r="H280">
            <v>100092.5</v>
          </cell>
          <cell r="I280" t="str">
            <v>Rupiah</v>
          </cell>
        </row>
        <row r="282">
          <cell r="A282" t="str">
            <v>D.</v>
          </cell>
          <cell r="C282" t="str">
            <v>TOTAL BIAYA SEWA ALAT / JAM   =   ( G + P )</v>
          </cell>
          <cell r="G282" t="str">
            <v>S</v>
          </cell>
          <cell r="H282">
            <v>107890.22020640722</v>
          </cell>
          <cell r="I282" t="str">
            <v>Rupiah</v>
          </cell>
        </row>
        <row r="285">
          <cell r="A285" t="str">
            <v>E.</v>
          </cell>
          <cell r="C285" t="str">
            <v>LAIN - LAIN</v>
          </cell>
        </row>
        <row r="286">
          <cell r="A286" t="str">
            <v xml:space="preserve">       1.</v>
          </cell>
          <cell r="C286" t="str">
            <v>Tingkat Suku Bunga</v>
          </cell>
          <cell r="G286" t="str">
            <v>i</v>
          </cell>
          <cell r="H286">
            <v>20</v>
          </cell>
          <cell r="I286" t="str">
            <v>% / Tahun</v>
          </cell>
          <cell r="BR286" t="str">
            <v xml:space="preserve"> Alat Baru</v>
          </cell>
        </row>
        <row r="287">
          <cell r="A287" t="str">
            <v xml:space="preserve">       2.</v>
          </cell>
          <cell r="C287" t="str">
            <v>Upah Operator / Sopir</v>
          </cell>
          <cell r="G287" t="str">
            <v>U1</v>
          </cell>
          <cell r="H287">
            <v>11875</v>
          </cell>
          <cell r="I287" t="str">
            <v>Rp./Jam</v>
          </cell>
          <cell r="BR287">
            <v>374220000</v>
          </cell>
        </row>
        <row r="288">
          <cell r="A288" t="str">
            <v xml:space="preserve">       3.</v>
          </cell>
          <cell r="C288" t="str">
            <v>Upah Pembantu Operator / Pmb.Sopir</v>
          </cell>
          <cell r="G288" t="str">
            <v>U2</v>
          </cell>
          <cell r="H288">
            <v>7500</v>
          </cell>
          <cell r="I288" t="str">
            <v>Rp./Jam</v>
          </cell>
        </row>
        <row r="289">
          <cell r="A289" t="str">
            <v xml:space="preserve">       4.</v>
          </cell>
          <cell r="C289" t="str">
            <v>Bahan Bakar Bensin</v>
          </cell>
          <cell r="G289" t="str">
            <v>Mb</v>
          </cell>
          <cell r="H289">
            <v>5160</v>
          </cell>
          <cell r="I289" t="str">
            <v>Liter</v>
          </cell>
        </row>
        <row r="290">
          <cell r="A290" t="str">
            <v xml:space="preserve">       5.</v>
          </cell>
          <cell r="C290" t="str">
            <v>Bahan Bakar Solar</v>
          </cell>
          <cell r="G290" t="str">
            <v>Ms</v>
          </cell>
          <cell r="H290">
            <v>5350</v>
          </cell>
          <cell r="I290" t="str">
            <v>Liter</v>
          </cell>
        </row>
        <row r="291">
          <cell r="A291" t="str">
            <v xml:space="preserve">       6.</v>
          </cell>
          <cell r="C291" t="str">
            <v>Minyak Pelumas</v>
          </cell>
          <cell r="G291" t="str">
            <v>Mp</v>
          </cell>
          <cell r="H291">
            <v>30000</v>
          </cell>
          <cell r="I291" t="str">
            <v>Liter</v>
          </cell>
        </row>
        <row r="292">
          <cell r="A292" t="str">
            <v xml:space="preserve">       7.</v>
          </cell>
          <cell r="C292" t="str">
            <v>PPN diperhitungkan pada lembar Rekapitulasi</v>
          </cell>
        </row>
        <row r="293">
          <cell r="C293" t="str">
            <v>Biaya Pekerjaan</v>
          </cell>
        </row>
        <row r="296">
          <cell r="A296" t="str">
            <v>URAIAN ANALISA ALAT</v>
          </cell>
        </row>
        <row r="299">
          <cell r="A299" t="str">
            <v>No.</v>
          </cell>
          <cell r="C299" t="str">
            <v>U R A I A N</v>
          </cell>
          <cell r="G299" t="str">
            <v>KODE</v>
          </cell>
          <cell r="H299" t="str">
            <v>KOEF.</v>
          </cell>
          <cell r="I299" t="str">
            <v>SATUAN</v>
          </cell>
          <cell r="J299" t="str">
            <v>KET.</v>
          </cell>
        </row>
        <row r="302">
          <cell r="A302" t="str">
            <v>A.</v>
          </cell>
          <cell r="C302" t="str">
            <v>URAIAN PERALATAN</v>
          </cell>
        </row>
        <row r="303">
          <cell r="A303" t="str">
            <v xml:space="preserve">       1.</v>
          </cell>
          <cell r="C303" t="str">
            <v>Jenis Peralatan</v>
          </cell>
          <cell r="G303" t="str">
            <v>CONCRETE MIXER 0.3-0.6 M3</v>
          </cell>
          <cell r="J303" t="str">
            <v>E06</v>
          </cell>
        </row>
        <row r="304">
          <cell r="A304" t="str">
            <v xml:space="preserve">       2.</v>
          </cell>
          <cell r="C304" t="str">
            <v>Tenaga</v>
          </cell>
          <cell r="G304" t="str">
            <v>Pw</v>
          </cell>
          <cell r="H304">
            <v>15</v>
          </cell>
          <cell r="I304" t="str">
            <v>HP</v>
          </cell>
        </row>
        <row r="305">
          <cell r="A305" t="str">
            <v xml:space="preserve">       3.</v>
          </cell>
          <cell r="C305" t="str">
            <v>Kapasitas</v>
          </cell>
          <cell r="G305" t="str">
            <v>Cp</v>
          </cell>
          <cell r="H305">
            <v>500</v>
          </cell>
          <cell r="I305" t="str">
            <v>Liter</v>
          </cell>
        </row>
        <row r="306">
          <cell r="A306" t="str">
            <v xml:space="preserve">       4.</v>
          </cell>
          <cell r="C306" t="str">
            <v>Alat Baru                :</v>
          </cell>
          <cell r="D306" t="str">
            <v xml:space="preserve">  a.  Umur Ekonomis</v>
          </cell>
          <cell r="G306" t="str">
            <v>A</v>
          </cell>
          <cell r="H306">
            <v>4</v>
          </cell>
          <cell r="I306" t="str">
            <v>Tahun</v>
          </cell>
          <cell r="BR306" t="str">
            <v xml:space="preserve"> Alat Baru</v>
          </cell>
        </row>
        <row r="307">
          <cell r="D307" t="str">
            <v xml:space="preserve">  b.  Jam Kerja Dalam 1 Tahun</v>
          </cell>
          <cell r="G307" t="str">
            <v>W</v>
          </cell>
          <cell r="H307">
            <v>2000</v>
          </cell>
          <cell r="I307" t="str">
            <v>Jam</v>
          </cell>
          <cell r="BR307">
            <v>429000000</v>
          </cell>
        </row>
        <row r="308">
          <cell r="D308" t="str">
            <v xml:space="preserve">  c.  Harga Alat</v>
          </cell>
          <cell r="G308" t="str">
            <v>B</v>
          </cell>
          <cell r="H308">
            <v>23760000</v>
          </cell>
          <cell r="I308" t="str">
            <v>Rupiah</v>
          </cell>
        </row>
        <row r="309">
          <cell r="A309" t="str">
            <v xml:space="preserve">       5.</v>
          </cell>
          <cell r="C309" t="str">
            <v>Alat Yang Dipakai  :</v>
          </cell>
          <cell r="D309" t="str">
            <v xml:space="preserve">  a.  Umur Ekonomis</v>
          </cell>
          <cell r="G309" t="str">
            <v>A'</v>
          </cell>
          <cell r="H309">
            <v>4</v>
          </cell>
          <cell r="I309" t="str">
            <v>Tahun</v>
          </cell>
          <cell r="J309" t="str">
            <v xml:space="preserve"> Alat Baru</v>
          </cell>
        </row>
        <row r="310">
          <cell r="D310" t="str">
            <v xml:space="preserve">  b.  Jam Kerja Dalam 1 Tahun </v>
          </cell>
          <cell r="G310" t="str">
            <v>W'</v>
          </cell>
          <cell r="H310">
            <v>2000</v>
          </cell>
          <cell r="I310" t="str">
            <v>Jam</v>
          </cell>
          <cell r="J310" t="str">
            <v xml:space="preserve"> Alat Baru</v>
          </cell>
        </row>
        <row r="311">
          <cell r="D311" t="str">
            <v xml:space="preserve">  c.  Harga Alat   (*)</v>
          </cell>
          <cell r="G311" t="str">
            <v>B'</v>
          </cell>
          <cell r="H311">
            <v>23760000</v>
          </cell>
          <cell r="I311" t="str">
            <v>Rupiah</v>
          </cell>
          <cell r="J311" t="str">
            <v xml:space="preserve"> Alat Baru</v>
          </cell>
        </row>
        <row r="313">
          <cell r="A313" t="str">
            <v>B.</v>
          </cell>
          <cell r="C313" t="str">
            <v>BIAYA PASTI PER JAM KERJA</v>
          </cell>
        </row>
        <row r="314">
          <cell r="A314" t="str">
            <v xml:space="preserve">       1.</v>
          </cell>
          <cell r="C314" t="str">
            <v>Nilai Sisa Alat</v>
          </cell>
          <cell r="D314" t="str">
            <v>=  10 % x B</v>
          </cell>
          <cell r="G314" t="str">
            <v>C</v>
          </cell>
          <cell r="H314">
            <v>2376000</v>
          </cell>
          <cell r="I314" t="str">
            <v>Rupiah</v>
          </cell>
        </row>
        <row r="316">
          <cell r="A316" t="str">
            <v xml:space="preserve">       2.</v>
          </cell>
          <cell r="C316" t="str">
            <v>Faktor Angsuran Modal    =</v>
          </cell>
          <cell r="E316" t="str">
            <v>i x (1 + i)^A'</v>
          </cell>
          <cell r="G316" t="str">
            <v>D</v>
          </cell>
          <cell r="H316">
            <v>0.38628912071535026</v>
          </cell>
          <cell r="I316" t="str">
            <v>-</v>
          </cell>
        </row>
        <row r="317">
          <cell r="E317" t="str">
            <v>(1 + i)^A' - 1</v>
          </cell>
        </row>
        <row r="318">
          <cell r="A318" t="str">
            <v xml:space="preserve">       3.</v>
          </cell>
          <cell r="C318" t="str">
            <v>Biaya Pasti per Jam  :</v>
          </cell>
        </row>
        <row r="319">
          <cell r="C319" t="str">
            <v>a.  Biaya Pengembalian Modal  =</v>
          </cell>
          <cell r="E319" t="str">
            <v>( B' - C ) x D</v>
          </cell>
          <cell r="G319" t="str">
            <v>E</v>
          </cell>
          <cell r="H319">
            <v>4130.2032786885247</v>
          </cell>
          <cell r="I319" t="str">
            <v>Rupiah</v>
          </cell>
        </row>
        <row r="320">
          <cell r="E320" t="str">
            <v>W'</v>
          </cell>
        </row>
        <row r="322">
          <cell r="C322" t="str">
            <v>b.  Asuransi, dll =</v>
          </cell>
          <cell r="D322">
            <v>2E-3</v>
          </cell>
          <cell r="E322" t="str">
            <v xml:space="preserve">  x   B'</v>
          </cell>
          <cell r="G322" t="str">
            <v>F</v>
          </cell>
          <cell r="H322">
            <v>23.76</v>
          </cell>
          <cell r="I322" t="str">
            <v>Rupiah</v>
          </cell>
        </row>
        <row r="323">
          <cell r="E323" t="str">
            <v>W'</v>
          </cell>
        </row>
        <row r="325">
          <cell r="C325" t="str">
            <v>Biaya Pasti per Jam             =</v>
          </cell>
          <cell r="E325" t="str">
            <v>( E + F )</v>
          </cell>
          <cell r="G325" t="str">
            <v>G</v>
          </cell>
          <cell r="H325">
            <v>4153.963278688525</v>
          </cell>
          <cell r="I325" t="str">
            <v>Rupiah</v>
          </cell>
        </row>
        <row r="326">
          <cell r="BR326" t="str">
            <v xml:space="preserve"> Alat Baru</v>
          </cell>
        </row>
        <row r="327">
          <cell r="A327" t="str">
            <v>C.</v>
          </cell>
          <cell r="C327" t="str">
            <v>BIAYA OPERASI PER JAM KERJA</v>
          </cell>
          <cell r="BR327">
            <v>158400000</v>
          </cell>
        </row>
        <row r="329">
          <cell r="A329" t="str">
            <v xml:space="preserve">       1.</v>
          </cell>
          <cell r="C329" t="str">
            <v xml:space="preserve">Bahan Bakar  =  (0.125-0.175 Ltr/HP/Jam)   x Pw x Ms </v>
          </cell>
          <cell r="G329" t="str">
            <v>H</v>
          </cell>
          <cell r="H329">
            <v>10031.25</v>
          </cell>
          <cell r="I329" t="str">
            <v>Rupiah</v>
          </cell>
        </row>
        <row r="331">
          <cell r="A331" t="str">
            <v xml:space="preserve">       2.</v>
          </cell>
          <cell r="C331" t="str">
            <v>Pelumas         =  (0.01-0.02 Ltr/HP/Jam) x Pw x Mp</v>
          </cell>
          <cell r="G331" t="str">
            <v>I</v>
          </cell>
          <cell r="H331">
            <v>4500</v>
          </cell>
          <cell r="I331" t="str">
            <v>Rupiah</v>
          </cell>
        </row>
        <row r="333">
          <cell r="A333" t="str">
            <v xml:space="preserve">       3.</v>
          </cell>
          <cell r="C333" t="str">
            <v>Perawatan dan</v>
          </cell>
          <cell r="D333" t="str">
            <v>(12,5 % - 17,5 %)  x  B'</v>
          </cell>
          <cell r="G333" t="str">
            <v>K</v>
          </cell>
          <cell r="H333">
            <v>1485</v>
          </cell>
          <cell r="I333" t="str">
            <v>Rupiah</v>
          </cell>
        </row>
        <row r="334">
          <cell r="C334" t="str">
            <v xml:space="preserve">        perbaikan    =</v>
          </cell>
          <cell r="D334" t="str">
            <v>W'</v>
          </cell>
        </row>
        <row r="336">
          <cell r="A336" t="str">
            <v xml:space="preserve">       4.</v>
          </cell>
          <cell r="C336" t="str">
            <v>Operator</v>
          </cell>
          <cell r="D336" t="str">
            <v>=   ( 1  Orang / Jam )  x  U1</v>
          </cell>
          <cell r="G336" t="str">
            <v>L</v>
          </cell>
          <cell r="H336">
            <v>11875</v>
          </cell>
          <cell r="I336" t="str">
            <v>Rupiah</v>
          </cell>
        </row>
        <row r="337">
          <cell r="A337" t="str">
            <v xml:space="preserve">       5.</v>
          </cell>
          <cell r="C337" t="str">
            <v>Pembantu Operator</v>
          </cell>
          <cell r="D337" t="str">
            <v>=   ( 1  Orang / Jam )  x  U2</v>
          </cell>
          <cell r="G337" t="str">
            <v>M</v>
          </cell>
          <cell r="H337">
            <v>7500</v>
          </cell>
          <cell r="I337" t="str">
            <v>Rupiah</v>
          </cell>
        </row>
        <row r="339">
          <cell r="C339" t="str">
            <v>Biaya Operasi per Jam        =</v>
          </cell>
          <cell r="E339" t="str">
            <v>(H+I+K+L+M)</v>
          </cell>
          <cell r="G339" t="str">
            <v>P</v>
          </cell>
          <cell r="H339">
            <v>35391.25</v>
          </cell>
          <cell r="I339" t="str">
            <v>Rupiah</v>
          </cell>
        </row>
        <row r="341">
          <cell r="A341" t="str">
            <v>D.</v>
          </cell>
          <cell r="C341" t="str">
            <v>TOTAL BIAYA SEWA ALAT / JAM   =   ( G + P )</v>
          </cell>
          <cell r="G341" t="str">
            <v>S</v>
          </cell>
          <cell r="H341">
            <v>39545.213278688527</v>
          </cell>
          <cell r="I341" t="str">
            <v>Rupiah</v>
          </cell>
        </row>
        <row r="344">
          <cell r="A344" t="str">
            <v>E.</v>
          </cell>
          <cell r="C344" t="str">
            <v>LAIN - LAIN</v>
          </cell>
        </row>
        <row r="345">
          <cell r="A345" t="str">
            <v xml:space="preserve">       1.</v>
          </cell>
          <cell r="C345" t="str">
            <v>Tingkat Suku Bunga</v>
          </cell>
          <cell r="G345" t="str">
            <v>i</v>
          </cell>
          <cell r="H345">
            <v>20</v>
          </cell>
          <cell r="I345" t="str">
            <v>% / Tahun</v>
          </cell>
        </row>
        <row r="346">
          <cell r="A346" t="str">
            <v xml:space="preserve">       2.</v>
          </cell>
          <cell r="C346" t="str">
            <v>Upah Operator / Sopir</v>
          </cell>
          <cell r="G346" t="str">
            <v>U1</v>
          </cell>
          <cell r="H346">
            <v>11875</v>
          </cell>
          <cell r="I346" t="str">
            <v>Rp./Jam</v>
          </cell>
          <cell r="BR346" t="str">
            <v xml:space="preserve"> Alat Baru</v>
          </cell>
        </row>
        <row r="347">
          <cell r="A347" t="str">
            <v xml:space="preserve">       3.</v>
          </cell>
          <cell r="C347" t="str">
            <v>Upah Pembantu Operator / Pmb.Sopir</v>
          </cell>
          <cell r="G347" t="str">
            <v>U2</v>
          </cell>
          <cell r="H347">
            <v>7500</v>
          </cell>
          <cell r="I347" t="str">
            <v>Rp./Jam</v>
          </cell>
          <cell r="BR347">
            <v>219780000</v>
          </cell>
        </row>
        <row r="348">
          <cell r="A348" t="str">
            <v xml:space="preserve">       4.</v>
          </cell>
          <cell r="C348" t="str">
            <v>Bahan Bakar Bensin</v>
          </cell>
          <cell r="G348" t="str">
            <v>Mb</v>
          </cell>
          <cell r="H348">
            <v>5160</v>
          </cell>
          <cell r="I348" t="str">
            <v>Liter</v>
          </cell>
        </row>
        <row r="349">
          <cell r="A349" t="str">
            <v xml:space="preserve">       5.</v>
          </cell>
          <cell r="C349" t="str">
            <v>Bahan Bakar Solar</v>
          </cell>
          <cell r="G349" t="str">
            <v>Ms</v>
          </cell>
          <cell r="H349">
            <v>5350</v>
          </cell>
          <cell r="I349" t="str">
            <v>Liter</v>
          </cell>
        </row>
        <row r="350">
          <cell r="A350" t="str">
            <v xml:space="preserve">       6.</v>
          </cell>
          <cell r="C350" t="str">
            <v>Minyak Pelumas</v>
          </cell>
          <cell r="G350" t="str">
            <v>Mp</v>
          </cell>
          <cell r="H350">
            <v>30000</v>
          </cell>
          <cell r="I350" t="str">
            <v>Liter</v>
          </cell>
        </row>
        <row r="351">
          <cell r="A351" t="str">
            <v xml:space="preserve">       7.</v>
          </cell>
          <cell r="C351" t="str">
            <v>PPN diperhitungkan pada lembar Rekapitulasi</v>
          </cell>
        </row>
        <row r="352">
          <cell r="C352" t="str">
            <v>Biaya Pekerjaan</v>
          </cell>
        </row>
        <row r="355">
          <cell r="A355" t="str">
            <v>URAIAN ANALISA ALAT</v>
          </cell>
        </row>
        <row r="358">
          <cell r="A358" t="str">
            <v>No.</v>
          </cell>
          <cell r="C358" t="str">
            <v>U R A I A N</v>
          </cell>
          <cell r="G358" t="str">
            <v>KODE</v>
          </cell>
          <cell r="H358" t="str">
            <v>KOEF.</v>
          </cell>
          <cell r="I358" t="str">
            <v>SATUAN</v>
          </cell>
          <cell r="J358" t="str">
            <v>KET.</v>
          </cell>
        </row>
        <row r="361">
          <cell r="A361" t="str">
            <v>A.</v>
          </cell>
          <cell r="C361" t="str">
            <v>URAIAN PERALATAN</v>
          </cell>
        </row>
        <row r="362">
          <cell r="A362" t="str">
            <v xml:space="preserve">       1.</v>
          </cell>
          <cell r="C362" t="str">
            <v>Jenis Peralatan</v>
          </cell>
          <cell r="G362" t="str">
            <v>CRANE 10-15 TON</v>
          </cell>
          <cell r="J362" t="str">
            <v>E07</v>
          </cell>
        </row>
        <row r="363">
          <cell r="A363" t="str">
            <v xml:space="preserve">       2.</v>
          </cell>
          <cell r="C363" t="str">
            <v>Tenaga</v>
          </cell>
          <cell r="G363" t="str">
            <v>Pw</v>
          </cell>
          <cell r="H363">
            <v>150</v>
          </cell>
          <cell r="I363" t="str">
            <v>HP</v>
          </cell>
        </row>
        <row r="364">
          <cell r="A364" t="str">
            <v xml:space="preserve">       3.</v>
          </cell>
          <cell r="C364" t="str">
            <v>Kapasitas</v>
          </cell>
          <cell r="G364" t="str">
            <v>Cp</v>
          </cell>
          <cell r="H364">
            <v>15</v>
          </cell>
          <cell r="I364" t="str">
            <v>Ton</v>
          </cell>
        </row>
        <row r="365">
          <cell r="A365" t="str">
            <v xml:space="preserve">       4.</v>
          </cell>
          <cell r="C365" t="str">
            <v>Alat Baru                :</v>
          </cell>
          <cell r="D365" t="str">
            <v xml:space="preserve">  a.  Umur Ekonomis</v>
          </cell>
          <cell r="G365" t="str">
            <v>A</v>
          </cell>
          <cell r="H365">
            <v>5</v>
          </cell>
          <cell r="I365" t="str">
            <v>Tahun</v>
          </cell>
        </row>
        <row r="366">
          <cell r="D366" t="str">
            <v xml:space="preserve">  b.  Jam Kerja Dalam 1 Tahun</v>
          </cell>
          <cell r="G366" t="str">
            <v>W</v>
          </cell>
          <cell r="H366">
            <v>2000</v>
          </cell>
          <cell r="I366" t="str">
            <v>Jam</v>
          </cell>
          <cell r="BR366" t="str">
            <v xml:space="preserve"> Alat Baru</v>
          </cell>
        </row>
        <row r="367">
          <cell r="D367" t="str">
            <v xml:space="preserve">  c.  Harga Alat</v>
          </cell>
          <cell r="G367" t="str">
            <v>B</v>
          </cell>
          <cell r="H367">
            <v>501600000</v>
          </cell>
          <cell r="I367" t="str">
            <v>Rupiah</v>
          </cell>
          <cell r="BR367">
            <v>231660000</v>
          </cell>
        </row>
        <row r="368">
          <cell r="A368" t="str">
            <v xml:space="preserve">       5.</v>
          </cell>
          <cell r="C368" t="str">
            <v>Alat Yang Dipakai  :</v>
          </cell>
          <cell r="D368" t="str">
            <v xml:space="preserve">  a.  Umur Ekonomis</v>
          </cell>
          <cell r="G368" t="str">
            <v>A'</v>
          </cell>
          <cell r="H368">
            <v>5</v>
          </cell>
          <cell r="I368" t="str">
            <v>Tahun</v>
          </cell>
          <cell r="J368" t="str">
            <v xml:space="preserve"> Alat Baru</v>
          </cell>
        </row>
        <row r="369">
          <cell r="D369" t="str">
            <v xml:space="preserve">  b.  Jam Kerja Dalam 1 Tahun </v>
          </cell>
          <cell r="G369" t="str">
            <v>W'</v>
          </cell>
          <cell r="H369">
            <v>2000</v>
          </cell>
          <cell r="I369" t="str">
            <v>Jam</v>
          </cell>
          <cell r="J369" t="str">
            <v xml:space="preserve"> Alat Baru</v>
          </cell>
        </row>
        <row r="370">
          <cell r="D370" t="str">
            <v xml:space="preserve">  c.  Harga Alat   (*)</v>
          </cell>
          <cell r="G370" t="str">
            <v>B'</v>
          </cell>
          <cell r="H370">
            <v>501600000</v>
          </cell>
          <cell r="I370" t="str">
            <v>Rupiah</v>
          </cell>
          <cell r="J370" t="str">
            <v xml:space="preserve"> Alat Baru</v>
          </cell>
        </row>
        <row r="372">
          <cell r="A372" t="str">
            <v>B.</v>
          </cell>
          <cell r="C372" t="str">
            <v>BIAYA PASTI PER JAM KERJA</v>
          </cell>
        </row>
        <row r="373">
          <cell r="A373" t="str">
            <v xml:space="preserve">       1.</v>
          </cell>
          <cell r="C373" t="str">
            <v>Nilai Sisa Alat</v>
          </cell>
          <cell r="D373" t="str">
            <v>=  10 % x B</v>
          </cell>
          <cell r="G373" t="str">
            <v>C</v>
          </cell>
          <cell r="H373">
            <v>50160000</v>
          </cell>
          <cell r="I373" t="str">
            <v>Rupiah</v>
          </cell>
        </row>
        <row r="375">
          <cell r="A375" t="str">
            <v xml:space="preserve">       2.</v>
          </cell>
          <cell r="C375" t="str">
            <v>Faktor Angsuran Modal    =</v>
          </cell>
          <cell r="E375" t="str">
            <v>i x (1 + i)^A'</v>
          </cell>
          <cell r="G375" t="str">
            <v>D</v>
          </cell>
          <cell r="H375">
            <v>0.33437970328961514</v>
          </cell>
          <cell r="I375" t="str">
            <v>-</v>
          </cell>
        </row>
        <row r="376">
          <cell r="E376" t="str">
            <v>(1 + i)^A' - 1</v>
          </cell>
        </row>
        <row r="377">
          <cell r="A377" t="str">
            <v xml:space="preserve">       3.</v>
          </cell>
          <cell r="C377" t="str">
            <v>Biaya Pasti per Jam  :</v>
          </cell>
        </row>
        <row r="378">
          <cell r="C378" t="str">
            <v>a.  Biaya Pengembalian Modal  =</v>
          </cell>
          <cell r="E378" t="str">
            <v>( B' - C ) x D</v>
          </cell>
          <cell r="G378" t="str">
            <v>E</v>
          </cell>
          <cell r="H378">
            <v>75476.186626531926</v>
          </cell>
          <cell r="I378" t="str">
            <v>Rupiah</v>
          </cell>
        </row>
        <row r="379">
          <cell r="E379" t="str">
            <v>W'</v>
          </cell>
        </row>
        <row r="381">
          <cell r="C381" t="str">
            <v>b.  Asuransi, dll =</v>
          </cell>
          <cell r="D381">
            <v>2E-3</v>
          </cell>
          <cell r="E381" t="str">
            <v xml:space="preserve">  x   B'</v>
          </cell>
          <cell r="G381" t="str">
            <v>F</v>
          </cell>
          <cell r="H381">
            <v>501.6</v>
          </cell>
          <cell r="I381" t="str">
            <v>Rupiah</v>
          </cell>
        </row>
        <row r="382">
          <cell r="E382" t="str">
            <v>W'</v>
          </cell>
        </row>
        <row r="384">
          <cell r="C384" t="str">
            <v>Biaya Pasti per Jam             =</v>
          </cell>
          <cell r="E384" t="str">
            <v>( E + F )</v>
          </cell>
          <cell r="G384" t="str">
            <v>G</v>
          </cell>
          <cell r="H384">
            <v>75977.786626531932</v>
          </cell>
          <cell r="I384" t="str">
            <v>Rupiah</v>
          </cell>
        </row>
        <row r="386">
          <cell r="A386" t="str">
            <v>C.</v>
          </cell>
          <cell r="C386" t="str">
            <v>BIAYA OPERASI PER JAM KERJA</v>
          </cell>
          <cell r="BR386" t="str">
            <v xml:space="preserve"> Alat Baru</v>
          </cell>
        </row>
        <row r="387">
          <cell r="BR387">
            <v>258720000</v>
          </cell>
        </row>
        <row r="388">
          <cell r="A388" t="str">
            <v xml:space="preserve">       1.</v>
          </cell>
          <cell r="C388" t="str">
            <v xml:space="preserve">Bahan Bakar  =  (0.125-0.175 Ltr/HP/Jam)   x Pw x Ms </v>
          </cell>
          <cell r="G388" t="str">
            <v>H</v>
          </cell>
          <cell r="H388">
            <v>100312.5</v>
          </cell>
          <cell r="I388" t="str">
            <v>Rupiah</v>
          </cell>
        </row>
        <row r="390">
          <cell r="A390" t="str">
            <v xml:space="preserve">       2.</v>
          </cell>
          <cell r="C390" t="str">
            <v>Pelumas         =  (0.01-0.02 Ltr/HP/Jam) x Pw x Mp</v>
          </cell>
          <cell r="G390" t="str">
            <v>I</v>
          </cell>
          <cell r="H390">
            <v>45000</v>
          </cell>
          <cell r="I390" t="str">
            <v>Rupiah</v>
          </cell>
        </row>
        <row r="392">
          <cell r="A392" t="str">
            <v xml:space="preserve">       3.</v>
          </cell>
          <cell r="C392" t="str">
            <v>Perawatan dan</v>
          </cell>
          <cell r="D392" t="str">
            <v>(12,5 % - 17,5 %)  x  B'</v>
          </cell>
          <cell r="G392" t="str">
            <v>K</v>
          </cell>
          <cell r="H392">
            <v>31350</v>
          </cell>
          <cell r="I392" t="str">
            <v>Rupiah</v>
          </cell>
        </row>
        <row r="393">
          <cell r="C393" t="str">
            <v xml:space="preserve">        perbaikan    =</v>
          </cell>
          <cell r="D393" t="str">
            <v>W'</v>
          </cell>
        </row>
        <row r="395">
          <cell r="A395" t="str">
            <v xml:space="preserve">       4.</v>
          </cell>
          <cell r="C395" t="str">
            <v>Operator</v>
          </cell>
          <cell r="D395" t="str">
            <v>=   ( 1  Orang / Jam )  x  U1</v>
          </cell>
          <cell r="G395" t="str">
            <v>L</v>
          </cell>
          <cell r="H395">
            <v>11875</v>
          </cell>
          <cell r="I395" t="str">
            <v>Rupiah</v>
          </cell>
        </row>
        <row r="396">
          <cell r="A396" t="str">
            <v xml:space="preserve">       5.</v>
          </cell>
          <cell r="C396" t="str">
            <v>Pembantu Operator</v>
          </cell>
          <cell r="D396" t="str">
            <v>=   ( 1  Orang / Jam )  x  U2</v>
          </cell>
          <cell r="G396" t="str">
            <v>M</v>
          </cell>
          <cell r="H396">
            <v>7500</v>
          </cell>
          <cell r="I396" t="str">
            <v>Rupiah</v>
          </cell>
        </row>
        <row r="398">
          <cell r="C398" t="str">
            <v>Biaya Operasi per Jam        =</v>
          </cell>
          <cell r="E398" t="str">
            <v>(H+I+K+L+M)</v>
          </cell>
          <cell r="G398" t="str">
            <v>P</v>
          </cell>
          <cell r="H398">
            <v>196037.5</v>
          </cell>
          <cell r="I398" t="str">
            <v>Rupiah</v>
          </cell>
        </row>
        <row r="400">
          <cell r="A400" t="str">
            <v>D.</v>
          </cell>
          <cell r="C400" t="str">
            <v>TOTAL BIAYA SEWA ALAT / JAM   =   ( G + P )</v>
          </cell>
          <cell r="G400" t="str">
            <v>S</v>
          </cell>
          <cell r="H400">
            <v>272015.28662653192</v>
          </cell>
          <cell r="I400" t="str">
            <v>Rupiah</v>
          </cell>
        </row>
        <row r="403">
          <cell r="A403" t="str">
            <v>E.</v>
          </cell>
          <cell r="C403" t="str">
            <v>LAIN - LAIN</v>
          </cell>
        </row>
        <row r="404">
          <cell r="A404" t="str">
            <v xml:space="preserve">       1.</v>
          </cell>
          <cell r="C404" t="str">
            <v>Tingkat Suku Bunga</v>
          </cell>
          <cell r="G404" t="str">
            <v>i</v>
          </cell>
          <cell r="H404">
            <v>20</v>
          </cell>
          <cell r="I404" t="str">
            <v>% / Tahun</v>
          </cell>
        </row>
        <row r="405">
          <cell r="A405" t="str">
            <v xml:space="preserve">       2.</v>
          </cell>
          <cell r="C405" t="str">
            <v>Upah Operator / Sopir</v>
          </cell>
          <cell r="G405" t="str">
            <v>U1</v>
          </cell>
          <cell r="H405">
            <v>11875</v>
          </cell>
          <cell r="I405" t="str">
            <v>Rp./Jam</v>
          </cell>
        </row>
        <row r="406">
          <cell r="A406" t="str">
            <v xml:space="preserve">       3.</v>
          </cell>
          <cell r="C406" t="str">
            <v>Upah Pembantu Operator / Pmb.Sopir</v>
          </cell>
          <cell r="G406" t="str">
            <v>U2</v>
          </cell>
          <cell r="H406">
            <v>7500</v>
          </cell>
          <cell r="I406" t="str">
            <v>Rp./Jam</v>
          </cell>
          <cell r="BR406" t="str">
            <v xml:space="preserve"> Alat Baru</v>
          </cell>
        </row>
        <row r="407">
          <cell r="A407" t="str">
            <v xml:space="preserve">       4.</v>
          </cell>
          <cell r="C407" t="str">
            <v>Bahan Bakar Bensin</v>
          </cell>
          <cell r="G407" t="str">
            <v>Mb</v>
          </cell>
          <cell r="H407">
            <v>5160</v>
          </cell>
          <cell r="I407" t="str">
            <v>Liter</v>
          </cell>
          <cell r="BR407">
            <v>12672000</v>
          </cell>
        </row>
        <row r="408">
          <cell r="A408" t="str">
            <v xml:space="preserve">       5.</v>
          </cell>
          <cell r="C408" t="str">
            <v>Bahan Bakar Solar</v>
          </cell>
          <cell r="G408" t="str">
            <v>Ms</v>
          </cell>
          <cell r="H408">
            <v>5350</v>
          </cell>
          <cell r="I408" t="str">
            <v>Liter</v>
          </cell>
        </row>
        <row r="409">
          <cell r="A409" t="str">
            <v xml:space="preserve">       6.</v>
          </cell>
          <cell r="C409" t="str">
            <v>Minyak Pelumas</v>
          </cell>
          <cell r="G409" t="str">
            <v>Mp</v>
          </cell>
          <cell r="H409">
            <v>30000</v>
          </cell>
          <cell r="I409" t="str">
            <v>Liter</v>
          </cell>
        </row>
        <row r="410">
          <cell r="A410" t="str">
            <v xml:space="preserve">       7.</v>
          </cell>
          <cell r="C410" t="str">
            <v>PPN diperhitungkan pada lembar Rekapitulasi</v>
          </cell>
        </row>
        <row r="411">
          <cell r="C411" t="str">
            <v>Biaya Pekerjaan</v>
          </cell>
        </row>
        <row r="414">
          <cell r="A414" t="str">
            <v>URAIAN ANALISA ALAT</v>
          </cell>
        </row>
        <row r="417">
          <cell r="A417" t="str">
            <v>No.</v>
          </cell>
          <cell r="C417" t="str">
            <v>U R A I A N</v>
          </cell>
          <cell r="G417" t="str">
            <v>KODE</v>
          </cell>
          <cell r="H417" t="str">
            <v>KOEF.</v>
          </cell>
          <cell r="I417" t="str">
            <v>SATUAN</v>
          </cell>
          <cell r="J417" t="str">
            <v>KET.</v>
          </cell>
        </row>
        <row r="420">
          <cell r="A420" t="str">
            <v>A.</v>
          </cell>
          <cell r="C420" t="str">
            <v>URAIAN PERALATAN</v>
          </cell>
        </row>
        <row r="421">
          <cell r="A421" t="str">
            <v xml:space="preserve">       1.</v>
          </cell>
          <cell r="C421" t="str">
            <v>Jenis Peralatan</v>
          </cell>
          <cell r="G421" t="str">
            <v>DUMP TRUCK 3-4 M3</v>
          </cell>
          <cell r="J421" t="str">
            <v>E08</v>
          </cell>
        </row>
        <row r="422">
          <cell r="A422" t="str">
            <v xml:space="preserve">       2.</v>
          </cell>
          <cell r="C422" t="str">
            <v>Tenaga</v>
          </cell>
          <cell r="G422" t="str">
            <v>Pw</v>
          </cell>
          <cell r="H422">
            <v>100</v>
          </cell>
          <cell r="I422" t="str">
            <v>HP</v>
          </cell>
        </row>
        <row r="423">
          <cell r="A423" t="str">
            <v xml:space="preserve">       3.</v>
          </cell>
          <cell r="C423" t="str">
            <v>Kapasitas</v>
          </cell>
          <cell r="G423" t="str">
            <v>Cp</v>
          </cell>
          <cell r="H423">
            <v>6</v>
          </cell>
          <cell r="I423" t="str">
            <v>Ton</v>
          </cell>
        </row>
        <row r="424">
          <cell r="A424" t="str">
            <v xml:space="preserve">       4.</v>
          </cell>
          <cell r="C424" t="str">
            <v>Alat Baru                :</v>
          </cell>
          <cell r="D424" t="str">
            <v xml:space="preserve">  a.  Umur Ekonomis</v>
          </cell>
          <cell r="G424" t="str">
            <v>A</v>
          </cell>
          <cell r="H424">
            <v>5</v>
          </cell>
          <cell r="I424" t="str">
            <v>Tahun</v>
          </cell>
        </row>
        <row r="425">
          <cell r="D425" t="str">
            <v xml:space="preserve">  b.  Jam Kerja Dalam 1 Tahun</v>
          </cell>
          <cell r="G425" t="str">
            <v>W</v>
          </cell>
          <cell r="H425">
            <v>2000</v>
          </cell>
          <cell r="I425" t="str">
            <v>Jam</v>
          </cell>
        </row>
        <row r="426">
          <cell r="D426" t="str">
            <v xml:space="preserve">  c.  Harga Alat</v>
          </cell>
          <cell r="G426" t="str">
            <v>B</v>
          </cell>
          <cell r="H426">
            <v>125400000</v>
          </cell>
          <cell r="I426" t="str">
            <v>Rupiah</v>
          </cell>
          <cell r="BR426" t="str">
            <v xml:space="preserve"> Alat Baru</v>
          </cell>
        </row>
        <row r="427">
          <cell r="A427" t="str">
            <v xml:space="preserve">       5.</v>
          </cell>
          <cell r="C427" t="str">
            <v>Alat Yang Dipakai  :</v>
          </cell>
          <cell r="D427" t="str">
            <v xml:space="preserve">  a.  Umur Ekonomis</v>
          </cell>
          <cell r="G427" t="str">
            <v>A'</v>
          </cell>
          <cell r="H427">
            <v>5</v>
          </cell>
          <cell r="I427" t="str">
            <v>Tahun</v>
          </cell>
          <cell r="J427" t="str">
            <v xml:space="preserve"> Alat Baru</v>
          </cell>
          <cell r="BR427">
            <v>415800000</v>
          </cell>
        </row>
        <row r="428">
          <cell r="D428" t="str">
            <v xml:space="preserve">  b.  Jam Kerja Dalam 1 Tahun </v>
          </cell>
          <cell r="G428" t="str">
            <v>W'</v>
          </cell>
          <cell r="H428">
            <v>2000</v>
          </cell>
          <cell r="I428" t="str">
            <v>Jam</v>
          </cell>
          <cell r="J428" t="str">
            <v xml:space="preserve"> Alat Baru</v>
          </cell>
        </row>
        <row r="429">
          <cell r="D429" t="str">
            <v xml:space="preserve">  c.  Harga Alat   (*)</v>
          </cell>
          <cell r="G429" t="str">
            <v>B'</v>
          </cell>
          <cell r="H429">
            <v>125400000</v>
          </cell>
          <cell r="I429" t="str">
            <v>Rupiah</v>
          </cell>
          <cell r="J429" t="str">
            <v xml:space="preserve"> Alat Baru</v>
          </cell>
        </row>
        <row r="431">
          <cell r="A431" t="str">
            <v>B.</v>
          </cell>
          <cell r="C431" t="str">
            <v>BIAYA PASTI PER JAM KERJA</v>
          </cell>
        </row>
        <row r="432">
          <cell r="A432" t="str">
            <v xml:space="preserve">       1.</v>
          </cell>
          <cell r="C432" t="str">
            <v>Nilai Sisa Alat</v>
          </cell>
          <cell r="D432" t="str">
            <v>=  10 % x B</v>
          </cell>
          <cell r="G432" t="str">
            <v>C</v>
          </cell>
          <cell r="H432">
            <v>12540000</v>
          </cell>
          <cell r="I432" t="str">
            <v>Rupiah</v>
          </cell>
        </row>
        <row r="434">
          <cell r="A434" t="str">
            <v xml:space="preserve">       2.</v>
          </cell>
          <cell r="C434" t="str">
            <v>Faktor Angsuran Modal    =</v>
          </cell>
          <cell r="E434" t="str">
            <v>i x (1 + i)^A'</v>
          </cell>
          <cell r="G434" t="str">
            <v>D</v>
          </cell>
          <cell r="H434">
            <v>0.33437970328961514</v>
          </cell>
          <cell r="I434" t="str">
            <v>-</v>
          </cell>
        </row>
        <row r="435">
          <cell r="E435" t="str">
            <v>(1 + i)^A' - 1</v>
          </cell>
        </row>
        <row r="436">
          <cell r="A436" t="str">
            <v xml:space="preserve">       3.</v>
          </cell>
          <cell r="C436" t="str">
            <v>Biaya Pasti per Jam  :</v>
          </cell>
        </row>
        <row r="437">
          <cell r="C437" t="str">
            <v>a.  Biaya Pengembalian Modal  =</v>
          </cell>
          <cell r="E437" t="str">
            <v>( B' - C ) x D</v>
          </cell>
          <cell r="G437" t="str">
            <v>E</v>
          </cell>
          <cell r="H437">
            <v>18869.046656632981</v>
          </cell>
          <cell r="I437" t="str">
            <v>Rupiah</v>
          </cell>
        </row>
        <row r="438">
          <cell r="E438" t="str">
            <v>W'</v>
          </cell>
        </row>
        <row r="440">
          <cell r="C440" t="str">
            <v>b.  Asuransi, dll =</v>
          </cell>
          <cell r="D440">
            <v>2E-3</v>
          </cell>
          <cell r="E440" t="str">
            <v xml:space="preserve">  x   B'</v>
          </cell>
          <cell r="G440" t="str">
            <v>F</v>
          </cell>
          <cell r="H440">
            <v>125.4</v>
          </cell>
          <cell r="I440" t="str">
            <v>Rupiah</v>
          </cell>
        </row>
        <row r="441">
          <cell r="E441" t="str">
            <v>W'</v>
          </cell>
        </row>
        <row r="443">
          <cell r="C443" t="str">
            <v>Biaya Pasti per Jam             =</v>
          </cell>
          <cell r="E443" t="str">
            <v>( E + F )</v>
          </cell>
          <cell r="G443" t="str">
            <v>G</v>
          </cell>
          <cell r="H443">
            <v>18994.446656632983</v>
          </cell>
          <cell r="I443" t="str">
            <v>Rupiah</v>
          </cell>
        </row>
        <row r="445">
          <cell r="A445" t="str">
            <v>C.</v>
          </cell>
          <cell r="C445" t="str">
            <v>BIAYA OPERASI PER JAM KERJA</v>
          </cell>
        </row>
        <row r="446">
          <cell r="BR446" t="str">
            <v xml:space="preserve"> Alat Baru</v>
          </cell>
        </row>
        <row r="447">
          <cell r="A447" t="str">
            <v xml:space="preserve">       1.</v>
          </cell>
          <cell r="C447" t="str">
            <v xml:space="preserve">Bahan Bakar  =  (0.125-0.175 Ltr/HP/Jam)   x Pw x Ms </v>
          </cell>
          <cell r="G447" t="str">
            <v>H</v>
          </cell>
          <cell r="H447">
            <v>66875</v>
          </cell>
          <cell r="I447" t="str">
            <v>Rupiah</v>
          </cell>
          <cell r="BR447">
            <v>11880000</v>
          </cell>
        </row>
        <row r="449">
          <cell r="A449" t="str">
            <v xml:space="preserve">       2.</v>
          </cell>
          <cell r="C449" t="str">
            <v>Pelumas         =  (0.01-0.02 Ltr/HP/Jam) x Pw x Mp</v>
          </cell>
          <cell r="G449" t="str">
            <v>I</v>
          </cell>
          <cell r="H449">
            <v>30000</v>
          </cell>
          <cell r="I449" t="str">
            <v>Rupiah</v>
          </cell>
        </row>
        <row r="451">
          <cell r="A451" t="str">
            <v xml:space="preserve">       3.</v>
          </cell>
          <cell r="C451" t="str">
            <v>Perawatan dan</v>
          </cell>
          <cell r="D451" t="str">
            <v>(12,5 % - 17,5 %)  x  B'</v>
          </cell>
          <cell r="G451" t="str">
            <v>K</v>
          </cell>
          <cell r="H451">
            <v>7837.5</v>
          </cell>
          <cell r="I451" t="str">
            <v>Rupiah</v>
          </cell>
        </row>
        <row r="452">
          <cell r="C452" t="str">
            <v xml:space="preserve">        perbaikan    =</v>
          </cell>
          <cell r="D452" t="str">
            <v>W'</v>
          </cell>
        </row>
        <row r="454">
          <cell r="A454" t="str">
            <v xml:space="preserve">       4.</v>
          </cell>
          <cell r="C454" t="str">
            <v>Operator</v>
          </cell>
          <cell r="D454" t="str">
            <v>=   ( 1  Orang / Jam )  x  U1</v>
          </cell>
          <cell r="G454" t="str">
            <v>L</v>
          </cell>
          <cell r="H454">
            <v>11875</v>
          </cell>
          <cell r="I454" t="str">
            <v>Rupiah</v>
          </cell>
        </row>
        <row r="455">
          <cell r="A455" t="str">
            <v xml:space="preserve">       5.</v>
          </cell>
          <cell r="C455" t="str">
            <v>Pembantu Operator</v>
          </cell>
          <cell r="D455" t="str">
            <v>=   ( 1  Orang / Jam )  x  U2</v>
          </cell>
          <cell r="G455" t="str">
            <v>M</v>
          </cell>
          <cell r="H455">
            <v>7500</v>
          </cell>
          <cell r="I455" t="str">
            <v>Rupiah</v>
          </cell>
        </row>
        <row r="457">
          <cell r="C457" t="str">
            <v>Biaya Operasi per Jam        =</v>
          </cell>
          <cell r="E457" t="str">
            <v>(H+I+K+L+M)</v>
          </cell>
          <cell r="G457" t="str">
            <v>P</v>
          </cell>
          <cell r="H457">
            <v>124087.5</v>
          </cell>
          <cell r="I457" t="str">
            <v>Rupiah</v>
          </cell>
        </row>
        <row r="459">
          <cell r="A459" t="str">
            <v>D.</v>
          </cell>
          <cell r="C459" t="str">
            <v>TOTAL BIAYA SEWA ALAT / JAM   =   ( G + P )</v>
          </cell>
          <cell r="G459" t="str">
            <v>S</v>
          </cell>
          <cell r="H459">
            <v>143081.94665663299</v>
          </cell>
          <cell r="I459" t="str">
            <v>Rupiah</v>
          </cell>
        </row>
        <row r="462">
          <cell r="A462" t="str">
            <v>E.</v>
          </cell>
          <cell r="C462" t="str">
            <v>LAIN - LAIN</v>
          </cell>
        </row>
        <row r="463">
          <cell r="A463" t="str">
            <v xml:space="preserve">       1.</v>
          </cell>
          <cell r="C463" t="str">
            <v>Tingkat Suku Bunga</v>
          </cell>
          <cell r="G463" t="str">
            <v>i</v>
          </cell>
          <cell r="H463">
            <v>20</v>
          </cell>
          <cell r="I463" t="str">
            <v>% / Tahun</v>
          </cell>
        </row>
        <row r="464">
          <cell r="A464" t="str">
            <v xml:space="preserve">       2.</v>
          </cell>
          <cell r="C464" t="str">
            <v>Upah Operator / Sopir / Mekanik</v>
          </cell>
          <cell r="G464" t="str">
            <v>U1</v>
          </cell>
          <cell r="H464">
            <v>11875</v>
          </cell>
          <cell r="I464" t="str">
            <v>Rp./Jam</v>
          </cell>
        </row>
        <row r="465">
          <cell r="A465" t="str">
            <v xml:space="preserve">       3.</v>
          </cell>
          <cell r="C465" t="str">
            <v>Upah Pembantu Operator / Pmb.Sopir / Pmb.Mekanik</v>
          </cell>
          <cell r="G465" t="str">
            <v>U2</v>
          </cell>
          <cell r="H465">
            <v>7500</v>
          </cell>
          <cell r="I465" t="str">
            <v>Rp./Jam</v>
          </cell>
        </row>
        <row r="466">
          <cell r="A466" t="str">
            <v xml:space="preserve">       4.</v>
          </cell>
          <cell r="C466" t="str">
            <v>Bahan Bakar Bensin</v>
          </cell>
          <cell r="G466" t="str">
            <v>Mb</v>
          </cell>
          <cell r="H466">
            <v>5160</v>
          </cell>
          <cell r="I466" t="str">
            <v>Liter</v>
          </cell>
          <cell r="BR466" t="str">
            <v xml:space="preserve"> Alat Baru</v>
          </cell>
        </row>
        <row r="467">
          <cell r="A467" t="str">
            <v xml:space="preserve">       5.</v>
          </cell>
          <cell r="C467" t="str">
            <v>Bahan Bakar Solar</v>
          </cell>
          <cell r="G467" t="str">
            <v>Ms</v>
          </cell>
          <cell r="H467">
            <v>5350</v>
          </cell>
          <cell r="I467" t="str">
            <v>Liter</v>
          </cell>
          <cell r="BR467">
            <v>87120000</v>
          </cell>
        </row>
        <row r="468">
          <cell r="A468" t="str">
            <v xml:space="preserve">       6.</v>
          </cell>
          <cell r="C468" t="str">
            <v>Minyak Pelumas</v>
          </cell>
          <cell r="G468" t="str">
            <v>Mp</v>
          </cell>
          <cell r="H468">
            <v>30000</v>
          </cell>
          <cell r="I468" t="str">
            <v>Liter</v>
          </cell>
        </row>
        <row r="469">
          <cell r="A469" t="str">
            <v xml:space="preserve">       7.</v>
          </cell>
          <cell r="C469" t="str">
            <v>PPN diperhitungkan pada lembar Rekapitulasi</v>
          </cell>
        </row>
        <row r="470">
          <cell r="C470" t="str">
            <v>Biaya Pekerjaan</v>
          </cell>
        </row>
        <row r="473">
          <cell r="A473" t="str">
            <v>URAIAN ANALISA ALAT</v>
          </cell>
        </row>
        <row r="476">
          <cell r="A476" t="str">
            <v>No.</v>
          </cell>
          <cell r="C476" t="str">
            <v>U R A I A N</v>
          </cell>
          <cell r="G476" t="str">
            <v>KODE</v>
          </cell>
          <cell r="H476" t="str">
            <v>KOEF.</v>
          </cell>
          <cell r="I476" t="str">
            <v>SATUAN</v>
          </cell>
          <cell r="J476" t="str">
            <v>KET.</v>
          </cell>
        </row>
        <row r="479">
          <cell r="A479" t="str">
            <v>A.</v>
          </cell>
          <cell r="C479" t="str">
            <v>URAIAN PERALATAN</v>
          </cell>
        </row>
        <row r="480">
          <cell r="A480" t="str">
            <v xml:space="preserve">       1.</v>
          </cell>
          <cell r="C480" t="str">
            <v>Jenis Peralatan</v>
          </cell>
          <cell r="G480" t="str">
            <v>DUMP TRUCK</v>
          </cell>
          <cell r="J480" t="str">
            <v>E09</v>
          </cell>
        </row>
        <row r="481">
          <cell r="A481" t="str">
            <v xml:space="preserve">       2.</v>
          </cell>
          <cell r="C481" t="str">
            <v>Tenaga</v>
          </cell>
          <cell r="G481" t="str">
            <v>Pw</v>
          </cell>
          <cell r="H481">
            <v>125</v>
          </cell>
          <cell r="I481" t="str">
            <v>HP</v>
          </cell>
        </row>
        <row r="482">
          <cell r="A482" t="str">
            <v xml:space="preserve">       3.</v>
          </cell>
          <cell r="C482" t="str">
            <v>Kapasitas</v>
          </cell>
          <cell r="G482" t="str">
            <v>Cp</v>
          </cell>
          <cell r="H482">
            <v>8</v>
          </cell>
          <cell r="I482" t="str">
            <v>Ton</v>
          </cell>
        </row>
        <row r="483">
          <cell r="A483" t="str">
            <v xml:space="preserve">       4.</v>
          </cell>
          <cell r="C483" t="str">
            <v>Alat Baru                :</v>
          </cell>
          <cell r="D483" t="str">
            <v xml:space="preserve">  a.  Umur Ekonomis</v>
          </cell>
          <cell r="G483" t="str">
            <v>A</v>
          </cell>
          <cell r="H483">
            <v>5</v>
          </cell>
          <cell r="I483" t="str">
            <v>Tahun</v>
          </cell>
        </row>
        <row r="484">
          <cell r="D484" t="str">
            <v xml:space="preserve">  b.  Jam Kerja Dalam 1 Tahun</v>
          </cell>
          <cell r="G484" t="str">
            <v>W</v>
          </cell>
          <cell r="H484">
            <v>2000</v>
          </cell>
          <cell r="I484" t="str">
            <v>Jam</v>
          </cell>
        </row>
        <row r="485">
          <cell r="D485" t="str">
            <v xml:space="preserve">  c.  Harga Alat</v>
          </cell>
          <cell r="G485" t="str">
            <v>B</v>
          </cell>
          <cell r="H485">
            <v>198000000</v>
          </cell>
          <cell r="I485" t="str">
            <v>Rupiah</v>
          </cell>
        </row>
        <row r="486">
          <cell r="A486" t="str">
            <v xml:space="preserve">       5.</v>
          </cell>
          <cell r="C486" t="str">
            <v>Alat Yang Dipakai  :</v>
          </cell>
          <cell r="D486" t="str">
            <v xml:space="preserve">  a.  Umur Ekonomis</v>
          </cell>
          <cell r="G486" t="str">
            <v>A'</v>
          </cell>
          <cell r="H486">
            <v>5</v>
          </cell>
          <cell r="I486" t="str">
            <v>Tahun</v>
          </cell>
          <cell r="J486" t="str">
            <v xml:space="preserve"> Alat Baru</v>
          </cell>
          <cell r="BR486" t="str">
            <v xml:space="preserve"> Alat Baru</v>
          </cell>
        </row>
        <row r="487">
          <cell r="D487" t="str">
            <v xml:space="preserve">  b.  Jam Kerja Dalam 1 Tahun </v>
          </cell>
          <cell r="G487" t="str">
            <v>W'</v>
          </cell>
          <cell r="H487">
            <v>2000</v>
          </cell>
          <cell r="I487" t="str">
            <v>Jam</v>
          </cell>
          <cell r="J487" t="str">
            <v xml:space="preserve"> Alat Baru</v>
          </cell>
          <cell r="BR487">
            <v>46200000</v>
          </cell>
        </row>
        <row r="488">
          <cell r="D488" t="str">
            <v xml:space="preserve">  c.  Harga Alat   (*)</v>
          </cell>
          <cell r="G488" t="str">
            <v>B'</v>
          </cell>
          <cell r="H488">
            <v>198000000</v>
          </cell>
          <cell r="I488" t="str">
            <v>Rupiah</v>
          </cell>
          <cell r="J488" t="str">
            <v xml:space="preserve"> Alat Baru</v>
          </cell>
        </row>
        <row r="490">
          <cell r="A490" t="str">
            <v>B.</v>
          </cell>
          <cell r="C490" t="str">
            <v>BIAYA PASTI PER JAM KERJA</v>
          </cell>
        </row>
        <row r="491">
          <cell r="A491" t="str">
            <v xml:space="preserve">       1.</v>
          </cell>
          <cell r="C491" t="str">
            <v>Nilai Sisa Alat</v>
          </cell>
          <cell r="D491" t="str">
            <v>=  10 % x B</v>
          </cell>
          <cell r="G491" t="str">
            <v>C</v>
          </cell>
          <cell r="H491">
            <v>19800000</v>
          </cell>
          <cell r="I491" t="str">
            <v>Rupiah</v>
          </cell>
        </row>
        <row r="493">
          <cell r="A493" t="str">
            <v xml:space="preserve">       2.</v>
          </cell>
          <cell r="C493" t="str">
            <v>Faktor Angsuran Modal    =</v>
          </cell>
          <cell r="E493" t="str">
            <v>i x (1 + i)^A'</v>
          </cell>
          <cell r="G493" t="str">
            <v>D</v>
          </cell>
          <cell r="H493">
            <v>0.33437970328961514</v>
          </cell>
          <cell r="I493" t="str">
            <v>-</v>
          </cell>
        </row>
        <row r="494">
          <cell r="E494" t="str">
            <v>(1 + i)^A' - 1</v>
          </cell>
        </row>
        <row r="495">
          <cell r="A495" t="str">
            <v xml:space="preserve">       3.</v>
          </cell>
          <cell r="C495" t="str">
            <v>Biaya Pasti per Jam  :</v>
          </cell>
        </row>
        <row r="496">
          <cell r="C496" t="str">
            <v>a.  Biaya Pengembalian Modal  =</v>
          </cell>
          <cell r="E496" t="str">
            <v>( B' - C ) x D</v>
          </cell>
          <cell r="G496" t="str">
            <v>E</v>
          </cell>
          <cell r="H496">
            <v>29793.231563104709</v>
          </cell>
          <cell r="I496" t="str">
            <v>Rupiah</v>
          </cell>
        </row>
        <row r="497">
          <cell r="E497" t="str">
            <v>W'</v>
          </cell>
        </row>
        <row r="499">
          <cell r="C499" t="str">
            <v>b.  Asuransi, dll =</v>
          </cell>
          <cell r="D499">
            <v>2E-3</v>
          </cell>
          <cell r="E499" t="str">
            <v xml:space="preserve">  x   B'</v>
          </cell>
          <cell r="G499" t="str">
            <v>F</v>
          </cell>
          <cell r="H499">
            <v>198</v>
          </cell>
          <cell r="I499" t="str">
            <v>Rupiah</v>
          </cell>
        </row>
        <row r="500">
          <cell r="E500" t="str">
            <v>W'</v>
          </cell>
        </row>
        <row r="502">
          <cell r="C502" t="str">
            <v>Biaya Pasti per Jam             =</v>
          </cell>
          <cell r="E502" t="str">
            <v>( E + F )</v>
          </cell>
          <cell r="G502" t="str">
            <v>G</v>
          </cell>
          <cell r="H502">
            <v>29991.231563104709</v>
          </cell>
          <cell r="I502" t="str">
            <v>Rupiah</v>
          </cell>
        </row>
        <row r="504">
          <cell r="A504" t="str">
            <v>C.</v>
          </cell>
          <cell r="C504" t="str">
            <v>BIAYA OPERASI PER JAM KERJA</v>
          </cell>
        </row>
        <row r="506">
          <cell r="A506" t="str">
            <v xml:space="preserve">       1.</v>
          </cell>
          <cell r="C506" t="str">
            <v xml:space="preserve">Bahan Bakar  =  (0.125-0.175 Ltr/HP/Jam)   x Pw x Ms </v>
          </cell>
          <cell r="G506" t="str">
            <v>H</v>
          </cell>
          <cell r="H506">
            <v>83593.75</v>
          </cell>
          <cell r="I506" t="str">
            <v>Rupiah</v>
          </cell>
          <cell r="BR506" t="str">
            <v xml:space="preserve"> Alat Baru</v>
          </cell>
        </row>
        <row r="507">
          <cell r="BR507">
            <v>17490000</v>
          </cell>
        </row>
        <row r="508">
          <cell r="A508" t="str">
            <v xml:space="preserve">       2.</v>
          </cell>
          <cell r="C508" t="str">
            <v>Pelumas         =  (0.01-0.02 Ltr/HP/Jam) x Pw x Mp</v>
          </cell>
          <cell r="G508" t="str">
            <v>I</v>
          </cell>
          <cell r="H508">
            <v>37500</v>
          </cell>
          <cell r="I508" t="str">
            <v>Rupiah</v>
          </cell>
        </row>
        <row r="510">
          <cell r="A510" t="str">
            <v xml:space="preserve">       3.</v>
          </cell>
          <cell r="C510" t="str">
            <v>Perawatan dan</v>
          </cell>
          <cell r="D510" t="str">
            <v>(12,5 % - 17,5 %)  x  B'</v>
          </cell>
          <cell r="G510" t="str">
            <v>K</v>
          </cell>
          <cell r="H510">
            <v>12375</v>
          </cell>
          <cell r="I510" t="str">
            <v>Rupiah</v>
          </cell>
        </row>
        <row r="511">
          <cell r="C511" t="str">
            <v xml:space="preserve">        perbaikan    =</v>
          </cell>
          <cell r="D511" t="str">
            <v>W'</v>
          </cell>
        </row>
        <row r="513">
          <cell r="A513" t="str">
            <v xml:space="preserve">       4.</v>
          </cell>
          <cell r="C513" t="str">
            <v>Operator</v>
          </cell>
          <cell r="D513" t="str">
            <v>=   ( 1  Orang / Jam )  x  U1</v>
          </cell>
          <cell r="G513" t="str">
            <v>L</v>
          </cell>
          <cell r="H513">
            <v>11875</v>
          </cell>
          <cell r="I513" t="str">
            <v>Rupiah</v>
          </cell>
        </row>
        <row r="514">
          <cell r="A514" t="str">
            <v xml:space="preserve">       5.</v>
          </cell>
          <cell r="C514" t="str">
            <v>Pembantu Operator</v>
          </cell>
          <cell r="D514" t="str">
            <v>=   ( 1  Orang / Jam )  x  U2</v>
          </cell>
          <cell r="G514" t="str">
            <v>M</v>
          </cell>
          <cell r="H514">
            <v>7500</v>
          </cell>
          <cell r="I514" t="str">
            <v>Rupiah</v>
          </cell>
        </row>
        <row r="516">
          <cell r="C516" t="str">
            <v>Biaya Operasi per Jam        =</v>
          </cell>
          <cell r="E516" t="str">
            <v>(H+I+K+L+M)</v>
          </cell>
          <cell r="G516" t="str">
            <v>P</v>
          </cell>
          <cell r="H516">
            <v>152843.75</v>
          </cell>
          <cell r="I516" t="str">
            <v>Rupiah</v>
          </cell>
        </row>
        <row r="518">
          <cell r="A518" t="str">
            <v>D.</v>
          </cell>
          <cell r="C518" t="str">
            <v>TOTAL BIAYA SEWA ALAT / JAM   =   ( G + P )</v>
          </cell>
          <cell r="G518" t="str">
            <v>S</v>
          </cell>
          <cell r="H518">
            <v>182834.98156310472</v>
          </cell>
          <cell r="I518" t="str">
            <v>Rupiah</v>
          </cell>
        </row>
        <row r="521">
          <cell r="A521" t="str">
            <v>E.</v>
          </cell>
          <cell r="C521" t="str">
            <v>LAIN - LAIN</v>
          </cell>
        </row>
        <row r="522">
          <cell r="A522" t="str">
            <v xml:space="preserve">       1.</v>
          </cell>
          <cell r="C522" t="str">
            <v>Tingkat Suku Bunga</v>
          </cell>
          <cell r="G522" t="str">
            <v>i</v>
          </cell>
          <cell r="H522">
            <v>20</v>
          </cell>
          <cell r="I522" t="str">
            <v>% / Tahun</v>
          </cell>
        </row>
        <row r="523">
          <cell r="A523" t="str">
            <v xml:space="preserve">       2.</v>
          </cell>
          <cell r="C523" t="str">
            <v>Upah Operator / Sopir / Mekanik</v>
          </cell>
          <cell r="G523" t="str">
            <v>U1</v>
          </cell>
          <cell r="H523">
            <v>11875</v>
          </cell>
          <cell r="I523" t="str">
            <v>Rp./Jam</v>
          </cell>
        </row>
        <row r="524">
          <cell r="A524" t="str">
            <v xml:space="preserve">       3.</v>
          </cell>
          <cell r="C524" t="str">
            <v>Upah Pembantu Operator / Pmb.Sopir / Pmb.Mekanik</v>
          </cell>
          <cell r="G524" t="str">
            <v>U2</v>
          </cell>
          <cell r="H524">
            <v>7500</v>
          </cell>
          <cell r="I524" t="str">
            <v>Rp./Jam</v>
          </cell>
        </row>
        <row r="525">
          <cell r="A525" t="str">
            <v xml:space="preserve">       4.</v>
          </cell>
          <cell r="C525" t="str">
            <v>Bahan Bakar Bensin</v>
          </cell>
          <cell r="G525" t="str">
            <v>Mb</v>
          </cell>
          <cell r="H525">
            <v>5160</v>
          </cell>
          <cell r="I525" t="str">
            <v>Liter</v>
          </cell>
        </row>
        <row r="526">
          <cell r="A526" t="str">
            <v xml:space="preserve">       5.</v>
          </cell>
          <cell r="C526" t="str">
            <v>Bahan Bakar Solar</v>
          </cell>
          <cell r="G526" t="str">
            <v>Ms</v>
          </cell>
          <cell r="H526">
            <v>5350</v>
          </cell>
          <cell r="I526" t="str">
            <v>Liter</v>
          </cell>
          <cell r="BR526" t="str">
            <v xml:space="preserve"> Alat Baru</v>
          </cell>
        </row>
        <row r="527">
          <cell r="A527" t="str">
            <v xml:space="preserve">       6.</v>
          </cell>
          <cell r="C527" t="str">
            <v>Minyak Pelumas</v>
          </cell>
          <cell r="G527" t="str">
            <v>Mp</v>
          </cell>
          <cell r="H527">
            <v>30000</v>
          </cell>
          <cell r="I527" t="str">
            <v>Liter</v>
          </cell>
          <cell r="BR527">
            <v>17490000</v>
          </cell>
        </row>
        <row r="528">
          <cell r="A528" t="str">
            <v xml:space="preserve">       7.</v>
          </cell>
          <cell r="C528" t="str">
            <v>PPN diperhitungkan pada lembar Rekapitulasi</v>
          </cell>
        </row>
        <row r="529">
          <cell r="C529" t="str">
            <v>Biaya Pekerjaan</v>
          </cell>
        </row>
        <row r="532">
          <cell r="A532" t="str">
            <v>URAIAN ANALISA ALAT</v>
          </cell>
        </row>
        <row r="535">
          <cell r="A535" t="str">
            <v>No.</v>
          </cell>
          <cell r="C535" t="str">
            <v>U R A I A N</v>
          </cell>
          <cell r="G535" t="str">
            <v>KODE</v>
          </cell>
          <cell r="H535" t="str">
            <v>KOEF.</v>
          </cell>
          <cell r="I535" t="str">
            <v>SATUAN</v>
          </cell>
          <cell r="J535" t="str">
            <v>KET.</v>
          </cell>
        </row>
        <row r="538">
          <cell r="A538" t="str">
            <v>A.</v>
          </cell>
          <cell r="C538" t="str">
            <v>URAIAN PERALATAN</v>
          </cell>
        </row>
        <row r="539">
          <cell r="A539" t="str">
            <v xml:space="preserve">       1.</v>
          </cell>
          <cell r="C539" t="str">
            <v>Jenis Peralatan</v>
          </cell>
          <cell r="G539" t="str">
            <v>EXCAVATOR 80-140 HP</v>
          </cell>
          <cell r="J539" t="str">
            <v>E10</v>
          </cell>
        </row>
        <row r="540">
          <cell r="A540" t="str">
            <v xml:space="preserve">       2.</v>
          </cell>
          <cell r="C540" t="str">
            <v>Tenaga</v>
          </cell>
          <cell r="G540" t="str">
            <v>Pw</v>
          </cell>
          <cell r="H540">
            <v>80</v>
          </cell>
          <cell r="I540" t="str">
            <v>HP</v>
          </cell>
        </row>
        <row r="541">
          <cell r="A541" t="str">
            <v xml:space="preserve">       3.</v>
          </cell>
          <cell r="C541" t="str">
            <v>Kapasitas</v>
          </cell>
          <cell r="G541" t="str">
            <v>Cp</v>
          </cell>
          <cell r="H541">
            <v>0.5</v>
          </cell>
          <cell r="I541" t="str">
            <v>M3</v>
          </cell>
        </row>
        <row r="542">
          <cell r="A542" t="str">
            <v xml:space="preserve">       4.</v>
          </cell>
          <cell r="C542" t="str">
            <v>Alat Baru                :</v>
          </cell>
          <cell r="D542" t="str">
            <v xml:space="preserve">  a.  Umur Ekonomis</v>
          </cell>
          <cell r="G542" t="str">
            <v>A</v>
          </cell>
          <cell r="H542">
            <v>5</v>
          </cell>
          <cell r="I542" t="str">
            <v>Tahun</v>
          </cell>
        </row>
        <row r="543">
          <cell r="D543" t="str">
            <v xml:space="preserve">  b.  Jam Kerja Dalam 1 Tahun</v>
          </cell>
          <cell r="G543" t="str">
            <v>W</v>
          </cell>
          <cell r="H543">
            <v>2000</v>
          </cell>
          <cell r="I543" t="str">
            <v>Jam</v>
          </cell>
        </row>
        <row r="544">
          <cell r="D544" t="str">
            <v xml:space="preserve">  c.  Harga Alat</v>
          </cell>
          <cell r="G544" t="str">
            <v>B</v>
          </cell>
          <cell r="H544">
            <v>462000000</v>
          </cell>
          <cell r="I544" t="str">
            <v>Rupiah</v>
          </cell>
        </row>
        <row r="545">
          <cell r="A545" t="str">
            <v xml:space="preserve">       5.</v>
          </cell>
          <cell r="C545" t="str">
            <v>Alat Yang Dipakai  :</v>
          </cell>
          <cell r="D545" t="str">
            <v xml:space="preserve">  a.  Umur Ekonomis</v>
          </cell>
          <cell r="G545" t="str">
            <v>A'</v>
          </cell>
          <cell r="H545">
            <v>5</v>
          </cell>
          <cell r="I545" t="str">
            <v>Tahun</v>
          </cell>
          <cell r="J545" t="str">
            <v xml:space="preserve"> Alat Baru</v>
          </cell>
        </row>
        <row r="546">
          <cell r="D546" t="str">
            <v xml:space="preserve">  b.  Jam Kerja Dalam 1 Tahun </v>
          </cell>
          <cell r="G546" t="str">
            <v>W'</v>
          </cell>
          <cell r="H546">
            <v>2000</v>
          </cell>
          <cell r="I546" t="str">
            <v>Jam</v>
          </cell>
          <cell r="J546" t="str">
            <v xml:space="preserve"> Alat Baru</v>
          </cell>
          <cell r="BR546" t="str">
            <v xml:space="preserve"> Alat Baru</v>
          </cell>
        </row>
        <row r="547">
          <cell r="D547" t="str">
            <v xml:space="preserve">  c.  Harga Alat   (*)</v>
          </cell>
          <cell r="G547" t="str">
            <v>B'</v>
          </cell>
          <cell r="H547">
            <v>462000000</v>
          </cell>
          <cell r="I547" t="str">
            <v>Rupiah</v>
          </cell>
          <cell r="J547" t="str">
            <v xml:space="preserve"> Alat Baru</v>
          </cell>
          <cell r="BR547">
            <v>95700000</v>
          </cell>
        </row>
        <row r="549">
          <cell r="A549" t="str">
            <v>B.</v>
          </cell>
          <cell r="C549" t="str">
            <v>BIAYA PASTI PER JAM KERJA</v>
          </cell>
        </row>
        <row r="550">
          <cell r="A550" t="str">
            <v xml:space="preserve">       1.</v>
          </cell>
          <cell r="C550" t="str">
            <v>Nilai Sisa Alat</v>
          </cell>
          <cell r="D550" t="str">
            <v>=  10 % x B</v>
          </cell>
          <cell r="G550" t="str">
            <v>C</v>
          </cell>
          <cell r="H550">
            <v>46200000</v>
          </cell>
          <cell r="I550" t="str">
            <v>Rupiah</v>
          </cell>
        </row>
        <row r="552">
          <cell r="A552" t="str">
            <v xml:space="preserve">       2.</v>
          </cell>
          <cell r="C552" t="str">
            <v>Faktor Angsuran Modal    =</v>
          </cell>
          <cell r="E552" t="str">
            <v>i x (1 + i)^A'</v>
          </cell>
          <cell r="G552" t="str">
            <v>D</v>
          </cell>
          <cell r="H552">
            <v>0.33437970328961514</v>
          </cell>
          <cell r="I552" t="str">
            <v>-</v>
          </cell>
        </row>
        <row r="553">
          <cell r="E553" t="str">
            <v>(1 + i)^A' - 1</v>
          </cell>
        </row>
        <row r="554">
          <cell r="A554" t="str">
            <v xml:space="preserve">       3.</v>
          </cell>
          <cell r="C554" t="str">
            <v>Biaya Pasti per Jam  :</v>
          </cell>
        </row>
        <row r="555">
          <cell r="C555" t="str">
            <v>a.  Biaya Pengembalian Modal  =</v>
          </cell>
          <cell r="E555" t="str">
            <v>( B' - C ) x D</v>
          </cell>
          <cell r="G555" t="str">
            <v>E</v>
          </cell>
          <cell r="H555">
            <v>69517.540313910984</v>
          </cell>
          <cell r="I555" t="str">
            <v>Rupiah</v>
          </cell>
        </row>
        <row r="556">
          <cell r="E556" t="str">
            <v>W'</v>
          </cell>
        </row>
        <row r="558">
          <cell r="C558" t="str">
            <v>b.  Asuransi, dll =</v>
          </cell>
          <cell r="D558">
            <v>2E-3</v>
          </cell>
          <cell r="E558" t="str">
            <v xml:space="preserve">  x   B'</v>
          </cell>
          <cell r="G558" t="str">
            <v>F</v>
          </cell>
          <cell r="H558">
            <v>462</v>
          </cell>
          <cell r="I558" t="str">
            <v>Rupiah</v>
          </cell>
        </row>
        <row r="559">
          <cell r="E559" t="str">
            <v>W'</v>
          </cell>
        </row>
        <row r="561">
          <cell r="C561" t="str">
            <v>Biaya Pasti per Jam             =</v>
          </cell>
          <cell r="E561" t="str">
            <v>( E + F )</v>
          </cell>
          <cell r="G561" t="str">
            <v>G</v>
          </cell>
          <cell r="H561">
            <v>69979.540313910984</v>
          </cell>
          <cell r="I561" t="str">
            <v>Rupiah</v>
          </cell>
        </row>
        <row r="563">
          <cell r="A563" t="str">
            <v>C.</v>
          </cell>
          <cell r="C563" t="str">
            <v>BIAYA OPERASI PER JAM KERJA</v>
          </cell>
        </row>
        <row r="565">
          <cell r="A565" t="str">
            <v xml:space="preserve">       1.</v>
          </cell>
          <cell r="C565" t="str">
            <v xml:space="preserve">Bahan Bakar  =  (0.125-0.175 Ltr/HP/Jam)   x Pw x Ms </v>
          </cell>
          <cell r="G565" t="str">
            <v>H</v>
          </cell>
          <cell r="H565">
            <v>53500</v>
          </cell>
          <cell r="I565" t="str">
            <v>Rupiah</v>
          </cell>
        </row>
        <row r="566">
          <cell r="BR566" t="str">
            <v xml:space="preserve"> Alat Baru</v>
          </cell>
        </row>
        <row r="567">
          <cell r="A567" t="str">
            <v xml:space="preserve">       2.</v>
          </cell>
          <cell r="C567" t="str">
            <v>Pelumas         =  (0.01-0.02 Ltr/HP/Jam) x Pw x Mp</v>
          </cell>
          <cell r="G567" t="str">
            <v>I</v>
          </cell>
          <cell r="H567">
            <v>24000</v>
          </cell>
          <cell r="I567" t="str">
            <v>Rupiah</v>
          </cell>
          <cell r="BR567">
            <v>105600000</v>
          </cell>
        </row>
        <row r="569">
          <cell r="A569" t="str">
            <v xml:space="preserve">       3.</v>
          </cell>
          <cell r="C569" t="str">
            <v>Perawatan dan</v>
          </cell>
          <cell r="D569" t="str">
            <v>(12,5 % - 17,5 %)  x  B'</v>
          </cell>
          <cell r="G569" t="str">
            <v>K</v>
          </cell>
          <cell r="H569">
            <v>28875</v>
          </cell>
          <cell r="I569" t="str">
            <v>Rupiah</v>
          </cell>
        </row>
        <row r="570">
          <cell r="C570" t="str">
            <v xml:space="preserve">        perbaikan    =</v>
          </cell>
          <cell r="D570" t="str">
            <v>W'</v>
          </cell>
        </row>
        <row r="572">
          <cell r="A572" t="str">
            <v xml:space="preserve">       4.</v>
          </cell>
          <cell r="C572" t="str">
            <v>Operator</v>
          </cell>
          <cell r="D572" t="str">
            <v>=   ( 1  Orang / Jam )  x  U1</v>
          </cell>
          <cell r="G572" t="str">
            <v>L</v>
          </cell>
          <cell r="H572">
            <v>11875</v>
          </cell>
          <cell r="I572" t="str">
            <v>Rupiah</v>
          </cell>
        </row>
        <row r="573">
          <cell r="A573" t="str">
            <v xml:space="preserve">       5.</v>
          </cell>
          <cell r="C573" t="str">
            <v>Pembantu Operator</v>
          </cell>
          <cell r="D573" t="str">
            <v>=   ( 1  Orang / Jam )  x  U2</v>
          </cell>
          <cell r="G573" t="str">
            <v>M</v>
          </cell>
          <cell r="H573">
            <v>7500</v>
          </cell>
          <cell r="I573" t="str">
            <v>Rupiah</v>
          </cell>
        </row>
        <row r="575">
          <cell r="C575" t="str">
            <v>Biaya Operasi per Jam        =</v>
          </cell>
          <cell r="E575" t="str">
            <v>(H+I+K+L+M)</v>
          </cell>
          <cell r="G575" t="str">
            <v>P</v>
          </cell>
          <cell r="H575">
            <v>125750</v>
          </cell>
          <cell r="I575" t="str">
            <v>Rupiah</v>
          </cell>
        </row>
        <row r="577">
          <cell r="A577" t="str">
            <v>D.</v>
          </cell>
          <cell r="C577" t="str">
            <v>TOTAL BIAYA SEWA ALAT / JAM   =   ( G + P )</v>
          </cell>
          <cell r="G577" t="str">
            <v>S</v>
          </cell>
          <cell r="H577">
            <v>195729.54031391098</v>
          </cell>
          <cell r="I577" t="str">
            <v>Rupiah</v>
          </cell>
        </row>
        <row r="580">
          <cell r="A580" t="str">
            <v>E.</v>
          </cell>
          <cell r="C580" t="str">
            <v>LAIN - LAIN</v>
          </cell>
        </row>
        <row r="581">
          <cell r="A581" t="str">
            <v xml:space="preserve">       1.</v>
          </cell>
          <cell r="C581" t="str">
            <v>Tingkat Suku Bunga</v>
          </cell>
          <cell r="G581" t="str">
            <v>i</v>
          </cell>
          <cell r="H581">
            <v>20</v>
          </cell>
          <cell r="I581" t="str">
            <v>% / Tahun</v>
          </cell>
        </row>
        <row r="582">
          <cell r="A582" t="str">
            <v xml:space="preserve">       2.</v>
          </cell>
          <cell r="C582" t="str">
            <v>Upah Operator / Sopir</v>
          </cell>
          <cell r="G582" t="str">
            <v>U1</v>
          </cell>
          <cell r="H582">
            <v>11875</v>
          </cell>
          <cell r="I582" t="str">
            <v>Rp./Jam</v>
          </cell>
        </row>
        <row r="583">
          <cell r="A583" t="str">
            <v xml:space="preserve">       3.</v>
          </cell>
          <cell r="C583" t="str">
            <v>Upah Pembantu Operator / Pmb.Sopir</v>
          </cell>
          <cell r="G583" t="str">
            <v>U2</v>
          </cell>
          <cell r="H583">
            <v>7500</v>
          </cell>
          <cell r="I583" t="str">
            <v>Rp./Jam</v>
          </cell>
        </row>
        <row r="584">
          <cell r="A584" t="str">
            <v xml:space="preserve">       4.</v>
          </cell>
          <cell r="C584" t="str">
            <v>Bahan Bakar Bensin</v>
          </cell>
          <cell r="G584" t="str">
            <v>Mb</v>
          </cell>
          <cell r="H584">
            <v>5160</v>
          </cell>
          <cell r="I584" t="str">
            <v>Liter</v>
          </cell>
        </row>
        <row r="585">
          <cell r="A585" t="str">
            <v xml:space="preserve">       5.</v>
          </cell>
          <cell r="C585" t="str">
            <v>Bahan Bakar Solar</v>
          </cell>
          <cell r="G585" t="str">
            <v>Ms</v>
          </cell>
          <cell r="H585">
            <v>5350</v>
          </cell>
          <cell r="I585" t="str">
            <v>Liter</v>
          </cell>
        </row>
        <row r="586">
          <cell r="A586" t="str">
            <v xml:space="preserve">       6.</v>
          </cell>
          <cell r="C586" t="str">
            <v>Minyak Pelumas</v>
          </cell>
          <cell r="G586" t="str">
            <v>Mp</v>
          </cell>
          <cell r="H586">
            <v>30000</v>
          </cell>
          <cell r="I586" t="str">
            <v>Liter</v>
          </cell>
          <cell r="BR586" t="str">
            <v xml:space="preserve"> Alat Baru</v>
          </cell>
        </row>
        <row r="587">
          <cell r="A587" t="str">
            <v xml:space="preserve">       7.</v>
          </cell>
          <cell r="C587" t="str">
            <v>PPN diperhitungkan pada lembar Rekapitulasi</v>
          </cell>
          <cell r="BR587">
            <v>223740000</v>
          </cell>
        </row>
        <row r="588">
          <cell r="C588" t="str">
            <v>Biaya Pekerjaan</v>
          </cell>
        </row>
        <row r="591">
          <cell r="A591" t="str">
            <v>URAIAN ANALISA ALAT</v>
          </cell>
        </row>
        <row r="594">
          <cell r="A594" t="str">
            <v>No.</v>
          </cell>
          <cell r="C594" t="str">
            <v>U R A I A N</v>
          </cell>
          <cell r="G594" t="str">
            <v>KODE</v>
          </cell>
          <cell r="H594" t="str">
            <v>KOEF.</v>
          </cell>
          <cell r="I594" t="str">
            <v>SATUAN</v>
          </cell>
          <cell r="J594" t="str">
            <v>KET.</v>
          </cell>
        </row>
        <row r="597">
          <cell r="A597" t="str">
            <v>A.</v>
          </cell>
          <cell r="C597" t="str">
            <v>URAIAN PERALATAN</v>
          </cell>
        </row>
        <row r="598">
          <cell r="A598" t="str">
            <v xml:space="preserve">       1.</v>
          </cell>
          <cell r="C598" t="str">
            <v>Jenis Peralatan</v>
          </cell>
          <cell r="G598" t="str">
            <v>FLAT BED TRUCK 3-4 M3</v>
          </cell>
          <cell r="J598" t="str">
            <v>E11</v>
          </cell>
        </row>
        <row r="599">
          <cell r="A599" t="str">
            <v xml:space="preserve">       2.</v>
          </cell>
          <cell r="C599" t="str">
            <v>Tenaga</v>
          </cell>
          <cell r="G599" t="str">
            <v>Pw</v>
          </cell>
          <cell r="H599">
            <v>100</v>
          </cell>
          <cell r="I599" t="str">
            <v>HP</v>
          </cell>
        </row>
        <row r="600">
          <cell r="A600" t="str">
            <v xml:space="preserve">       3.</v>
          </cell>
          <cell r="C600" t="str">
            <v>Kapasitas</v>
          </cell>
          <cell r="G600" t="str">
            <v>Cp</v>
          </cell>
          <cell r="H600">
            <v>4</v>
          </cell>
          <cell r="I600" t="str">
            <v>M3</v>
          </cell>
        </row>
        <row r="601">
          <cell r="A601" t="str">
            <v xml:space="preserve">       4.</v>
          </cell>
          <cell r="C601" t="str">
            <v>Alat Baru                :</v>
          </cell>
          <cell r="D601" t="str">
            <v xml:space="preserve">  a.  Umur Ekonomis</v>
          </cell>
          <cell r="G601" t="str">
            <v>A</v>
          </cell>
          <cell r="H601">
            <v>5</v>
          </cell>
          <cell r="I601" t="str">
            <v>Tahun</v>
          </cell>
        </row>
        <row r="602">
          <cell r="D602" t="str">
            <v xml:space="preserve">  b.  Jam Kerja Dalam 1 Tahun</v>
          </cell>
          <cell r="G602" t="str">
            <v>W</v>
          </cell>
          <cell r="H602">
            <v>2000</v>
          </cell>
          <cell r="I602" t="str">
            <v>Jam</v>
          </cell>
        </row>
        <row r="603">
          <cell r="D603" t="str">
            <v xml:space="preserve">  c.  Harga Alat</v>
          </cell>
          <cell r="G603" t="str">
            <v>B</v>
          </cell>
          <cell r="H603">
            <v>99000000</v>
          </cell>
          <cell r="I603" t="str">
            <v>Rupiah</v>
          </cell>
        </row>
        <row r="604">
          <cell r="A604" t="str">
            <v xml:space="preserve">       5.</v>
          </cell>
          <cell r="C604" t="str">
            <v>Alat Yang Dipakai  :</v>
          </cell>
          <cell r="D604" t="str">
            <v xml:space="preserve">  a.  Umur Ekonomis</v>
          </cell>
          <cell r="G604" t="str">
            <v>A'</v>
          </cell>
          <cell r="H604">
            <v>5</v>
          </cell>
          <cell r="I604" t="str">
            <v>Tahun</v>
          </cell>
          <cell r="J604" t="str">
            <v xml:space="preserve"> Alat Baru</v>
          </cell>
        </row>
        <row r="605">
          <cell r="D605" t="str">
            <v xml:space="preserve">  b.  Jam Kerja Dalam 1 Tahun </v>
          </cell>
          <cell r="G605" t="str">
            <v>W'</v>
          </cell>
          <cell r="H605">
            <v>2000</v>
          </cell>
          <cell r="I605" t="str">
            <v>Jam</v>
          </cell>
          <cell r="J605" t="str">
            <v xml:space="preserve"> Alat Baru</v>
          </cell>
        </row>
        <row r="606">
          <cell r="D606" t="str">
            <v xml:space="preserve">  c.  Harga Alat   (*)</v>
          </cell>
          <cell r="G606" t="str">
            <v>B'</v>
          </cell>
          <cell r="H606">
            <v>99000000</v>
          </cell>
          <cell r="I606" t="str">
            <v>Rupiah</v>
          </cell>
          <cell r="J606" t="str">
            <v xml:space="preserve"> Alat Baru</v>
          </cell>
          <cell r="BR606" t="str">
            <v xml:space="preserve"> Alat Baru</v>
          </cell>
        </row>
        <row r="607">
          <cell r="BR607">
            <v>73260000</v>
          </cell>
        </row>
        <row r="608">
          <cell r="A608" t="str">
            <v>B.</v>
          </cell>
          <cell r="C608" t="str">
            <v>BIAYA PASTI PER JAM KERJA</v>
          </cell>
        </row>
        <row r="609">
          <cell r="A609" t="str">
            <v xml:space="preserve">       1.</v>
          </cell>
          <cell r="C609" t="str">
            <v>Nilai Sisa Alat</v>
          </cell>
          <cell r="D609" t="str">
            <v>=  10 % x B</v>
          </cell>
          <cell r="G609" t="str">
            <v>C</v>
          </cell>
          <cell r="H609">
            <v>9900000</v>
          </cell>
          <cell r="I609" t="str">
            <v>Rupiah</v>
          </cell>
        </row>
        <row r="611">
          <cell r="A611" t="str">
            <v xml:space="preserve">       2.</v>
          </cell>
          <cell r="C611" t="str">
            <v>Faktor Angsuran Modal    =</v>
          </cell>
          <cell r="E611" t="str">
            <v>i x (1 + i)^A'</v>
          </cell>
          <cell r="G611" t="str">
            <v>D</v>
          </cell>
          <cell r="H611">
            <v>0.33437970328961514</v>
          </cell>
          <cell r="I611" t="str">
            <v>-</v>
          </cell>
        </row>
        <row r="612">
          <cell r="E612" t="str">
            <v>(1 + i)^A' - 1</v>
          </cell>
        </row>
        <row r="613">
          <cell r="A613" t="str">
            <v xml:space="preserve">       3.</v>
          </cell>
          <cell r="C613" t="str">
            <v>Biaya Pasti per Jam  :</v>
          </cell>
        </row>
        <row r="614">
          <cell r="C614" t="str">
            <v>a.  Biaya Pengembalian Modal  =</v>
          </cell>
          <cell r="E614" t="str">
            <v>( B' - C ) x D</v>
          </cell>
          <cell r="G614" t="str">
            <v>E</v>
          </cell>
          <cell r="H614">
            <v>14896.615781552355</v>
          </cell>
          <cell r="I614" t="str">
            <v>Rupiah</v>
          </cell>
        </row>
        <row r="615">
          <cell r="E615" t="str">
            <v>W'</v>
          </cell>
        </row>
        <row r="617">
          <cell r="C617" t="str">
            <v>b.  Asuransi, dll =</v>
          </cell>
          <cell r="D617">
            <v>2E-3</v>
          </cell>
          <cell r="E617" t="str">
            <v xml:space="preserve">  x   B'</v>
          </cell>
          <cell r="G617" t="str">
            <v>F</v>
          </cell>
          <cell r="H617">
            <v>99</v>
          </cell>
          <cell r="I617" t="str">
            <v>Rupiah</v>
          </cell>
        </row>
        <row r="618">
          <cell r="E618" t="str">
            <v>W'</v>
          </cell>
        </row>
        <row r="620">
          <cell r="C620" t="str">
            <v>Biaya Pasti per Jam             =</v>
          </cell>
          <cell r="E620" t="str">
            <v>( E + F )</v>
          </cell>
          <cell r="G620" t="str">
            <v>G</v>
          </cell>
          <cell r="H620">
            <v>14995.615781552355</v>
          </cell>
          <cell r="I620" t="str">
            <v>Rupiah</v>
          </cell>
        </row>
        <row r="622">
          <cell r="A622" t="str">
            <v>C.</v>
          </cell>
          <cell r="C622" t="str">
            <v>BIAYA OPERASI PER JAM KERJA</v>
          </cell>
        </row>
        <row r="624">
          <cell r="A624" t="str">
            <v xml:space="preserve">       1.</v>
          </cell>
          <cell r="C624" t="str">
            <v xml:space="preserve">Bahan Bakar  =  (0.125-0.175 Ltr/HP/Jam)   x Pw x Ms </v>
          </cell>
          <cell r="G624" t="str">
            <v>H</v>
          </cell>
          <cell r="H624">
            <v>66875</v>
          </cell>
          <cell r="I624" t="str">
            <v>Rupiah</v>
          </cell>
        </row>
        <row r="626">
          <cell r="A626" t="str">
            <v xml:space="preserve">       2.</v>
          </cell>
          <cell r="C626" t="str">
            <v>Pelumas         =  (0.01-0.02 Ltr/HP/Jam) x Pw x Mp</v>
          </cell>
          <cell r="G626" t="str">
            <v>I</v>
          </cell>
          <cell r="H626">
            <v>30000</v>
          </cell>
          <cell r="I626" t="str">
            <v>Rupiah</v>
          </cell>
          <cell r="BR626" t="str">
            <v xml:space="preserve"> Alat Baru</v>
          </cell>
        </row>
        <row r="627">
          <cell r="BR627">
            <v>600000000</v>
          </cell>
        </row>
        <row r="628">
          <cell r="A628" t="str">
            <v xml:space="preserve">       3.</v>
          </cell>
          <cell r="C628" t="str">
            <v>Perawatan dan</v>
          </cell>
          <cell r="D628" t="str">
            <v>(12,5 % - 17,5 %)  x  B'</v>
          </cell>
          <cell r="G628" t="str">
            <v>K</v>
          </cell>
          <cell r="H628">
            <v>6187.5</v>
          </cell>
          <cell r="I628" t="str">
            <v>Rupiah</v>
          </cell>
        </row>
        <row r="629">
          <cell r="C629" t="str">
            <v xml:space="preserve">        perbaikan    =</v>
          </cell>
          <cell r="D629" t="str">
            <v>W'</v>
          </cell>
        </row>
        <row r="631">
          <cell r="A631" t="str">
            <v xml:space="preserve">       4.</v>
          </cell>
          <cell r="C631" t="str">
            <v>Operator</v>
          </cell>
          <cell r="D631" t="str">
            <v>=   ( 1  Orang / Jam )  x  U1</v>
          </cell>
          <cell r="G631" t="str">
            <v>L</v>
          </cell>
          <cell r="H631">
            <v>11875</v>
          </cell>
          <cell r="I631" t="str">
            <v>Rupiah</v>
          </cell>
        </row>
        <row r="632">
          <cell r="A632" t="str">
            <v xml:space="preserve">       5.</v>
          </cell>
          <cell r="C632" t="str">
            <v>Pembantu Operator</v>
          </cell>
          <cell r="D632" t="str">
            <v>=   ( 1  Orang / Jam )  x  U2</v>
          </cell>
          <cell r="G632" t="str">
            <v>M</v>
          </cell>
          <cell r="H632">
            <v>7500</v>
          </cell>
          <cell r="I632" t="str">
            <v>Rupiah</v>
          </cell>
        </row>
        <row r="634">
          <cell r="C634" t="str">
            <v>Biaya Operasi per Jam        =</v>
          </cell>
          <cell r="E634" t="str">
            <v>(H+I+K+L+M)</v>
          </cell>
          <cell r="G634" t="str">
            <v>P</v>
          </cell>
          <cell r="H634">
            <v>122437.5</v>
          </cell>
          <cell r="I634" t="str">
            <v>Rupiah</v>
          </cell>
        </row>
        <row r="636">
          <cell r="A636" t="str">
            <v>D.</v>
          </cell>
          <cell r="C636" t="str">
            <v>TOTAL BIAYA SEWA ALAT / JAM   =   ( G + P )</v>
          </cell>
          <cell r="G636" t="str">
            <v>S</v>
          </cell>
          <cell r="H636">
            <v>137433.11578155236</v>
          </cell>
          <cell r="I636" t="str">
            <v>Rupiah</v>
          </cell>
        </row>
        <row r="639">
          <cell r="A639" t="str">
            <v>E.</v>
          </cell>
          <cell r="C639" t="str">
            <v>LAIN - LAIN</v>
          </cell>
        </row>
        <row r="640">
          <cell r="A640" t="str">
            <v xml:space="preserve">       1.</v>
          </cell>
          <cell r="C640" t="str">
            <v>Tingkat Suku Bunga</v>
          </cell>
          <cell r="G640" t="str">
            <v>i</v>
          </cell>
          <cell r="H640">
            <v>20</v>
          </cell>
          <cell r="I640" t="str">
            <v>% / Tahun</v>
          </cell>
        </row>
        <row r="641">
          <cell r="A641" t="str">
            <v xml:space="preserve">       2.</v>
          </cell>
          <cell r="C641" t="str">
            <v>Upah Operator / Sopir</v>
          </cell>
          <cell r="G641" t="str">
            <v>U1</v>
          </cell>
          <cell r="H641">
            <v>11875</v>
          </cell>
          <cell r="I641" t="str">
            <v>Rp./Jam</v>
          </cell>
        </row>
        <row r="642">
          <cell r="A642" t="str">
            <v xml:space="preserve">       3.</v>
          </cell>
          <cell r="C642" t="str">
            <v>Upah Pembantu Operator / Pmb.Sopir</v>
          </cell>
          <cell r="G642" t="str">
            <v>U2</v>
          </cell>
          <cell r="H642">
            <v>7500</v>
          </cell>
          <cell r="I642" t="str">
            <v>Rp./Jam</v>
          </cell>
        </row>
        <row r="643">
          <cell r="A643" t="str">
            <v xml:space="preserve">       4.</v>
          </cell>
          <cell r="C643" t="str">
            <v>Bahan Bakar Bensin</v>
          </cell>
          <cell r="G643" t="str">
            <v>Mb</v>
          </cell>
          <cell r="H643">
            <v>5160</v>
          </cell>
          <cell r="I643" t="str">
            <v>Liter</v>
          </cell>
        </row>
        <row r="644">
          <cell r="A644" t="str">
            <v xml:space="preserve">       5.</v>
          </cell>
          <cell r="C644" t="str">
            <v>Bahan Bakar Solar</v>
          </cell>
          <cell r="G644" t="str">
            <v>Ms</v>
          </cell>
          <cell r="H644">
            <v>5350</v>
          </cell>
          <cell r="I644" t="str">
            <v>Liter</v>
          </cell>
        </row>
        <row r="645">
          <cell r="A645" t="str">
            <v xml:space="preserve">       6.</v>
          </cell>
          <cell r="C645" t="str">
            <v>Minyak Pelumas</v>
          </cell>
          <cell r="G645" t="str">
            <v>Mp</v>
          </cell>
          <cell r="H645">
            <v>30000</v>
          </cell>
          <cell r="I645" t="str">
            <v>Liter</v>
          </cell>
        </row>
        <row r="646">
          <cell r="A646" t="str">
            <v xml:space="preserve">       7.</v>
          </cell>
          <cell r="C646" t="str">
            <v>PPN diperhitungkan pada lembar Rekapitulasi</v>
          </cell>
          <cell r="BR646" t="str">
            <v xml:space="preserve"> Alat Baru</v>
          </cell>
        </row>
        <row r="647">
          <cell r="C647" t="str">
            <v>Biaya Pekerjaan</v>
          </cell>
          <cell r="BR647">
            <v>13860000</v>
          </cell>
        </row>
        <row r="650">
          <cell r="A650" t="str">
            <v>URAIAN ANALISA ALAT</v>
          </cell>
        </row>
        <row r="653">
          <cell r="A653" t="str">
            <v>No.</v>
          </cell>
          <cell r="C653" t="str">
            <v>U R A I A N</v>
          </cell>
          <cell r="G653" t="str">
            <v>KODE</v>
          </cell>
          <cell r="H653" t="str">
            <v>KOEF.</v>
          </cell>
          <cell r="I653" t="str">
            <v>SATUAN</v>
          </cell>
          <cell r="J653" t="str">
            <v>KET.</v>
          </cell>
        </row>
        <row r="656">
          <cell r="A656" t="str">
            <v>A.</v>
          </cell>
          <cell r="C656" t="str">
            <v>URAIAN PERALATAN</v>
          </cell>
        </row>
        <row r="657">
          <cell r="A657" t="str">
            <v xml:space="preserve">       1.</v>
          </cell>
          <cell r="C657" t="str">
            <v>Jenis Peralatan</v>
          </cell>
          <cell r="G657" t="str">
            <v>GENERATOR SET</v>
          </cell>
          <cell r="J657" t="str">
            <v>E12</v>
          </cell>
        </row>
        <row r="658">
          <cell r="A658" t="str">
            <v xml:space="preserve">       2.</v>
          </cell>
          <cell r="C658" t="str">
            <v>Tenaga</v>
          </cell>
          <cell r="G658" t="str">
            <v>Pw</v>
          </cell>
          <cell r="H658">
            <v>175</v>
          </cell>
          <cell r="I658" t="str">
            <v>HP</v>
          </cell>
        </row>
        <row r="659">
          <cell r="A659" t="str">
            <v xml:space="preserve">       3.</v>
          </cell>
          <cell r="C659" t="str">
            <v>Kapasitas</v>
          </cell>
          <cell r="G659" t="str">
            <v>Cp</v>
          </cell>
          <cell r="H659">
            <v>125</v>
          </cell>
          <cell r="I659" t="str">
            <v>KVA</v>
          </cell>
        </row>
        <row r="660">
          <cell r="A660" t="str">
            <v xml:space="preserve">       4.</v>
          </cell>
          <cell r="C660" t="str">
            <v>Alat Baru                :</v>
          </cell>
          <cell r="D660" t="str">
            <v xml:space="preserve">  a.  Umur Ekonomis</v>
          </cell>
          <cell r="G660" t="str">
            <v>A</v>
          </cell>
          <cell r="H660">
            <v>5</v>
          </cell>
          <cell r="I660" t="str">
            <v>Tahun</v>
          </cell>
        </row>
        <row r="661">
          <cell r="D661" t="str">
            <v xml:space="preserve">  b.  Jam Kerja Dalam 1 Tahun</v>
          </cell>
          <cell r="G661" t="str">
            <v>W</v>
          </cell>
          <cell r="H661">
            <v>2000</v>
          </cell>
          <cell r="I661" t="str">
            <v>Jam</v>
          </cell>
        </row>
        <row r="662">
          <cell r="D662" t="str">
            <v xml:space="preserve">  c.  Harga Alat</v>
          </cell>
          <cell r="G662" t="str">
            <v>B</v>
          </cell>
          <cell r="H662">
            <v>84480000</v>
          </cell>
          <cell r="I662" t="str">
            <v>Rupiah</v>
          </cell>
        </row>
        <row r="663">
          <cell r="A663" t="str">
            <v xml:space="preserve">       5.</v>
          </cell>
          <cell r="C663" t="str">
            <v>Alat Yang Dipakai  :</v>
          </cell>
          <cell r="D663" t="str">
            <v xml:space="preserve">  a.  Umur Ekonomis</v>
          </cell>
          <cell r="G663" t="str">
            <v>A'</v>
          </cell>
          <cell r="H663">
            <v>5</v>
          </cell>
          <cell r="I663" t="str">
            <v>Tahun</v>
          </cell>
          <cell r="J663" t="str">
            <v xml:space="preserve"> Alat Baru</v>
          </cell>
        </row>
        <row r="664">
          <cell r="D664" t="str">
            <v xml:space="preserve">  b.  Jam Kerja Dalam 1 Tahun </v>
          </cell>
          <cell r="G664" t="str">
            <v>W'</v>
          </cell>
          <cell r="H664">
            <v>2000</v>
          </cell>
          <cell r="I664" t="str">
            <v>Jam</v>
          </cell>
          <cell r="J664" t="str">
            <v xml:space="preserve"> Alat Baru</v>
          </cell>
        </row>
        <row r="665">
          <cell r="D665" t="str">
            <v xml:space="preserve">  c.  Harga Alat   (*)</v>
          </cell>
          <cell r="G665" t="str">
            <v>B'</v>
          </cell>
          <cell r="H665">
            <v>84480000</v>
          </cell>
          <cell r="I665" t="str">
            <v>Rupiah</v>
          </cell>
          <cell r="J665" t="str">
            <v xml:space="preserve"> Alat Baru</v>
          </cell>
        </row>
        <row r="666">
          <cell r="BR666" t="str">
            <v xml:space="preserve"> Alat Baru</v>
          </cell>
        </row>
        <row r="667">
          <cell r="A667" t="str">
            <v>B.</v>
          </cell>
          <cell r="C667" t="str">
            <v>BIAYA PASTI PER JAM KERJA</v>
          </cell>
          <cell r="BR667">
            <v>1350000000</v>
          </cell>
        </row>
        <row r="668">
          <cell r="A668" t="str">
            <v xml:space="preserve">       1.</v>
          </cell>
          <cell r="C668" t="str">
            <v>Nilai Sisa Alat</v>
          </cell>
          <cell r="D668" t="str">
            <v>=  10 % x B</v>
          </cell>
          <cell r="G668" t="str">
            <v>C</v>
          </cell>
          <cell r="H668">
            <v>8448000</v>
          </cell>
          <cell r="I668" t="str">
            <v>Rupiah</v>
          </cell>
        </row>
        <row r="670">
          <cell r="A670" t="str">
            <v xml:space="preserve">       2.</v>
          </cell>
          <cell r="C670" t="str">
            <v>Faktor Angsuran Modal    =</v>
          </cell>
          <cell r="E670" t="str">
            <v>i x (1 + i)^A'</v>
          </cell>
          <cell r="G670" t="str">
            <v>D</v>
          </cell>
          <cell r="H670">
            <v>0.33437970328961514</v>
          </cell>
          <cell r="I670" t="str">
            <v>-</v>
          </cell>
        </row>
        <row r="671">
          <cell r="E671" t="str">
            <v>(1 + i)^A' - 1</v>
          </cell>
        </row>
        <row r="672">
          <cell r="A672" t="str">
            <v xml:space="preserve">       3.</v>
          </cell>
          <cell r="C672" t="str">
            <v>Biaya Pasti per Jam  :</v>
          </cell>
        </row>
        <row r="673">
          <cell r="C673" t="str">
            <v>a.  Biaya Pengembalian Modal  =</v>
          </cell>
          <cell r="E673" t="str">
            <v>( B' - C ) x D</v>
          </cell>
          <cell r="G673" t="str">
            <v>E</v>
          </cell>
          <cell r="H673">
            <v>12711.778800258009</v>
          </cell>
          <cell r="I673" t="str">
            <v>Rupiah</v>
          </cell>
        </row>
        <row r="674">
          <cell r="E674" t="str">
            <v>W'</v>
          </cell>
        </row>
        <row r="676">
          <cell r="C676" t="str">
            <v>b.  Asuransi, dll =</v>
          </cell>
          <cell r="D676">
            <v>2E-3</v>
          </cell>
          <cell r="E676" t="str">
            <v xml:space="preserve">  x   B'</v>
          </cell>
          <cell r="G676" t="str">
            <v>F</v>
          </cell>
          <cell r="H676">
            <v>84.48</v>
          </cell>
          <cell r="I676" t="str">
            <v>Rupiah</v>
          </cell>
        </row>
        <row r="677">
          <cell r="E677" t="str">
            <v>W'</v>
          </cell>
        </row>
        <row r="679">
          <cell r="C679" t="str">
            <v>Biaya Pasti per Jam             =</v>
          </cell>
          <cell r="E679" t="str">
            <v>( E + F )</v>
          </cell>
          <cell r="G679" t="str">
            <v>G</v>
          </cell>
          <cell r="H679">
            <v>12796.258800258009</v>
          </cell>
          <cell r="I679" t="str">
            <v>Rupiah</v>
          </cell>
        </row>
        <row r="681">
          <cell r="A681" t="str">
            <v>C.</v>
          </cell>
          <cell r="C681" t="str">
            <v>BIAYA OPERASI PER JAM KERJA</v>
          </cell>
        </row>
        <row r="683">
          <cell r="A683" t="str">
            <v xml:space="preserve">       1.</v>
          </cell>
          <cell r="C683" t="str">
            <v xml:space="preserve">Bahan Bakar  =  (0.125-0.175 Ltr/HP/Jam)   x Pw x Ms </v>
          </cell>
          <cell r="G683" t="str">
            <v>H</v>
          </cell>
          <cell r="H683">
            <v>117031.25</v>
          </cell>
          <cell r="I683" t="str">
            <v>Rupiah</v>
          </cell>
        </row>
        <row r="685">
          <cell r="A685" t="str">
            <v xml:space="preserve">       2.</v>
          </cell>
          <cell r="C685" t="str">
            <v>Pelumas         =  (0.01-0.02 Ltr/HP/Jam) x Pw x Mp</v>
          </cell>
          <cell r="G685" t="str">
            <v>I</v>
          </cell>
          <cell r="H685">
            <v>52500</v>
          </cell>
          <cell r="I685" t="str">
            <v>Rupiah</v>
          </cell>
        </row>
        <row r="687">
          <cell r="A687" t="str">
            <v xml:space="preserve">       3.</v>
          </cell>
          <cell r="C687" t="str">
            <v>Perawatan dan</v>
          </cell>
          <cell r="D687" t="str">
            <v>(12,5 % - 17,5 %)  x  B'</v>
          </cell>
          <cell r="G687" t="str">
            <v>K</v>
          </cell>
          <cell r="H687">
            <v>5280</v>
          </cell>
          <cell r="I687" t="str">
            <v>Rupiah</v>
          </cell>
        </row>
        <row r="688">
          <cell r="C688" t="str">
            <v xml:space="preserve">        perbaikan    =</v>
          </cell>
          <cell r="D688" t="str">
            <v>W'</v>
          </cell>
        </row>
        <row r="690">
          <cell r="A690" t="str">
            <v xml:space="preserve">       4.</v>
          </cell>
          <cell r="C690" t="str">
            <v>Operator</v>
          </cell>
          <cell r="D690" t="str">
            <v>=   ( 1  Orang / Jam )  x  U1</v>
          </cell>
          <cell r="G690" t="str">
            <v>L</v>
          </cell>
          <cell r="H690">
            <v>11875</v>
          </cell>
          <cell r="I690" t="str">
            <v>Rupiah</v>
          </cell>
        </row>
        <row r="691">
          <cell r="A691" t="str">
            <v xml:space="preserve">       5.</v>
          </cell>
          <cell r="C691" t="str">
            <v>Pembantu Operator</v>
          </cell>
          <cell r="D691" t="str">
            <v>=   ( 1  Orang / Jam )  x  U2</v>
          </cell>
          <cell r="G691" t="str">
            <v>M</v>
          </cell>
          <cell r="H691">
            <v>7500</v>
          </cell>
          <cell r="I691" t="str">
            <v>Rupiah</v>
          </cell>
        </row>
        <row r="693">
          <cell r="C693" t="str">
            <v>Biaya Operasi per Jam        =</v>
          </cell>
          <cell r="E693" t="str">
            <v>(H+I+K+L+M)</v>
          </cell>
          <cell r="G693" t="str">
            <v>P</v>
          </cell>
          <cell r="H693">
            <v>194186.25</v>
          </cell>
          <cell r="I693" t="str">
            <v>Rupiah</v>
          </cell>
        </row>
        <row r="695">
          <cell r="A695" t="str">
            <v>D.</v>
          </cell>
          <cell r="C695" t="str">
            <v>TOTAL BIAYA SEWA ALAT / JAM   =   ( G + P )</v>
          </cell>
          <cell r="G695" t="str">
            <v>S</v>
          </cell>
          <cell r="H695">
            <v>206982.50880025802</v>
          </cell>
          <cell r="I695" t="str">
            <v>Rupiah</v>
          </cell>
        </row>
        <row r="697">
          <cell r="BR697" t="str">
            <v xml:space="preserve"> Alat Baru</v>
          </cell>
        </row>
        <row r="698">
          <cell r="A698" t="str">
            <v>E.</v>
          </cell>
          <cell r="C698" t="str">
            <v>LAIN - LAIN</v>
          </cell>
          <cell r="BR698">
            <v>9900000</v>
          </cell>
        </row>
        <row r="699">
          <cell r="A699" t="str">
            <v xml:space="preserve">       1.</v>
          </cell>
          <cell r="C699" t="str">
            <v>Tingkat Suku Bunga</v>
          </cell>
          <cell r="G699" t="str">
            <v>i</v>
          </cell>
          <cell r="H699">
            <v>20</v>
          </cell>
          <cell r="I699" t="str">
            <v>% / Tahun</v>
          </cell>
        </row>
        <row r="700">
          <cell r="A700" t="str">
            <v xml:space="preserve">       2.</v>
          </cell>
          <cell r="C700" t="str">
            <v>Upah Operator / Sopir</v>
          </cell>
          <cell r="G700" t="str">
            <v>U1</v>
          </cell>
          <cell r="H700">
            <v>11875</v>
          </cell>
          <cell r="I700" t="str">
            <v>Rp./Jam</v>
          </cell>
        </row>
        <row r="701">
          <cell r="A701" t="str">
            <v xml:space="preserve">       3.</v>
          </cell>
          <cell r="C701" t="str">
            <v>Upah Pembantu Operator / Pmb.Sopir</v>
          </cell>
          <cell r="G701" t="str">
            <v>U2</v>
          </cell>
          <cell r="H701">
            <v>7500</v>
          </cell>
          <cell r="I701" t="str">
            <v>Rp./Jam</v>
          </cell>
        </row>
        <row r="702">
          <cell r="A702" t="str">
            <v xml:space="preserve">       4.</v>
          </cell>
          <cell r="C702" t="str">
            <v>Bahan Bakar Bensin</v>
          </cell>
          <cell r="G702" t="str">
            <v>Mb</v>
          </cell>
          <cell r="H702">
            <v>5160</v>
          </cell>
          <cell r="I702" t="str">
            <v>Liter</v>
          </cell>
        </row>
        <row r="703">
          <cell r="A703" t="str">
            <v xml:space="preserve">       5.</v>
          </cell>
          <cell r="C703" t="str">
            <v>Bahan Bakar Solar</v>
          </cell>
          <cell r="G703" t="str">
            <v>Ms</v>
          </cell>
          <cell r="H703">
            <v>5350</v>
          </cell>
          <cell r="I703" t="str">
            <v>Liter</v>
          </cell>
        </row>
        <row r="704">
          <cell r="A704" t="str">
            <v xml:space="preserve">       6.</v>
          </cell>
          <cell r="C704" t="str">
            <v>Minyak Pelumas</v>
          </cell>
          <cell r="G704" t="str">
            <v>Mp</v>
          </cell>
          <cell r="H704">
            <v>30000</v>
          </cell>
          <cell r="I704" t="str">
            <v>Liter</v>
          </cell>
        </row>
        <row r="705">
          <cell r="A705" t="str">
            <v xml:space="preserve">       7.</v>
          </cell>
          <cell r="C705" t="str">
            <v>PPN diperhitungkan pada lembar Rekapitulasi</v>
          </cell>
        </row>
        <row r="706">
          <cell r="C706" t="str">
            <v>Biaya Pekerjaan</v>
          </cell>
        </row>
        <row r="709">
          <cell r="A709" t="str">
            <v>URAIAN ANALISA ALAT</v>
          </cell>
        </row>
        <row r="712">
          <cell r="A712" t="str">
            <v>No.</v>
          </cell>
          <cell r="C712" t="str">
            <v>U R A I A N</v>
          </cell>
          <cell r="G712" t="str">
            <v>KODE</v>
          </cell>
          <cell r="H712" t="str">
            <v>KOEF.</v>
          </cell>
          <cell r="I712" t="str">
            <v>SATUAN</v>
          </cell>
          <cell r="J712" t="str">
            <v>KET.</v>
          </cell>
        </row>
        <row r="715">
          <cell r="A715" t="str">
            <v>A.</v>
          </cell>
          <cell r="C715" t="str">
            <v>URAIAN PERALATAN</v>
          </cell>
        </row>
        <row r="716">
          <cell r="A716" t="str">
            <v xml:space="preserve">       1.</v>
          </cell>
          <cell r="C716" t="str">
            <v>Jenis Peralatan</v>
          </cell>
          <cell r="G716" t="str">
            <v>MOTOR GRADER &gt;100 HP</v>
          </cell>
          <cell r="J716" t="str">
            <v>E13</v>
          </cell>
        </row>
        <row r="717">
          <cell r="A717" t="str">
            <v xml:space="preserve">       2.</v>
          </cell>
          <cell r="C717" t="str">
            <v>Tenaga</v>
          </cell>
          <cell r="G717" t="str">
            <v>Pw</v>
          </cell>
          <cell r="H717">
            <v>125</v>
          </cell>
          <cell r="I717" t="str">
            <v>HP</v>
          </cell>
        </row>
        <row r="718">
          <cell r="A718" t="str">
            <v xml:space="preserve">       3.</v>
          </cell>
          <cell r="C718" t="str">
            <v>Kapasitas</v>
          </cell>
          <cell r="G718" t="str">
            <v>Cp</v>
          </cell>
          <cell r="H718" t="str">
            <v xml:space="preserve">-  </v>
          </cell>
          <cell r="I718" t="str">
            <v>-</v>
          </cell>
        </row>
        <row r="719">
          <cell r="A719" t="str">
            <v xml:space="preserve">       4.</v>
          </cell>
          <cell r="C719" t="str">
            <v>Alat Baru                :</v>
          </cell>
          <cell r="D719" t="str">
            <v xml:space="preserve">  a.  Umur Ekonomis</v>
          </cell>
          <cell r="G719" t="str">
            <v>A</v>
          </cell>
          <cell r="H719">
            <v>5</v>
          </cell>
          <cell r="I719" t="str">
            <v>Tahun</v>
          </cell>
        </row>
        <row r="720">
          <cell r="D720" t="str">
            <v xml:space="preserve">  b.  Jam Kerja Dalam 1 Tahun</v>
          </cell>
          <cell r="G720" t="str">
            <v>W</v>
          </cell>
          <cell r="H720">
            <v>2000</v>
          </cell>
          <cell r="I720" t="str">
            <v>Jam</v>
          </cell>
        </row>
        <row r="721">
          <cell r="D721" t="str">
            <v xml:space="preserve">  c.  Harga Alat</v>
          </cell>
          <cell r="G721" t="str">
            <v>B</v>
          </cell>
          <cell r="H721">
            <v>396000000</v>
          </cell>
          <cell r="I721" t="str">
            <v>Rupiah</v>
          </cell>
        </row>
        <row r="722">
          <cell r="A722" t="str">
            <v xml:space="preserve">       5.</v>
          </cell>
          <cell r="C722" t="str">
            <v>Alat Yang Dipakai  :</v>
          </cell>
          <cell r="D722" t="str">
            <v xml:space="preserve">  a.  Umur Ekonomis</v>
          </cell>
          <cell r="G722" t="str">
            <v>A'</v>
          </cell>
          <cell r="H722">
            <v>5</v>
          </cell>
          <cell r="I722" t="str">
            <v>Tahun</v>
          </cell>
          <cell r="J722" t="str">
            <v xml:space="preserve"> Alat Baru</v>
          </cell>
        </row>
        <row r="723">
          <cell r="D723" t="str">
            <v xml:space="preserve">  b.  Jam Kerja Dalam 1 Tahun </v>
          </cell>
          <cell r="G723" t="str">
            <v>W'</v>
          </cell>
          <cell r="H723">
            <v>2000</v>
          </cell>
          <cell r="I723" t="str">
            <v>Jam</v>
          </cell>
          <cell r="J723" t="str">
            <v xml:space="preserve"> Alat Baru</v>
          </cell>
        </row>
        <row r="724">
          <cell r="D724" t="str">
            <v xml:space="preserve">  c.  Harga Alat   (*)</v>
          </cell>
          <cell r="G724" t="str">
            <v>B'</v>
          </cell>
          <cell r="H724">
            <v>396000000</v>
          </cell>
          <cell r="I724" t="str">
            <v>Rupiah</v>
          </cell>
          <cell r="J724" t="str">
            <v xml:space="preserve"> Alat Baru</v>
          </cell>
        </row>
        <row r="726">
          <cell r="A726" t="str">
            <v>B.</v>
          </cell>
          <cell r="C726" t="str">
            <v>BIAYA PASTI PER JAM KERJA</v>
          </cell>
        </row>
        <row r="727">
          <cell r="A727" t="str">
            <v xml:space="preserve">       1.</v>
          </cell>
          <cell r="C727" t="str">
            <v>Nilai Sisa Alat</v>
          </cell>
          <cell r="D727" t="str">
            <v>=  10 % x B</v>
          </cell>
          <cell r="G727" t="str">
            <v>C</v>
          </cell>
          <cell r="H727">
            <v>39600000</v>
          </cell>
          <cell r="I727" t="str">
            <v>Rupiah</v>
          </cell>
        </row>
        <row r="729">
          <cell r="A729" t="str">
            <v xml:space="preserve">       2.</v>
          </cell>
          <cell r="C729" t="str">
            <v>Faktor Angsuran Modal    =</v>
          </cell>
          <cell r="E729" t="str">
            <v>i x (1 + i)^A'</v>
          </cell>
          <cell r="G729" t="str">
            <v>D</v>
          </cell>
          <cell r="H729">
            <v>0.33437970328961514</v>
          </cell>
          <cell r="I729" t="str">
            <v>-</v>
          </cell>
        </row>
        <row r="730">
          <cell r="E730" t="str">
            <v>(1 + i)^A' - 1</v>
          </cell>
        </row>
        <row r="731">
          <cell r="A731" t="str">
            <v xml:space="preserve">       3.</v>
          </cell>
          <cell r="C731" t="str">
            <v>Biaya Pasti per Jam  :</v>
          </cell>
        </row>
        <row r="732">
          <cell r="C732" t="str">
            <v>a.  Biaya Pengembalian Modal  =</v>
          </cell>
          <cell r="E732" t="str">
            <v>( B' - C ) x D</v>
          </cell>
          <cell r="G732" t="str">
            <v>E</v>
          </cell>
          <cell r="H732">
            <v>59586.463126209419</v>
          </cell>
          <cell r="I732" t="str">
            <v>Rupiah</v>
          </cell>
        </row>
        <row r="733">
          <cell r="E733" t="str">
            <v>W'</v>
          </cell>
        </row>
        <row r="735">
          <cell r="C735" t="str">
            <v>b.  Asuransi, dll =</v>
          </cell>
          <cell r="D735">
            <v>2E-3</v>
          </cell>
          <cell r="E735" t="str">
            <v xml:space="preserve">  x   B'</v>
          </cell>
          <cell r="G735" t="str">
            <v>F</v>
          </cell>
          <cell r="H735">
            <v>396</v>
          </cell>
          <cell r="I735" t="str">
            <v>Rupiah</v>
          </cell>
        </row>
        <row r="736">
          <cell r="E736" t="str">
            <v>W'</v>
          </cell>
        </row>
        <row r="738">
          <cell r="C738" t="str">
            <v>Biaya Pasti per Jam             =</v>
          </cell>
          <cell r="E738" t="str">
            <v>( E + F )</v>
          </cell>
          <cell r="G738" t="str">
            <v>G</v>
          </cell>
          <cell r="H738">
            <v>59982.463126209419</v>
          </cell>
          <cell r="I738" t="str">
            <v>Rupiah</v>
          </cell>
        </row>
        <row r="740">
          <cell r="A740" t="str">
            <v>C.</v>
          </cell>
          <cell r="C740" t="str">
            <v>BIAYA OPERASI PER JAM KERJA</v>
          </cell>
        </row>
        <row r="742">
          <cell r="A742" t="str">
            <v xml:space="preserve">       1.</v>
          </cell>
          <cell r="C742" t="str">
            <v xml:space="preserve">Bahan Bakar  =  (0.125-0.175 Ltr/HP/Jam)   x Pw x Ms </v>
          </cell>
          <cell r="G742" t="str">
            <v>H</v>
          </cell>
          <cell r="H742">
            <v>83593.75</v>
          </cell>
          <cell r="I742" t="str">
            <v>Rupiah</v>
          </cell>
        </row>
        <row r="744">
          <cell r="A744" t="str">
            <v xml:space="preserve">       2.</v>
          </cell>
          <cell r="C744" t="str">
            <v>Pelumas         =  (0.01-0.02 Ltr/HP/Jam) x Pw x Mp</v>
          </cell>
          <cell r="G744" t="str">
            <v>I</v>
          </cell>
          <cell r="H744">
            <v>37500</v>
          </cell>
          <cell r="I744" t="str">
            <v>Rupiah</v>
          </cell>
        </row>
        <row r="746">
          <cell r="A746" t="str">
            <v xml:space="preserve">       3.</v>
          </cell>
          <cell r="C746" t="str">
            <v>Perawatan dan</v>
          </cell>
          <cell r="D746" t="str">
            <v>(12,5 % - 17,5 %)  x  B'</v>
          </cell>
          <cell r="G746" t="str">
            <v>K</v>
          </cell>
          <cell r="H746">
            <v>24750</v>
          </cell>
          <cell r="I746" t="str">
            <v>Rupiah</v>
          </cell>
        </row>
        <row r="747">
          <cell r="C747" t="str">
            <v xml:space="preserve">        perbaikan    =</v>
          </cell>
          <cell r="D747" t="str">
            <v>W'</v>
          </cell>
        </row>
        <row r="749">
          <cell r="A749" t="str">
            <v xml:space="preserve">       4.</v>
          </cell>
          <cell r="C749" t="str">
            <v>Operator</v>
          </cell>
          <cell r="D749" t="str">
            <v>=   ( 1  Orang / Jam )  x  U1</v>
          </cell>
          <cell r="G749" t="str">
            <v>L</v>
          </cell>
          <cell r="H749">
            <v>11875</v>
          </cell>
          <cell r="I749" t="str">
            <v>Rupiah</v>
          </cell>
        </row>
        <row r="750">
          <cell r="A750" t="str">
            <v xml:space="preserve">       5.</v>
          </cell>
          <cell r="C750" t="str">
            <v>Pembantu Operator</v>
          </cell>
          <cell r="D750" t="str">
            <v>=   ( 1  Orang / Jam )  x  U2</v>
          </cell>
          <cell r="G750" t="str">
            <v>M</v>
          </cell>
          <cell r="H750">
            <v>7500</v>
          </cell>
          <cell r="I750" t="str">
            <v>Rupiah</v>
          </cell>
        </row>
        <row r="752">
          <cell r="C752" t="str">
            <v>Biaya Operasi per Jam        =</v>
          </cell>
          <cell r="E752" t="str">
            <v>(H+I+K+L+M)</v>
          </cell>
          <cell r="G752" t="str">
            <v>P</v>
          </cell>
          <cell r="H752">
            <v>165218.75</v>
          </cell>
          <cell r="I752" t="str">
            <v>Rupiah</v>
          </cell>
        </row>
        <row r="754">
          <cell r="A754" t="str">
            <v>D.</v>
          </cell>
          <cell r="C754" t="str">
            <v>TOTAL BIAYA SEWA ALAT / JAM   =   ( G + P )</v>
          </cell>
          <cell r="G754" t="str">
            <v>S</v>
          </cell>
          <cell r="H754">
            <v>225201.21312620942</v>
          </cell>
          <cell r="I754" t="str">
            <v>Rupiah</v>
          </cell>
        </row>
        <row r="757">
          <cell r="A757" t="str">
            <v>E.</v>
          </cell>
          <cell r="C757" t="str">
            <v>LAIN - LAIN</v>
          </cell>
        </row>
        <row r="758">
          <cell r="A758" t="str">
            <v xml:space="preserve">       1.</v>
          </cell>
          <cell r="C758" t="str">
            <v>Tingkat Suku Bunga</v>
          </cell>
          <cell r="G758" t="str">
            <v>i</v>
          </cell>
          <cell r="H758">
            <v>20</v>
          </cell>
          <cell r="I758" t="str">
            <v>% / Tahun</v>
          </cell>
        </row>
        <row r="759">
          <cell r="A759" t="str">
            <v xml:space="preserve">       2.</v>
          </cell>
          <cell r="C759" t="str">
            <v>Upah Operator / Sopir</v>
          </cell>
          <cell r="G759" t="str">
            <v>U1</v>
          </cell>
          <cell r="H759">
            <v>11875</v>
          </cell>
          <cell r="I759" t="str">
            <v>Rp./Jam</v>
          </cell>
        </row>
        <row r="760">
          <cell r="A760" t="str">
            <v xml:space="preserve">       3.</v>
          </cell>
          <cell r="C760" t="str">
            <v>Upah Pembantu Operator / Pmb.Sopir</v>
          </cell>
          <cell r="G760" t="str">
            <v>U2</v>
          </cell>
          <cell r="H760">
            <v>7500</v>
          </cell>
          <cell r="I760" t="str">
            <v>Rp./Jam</v>
          </cell>
        </row>
        <row r="761">
          <cell r="A761" t="str">
            <v xml:space="preserve">       4.</v>
          </cell>
          <cell r="C761" t="str">
            <v>Bahan Bakar Bensin</v>
          </cell>
          <cell r="G761" t="str">
            <v>Mb</v>
          </cell>
          <cell r="H761">
            <v>5160</v>
          </cell>
          <cell r="I761" t="str">
            <v>Liter</v>
          </cell>
        </row>
        <row r="762">
          <cell r="A762" t="str">
            <v xml:space="preserve">       5.</v>
          </cell>
          <cell r="C762" t="str">
            <v>Bahan Bakar Solar</v>
          </cell>
          <cell r="G762" t="str">
            <v>Ms</v>
          </cell>
          <cell r="H762">
            <v>5350</v>
          </cell>
          <cell r="I762" t="str">
            <v>Liter</v>
          </cell>
        </row>
        <row r="763">
          <cell r="A763" t="str">
            <v xml:space="preserve">       6.</v>
          </cell>
          <cell r="C763" t="str">
            <v>Minyak Pelumas</v>
          </cell>
          <cell r="G763" t="str">
            <v>Mp</v>
          </cell>
          <cell r="H763">
            <v>30000</v>
          </cell>
          <cell r="I763" t="str">
            <v>Liter</v>
          </cell>
        </row>
        <row r="764">
          <cell r="A764" t="str">
            <v xml:space="preserve">       7.</v>
          </cell>
          <cell r="C764" t="str">
            <v>PPN diperhitungkan pada lembar Rekapitulasi</v>
          </cell>
        </row>
        <row r="765">
          <cell r="C765" t="str">
            <v>Biaya Pekerjaan</v>
          </cell>
        </row>
        <row r="768">
          <cell r="A768" t="str">
            <v>URAIAN ANALISA ALAT</v>
          </cell>
        </row>
        <row r="771">
          <cell r="A771" t="str">
            <v>No.</v>
          </cell>
          <cell r="C771" t="str">
            <v>U R A I A N</v>
          </cell>
          <cell r="G771" t="str">
            <v>KODE</v>
          </cell>
          <cell r="H771" t="str">
            <v>KOEF.</v>
          </cell>
          <cell r="I771" t="str">
            <v>SATUAN</v>
          </cell>
          <cell r="J771" t="str">
            <v>KET.</v>
          </cell>
        </row>
        <row r="774">
          <cell r="A774" t="str">
            <v>A.</v>
          </cell>
          <cell r="C774" t="str">
            <v>URAIAN PERALATAN</v>
          </cell>
        </row>
        <row r="775">
          <cell r="A775" t="str">
            <v xml:space="preserve">       1.</v>
          </cell>
          <cell r="C775" t="str">
            <v>Jenis Peralatan</v>
          </cell>
          <cell r="G775" t="str">
            <v>TRACK LOADER 75-100 HP</v>
          </cell>
          <cell r="J775" t="str">
            <v>E14</v>
          </cell>
        </row>
        <row r="776">
          <cell r="A776" t="str">
            <v xml:space="preserve">       2.</v>
          </cell>
          <cell r="C776" t="str">
            <v>Tenaga</v>
          </cell>
          <cell r="G776" t="str">
            <v>Pw</v>
          </cell>
          <cell r="H776">
            <v>90</v>
          </cell>
          <cell r="I776" t="str">
            <v>HP</v>
          </cell>
        </row>
        <row r="777">
          <cell r="A777" t="str">
            <v xml:space="preserve">       3.</v>
          </cell>
          <cell r="C777" t="str">
            <v>Kapasitas</v>
          </cell>
          <cell r="G777" t="str">
            <v>Cp</v>
          </cell>
          <cell r="H777">
            <v>1.6</v>
          </cell>
          <cell r="I777" t="str">
            <v>M3</v>
          </cell>
        </row>
        <row r="778">
          <cell r="A778" t="str">
            <v xml:space="preserve">       4.</v>
          </cell>
          <cell r="C778" t="str">
            <v>Alat Baru                :</v>
          </cell>
          <cell r="D778" t="str">
            <v xml:space="preserve">  a.  Umur Ekonomis</v>
          </cell>
          <cell r="G778" t="str">
            <v>A</v>
          </cell>
          <cell r="H778">
            <v>5</v>
          </cell>
          <cell r="I778" t="str">
            <v>Tahun</v>
          </cell>
        </row>
        <row r="779">
          <cell r="D779" t="str">
            <v xml:space="preserve">  b.  Jam Kerja Dalam 1 Tahun</v>
          </cell>
          <cell r="G779" t="str">
            <v>W</v>
          </cell>
          <cell r="H779">
            <v>2000</v>
          </cell>
          <cell r="I779" t="str">
            <v>Jam</v>
          </cell>
        </row>
        <row r="780">
          <cell r="D780" t="str">
            <v xml:space="preserve">  c.  Harga Alat</v>
          </cell>
          <cell r="G780" t="str">
            <v>B</v>
          </cell>
          <cell r="H780">
            <v>374220000</v>
          </cell>
          <cell r="I780" t="str">
            <v>Rupiah</v>
          </cell>
        </row>
        <row r="781">
          <cell r="A781" t="str">
            <v xml:space="preserve">       5.</v>
          </cell>
          <cell r="C781" t="str">
            <v>Alat Yang Dipakai  :</v>
          </cell>
          <cell r="D781" t="str">
            <v xml:space="preserve">  a.  Umur Ekonomis</v>
          </cell>
          <cell r="G781" t="str">
            <v>A'</v>
          </cell>
          <cell r="H781">
            <v>5</v>
          </cell>
          <cell r="I781" t="str">
            <v>Tahun</v>
          </cell>
          <cell r="J781" t="str">
            <v xml:space="preserve"> Alat Baru</v>
          </cell>
        </row>
        <row r="782">
          <cell r="D782" t="str">
            <v xml:space="preserve">  b.  Jam Kerja Dalam 1 Tahun </v>
          </cell>
          <cell r="G782" t="str">
            <v>W'</v>
          </cell>
          <cell r="H782">
            <v>2000</v>
          </cell>
          <cell r="I782" t="str">
            <v>Jam</v>
          </cell>
          <cell r="J782" t="str">
            <v xml:space="preserve"> Alat Baru</v>
          </cell>
        </row>
        <row r="783">
          <cell r="D783" t="str">
            <v xml:space="preserve">  c.  Harga Alat   (*)</v>
          </cell>
          <cell r="G783" t="str">
            <v>B'</v>
          </cell>
          <cell r="H783">
            <v>374220000</v>
          </cell>
          <cell r="I783" t="str">
            <v>Rupiah</v>
          </cell>
          <cell r="J783" t="str">
            <v xml:space="preserve"> Alat Baru</v>
          </cell>
        </row>
        <row r="785">
          <cell r="A785" t="str">
            <v>B.</v>
          </cell>
          <cell r="C785" t="str">
            <v>BIAYA PASTI PER JAM KERJA</v>
          </cell>
        </row>
        <row r="786">
          <cell r="A786" t="str">
            <v xml:space="preserve">       1.</v>
          </cell>
          <cell r="C786" t="str">
            <v>Nilai Sisa Alat</v>
          </cell>
          <cell r="D786" t="str">
            <v>=  10 % x B</v>
          </cell>
          <cell r="G786" t="str">
            <v>C</v>
          </cell>
          <cell r="H786">
            <v>37422000</v>
          </cell>
          <cell r="I786" t="str">
            <v>Rupiah</v>
          </cell>
        </row>
        <row r="788">
          <cell r="A788" t="str">
            <v xml:space="preserve">       2.</v>
          </cell>
          <cell r="C788" t="str">
            <v>Faktor Angsuran Modal    =</v>
          </cell>
          <cell r="E788" t="str">
            <v>i x (1 + i)^A'</v>
          </cell>
          <cell r="G788" t="str">
            <v>D</v>
          </cell>
          <cell r="H788">
            <v>0.33437970328961514</v>
          </cell>
          <cell r="I788" t="str">
            <v>-</v>
          </cell>
        </row>
        <row r="789">
          <cell r="E789" t="str">
            <v>(1 + i)^A' - 1</v>
          </cell>
        </row>
        <row r="790">
          <cell r="A790" t="str">
            <v xml:space="preserve">       3.</v>
          </cell>
          <cell r="C790" t="str">
            <v>Biaya Pasti per Jam  :</v>
          </cell>
        </row>
        <row r="791">
          <cell r="C791" t="str">
            <v>a.  Biaya Pengembalian Modal  =</v>
          </cell>
          <cell r="E791" t="str">
            <v>( B' - C ) x D</v>
          </cell>
          <cell r="G791" t="str">
            <v>E</v>
          </cell>
          <cell r="H791">
            <v>56309.207654267899</v>
          </cell>
          <cell r="I791" t="str">
            <v>Rupiah</v>
          </cell>
        </row>
        <row r="792">
          <cell r="E792" t="str">
            <v>W'</v>
          </cell>
        </row>
        <row r="794">
          <cell r="C794" t="str">
            <v>b.  Asuransi, dll =</v>
          </cell>
          <cell r="D794">
            <v>2E-3</v>
          </cell>
          <cell r="E794" t="str">
            <v xml:space="preserve">  x   B'</v>
          </cell>
          <cell r="G794" t="str">
            <v>F</v>
          </cell>
          <cell r="H794">
            <v>374.22</v>
          </cell>
          <cell r="I794" t="str">
            <v>Rupiah</v>
          </cell>
        </row>
        <row r="795">
          <cell r="E795" t="str">
            <v>W'</v>
          </cell>
        </row>
        <row r="797">
          <cell r="C797" t="str">
            <v>Biaya Pasti per Jam             =</v>
          </cell>
          <cell r="E797" t="str">
            <v>( E + F )</v>
          </cell>
          <cell r="G797" t="str">
            <v>G</v>
          </cell>
          <cell r="H797">
            <v>56683.4276542679</v>
          </cell>
          <cell r="I797" t="str">
            <v>Rupiah</v>
          </cell>
        </row>
        <row r="799">
          <cell r="A799" t="str">
            <v>C.</v>
          </cell>
          <cell r="C799" t="str">
            <v>BIAYA OPERASI PER JAM KERJA</v>
          </cell>
        </row>
        <row r="801">
          <cell r="A801" t="str">
            <v xml:space="preserve">       1.</v>
          </cell>
          <cell r="C801" t="str">
            <v xml:space="preserve">Bahan Bakar  =  (0.125-0.175 Ltr/HP/Jam)   x Pw x Ms </v>
          </cell>
          <cell r="G801" t="str">
            <v>H</v>
          </cell>
          <cell r="H801">
            <v>60187.5</v>
          </cell>
          <cell r="I801" t="str">
            <v>Rupiah</v>
          </cell>
        </row>
        <row r="803">
          <cell r="A803" t="str">
            <v xml:space="preserve">       2.</v>
          </cell>
          <cell r="C803" t="str">
            <v>Pelumas         =  (0.01-0.02 Ltr/HP/Jam) x Pw x Mp</v>
          </cell>
          <cell r="G803" t="str">
            <v>I</v>
          </cell>
          <cell r="H803">
            <v>27000</v>
          </cell>
          <cell r="I803" t="str">
            <v>Rupiah</v>
          </cell>
        </row>
        <row r="805">
          <cell r="A805" t="str">
            <v xml:space="preserve">       3.</v>
          </cell>
          <cell r="C805" t="str">
            <v>Perawatan dan</v>
          </cell>
          <cell r="D805" t="str">
            <v>(12,5 % - 17,5 %)  x  B'</v>
          </cell>
          <cell r="G805" t="str">
            <v>K</v>
          </cell>
          <cell r="H805">
            <v>23388.75</v>
          </cell>
          <cell r="I805" t="str">
            <v>Rupiah</v>
          </cell>
        </row>
        <row r="806">
          <cell r="C806" t="str">
            <v xml:space="preserve">        perbaikan    =</v>
          </cell>
          <cell r="D806" t="str">
            <v>W'</v>
          </cell>
        </row>
        <row r="808">
          <cell r="A808" t="str">
            <v xml:space="preserve">       4.</v>
          </cell>
          <cell r="C808" t="str">
            <v>Operator</v>
          </cell>
          <cell r="D808" t="str">
            <v>=   ( 1  Orang / Jam )  x  U1</v>
          </cell>
          <cell r="G808" t="str">
            <v>L</v>
          </cell>
          <cell r="H808">
            <v>11875</v>
          </cell>
          <cell r="I808" t="str">
            <v>Rupiah</v>
          </cell>
        </row>
        <row r="809">
          <cell r="A809" t="str">
            <v xml:space="preserve">       5.</v>
          </cell>
          <cell r="C809" t="str">
            <v>Pembantu Operator</v>
          </cell>
          <cell r="D809" t="str">
            <v>=   ( 1  Orang / Jam )  x  U2</v>
          </cell>
          <cell r="G809" t="str">
            <v>M</v>
          </cell>
          <cell r="H809">
            <v>7500</v>
          </cell>
          <cell r="I809" t="str">
            <v>Rupiah</v>
          </cell>
        </row>
        <row r="811">
          <cell r="C811" t="str">
            <v>Biaya Operasi per Jam        =</v>
          </cell>
          <cell r="E811" t="str">
            <v>(H+I+K+L+M)</v>
          </cell>
          <cell r="G811" t="str">
            <v>P</v>
          </cell>
          <cell r="H811">
            <v>129951.25</v>
          </cell>
          <cell r="I811" t="str">
            <v>Rupiah</v>
          </cell>
        </row>
        <row r="813">
          <cell r="A813" t="str">
            <v>D.</v>
          </cell>
          <cell r="C813" t="str">
            <v>TOTAL BIAYA SEWA ALAT / JAM   =   ( G + P )</v>
          </cell>
          <cell r="G813" t="str">
            <v>S</v>
          </cell>
          <cell r="H813">
            <v>186634.6776542679</v>
          </cell>
          <cell r="I813" t="str">
            <v>Rupiah</v>
          </cell>
        </row>
        <row r="816">
          <cell r="A816" t="str">
            <v>E.</v>
          </cell>
          <cell r="C816" t="str">
            <v>LAIN - LAIN</v>
          </cell>
        </row>
        <row r="817">
          <cell r="A817" t="str">
            <v xml:space="preserve">       1.</v>
          </cell>
          <cell r="C817" t="str">
            <v>Tingkat Suku Bunga</v>
          </cell>
          <cell r="G817" t="str">
            <v>i</v>
          </cell>
          <cell r="H817">
            <v>20</v>
          </cell>
          <cell r="I817" t="str">
            <v>% / Tahun</v>
          </cell>
        </row>
        <row r="818">
          <cell r="A818" t="str">
            <v xml:space="preserve">       2.</v>
          </cell>
          <cell r="C818" t="str">
            <v>Upah Operator / Sopir</v>
          </cell>
          <cell r="G818" t="str">
            <v>U1</v>
          </cell>
          <cell r="H818">
            <v>11875</v>
          </cell>
          <cell r="I818" t="str">
            <v>Rp./Jam</v>
          </cell>
        </row>
        <row r="819">
          <cell r="A819" t="str">
            <v xml:space="preserve">       3.</v>
          </cell>
          <cell r="C819" t="str">
            <v>Upah Pembantu Operator / Pmb.Sopir</v>
          </cell>
          <cell r="G819" t="str">
            <v>U2</v>
          </cell>
          <cell r="H819">
            <v>7500</v>
          </cell>
          <cell r="I819" t="str">
            <v>Rp./Jam</v>
          </cell>
        </row>
        <row r="820">
          <cell r="A820" t="str">
            <v xml:space="preserve">       4.</v>
          </cell>
          <cell r="C820" t="str">
            <v>Bahan Bakar Bensin</v>
          </cell>
          <cell r="G820" t="str">
            <v>Mb</v>
          </cell>
          <cell r="H820">
            <v>5160</v>
          </cell>
          <cell r="I820" t="str">
            <v>Liter</v>
          </cell>
        </row>
        <row r="821">
          <cell r="A821" t="str">
            <v xml:space="preserve">       5.</v>
          </cell>
          <cell r="C821" t="str">
            <v>Bahan Bakar Solar</v>
          </cell>
          <cell r="G821" t="str">
            <v>Ms</v>
          </cell>
          <cell r="H821">
            <v>5350</v>
          </cell>
          <cell r="I821" t="str">
            <v>Liter</v>
          </cell>
        </row>
        <row r="822">
          <cell r="A822" t="str">
            <v xml:space="preserve">       6.</v>
          </cell>
          <cell r="C822" t="str">
            <v>Minyak Pelumas</v>
          </cell>
          <cell r="G822" t="str">
            <v>Mp</v>
          </cell>
          <cell r="H822">
            <v>30000</v>
          </cell>
          <cell r="I822" t="str">
            <v>Liter</v>
          </cell>
        </row>
        <row r="823">
          <cell r="A823" t="str">
            <v xml:space="preserve">       7.</v>
          </cell>
          <cell r="C823" t="str">
            <v>PPN diperhitungkan pada lembar Rekapitulasi</v>
          </cell>
        </row>
        <row r="824">
          <cell r="C824" t="str">
            <v>Biaya Pekerjaan</v>
          </cell>
        </row>
        <row r="827">
          <cell r="A827" t="str">
            <v>URAIAN ANALISA ALAT</v>
          </cell>
        </row>
        <row r="830">
          <cell r="A830" t="str">
            <v>No.</v>
          </cell>
          <cell r="C830" t="str">
            <v>U R A I A N</v>
          </cell>
          <cell r="G830" t="str">
            <v>KODE</v>
          </cell>
          <cell r="H830" t="str">
            <v>KOEF.</v>
          </cell>
          <cell r="I830" t="str">
            <v>SATUAN</v>
          </cell>
          <cell r="J830" t="str">
            <v>KET.</v>
          </cell>
        </row>
        <row r="833">
          <cell r="A833" t="str">
            <v>A.</v>
          </cell>
          <cell r="C833" t="str">
            <v>URAIAN PERALATAN</v>
          </cell>
        </row>
        <row r="834">
          <cell r="A834" t="str">
            <v xml:space="preserve">       1.</v>
          </cell>
          <cell r="C834" t="str">
            <v>Jenis Peralatan</v>
          </cell>
          <cell r="G834" t="str">
            <v>WHEEL LOADER 1.0-1.6 M3</v>
          </cell>
          <cell r="J834" t="str">
            <v>E15</v>
          </cell>
        </row>
        <row r="835">
          <cell r="A835" t="str">
            <v xml:space="preserve">       2.</v>
          </cell>
          <cell r="C835" t="str">
            <v>Tenaga</v>
          </cell>
          <cell r="G835" t="str">
            <v>Pw</v>
          </cell>
          <cell r="H835">
            <v>105</v>
          </cell>
          <cell r="I835" t="str">
            <v>HP</v>
          </cell>
        </row>
        <row r="836">
          <cell r="A836" t="str">
            <v xml:space="preserve">       3.</v>
          </cell>
          <cell r="C836" t="str">
            <v>Kapasitas</v>
          </cell>
          <cell r="G836" t="str">
            <v>Cp</v>
          </cell>
          <cell r="H836">
            <v>1.5</v>
          </cell>
          <cell r="I836" t="str">
            <v>M3</v>
          </cell>
        </row>
        <row r="837">
          <cell r="A837" t="str">
            <v xml:space="preserve">       4.</v>
          </cell>
          <cell r="C837" t="str">
            <v>Alat Baru                :</v>
          </cell>
          <cell r="D837" t="str">
            <v xml:space="preserve">  a.  Umur Ekonomis</v>
          </cell>
          <cell r="G837" t="str">
            <v>A</v>
          </cell>
          <cell r="H837">
            <v>5</v>
          </cell>
          <cell r="I837" t="str">
            <v>Tahun</v>
          </cell>
        </row>
        <row r="838">
          <cell r="D838" t="str">
            <v xml:space="preserve">  b.  Jam Kerja Dalam 1 Tahun</v>
          </cell>
          <cell r="G838" t="str">
            <v>W</v>
          </cell>
          <cell r="H838">
            <v>2000</v>
          </cell>
          <cell r="I838" t="str">
            <v>Jam</v>
          </cell>
        </row>
        <row r="839">
          <cell r="D839" t="str">
            <v xml:space="preserve">  c.  Harga Alat</v>
          </cell>
          <cell r="G839" t="str">
            <v>B</v>
          </cell>
          <cell r="H839">
            <v>429000000</v>
          </cell>
          <cell r="I839" t="str">
            <v>Rupiah</v>
          </cell>
        </row>
        <row r="840">
          <cell r="A840" t="str">
            <v xml:space="preserve">       5.</v>
          </cell>
          <cell r="C840" t="str">
            <v>Alat Yang Dipakai  :</v>
          </cell>
          <cell r="D840" t="str">
            <v xml:space="preserve">  a.  Umur Ekonomis</v>
          </cell>
          <cell r="G840" t="str">
            <v>A'</v>
          </cell>
          <cell r="H840">
            <v>5</v>
          </cell>
          <cell r="I840" t="str">
            <v>Tahun</v>
          </cell>
          <cell r="J840" t="str">
            <v xml:space="preserve"> Alat Baru</v>
          </cell>
        </row>
        <row r="841">
          <cell r="D841" t="str">
            <v xml:space="preserve">  b.  Jam Kerja Dalam 1 Tahun </v>
          </cell>
          <cell r="G841" t="str">
            <v>W'</v>
          </cell>
          <cell r="H841">
            <v>2000</v>
          </cell>
          <cell r="I841" t="str">
            <v>Jam</v>
          </cell>
          <cell r="J841" t="str">
            <v xml:space="preserve"> Alat Baru</v>
          </cell>
        </row>
        <row r="842">
          <cell r="D842" t="str">
            <v xml:space="preserve">  c.  Harga Alat   (*)</v>
          </cell>
          <cell r="G842" t="str">
            <v>B'</v>
          </cell>
          <cell r="H842">
            <v>429000000</v>
          </cell>
          <cell r="I842" t="str">
            <v>Rupiah</v>
          </cell>
          <cell r="J842" t="str">
            <v xml:space="preserve"> Alat Baru</v>
          </cell>
        </row>
        <row r="844">
          <cell r="A844" t="str">
            <v>B.</v>
          </cell>
          <cell r="C844" t="str">
            <v>BIAYA PASTI PER JAM KERJA</v>
          </cell>
        </row>
        <row r="845">
          <cell r="A845" t="str">
            <v xml:space="preserve">       1.</v>
          </cell>
          <cell r="C845" t="str">
            <v>Nilai Sisa Alat</v>
          </cell>
          <cell r="D845" t="str">
            <v>=  10 % x B</v>
          </cell>
          <cell r="G845" t="str">
            <v>C</v>
          </cell>
          <cell r="H845">
            <v>42900000</v>
          </cell>
          <cell r="I845" t="str">
            <v>Rupiah</v>
          </cell>
        </row>
        <row r="847">
          <cell r="A847" t="str">
            <v xml:space="preserve">       2.</v>
          </cell>
          <cell r="C847" t="str">
            <v>Faktor Angsuran Modal    =</v>
          </cell>
          <cell r="E847" t="str">
            <v>i x (1 + i)^A'</v>
          </cell>
          <cell r="G847" t="str">
            <v>D</v>
          </cell>
          <cell r="H847">
            <v>0.33437970328961514</v>
          </cell>
          <cell r="I847" t="str">
            <v>-</v>
          </cell>
        </row>
        <row r="848">
          <cell r="E848" t="str">
            <v>(1 + i)^A' - 1</v>
          </cell>
        </row>
        <row r="849">
          <cell r="A849" t="str">
            <v xml:space="preserve">       3.</v>
          </cell>
          <cell r="C849" t="str">
            <v>Biaya Pasti per Jam  :</v>
          </cell>
        </row>
        <row r="850">
          <cell r="C850" t="str">
            <v>a.  Biaya Pengembalian Modal  =</v>
          </cell>
          <cell r="E850" t="str">
            <v>( B' - C ) x D</v>
          </cell>
          <cell r="G850" t="str">
            <v>E</v>
          </cell>
          <cell r="H850">
            <v>64552.001720060201</v>
          </cell>
          <cell r="I850" t="str">
            <v>Rupiah</v>
          </cell>
        </row>
        <row r="851">
          <cell r="E851" t="str">
            <v>W'</v>
          </cell>
        </row>
        <row r="853">
          <cell r="C853" t="str">
            <v>b.  Asuransi, dll =</v>
          </cell>
          <cell r="D853">
            <v>2E-3</v>
          </cell>
          <cell r="E853" t="str">
            <v xml:space="preserve">  x   B'</v>
          </cell>
          <cell r="G853" t="str">
            <v>F</v>
          </cell>
          <cell r="H853">
            <v>429</v>
          </cell>
          <cell r="I853" t="str">
            <v>Rupiah</v>
          </cell>
        </row>
        <row r="854">
          <cell r="E854" t="str">
            <v>W'</v>
          </cell>
        </row>
        <row r="856">
          <cell r="C856" t="str">
            <v>Biaya Pasti per Jam             =</v>
          </cell>
          <cell r="E856" t="str">
            <v>( E + F )</v>
          </cell>
          <cell r="G856" t="str">
            <v>G</v>
          </cell>
          <cell r="H856">
            <v>64981.001720060201</v>
          </cell>
          <cell r="I856" t="str">
            <v>Rupiah</v>
          </cell>
        </row>
        <row r="858">
          <cell r="A858" t="str">
            <v>C.</v>
          </cell>
          <cell r="C858" t="str">
            <v>BIAYA OPERASI PER JAM KERJA</v>
          </cell>
        </row>
        <row r="860">
          <cell r="A860" t="str">
            <v xml:space="preserve">       1.</v>
          </cell>
          <cell r="C860" t="str">
            <v xml:space="preserve">Bahan Bakar  =  (0.125-0.175 Ltr/HP/Jam)   x Pw x Ms </v>
          </cell>
          <cell r="G860" t="str">
            <v>H</v>
          </cell>
          <cell r="H860">
            <v>70218.75</v>
          </cell>
          <cell r="I860" t="str">
            <v>Rupiah</v>
          </cell>
        </row>
        <row r="862">
          <cell r="A862" t="str">
            <v xml:space="preserve">       2.</v>
          </cell>
          <cell r="C862" t="str">
            <v>Pelumas         =  (0.01-0.02 Ltr/HP/Jam) x Pw x Mp</v>
          </cell>
          <cell r="G862" t="str">
            <v>I</v>
          </cell>
          <cell r="H862">
            <v>31500</v>
          </cell>
          <cell r="I862" t="str">
            <v>Rupiah</v>
          </cell>
        </row>
        <row r="864">
          <cell r="A864" t="str">
            <v xml:space="preserve">       3.</v>
          </cell>
          <cell r="C864" t="str">
            <v>Perawatan dan</v>
          </cell>
          <cell r="D864" t="str">
            <v>(12,5 % - 17,5 %)  x  B'</v>
          </cell>
          <cell r="G864" t="str">
            <v>K</v>
          </cell>
          <cell r="H864">
            <v>26812.5</v>
          </cell>
          <cell r="I864" t="str">
            <v>Rupiah</v>
          </cell>
        </row>
        <row r="865">
          <cell r="C865" t="str">
            <v xml:space="preserve">        perbaikan    =</v>
          </cell>
          <cell r="D865" t="str">
            <v>W'</v>
          </cell>
        </row>
        <row r="867">
          <cell r="A867" t="str">
            <v xml:space="preserve">       4.</v>
          </cell>
          <cell r="C867" t="str">
            <v>Operator</v>
          </cell>
          <cell r="D867" t="str">
            <v>=   ( 1  Orang / Jam )  x  U1</v>
          </cell>
          <cell r="G867" t="str">
            <v>L</v>
          </cell>
          <cell r="H867">
            <v>11875</v>
          </cell>
          <cell r="I867" t="str">
            <v>Rupiah</v>
          </cell>
        </row>
        <row r="868">
          <cell r="A868" t="str">
            <v xml:space="preserve">       5.</v>
          </cell>
          <cell r="C868" t="str">
            <v>Pembantu Operator</v>
          </cell>
          <cell r="D868" t="str">
            <v>=   ( 1  Orang / Jam )  x  U2</v>
          </cell>
          <cell r="G868" t="str">
            <v>M</v>
          </cell>
          <cell r="H868">
            <v>7500</v>
          </cell>
          <cell r="I868" t="str">
            <v>Rupiah</v>
          </cell>
        </row>
        <row r="870">
          <cell r="C870" t="str">
            <v>Biaya Operasi per Jam        =</v>
          </cell>
          <cell r="E870" t="str">
            <v>(H+I+K+L+M)</v>
          </cell>
          <cell r="G870" t="str">
            <v>P</v>
          </cell>
          <cell r="H870">
            <v>147906.25</v>
          </cell>
          <cell r="I870" t="str">
            <v>Rupiah</v>
          </cell>
        </row>
        <row r="872">
          <cell r="A872" t="str">
            <v>D.</v>
          </cell>
          <cell r="C872" t="str">
            <v>TOTAL BIAYA SEWA ALAT / JAM   =   ( G + P )</v>
          </cell>
          <cell r="G872" t="str">
            <v>S</v>
          </cell>
          <cell r="H872">
            <v>212887.25172006019</v>
          </cell>
          <cell r="I872" t="str">
            <v>Rupiah</v>
          </cell>
        </row>
        <row r="875">
          <cell r="A875" t="str">
            <v>E.</v>
          </cell>
          <cell r="C875" t="str">
            <v>LAIN - LAIN</v>
          </cell>
        </row>
        <row r="876">
          <cell r="A876" t="str">
            <v xml:space="preserve">       1.</v>
          </cell>
          <cell r="C876" t="str">
            <v>Tingkat Suku Bunga</v>
          </cell>
          <cell r="G876" t="str">
            <v>i</v>
          </cell>
          <cell r="H876">
            <v>20</v>
          </cell>
          <cell r="I876" t="str">
            <v>% / Tahun</v>
          </cell>
        </row>
        <row r="877">
          <cell r="A877" t="str">
            <v xml:space="preserve">       2.</v>
          </cell>
          <cell r="C877" t="str">
            <v>Upah Operator / Sopir</v>
          </cell>
          <cell r="G877" t="str">
            <v>U1</v>
          </cell>
          <cell r="H877">
            <v>11875</v>
          </cell>
          <cell r="I877" t="str">
            <v>Rp./Jam</v>
          </cell>
        </row>
        <row r="878">
          <cell r="A878" t="str">
            <v xml:space="preserve">       3.</v>
          </cell>
          <cell r="C878" t="str">
            <v>Upah Pembantu Operator / Pmb.Sopir</v>
          </cell>
          <cell r="G878" t="str">
            <v>U2</v>
          </cell>
          <cell r="H878">
            <v>7500</v>
          </cell>
          <cell r="I878" t="str">
            <v>Rp./Jam</v>
          </cell>
        </row>
        <row r="879">
          <cell r="A879" t="str">
            <v xml:space="preserve">       4.</v>
          </cell>
          <cell r="C879" t="str">
            <v>Bahan Bakar Bensin</v>
          </cell>
          <cell r="G879" t="str">
            <v>Mb</v>
          </cell>
          <cell r="H879">
            <v>5160</v>
          </cell>
          <cell r="I879" t="str">
            <v>Liter</v>
          </cell>
        </row>
        <row r="880">
          <cell r="A880" t="str">
            <v xml:space="preserve">       5.</v>
          </cell>
          <cell r="C880" t="str">
            <v>Bahan Bakar Solar</v>
          </cell>
          <cell r="G880" t="str">
            <v>Ms</v>
          </cell>
          <cell r="H880">
            <v>5350</v>
          </cell>
          <cell r="I880" t="str">
            <v>Liter</v>
          </cell>
        </row>
        <row r="881">
          <cell r="A881" t="str">
            <v xml:space="preserve">       6.</v>
          </cell>
          <cell r="C881" t="str">
            <v>Minyak Pelumas</v>
          </cell>
          <cell r="G881" t="str">
            <v>Mp</v>
          </cell>
          <cell r="H881">
            <v>30000</v>
          </cell>
          <cell r="I881" t="str">
            <v>Liter</v>
          </cell>
        </row>
        <row r="882">
          <cell r="A882" t="str">
            <v xml:space="preserve">       7.</v>
          </cell>
          <cell r="C882" t="str">
            <v>PPN diperhitungkan pada lembar Rekapitulasi</v>
          </cell>
        </row>
        <row r="883">
          <cell r="C883" t="str">
            <v>Biaya Pekerjaan</v>
          </cell>
        </row>
        <row r="945">
          <cell r="A945" t="str">
            <v>URAIAN ANALISA ALAT</v>
          </cell>
        </row>
        <row r="948">
          <cell r="A948" t="str">
            <v>No.</v>
          </cell>
          <cell r="C948" t="str">
            <v>U R A I A N</v>
          </cell>
          <cell r="G948" t="str">
            <v>KODE</v>
          </cell>
          <cell r="H948" t="str">
            <v>KOEF.</v>
          </cell>
          <cell r="I948" t="str">
            <v>SATUAN</v>
          </cell>
          <cell r="J948" t="str">
            <v>KET.</v>
          </cell>
        </row>
        <row r="951">
          <cell r="A951" t="str">
            <v>A.</v>
          </cell>
          <cell r="C951" t="str">
            <v>URAIAN PERALATAN</v>
          </cell>
        </row>
        <row r="952">
          <cell r="A952" t="str">
            <v xml:space="preserve">       1.</v>
          </cell>
          <cell r="C952" t="str">
            <v>Jenis Peralatan</v>
          </cell>
          <cell r="G952" t="str">
            <v>TANDEM ROLLER 6-8 T.</v>
          </cell>
          <cell r="J952" t="str">
            <v>E17</v>
          </cell>
        </row>
        <row r="953">
          <cell r="A953" t="str">
            <v xml:space="preserve">       2.</v>
          </cell>
          <cell r="C953" t="str">
            <v>Tenaga</v>
          </cell>
          <cell r="G953" t="str">
            <v>Pw</v>
          </cell>
          <cell r="H953">
            <v>50</v>
          </cell>
          <cell r="I953" t="str">
            <v>HP</v>
          </cell>
        </row>
        <row r="954">
          <cell r="A954" t="str">
            <v xml:space="preserve">       3.</v>
          </cell>
          <cell r="C954" t="str">
            <v>Kapasitas</v>
          </cell>
          <cell r="G954" t="str">
            <v>Cp</v>
          </cell>
          <cell r="H954">
            <v>8</v>
          </cell>
          <cell r="I954" t="str">
            <v>Ton</v>
          </cell>
        </row>
        <row r="955">
          <cell r="A955" t="str">
            <v xml:space="preserve">       4.</v>
          </cell>
          <cell r="C955" t="str">
            <v>Alat Baru                :</v>
          </cell>
          <cell r="D955" t="str">
            <v xml:space="preserve">  a.  Umur Ekonomis</v>
          </cell>
          <cell r="G955" t="str">
            <v>A</v>
          </cell>
          <cell r="H955">
            <v>5</v>
          </cell>
          <cell r="I955" t="str">
            <v>Tahun</v>
          </cell>
        </row>
        <row r="956">
          <cell r="D956" t="str">
            <v xml:space="preserve">  b.  Jam Kerja Dalam 1 Tahun</v>
          </cell>
          <cell r="G956" t="str">
            <v>W</v>
          </cell>
          <cell r="H956">
            <v>2000</v>
          </cell>
          <cell r="I956" t="str">
            <v>Jam</v>
          </cell>
        </row>
        <row r="957">
          <cell r="D957" t="str">
            <v xml:space="preserve">  c.  Harga Alat</v>
          </cell>
          <cell r="G957" t="str">
            <v>B</v>
          </cell>
          <cell r="H957">
            <v>219780000</v>
          </cell>
          <cell r="I957" t="str">
            <v>Rupiah</v>
          </cell>
        </row>
        <row r="958">
          <cell r="A958" t="str">
            <v xml:space="preserve">       5.</v>
          </cell>
          <cell r="C958" t="str">
            <v>Alat Yang Dipakai  :</v>
          </cell>
          <cell r="D958" t="str">
            <v xml:space="preserve">  a.  Umur Ekonomis</v>
          </cell>
          <cell r="G958" t="str">
            <v>A'</v>
          </cell>
          <cell r="H958">
            <v>5</v>
          </cell>
          <cell r="I958" t="str">
            <v>Tahun</v>
          </cell>
          <cell r="J958" t="str">
            <v xml:space="preserve"> Alat Baru</v>
          </cell>
        </row>
        <row r="959">
          <cell r="D959" t="str">
            <v xml:space="preserve">  b.  Jam Kerja Dalam 1 Tahun </v>
          </cell>
          <cell r="G959" t="str">
            <v>W'</v>
          </cell>
          <cell r="H959">
            <v>2000</v>
          </cell>
          <cell r="I959" t="str">
            <v>Jam</v>
          </cell>
          <cell r="J959" t="str">
            <v xml:space="preserve"> Alat Baru</v>
          </cell>
        </row>
        <row r="960">
          <cell r="D960" t="str">
            <v xml:space="preserve">  c.  Harga Alat   (*)</v>
          </cell>
          <cell r="G960" t="str">
            <v>B'</v>
          </cell>
          <cell r="H960">
            <v>219780000</v>
          </cell>
          <cell r="I960" t="str">
            <v>Rupiah</v>
          </cell>
          <cell r="J960" t="str">
            <v xml:space="preserve"> Alat Baru</v>
          </cell>
        </row>
        <row r="962">
          <cell r="A962" t="str">
            <v>B.</v>
          </cell>
          <cell r="C962" t="str">
            <v>BIAYA PASTI PER JAM KERJA</v>
          </cell>
        </row>
        <row r="963">
          <cell r="A963" t="str">
            <v xml:space="preserve">       1.</v>
          </cell>
          <cell r="C963" t="str">
            <v>Nilai Sisa Alat</v>
          </cell>
          <cell r="D963" t="str">
            <v>=  10 % x B</v>
          </cell>
          <cell r="G963" t="str">
            <v>C</v>
          </cell>
          <cell r="H963">
            <v>21978000</v>
          </cell>
          <cell r="I963" t="str">
            <v>Rupiah</v>
          </cell>
        </row>
        <row r="965">
          <cell r="A965" t="str">
            <v xml:space="preserve">       2.</v>
          </cell>
          <cell r="C965" t="str">
            <v>Faktor Angsuran Modal    =</v>
          </cell>
          <cell r="E965" t="str">
            <v>i x (1 + i)^A'</v>
          </cell>
          <cell r="G965" t="str">
            <v>D</v>
          </cell>
          <cell r="H965">
            <v>0.33437970328961514</v>
          </cell>
          <cell r="I965" t="str">
            <v>-</v>
          </cell>
        </row>
        <row r="966">
          <cell r="E966" t="str">
            <v>(1 + i)^A' - 1</v>
          </cell>
        </row>
        <row r="967">
          <cell r="A967" t="str">
            <v xml:space="preserve">       3.</v>
          </cell>
          <cell r="C967" t="str">
            <v>Biaya Pasti per Jam  :</v>
          </cell>
        </row>
        <row r="968">
          <cell r="C968" t="str">
            <v>a.  Biaya Pengembalian Modal  =</v>
          </cell>
          <cell r="E968" t="str">
            <v>( B' - C ) x D</v>
          </cell>
          <cell r="G968" t="str">
            <v>E</v>
          </cell>
          <cell r="H968">
            <v>33070.48703504623</v>
          </cell>
          <cell r="I968" t="str">
            <v>Rupiah</v>
          </cell>
        </row>
        <row r="969">
          <cell r="E969" t="str">
            <v>W'</v>
          </cell>
        </row>
        <row r="971">
          <cell r="C971" t="str">
            <v>b.  Asuransi, dll =</v>
          </cell>
          <cell r="D971">
            <v>2E-3</v>
          </cell>
          <cell r="E971" t="str">
            <v xml:space="preserve">  x   B'</v>
          </cell>
          <cell r="G971" t="str">
            <v>F</v>
          </cell>
          <cell r="H971">
            <v>219.78</v>
          </cell>
          <cell r="I971" t="str">
            <v>Rupiah</v>
          </cell>
        </row>
        <row r="972">
          <cell r="E972" t="str">
            <v>W'</v>
          </cell>
        </row>
        <row r="974">
          <cell r="C974" t="str">
            <v>Biaya Pasti per Jam             =</v>
          </cell>
          <cell r="E974" t="str">
            <v>( E + F )</v>
          </cell>
          <cell r="G974" t="str">
            <v>G</v>
          </cell>
          <cell r="H974">
            <v>33290.267035046229</v>
          </cell>
          <cell r="I974" t="str">
            <v>Rupiah</v>
          </cell>
        </row>
        <row r="976">
          <cell r="A976" t="str">
            <v>C.</v>
          </cell>
          <cell r="C976" t="str">
            <v>BIAYA OPERASI PER JAM KERJA</v>
          </cell>
        </row>
        <row r="978">
          <cell r="A978" t="str">
            <v xml:space="preserve">       1.</v>
          </cell>
          <cell r="C978" t="str">
            <v xml:space="preserve">Bahan Bakar  =  (0.125-0.175 Ltr/HP/Jam)   x Pw x Ms </v>
          </cell>
          <cell r="G978" t="str">
            <v>H</v>
          </cell>
          <cell r="H978">
            <v>33437.5</v>
          </cell>
          <cell r="I978" t="str">
            <v>Rupiah</v>
          </cell>
        </row>
        <row r="980">
          <cell r="A980" t="str">
            <v xml:space="preserve">       2.</v>
          </cell>
          <cell r="C980" t="str">
            <v>Pelumas         =  (0.01-0.02 Ltr/HP/Jam) x Pw x Mp</v>
          </cell>
          <cell r="G980" t="str">
            <v>I</v>
          </cell>
          <cell r="H980">
            <v>15000</v>
          </cell>
          <cell r="I980" t="str">
            <v>Rupiah</v>
          </cell>
        </row>
        <row r="982">
          <cell r="A982" t="str">
            <v xml:space="preserve">       3.</v>
          </cell>
          <cell r="C982" t="str">
            <v>Perawatan dan</v>
          </cell>
          <cell r="D982" t="str">
            <v>(12,5 % - 17,5 %)  x  B'</v>
          </cell>
          <cell r="G982" t="str">
            <v>K</v>
          </cell>
          <cell r="H982">
            <v>13736.25</v>
          </cell>
          <cell r="I982" t="str">
            <v>Rupiah</v>
          </cell>
        </row>
        <row r="983">
          <cell r="C983" t="str">
            <v xml:space="preserve">        perbaikan    =</v>
          </cell>
          <cell r="D983" t="str">
            <v>W'</v>
          </cell>
        </row>
        <row r="985">
          <cell r="A985" t="str">
            <v xml:space="preserve">       4.</v>
          </cell>
          <cell r="C985" t="str">
            <v>Operator</v>
          </cell>
          <cell r="D985" t="str">
            <v>=   ( 1  Orang / Jam )  x  U1</v>
          </cell>
          <cell r="G985" t="str">
            <v>L</v>
          </cell>
          <cell r="H985">
            <v>11875</v>
          </cell>
          <cell r="I985" t="str">
            <v>Rupiah</v>
          </cell>
        </row>
        <row r="986">
          <cell r="A986" t="str">
            <v xml:space="preserve">       5.</v>
          </cell>
          <cell r="C986" t="str">
            <v>Pembantu Operator</v>
          </cell>
          <cell r="D986" t="str">
            <v>=   ( 1  Orang / Jam )  x  U2</v>
          </cell>
          <cell r="G986" t="str">
            <v>M</v>
          </cell>
          <cell r="H986">
            <v>7500</v>
          </cell>
          <cell r="I986" t="str">
            <v>Rupiah</v>
          </cell>
        </row>
        <row r="988">
          <cell r="C988" t="str">
            <v>Biaya Operasi per Jam        =</v>
          </cell>
          <cell r="E988" t="str">
            <v>(H+I+K+L+M)</v>
          </cell>
          <cell r="G988" t="str">
            <v>P</v>
          </cell>
          <cell r="H988">
            <v>81548.75</v>
          </cell>
          <cell r="I988" t="str">
            <v>Rupiah</v>
          </cell>
        </row>
        <row r="990">
          <cell r="A990" t="str">
            <v>D.</v>
          </cell>
          <cell r="C990" t="str">
            <v>TOTAL BIAYA SEWA ALAT / JAM   =   ( G + P )</v>
          </cell>
          <cell r="G990" t="str">
            <v>S</v>
          </cell>
          <cell r="H990">
            <v>114839.01703504623</v>
          </cell>
          <cell r="I990" t="str">
            <v>Rupiah</v>
          </cell>
        </row>
        <row r="993">
          <cell r="A993" t="str">
            <v>E.</v>
          </cell>
          <cell r="C993" t="str">
            <v>LAIN - LAIN</v>
          </cell>
        </row>
        <row r="994">
          <cell r="A994" t="str">
            <v xml:space="preserve">       1.</v>
          </cell>
          <cell r="C994" t="str">
            <v>Tingkat Suku Bunga</v>
          </cell>
          <cell r="G994" t="str">
            <v>i</v>
          </cell>
          <cell r="H994">
            <v>20</v>
          </cell>
          <cell r="I994" t="str">
            <v>% / Tahun</v>
          </cell>
        </row>
        <row r="995">
          <cell r="A995" t="str">
            <v xml:space="preserve">       2.</v>
          </cell>
          <cell r="C995" t="str">
            <v>Upah Operator / Sopir</v>
          </cell>
          <cell r="G995" t="str">
            <v>U1</v>
          </cell>
          <cell r="H995">
            <v>11875</v>
          </cell>
          <cell r="I995" t="str">
            <v>Rp./Jam</v>
          </cell>
        </row>
        <row r="996">
          <cell r="A996" t="str">
            <v xml:space="preserve">       3.</v>
          </cell>
          <cell r="C996" t="str">
            <v>Upah Pembantu Operator / Pmb.Sopir</v>
          </cell>
          <cell r="G996" t="str">
            <v>U2</v>
          </cell>
          <cell r="H996">
            <v>7500</v>
          </cell>
          <cell r="I996" t="str">
            <v>Rp./Jam</v>
          </cell>
        </row>
        <row r="997">
          <cell r="A997" t="str">
            <v xml:space="preserve">       4.</v>
          </cell>
          <cell r="C997" t="str">
            <v>Bahan Bakar Bensin</v>
          </cell>
          <cell r="G997" t="str">
            <v>Mb</v>
          </cell>
          <cell r="H997">
            <v>5160</v>
          </cell>
          <cell r="I997" t="str">
            <v>Liter</v>
          </cell>
        </row>
        <row r="998">
          <cell r="A998" t="str">
            <v xml:space="preserve">       5.</v>
          </cell>
          <cell r="C998" t="str">
            <v>Bahan Bakar Solar</v>
          </cell>
          <cell r="G998" t="str">
            <v>Ms</v>
          </cell>
          <cell r="H998">
            <v>5350</v>
          </cell>
          <cell r="I998" t="str">
            <v>Liter</v>
          </cell>
        </row>
        <row r="999">
          <cell r="A999" t="str">
            <v xml:space="preserve">       6.</v>
          </cell>
          <cell r="C999" t="str">
            <v>Minyak Pelumas</v>
          </cell>
          <cell r="G999" t="str">
            <v>Mp</v>
          </cell>
          <cell r="H999">
            <v>30000</v>
          </cell>
          <cell r="I999" t="str">
            <v>Liter</v>
          </cell>
        </row>
        <row r="1000">
          <cell r="A1000" t="str">
            <v xml:space="preserve">       7.</v>
          </cell>
          <cell r="C1000" t="str">
            <v>PPN diperhitungkan pada lembar Rekapitulasi</v>
          </cell>
        </row>
        <row r="1001">
          <cell r="C1001" t="str">
            <v>Biaya Pekerjaan</v>
          </cell>
        </row>
        <row r="1004">
          <cell r="A1004" t="str">
            <v>URAIAN ANALISA ALAT</v>
          </cell>
        </row>
        <row r="1007">
          <cell r="A1007" t="str">
            <v>No.</v>
          </cell>
          <cell r="C1007" t="str">
            <v>U R A I A N</v>
          </cell>
          <cell r="G1007" t="str">
            <v>KODE</v>
          </cell>
          <cell r="H1007" t="str">
            <v>KOEF.</v>
          </cell>
          <cell r="I1007" t="str">
            <v>SATUAN</v>
          </cell>
          <cell r="J1007" t="str">
            <v>KET.</v>
          </cell>
        </row>
        <row r="1010">
          <cell r="A1010" t="str">
            <v>A.</v>
          </cell>
          <cell r="C1010" t="str">
            <v>URAIAN PERALATAN</v>
          </cell>
        </row>
        <row r="1011">
          <cell r="A1011" t="str">
            <v xml:space="preserve">       1.</v>
          </cell>
          <cell r="C1011" t="str">
            <v>Jenis Peralatan</v>
          </cell>
          <cell r="G1011" t="str">
            <v>TIRE ROLLER 8-10 T.</v>
          </cell>
          <cell r="J1011" t="str">
            <v>E18</v>
          </cell>
        </row>
        <row r="1012">
          <cell r="A1012" t="str">
            <v xml:space="preserve">       2.</v>
          </cell>
          <cell r="C1012" t="str">
            <v>Tenaga</v>
          </cell>
          <cell r="G1012" t="str">
            <v>Pw</v>
          </cell>
          <cell r="H1012">
            <v>60</v>
          </cell>
          <cell r="I1012" t="str">
            <v>HP</v>
          </cell>
        </row>
        <row r="1013">
          <cell r="A1013" t="str">
            <v xml:space="preserve">       3.</v>
          </cell>
          <cell r="C1013" t="str">
            <v>Kapasitas</v>
          </cell>
          <cell r="G1013" t="str">
            <v>Cp</v>
          </cell>
          <cell r="H1013">
            <v>10</v>
          </cell>
          <cell r="I1013" t="str">
            <v>Ton</v>
          </cell>
        </row>
        <row r="1014">
          <cell r="A1014" t="str">
            <v xml:space="preserve">       4.</v>
          </cell>
          <cell r="C1014" t="str">
            <v>Alat Baru                :</v>
          </cell>
          <cell r="D1014" t="str">
            <v xml:space="preserve">  a.  Umur Ekonomis</v>
          </cell>
          <cell r="G1014" t="str">
            <v>A</v>
          </cell>
          <cell r="H1014">
            <v>5</v>
          </cell>
          <cell r="I1014" t="str">
            <v>Tahun</v>
          </cell>
        </row>
        <row r="1015">
          <cell r="D1015" t="str">
            <v xml:space="preserve">  b.  Jam Kerja Dalam 1 Tahun</v>
          </cell>
          <cell r="G1015" t="str">
            <v>W</v>
          </cell>
          <cell r="H1015">
            <v>1800</v>
          </cell>
          <cell r="I1015" t="str">
            <v>Jam</v>
          </cell>
        </row>
        <row r="1016">
          <cell r="D1016" t="str">
            <v xml:space="preserve">  c.  Harga Alat</v>
          </cell>
          <cell r="G1016" t="str">
            <v>B</v>
          </cell>
          <cell r="H1016">
            <v>231660000</v>
          </cell>
          <cell r="I1016" t="str">
            <v>Rupiah</v>
          </cell>
        </row>
        <row r="1017">
          <cell r="A1017" t="str">
            <v xml:space="preserve">       5.</v>
          </cell>
          <cell r="C1017" t="str">
            <v>Alat Yang Dipakai  :</v>
          </cell>
          <cell r="D1017" t="str">
            <v xml:space="preserve">  a.  Umur Ekonomis</v>
          </cell>
          <cell r="G1017" t="str">
            <v>A'</v>
          </cell>
          <cell r="H1017">
            <v>5</v>
          </cell>
          <cell r="I1017" t="str">
            <v>Tahun</v>
          </cell>
          <cell r="J1017" t="str">
            <v xml:space="preserve"> Alat Baru</v>
          </cell>
        </row>
        <row r="1018">
          <cell r="D1018" t="str">
            <v xml:space="preserve">  b.  Jam Kerja Dalam 1 Tahun </v>
          </cell>
          <cell r="G1018" t="str">
            <v>W'</v>
          </cell>
          <cell r="H1018">
            <v>1800</v>
          </cell>
          <cell r="I1018" t="str">
            <v>Jam</v>
          </cell>
          <cell r="J1018" t="str">
            <v xml:space="preserve"> Alat Baru</v>
          </cell>
        </row>
        <row r="1019">
          <cell r="D1019" t="str">
            <v xml:space="preserve">  c.  Harga Alat   (*)</v>
          </cell>
          <cell r="G1019" t="str">
            <v>B'</v>
          </cell>
          <cell r="H1019">
            <v>231660000</v>
          </cell>
          <cell r="I1019" t="str">
            <v>Rupiah</v>
          </cell>
          <cell r="J1019" t="str">
            <v xml:space="preserve"> Alat Baru</v>
          </cell>
        </row>
        <row r="1021">
          <cell r="A1021" t="str">
            <v>B.</v>
          </cell>
          <cell r="C1021" t="str">
            <v>BIAYA PASTI PER JAM KERJA</v>
          </cell>
        </row>
        <row r="1022">
          <cell r="A1022" t="str">
            <v xml:space="preserve">       1.</v>
          </cell>
          <cell r="C1022" t="str">
            <v>Nilai Sisa Alat</v>
          </cell>
          <cell r="D1022" t="str">
            <v>=  10 % x B</v>
          </cell>
          <cell r="G1022" t="str">
            <v>C</v>
          </cell>
          <cell r="H1022">
            <v>23166000</v>
          </cell>
          <cell r="I1022" t="str">
            <v>Rupiah</v>
          </cell>
        </row>
        <row r="1024">
          <cell r="A1024" t="str">
            <v xml:space="preserve">       2.</v>
          </cell>
          <cell r="C1024" t="str">
            <v>Faktor Angsuran Modal    =</v>
          </cell>
          <cell r="E1024" t="str">
            <v>i x (1 + i)^A'</v>
          </cell>
          <cell r="G1024" t="str">
            <v>D</v>
          </cell>
          <cell r="H1024">
            <v>0.33437970328961514</v>
          </cell>
          <cell r="I1024" t="str">
            <v>-</v>
          </cell>
        </row>
        <row r="1025">
          <cell r="E1025" t="str">
            <v>(1 + i)^A' - 1</v>
          </cell>
        </row>
        <row r="1026">
          <cell r="A1026" t="str">
            <v xml:space="preserve">       3.</v>
          </cell>
          <cell r="C1026" t="str">
            <v>Biaya Pasti per Jam  :</v>
          </cell>
        </row>
        <row r="1027">
          <cell r="C1027" t="str">
            <v>a.  Biaya Pengembalian Modal  =</v>
          </cell>
          <cell r="E1027" t="str">
            <v>( B' - C ) x D</v>
          </cell>
          <cell r="G1027" t="str">
            <v>E</v>
          </cell>
          <cell r="H1027">
            <v>38731.201032036122</v>
          </cell>
          <cell r="I1027" t="str">
            <v>Rupiah</v>
          </cell>
        </row>
        <row r="1028">
          <cell r="E1028" t="str">
            <v>W'</v>
          </cell>
        </row>
        <row r="1030">
          <cell r="C1030" t="str">
            <v>b.  Asuransi, dll =</v>
          </cell>
          <cell r="D1030">
            <v>2E-3</v>
          </cell>
          <cell r="E1030" t="str">
            <v xml:space="preserve">  x   B'</v>
          </cell>
          <cell r="G1030" t="str">
            <v>F</v>
          </cell>
          <cell r="H1030">
            <v>257.39999999999998</v>
          </cell>
          <cell r="I1030" t="str">
            <v>Rupiah</v>
          </cell>
        </row>
        <row r="1031">
          <cell r="E1031" t="str">
            <v>W'</v>
          </cell>
        </row>
        <row r="1033">
          <cell r="C1033" t="str">
            <v>Biaya Pasti per Jam             =</v>
          </cell>
          <cell r="E1033" t="str">
            <v>( E + F )</v>
          </cell>
          <cell r="G1033" t="str">
            <v>G</v>
          </cell>
          <cell r="H1033">
            <v>38988.601032036124</v>
          </cell>
          <cell r="I1033" t="str">
            <v>Rupiah</v>
          </cell>
        </row>
        <row r="1035">
          <cell r="A1035" t="str">
            <v>C.</v>
          </cell>
          <cell r="C1035" t="str">
            <v>BIAYA OPERASI PER JAM KERJA</v>
          </cell>
        </row>
        <row r="1037">
          <cell r="A1037" t="str">
            <v xml:space="preserve">       1.</v>
          </cell>
          <cell r="C1037" t="str">
            <v xml:space="preserve">Bahan Bakar  =  (0.125-0.175 Ltr/HP/Jam)   x Pw x Ms </v>
          </cell>
          <cell r="G1037" t="str">
            <v>H</v>
          </cell>
          <cell r="H1037">
            <v>40125</v>
          </cell>
          <cell r="I1037" t="str">
            <v>Rupiah</v>
          </cell>
        </row>
        <row r="1039">
          <cell r="A1039" t="str">
            <v xml:space="preserve">       2.</v>
          </cell>
          <cell r="C1039" t="str">
            <v>Pelumas         =  (0.01-0.02 Ltr/HP/Jam) x Pw x Mp</v>
          </cell>
          <cell r="G1039" t="str">
            <v>I</v>
          </cell>
          <cell r="H1039">
            <v>18000</v>
          </cell>
          <cell r="I1039" t="str">
            <v>Rupiah</v>
          </cell>
        </row>
        <row r="1041">
          <cell r="A1041" t="str">
            <v xml:space="preserve">       3.</v>
          </cell>
          <cell r="C1041" t="str">
            <v>Perawatan dan</v>
          </cell>
          <cell r="D1041" t="str">
            <v>(12,5 % - 17,5 %)  x  B'</v>
          </cell>
          <cell r="G1041" t="str">
            <v>K</v>
          </cell>
          <cell r="H1041">
            <v>16087.5</v>
          </cell>
          <cell r="I1041" t="str">
            <v>Rupiah</v>
          </cell>
        </row>
        <row r="1042">
          <cell r="C1042" t="str">
            <v xml:space="preserve">        perbaikan    =</v>
          </cell>
          <cell r="D1042" t="str">
            <v>W'</v>
          </cell>
        </row>
        <row r="1044">
          <cell r="A1044" t="str">
            <v xml:space="preserve">       4.</v>
          </cell>
          <cell r="C1044" t="str">
            <v>Operator</v>
          </cell>
          <cell r="D1044" t="str">
            <v>=   ( 1  Orang / Jam )  x  U1</v>
          </cell>
          <cell r="G1044" t="str">
            <v>L</v>
          </cell>
          <cell r="H1044">
            <v>11875</v>
          </cell>
          <cell r="I1044" t="str">
            <v>Rupiah</v>
          </cell>
        </row>
        <row r="1045">
          <cell r="A1045" t="str">
            <v xml:space="preserve">       5.</v>
          </cell>
          <cell r="C1045" t="str">
            <v>Pembantu Operator</v>
          </cell>
          <cell r="D1045" t="str">
            <v>=   ( 1  Orang / Jam )  x  U2</v>
          </cell>
          <cell r="G1045" t="str">
            <v>M</v>
          </cell>
          <cell r="H1045">
            <v>7500</v>
          </cell>
          <cell r="I1045" t="str">
            <v>Rupiah</v>
          </cell>
        </row>
        <row r="1047">
          <cell r="C1047" t="str">
            <v>Biaya Operasi per Jam        =</v>
          </cell>
          <cell r="E1047" t="str">
            <v>(H+I+K+L+M)</v>
          </cell>
          <cell r="G1047" t="str">
            <v>P</v>
          </cell>
          <cell r="H1047">
            <v>93587.5</v>
          </cell>
          <cell r="I1047" t="str">
            <v>Rupiah</v>
          </cell>
        </row>
        <row r="1049">
          <cell r="A1049" t="str">
            <v>D.</v>
          </cell>
          <cell r="C1049" t="str">
            <v>TOTAL BIAYA SEWA ALAT / JAM   =   ( G + P )</v>
          </cell>
          <cell r="G1049" t="str">
            <v>S</v>
          </cell>
          <cell r="H1049">
            <v>132576.10103203612</v>
          </cell>
          <cell r="I1049" t="str">
            <v>Rupiah</v>
          </cell>
        </row>
        <row r="1052">
          <cell r="A1052" t="str">
            <v>E.</v>
          </cell>
          <cell r="C1052" t="str">
            <v>LAIN - LAIN</v>
          </cell>
        </row>
        <row r="1053">
          <cell r="A1053" t="str">
            <v xml:space="preserve">       1.</v>
          </cell>
          <cell r="C1053" t="str">
            <v>Tingkat Suku Bunga</v>
          </cell>
          <cell r="G1053" t="str">
            <v>i</v>
          </cell>
          <cell r="H1053">
            <v>20</v>
          </cell>
          <cell r="I1053" t="str">
            <v>% / Tahun</v>
          </cell>
        </row>
        <row r="1054">
          <cell r="A1054" t="str">
            <v xml:space="preserve">       2.</v>
          </cell>
          <cell r="C1054" t="str">
            <v>Upah Operator / Sopir</v>
          </cell>
          <cell r="G1054" t="str">
            <v>U1</v>
          </cell>
          <cell r="H1054">
            <v>11875</v>
          </cell>
          <cell r="I1054" t="str">
            <v>Rp./Jam</v>
          </cell>
        </row>
        <row r="1055">
          <cell r="A1055" t="str">
            <v xml:space="preserve">       3.</v>
          </cell>
          <cell r="C1055" t="str">
            <v>Upah Pembantu Operator / Pmb.Sopir</v>
          </cell>
          <cell r="G1055" t="str">
            <v>U2</v>
          </cell>
          <cell r="H1055">
            <v>7500</v>
          </cell>
          <cell r="I1055" t="str">
            <v>Rp./Jam</v>
          </cell>
        </row>
        <row r="1056">
          <cell r="A1056" t="str">
            <v xml:space="preserve">       4.</v>
          </cell>
          <cell r="C1056" t="str">
            <v>Bahan Bakar Bensin</v>
          </cell>
          <cell r="G1056" t="str">
            <v>Mb</v>
          </cell>
          <cell r="H1056">
            <v>5160</v>
          </cell>
          <cell r="I1056" t="str">
            <v>Liter</v>
          </cell>
        </row>
        <row r="1057">
          <cell r="A1057" t="str">
            <v xml:space="preserve">       5.</v>
          </cell>
          <cell r="C1057" t="str">
            <v>Bahan Bakar Solar</v>
          </cell>
          <cell r="G1057" t="str">
            <v>Ms</v>
          </cell>
          <cell r="H1057">
            <v>5350</v>
          </cell>
          <cell r="I1057" t="str">
            <v>Liter</v>
          </cell>
        </row>
        <row r="1058">
          <cell r="A1058" t="str">
            <v xml:space="preserve">       6.</v>
          </cell>
          <cell r="C1058" t="str">
            <v>Minyak Pelumas</v>
          </cell>
          <cell r="G1058" t="str">
            <v>Mp</v>
          </cell>
          <cell r="H1058">
            <v>30000</v>
          </cell>
          <cell r="I1058" t="str">
            <v>Liter</v>
          </cell>
        </row>
        <row r="1059">
          <cell r="A1059" t="str">
            <v xml:space="preserve">       7.</v>
          </cell>
          <cell r="C1059" t="str">
            <v>PPN diperhitungkan pada lembar Rekapitulasi</v>
          </cell>
        </row>
        <row r="1060">
          <cell r="C1060" t="str">
            <v>Biaya Pekerjaan</v>
          </cell>
        </row>
        <row r="1063">
          <cell r="A1063" t="str">
            <v>URAIAN ANALISA ALAT</v>
          </cell>
        </row>
        <row r="1066">
          <cell r="A1066" t="str">
            <v>No.</v>
          </cell>
          <cell r="C1066" t="str">
            <v>U R A I A N</v>
          </cell>
          <cell r="G1066" t="str">
            <v>KODE</v>
          </cell>
          <cell r="H1066" t="str">
            <v>KOEF.</v>
          </cell>
          <cell r="I1066" t="str">
            <v>SATUAN</v>
          </cell>
          <cell r="J1066" t="str">
            <v>KET.</v>
          </cell>
        </row>
        <row r="1069">
          <cell r="A1069" t="str">
            <v>A.</v>
          </cell>
          <cell r="C1069" t="str">
            <v>URAIAN PERALATAN</v>
          </cell>
        </row>
        <row r="1070">
          <cell r="A1070" t="str">
            <v xml:space="preserve">       1.</v>
          </cell>
          <cell r="C1070" t="str">
            <v>Jenis Peralatan</v>
          </cell>
          <cell r="G1070" t="str">
            <v>VIBRATORY ROLLER 5-8 T.</v>
          </cell>
          <cell r="J1070" t="str">
            <v>E19</v>
          </cell>
        </row>
        <row r="1071">
          <cell r="A1071" t="str">
            <v xml:space="preserve">       2.</v>
          </cell>
          <cell r="C1071" t="str">
            <v>Tenaga</v>
          </cell>
          <cell r="G1071" t="str">
            <v>Pw</v>
          </cell>
          <cell r="H1071">
            <v>75</v>
          </cell>
          <cell r="I1071" t="str">
            <v>HP</v>
          </cell>
        </row>
        <row r="1072">
          <cell r="A1072" t="str">
            <v xml:space="preserve">       3.</v>
          </cell>
          <cell r="C1072" t="str">
            <v>Kapasitas</v>
          </cell>
          <cell r="G1072" t="str">
            <v>Cp</v>
          </cell>
          <cell r="H1072">
            <v>7</v>
          </cell>
          <cell r="I1072" t="str">
            <v>Ton</v>
          </cell>
        </row>
        <row r="1073">
          <cell r="A1073" t="str">
            <v xml:space="preserve">       4.</v>
          </cell>
          <cell r="C1073" t="str">
            <v>Alat Baru                :</v>
          </cell>
          <cell r="D1073" t="str">
            <v xml:space="preserve">  a.  Umur Ekonomis</v>
          </cell>
          <cell r="G1073" t="str">
            <v>A</v>
          </cell>
          <cell r="H1073">
            <v>4</v>
          </cell>
          <cell r="I1073" t="str">
            <v>Tahun</v>
          </cell>
        </row>
        <row r="1074">
          <cell r="D1074" t="str">
            <v xml:space="preserve">  b.  Jam Kerja Dalam 1 Tahun</v>
          </cell>
          <cell r="G1074" t="str">
            <v>W</v>
          </cell>
          <cell r="H1074">
            <v>2000</v>
          </cell>
          <cell r="I1074" t="str">
            <v>Jam</v>
          </cell>
        </row>
        <row r="1075">
          <cell r="D1075" t="str">
            <v xml:space="preserve">  c.  Harga Alat</v>
          </cell>
          <cell r="G1075" t="str">
            <v>B</v>
          </cell>
          <cell r="H1075">
            <v>258720000</v>
          </cell>
          <cell r="I1075" t="str">
            <v>Rupiah</v>
          </cell>
        </row>
        <row r="1076">
          <cell r="A1076" t="str">
            <v xml:space="preserve">       5.</v>
          </cell>
          <cell r="C1076" t="str">
            <v>Alat Yang Dipakai  :</v>
          </cell>
          <cell r="D1076" t="str">
            <v xml:space="preserve">  a.  Umur Ekonomis</v>
          </cell>
          <cell r="G1076" t="str">
            <v>A'</v>
          </cell>
          <cell r="H1076">
            <v>4</v>
          </cell>
          <cell r="I1076" t="str">
            <v>Tahun</v>
          </cell>
          <cell r="J1076" t="str">
            <v xml:space="preserve"> Alat Baru</v>
          </cell>
        </row>
        <row r="1077">
          <cell r="D1077" t="str">
            <v xml:space="preserve">  b.  Jam Kerja Dalam 1 Tahun </v>
          </cell>
          <cell r="G1077" t="str">
            <v>W'</v>
          </cell>
          <cell r="H1077">
            <v>2000</v>
          </cell>
          <cell r="I1077" t="str">
            <v>Jam</v>
          </cell>
          <cell r="J1077" t="str">
            <v xml:space="preserve"> Alat Baru</v>
          </cell>
        </row>
        <row r="1078">
          <cell r="D1078" t="str">
            <v xml:space="preserve">  c.  Harga Alat   (*)</v>
          </cell>
          <cell r="G1078" t="str">
            <v>B'</v>
          </cell>
          <cell r="H1078">
            <v>258720000</v>
          </cell>
          <cell r="I1078" t="str">
            <v>Rupiah</v>
          </cell>
          <cell r="J1078" t="str">
            <v xml:space="preserve"> Alat Baru</v>
          </cell>
        </row>
        <row r="1080">
          <cell r="A1080" t="str">
            <v>B.</v>
          </cell>
          <cell r="C1080" t="str">
            <v>BIAYA PASTI PER JAM KERJA</v>
          </cell>
          <cell r="H1080" t="str">
            <v>RFH</v>
          </cell>
        </row>
        <row r="1081">
          <cell r="A1081" t="str">
            <v xml:space="preserve">       1.</v>
          </cell>
          <cell r="C1081" t="str">
            <v>Nilai Sisa Alat</v>
          </cell>
          <cell r="D1081" t="str">
            <v>=  10 % x B</v>
          </cell>
          <cell r="G1081" t="str">
            <v>C</v>
          </cell>
          <cell r="H1081">
            <v>25872000</v>
          </cell>
          <cell r="I1081" t="str">
            <v>Rupiah</v>
          </cell>
        </row>
        <row r="1083">
          <cell r="A1083" t="str">
            <v xml:space="preserve">       2.</v>
          </cell>
          <cell r="C1083" t="str">
            <v>Faktor Angsuran Modal    =</v>
          </cell>
          <cell r="E1083" t="str">
            <v>i x (1 + i)^A'</v>
          </cell>
          <cell r="G1083" t="str">
            <v>D</v>
          </cell>
          <cell r="H1083">
            <v>0.38628912071535026</v>
          </cell>
          <cell r="I1083" t="str">
            <v>-</v>
          </cell>
        </row>
        <row r="1084">
          <cell r="E1084" t="str">
            <v>(1 + i)^A' - 1</v>
          </cell>
        </row>
        <row r="1085">
          <cell r="A1085" t="str">
            <v xml:space="preserve">       3.</v>
          </cell>
          <cell r="C1085" t="str">
            <v>Biaya Pasti per Jam  :</v>
          </cell>
        </row>
        <row r="1086">
          <cell r="C1086" t="str">
            <v>a.  Biaya Pengembalian Modal  =</v>
          </cell>
          <cell r="E1086" t="str">
            <v>( B' - C ) x D</v>
          </cell>
          <cell r="G1086" t="str">
            <v>E</v>
          </cell>
          <cell r="H1086">
            <v>44973.324590163938</v>
          </cell>
          <cell r="I1086" t="str">
            <v>Rupiah</v>
          </cell>
        </row>
        <row r="1087">
          <cell r="E1087" t="str">
            <v>W'</v>
          </cell>
        </row>
        <row r="1089">
          <cell r="C1089" t="str">
            <v>b.  Asuransi, dll =</v>
          </cell>
          <cell r="D1089">
            <v>2E-3</v>
          </cell>
          <cell r="E1089" t="str">
            <v xml:space="preserve">  x   B'</v>
          </cell>
          <cell r="G1089" t="str">
            <v>F</v>
          </cell>
          <cell r="H1089">
            <v>258.72000000000003</v>
          </cell>
          <cell r="I1089" t="str">
            <v>Rupiah</v>
          </cell>
        </row>
        <row r="1090">
          <cell r="E1090" t="str">
            <v>W'</v>
          </cell>
        </row>
        <row r="1092">
          <cell r="C1092" t="str">
            <v>Biaya Pasti per Jam             =</v>
          </cell>
          <cell r="E1092" t="str">
            <v>( E + F )</v>
          </cell>
          <cell r="G1092" t="str">
            <v>G</v>
          </cell>
          <cell r="H1092">
            <v>45232.04459016394</v>
          </cell>
          <cell r="I1092" t="str">
            <v>Rupiah</v>
          </cell>
        </row>
        <row r="1094">
          <cell r="A1094" t="str">
            <v>C.</v>
          </cell>
          <cell r="C1094" t="str">
            <v>BIAYA OPERASI PER JAM KERJA</v>
          </cell>
        </row>
        <row r="1096">
          <cell r="A1096" t="str">
            <v xml:space="preserve">       1.</v>
          </cell>
          <cell r="C1096" t="str">
            <v xml:space="preserve">Bahan Bakar  =  (0.125-0.175 Ltr/HP/Jam)   x Pw x Ms </v>
          </cell>
          <cell r="G1096" t="str">
            <v>H</v>
          </cell>
          <cell r="H1096">
            <v>50156.25</v>
          </cell>
          <cell r="I1096" t="str">
            <v>Rupiah</v>
          </cell>
        </row>
        <row r="1098">
          <cell r="A1098" t="str">
            <v xml:space="preserve">       2.</v>
          </cell>
          <cell r="C1098" t="str">
            <v>Pelumas         =  (0.01-0.02 Ltr/HP/Jam) x Pw x Mp</v>
          </cell>
          <cell r="G1098" t="str">
            <v>I</v>
          </cell>
          <cell r="H1098">
            <v>22500</v>
          </cell>
          <cell r="I1098" t="str">
            <v>Rupiah</v>
          </cell>
        </row>
        <row r="1100">
          <cell r="A1100" t="str">
            <v xml:space="preserve">       3.</v>
          </cell>
          <cell r="C1100" t="str">
            <v>Perawatan dan</v>
          </cell>
          <cell r="D1100" t="str">
            <v>(12,5 % - 17,5 %)  x  B'</v>
          </cell>
          <cell r="G1100" t="str">
            <v>K</v>
          </cell>
          <cell r="H1100">
            <v>16170</v>
          </cell>
          <cell r="I1100" t="str">
            <v>Rupiah</v>
          </cell>
        </row>
        <row r="1101">
          <cell r="C1101" t="str">
            <v xml:space="preserve">        perbaikan    =</v>
          </cell>
          <cell r="D1101" t="str">
            <v>W'</v>
          </cell>
        </row>
        <row r="1103">
          <cell r="A1103" t="str">
            <v xml:space="preserve">       4.</v>
          </cell>
          <cell r="C1103" t="str">
            <v>Operator</v>
          </cell>
          <cell r="D1103" t="str">
            <v>=   ( 1  Orang / Jam )  x  U1</v>
          </cell>
          <cell r="G1103" t="str">
            <v>L</v>
          </cell>
          <cell r="H1103">
            <v>11875</v>
          </cell>
          <cell r="I1103" t="str">
            <v>Rupiah</v>
          </cell>
        </row>
        <row r="1104">
          <cell r="A1104" t="str">
            <v xml:space="preserve">       5.</v>
          </cell>
          <cell r="C1104" t="str">
            <v>Pembantu Operator</v>
          </cell>
          <cell r="D1104" t="str">
            <v>=   ( 1  Orang / Jam )  x  U2</v>
          </cell>
          <cell r="G1104" t="str">
            <v>M</v>
          </cell>
          <cell r="H1104">
            <v>7500</v>
          </cell>
          <cell r="I1104" t="str">
            <v>Rupiah</v>
          </cell>
        </row>
        <row r="1106">
          <cell r="C1106" t="str">
            <v>Biaya Operasi per Jam        =</v>
          </cell>
          <cell r="E1106" t="str">
            <v>(H+I+K+L+M)</v>
          </cell>
          <cell r="G1106" t="str">
            <v>P</v>
          </cell>
          <cell r="H1106">
            <v>108201.25</v>
          </cell>
          <cell r="I1106" t="str">
            <v>Rupiah</v>
          </cell>
        </row>
        <row r="1108">
          <cell r="A1108" t="str">
            <v>D.</v>
          </cell>
          <cell r="C1108" t="str">
            <v>TOTAL BIAYA SEWA ALAT / JAM   =   ( G + P )</v>
          </cell>
          <cell r="G1108" t="str">
            <v>S</v>
          </cell>
          <cell r="H1108">
            <v>153433.29459016395</v>
          </cell>
          <cell r="I1108" t="str">
            <v>Rupiah</v>
          </cell>
        </row>
        <row r="1111">
          <cell r="A1111" t="str">
            <v>E.</v>
          </cell>
          <cell r="C1111" t="str">
            <v>LAIN - LAIN</v>
          </cell>
        </row>
        <row r="1112">
          <cell r="A1112" t="str">
            <v xml:space="preserve">       1.</v>
          </cell>
          <cell r="C1112" t="str">
            <v>Tingkat Suku Bunga</v>
          </cell>
          <cell r="G1112" t="str">
            <v>i</v>
          </cell>
          <cell r="H1112">
            <v>20</v>
          </cell>
          <cell r="I1112" t="str">
            <v>% / Tahun</v>
          </cell>
        </row>
        <row r="1113">
          <cell r="A1113" t="str">
            <v xml:space="preserve">       2.</v>
          </cell>
          <cell r="C1113" t="str">
            <v>Upah Operator / Sopir</v>
          </cell>
          <cell r="G1113" t="str">
            <v>U1</v>
          </cell>
          <cell r="H1113">
            <v>11875</v>
          </cell>
          <cell r="I1113" t="str">
            <v>Rp./Jam</v>
          </cell>
        </row>
        <row r="1114">
          <cell r="A1114" t="str">
            <v xml:space="preserve">       3.</v>
          </cell>
          <cell r="C1114" t="str">
            <v>Upah Pembantu Operator / Pmb.Sopir</v>
          </cell>
          <cell r="G1114" t="str">
            <v>U2</v>
          </cell>
          <cell r="H1114">
            <v>7500</v>
          </cell>
          <cell r="I1114" t="str">
            <v>Rp./Jam</v>
          </cell>
        </row>
        <row r="1115">
          <cell r="A1115" t="str">
            <v xml:space="preserve">       4.</v>
          </cell>
          <cell r="C1115" t="str">
            <v>Bahan Bakar Bensin</v>
          </cell>
          <cell r="G1115" t="str">
            <v>Mb</v>
          </cell>
          <cell r="H1115">
            <v>5160</v>
          </cell>
          <cell r="I1115" t="str">
            <v>Liter</v>
          </cell>
        </row>
        <row r="1116">
          <cell r="A1116" t="str">
            <v xml:space="preserve">       5.</v>
          </cell>
          <cell r="C1116" t="str">
            <v>Bahan Bakar Solar</v>
          </cell>
          <cell r="G1116" t="str">
            <v>Ms</v>
          </cell>
          <cell r="H1116">
            <v>5350</v>
          </cell>
          <cell r="I1116" t="str">
            <v>Liter</v>
          </cell>
        </row>
        <row r="1117">
          <cell r="A1117" t="str">
            <v xml:space="preserve">       6.</v>
          </cell>
          <cell r="C1117" t="str">
            <v>Minyak Pelumas</v>
          </cell>
          <cell r="G1117" t="str">
            <v>Mp</v>
          </cell>
          <cell r="H1117">
            <v>30000</v>
          </cell>
          <cell r="I1117" t="str">
            <v>Liter</v>
          </cell>
        </row>
        <row r="1118">
          <cell r="A1118" t="str">
            <v xml:space="preserve">       7.</v>
          </cell>
          <cell r="C1118" t="str">
            <v>PPN diperhitungkan pada lembar Rekapitulasi</v>
          </cell>
        </row>
        <row r="1119">
          <cell r="C1119" t="str">
            <v>Biaya Pekerjaan</v>
          </cell>
        </row>
        <row r="1122">
          <cell r="A1122" t="str">
            <v>URAIAN ANALISA ALAT</v>
          </cell>
        </row>
        <row r="1125">
          <cell r="A1125" t="str">
            <v>No.</v>
          </cell>
          <cell r="C1125" t="str">
            <v>U R A I A N</v>
          </cell>
          <cell r="G1125" t="str">
            <v>KODE</v>
          </cell>
          <cell r="H1125" t="str">
            <v>KOEF.</v>
          </cell>
          <cell r="I1125" t="str">
            <v>SATUAN</v>
          </cell>
          <cell r="J1125" t="str">
            <v>KET.</v>
          </cell>
        </row>
        <row r="1128">
          <cell r="A1128" t="str">
            <v>A.</v>
          </cell>
          <cell r="C1128" t="str">
            <v>URAIAN PERALATAN</v>
          </cell>
        </row>
        <row r="1129">
          <cell r="A1129" t="str">
            <v xml:space="preserve">       1.</v>
          </cell>
          <cell r="C1129" t="str">
            <v>Jenis Peralatan</v>
          </cell>
          <cell r="G1129" t="str">
            <v>CONCRETE VIBRATOR</v>
          </cell>
          <cell r="J1129" t="str">
            <v>E20</v>
          </cell>
        </row>
        <row r="1130">
          <cell r="A1130" t="str">
            <v xml:space="preserve">       2.</v>
          </cell>
          <cell r="C1130" t="str">
            <v>Tenaga</v>
          </cell>
          <cell r="G1130" t="str">
            <v>Pw</v>
          </cell>
          <cell r="H1130">
            <v>10</v>
          </cell>
          <cell r="I1130" t="str">
            <v>HP</v>
          </cell>
        </row>
        <row r="1131">
          <cell r="A1131" t="str">
            <v xml:space="preserve">       3.</v>
          </cell>
          <cell r="C1131" t="str">
            <v>Kapasitas</v>
          </cell>
          <cell r="G1131" t="str">
            <v>Cp</v>
          </cell>
          <cell r="H1131" t="str">
            <v xml:space="preserve">-  </v>
          </cell>
          <cell r="I1131" t="str">
            <v>-</v>
          </cell>
        </row>
        <row r="1132">
          <cell r="A1132" t="str">
            <v xml:space="preserve">       4.</v>
          </cell>
          <cell r="C1132" t="str">
            <v>Alat Baru                :</v>
          </cell>
          <cell r="D1132" t="str">
            <v xml:space="preserve">  a.  Umur Ekonomis</v>
          </cell>
          <cell r="G1132" t="str">
            <v>A</v>
          </cell>
          <cell r="H1132">
            <v>4</v>
          </cell>
          <cell r="I1132" t="str">
            <v>Tahun</v>
          </cell>
        </row>
        <row r="1133">
          <cell r="D1133" t="str">
            <v xml:space="preserve">  b.  Jam Kerja Dalam 1 Tahun</v>
          </cell>
          <cell r="G1133" t="str">
            <v>W</v>
          </cell>
          <cell r="H1133">
            <v>1000</v>
          </cell>
          <cell r="I1133" t="str">
            <v>Jam</v>
          </cell>
        </row>
        <row r="1134">
          <cell r="D1134" t="str">
            <v xml:space="preserve">  c.  Harga Alat</v>
          </cell>
          <cell r="G1134" t="str">
            <v>B</v>
          </cell>
          <cell r="H1134">
            <v>12672000</v>
          </cell>
          <cell r="I1134" t="str">
            <v>Rupiah</v>
          </cell>
        </row>
        <row r="1135">
          <cell r="A1135" t="str">
            <v xml:space="preserve">       5.</v>
          </cell>
          <cell r="C1135" t="str">
            <v>Alat Yang Dipakai  :</v>
          </cell>
          <cell r="D1135" t="str">
            <v xml:space="preserve">  a.  Umur Ekonomis</v>
          </cell>
          <cell r="G1135" t="str">
            <v>A'</v>
          </cell>
          <cell r="H1135">
            <v>4</v>
          </cell>
          <cell r="I1135" t="str">
            <v>Tahun</v>
          </cell>
          <cell r="J1135" t="str">
            <v xml:space="preserve"> Alat Baru</v>
          </cell>
        </row>
        <row r="1136">
          <cell r="D1136" t="str">
            <v xml:space="preserve">  b.  Jam Kerja Dalam 1 Tahun </v>
          </cell>
          <cell r="G1136" t="str">
            <v>W'</v>
          </cell>
          <cell r="H1136">
            <v>1000</v>
          </cell>
          <cell r="I1136" t="str">
            <v>Jam</v>
          </cell>
          <cell r="J1136" t="str">
            <v xml:space="preserve"> Alat Baru</v>
          </cell>
        </row>
        <row r="1137">
          <cell r="D1137" t="str">
            <v xml:space="preserve">  c.  Harga Alat   (*)</v>
          </cell>
          <cell r="G1137" t="str">
            <v>B'</v>
          </cell>
          <cell r="H1137">
            <v>12672000</v>
          </cell>
          <cell r="I1137" t="str">
            <v>Rupiah</v>
          </cell>
          <cell r="J1137" t="str">
            <v xml:space="preserve"> Alat Baru</v>
          </cell>
        </row>
        <row r="1139">
          <cell r="A1139" t="str">
            <v>B.</v>
          </cell>
          <cell r="C1139" t="str">
            <v>BIAYA PASTI PER JAM KERJA</v>
          </cell>
        </row>
        <row r="1140">
          <cell r="A1140" t="str">
            <v xml:space="preserve">       1.</v>
          </cell>
          <cell r="C1140" t="str">
            <v>Nilai Sisa Alat</v>
          </cell>
          <cell r="D1140" t="str">
            <v>=  10 % x B</v>
          </cell>
          <cell r="G1140" t="str">
            <v>C</v>
          </cell>
          <cell r="H1140">
            <v>1267200</v>
          </cell>
          <cell r="I1140" t="str">
            <v>Rupiah</v>
          </cell>
        </row>
        <row r="1142">
          <cell r="A1142" t="str">
            <v xml:space="preserve">       2.</v>
          </cell>
          <cell r="C1142" t="str">
            <v>Faktor Angsuran Modal    =</v>
          </cell>
          <cell r="E1142" t="str">
            <v>i x (1 + i)^A'</v>
          </cell>
          <cell r="G1142" t="str">
            <v>D</v>
          </cell>
          <cell r="H1142">
            <v>0.38628912071535026</v>
          </cell>
          <cell r="I1142" t="str">
            <v>-</v>
          </cell>
        </row>
        <row r="1143">
          <cell r="E1143" t="str">
            <v>(1 + i)^A' - 1</v>
          </cell>
        </row>
        <row r="1144">
          <cell r="A1144" t="str">
            <v xml:space="preserve">       3.</v>
          </cell>
          <cell r="C1144" t="str">
            <v>Biaya Pasti per Jam  :</v>
          </cell>
        </row>
        <row r="1145">
          <cell r="C1145" t="str">
            <v>a.  Biaya Pengembalian Modal  =</v>
          </cell>
          <cell r="E1145" t="str">
            <v>( B' - C ) x D</v>
          </cell>
          <cell r="G1145" t="str">
            <v>E</v>
          </cell>
          <cell r="H1145">
            <v>4405.5501639344266</v>
          </cell>
          <cell r="I1145" t="str">
            <v>Rupiah</v>
          </cell>
        </row>
        <row r="1146">
          <cell r="E1146" t="str">
            <v>W'</v>
          </cell>
        </row>
        <row r="1148">
          <cell r="C1148" t="str">
            <v>b.  Asuransi, dll =</v>
          </cell>
          <cell r="D1148">
            <v>2E-3</v>
          </cell>
          <cell r="E1148" t="str">
            <v xml:space="preserve">  x   B'</v>
          </cell>
          <cell r="G1148" t="str">
            <v>F</v>
          </cell>
          <cell r="H1148">
            <v>25.344000000000001</v>
          </cell>
          <cell r="I1148" t="str">
            <v>Rupiah</v>
          </cell>
        </row>
        <row r="1149">
          <cell r="E1149" t="str">
            <v>W'</v>
          </cell>
        </row>
        <row r="1151">
          <cell r="C1151" t="str">
            <v>Biaya Pasti per Jam             =</v>
          </cell>
          <cell r="E1151" t="str">
            <v>( E + F )</v>
          </cell>
          <cell r="G1151" t="str">
            <v>G</v>
          </cell>
          <cell r="H1151">
            <v>4430.8941639344266</v>
          </cell>
          <cell r="I1151" t="str">
            <v>Rupiah</v>
          </cell>
        </row>
        <row r="1153">
          <cell r="A1153" t="str">
            <v>C.</v>
          </cell>
          <cell r="C1153" t="str">
            <v>BIAYA OPERASI PER JAM KERJA</v>
          </cell>
        </row>
        <row r="1155">
          <cell r="A1155" t="str">
            <v xml:space="preserve">       1.</v>
          </cell>
          <cell r="C1155" t="str">
            <v xml:space="preserve">Bahan Bakar  =  (0.125-0.175 Ltr/HP/Jam)   x Pw x Ms </v>
          </cell>
          <cell r="G1155" t="str">
            <v>H</v>
          </cell>
          <cell r="H1155">
            <v>6687.5</v>
          </cell>
          <cell r="I1155" t="str">
            <v>Rupiah</v>
          </cell>
        </row>
        <row r="1157">
          <cell r="A1157" t="str">
            <v xml:space="preserve">       2.</v>
          </cell>
          <cell r="C1157" t="str">
            <v>Pelumas         =  (0.01-0.02 Ltr/HP/Jam) x Pw x Mp</v>
          </cell>
          <cell r="G1157" t="str">
            <v>I</v>
          </cell>
          <cell r="H1157">
            <v>3000</v>
          </cell>
          <cell r="I1157" t="str">
            <v>Rupiah</v>
          </cell>
        </row>
        <row r="1159">
          <cell r="A1159" t="str">
            <v xml:space="preserve">       3.</v>
          </cell>
          <cell r="C1159" t="str">
            <v>Perawatan dan</v>
          </cell>
          <cell r="D1159" t="str">
            <v>(12,5 % - 17,5 %)  x  B'</v>
          </cell>
          <cell r="G1159" t="str">
            <v>K</v>
          </cell>
          <cell r="H1159">
            <v>1584</v>
          </cell>
          <cell r="I1159" t="str">
            <v>Rupiah</v>
          </cell>
        </row>
        <row r="1160">
          <cell r="C1160" t="str">
            <v xml:space="preserve">        perbaikan    =</v>
          </cell>
          <cell r="D1160" t="str">
            <v>W'</v>
          </cell>
        </row>
        <row r="1162">
          <cell r="A1162" t="str">
            <v xml:space="preserve">       4.</v>
          </cell>
          <cell r="C1162" t="str">
            <v>Operator</v>
          </cell>
          <cell r="D1162" t="str">
            <v>=   ( 1  Orang / Jam )  x  U1</v>
          </cell>
          <cell r="G1162" t="str">
            <v>L</v>
          </cell>
          <cell r="H1162">
            <v>11875</v>
          </cell>
          <cell r="I1162" t="str">
            <v>Rupiah</v>
          </cell>
        </row>
        <row r="1163">
          <cell r="A1163" t="str">
            <v xml:space="preserve">       5.</v>
          </cell>
          <cell r="C1163" t="str">
            <v>Pembantu Operator</v>
          </cell>
          <cell r="D1163" t="str">
            <v>=   ( 1  Orang / Jam )  x  U2</v>
          </cell>
          <cell r="G1163" t="str">
            <v>M</v>
          </cell>
          <cell r="H1163">
            <v>7500</v>
          </cell>
          <cell r="I1163" t="str">
            <v>Rupiah</v>
          </cell>
        </row>
        <row r="1165">
          <cell r="C1165" t="str">
            <v>Biaya Operasi per Jam        =</v>
          </cell>
          <cell r="E1165" t="str">
            <v>(H+I+K+L+M)</v>
          </cell>
          <cell r="G1165" t="str">
            <v>P</v>
          </cell>
          <cell r="H1165">
            <v>30646.5</v>
          </cell>
          <cell r="I1165" t="str">
            <v>Rupiah</v>
          </cell>
        </row>
        <row r="1167">
          <cell r="A1167" t="str">
            <v>D.</v>
          </cell>
          <cell r="C1167" t="str">
            <v>TOTAL BIAYA SEWA ALAT / JAM   =   ( G + P )</v>
          </cell>
          <cell r="G1167" t="str">
            <v>S</v>
          </cell>
          <cell r="H1167">
            <v>35077.394163934427</v>
          </cell>
          <cell r="I1167" t="str">
            <v>Rupiah</v>
          </cell>
        </row>
        <row r="1170">
          <cell r="A1170" t="str">
            <v>E.</v>
          </cell>
          <cell r="C1170" t="str">
            <v>LAIN - LAIN</v>
          </cell>
        </row>
        <row r="1171">
          <cell r="A1171" t="str">
            <v xml:space="preserve">       1.</v>
          </cell>
          <cell r="C1171" t="str">
            <v>Tingkat Suku Bunga</v>
          </cell>
          <cell r="G1171" t="str">
            <v>i</v>
          </cell>
          <cell r="H1171">
            <v>20</v>
          </cell>
          <cell r="I1171" t="str">
            <v>% / Tahun</v>
          </cell>
        </row>
        <row r="1172">
          <cell r="A1172" t="str">
            <v xml:space="preserve">       2.</v>
          </cell>
          <cell r="C1172" t="str">
            <v>Upah Operator / Sopir</v>
          </cell>
          <cell r="G1172" t="str">
            <v>U1</v>
          </cell>
          <cell r="H1172">
            <v>11875</v>
          </cell>
          <cell r="I1172" t="str">
            <v>Rp./Jam</v>
          </cell>
        </row>
        <row r="1173">
          <cell r="A1173" t="str">
            <v xml:space="preserve">       3.</v>
          </cell>
          <cell r="C1173" t="str">
            <v>Upah Pembantu Operator / Pmb.Sopir</v>
          </cell>
          <cell r="G1173" t="str">
            <v>U2</v>
          </cell>
          <cell r="H1173">
            <v>7500</v>
          </cell>
          <cell r="I1173" t="str">
            <v>Rp./Jam</v>
          </cell>
        </row>
        <row r="1174">
          <cell r="A1174" t="str">
            <v xml:space="preserve">       4.</v>
          </cell>
          <cell r="C1174" t="str">
            <v>Bahan Bakar Bensin</v>
          </cell>
          <cell r="G1174" t="str">
            <v>Mb</v>
          </cell>
          <cell r="H1174">
            <v>5160</v>
          </cell>
          <cell r="I1174" t="str">
            <v>Liter</v>
          </cell>
        </row>
        <row r="1175">
          <cell r="A1175" t="str">
            <v xml:space="preserve">       5.</v>
          </cell>
          <cell r="C1175" t="str">
            <v>Bahan Bakar Solar</v>
          </cell>
          <cell r="G1175" t="str">
            <v>Ms</v>
          </cell>
          <cell r="H1175">
            <v>5350</v>
          </cell>
          <cell r="I1175" t="str">
            <v>Liter</v>
          </cell>
        </row>
        <row r="1176">
          <cell r="A1176" t="str">
            <v xml:space="preserve">       6.</v>
          </cell>
          <cell r="C1176" t="str">
            <v>Minyak Pelumas</v>
          </cell>
          <cell r="G1176" t="str">
            <v>Mp</v>
          </cell>
          <cell r="H1176">
            <v>30000</v>
          </cell>
          <cell r="I1176" t="str">
            <v>Liter</v>
          </cell>
        </row>
        <row r="1177">
          <cell r="A1177" t="str">
            <v xml:space="preserve">       7.</v>
          </cell>
          <cell r="C1177" t="str">
            <v>PPN diperhitungkan pada lembar Rekapitulasi</v>
          </cell>
        </row>
        <row r="1178">
          <cell r="C1178" t="str">
            <v>Biaya Pekerjaan</v>
          </cell>
        </row>
        <row r="1181">
          <cell r="A1181" t="str">
            <v>URAIAN ANALISA ALAT</v>
          </cell>
        </row>
        <row r="1184">
          <cell r="A1184" t="str">
            <v>No.</v>
          </cell>
          <cell r="C1184" t="str">
            <v>U R A I A N</v>
          </cell>
          <cell r="G1184" t="str">
            <v>KODE</v>
          </cell>
          <cell r="H1184" t="str">
            <v>KOEF.</v>
          </cell>
          <cell r="I1184" t="str">
            <v>SATUAN</v>
          </cell>
          <cell r="J1184" t="str">
            <v>KET.</v>
          </cell>
        </row>
        <row r="1187">
          <cell r="A1187" t="str">
            <v>A.</v>
          </cell>
          <cell r="C1187" t="str">
            <v>URAIAN PERALATAN</v>
          </cell>
        </row>
        <row r="1188">
          <cell r="A1188" t="str">
            <v xml:space="preserve">       1.</v>
          </cell>
          <cell r="C1188" t="str">
            <v>Jenis Peralatan</v>
          </cell>
          <cell r="G1188" t="str">
            <v>STONE CRUSHER</v>
          </cell>
          <cell r="J1188" t="str">
            <v>E21</v>
          </cell>
        </row>
        <row r="1189">
          <cell r="A1189" t="str">
            <v xml:space="preserve">       2.</v>
          </cell>
          <cell r="C1189" t="str">
            <v>Tenaga</v>
          </cell>
          <cell r="G1189" t="str">
            <v>Pw</v>
          </cell>
          <cell r="H1189">
            <v>220</v>
          </cell>
          <cell r="I1189" t="str">
            <v>HP</v>
          </cell>
        </row>
        <row r="1190">
          <cell r="A1190" t="str">
            <v xml:space="preserve">       3.</v>
          </cell>
          <cell r="C1190" t="str">
            <v>Kapasitas</v>
          </cell>
          <cell r="G1190" t="str">
            <v>Cp</v>
          </cell>
          <cell r="H1190">
            <v>30</v>
          </cell>
          <cell r="I1190" t="str">
            <v>T/Jam</v>
          </cell>
        </row>
        <row r="1191">
          <cell r="A1191" t="str">
            <v xml:space="preserve">       4.</v>
          </cell>
          <cell r="C1191" t="str">
            <v>Alat Baru                :</v>
          </cell>
          <cell r="D1191" t="str">
            <v xml:space="preserve">  a.  Umur Ekonomis</v>
          </cell>
          <cell r="G1191" t="str">
            <v>A</v>
          </cell>
          <cell r="H1191">
            <v>5</v>
          </cell>
          <cell r="I1191" t="str">
            <v>Tahun</v>
          </cell>
        </row>
        <row r="1192">
          <cell r="D1192" t="str">
            <v xml:space="preserve">  b.  Jam Kerja Dalam 1 Tahun</v>
          </cell>
          <cell r="G1192" t="str">
            <v>W</v>
          </cell>
          <cell r="H1192">
            <v>2000</v>
          </cell>
          <cell r="I1192" t="str">
            <v>Jam</v>
          </cell>
        </row>
        <row r="1193">
          <cell r="D1193" t="str">
            <v xml:space="preserve">  c.  Harga Alat</v>
          </cell>
          <cell r="G1193" t="str">
            <v>B</v>
          </cell>
          <cell r="H1193">
            <v>415800000</v>
          </cell>
          <cell r="I1193" t="str">
            <v>Rupiah</v>
          </cell>
        </row>
        <row r="1194">
          <cell r="A1194" t="str">
            <v xml:space="preserve">       5.</v>
          </cell>
          <cell r="C1194" t="str">
            <v>Alat Yang Dipakai  :</v>
          </cell>
          <cell r="D1194" t="str">
            <v xml:space="preserve">  a.  Umur Ekonomis</v>
          </cell>
          <cell r="G1194" t="str">
            <v>A'</v>
          </cell>
          <cell r="H1194">
            <v>5</v>
          </cell>
          <cell r="I1194" t="str">
            <v>Tahun</v>
          </cell>
          <cell r="J1194" t="str">
            <v xml:space="preserve"> Alat Baru</v>
          </cell>
        </row>
        <row r="1195">
          <cell r="D1195" t="str">
            <v xml:space="preserve">  b.  Jam Kerja Dalam 1 Tahun </v>
          </cell>
          <cell r="G1195" t="str">
            <v>W'</v>
          </cell>
          <cell r="H1195">
            <v>2000</v>
          </cell>
          <cell r="I1195" t="str">
            <v>Jam</v>
          </cell>
          <cell r="J1195" t="str">
            <v xml:space="preserve"> Alat Baru</v>
          </cell>
        </row>
        <row r="1196">
          <cell r="D1196" t="str">
            <v xml:space="preserve">  c.  Harga Alat   (*)</v>
          </cell>
          <cell r="G1196" t="str">
            <v>B'</v>
          </cell>
          <cell r="H1196">
            <v>415800000</v>
          </cell>
          <cell r="I1196" t="str">
            <v>Rupiah</v>
          </cell>
          <cell r="J1196" t="str">
            <v xml:space="preserve"> Alat Baru</v>
          </cell>
        </row>
        <row r="1198">
          <cell r="A1198" t="str">
            <v>B.</v>
          </cell>
          <cell r="C1198" t="str">
            <v>BIAYA PASTI PER JAM KERJA</v>
          </cell>
        </row>
        <row r="1199">
          <cell r="A1199" t="str">
            <v xml:space="preserve">       1.</v>
          </cell>
          <cell r="C1199" t="str">
            <v>Nilai Sisa Alat</v>
          </cell>
          <cell r="D1199" t="str">
            <v>=  10 % x B</v>
          </cell>
          <cell r="G1199" t="str">
            <v>C</v>
          </cell>
          <cell r="H1199">
            <v>41580000</v>
          </cell>
          <cell r="I1199" t="str">
            <v>Rupiah</v>
          </cell>
        </row>
        <row r="1201">
          <cell r="A1201" t="str">
            <v xml:space="preserve">       2.</v>
          </cell>
          <cell r="C1201" t="str">
            <v>Faktor Angsuran Modal    =</v>
          </cell>
          <cell r="E1201" t="str">
            <v>i x (1 + i)^A'</v>
          </cell>
          <cell r="G1201" t="str">
            <v>D</v>
          </cell>
          <cell r="H1201">
            <v>0.33437970328961514</v>
          </cell>
          <cell r="I1201" t="str">
            <v>-</v>
          </cell>
        </row>
        <row r="1202">
          <cell r="E1202" t="str">
            <v>(1 + i)^A' - 1</v>
          </cell>
        </row>
        <row r="1203">
          <cell r="A1203" t="str">
            <v xml:space="preserve">       3.</v>
          </cell>
          <cell r="C1203" t="str">
            <v>Biaya Pasti per Jam  :</v>
          </cell>
        </row>
        <row r="1204">
          <cell r="C1204" t="str">
            <v>a.  Biaya Pengembalian Modal  =</v>
          </cell>
          <cell r="E1204" t="str">
            <v>( B' - C ) x D</v>
          </cell>
          <cell r="G1204" t="str">
            <v>E</v>
          </cell>
          <cell r="H1204">
            <v>62565.78628251989</v>
          </cell>
          <cell r="I1204" t="str">
            <v>Rupiah</v>
          </cell>
        </row>
        <row r="1205">
          <cell r="E1205" t="str">
            <v>W'</v>
          </cell>
        </row>
        <row r="1207">
          <cell r="C1207" t="str">
            <v>b.  Asuransi, dll =</v>
          </cell>
          <cell r="D1207">
            <v>2E-3</v>
          </cell>
          <cell r="E1207" t="str">
            <v xml:space="preserve">  x   B'</v>
          </cell>
          <cell r="G1207" t="str">
            <v>F</v>
          </cell>
          <cell r="H1207">
            <v>415.8</v>
          </cell>
          <cell r="I1207" t="str">
            <v>Rupiah</v>
          </cell>
        </row>
        <row r="1208">
          <cell r="E1208" t="str">
            <v>W'</v>
          </cell>
        </row>
        <row r="1210">
          <cell r="C1210" t="str">
            <v>Biaya Pasti per Jam             =</v>
          </cell>
          <cell r="E1210" t="str">
            <v>( E + F )</v>
          </cell>
          <cell r="G1210" t="str">
            <v>G</v>
          </cell>
          <cell r="H1210">
            <v>62981.586282519893</v>
          </cell>
          <cell r="I1210" t="str">
            <v>Rupiah</v>
          </cell>
        </row>
        <row r="1212">
          <cell r="A1212" t="str">
            <v>C.</v>
          </cell>
          <cell r="C1212" t="str">
            <v>BIAYA OPERASI PER JAM KERJA</v>
          </cell>
        </row>
        <row r="1214">
          <cell r="A1214" t="str">
            <v xml:space="preserve">       1.</v>
          </cell>
          <cell r="C1214" t="str">
            <v xml:space="preserve">Bahan Bakar  =  (0.125-0.175 Ltr/HP/Jam)   x Pw x Ms </v>
          </cell>
          <cell r="G1214" t="str">
            <v>H</v>
          </cell>
          <cell r="H1214">
            <v>147125</v>
          </cell>
          <cell r="I1214" t="str">
            <v>Rupiah</v>
          </cell>
        </row>
        <row r="1216">
          <cell r="A1216" t="str">
            <v xml:space="preserve">       2.</v>
          </cell>
          <cell r="C1216" t="str">
            <v>Pelumas         =  (0.01-0.02 Ltr/HP/Jam) x Pw x Mp</v>
          </cell>
          <cell r="G1216" t="str">
            <v>I</v>
          </cell>
          <cell r="H1216">
            <v>66000</v>
          </cell>
          <cell r="I1216" t="str">
            <v>Rupiah</v>
          </cell>
        </row>
        <row r="1218">
          <cell r="A1218" t="str">
            <v xml:space="preserve">       3.</v>
          </cell>
          <cell r="C1218" t="str">
            <v>Perawatan dan</v>
          </cell>
          <cell r="D1218" t="str">
            <v>(12,5 % - 17,5 %)  x  B'</v>
          </cell>
          <cell r="G1218" t="str">
            <v>K</v>
          </cell>
          <cell r="H1218">
            <v>25987.5</v>
          </cell>
          <cell r="I1218" t="str">
            <v>Rupiah</v>
          </cell>
        </row>
        <row r="1219">
          <cell r="C1219" t="str">
            <v xml:space="preserve">        perbaikan    =</v>
          </cell>
          <cell r="D1219" t="str">
            <v>W'</v>
          </cell>
        </row>
        <row r="1221">
          <cell r="A1221" t="str">
            <v xml:space="preserve">       4.</v>
          </cell>
          <cell r="C1221" t="str">
            <v>Operator</v>
          </cell>
          <cell r="D1221" t="str">
            <v>=   ( 1  Orang / Jam )  x  U1</v>
          </cell>
          <cell r="G1221" t="str">
            <v>L</v>
          </cell>
          <cell r="H1221">
            <v>11875</v>
          </cell>
          <cell r="I1221" t="str">
            <v>Rupiah</v>
          </cell>
        </row>
        <row r="1222">
          <cell r="A1222" t="str">
            <v xml:space="preserve">       5.</v>
          </cell>
          <cell r="C1222" t="str">
            <v>Pembantu Operator</v>
          </cell>
          <cell r="D1222" t="str">
            <v>=   ( 2  Orang / Jam )  x  U2</v>
          </cell>
          <cell r="G1222" t="str">
            <v>M</v>
          </cell>
          <cell r="H1222">
            <v>15000</v>
          </cell>
          <cell r="I1222" t="str">
            <v>Rupiah</v>
          </cell>
        </row>
        <row r="1224">
          <cell r="C1224" t="str">
            <v>Biaya Operasi per Jam        =</v>
          </cell>
          <cell r="E1224" t="str">
            <v>(H+I+K+L+M)</v>
          </cell>
          <cell r="G1224" t="str">
            <v>P</v>
          </cell>
          <cell r="H1224">
            <v>265987.5</v>
          </cell>
          <cell r="I1224" t="str">
            <v>Rupiah</v>
          </cell>
        </row>
        <row r="1226">
          <cell r="A1226" t="str">
            <v>D.</v>
          </cell>
          <cell r="C1226" t="str">
            <v>TOTAL BIAYA SEWA ALAT / JAM   =   ( G + P )</v>
          </cell>
          <cell r="G1226" t="str">
            <v>S</v>
          </cell>
          <cell r="H1226">
            <v>328969.08628251991</v>
          </cell>
          <cell r="I1226" t="str">
            <v>Rupiah</v>
          </cell>
        </row>
        <row r="1229">
          <cell r="A1229" t="str">
            <v>E.</v>
          </cell>
          <cell r="C1229" t="str">
            <v>LAIN - LAIN</v>
          </cell>
        </row>
        <row r="1230">
          <cell r="A1230" t="str">
            <v xml:space="preserve">       1.</v>
          </cell>
          <cell r="C1230" t="str">
            <v>Tingkat Suku Bunga</v>
          </cell>
          <cell r="G1230" t="str">
            <v>i</v>
          </cell>
          <cell r="H1230">
            <v>20</v>
          </cell>
          <cell r="I1230" t="str">
            <v>% / Tahun</v>
          </cell>
        </row>
        <row r="1231">
          <cell r="A1231" t="str">
            <v xml:space="preserve">       2.</v>
          </cell>
          <cell r="C1231" t="str">
            <v>Upah Operator / Sopir</v>
          </cell>
          <cell r="G1231" t="str">
            <v>U1</v>
          </cell>
          <cell r="H1231">
            <v>11875</v>
          </cell>
          <cell r="I1231" t="str">
            <v>Rp./Jam</v>
          </cell>
        </row>
        <row r="1232">
          <cell r="A1232" t="str">
            <v xml:space="preserve">       3.</v>
          </cell>
          <cell r="C1232" t="str">
            <v>Upah Pembantu Operator / Pmb.Sopir</v>
          </cell>
          <cell r="G1232" t="str">
            <v>U2</v>
          </cell>
          <cell r="H1232">
            <v>7500</v>
          </cell>
          <cell r="I1232" t="str">
            <v>Rp./Jam</v>
          </cell>
        </row>
        <row r="1233">
          <cell r="A1233" t="str">
            <v xml:space="preserve">       4.</v>
          </cell>
          <cell r="C1233" t="str">
            <v>Bahan Bakar Bensin</v>
          </cell>
          <cell r="G1233" t="str">
            <v>Mb</v>
          </cell>
          <cell r="H1233">
            <v>5160</v>
          </cell>
          <cell r="I1233" t="str">
            <v>Liter</v>
          </cell>
        </row>
        <row r="1234">
          <cell r="A1234" t="str">
            <v xml:space="preserve">       5.</v>
          </cell>
          <cell r="C1234" t="str">
            <v>Bahan Bakar Solar</v>
          </cell>
          <cell r="G1234" t="str">
            <v>Ms</v>
          </cell>
          <cell r="H1234">
            <v>5350</v>
          </cell>
          <cell r="I1234" t="str">
            <v>Liter</v>
          </cell>
        </row>
        <row r="1235">
          <cell r="A1235" t="str">
            <v xml:space="preserve">       6.</v>
          </cell>
          <cell r="C1235" t="str">
            <v>Minyak Pelumas</v>
          </cell>
          <cell r="G1235" t="str">
            <v>Mp</v>
          </cell>
          <cell r="H1235">
            <v>30000</v>
          </cell>
          <cell r="I1235" t="str">
            <v>Liter</v>
          </cell>
        </row>
        <row r="1236">
          <cell r="A1236" t="str">
            <v xml:space="preserve">       7.</v>
          </cell>
          <cell r="C1236" t="str">
            <v>PPN diperhitungkan pada lembar Rekapitulasi</v>
          </cell>
        </row>
        <row r="1237">
          <cell r="C1237" t="str">
            <v>Biaya Pekerjaan</v>
          </cell>
        </row>
        <row r="1240">
          <cell r="A1240" t="str">
            <v>URAIAN ANALISA ALAT</v>
          </cell>
        </row>
        <row r="1243">
          <cell r="A1243" t="str">
            <v>No.</v>
          </cell>
          <cell r="C1243" t="str">
            <v>U R A I A N</v>
          </cell>
          <cell r="G1243" t="str">
            <v>KODE</v>
          </cell>
          <cell r="H1243" t="str">
            <v>KOEF.</v>
          </cell>
          <cell r="I1243" t="str">
            <v>SATUAN</v>
          </cell>
          <cell r="J1243" t="str">
            <v>KET.</v>
          </cell>
        </row>
        <row r="1246">
          <cell r="A1246" t="str">
            <v>A.</v>
          </cell>
          <cell r="C1246" t="str">
            <v>URAIAN PERALATAN</v>
          </cell>
        </row>
        <row r="1247">
          <cell r="A1247" t="str">
            <v xml:space="preserve">       1.</v>
          </cell>
          <cell r="C1247" t="str">
            <v>Jenis Peralatan</v>
          </cell>
          <cell r="G1247" t="str">
            <v>WATER PUMP 70-100 mm</v>
          </cell>
          <cell r="J1247" t="str">
            <v>E22</v>
          </cell>
        </row>
        <row r="1248">
          <cell r="A1248" t="str">
            <v xml:space="preserve">       2.</v>
          </cell>
          <cell r="C1248" t="str">
            <v>Tenaga</v>
          </cell>
          <cell r="G1248" t="str">
            <v>Pw</v>
          </cell>
          <cell r="H1248">
            <v>6</v>
          </cell>
          <cell r="I1248" t="str">
            <v>HP</v>
          </cell>
        </row>
        <row r="1249">
          <cell r="A1249" t="str">
            <v xml:space="preserve">       3.</v>
          </cell>
          <cell r="C1249" t="str">
            <v>Kapasitas</v>
          </cell>
          <cell r="G1249" t="str">
            <v>Cp</v>
          </cell>
          <cell r="H1249" t="str">
            <v xml:space="preserve">-  </v>
          </cell>
          <cell r="I1249" t="str">
            <v>-</v>
          </cell>
        </row>
        <row r="1250">
          <cell r="A1250" t="str">
            <v xml:space="preserve">       4.</v>
          </cell>
          <cell r="C1250" t="str">
            <v>Alat Baru                :</v>
          </cell>
          <cell r="D1250" t="str">
            <v xml:space="preserve">  a.  Umur Ekonomis</v>
          </cell>
          <cell r="G1250" t="str">
            <v>A</v>
          </cell>
          <cell r="H1250">
            <v>2</v>
          </cell>
          <cell r="I1250" t="str">
            <v>Tahun</v>
          </cell>
        </row>
        <row r="1251">
          <cell r="D1251" t="str">
            <v xml:space="preserve">  b.  Jam Kerja Dalam 1 Tahun</v>
          </cell>
          <cell r="G1251" t="str">
            <v>W</v>
          </cell>
          <cell r="H1251">
            <v>2000</v>
          </cell>
          <cell r="I1251" t="str">
            <v>Jam</v>
          </cell>
        </row>
        <row r="1252">
          <cell r="D1252" t="str">
            <v xml:space="preserve">  c.  Harga Alat</v>
          </cell>
          <cell r="G1252" t="str">
            <v>B</v>
          </cell>
          <cell r="H1252">
            <v>11880000</v>
          </cell>
          <cell r="I1252" t="str">
            <v>Rupiah</v>
          </cell>
        </row>
        <row r="1253">
          <cell r="A1253" t="str">
            <v xml:space="preserve">       5.</v>
          </cell>
          <cell r="C1253" t="str">
            <v>Alat Yang Dipakai  :</v>
          </cell>
          <cell r="D1253" t="str">
            <v xml:space="preserve">  a.  Umur Ekonomis</v>
          </cell>
          <cell r="G1253" t="str">
            <v>A'</v>
          </cell>
          <cell r="H1253">
            <v>2</v>
          </cell>
          <cell r="I1253" t="str">
            <v>Tahun</v>
          </cell>
          <cell r="J1253" t="str">
            <v xml:space="preserve"> Alat Baru</v>
          </cell>
        </row>
        <row r="1254">
          <cell r="D1254" t="str">
            <v xml:space="preserve">  b.  Jam Kerja Dalam 1 Tahun </v>
          </cell>
          <cell r="G1254" t="str">
            <v>W'</v>
          </cell>
          <cell r="H1254">
            <v>2000</v>
          </cell>
          <cell r="I1254" t="str">
            <v>Jam</v>
          </cell>
          <cell r="J1254" t="str">
            <v xml:space="preserve"> Alat Baru</v>
          </cell>
        </row>
        <row r="1255">
          <cell r="D1255" t="str">
            <v xml:space="preserve">  c.  Harga Alat   (*)</v>
          </cell>
          <cell r="G1255" t="str">
            <v>B'</v>
          </cell>
          <cell r="H1255">
            <v>11880000</v>
          </cell>
          <cell r="I1255" t="str">
            <v>Rupiah</v>
          </cell>
          <cell r="J1255" t="str">
            <v xml:space="preserve"> Alat Baru</v>
          </cell>
        </row>
        <row r="1257">
          <cell r="A1257" t="str">
            <v>B.</v>
          </cell>
          <cell r="C1257" t="str">
            <v>BIAYA PASTI PER JAM KERJA</v>
          </cell>
        </row>
        <row r="1258">
          <cell r="A1258" t="str">
            <v xml:space="preserve">       1.</v>
          </cell>
          <cell r="C1258" t="str">
            <v>Nilai Sisa Alat</v>
          </cell>
          <cell r="D1258" t="str">
            <v>=  10 % x B</v>
          </cell>
          <cell r="G1258" t="str">
            <v>C</v>
          </cell>
          <cell r="H1258">
            <v>1188000</v>
          </cell>
          <cell r="I1258" t="str">
            <v>Rupiah</v>
          </cell>
        </row>
        <row r="1260">
          <cell r="A1260" t="str">
            <v xml:space="preserve">       2.</v>
          </cell>
          <cell r="C1260" t="str">
            <v>Faktor Angsuran Modal    =</v>
          </cell>
          <cell r="E1260" t="str">
            <v>i x (1 + i)^A'</v>
          </cell>
          <cell r="G1260" t="str">
            <v>D</v>
          </cell>
          <cell r="H1260">
            <v>0.65454545454545454</v>
          </cell>
          <cell r="I1260" t="str">
            <v>-</v>
          </cell>
        </row>
        <row r="1261">
          <cell r="E1261" t="str">
            <v>(1 + i)^A' - 1</v>
          </cell>
        </row>
        <row r="1262">
          <cell r="A1262" t="str">
            <v xml:space="preserve">       3.</v>
          </cell>
          <cell r="C1262" t="str">
            <v>Biaya Pasti per Jam  :</v>
          </cell>
        </row>
        <row r="1263">
          <cell r="C1263" t="str">
            <v>a.  Biaya Pengembalian Modal  =</v>
          </cell>
          <cell r="E1263" t="str">
            <v>( B' - C ) x D</v>
          </cell>
          <cell r="G1263" t="str">
            <v>E</v>
          </cell>
          <cell r="H1263">
            <v>3499.2</v>
          </cell>
          <cell r="I1263" t="str">
            <v>Rupiah</v>
          </cell>
        </row>
        <row r="1264">
          <cell r="E1264" t="str">
            <v>W'</v>
          </cell>
        </row>
        <row r="1266">
          <cell r="C1266" t="str">
            <v>b.  Asuransi, dll =</v>
          </cell>
          <cell r="D1266">
            <v>2E-3</v>
          </cell>
          <cell r="E1266" t="str">
            <v xml:space="preserve">  x   B'</v>
          </cell>
          <cell r="G1266" t="str">
            <v>F</v>
          </cell>
          <cell r="H1266">
            <v>11.88</v>
          </cell>
          <cell r="I1266" t="str">
            <v>Rupiah</v>
          </cell>
        </row>
        <row r="1267">
          <cell r="E1267" t="str">
            <v>W'</v>
          </cell>
        </row>
        <row r="1269">
          <cell r="C1269" t="str">
            <v>Biaya Pasti per Jam             =</v>
          </cell>
          <cell r="E1269" t="str">
            <v>( E + F )</v>
          </cell>
          <cell r="G1269" t="str">
            <v>G</v>
          </cell>
          <cell r="H1269">
            <v>3511.08</v>
          </cell>
          <cell r="I1269" t="str">
            <v>Rupiah</v>
          </cell>
        </row>
        <row r="1271">
          <cell r="A1271" t="str">
            <v>C.</v>
          </cell>
          <cell r="C1271" t="str">
            <v>BIAYA OPERASI PER JAM KERJA</v>
          </cell>
        </row>
        <row r="1273">
          <cell r="A1273" t="str">
            <v xml:space="preserve">       1.</v>
          </cell>
          <cell r="C1273" t="str">
            <v xml:space="preserve">Bahan Bakar  =  (0.125-0.175 Ltr/HP/Jam)   x Pw x Ms </v>
          </cell>
          <cell r="G1273" t="str">
            <v>H</v>
          </cell>
          <cell r="H1273">
            <v>4012.5</v>
          </cell>
          <cell r="I1273" t="str">
            <v>Rupiah</v>
          </cell>
        </row>
        <row r="1275">
          <cell r="A1275" t="str">
            <v xml:space="preserve">       2.</v>
          </cell>
          <cell r="C1275" t="str">
            <v>Pelumas         =  (0.01-0.02 Ltr/HP/Jam) x Pw x Mp</v>
          </cell>
          <cell r="G1275" t="str">
            <v>I</v>
          </cell>
          <cell r="H1275">
            <v>1800</v>
          </cell>
          <cell r="I1275" t="str">
            <v>Rupiah</v>
          </cell>
        </row>
        <row r="1277">
          <cell r="A1277" t="str">
            <v xml:space="preserve">       3.</v>
          </cell>
          <cell r="C1277" t="str">
            <v>Perawatan dan</v>
          </cell>
          <cell r="D1277" t="str">
            <v>(12,5 % - 17,5 %)  x  B'</v>
          </cell>
          <cell r="G1277" t="str">
            <v>K</v>
          </cell>
          <cell r="H1277">
            <v>742.5</v>
          </cell>
          <cell r="I1277" t="str">
            <v>Rupiah</v>
          </cell>
        </row>
        <row r="1278">
          <cell r="C1278" t="str">
            <v xml:space="preserve">        perbaikan    =</v>
          </cell>
          <cell r="D1278" t="str">
            <v>W'</v>
          </cell>
        </row>
        <row r="1280">
          <cell r="A1280" t="str">
            <v xml:space="preserve">       4.</v>
          </cell>
          <cell r="C1280" t="str">
            <v>Operator</v>
          </cell>
          <cell r="D1280" t="str">
            <v>=   ( 1  Orang / Jam )  x  U1</v>
          </cell>
          <cell r="G1280" t="str">
            <v>L</v>
          </cell>
          <cell r="H1280">
            <v>11875</v>
          </cell>
          <cell r="I1280" t="str">
            <v>Rupiah</v>
          </cell>
        </row>
        <row r="1281">
          <cell r="A1281" t="str">
            <v xml:space="preserve">       5.</v>
          </cell>
          <cell r="C1281" t="str">
            <v>Pembantu Operator</v>
          </cell>
          <cell r="D1281" t="str">
            <v>=   ( 1  Orang / Jam )  x  U2</v>
          </cell>
          <cell r="G1281" t="str">
            <v>M</v>
          </cell>
          <cell r="H1281">
            <v>7500</v>
          </cell>
          <cell r="I1281" t="str">
            <v>Rupiah</v>
          </cell>
        </row>
        <row r="1283">
          <cell r="C1283" t="str">
            <v>Biaya Operasi per Jam        =</v>
          </cell>
          <cell r="E1283" t="str">
            <v>(H+I+K+L+M)</v>
          </cell>
          <cell r="G1283" t="str">
            <v>P</v>
          </cell>
          <cell r="H1283">
            <v>25930</v>
          </cell>
          <cell r="I1283" t="str">
            <v>Rupiah</v>
          </cell>
        </row>
        <row r="1285">
          <cell r="A1285" t="str">
            <v>D.</v>
          </cell>
          <cell r="C1285" t="str">
            <v>TOTAL BIAYA SEWA ALAT / JAM   =   ( G + P )</v>
          </cell>
          <cell r="G1285" t="str">
            <v>S</v>
          </cell>
          <cell r="H1285">
            <v>29441.08</v>
          </cell>
          <cell r="I1285" t="str">
            <v>Rupiah</v>
          </cell>
        </row>
        <row r="1288">
          <cell r="A1288" t="str">
            <v>E.</v>
          </cell>
          <cell r="C1288" t="str">
            <v>LAIN - LAIN</v>
          </cell>
        </row>
        <row r="1289">
          <cell r="A1289" t="str">
            <v xml:space="preserve">       1.</v>
          </cell>
          <cell r="C1289" t="str">
            <v>Tingkat Suku Bunga</v>
          </cell>
          <cell r="G1289" t="str">
            <v>i</v>
          </cell>
          <cell r="H1289">
            <v>20</v>
          </cell>
          <cell r="I1289" t="str">
            <v>% / Tahun</v>
          </cell>
        </row>
        <row r="1290">
          <cell r="A1290" t="str">
            <v xml:space="preserve">       2.</v>
          </cell>
          <cell r="C1290" t="str">
            <v>Upah Operator / Sopir</v>
          </cell>
          <cell r="G1290" t="str">
            <v>U1</v>
          </cell>
          <cell r="H1290">
            <v>11875</v>
          </cell>
          <cell r="I1290" t="str">
            <v>Rp./Jam</v>
          </cell>
        </row>
        <row r="1291">
          <cell r="A1291" t="str">
            <v xml:space="preserve">       3.</v>
          </cell>
          <cell r="C1291" t="str">
            <v>Upah Pembantu Operator / Pmb.Sopir</v>
          </cell>
          <cell r="G1291" t="str">
            <v>U2</v>
          </cell>
          <cell r="H1291">
            <v>7500</v>
          </cell>
          <cell r="I1291" t="str">
            <v>Rp./Jam</v>
          </cell>
        </row>
        <row r="1292">
          <cell r="A1292" t="str">
            <v xml:space="preserve">       4.</v>
          </cell>
          <cell r="C1292" t="str">
            <v>Bahan Bakar Bensin</v>
          </cell>
          <cell r="G1292" t="str">
            <v>Mb</v>
          </cell>
          <cell r="H1292">
            <v>5160</v>
          </cell>
          <cell r="I1292" t="str">
            <v>Liter</v>
          </cell>
        </row>
        <row r="1293">
          <cell r="A1293" t="str">
            <v xml:space="preserve">       5.</v>
          </cell>
          <cell r="C1293" t="str">
            <v>Bahan Bakar Solar</v>
          </cell>
          <cell r="G1293" t="str">
            <v>Ms</v>
          </cell>
          <cell r="H1293">
            <v>5350</v>
          </cell>
          <cell r="I1293" t="str">
            <v>Liter</v>
          </cell>
        </row>
        <row r="1294">
          <cell r="A1294" t="str">
            <v xml:space="preserve">       6.</v>
          </cell>
          <cell r="C1294" t="str">
            <v>Minyak Pelumas</v>
          </cell>
          <cell r="G1294" t="str">
            <v>Mp</v>
          </cell>
          <cell r="H1294">
            <v>30000</v>
          </cell>
          <cell r="I1294" t="str">
            <v>Liter</v>
          </cell>
        </row>
        <row r="1295">
          <cell r="A1295" t="str">
            <v xml:space="preserve">       7.</v>
          </cell>
          <cell r="C1295" t="str">
            <v>PPN diperhitungkan pada lembar Rekapitulasi</v>
          </cell>
        </row>
        <row r="1296">
          <cell r="C1296" t="str">
            <v>Biaya Pekerjaan</v>
          </cell>
        </row>
        <row r="1299">
          <cell r="A1299" t="str">
            <v>URAIAN ANALISA ALAT</v>
          </cell>
        </row>
        <row r="1302">
          <cell r="A1302" t="str">
            <v>No.</v>
          </cell>
          <cell r="C1302" t="str">
            <v>U R A I A N</v>
          </cell>
          <cell r="G1302" t="str">
            <v>KODE</v>
          </cell>
          <cell r="H1302" t="str">
            <v>KOEF.</v>
          </cell>
          <cell r="I1302" t="str">
            <v>SATUAN</v>
          </cell>
          <cell r="J1302" t="str">
            <v>KET.</v>
          </cell>
        </row>
        <row r="1305">
          <cell r="A1305" t="str">
            <v>A.</v>
          </cell>
          <cell r="C1305" t="str">
            <v>URAIAN PERALATAN</v>
          </cell>
        </row>
        <row r="1306">
          <cell r="A1306" t="str">
            <v xml:space="preserve">       1.</v>
          </cell>
          <cell r="C1306" t="str">
            <v>Jenis Peralatan</v>
          </cell>
          <cell r="G1306" t="str">
            <v>WATER TANKER 3000-4500 L.</v>
          </cell>
          <cell r="J1306" t="str">
            <v>E23</v>
          </cell>
        </row>
        <row r="1307">
          <cell r="A1307" t="str">
            <v xml:space="preserve">       2.</v>
          </cell>
          <cell r="C1307" t="str">
            <v>Tenaga</v>
          </cell>
          <cell r="G1307" t="str">
            <v>Pw</v>
          </cell>
          <cell r="H1307">
            <v>100</v>
          </cell>
          <cell r="I1307" t="str">
            <v>HP</v>
          </cell>
        </row>
        <row r="1308">
          <cell r="A1308" t="str">
            <v xml:space="preserve">       3.</v>
          </cell>
          <cell r="C1308" t="str">
            <v>Kapasitas</v>
          </cell>
          <cell r="G1308" t="str">
            <v>Cp</v>
          </cell>
          <cell r="H1308">
            <v>4000</v>
          </cell>
          <cell r="I1308" t="str">
            <v>Liter</v>
          </cell>
        </row>
        <row r="1309">
          <cell r="A1309" t="str">
            <v xml:space="preserve">       4.</v>
          </cell>
          <cell r="C1309" t="str">
            <v>Alat Baru                :</v>
          </cell>
          <cell r="D1309" t="str">
            <v xml:space="preserve">  a.  Umur Ekonomis</v>
          </cell>
          <cell r="G1309" t="str">
            <v>A</v>
          </cell>
          <cell r="H1309">
            <v>5</v>
          </cell>
          <cell r="I1309" t="str">
            <v>Tahun</v>
          </cell>
        </row>
        <row r="1310">
          <cell r="D1310" t="str">
            <v xml:space="preserve">  b.  Jam Kerja Dalam 1 Tahun</v>
          </cell>
          <cell r="G1310" t="str">
            <v>W</v>
          </cell>
          <cell r="H1310">
            <v>2000</v>
          </cell>
          <cell r="I1310" t="str">
            <v>Jam</v>
          </cell>
        </row>
        <row r="1311">
          <cell r="D1311" t="str">
            <v xml:space="preserve">  c.  Harga Alat</v>
          </cell>
          <cell r="G1311" t="str">
            <v>B</v>
          </cell>
          <cell r="H1311">
            <v>87120000</v>
          </cell>
          <cell r="I1311" t="str">
            <v>Rupiah</v>
          </cell>
        </row>
        <row r="1312">
          <cell r="A1312" t="str">
            <v xml:space="preserve">       5.</v>
          </cell>
          <cell r="C1312" t="str">
            <v>Alat Yang Dipakai  :</v>
          </cell>
          <cell r="D1312" t="str">
            <v xml:space="preserve">  a.  Umur Ekonomis</v>
          </cell>
          <cell r="G1312" t="str">
            <v>A'</v>
          </cell>
          <cell r="H1312">
            <v>5</v>
          </cell>
          <cell r="I1312" t="str">
            <v>Tahun</v>
          </cell>
          <cell r="J1312" t="str">
            <v xml:space="preserve"> Alat Baru</v>
          </cell>
        </row>
        <row r="1313">
          <cell r="D1313" t="str">
            <v xml:space="preserve">  b.  Jam Kerja Dalam 1 Tahun </v>
          </cell>
          <cell r="G1313" t="str">
            <v>W'</v>
          </cell>
          <cell r="H1313">
            <v>2000</v>
          </cell>
          <cell r="I1313" t="str">
            <v>Jam</v>
          </cell>
          <cell r="J1313" t="str">
            <v xml:space="preserve"> Alat Baru</v>
          </cell>
        </row>
        <row r="1314">
          <cell r="D1314" t="str">
            <v xml:space="preserve">  c.  Harga Alat   (*)</v>
          </cell>
          <cell r="G1314" t="str">
            <v>B'</v>
          </cell>
          <cell r="H1314">
            <v>87120000</v>
          </cell>
          <cell r="I1314" t="str">
            <v>Rupiah</v>
          </cell>
          <cell r="J1314" t="str">
            <v xml:space="preserve"> Alat Baru</v>
          </cell>
        </row>
        <row r="1316">
          <cell r="A1316" t="str">
            <v>B.</v>
          </cell>
          <cell r="C1316" t="str">
            <v>BIAYA PASTI PER JAM KERJA</v>
          </cell>
        </row>
        <row r="1317">
          <cell r="A1317" t="str">
            <v xml:space="preserve">       1.</v>
          </cell>
          <cell r="C1317" t="str">
            <v>Nilai Sisa Alat</v>
          </cell>
          <cell r="D1317" t="str">
            <v>=  10 % x B</v>
          </cell>
          <cell r="G1317" t="str">
            <v>C</v>
          </cell>
          <cell r="H1317">
            <v>8712000</v>
          </cell>
          <cell r="I1317" t="str">
            <v>Rupiah</v>
          </cell>
        </row>
        <row r="1319">
          <cell r="A1319" t="str">
            <v xml:space="preserve">       2.</v>
          </cell>
          <cell r="C1319" t="str">
            <v>Faktor Angsuran Modal    =</v>
          </cell>
          <cell r="E1319" t="str">
            <v>i x (1 + i)^A'</v>
          </cell>
          <cell r="G1319" t="str">
            <v>D</v>
          </cell>
          <cell r="H1319">
            <v>0.33437970328961514</v>
          </cell>
          <cell r="I1319" t="str">
            <v>-</v>
          </cell>
        </row>
        <row r="1320">
          <cell r="E1320" t="str">
            <v>(1 + i)^A' - 1</v>
          </cell>
        </row>
        <row r="1321">
          <cell r="A1321" t="str">
            <v xml:space="preserve">       3.</v>
          </cell>
          <cell r="C1321" t="str">
            <v>Biaya Pasti per Jam  :</v>
          </cell>
        </row>
        <row r="1322">
          <cell r="C1322" t="str">
            <v>a.  Biaya Pengembalian Modal  =</v>
          </cell>
          <cell r="E1322" t="str">
            <v>( B' - C ) x D</v>
          </cell>
          <cell r="G1322" t="str">
            <v>E</v>
          </cell>
          <cell r="H1322">
            <v>13109.021887766072</v>
          </cell>
          <cell r="I1322" t="str">
            <v>Rupiah</v>
          </cell>
        </row>
        <row r="1323">
          <cell r="E1323" t="str">
            <v>W'</v>
          </cell>
        </row>
        <row r="1325">
          <cell r="C1325" t="str">
            <v>b.  Asuransi, dll =</v>
          </cell>
          <cell r="D1325">
            <v>2E-3</v>
          </cell>
          <cell r="E1325" t="str">
            <v xml:space="preserve">  x   B'</v>
          </cell>
          <cell r="G1325" t="str">
            <v>F</v>
          </cell>
          <cell r="H1325">
            <v>87.12</v>
          </cell>
          <cell r="I1325" t="str">
            <v>Rupiah</v>
          </cell>
        </row>
        <row r="1326">
          <cell r="E1326" t="str">
            <v>W'</v>
          </cell>
        </row>
        <row r="1328">
          <cell r="C1328" t="str">
            <v>Biaya Pasti per Jam             =</v>
          </cell>
          <cell r="E1328" t="str">
            <v>( E + F )</v>
          </cell>
          <cell r="G1328" t="str">
            <v>G</v>
          </cell>
          <cell r="H1328">
            <v>13196.141887766073</v>
          </cell>
          <cell r="I1328" t="str">
            <v>Rupiah</v>
          </cell>
        </row>
        <row r="1330">
          <cell r="A1330" t="str">
            <v>C.</v>
          </cell>
          <cell r="C1330" t="str">
            <v>BIAYA OPERASI PER JAM KERJA</v>
          </cell>
        </row>
        <row r="1332">
          <cell r="A1332" t="str">
            <v xml:space="preserve">       1.</v>
          </cell>
          <cell r="C1332" t="str">
            <v xml:space="preserve">Bahan Bakar  =  (0.125-0.175 Ltr/HP/Jam)   x Pw x Ms </v>
          </cell>
          <cell r="G1332" t="str">
            <v>H</v>
          </cell>
          <cell r="H1332">
            <v>66875</v>
          </cell>
          <cell r="I1332" t="str">
            <v>Rupiah</v>
          </cell>
        </row>
        <row r="1334">
          <cell r="A1334" t="str">
            <v xml:space="preserve">       2.</v>
          </cell>
          <cell r="C1334" t="str">
            <v>Pelumas         =  (0.01-0.02 Ltr/HP/Jam) x Pw x Mp</v>
          </cell>
          <cell r="G1334" t="str">
            <v>I</v>
          </cell>
          <cell r="H1334">
            <v>30000</v>
          </cell>
          <cell r="I1334" t="str">
            <v>Rupiah</v>
          </cell>
        </row>
        <row r="1336">
          <cell r="A1336" t="str">
            <v xml:space="preserve">       3.</v>
          </cell>
          <cell r="C1336" t="str">
            <v>Perawatan dan</v>
          </cell>
          <cell r="D1336" t="str">
            <v>(12,5 % - 17,5 %)  x  B'</v>
          </cell>
          <cell r="G1336" t="str">
            <v>K</v>
          </cell>
          <cell r="H1336">
            <v>5445</v>
          </cell>
          <cell r="I1336" t="str">
            <v>Rupiah</v>
          </cell>
        </row>
        <row r="1337">
          <cell r="C1337" t="str">
            <v xml:space="preserve">        perbaikan    =</v>
          </cell>
          <cell r="D1337" t="str">
            <v>W'</v>
          </cell>
        </row>
        <row r="1339">
          <cell r="A1339" t="str">
            <v xml:space="preserve">       4.</v>
          </cell>
          <cell r="C1339" t="str">
            <v>Operator</v>
          </cell>
          <cell r="D1339" t="str">
            <v>=   ( 1  Orang / Jam )  x  U1</v>
          </cell>
          <cell r="G1339" t="str">
            <v>L</v>
          </cell>
          <cell r="H1339">
            <v>11875</v>
          </cell>
          <cell r="I1339" t="str">
            <v>Rupiah</v>
          </cell>
        </row>
        <row r="1340">
          <cell r="A1340" t="str">
            <v xml:space="preserve">       5.</v>
          </cell>
          <cell r="C1340" t="str">
            <v>Pembantu Operator</v>
          </cell>
          <cell r="D1340" t="str">
            <v>=   ( 1  Orang / Jam )  x  U2</v>
          </cell>
          <cell r="G1340" t="str">
            <v>M</v>
          </cell>
          <cell r="H1340">
            <v>7500</v>
          </cell>
          <cell r="I1340" t="str">
            <v>Rupiah</v>
          </cell>
        </row>
        <row r="1342">
          <cell r="C1342" t="str">
            <v>Biaya Operasi per Jam        =</v>
          </cell>
          <cell r="E1342" t="str">
            <v>(H+I+K+L+M)</v>
          </cell>
          <cell r="G1342" t="str">
            <v>P</v>
          </cell>
          <cell r="H1342">
            <v>121695</v>
          </cell>
          <cell r="I1342" t="str">
            <v>Rupiah</v>
          </cell>
        </row>
        <row r="1344">
          <cell r="A1344" t="str">
            <v>D.</v>
          </cell>
          <cell r="C1344" t="str">
            <v>TOTAL BIAYA SEWA ALAT / JAM   =   ( G + P )</v>
          </cell>
          <cell r="G1344" t="str">
            <v>S</v>
          </cell>
          <cell r="H1344">
            <v>134891.14188776608</v>
          </cell>
          <cell r="I1344" t="str">
            <v>Rupiah</v>
          </cell>
        </row>
        <row r="1347">
          <cell r="A1347" t="str">
            <v>E.</v>
          </cell>
          <cell r="C1347" t="str">
            <v>LAIN - LAIN</v>
          </cell>
        </row>
        <row r="1348">
          <cell r="A1348" t="str">
            <v xml:space="preserve">       1.</v>
          </cell>
          <cell r="C1348" t="str">
            <v>Tingkat Suku Bunga</v>
          </cell>
          <cell r="G1348" t="str">
            <v>i</v>
          </cell>
          <cell r="H1348">
            <v>20</v>
          </cell>
          <cell r="I1348" t="str">
            <v>% / Tahun</v>
          </cell>
        </row>
        <row r="1349">
          <cell r="A1349" t="str">
            <v xml:space="preserve">       2.</v>
          </cell>
          <cell r="C1349" t="str">
            <v>Upah Operator / Sopir</v>
          </cell>
          <cell r="G1349" t="str">
            <v>U1</v>
          </cell>
          <cell r="H1349">
            <v>11875</v>
          </cell>
          <cell r="I1349" t="str">
            <v>Rp./Jam</v>
          </cell>
        </row>
        <row r="1350">
          <cell r="A1350" t="str">
            <v xml:space="preserve">       3.</v>
          </cell>
          <cell r="C1350" t="str">
            <v>Upah Pembantu Operator / Pmb.Sopir</v>
          </cell>
          <cell r="G1350" t="str">
            <v>U2</v>
          </cell>
          <cell r="H1350">
            <v>7500</v>
          </cell>
          <cell r="I1350" t="str">
            <v>Rp./Jam</v>
          </cell>
        </row>
        <row r="1351">
          <cell r="A1351" t="str">
            <v xml:space="preserve">       4.</v>
          </cell>
          <cell r="C1351" t="str">
            <v>Bahan Bakar Bensin</v>
          </cell>
          <cell r="G1351" t="str">
            <v>Mb</v>
          </cell>
          <cell r="H1351">
            <v>5160</v>
          </cell>
          <cell r="I1351" t="str">
            <v>Liter</v>
          </cell>
        </row>
        <row r="1352">
          <cell r="A1352" t="str">
            <v xml:space="preserve">       5.</v>
          </cell>
          <cell r="C1352" t="str">
            <v>Bahan Bakar Solar</v>
          </cell>
          <cell r="G1352" t="str">
            <v>Ms</v>
          </cell>
          <cell r="H1352">
            <v>5350</v>
          </cell>
          <cell r="I1352" t="str">
            <v>Liter</v>
          </cell>
        </row>
        <row r="1353">
          <cell r="A1353" t="str">
            <v xml:space="preserve">       6.</v>
          </cell>
          <cell r="C1353" t="str">
            <v>Minyak Pelumas</v>
          </cell>
          <cell r="G1353" t="str">
            <v>Mp</v>
          </cell>
          <cell r="H1353">
            <v>30000</v>
          </cell>
          <cell r="I1353" t="str">
            <v>Liter</v>
          </cell>
        </row>
        <row r="1354">
          <cell r="A1354" t="str">
            <v xml:space="preserve">       7.</v>
          </cell>
          <cell r="C1354" t="str">
            <v>PPN diperhitungkan pada lembar Rekapitulasi</v>
          </cell>
        </row>
        <row r="1355">
          <cell r="C1355" t="str">
            <v>Biaya Pekerjaan</v>
          </cell>
        </row>
        <row r="1358">
          <cell r="A1358" t="str">
            <v>URAIAN ANALISA ALAT</v>
          </cell>
        </row>
        <row r="1361">
          <cell r="A1361" t="str">
            <v>No.</v>
          </cell>
          <cell r="C1361" t="str">
            <v>U R A I A N</v>
          </cell>
          <cell r="G1361" t="str">
            <v>KODE</v>
          </cell>
          <cell r="H1361" t="str">
            <v>KOEF.</v>
          </cell>
          <cell r="I1361" t="str">
            <v>SATUAN</v>
          </cell>
          <cell r="J1361" t="str">
            <v>KET.</v>
          </cell>
        </row>
        <row r="1364">
          <cell r="A1364" t="str">
            <v>A.</v>
          </cell>
          <cell r="C1364" t="str">
            <v>URAIAN PERALATAN</v>
          </cell>
        </row>
        <row r="1365">
          <cell r="A1365" t="str">
            <v xml:space="preserve">       1.</v>
          </cell>
          <cell r="C1365" t="str">
            <v>Jenis Peralatan</v>
          </cell>
          <cell r="G1365" t="str">
            <v>PEDESTRIAN ROLLER</v>
          </cell>
          <cell r="J1365" t="str">
            <v>E24</v>
          </cell>
        </row>
        <row r="1366">
          <cell r="A1366" t="str">
            <v xml:space="preserve">       2.</v>
          </cell>
          <cell r="C1366" t="str">
            <v>Tenaga</v>
          </cell>
          <cell r="G1366" t="str">
            <v>Pw</v>
          </cell>
          <cell r="H1366">
            <v>11</v>
          </cell>
          <cell r="I1366" t="str">
            <v>HP</v>
          </cell>
        </row>
        <row r="1367">
          <cell r="A1367" t="str">
            <v xml:space="preserve">       3.</v>
          </cell>
          <cell r="C1367" t="str">
            <v>Kapasitas</v>
          </cell>
          <cell r="G1367" t="str">
            <v>Cp</v>
          </cell>
          <cell r="H1367">
            <v>0.98</v>
          </cell>
          <cell r="I1367" t="str">
            <v>Ton</v>
          </cell>
        </row>
        <row r="1368">
          <cell r="A1368" t="str">
            <v xml:space="preserve">       4.</v>
          </cell>
          <cell r="C1368" t="str">
            <v>Alat Baru                :</v>
          </cell>
          <cell r="D1368" t="str">
            <v xml:space="preserve">  a.  Umur Ekonomis</v>
          </cell>
          <cell r="G1368" t="str">
            <v>A</v>
          </cell>
          <cell r="H1368">
            <v>4</v>
          </cell>
          <cell r="I1368" t="str">
            <v>Tahun</v>
          </cell>
        </row>
        <row r="1369">
          <cell r="D1369" t="str">
            <v xml:space="preserve">  b.  Jam Kerja Dalam 1 Tahun</v>
          </cell>
          <cell r="G1369" t="str">
            <v>W</v>
          </cell>
          <cell r="H1369">
            <v>2000</v>
          </cell>
          <cell r="I1369" t="str">
            <v>Jam</v>
          </cell>
        </row>
        <row r="1370">
          <cell r="D1370" t="str">
            <v xml:space="preserve">  c.  Harga Alat</v>
          </cell>
          <cell r="G1370" t="str">
            <v>B</v>
          </cell>
          <cell r="H1370">
            <v>46200000</v>
          </cell>
          <cell r="I1370" t="str">
            <v>Rupiah</v>
          </cell>
        </row>
        <row r="1371">
          <cell r="A1371" t="str">
            <v xml:space="preserve">       5.</v>
          </cell>
          <cell r="C1371" t="str">
            <v>Alat Yang Dipakai  :</v>
          </cell>
          <cell r="D1371" t="str">
            <v xml:space="preserve">  a.  Umur Ekonomis</v>
          </cell>
          <cell r="G1371" t="str">
            <v>A'</v>
          </cell>
          <cell r="H1371">
            <v>4</v>
          </cell>
          <cell r="I1371" t="str">
            <v>Tahun</v>
          </cell>
          <cell r="J1371" t="str">
            <v xml:space="preserve"> Alat Baru</v>
          </cell>
        </row>
        <row r="1372">
          <cell r="D1372" t="str">
            <v xml:space="preserve">  b.  Jam Kerja Dalam 1 Tahun </v>
          </cell>
          <cell r="G1372" t="str">
            <v>W'</v>
          </cell>
          <cell r="H1372">
            <v>2000</v>
          </cell>
          <cell r="I1372" t="str">
            <v>Jam</v>
          </cell>
          <cell r="J1372" t="str">
            <v xml:space="preserve"> Alat Baru</v>
          </cell>
        </row>
        <row r="1373">
          <cell r="D1373" t="str">
            <v xml:space="preserve">  c.  Harga Alat   (*)</v>
          </cell>
          <cell r="G1373" t="str">
            <v>B'</v>
          </cell>
          <cell r="H1373">
            <v>46200000</v>
          </cell>
          <cell r="I1373" t="str">
            <v>Rupiah</v>
          </cell>
          <cell r="J1373" t="str">
            <v xml:space="preserve"> Alat Baru</v>
          </cell>
        </row>
        <row r="1375">
          <cell r="A1375" t="str">
            <v>B.</v>
          </cell>
          <cell r="C1375" t="str">
            <v>BIAYA PASTI PER JAM KERJA</v>
          </cell>
        </row>
        <row r="1376">
          <cell r="A1376" t="str">
            <v xml:space="preserve">       1.</v>
          </cell>
          <cell r="C1376" t="str">
            <v>Nilai Sisa Alat</v>
          </cell>
          <cell r="D1376" t="str">
            <v>=  10 % x B</v>
          </cell>
          <cell r="G1376" t="str">
            <v>C</v>
          </cell>
          <cell r="H1376">
            <v>4620000</v>
          </cell>
          <cell r="I1376" t="str">
            <v>Rupiah</v>
          </cell>
        </row>
        <row r="1378">
          <cell r="A1378" t="str">
            <v xml:space="preserve">       2.</v>
          </cell>
          <cell r="C1378" t="str">
            <v>Faktor Angsuran Modal    =</v>
          </cell>
          <cell r="E1378" t="str">
            <v>i x (1 + i)^A'</v>
          </cell>
          <cell r="G1378" t="str">
            <v>D</v>
          </cell>
          <cell r="H1378">
            <v>0.38628912071535026</v>
          </cell>
          <cell r="I1378" t="str">
            <v>-</v>
          </cell>
        </row>
        <row r="1379">
          <cell r="E1379" t="str">
            <v>(1 + i)^A' - 1</v>
          </cell>
        </row>
        <row r="1380">
          <cell r="A1380" t="str">
            <v xml:space="preserve">       3.</v>
          </cell>
          <cell r="C1380" t="str">
            <v>Biaya Pasti per Jam  :</v>
          </cell>
        </row>
        <row r="1381">
          <cell r="C1381" t="str">
            <v>a.  Biaya Pengembalian Modal  =</v>
          </cell>
          <cell r="E1381" t="str">
            <v>( B' - C ) x D</v>
          </cell>
          <cell r="G1381" t="str">
            <v>E</v>
          </cell>
          <cell r="H1381">
            <v>8030.9508196721317</v>
          </cell>
          <cell r="I1381" t="str">
            <v>Rupiah</v>
          </cell>
        </row>
        <row r="1382">
          <cell r="E1382" t="str">
            <v>W'</v>
          </cell>
        </row>
        <row r="1384">
          <cell r="C1384" t="str">
            <v>b.  Asuransi, dll =</v>
          </cell>
          <cell r="D1384">
            <v>2E-3</v>
          </cell>
          <cell r="E1384" t="str">
            <v xml:space="preserve">  x   B'</v>
          </cell>
          <cell r="G1384" t="str">
            <v>F</v>
          </cell>
          <cell r="H1384">
            <v>46.2</v>
          </cell>
          <cell r="I1384" t="str">
            <v>Rupiah</v>
          </cell>
        </row>
        <row r="1385">
          <cell r="E1385" t="str">
            <v>W'</v>
          </cell>
        </row>
        <row r="1387">
          <cell r="C1387" t="str">
            <v>Biaya Pasti per Jam             =</v>
          </cell>
          <cell r="E1387" t="str">
            <v>( E + F )</v>
          </cell>
          <cell r="G1387" t="str">
            <v>G</v>
          </cell>
          <cell r="H1387">
            <v>8077.1508196721315</v>
          </cell>
          <cell r="I1387" t="str">
            <v>Rupiah</v>
          </cell>
        </row>
        <row r="1389">
          <cell r="A1389" t="str">
            <v>C.</v>
          </cell>
          <cell r="C1389" t="str">
            <v>BIAYA OPERASI PER JAM KERJA</v>
          </cell>
        </row>
        <row r="1391">
          <cell r="A1391" t="str">
            <v xml:space="preserve">       1.</v>
          </cell>
          <cell r="C1391" t="str">
            <v xml:space="preserve">Bahan Bakar  =  (0.125-0.175 Ltr/HP/Jam)   x Pw x Ms </v>
          </cell>
          <cell r="G1391" t="str">
            <v>H</v>
          </cell>
          <cell r="H1391">
            <v>7356.25</v>
          </cell>
          <cell r="I1391" t="str">
            <v>Rupiah</v>
          </cell>
        </row>
        <row r="1393">
          <cell r="A1393" t="str">
            <v xml:space="preserve">       2.</v>
          </cell>
          <cell r="C1393" t="str">
            <v>Pelumas         =  (0.01-0.02 Ltr/HP/Jam) x Pw x Mp</v>
          </cell>
          <cell r="G1393" t="str">
            <v>I</v>
          </cell>
          <cell r="H1393">
            <v>3300</v>
          </cell>
          <cell r="I1393" t="str">
            <v>Rupiah</v>
          </cell>
        </row>
        <row r="1395">
          <cell r="A1395" t="str">
            <v xml:space="preserve">       3.</v>
          </cell>
          <cell r="C1395" t="str">
            <v>Perawatan dan</v>
          </cell>
          <cell r="D1395" t="str">
            <v>(12,5 % - 17,5 %)  x  B'</v>
          </cell>
          <cell r="G1395" t="str">
            <v>K</v>
          </cell>
          <cell r="H1395">
            <v>2887.5</v>
          </cell>
          <cell r="I1395" t="str">
            <v>Rupiah</v>
          </cell>
        </row>
        <row r="1396">
          <cell r="C1396" t="str">
            <v xml:space="preserve">        perbaikan    =</v>
          </cell>
          <cell r="D1396" t="str">
            <v>W'</v>
          </cell>
        </row>
        <row r="1398">
          <cell r="A1398" t="str">
            <v xml:space="preserve">       4.</v>
          </cell>
          <cell r="C1398" t="str">
            <v>Operator</v>
          </cell>
          <cell r="D1398" t="str">
            <v>=   ( 1  Orang / Jam )  x  U1</v>
          </cell>
          <cell r="G1398" t="str">
            <v>L</v>
          </cell>
          <cell r="H1398">
            <v>11875</v>
          </cell>
          <cell r="I1398" t="str">
            <v>Rupiah</v>
          </cell>
        </row>
        <row r="1399">
          <cell r="A1399" t="str">
            <v xml:space="preserve">       5.</v>
          </cell>
          <cell r="C1399" t="str">
            <v>Pembantu Operator</v>
          </cell>
          <cell r="D1399" t="str">
            <v>=   ( 1  Orang / Jam )  x  U2</v>
          </cell>
          <cell r="G1399" t="str">
            <v>M</v>
          </cell>
          <cell r="H1399">
            <v>7500</v>
          </cell>
          <cell r="I1399" t="str">
            <v>Rupiah</v>
          </cell>
        </row>
        <row r="1401">
          <cell r="C1401" t="str">
            <v>Biaya Operasi per Jam        =</v>
          </cell>
          <cell r="E1401" t="str">
            <v>(H+I+K+L+M)</v>
          </cell>
          <cell r="G1401" t="str">
            <v>P</v>
          </cell>
          <cell r="H1401">
            <v>32918.75</v>
          </cell>
          <cell r="I1401" t="str">
            <v>Rupiah</v>
          </cell>
        </row>
        <row r="1403">
          <cell r="A1403" t="str">
            <v>D.</v>
          </cell>
          <cell r="C1403" t="str">
            <v>TOTAL BIAYA SEWA ALAT / JAM   =   ( G + P )</v>
          </cell>
          <cell r="G1403" t="str">
            <v>S</v>
          </cell>
          <cell r="H1403">
            <v>40995.900819672133</v>
          </cell>
          <cell r="I1403" t="str">
            <v>Rupiah</v>
          </cell>
        </row>
        <row r="1406">
          <cell r="A1406" t="str">
            <v>E.</v>
          </cell>
          <cell r="C1406" t="str">
            <v>LAIN - LAIN</v>
          </cell>
        </row>
        <row r="1407">
          <cell r="A1407" t="str">
            <v xml:space="preserve">       1.</v>
          </cell>
          <cell r="C1407" t="str">
            <v>Tingkat Suku Bunga</v>
          </cell>
          <cell r="G1407" t="str">
            <v>i</v>
          </cell>
          <cell r="H1407">
            <v>20</v>
          </cell>
          <cell r="I1407" t="str">
            <v>% / Tahun</v>
          </cell>
        </row>
        <row r="1408">
          <cell r="A1408" t="str">
            <v xml:space="preserve">       2.</v>
          </cell>
          <cell r="C1408" t="str">
            <v>Upah Operator / Sopir</v>
          </cell>
          <cell r="G1408" t="str">
            <v>U1</v>
          </cell>
          <cell r="H1408">
            <v>11875</v>
          </cell>
          <cell r="I1408" t="str">
            <v>Rp./Jam</v>
          </cell>
        </row>
        <row r="1409">
          <cell r="A1409" t="str">
            <v xml:space="preserve">       3.</v>
          </cell>
          <cell r="C1409" t="str">
            <v>Upah Pembantu Operator / Pmb.Sopir</v>
          </cell>
          <cell r="G1409" t="str">
            <v>U2</v>
          </cell>
          <cell r="H1409">
            <v>7500</v>
          </cell>
          <cell r="I1409" t="str">
            <v>Rp./Jam</v>
          </cell>
        </row>
        <row r="1410">
          <cell r="A1410" t="str">
            <v xml:space="preserve">       4.</v>
          </cell>
          <cell r="C1410" t="str">
            <v>Bahan Bakar Bensin</v>
          </cell>
          <cell r="G1410" t="str">
            <v>Mb</v>
          </cell>
          <cell r="H1410">
            <v>5160</v>
          </cell>
          <cell r="I1410" t="str">
            <v>Liter</v>
          </cell>
        </row>
        <row r="1411">
          <cell r="A1411" t="str">
            <v xml:space="preserve">       5.</v>
          </cell>
          <cell r="C1411" t="str">
            <v>Bahan Bakar Solar</v>
          </cell>
          <cell r="G1411" t="str">
            <v>Ms</v>
          </cell>
          <cell r="H1411">
            <v>5350</v>
          </cell>
          <cell r="I1411" t="str">
            <v>Liter</v>
          </cell>
        </row>
        <row r="1412">
          <cell r="A1412" t="str">
            <v xml:space="preserve">       6.</v>
          </cell>
          <cell r="C1412" t="str">
            <v>Minyak Pelumas</v>
          </cell>
          <cell r="G1412" t="str">
            <v>Mp</v>
          </cell>
          <cell r="H1412">
            <v>30000</v>
          </cell>
          <cell r="I1412" t="str">
            <v>Liter</v>
          </cell>
        </row>
        <row r="1413">
          <cell r="A1413" t="str">
            <v xml:space="preserve">       7.</v>
          </cell>
          <cell r="C1413" t="str">
            <v>PPN diperhitungkan pada lembar Rekapitulasi</v>
          </cell>
        </row>
        <row r="1414">
          <cell r="C1414" t="str">
            <v>Biaya Pekerjaan</v>
          </cell>
        </row>
        <row r="1417">
          <cell r="A1417" t="str">
            <v>URAIAN ANALISA ALAT</v>
          </cell>
        </row>
        <row r="1420">
          <cell r="A1420" t="str">
            <v>No.</v>
          </cell>
          <cell r="C1420" t="str">
            <v>U R A I A N</v>
          </cell>
          <cell r="G1420" t="str">
            <v>KODE</v>
          </cell>
          <cell r="H1420" t="str">
            <v>KOEF.</v>
          </cell>
          <cell r="I1420" t="str">
            <v>SATUAN</v>
          </cell>
          <cell r="J1420" t="str">
            <v>KET.</v>
          </cell>
        </row>
        <row r="1423">
          <cell r="A1423" t="str">
            <v>A.</v>
          </cell>
          <cell r="C1423" t="str">
            <v>URAIAN PERALATAN</v>
          </cell>
        </row>
        <row r="1424">
          <cell r="A1424" t="str">
            <v xml:space="preserve">       1.</v>
          </cell>
          <cell r="C1424" t="str">
            <v>Jenis Peralatan</v>
          </cell>
          <cell r="G1424" t="str">
            <v>TAMPER</v>
          </cell>
          <cell r="J1424" t="str">
            <v>E25</v>
          </cell>
        </row>
        <row r="1425">
          <cell r="A1425" t="str">
            <v xml:space="preserve">       2.</v>
          </cell>
          <cell r="C1425" t="str">
            <v>Tenaga</v>
          </cell>
          <cell r="G1425" t="str">
            <v>Pw</v>
          </cell>
          <cell r="H1425">
            <v>5</v>
          </cell>
          <cell r="I1425" t="str">
            <v>HP</v>
          </cell>
        </row>
        <row r="1426">
          <cell r="A1426" t="str">
            <v xml:space="preserve">       3.</v>
          </cell>
          <cell r="C1426" t="str">
            <v>Kapasitas</v>
          </cell>
          <cell r="G1426" t="str">
            <v>Cp</v>
          </cell>
          <cell r="H1426">
            <v>0.17</v>
          </cell>
          <cell r="I1426" t="str">
            <v>Ton</v>
          </cell>
        </row>
        <row r="1427">
          <cell r="A1427" t="str">
            <v xml:space="preserve">       4.</v>
          </cell>
          <cell r="C1427" t="str">
            <v>Alat Baru                :</v>
          </cell>
          <cell r="D1427" t="str">
            <v xml:space="preserve">  a.  Umur Ekonomis</v>
          </cell>
          <cell r="G1427" t="str">
            <v>A</v>
          </cell>
          <cell r="H1427">
            <v>4</v>
          </cell>
          <cell r="I1427" t="str">
            <v>Tahun</v>
          </cell>
        </row>
        <row r="1428">
          <cell r="D1428" t="str">
            <v xml:space="preserve">  b.  Jam Kerja Dalam 1 Tahun</v>
          </cell>
          <cell r="G1428" t="str">
            <v>W</v>
          </cell>
          <cell r="H1428">
            <v>1000</v>
          </cell>
          <cell r="I1428" t="str">
            <v>Jam</v>
          </cell>
        </row>
        <row r="1429">
          <cell r="D1429" t="str">
            <v xml:space="preserve">  c.  Harga Alat</v>
          </cell>
          <cell r="G1429" t="str">
            <v>B</v>
          </cell>
          <cell r="H1429">
            <v>17490000</v>
          </cell>
          <cell r="I1429" t="str">
            <v>Rupiah</v>
          </cell>
        </row>
        <row r="1430">
          <cell r="A1430" t="str">
            <v xml:space="preserve">       5.</v>
          </cell>
          <cell r="C1430" t="str">
            <v>Alat Yang Dipakai  :</v>
          </cell>
          <cell r="D1430" t="str">
            <v xml:space="preserve">  a.  Umur Ekonomis</v>
          </cell>
          <cell r="G1430" t="str">
            <v>A'</v>
          </cell>
          <cell r="H1430">
            <v>4</v>
          </cell>
          <cell r="I1430" t="str">
            <v>Tahun</v>
          </cell>
          <cell r="J1430" t="str">
            <v xml:space="preserve"> Alat Baru</v>
          </cell>
        </row>
        <row r="1431">
          <cell r="D1431" t="str">
            <v xml:space="preserve">  b.  Jam Kerja Dalam 1 Tahun </v>
          </cell>
          <cell r="G1431" t="str">
            <v>W'</v>
          </cell>
          <cell r="H1431">
            <v>1000</v>
          </cell>
          <cell r="I1431" t="str">
            <v>Jam</v>
          </cell>
          <cell r="J1431" t="str">
            <v xml:space="preserve"> Alat Baru</v>
          </cell>
        </row>
        <row r="1432">
          <cell r="D1432" t="str">
            <v xml:space="preserve">  c.  Harga Alat   (*)</v>
          </cell>
          <cell r="G1432" t="str">
            <v>B'</v>
          </cell>
          <cell r="H1432">
            <v>17490000</v>
          </cell>
          <cell r="I1432" t="str">
            <v>Rupiah</v>
          </cell>
          <cell r="J1432" t="str">
            <v xml:space="preserve"> Alat Baru</v>
          </cell>
        </row>
        <row r="1434">
          <cell r="A1434" t="str">
            <v>B.</v>
          </cell>
          <cell r="C1434" t="str">
            <v>BIAYA PASTI PER JAM KERJA</v>
          </cell>
        </row>
        <row r="1435">
          <cell r="A1435" t="str">
            <v xml:space="preserve">       1.</v>
          </cell>
          <cell r="C1435" t="str">
            <v>Nilai Sisa Alat</v>
          </cell>
          <cell r="D1435" t="str">
            <v>=  10 % x B</v>
          </cell>
          <cell r="G1435" t="str">
            <v>C</v>
          </cell>
          <cell r="H1435">
            <v>1749000</v>
          </cell>
          <cell r="I1435" t="str">
            <v>Rupiah</v>
          </cell>
        </row>
        <row r="1437">
          <cell r="A1437" t="str">
            <v xml:space="preserve">       2.</v>
          </cell>
          <cell r="C1437" t="str">
            <v>Faktor Angsuran Modal    =</v>
          </cell>
          <cell r="E1437" t="str">
            <v>i x (1 + i)^A'</v>
          </cell>
          <cell r="G1437" t="str">
            <v>D</v>
          </cell>
          <cell r="H1437">
            <v>0.38628912071535026</v>
          </cell>
          <cell r="I1437" t="str">
            <v>-</v>
          </cell>
        </row>
        <row r="1438">
          <cell r="E1438" t="str">
            <v>(1 + i)^A' - 1</v>
          </cell>
        </row>
        <row r="1439">
          <cell r="A1439" t="str">
            <v xml:space="preserve">       3.</v>
          </cell>
          <cell r="C1439" t="str">
            <v>Biaya Pasti per Jam  :</v>
          </cell>
        </row>
        <row r="1440">
          <cell r="C1440" t="str">
            <v>a.  Biaya Pengembalian Modal  =</v>
          </cell>
          <cell r="E1440" t="str">
            <v>( B' - C ) x D</v>
          </cell>
          <cell r="G1440" t="str">
            <v>E</v>
          </cell>
          <cell r="H1440">
            <v>6080.5770491803287</v>
          </cell>
          <cell r="I1440" t="str">
            <v>Rupiah</v>
          </cell>
        </row>
        <row r="1441">
          <cell r="E1441" t="str">
            <v>W'</v>
          </cell>
        </row>
        <row r="1443">
          <cell r="C1443" t="str">
            <v>b.  Asuransi, dll =</v>
          </cell>
          <cell r="D1443">
            <v>2E-3</v>
          </cell>
          <cell r="E1443" t="str">
            <v xml:space="preserve">  x   B'</v>
          </cell>
          <cell r="G1443" t="str">
            <v>F</v>
          </cell>
          <cell r="H1443">
            <v>34.979999999999997</v>
          </cell>
          <cell r="I1443" t="str">
            <v>Rupiah</v>
          </cell>
        </row>
        <row r="1444">
          <cell r="E1444" t="str">
            <v>W'</v>
          </cell>
        </row>
        <row r="1446">
          <cell r="C1446" t="str">
            <v>Biaya Pasti per Jam             =</v>
          </cell>
          <cell r="E1446" t="str">
            <v>( E + F )</v>
          </cell>
          <cell r="G1446" t="str">
            <v>G</v>
          </cell>
          <cell r="H1446">
            <v>6115.5570491803282</v>
          </cell>
          <cell r="I1446" t="str">
            <v>Rupiah</v>
          </cell>
        </row>
        <row r="1448">
          <cell r="A1448" t="str">
            <v>C.</v>
          </cell>
          <cell r="C1448" t="str">
            <v>BIAYA OPERASI PER JAM KERJA</v>
          </cell>
        </row>
        <row r="1450">
          <cell r="A1450" t="str">
            <v xml:space="preserve">       1.</v>
          </cell>
          <cell r="C1450" t="str">
            <v xml:space="preserve">Bahan Bakar  =  (0.125-0.175 Ltr/HP/Jam)   x Pw x Ms </v>
          </cell>
          <cell r="G1450" t="str">
            <v>H</v>
          </cell>
          <cell r="H1450">
            <v>3343.75</v>
          </cell>
          <cell r="I1450" t="str">
            <v>Rupiah</v>
          </cell>
        </row>
        <row r="1452">
          <cell r="A1452" t="str">
            <v xml:space="preserve">       2.</v>
          </cell>
          <cell r="C1452" t="str">
            <v>Pelumas         =  (0.01-0.02 Ltr/HP/Jam) x Pw x Mp</v>
          </cell>
          <cell r="G1452" t="str">
            <v>I</v>
          </cell>
          <cell r="H1452">
            <v>1500</v>
          </cell>
          <cell r="I1452" t="str">
            <v>Rupiah</v>
          </cell>
        </row>
        <row r="1454">
          <cell r="A1454" t="str">
            <v xml:space="preserve">       3.</v>
          </cell>
          <cell r="C1454" t="str">
            <v>Perawatan dan</v>
          </cell>
          <cell r="D1454" t="str">
            <v>(12,5 % - 17,5 %)  x  B'</v>
          </cell>
          <cell r="G1454" t="str">
            <v>K</v>
          </cell>
          <cell r="H1454">
            <v>2186.25</v>
          </cell>
          <cell r="I1454" t="str">
            <v>Rupiah</v>
          </cell>
        </row>
        <row r="1455">
          <cell r="C1455" t="str">
            <v xml:space="preserve">        perbaikan    =</v>
          </cell>
          <cell r="D1455" t="str">
            <v>W'</v>
          </cell>
        </row>
        <row r="1457">
          <cell r="A1457" t="str">
            <v xml:space="preserve">       4.</v>
          </cell>
          <cell r="C1457" t="str">
            <v>Operator</v>
          </cell>
          <cell r="D1457" t="str">
            <v>=   ( 1  Orang / Jam )  x  U1</v>
          </cell>
          <cell r="G1457" t="str">
            <v>L</v>
          </cell>
          <cell r="H1457">
            <v>11875</v>
          </cell>
          <cell r="I1457" t="str">
            <v>Rupiah</v>
          </cell>
        </row>
        <row r="1458">
          <cell r="A1458" t="str">
            <v xml:space="preserve">       5.</v>
          </cell>
          <cell r="C1458" t="str">
            <v>Pembantu Operator</v>
          </cell>
          <cell r="D1458" t="str">
            <v>=   ( 1  Orang / Jam )  x  U2</v>
          </cell>
          <cell r="G1458" t="str">
            <v>M</v>
          </cell>
          <cell r="H1458">
            <v>7500</v>
          </cell>
          <cell r="I1458" t="str">
            <v>Rupiah</v>
          </cell>
        </row>
        <row r="1460">
          <cell r="C1460" t="str">
            <v>Biaya Operasi per Jam        =</v>
          </cell>
          <cell r="E1460" t="str">
            <v>(H+I+K+L+M)</v>
          </cell>
          <cell r="G1460" t="str">
            <v>P</v>
          </cell>
          <cell r="H1460">
            <v>26405</v>
          </cell>
          <cell r="I1460" t="str">
            <v>Rupiah</v>
          </cell>
        </row>
        <row r="1462">
          <cell r="A1462" t="str">
            <v>D.</v>
          </cell>
          <cell r="C1462" t="str">
            <v>TOTAL BIAYA SEWA ALAT / JAM   =   ( G + P )</v>
          </cell>
          <cell r="G1462" t="str">
            <v>S</v>
          </cell>
          <cell r="H1462">
            <v>32520.55704918033</v>
          </cell>
          <cell r="I1462" t="str">
            <v>Rupiah</v>
          </cell>
        </row>
        <row r="1465">
          <cell r="A1465" t="str">
            <v>E.</v>
          </cell>
          <cell r="C1465" t="str">
            <v>LAIN - LAIN</v>
          </cell>
        </row>
        <row r="1466">
          <cell r="A1466" t="str">
            <v xml:space="preserve">       1.</v>
          </cell>
          <cell r="C1466" t="str">
            <v>Tingkat Suku Bunga</v>
          </cell>
          <cell r="G1466" t="str">
            <v>i</v>
          </cell>
          <cell r="H1466">
            <v>20</v>
          </cell>
          <cell r="I1466" t="str">
            <v>% / Tahun</v>
          </cell>
        </row>
        <row r="1467">
          <cell r="A1467" t="str">
            <v xml:space="preserve">       2.</v>
          </cell>
          <cell r="C1467" t="str">
            <v>Upah Operator / Sopir</v>
          </cell>
          <cell r="G1467" t="str">
            <v>U1</v>
          </cell>
          <cell r="H1467">
            <v>11875</v>
          </cell>
          <cell r="I1467" t="str">
            <v>Rp./Jam</v>
          </cell>
        </row>
        <row r="1468">
          <cell r="A1468" t="str">
            <v xml:space="preserve">       3.</v>
          </cell>
          <cell r="C1468" t="str">
            <v>Upah Pembantu Operator / Pmb.Sopir</v>
          </cell>
          <cell r="G1468" t="str">
            <v>U2</v>
          </cell>
          <cell r="H1468">
            <v>7500</v>
          </cell>
          <cell r="I1468" t="str">
            <v>Rp./Jam</v>
          </cell>
        </row>
        <row r="1469">
          <cell r="A1469" t="str">
            <v xml:space="preserve">       4.</v>
          </cell>
          <cell r="C1469" t="str">
            <v>Bahan Bakar Bensin</v>
          </cell>
          <cell r="G1469" t="str">
            <v>Mb</v>
          </cell>
          <cell r="H1469">
            <v>5160</v>
          </cell>
          <cell r="I1469" t="str">
            <v>Liter</v>
          </cell>
        </row>
        <row r="1470">
          <cell r="A1470" t="str">
            <v xml:space="preserve">       5.</v>
          </cell>
          <cell r="C1470" t="str">
            <v>Bahan Bakar Solar</v>
          </cell>
          <cell r="G1470" t="str">
            <v>Ms</v>
          </cell>
          <cell r="H1470">
            <v>5350</v>
          </cell>
          <cell r="I1470" t="str">
            <v>Liter</v>
          </cell>
        </row>
        <row r="1471">
          <cell r="A1471" t="str">
            <v xml:space="preserve">       6.</v>
          </cell>
          <cell r="C1471" t="str">
            <v>Minyak Pelumas</v>
          </cell>
          <cell r="G1471" t="str">
            <v>Mp</v>
          </cell>
          <cell r="H1471">
            <v>30000</v>
          </cell>
          <cell r="I1471" t="str">
            <v>Liter</v>
          </cell>
        </row>
        <row r="1472">
          <cell r="A1472" t="str">
            <v xml:space="preserve">       7.</v>
          </cell>
          <cell r="C1472" t="str">
            <v>PPN diperhitungkan pada lembar Rekapitulasi</v>
          </cell>
        </row>
        <row r="1473">
          <cell r="C1473" t="str">
            <v>Biaya Pekerjaan</v>
          </cell>
        </row>
        <row r="1476">
          <cell r="A1476" t="str">
            <v>URAIAN ANALISA ALAT</v>
          </cell>
        </row>
        <row r="1479">
          <cell r="A1479" t="str">
            <v>No.</v>
          </cell>
          <cell r="C1479" t="str">
            <v>U R A I A N</v>
          </cell>
          <cell r="G1479" t="str">
            <v>KODE</v>
          </cell>
          <cell r="H1479" t="str">
            <v>KOEF.</v>
          </cell>
          <cell r="I1479" t="str">
            <v>SATUAN</v>
          </cell>
          <cell r="J1479" t="str">
            <v>KET.</v>
          </cell>
        </row>
        <row r="1482">
          <cell r="A1482" t="str">
            <v>A.</v>
          </cell>
          <cell r="C1482" t="str">
            <v>URAIAN PERALATAN</v>
          </cell>
        </row>
        <row r="1483">
          <cell r="A1483" t="str">
            <v xml:space="preserve">       1.</v>
          </cell>
          <cell r="C1483" t="str">
            <v>Jenis Peralatan</v>
          </cell>
          <cell r="G1483" t="str">
            <v>JACK HAMMER</v>
          </cell>
          <cell r="J1483" t="str">
            <v>E26</v>
          </cell>
        </row>
        <row r="1484">
          <cell r="A1484" t="str">
            <v xml:space="preserve">       2.</v>
          </cell>
          <cell r="C1484" t="str">
            <v>Tenaga</v>
          </cell>
          <cell r="G1484" t="str">
            <v>Pw</v>
          </cell>
          <cell r="H1484">
            <v>3</v>
          </cell>
          <cell r="I1484" t="str">
            <v>HP</v>
          </cell>
        </row>
        <row r="1485">
          <cell r="A1485" t="str">
            <v xml:space="preserve">       3.</v>
          </cell>
          <cell r="C1485" t="str">
            <v>Kapasitas</v>
          </cell>
          <cell r="G1485" t="str">
            <v>Cp</v>
          </cell>
          <cell r="H1485" t="str">
            <v xml:space="preserve">-  </v>
          </cell>
          <cell r="I1485" t="str">
            <v>-</v>
          </cell>
        </row>
        <row r="1486">
          <cell r="A1486" t="str">
            <v xml:space="preserve">       4.</v>
          </cell>
          <cell r="C1486" t="str">
            <v>Alat Baru                :</v>
          </cell>
          <cell r="D1486" t="str">
            <v xml:space="preserve">  a.  Umur Ekonomis</v>
          </cell>
          <cell r="G1486" t="str">
            <v>A</v>
          </cell>
          <cell r="H1486">
            <v>4</v>
          </cell>
          <cell r="I1486" t="str">
            <v>Tahun</v>
          </cell>
        </row>
        <row r="1487">
          <cell r="D1487" t="str">
            <v xml:space="preserve">  b.  Jam Kerja Dalam 1 Tahun</v>
          </cell>
          <cell r="G1487" t="str">
            <v>W</v>
          </cell>
          <cell r="H1487">
            <v>1000</v>
          </cell>
          <cell r="I1487" t="str">
            <v>Jam</v>
          </cell>
        </row>
        <row r="1488">
          <cell r="D1488" t="str">
            <v xml:space="preserve">  c.  Harga Alat</v>
          </cell>
          <cell r="G1488" t="str">
            <v>B</v>
          </cell>
          <cell r="H1488">
            <v>17490000</v>
          </cell>
          <cell r="I1488" t="str">
            <v>Rupiah</v>
          </cell>
        </row>
        <row r="1489">
          <cell r="A1489" t="str">
            <v xml:space="preserve">       5.</v>
          </cell>
          <cell r="C1489" t="str">
            <v>Alat Yang Dipakai  :</v>
          </cell>
          <cell r="D1489" t="str">
            <v xml:space="preserve">  a.  Umur Ekonomis</v>
          </cell>
          <cell r="G1489" t="str">
            <v>A'</v>
          </cell>
          <cell r="H1489">
            <v>4</v>
          </cell>
          <cell r="I1489" t="str">
            <v>Tahun</v>
          </cell>
          <cell r="J1489" t="str">
            <v xml:space="preserve"> Alat Baru</v>
          </cell>
        </row>
        <row r="1490">
          <cell r="D1490" t="str">
            <v xml:space="preserve">  b.  Jam Kerja Dalam 1 Tahun </v>
          </cell>
          <cell r="G1490" t="str">
            <v>W'</v>
          </cell>
          <cell r="H1490">
            <v>1000</v>
          </cell>
          <cell r="I1490" t="str">
            <v>Jam</v>
          </cell>
          <cell r="J1490" t="str">
            <v xml:space="preserve"> Alat Baru</v>
          </cell>
        </row>
        <row r="1491">
          <cell r="D1491" t="str">
            <v xml:space="preserve">  c.  Harga Alat   (*)</v>
          </cell>
          <cell r="G1491" t="str">
            <v>B'</v>
          </cell>
          <cell r="H1491">
            <v>17490000</v>
          </cell>
          <cell r="I1491" t="str">
            <v>Rupiah</v>
          </cell>
          <cell r="J1491" t="str">
            <v xml:space="preserve"> Alat Baru</v>
          </cell>
        </row>
        <row r="1493">
          <cell r="A1493" t="str">
            <v>B.</v>
          </cell>
          <cell r="C1493" t="str">
            <v>BIAYA PASTI PER JAM KERJA</v>
          </cell>
        </row>
        <row r="1494">
          <cell r="A1494" t="str">
            <v xml:space="preserve">       1.</v>
          </cell>
          <cell r="C1494" t="str">
            <v>Nilai Sisa Alat</v>
          </cell>
          <cell r="D1494" t="str">
            <v>=  10 % x B</v>
          </cell>
          <cell r="G1494" t="str">
            <v>C</v>
          </cell>
          <cell r="H1494">
            <v>1749000</v>
          </cell>
          <cell r="I1494" t="str">
            <v>Rupiah</v>
          </cell>
        </row>
        <row r="1496">
          <cell r="A1496" t="str">
            <v xml:space="preserve">       2.</v>
          </cell>
          <cell r="C1496" t="str">
            <v>Faktor Angsuran Modal    =</v>
          </cell>
          <cell r="E1496" t="str">
            <v>i x (1 + i)^A'</v>
          </cell>
          <cell r="G1496" t="str">
            <v>D</v>
          </cell>
          <cell r="H1496">
            <v>0.38628912071535026</v>
          </cell>
          <cell r="I1496" t="str">
            <v>-</v>
          </cell>
        </row>
        <row r="1497">
          <cell r="E1497" t="str">
            <v>(1 + i)^A' - 1</v>
          </cell>
        </row>
        <row r="1498">
          <cell r="A1498" t="str">
            <v xml:space="preserve">       3.</v>
          </cell>
          <cell r="C1498" t="str">
            <v>Biaya Pasti per Jam  :</v>
          </cell>
        </row>
        <row r="1499">
          <cell r="C1499" t="str">
            <v>a.  Biaya Pengembalian Modal  =</v>
          </cell>
          <cell r="E1499" t="str">
            <v>( B' - C ) x D</v>
          </cell>
          <cell r="G1499" t="str">
            <v>E</v>
          </cell>
          <cell r="H1499">
            <v>6080.5770491803287</v>
          </cell>
          <cell r="I1499" t="str">
            <v>Rupiah</v>
          </cell>
        </row>
        <row r="1500">
          <cell r="E1500" t="str">
            <v>W'</v>
          </cell>
        </row>
        <row r="1502">
          <cell r="C1502" t="str">
            <v>b.  Asuransi, dll =</v>
          </cell>
          <cell r="D1502">
            <v>2E-3</v>
          </cell>
          <cell r="E1502" t="str">
            <v xml:space="preserve">  x   B'</v>
          </cell>
          <cell r="G1502" t="str">
            <v>F</v>
          </cell>
          <cell r="H1502">
            <v>34.979999999999997</v>
          </cell>
          <cell r="I1502" t="str">
            <v>Rupiah</v>
          </cell>
        </row>
        <row r="1503">
          <cell r="E1503" t="str">
            <v>W'</v>
          </cell>
        </row>
        <row r="1505">
          <cell r="C1505" t="str">
            <v>Biaya Pasti per Jam             =</v>
          </cell>
          <cell r="E1505" t="str">
            <v>( E + F )</v>
          </cell>
          <cell r="G1505" t="str">
            <v>G</v>
          </cell>
          <cell r="H1505">
            <v>6115.5570491803282</v>
          </cell>
          <cell r="I1505" t="str">
            <v>Rupiah</v>
          </cell>
        </row>
        <row r="1507">
          <cell r="A1507" t="str">
            <v>C.</v>
          </cell>
          <cell r="C1507" t="str">
            <v>BIAYA OPERASI PER JAM KERJA</v>
          </cell>
        </row>
        <row r="1509">
          <cell r="A1509" t="str">
            <v xml:space="preserve">       1.</v>
          </cell>
          <cell r="C1509" t="str">
            <v xml:space="preserve">Bahan Bakar  =  (0.125-0.175 Ltr/HP/Jam)   x Pw x Ms </v>
          </cell>
          <cell r="G1509" t="str">
            <v>H</v>
          </cell>
          <cell r="H1509">
            <v>2006.25</v>
          </cell>
          <cell r="I1509" t="str">
            <v>Rupiah</v>
          </cell>
        </row>
        <row r="1511">
          <cell r="A1511" t="str">
            <v xml:space="preserve">       2.</v>
          </cell>
          <cell r="C1511" t="str">
            <v>Pelumas         =  (0.01-0.02 Ltr/HP/Jam) x Pw x Mp</v>
          </cell>
          <cell r="G1511" t="str">
            <v>I</v>
          </cell>
          <cell r="H1511">
            <v>900</v>
          </cell>
          <cell r="I1511" t="str">
            <v>Rupiah</v>
          </cell>
        </row>
        <row r="1513">
          <cell r="A1513" t="str">
            <v xml:space="preserve">       3.</v>
          </cell>
          <cell r="C1513" t="str">
            <v>Perawatan dan</v>
          </cell>
          <cell r="D1513" t="str">
            <v>(12,5 % - 17,5 %)  x  B'</v>
          </cell>
          <cell r="G1513" t="str">
            <v>K</v>
          </cell>
          <cell r="H1513">
            <v>2186.25</v>
          </cell>
          <cell r="I1513" t="str">
            <v>Rupiah</v>
          </cell>
        </row>
        <row r="1514">
          <cell r="C1514" t="str">
            <v xml:space="preserve">        perbaikan    =</v>
          </cell>
          <cell r="D1514" t="str">
            <v>W'</v>
          </cell>
        </row>
        <row r="1516">
          <cell r="A1516" t="str">
            <v xml:space="preserve">       4.</v>
          </cell>
          <cell r="C1516" t="str">
            <v>Operator</v>
          </cell>
          <cell r="D1516" t="str">
            <v>=   ( 1  Orang / Jam )  x  U1</v>
          </cell>
          <cell r="G1516" t="str">
            <v>L</v>
          </cell>
          <cell r="H1516">
            <v>11875</v>
          </cell>
          <cell r="I1516" t="str">
            <v>Rupiah</v>
          </cell>
        </row>
        <row r="1517">
          <cell r="A1517" t="str">
            <v xml:space="preserve">       5.</v>
          </cell>
          <cell r="C1517" t="str">
            <v>Pembantu Operator</v>
          </cell>
          <cell r="D1517" t="str">
            <v>=   ( 1  Orang / Jam )  x  U2</v>
          </cell>
          <cell r="G1517" t="str">
            <v>M</v>
          </cell>
          <cell r="H1517">
            <v>7500</v>
          </cell>
          <cell r="I1517" t="str">
            <v>Rupiah</v>
          </cell>
        </row>
        <row r="1519">
          <cell r="C1519" t="str">
            <v>Biaya Operasi per Jam        =</v>
          </cell>
          <cell r="E1519" t="str">
            <v>(H+I+K+L+M)</v>
          </cell>
          <cell r="G1519" t="str">
            <v>P</v>
          </cell>
          <cell r="H1519">
            <v>24467.5</v>
          </cell>
          <cell r="I1519" t="str">
            <v>Rupiah</v>
          </cell>
        </row>
        <row r="1521">
          <cell r="A1521" t="str">
            <v>D.</v>
          </cell>
          <cell r="C1521" t="str">
            <v>TOTAL BIAYA SEWA ALAT / JAM   =   ( G + P )</v>
          </cell>
          <cell r="G1521" t="str">
            <v>S</v>
          </cell>
          <cell r="H1521">
            <v>30583.05704918033</v>
          </cell>
          <cell r="I1521" t="str">
            <v>Rupiah</v>
          </cell>
        </row>
        <row r="1524">
          <cell r="A1524" t="str">
            <v>E.</v>
          </cell>
          <cell r="C1524" t="str">
            <v>LAIN - LAIN</v>
          </cell>
        </row>
        <row r="1525">
          <cell r="A1525" t="str">
            <v xml:space="preserve">       1.</v>
          </cell>
          <cell r="C1525" t="str">
            <v>Tingkat Suku Bunga</v>
          </cell>
          <cell r="G1525" t="str">
            <v>i</v>
          </cell>
          <cell r="H1525">
            <v>20</v>
          </cell>
          <cell r="I1525" t="str">
            <v>% / Tahun</v>
          </cell>
        </row>
        <row r="1526">
          <cell r="A1526" t="str">
            <v xml:space="preserve">       2.</v>
          </cell>
          <cell r="C1526" t="str">
            <v>Upah Operator / Sopir</v>
          </cell>
          <cell r="G1526" t="str">
            <v>U1</v>
          </cell>
          <cell r="H1526">
            <v>11875</v>
          </cell>
          <cell r="I1526" t="str">
            <v>Rp./Jam</v>
          </cell>
        </row>
        <row r="1527">
          <cell r="A1527" t="str">
            <v xml:space="preserve">       3.</v>
          </cell>
          <cell r="C1527" t="str">
            <v>Upah Pembantu Operator / Pmb.Sopir</v>
          </cell>
          <cell r="G1527" t="str">
            <v>U2</v>
          </cell>
          <cell r="H1527">
            <v>7500</v>
          </cell>
          <cell r="I1527" t="str">
            <v>Rp./Jam</v>
          </cell>
        </row>
        <row r="1528">
          <cell r="A1528" t="str">
            <v xml:space="preserve">       4.</v>
          </cell>
          <cell r="C1528" t="str">
            <v>Bahan Bakar Bensin</v>
          </cell>
          <cell r="G1528" t="str">
            <v>Mb</v>
          </cell>
          <cell r="H1528">
            <v>5160</v>
          </cell>
          <cell r="I1528" t="str">
            <v>Liter</v>
          </cell>
        </row>
        <row r="1529">
          <cell r="A1529" t="str">
            <v xml:space="preserve">       5.</v>
          </cell>
          <cell r="C1529" t="str">
            <v>Bahan Bakar Solar</v>
          </cell>
          <cell r="G1529" t="str">
            <v>Ms</v>
          </cell>
          <cell r="H1529">
            <v>5350</v>
          </cell>
          <cell r="I1529" t="str">
            <v>Liter</v>
          </cell>
        </row>
        <row r="1530">
          <cell r="A1530" t="str">
            <v xml:space="preserve">       6.</v>
          </cell>
          <cell r="C1530" t="str">
            <v>Minyak Pelumas</v>
          </cell>
          <cell r="G1530" t="str">
            <v>Mp</v>
          </cell>
          <cell r="H1530">
            <v>30000</v>
          </cell>
          <cell r="I1530" t="str">
            <v>Liter</v>
          </cell>
        </row>
        <row r="1531">
          <cell r="A1531" t="str">
            <v xml:space="preserve">       7.</v>
          </cell>
          <cell r="C1531" t="str">
            <v>PPN diperhitungkan pada lembar Rekapitulasi</v>
          </cell>
        </row>
        <row r="1532">
          <cell r="C1532" t="str">
            <v>Biaya Pekerjaan</v>
          </cell>
        </row>
        <row r="1535">
          <cell r="A1535" t="str">
            <v>URAIAN ANALISA ALAT</v>
          </cell>
        </row>
        <row r="1538">
          <cell r="A1538" t="str">
            <v>No.</v>
          </cell>
          <cell r="C1538" t="str">
            <v>U R A I A N</v>
          </cell>
          <cell r="G1538" t="str">
            <v>KODE</v>
          </cell>
          <cell r="H1538" t="str">
            <v>KOEF.</v>
          </cell>
          <cell r="I1538" t="str">
            <v>SATUAN</v>
          </cell>
          <cell r="J1538" t="str">
            <v>KET.</v>
          </cell>
        </row>
        <row r="1541">
          <cell r="A1541" t="str">
            <v>A.</v>
          </cell>
          <cell r="C1541" t="str">
            <v>URAIAN PERALATAN</v>
          </cell>
        </row>
        <row r="1542">
          <cell r="A1542" t="str">
            <v xml:space="preserve">       1.</v>
          </cell>
          <cell r="C1542" t="str">
            <v>Jenis Peralatan</v>
          </cell>
          <cell r="G1542" t="str">
            <v>FULVI MIXER</v>
          </cell>
          <cell r="J1542" t="str">
            <v>E27</v>
          </cell>
        </row>
        <row r="1543">
          <cell r="A1543" t="str">
            <v xml:space="preserve">       2.</v>
          </cell>
          <cell r="C1543" t="str">
            <v>Tenaga</v>
          </cell>
          <cell r="G1543" t="str">
            <v>Pw</v>
          </cell>
          <cell r="H1543">
            <v>75</v>
          </cell>
          <cell r="I1543" t="str">
            <v>HP</v>
          </cell>
        </row>
        <row r="1544">
          <cell r="A1544" t="str">
            <v xml:space="preserve">       3.</v>
          </cell>
          <cell r="C1544" t="str">
            <v>Kapasitas</v>
          </cell>
          <cell r="G1544" t="str">
            <v>Cp</v>
          </cell>
          <cell r="H1544" t="str">
            <v xml:space="preserve">-  </v>
          </cell>
          <cell r="I1544" t="str">
            <v>-</v>
          </cell>
        </row>
        <row r="1545">
          <cell r="A1545" t="str">
            <v xml:space="preserve">       4.</v>
          </cell>
          <cell r="C1545" t="str">
            <v>Alat Baru                :</v>
          </cell>
          <cell r="D1545" t="str">
            <v xml:space="preserve">  a.  Umur Ekonomis</v>
          </cell>
          <cell r="G1545" t="str">
            <v>A</v>
          </cell>
          <cell r="H1545">
            <v>5</v>
          </cell>
          <cell r="I1545" t="str">
            <v>Tahun</v>
          </cell>
        </row>
        <row r="1546">
          <cell r="D1546" t="str">
            <v xml:space="preserve">  b.  Jam Kerja Dalam 1 Tahun</v>
          </cell>
          <cell r="G1546" t="str">
            <v>W</v>
          </cell>
          <cell r="H1546">
            <v>2000</v>
          </cell>
          <cell r="I1546" t="str">
            <v>Jam</v>
          </cell>
        </row>
        <row r="1547">
          <cell r="D1547" t="str">
            <v xml:space="preserve">  c.  Harga Alat</v>
          </cell>
          <cell r="G1547" t="str">
            <v>B</v>
          </cell>
          <cell r="H1547">
            <v>95700000</v>
          </cell>
          <cell r="I1547" t="str">
            <v>Rupiah</v>
          </cell>
        </row>
        <row r="1548">
          <cell r="A1548" t="str">
            <v xml:space="preserve">       5.</v>
          </cell>
          <cell r="C1548" t="str">
            <v>Alat Yang Dipakai  :</v>
          </cell>
          <cell r="D1548" t="str">
            <v xml:space="preserve">  a.  Umur Ekonomis</v>
          </cell>
          <cell r="G1548" t="str">
            <v>A'</v>
          </cell>
          <cell r="H1548">
            <v>5</v>
          </cell>
          <cell r="I1548" t="str">
            <v>Tahun</v>
          </cell>
          <cell r="J1548" t="str">
            <v xml:space="preserve"> Alat Baru</v>
          </cell>
        </row>
        <row r="1549">
          <cell r="D1549" t="str">
            <v xml:space="preserve">  b.  Jam Kerja Dalam 1 Tahun </v>
          </cell>
          <cell r="G1549" t="str">
            <v>W'</v>
          </cell>
          <cell r="H1549">
            <v>2000</v>
          </cell>
          <cell r="I1549" t="str">
            <v>Jam</v>
          </cell>
          <cell r="J1549" t="str">
            <v xml:space="preserve"> Alat Baru</v>
          </cell>
        </row>
        <row r="1550">
          <cell r="D1550" t="str">
            <v xml:space="preserve">  c.  Harga Alat   (*)</v>
          </cell>
          <cell r="G1550" t="str">
            <v>B'</v>
          </cell>
          <cell r="H1550">
            <v>95700000</v>
          </cell>
          <cell r="I1550" t="str">
            <v>Rupiah</v>
          </cell>
          <cell r="J1550" t="str">
            <v xml:space="preserve"> Alat Baru</v>
          </cell>
        </row>
        <row r="1552">
          <cell r="A1552" t="str">
            <v>B.</v>
          </cell>
          <cell r="C1552" t="str">
            <v>BIAYA PASTI PER JAM KERJA</v>
          </cell>
        </row>
        <row r="1553">
          <cell r="A1553" t="str">
            <v xml:space="preserve">       1.</v>
          </cell>
          <cell r="C1553" t="str">
            <v>Nilai Sisa Alat</v>
          </cell>
          <cell r="D1553" t="str">
            <v>=  10 % x B</v>
          </cell>
          <cell r="G1553" t="str">
            <v>C</v>
          </cell>
          <cell r="H1553">
            <v>9570000</v>
          </cell>
          <cell r="I1553" t="str">
            <v>Rupiah</v>
          </cell>
        </row>
        <row r="1555">
          <cell r="A1555" t="str">
            <v xml:space="preserve">       2.</v>
          </cell>
          <cell r="C1555" t="str">
            <v>Faktor Angsuran Modal    =</v>
          </cell>
          <cell r="E1555" t="str">
            <v>i x (1 + i)^A'</v>
          </cell>
          <cell r="G1555" t="str">
            <v>D</v>
          </cell>
          <cell r="H1555">
            <v>0.33437970328961514</v>
          </cell>
          <cell r="I1555" t="str">
            <v>-</v>
          </cell>
        </row>
        <row r="1556">
          <cell r="E1556" t="str">
            <v>(1 + i)^A' - 1</v>
          </cell>
        </row>
        <row r="1557">
          <cell r="A1557" t="str">
            <v xml:space="preserve">       3.</v>
          </cell>
          <cell r="C1557" t="str">
            <v>Biaya Pasti per Jam  :</v>
          </cell>
        </row>
        <row r="1558">
          <cell r="C1558" t="str">
            <v>a.  Biaya Pengembalian Modal  =</v>
          </cell>
          <cell r="E1558" t="str">
            <v>( B' - C ) x D</v>
          </cell>
          <cell r="G1558" t="str">
            <v>E</v>
          </cell>
          <cell r="H1558">
            <v>14400.061922167275</v>
          </cell>
          <cell r="I1558" t="str">
            <v>Rupiah</v>
          </cell>
        </row>
        <row r="1559">
          <cell r="E1559" t="str">
            <v>W'</v>
          </cell>
        </row>
        <row r="1561">
          <cell r="C1561" t="str">
            <v>b.  Asuransi, dll =</v>
          </cell>
          <cell r="D1561">
            <v>2E-3</v>
          </cell>
          <cell r="E1561" t="str">
            <v xml:space="preserve">  x   B'</v>
          </cell>
          <cell r="G1561" t="str">
            <v>F</v>
          </cell>
          <cell r="H1561">
            <v>95.7</v>
          </cell>
          <cell r="I1561" t="str">
            <v>Rupiah</v>
          </cell>
        </row>
        <row r="1562">
          <cell r="E1562" t="str">
            <v>W'</v>
          </cell>
        </row>
        <row r="1564">
          <cell r="C1564" t="str">
            <v>Biaya Pasti per Jam             =</v>
          </cell>
          <cell r="E1564" t="str">
            <v>( E + F )</v>
          </cell>
          <cell r="G1564" t="str">
            <v>G</v>
          </cell>
          <cell r="H1564">
            <v>14495.761922167276</v>
          </cell>
          <cell r="I1564" t="str">
            <v>Rupiah</v>
          </cell>
        </row>
        <row r="1566">
          <cell r="A1566" t="str">
            <v>C.</v>
          </cell>
          <cell r="C1566" t="str">
            <v>BIAYA OPERASI PER JAM KERJA</v>
          </cell>
        </row>
        <row r="1568">
          <cell r="A1568" t="str">
            <v xml:space="preserve">       1.</v>
          </cell>
          <cell r="C1568" t="str">
            <v xml:space="preserve">Bahan Bakar  =  (0.125-0.175 Ltr/HP/Jam)   x Pw x Ms </v>
          </cell>
          <cell r="G1568" t="str">
            <v>H</v>
          </cell>
          <cell r="H1568">
            <v>50156.25</v>
          </cell>
          <cell r="I1568" t="str">
            <v>Rupiah</v>
          </cell>
        </row>
        <row r="1570">
          <cell r="A1570" t="str">
            <v xml:space="preserve">       2.</v>
          </cell>
          <cell r="C1570" t="str">
            <v>Pelumas         =  (0.01-0.02 Ltr/HP/Jam) x Pw x Mp</v>
          </cell>
          <cell r="G1570" t="str">
            <v>I</v>
          </cell>
          <cell r="H1570">
            <v>22500</v>
          </cell>
          <cell r="I1570" t="str">
            <v>Rupiah</v>
          </cell>
        </row>
        <row r="1572">
          <cell r="A1572" t="str">
            <v xml:space="preserve">       3.</v>
          </cell>
          <cell r="C1572" t="str">
            <v>Perawatan dan</v>
          </cell>
          <cell r="D1572" t="str">
            <v>(12,5 % - 17,5 %)  x  B'</v>
          </cell>
          <cell r="G1572" t="str">
            <v>K</v>
          </cell>
          <cell r="H1572">
            <v>5981.25</v>
          </cell>
          <cell r="I1572" t="str">
            <v>Rupiah</v>
          </cell>
        </row>
        <row r="1573">
          <cell r="C1573" t="str">
            <v xml:space="preserve">        perbaikan    =</v>
          </cell>
          <cell r="D1573" t="str">
            <v>W'</v>
          </cell>
        </row>
        <row r="1575">
          <cell r="A1575" t="str">
            <v xml:space="preserve">       4.</v>
          </cell>
          <cell r="C1575" t="str">
            <v>Operator</v>
          </cell>
          <cell r="D1575" t="str">
            <v>=   ( 1  Orang / Jam )  x  U1</v>
          </cell>
          <cell r="G1575" t="str">
            <v>L</v>
          </cell>
          <cell r="H1575">
            <v>11875</v>
          </cell>
          <cell r="I1575" t="str">
            <v>Rupiah</v>
          </cell>
        </row>
        <row r="1576">
          <cell r="A1576" t="str">
            <v xml:space="preserve">       5.</v>
          </cell>
          <cell r="C1576" t="str">
            <v>Pembantu Operator</v>
          </cell>
          <cell r="D1576" t="str">
            <v>=   ( 1  Orang / Jam )  x  U2</v>
          </cell>
          <cell r="G1576" t="str">
            <v>M</v>
          </cell>
          <cell r="H1576">
            <v>7500</v>
          </cell>
          <cell r="I1576" t="str">
            <v>Rupiah</v>
          </cell>
        </row>
        <row r="1578">
          <cell r="C1578" t="str">
            <v>Biaya Operasi per Jam        =</v>
          </cell>
          <cell r="E1578" t="str">
            <v>(H+I+K+L+M)</v>
          </cell>
          <cell r="G1578" t="str">
            <v>P</v>
          </cell>
          <cell r="H1578">
            <v>98012.5</v>
          </cell>
          <cell r="I1578" t="str">
            <v>Rupiah</v>
          </cell>
        </row>
        <row r="1580">
          <cell r="A1580" t="str">
            <v>D.</v>
          </cell>
          <cell r="C1580" t="str">
            <v>TOTAL BIAYA SEWA ALAT / JAM   =   ( G + P )</v>
          </cell>
          <cell r="G1580" t="str">
            <v>S</v>
          </cell>
          <cell r="H1580">
            <v>112508.26192216728</v>
          </cell>
          <cell r="I1580" t="str">
            <v>Rupiah</v>
          </cell>
        </row>
        <row r="1583">
          <cell r="A1583" t="str">
            <v>E.</v>
          </cell>
          <cell r="C1583" t="str">
            <v>LAIN - LAIN</v>
          </cell>
        </row>
        <row r="1584">
          <cell r="A1584" t="str">
            <v xml:space="preserve">       1.</v>
          </cell>
          <cell r="C1584" t="str">
            <v>Tingkat Suku Bunga</v>
          </cell>
          <cell r="G1584" t="str">
            <v>i</v>
          </cell>
          <cell r="H1584">
            <v>20</v>
          </cell>
          <cell r="I1584" t="str">
            <v>% / Tahun</v>
          </cell>
        </row>
        <row r="1585">
          <cell r="A1585" t="str">
            <v xml:space="preserve">       2.</v>
          </cell>
          <cell r="C1585" t="str">
            <v>Upah Operator / Sopir</v>
          </cell>
          <cell r="G1585" t="str">
            <v>U1</v>
          </cell>
          <cell r="H1585">
            <v>11875</v>
          </cell>
          <cell r="I1585" t="str">
            <v>Rp./Jam</v>
          </cell>
        </row>
        <row r="1586">
          <cell r="A1586" t="str">
            <v xml:space="preserve">       3.</v>
          </cell>
          <cell r="C1586" t="str">
            <v>Upah Pembantu Operator / Pmb.Sopir</v>
          </cell>
          <cell r="G1586" t="str">
            <v>U2</v>
          </cell>
          <cell r="H1586">
            <v>7500</v>
          </cell>
          <cell r="I1586" t="str">
            <v>Rp./Jam</v>
          </cell>
        </row>
        <row r="1587">
          <cell r="A1587" t="str">
            <v xml:space="preserve">       4.</v>
          </cell>
          <cell r="C1587" t="str">
            <v>Bahan Bakar Bensin</v>
          </cell>
          <cell r="G1587" t="str">
            <v>Mb</v>
          </cell>
          <cell r="H1587">
            <v>5160</v>
          </cell>
          <cell r="I1587" t="str">
            <v>Liter</v>
          </cell>
        </row>
        <row r="1588">
          <cell r="A1588" t="str">
            <v xml:space="preserve">       5.</v>
          </cell>
          <cell r="C1588" t="str">
            <v>Bahan Bakar Solar</v>
          </cell>
          <cell r="G1588" t="str">
            <v>Ms</v>
          </cell>
          <cell r="H1588">
            <v>5350</v>
          </cell>
          <cell r="I1588" t="str">
            <v>Liter</v>
          </cell>
        </row>
        <row r="1589">
          <cell r="A1589" t="str">
            <v xml:space="preserve">       6.</v>
          </cell>
          <cell r="C1589" t="str">
            <v>Minyak Pelumas</v>
          </cell>
          <cell r="G1589" t="str">
            <v>Mp</v>
          </cell>
          <cell r="H1589">
            <v>30000</v>
          </cell>
          <cell r="I1589" t="str">
            <v>Liter</v>
          </cell>
        </row>
        <row r="1590">
          <cell r="A1590" t="str">
            <v xml:space="preserve">       7.</v>
          </cell>
          <cell r="C1590" t="str">
            <v>PPN diperhitungkan pada lembar Rekapitulasi</v>
          </cell>
        </row>
        <row r="1591">
          <cell r="C1591" t="str">
            <v>Biaya Pekerjaan</v>
          </cell>
        </row>
      </sheetData>
      <sheetData sheetId="6">
        <row r="1">
          <cell r="A1" t="str">
            <v>URAIAN ANALISA ALAT</v>
          </cell>
        </row>
        <row r="4">
          <cell r="A4" t="str">
            <v>No.</v>
          </cell>
          <cell r="C4" t="str">
            <v>U R A I A N</v>
          </cell>
          <cell r="G4" t="str">
            <v>KODE</v>
          </cell>
          <cell r="H4" t="str">
            <v>KOEF.</v>
          </cell>
          <cell r="I4" t="str">
            <v>SATUAN</v>
          </cell>
          <cell r="J4" t="str">
            <v>KET.</v>
          </cell>
        </row>
        <row r="7">
          <cell r="A7" t="str">
            <v>A.</v>
          </cell>
          <cell r="C7" t="str">
            <v>URAIAN PERALATAN</v>
          </cell>
        </row>
        <row r="8">
          <cell r="A8" t="str">
            <v xml:space="preserve">       1.</v>
          </cell>
          <cell r="C8" t="str">
            <v>Jenis Peralatan</v>
          </cell>
          <cell r="G8" t="str">
            <v>TRAILLER 15 TON</v>
          </cell>
          <cell r="J8" t="str">
            <v>E35</v>
          </cell>
        </row>
        <row r="9">
          <cell r="A9" t="str">
            <v xml:space="preserve">       2.</v>
          </cell>
          <cell r="C9" t="str">
            <v>Tenaga</v>
          </cell>
          <cell r="G9" t="str">
            <v>Pw</v>
          </cell>
          <cell r="H9">
            <v>150</v>
          </cell>
          <cell r="I9" t="str">
            <v>HP</v>
          </cell>
        </row>
        <row r="10">
          <cell r="A10" t="str">
            <v xml:space="preserve">       3.</v>
          </cell>
          <cell r="C10" t="str">
            <v>Kapasitas</v>
          </cell>
          <cell r="G10" t="str">
            <v>Cp</v>
          </cell>
          <cell r="H10">
            <v>15</v>
          </cell>
          <cell r="I10" t="str">
            <v>Ton</v>
          </cell>
        </row>
        <row r="11">
          <cell r="A11" t="str">
            <v xml:space="preserve">       4.</v>
          </cell>
          <cell r="C11" t="str">
            <v>Alat Baru              :</v>
          </cell>
          <cell r="D11" t="str">
            <v xml:space="preserve">  a.  Umur Ekonomis</v>
          </cell>
          <cell r="G11" t="str">
            <v>A</v>
          </cell>
          <cell r="H11">
            <v>10</v>
          </cell>
          <cell r="I11" t="str">
            <v>Tahun</v>
          </cell>
        </row>
        <row r="12">
          <cell r="D12" t="str">
            <v xml:space="preserve">  b.  Jam Kerja Dalam 1 Tahun</v>
          </cell>
          <cell r="G12" t="str">
            <v>W</v>
          </cell>
          <cell r="H12">
            <v>1500</v>
          </cell>
          <cell r="I12" t="str">
            <v>Jam</v>
          </cell>
        </row>
        <row r="13">
          <cell r="D13" t="str">
            <v xml:space="preserve">  c.  Harga Alat</v>
          </cell>
          <cell r="G13" t="str">
            <v>B</v>
          </cell>
          <cell r="H13">
            <v>276000000</v>
          </cell>
          <cell r="I13" t="str">
            <v>Rupiah</v>
          </cell>
        </row>
        <row r="14">
          <cell r="A14" t="str">
            <v xml:space="preserve">       5.</v>
          </cell>
          <cell r="C14" t="str">
            <v>Alat Yang Dipakai  :</v>
          </cell>
          <cell r="D14" t="str">
            <v xml:space="preserve">  a.  Umur Ekonomis</v>
          </cell>
          <cell r="G14" t="str">
            <v>A'</v>
          </cell>
          <cell r="H14">
            <v>10</v>
          </cell>
          <cell r="I14" t="str">
            <v>Tahun</v>
          </cell>
          <cell r="J14" t="str">
            <v xml:space="preserve"> Alat Baru</v>
          </cell>
        </row>
        <row r="15">
          <cell r="D15" t="str">
            <v xml:space="preserve">  b.  Jam Kerja Dalam 1 Tahun </v>
          </cell>
          <cell r="G15" t="str">
            <v>W'</v>
          </cell>
          <cell r="H15">
            <v>1500</v>
          </cell>
          <cell r="I15" t="str">
            <v>Jam</v>
          </cell>
          <cell r="J15" t="str">
            <v xml:space="preserve"> Alat Baru</v>
          </cell>
        </row>
        <row r="16">
          <cell r="D16" t="str">
            <v xml:space="preserve">  c.  Harga Alat   (*)</v>
          </cell>
          <cell r="G16" t="str">
            <v>B'</v>
          </cell>
          <cell r="H16">
            <v>276000000</v>
          </cell>
          <cell r="I16" t="str">
            <v>Rupiah</v>
          </cell>
          <cell r="J16" t="str">
            <v xml:space="preserve"> Alat Baru</v>
          </cell>
        </row>
        <row r="18">
          <cell r="A18" t="str">
            <v>B.</v>
          </cell>
          <cell r="C18" t="str">
            <v>BIAYA PASTI PER JAM KERJA</v>
          </cell>
        </row>
        <row r="19">
          <cell r="A19" t="str">
            <v xml:space="preserve">       1.</v>
          </cell>
          <cell r="C19" t="str">
            <v>Nilai Sisa Alat</v>
          </cell>
          <cell r="D19" t="str">
            <v>=  10 % x B</v>
          </cell>
          <cell r="G19" t="str">
            <v>C</v>
          </cell>
          <cell r="H19">
            <v>27600000</v>
          </cell>
          <cell r="I19" t="str">
            <v>Rupiah</v>
          </cell>
        </row>
        <row r="21">
          <cell r="A21" t="str">
            <v xml:space="preserve">       2.</v>
          </cell>
          <cell r="C21" t="str">
            <v>Faktor Angsuran Modal    =</v>
          </cell>
          <cell r="E21" t="str">
            <v>i x (1 + i)^A'</v>
          </cell>
          <cell r="G21" t="str">
            <v>D</v>
          </cell>
          <cell r="H21">
            <v>0.23852275688285915</v>
          </cell>
          <cell r="I21" t="str">
            <v>-</v>
          </cell>
        </row>
        <row r="22">
          <cell r="E22" t="str">
            <v>(1 + i)^A' - 1</v>
          </cell>
        </row>
        <row r="23">
          <cell r="A23" t="str">
            <v xml:space="preserve">       3.</v>
          </cell>
          <cell r="C23" t="str">
            <v>Biaya Pasti per Jam  :</v>
          </cell>
        </row>
        <row r="24">
          <cell r="C24" t="str">
            <v>a.  Biaya Pengembalian Modal  =</v>
          </cell>
          <cell r="E24" t="str">
            <v>( B' - C ) x D</v>
          </cell>
          <cell r="G24" t="str">
            <v>E</v>
          </cell>
          <cell r="H24">
            <v>39499.368539801471</v>
          </cell>
          <cell r="I24" t="str">
            <v>Rupiah</v>
          </cell>
        </row>
        <row r="25">
          <cell r="E25" t="str">
            <v>W'</v>
          </cell>
        </row>
        <row r="26">
          <cell r="R26" t="str">
            <v xml:space="preserve"> Alat Baru</v>
          </cell>
        </row>
        <row r="27">
          <cell r="C27" t="str">
            <v>b.  Asuransi, dll =</v>
          </cell>
          <cell r="D27">
            <v>2E-3</v>
          </cell>
          <cell r="E27" t="str">
            <v xml:space="preserve">  x   B'</v>
          </cell>
          <cell r="G27" t="str">
            <v>F</v>
          </cell>
          <cell r="H27">
            <v>368</v>
          </cell>
          <cell r="I27" t="str">
            <v>Rupiah</v>
          </cell>
          <cell r="R27">
            <v>276000000</v>
          </cell>
        </row>
        <row r="28">
          <cell r="E28" t="str">
            <v>W'</v>
          </cell>
        </row>
        <row r="30">
          <cell r="C30" t="str">
            <v>Biaya Pasti per Jam             =</v>
          </cell>
          <cell r="E30" t="str">
            <v>( E + F )</v>
          </cell>
          <cell r="G30" t="str">
            <v>G</v>
          </cell>
          <cell r="H30">
            <v>39867.368539801471</v>
          </cell>
          <cell r="I30" t="str">
            <v>Rupiah</v>
          </cell>
        </row>
        <row r="32">
          <cell r="A32" t="str">
            <v>C.</v>
          </cell>
          <cell r="C32" t="str">
            <v>BIAYA OPERASI PER JAM KERJA</v>
          </cell>
        </row>
        <row r="34">
          <cell r="A34" t="str">
            <v xml:space="preserve">       1.</v>
          </cell>
          <cell r="C34" t="str">
            <v xml:space="preserve">Bahan Bakar  =  (0.125-0.175 Ltr/HP/Jam)   x Pw x Ms </v>
          </cell>
          <cell r="G34" t="str">
            <v>H</v>
          </cell>
          <cell r="H34">
            <v>100312.5</v>
          </cell>
          <cell r="I34" t="str">
            <v>Rupiah</v>
          </cell>
        </row>
        <row r="37">
          <cell r="A37" t="str">
            <v xml:space="preserve">       2.</v>
          </cell>
          <cell r="C37" t="str">
            <v>Pelumas         =  (0.01-0.02 Ltr/HP/Jam) x Pw x Mp</v>
          </cell>
          <cell r="G37" t="str">
            <v>I</v>
          </cell>
          <cell r="H37">
            <v>45000</v>
          </cell>
          <cell r="I37" t="str">
            <v>Rupiah</v>
          </cell>
        </row>
        <row r="39">
          <cell r="A39" t="str">
            <v xml:space="preserve">       3.</v>
          </cell>
          <cell r="C39" t="str">
            <v>Perawatan dan     =</v>
          </cell>
          <cell r="D39" t="str">
            <v>(12,5 % - 17,5 %)  x  B'</v>
          </cell>
          <cell r="G39" t="str">
            <v>K</v>
          </cell>
          <cell r="H39">
            <v>23000</v>
          </cell>
          <cell r="I39" t="str">
            <v>Rupiah</v>
          </cell>
        </row>
        <row r="40">
          <cell r="C40" t="str">
            <v xml:space="preserve">        perbaikan</v>
          </cell>
          <cell r="D40" t="str">
            <v>W'</v>
          </cell>
        </row>
        <row r="41">
          <cell r="A41" t="str">
            <v xml:space="preserve">       4.</v>
          </cell>
          <cell r="C41" t="str">
            <v>Operator</v>
          </cell>
          <cell r="D41" t="str">
            <v>=   ( 1  Orang / Jam )  x  U1</v>
          </cell>
          <cell r="G41" t="str">
            <v>L</v>
          </cell>
          <cell r="H41">
            <v>11875</v>
          </cell>
          <cell r="I41" t="str">
            <v>Rupiah</v>
          </cell>
        </row>
        <row r="42">
          <cell r="A42" t="str">
            <v xml:space="preserve">       5.</v>
          </cell>
          <cell r="C42" t="str">
            <v>Pembantu Operator</v>
          </cell>
          <cell r="D42" t="str">
            <v>=   ( 1  Orang / Jam )  x  U2</v>
          </cell>
          <cell r="G42" t="str">
            <v>M</v>
          </cell>
          <cell r="H42">
            <v>22500</v>
          </cell>
          <cell r="I42" t="str">
            <v>Rupiah</v>
          </cell>
        </row>
        <row r="44">
          <cell r="C44" t="str">
            <v>Biaya Operasi per Jam        =</v>
          </cell>
          <cell r="E44" t="str">
            <v>(H+I+K+L+M)</v>
          </cell>
          <cell r="G44" t="str">
            <v>P</v>
          </cell>
          <cell r="H44">
            <v>202687.5</v>
          </cell>
          <cell r="I44" t="str">
            <v>Rupiah</v>
          </cell>
        </row>
        <row r="46">
          <cell r="A46" t="str">
            <v>D.</v>
          </cell>
          <cell r="C46" t="str">
            <v>TOTAL BIAYA SEWA ALAT / JAM   =  ( G + P )</v>
          </cell>
          <cell r="G46" t="str">
            <v>T</v>
          </cell>
          <cell r="H46">
            <v>242554.86853980148</v>
          </cell>
          <cell r="I46" t="str">
            <v>Rupiah</v>
          </cell>
          <cell r="R46" t="str">
            <v xml:space="preserve"> Habis Umur</v>
          </cell>
        </row>
        <row r="47">
          <cell r="R47" t="str">
            <v xml:space="preserve"> A&gt;15th ??</v>
          </cell>
        </row>
        <row r="49">
          <cell r="A49" t="str">
            <v>E.</v>
          </cell>
          <cell r="C49" t="str">
            <v>LAIN - LAIN</v>
          </cell>
        </row>
        <row r="50">
          <cell r="A50" t="str">
            <v xml:space="preserve">       1.</v>
          </cell>
          <cell r="C50" t="str">
            <v>Tingkat Suku Bunga</v>
          </cell>
          <cell r="G50" t="str">
            <v>i</v>
          </cell>
          <cell r="H50">
            <v>20</v>
          </cell>
          <cell r="I50" t="str">
            <v>% / Tahun</v>
          </cell>
        </row>
        <row r="51">
          <cell r="A51" t="str">
            <v xml:space="preserve">       2.</v>
          </cell>
          <cell r="C51" t="str">
            <v>Upah Operator / Sopir</v>
          </cell>
          <cell r="G51" t="str">
            <v>U1</v>
          </cell>
          <cell r="H51">
            <v>11875</v>
          </cell>
          <cell r="I51" t="str">
            <v>Rp./Jam</v>
          </cell>
        </row>
        <row r="52">
          <cell r="A52" t="str">
            <v xml:space="preserve">       3.</v>
          </cell>
          <cell r="C52" t="str">
            <v>Upah Pembantu Operator / Pmb.Sopir</v>
          </cell>
          <cell r="G52" t="str">
            <v>U2</v>
          </cell>
          <cell r="H52">
            <v>7500</v>
          </cell>
          <cell r="I52" t="str">
            <v>Rp./Jam</v>
          </cell>
        </row>
        <row r="53">
          <cell r="A53" t="str">
            <v xml:space="preserve">       4.</v>
          </cell>
          <cell r="C53" t="str">
            <v>Bahan Bakar Bensin</v>
          </cell>
          <cell r="G53" t="str">
            <v>Mb</v>
          </cell>
          <cell r="H53">
            <v>5160</v>
          </cell>
          <cell r="I53" t="str">
            <v>Liter</v>
          </cell>
        </row>
        <row r="54">
          <cell r="A54" t="str">
            <v xml:space="preserve">       5.</v>
          </cell>
          <cell r="C54" t="str">
            <v>Bahan Bakar Solar</v>
          </cell>
          <cell r="G54" t="str">
            <v>Ms</v>
          </cell>
          <cell r="H54">
            <v>5350</v>
          </cell>
          <cell r="I54" t="str">
            <v>Liter</v>
          </cell>
        </row>
        <row r="55">
          <cell r="A55" t="str">
            <v xml:space="preserve">       6.</v>
          </cell>
          <cell r="C55" t="str">
            <v>Minyak Pelumas</v>
          </cell>
          <cell r="G55" t="str">
            <v>Mp</v>
          </cell>
          <cell r="H55">
            <v>30000</v>
          </cell>
          <cell r="I55" t="str">
            <v>Liter</v>
          </cell>
        </row>
        <row r="56">
          <cell r="A56" t="str">
            <v xml:space="preserve">       7.</v>
          </cell>
          <cell r="C56" t="str">
            <v>PPN diperhitungkan pada lembar Rekapitulasi</v>
          </cell>
        </row>
        <row r="57">
          <cell r="C57" t="str">
            <v>Biaya Pekerjaan</v>
          </cell>
        </row>
        <row r="66">
          <cell r="R66" t="str">
            <v xml:space="preserve"> Habis Umur</v>
          </cell>
        </row>
        <row r="67">
          <cell r="R67" t="str">
            <v xml:space="preserve"> A&gt;15th ??</v>
          </cell>
        </row>
        <row r="86">
          <cell r="R86" t="str">
            <v xml:space="preserve"> Habis Umur</v>
          </cell>
        </row>
        <row r="87">
          <cell r="R87" t="str">
            <v xml:space="preserve"> A&gt;15th ??</v>
          </cell>
        </row>
        <row r="106">
          <cell r="R106" t="str">
            <v xml:space="preserve"> Habis Umur</v>
          </cell>
        </row>
        <row r="107">
          <cell r="R107" t="str">
            <v xml:space="preserve"> A&gt;15th ??</v>
          </cell>
        </row>
        <row r="126">
          <cell r="R126" t="str">
            <v xml:space="preserve"> Habis Umur</v>
          </cell>
        </row>
        <row r="127">
          <cell r="R127" t="str">
            <v xml:space="preserve"> A&gt;15th ??</v>
          </cell>
        </row>
        <row r="146">
          <cell r="R146" t="str">
            <v xml:space="preserve"> Habis Umur</v>
          </cell>
        </row>
        <row r="147">
          <cell r="R147" t="str">
            <v xml:space="preserve"> A&gt;15th ??</v>
          </cell>
        </row>
        <row r="166">
          <cell r="R166" t="str">
            <v xml:space="preserve"> Habis Umur</v>
          </cell>
        </row>
        <row r="167">
          <cell r="R167" t="str">
            <v xml:space="preserve"> A&gt;15th ??</v>
          </cell>
        </row>
        <row r="186">
          <cell r="R186" t="str">
            <v xml:space="preserve"> Habis Umur</v>
          </cell>
        </row>
        <row r="187">
          <cell r="R187" t="str">
            <v xml:space="preserve"> A&gt;15th ??</v>
          </cell>
        </row>
        <row r="206">
          <cell r="R206" t="str">
            <v xml:space="preserve"> Habis Umur</v>
          </cell>
        </row>
        <row r="207">
          <cell r="R207" t="str">
            <v xml:space="preserve"> A&gt;15th ??</v>
          </cell>
        </row>
        <row r="226">
          <cell r="R226" t="str">
            <v xml:space="preserve"> Habis Umur</v>
          </cell>
        </row>
        <row r="227">
          <cell r="R227" t="str">
            <v xml:space="preserve"> A&gt;15th ??</v>
          </cell>
        </row>
        <row r="246">
          <cell r="R246" t="str">
            <v xml:space="preserve"> Habis Umur</v>
          </cell>
        </row>
        <row r="247">
          <cell r="R247" t="str">
            <v xml:space="preserve"> A&gt;15th ??</v>
          </cell>
        </row>
        <row r="266">
          <cell r="R266" t="str">
            <v xml:space="preserve"> Habis Umur</v>
          </cell>
        </row>
        <row r="267">
          <cell r="R267" t="str">
            <v xml:space="preserve"> A&gt;15th ??</v>
          </cell>
        </row>
        <row r="286">
          <cell r="R286" t="str">
            <v xml:space="preserve"> Habis Umur</v>
          </cell>
        </row>
        <row r="287">
          <cell r="R287" t="str">
            <v xml:space="preserve"> A&gt;15th ??</v>
          </cell>
        </row>
        <row r="306">
          <cell r="R306" t="str">
            <v xml:space="preserve"> Habis Umur</v>
          </cell>
        </row>
        <row r="307">
          <cell r="R307" t="str">
            <v xml:space="preserve"> A&gt;15th ??</v>
          </cell>
        </row>
        <row r="326">
          <cell r="R326" t="str">
            <v xml:space="preserve"> Habis Umur</v>
          </cell>
        </row>
        <row r="327">
          <cell r="R327" t="str">
            <v xml:space="preserve"> A&gt;15th ??</v>
          </cell>
        </row>
        <row r="346">
          <cell r="R346" t="str">
            <v xml:space="preserve"> Habis Umur</v>
          </cell>
        </row>
        <row r="347">
          <cell r="R347" t="str">
            <v xml:space="preserve"> A&gt;15th ??</v>
          </cell>
        </row>
        <row r="366">
          <cell r="R366" t="str">
            <v xml:space="preserve"> Habis Umur</v>
          </cell>
        </row>
        <row r="367">
          <cell r="R367" t="str">
            <v xml:space="preserve"> A&gt;15th ??</v>
          </cell>
        </row>
        <row r="386">
          <cell r="R386" t="str">
            <v xml:space="preserve"> Habis Umur</v>
          </cell>
        </row>
        <row r="387">
          <cell r="R387" t="str">
            <v xml:space="preserve"> A&gt;15th ??</v>
          </cell>
        </row>
        <row r="406">
          <cell r="R406" t="str">
            <v xml:space="preserve"> Habis Umur</v>
          </cell>
        </row>
        <row r="407">
          <cell r="R407" t="str">
            <v xml:space="preserve"> A&gt;15th ??</v>
          </cell>
        </row>
        <row r="426">
          <cell r="R426" t="str">
            <v xml:space="preserve"> Habis Umur</v>
          </cell>
        </row>
        <row r="427">
          <cell r="R427" t="str">
            <v xml:space="preserve"> A&gt;15th ??</v>
          </cell>
        </row>
        <row r="446">
          <cell r="R446" t="str">
            <v xml:space="preserve"> Habis Umur</v>
          </cell>
        </row>
        <row r="447">
          <cell r="R447" t="str">
            <v xml:space="preserve"> A&gt;15th ??</v>
          </cell>
        </row>
        <row r="466">
          <cell r="R466" t="str">
            <v xml:space="preserve"> Habis Umur</v>
          </cell>
        </row>
        <row r="467">
          <cell r="R467" t="str">
            <v xml:space="preserve"> A&gt;15th ??</v>
          </cell>
        </row>
        <row r="486">
          <cell r="R486" t="str">
            <v xml:space="preserve"> Habis Umur</v>
          </cell>
        </row>
        <row r="487">
          <cell r="R487" t="str">
            <v xml:space="preserve"> A&gt;15th ??</v>
          </cell>
        </row>
        <row r="506">
          <cell r="R506" t="str">
            <v xml:space="preserve"> Habis Umur</v>
          </cell>
        </row>
        <row r="507">
          <cell r="R507" t="str">
            <v xml:space="preserve"> A&gt;15th ??</v>
          </cell>
        </row>
        <row r="526">
          <cell r="R526" t="str">
            <v xml:space="preserve"> Habis Umur</v>
          </cell>
        </row>
        <row r="527">
          <cell r="R527" t="str">
            <v xml:space="preserve"> A&gt;15th ??</v>
          </cell>
        </row>
        <row r="546">
          <cell r="R546" t="str">
            <v xml:space="preserve"> Habis Umur</v>
          </cell>
        </row>
        <row r="547">
          <cell r="R547" t="str">
            <v xml:space="preserve"> A&gt;15th ??</v>
          </cell>
        </row>
        <row r="566">
          <cell r="R566" t="str">
            <v xml:space="preserve"> Habis Umur</v>
          </cell>
        </row>
        <row r="567">
          <cell r="R567" t="str">
            <v xml:space="preserve"> A&gt;15th ??</v>
          </cell>
        </row>
        <row r="586">
          <cell r="R586" t="str">
            <v xml:space="preserve"> Habis Umur</v>
          </cell>
        </row>
        <row r="587">
          <cell r="R587" t="str">
            <v xml:space="preserve"> A&gt;15th ??</v>
          </cell>
        </row>
        <row r="606">
          <cell r="R606" t="str">
            <v xml:space="preserve"> Habis Umur</v>
          </cell>
        </row>
        <row r="607">
          <cell r="R607" t="str">
            <v xml:space="preserve"> A&gt;15th ??</v>
          </cell>
        </row>
        <row r="626">
          <cell r="R626" t="str">
            <v xml:space="preserve"> Habis Umur</v>
          </cell>
        </row>
        <row r="627">
          <cell r="R627" t="str">
            <v xml:space="preserve"> A&gt;15th ??</v>
          </cell>
        </row>
        <row r="646">
          <cell r="R646" t="str">
            <v xml:space="preserve"> Habis Umur</v>
          </cell>
        </row>
        <row r="647">
          <cell r="R647" t="str">
            <v xml:space="preserve"> A&gt;15th ??</v>
          </cell>
        </row>
        <row r="666">
          <cell r="R666" t="str">
            <v xml:space="preserve"> Habis Umur</v>
          </cell>
        </row>
        <row r="667">
          <cell r="R667" t="str">
            <v xml:space="preserve"> A&gt;15th ??</v>
          </cell>
        </row>
        <row r="697">
          <cell r="R697" t="str">
            <v xml:space="preserve"> Habis Umur</v>
          </cell>
        </row>
        <row r="698">
          <cell r="R698" t="str">
            <v xml:space="preserve"> A&gt;15th ??</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s>
    <sheetDataSet>
      <sheetData sheetId="0"/>
      <sheetData sheetId="1" refreshError="1">
        <row r="24">
          <cell r="G24">
            <v>550798600.79999995</v>
          </cell>
        </row>
        <row r="46">
          <cell r="G46">
            <v>5441171.04</v>
          </cell>
        </row>
        <row r="80">
          <cell r="G80">
            <v>140730296.78310001</v>
          </cell>
        </row>
        <row r="95">
          <cell r="G95">
            <v>13238094.6</v>
          </cell>
        </row>
        <row r="115">
          <cell r="G115">
            <v>97123503.074999988</v>
          </cell>
        </row>
        <row r="150">
          <cell r="G150">
            <v>91145643.120000005</v>
          </cell>
        </row>
        <row r="298">
          <cell r="G298">
            <v>2558630232.1279998</v>
          </cell>
        </row>
        <row r="350">
          <cell r="G350">
            <v>4563465.28</v>
          </cell>
        </row>
        <row r="380">
          <cell r="G380">
            <v>0</v>
          </cell>
        </row>
        <row r="393">
          <cell r="G393">
            <v>104831867.77000001</v>
          </cell>
        </row>
      </sheetData>
      <sheetData sheetId="2"/>
      <sheetData sheetId="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Daf-isi"/>
      <sheetName val="Batas"/>
      <sheetName val="Agregat ABC"/>
      <sheetName val="Peralatan"/>
      <sheetName val="Analisa Quarry"/>
      <sheetName val="Basic Price"/>
      <sheetName val="HSLAIN-LAIN"/>
      <sheetName val="NP-10"/>
      <sheetName val="NP-9"/>
      <sheetName val="NP-8"/>
      <sheetName val="NP-7(1)"/>
      <sheetName val="NP-6"/>
      <sheetName val="NP-5"/>
      <sheetName val="NP-4"/>
      <sheetName val="Pembersihan"/>
      <sheetName val="Mobilisasi-Rigid"/>
      <sheetName val="NP-7"/>
      <sheetName val="NP-3"/>
      <sheetName val="NP-2"/>
      <sheetName val="Mobilisasi"/>
      <sheetName val="Informasi"/>
      <sheetName val="Rekap"/>
      <sheetName val=" EE"/>
      <sheetName val="Rekap BOQ - 2005"/>
      <sheetName val="BOQ-2005"/>
    </sheetNames>
    <sheetDataSet>
      <sheetData sheetId="0" refreshError="1"/>
      <sheetData sheetId="1" refreshError="1"/>
      <sheetData sheetId="2" refreshError="1"/>
      <sheetData sheetId="3" refreshError="1"/>
      <sheetData sheetId="4">
        <row r="15">
          <cell r="AW15">
            <v>209550.1878628252</v>
          </cell>
        </row>
        <row r="32">
          <cell r="AW32">
            <v>25375.756147540982</v>
          </cell>
        </row>
      </sheetData>
      <sheetData sheetId="5" refreshError="1"/>
      <sheetData sheetId="6">
        <row r="10">
          <cell r="F10">
            <v>7500</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 A B blank"/>
      <sheetName val="Rekapitulasi blank"/>
      <sheetName val="catatan"/>
      <sheetName val="Daftar - Isi"/>
      <sheetName val="Hit Vol Str "/>
      <sheetName val="Hit Vol_PSU"/>
      <sheetName val="Ris_Vol"/>
      <sheetName val="Analisa Harga Satuan"/>
      <sheetName val="Harga Satuan"/>
      <sheetName val="Sheet1"/>
      <sheetName val="R A B"/>
      <sheetName val="Rekapitulasi"/>
      <sheetName val="&quot;S&quot; Kurve"/>
    </sheetNames>
    <sheetDataSet>
      <sheetData sheetId="0"/>
      <sheetData sheetId="1"/>
      <sheetData sheetId="2"/>
      <sheetData sheetId="3"/>
      <sheetData sheetId="4"/>
      <sheetData sheetId="5"/>
      <sheetData sheetId="6"/>
      <sheetData sheetId="7">
        <row r="25">
          <cell r="G25">
            <v>158978</v>
          </cell>
        </row>
        <row r="70">
          <cell r="G70">
            <v>339730.2</v>
          </cell>
        </row>
        <row r="79">
          <cell r="G79">
            <v>93560</v>
          </cell>
        </row>
        <row r="89">
          <cell r="G89">
            <v>29471.5</v>
          </cell>
        </row>
        <row r="96">
          <cell r="G96">
            <v>6115</v>
          </cell>
        </row>
        <row r="104">
          <cell r="G104">
            <v>17720</v>
          </cell>
        </row>
        <row r="146">
          <cell r="G146">
            <v>8495</v>
          </cell>
        </row>
        <row r="164">
          <cell r="G164">
            <v>121190</v>
          </cell>
        </row>
        <row r="173">
          <cell r="G173">
            <v>233075</v>
          </cell>
        </row>
        <row r="200">
          <cell r="G200">
            <v>431875</v>
          </cell>
        </row>
        <row r="240">
          <cell r="G240">
            <v>102000</v>
          </cell>
        </row>
        <row r="242">
          <cell r="G242">
            <v>32000</v>
          </cell>
        </row>
        <row r="272">
          <cell r="G272">
            <v>488224</v>
          </cell>
        </row>
        <row r="495">
          <cell r="G495">
            <v>2835285.8008205038</v>
          </cell>
        </row>
        <row r="509">
          <cell r="G509">
            <v>2228149.0650993856</v>
          </cell>
        </row>
        <row r="535">
          <cell r="G535">
            <v>1439791.4650697629</v>
          </cell>
        </row>
        <row r="687">
          <cell r="G687">
            <v>1523890.4158678774</v>
          </cell>
        </row>
        <row r="699">
          <cell r="G699">
            <v>2844677.5884550964</v>
          </cell>
        </row>
        <row r="856">
          <cell r="G856">
            <v>2311073.3036892917</v>
          </cell>
        </row>
        <row r="865">
          <cell r="G865">
            <v>2360989.0145933055</v>
          </cell>
        </row>
        <row r="874">
          <cell r="G874">
            <v>3081145.8192381375</v>
          </cell>
        </row>
        <row r="883">
          <cell r="G883">
            <v>2440774.189531873</v>
          </cell>
        </row>
        <row r="901">
          <cell r="G901">
            <v>2529843.6746817403</v>
          </cell>
        </row>
        <row r="982">
          <cell r="G982">
            <v>2085907.1119033012</v>
          </cell>
        </row>
        <row r="991">
          <cell r="G991">
            <v>2318970.718548289</v>
          </cell>
        </row>
        <row r="1000">
          <cell r="G1000">
            <v>3343842.5620515067</v>
          </cell>
        </row>
        <row r="1009">
          <cell r="G1009">
            <v>2388826.1419670787</v>
          </cell>
        </row>
        <row r="1062">
          <cell r="G1062">
            <v>1436929.3510222924</v>
          </cell>
        </row>
        <row r="1082">
          <cell r="G1082">
            <v>1476124.3931428576</v>
          </cell>
        </row>
        <row r="1092">
          <cell r="G1092">
            <v>1625607.298315</v>
          </cell>
        </row>
        <row r="1123">
          <cell r="G1123">
            <v>71760.600000000006</v>
          </cell>
        </row>
        <row r="1183">
          <cell r="G1183">
            <v>140532</v>
          </cell>
        </row>
        <row r="1372">
          <cell r="G1372">
            <v>29487</v>
          </cell>
        </row>
        <row r="1414">
          <cell r="G1414">
            <v>32358.6</v>
          </cell>
        </row>
        <row r="1442">
          <cell r="G1442">
            <v>25864.400000000001</v>
          </cell>
        </row>
        <row r="1470">
          <cell r="G1470">
            <v>24287.599999999999</v>
          </cell>
        </row>
        <row r="1585">
          <cell r="G1585">
            <v>92616.9</v>
          </cell>
        </row>
        <row r="1601">
          <cell r="G1601">
            <v>72227.399999999994</v>
          </cell>
        </row>
        <row r="1649">
          <cell r="G1649">
            <v>34452.666666666664</v>
          </cell>
        </row>
        <row r="1665">
          <cell r="G1665">
            <v>16162.266666666666</v>
          </cell>
        </row>
        <row r="1679">
          <cell r="G1679">
            <v>63462.500000000007</v>
          </cell>
        </row>
        <row r="1690">
          <cell r="G1690">
            <v>36930.100000000006</v>
          </cell>
        </row>
        <row r="1703">
          <cell r="G1703">
            <v>210940</v>
          </cell>
        </row>
        <row r="1714">
          <cell r="G1714">
            <v>71942.59</v>
          </cell>
        </row>
        <row r="1726">
          <cell r="G1726">
            <v>513799.63199999998</v>
          </cell>
        </row>
        <row r="1761">
          <cell r="G1761">
            <v>37905</v>
          </cell>
        </row>
        <row r="1781">
          <cell r="G1781">
            <v>23694.799999999999</v>
          </cell>
        </row>
        <row r="1790">
          <cell r="G1790">
            <v>25875</v>
          </cell>
        </row>
        <row r="1823">
          <cell r="G1823">
            <v>12729300</v>
          </cell>
        </row>
        <row r="1845">
          <cell r="G1845">
            <v>72353050</v>
          </cell>
        </row>
        <row r="1904">
          <cell r="G1904">
            <v>103019.68979999999</v>
          </cell>
        </row>
        <row r="1934">
          <cell r="G1934">
            <v>137403.24789999999</v>
          </cell>
        </row>
        <row r="1944">
          <cell r="G1944">
            <v>168239.79939999999</v>
          </cell>
        </row>
        <row r="1954">
          <cell r="G1954">
            <v>320610.83800000005</v>
          </cell>
        </row>
        <row r="1964">
          <cell r="G1964">
            <v>12694.307999999999</v>
          </cell>
        </row>
        <row r="1974">
          <cell r="G1974">
            <v>13753.394249999999</v>
          </cell>
        </row>
        <row r="1984">
          <cell r="G1984">
            <v>16973.467125000003</v>
          </cell>
        </row>
        <row r="2004">
          <cell r="G2004">
            <v>24533.3622</v>
          </cell>
        </row>
        <row r="2014">
          <cell r="G2014">
            <v>31764.618149999998</v>
          </cell>
        </row>
        <row r="2024">
          <cell r="G2024">
            <v>39163.1518</v>
          </cell>
        </row>
        <row r="2047">
          <cell r="G2047">
            <v>243252.56545833335</v>
          </cell>
        </row>
        <row r="2060">
          <cell r="G2060">
            <v>304286.32030701754</v>
          </cell>
        </row>
        <row r="2073">
          <cell r="G2073">
            <v>845104.41666666663</v>
          </cell>
        </row>
        <row r="2085">
          <cell r="G2085">
            <v>515985.74</v>
          </cell>
        </row>
        <row r="2115">
          <cell r="G2115">
            <v>25844.268249999997</v>
          </cell>
        </row>
        <row r="2125">
          <cell r="G2125">
            <v>33830.229250000004</v>
          </cell>
        </row>
        <row r="2135">
          <cell r="G2135">
            <v>43411.780050000001</v>
          </cell>
        </row>
        <row r="2145">
          <cell r="G2145">
            <v>55768.287050000006</v>
          </cell>
        </row>
        <row r="2165">
          <cell r="G2165">
            <v>91664.150200000004</v>
          </cell>
        </row>
        <row r="2175">
          <cell r="G2175">
            <v>7703698.2999999998</v>
          </cell>
        </row>
        <row r="2187">
          <cell r="G2187">
            <v>923056.96000000008</v>
          </cell>
        </row>
        <row r="2336">
          <cell r="G2336">
            <v>89552.39</v>
          </cell>
        </row>
        <row r="2517">
          <cell r="G2517">
            <v>106581.47840336266</v>
          </cell>
        </row>
        <row r="2540">
          <cell r="G2540">
            <v>84853</v>
          </cell>
        </row>
        <row r="2572">
          <cell r="G2572">
            <v>10508</v>
          </cell>
        </row>
        <row r="2586">
          <cell r="G2586">
            <v>20396.615624999999</v>
          </cell>
        </row>
        <row r="2626">
          <cell r="G2626">
            <v>21292.5</v>
          </cell>
        </row>
        <row r="2646">
          <cell r="G2646">
            <v>76765</v>
          </cell>
        </row>
        <row r="2677">
          <cell r="G2677">
            <v>62783</v>
          </cell>
        </row>
        <row r="2697">
          <cell r="G2697">
            <v>27471</v>
          </cell>
        </row>
        <row r="2723">
          <cell r="G2723">
            <v>17101</v>
          </cell>
        </row>
        <row r="2749">
          <cell r="G2749">
            <v>19933.818749999999</v>
          </cell>
        </row>
        <row r="2762">
          <cell r="G2762">
            <v>19860.818749999999</v>
          </cell>
        </row>
        <row r="2775">
          <cell r="G2775">
            <v>28901.318749999999</v>
          </cell>
        </row>
        <row r="2824">
          <cell r="G2824">
            <v>182432.41999999998</v>
          </cell>
        </row>
        <row r="2838">
          <cell r="G2838">
            <v>67397.007142857154</v>
          </cell>
        </row>
        <row r="2880">
          <cell r="G2880">
            <v>232609</v>
          </cell>
        </row>
        <row r="2966">
          <cell r="G2966">
            <v>1120448.4495153062</v>
          </cell>
        </row>
        <row r="2978">
          <cell r="G2978">
            <v>20034.400000000001</v>
          </cell>
        </row>
        <row r="2989">
          <cell r="G2989">
            <v>40984.000000000007</v>
          </cell>
        </row>
        <row r="3000">
          <cell r="G3000">
            <v>22714</v>
          </cell>
        </row>
        <row r="3011">
          <cell r="G3011">
            <v>39644.200000000004</v>
          </cell>
        </row>
        <row r="3033">
          <cell r="G3033">
            <v>114699.83254</v>
          </cell>
        </row>
        <row r="3044">
          <cell r="G3044">
            <v>236499.83253999997</v>
          </cell>
        </row>
        <row r="3099">
          <cell r="G3099">
            <v>21983.200000000001</v>
          </cell>
        </row>
        <row r="3132">
          <cell r="G3132">
            <v>61202.8</v>
          </cell>
        </row>
        <row r="3143">
          <cell r="G3143">
            <v>113394.1</v>
          </cell>
        </row>
        <row r="3165">
          <cell r="G3165">
            <v>52609.810000000005</v>
          </cell>
        </row>
      </sheetData>
      <sheetData sheetId="8"/>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B Q"/>
      <sheetName val="Sheet1"/>
      <sheetName val="REKAP"/>
      <sheetName val="NEGOSIASI"/>
      <sheetName val="MPU"/>
      <sheetName val="SCHEDULE"/>
      <sheetName val="XL4Test5"/>
    </sheetNames>
    <sheetDataSet>
      <sheetData sheetId="0">
        <row r="8">
          <cell r="E8">
            <v>3400</v>
          </cell>
        </row>
        <row r="10">
          <cell r="E10">
            <v>4900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Peralatan"/>
      <sheetName val="Peralatan (2)"/>
    </sheetNames>
    <sheetDataSet>
      <sheetData sheetId="0"/>
      <sheetData sheetId="1">
        <row r="146">
          <cell r="BO146" t="str">
            <v xml:space="preserve"> Alat Baru</v>
          </cell>
        </row>
        <row r="147">
          <cell r="BO147">
            <v>475000000</v>
          </cell>
        </row>
        <row r="166">
          <cell r="BO166" t="str">
            <v xml:space="preserve"> Alat Baru</v>
          </cell>
        </row>
        <row r="167">
          <cell r="BO167">
            <v>330000000</v>
          </cell>
        </row>
        <row r="186">
          <cell r="BO186" t="str">
            <v xml:space="preserve"> Alat Baru</v>
          </cell>
        </row>
        <row r="187">
          <cell r="BO187">
            <v>408750000.00000006</v>
          </cell>
        </row>
        <row r="206">
          <cell r="BO206" t="str">
            <v xml:space="preserve"> Alat Baru</v>
          </cell>
        </row>
        <row r="207">
          <cell r="BO207">
            <v>1034250000</v>
          </cell>
        </row>
        <row r="226">
          <cell r="BO226" t="str">
            <v xml:space="preserve"> Alat Baru</v>
          </cell>
        </row>
        <row r="227">
          <cell r="BO227">
            <v>408750000.00000006</v>
          </cell>
        </row>
        <row r="246">
          <cell r="BO246" t="str">
            <v xml:space="preserve"> Alat Baru</v>
          </cell>
        </row>
        <row r="247">
          <cell r="BO247">
            <v>475000000</v>
          </cell>
        </row>
        <row r="266">
          <cell r="BO266" t="str">
            <v xml:space="preserve"> Alat Baru</v>
          </cell>
        </row>
        <row r="267">
          <cell r="BO267">
            <v>1217370000</v>
          </cell>
        </row>
        <row r="286">
          <cell r="BO286" t="str">
            <v xml:space="preserve"> Alat Baru</v>
          </cell>
        </row>
        <row r="287">
          <cell r="BO287">
            <v>504024763</v>
          </cell>
        </row>
        <row r="306">
          <cell r="BO306" t="str">
            <v xml:space="preserve"> Alat Baru</v>
          </cell>
        </row>
        <row r="307">
          <cell r="BO307">
            <v>1037556000.0000001</v>
          </cell>
        </row>
        <row r="386">
          <cell r="BO386" t="str">
            <v xml:space="preserve"> Alat Baru</v>
          </cell>
        </row>
        <row r="387">
          <cell r="BO387">
            <v>643800000</v>
          </cell>
        </row>
        <row r="406">
          <cell r="BO406" t="str">
            <v xml:space="preserve"> Alat Baru</v>
          </cell>
        </row>
        <row r="407">
          <cell r="BO407">
            <v>320000000</v>
          </cell>
        </row>
        <row r="629">
          <cell r="BO629" t="str">
            <v xml:space="preserve"> Alat Baru</v>
          </cell>
        </row>
        <row r="649">
          <cell r="BO649" t="str">
            <v xml:space="preserve"> Alat Baru</v>
          </cell>
        </row>
        <row r="650">
          <cell r="BO650">
            <v>188900000</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Peralatan (2)"/>
      <sheetName val="Print Out 1"/>
      <sheetName val="Print Out"/>
    </sheetNames>
    <sheetDataSet>
      <sheetData sheetId="0"/>
      <sheetData sheetId="1">
        <row r="8">
          <cell r="G8" t="str">
            <v>TRAILLER 15 TON</v>
          </cell>
        </row>
        <row r="26">
          <cell r="R26" t="str">
            <v xml:space="preserve"> Usia 3 th.</v>
          </cell>
        </row>
        <row r="27">
          <cell r="R27">
            <v>58545454.545454547</v>
          </cell>
        </row>
      </sheetData>
      <sheetData sheetId="2"/>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plop"/>
      <sheetName val="Input Umum"/>
      <sheetName val="BA.Buka"/>
      <sheetName val="Aritmatik LS"/>
      <sheetName val="Aritmatik"/>
      <sheetName val="Pengantar 1"/>
      <sheetName val="Rank"/>
      <sheetName val="Pengantar 1 (2)"/>
      <sheetName val="Adm 1-12"/>
      <sheetName val="Rekap Adm"/>
      <sheetName val="BA.Adm"/>
      <sheetName val="Metode"/>
      <sheetName val="Jad Alat-bhn 1-12"/>
      <sheetName val="Alat"/>
      <sheetName val="Spec"/>
      <sheetName val="P.Inti"/>
      <sheetName val="Sub"/>
      <sheetName val="Rekap Tek"/>
      <sheetName val="BA.Teknis"/>
      <sheetName val="Rekap Masalah"/>
      <sheetName val="Hrg Timp"/>
      <sheetName val="wajar"/>
      <sheetName val="BA.Wjr"/>
      <sheetName val="Administrasi"/>
      <sheetName val="Keuangan"/>
      <sheetName val="Pengalaman"/>
      <sheetName val="Personil"/>
      <sheetName val="Tek.Alat"/>
      <sheetName val="Pass Grade"/>
      <sheetName val="BA.Klarifikasi"/>
      <sheetName val="BAHP"/>
      <sheetName val="Resume"/>
      <sheetName val="Usulan"/>
      <sheetName val="Penetapan"/>
      <sheetName val="Pengumuman"/>
      <sheetName val="Pengantar2"/>
      <sheetName val="Konfirmasi"/>
      <sheetName val="Konfirmasi (2)"/>
    </sheetNames>
    <sheetDataSet>
      <sheetData sheetId="0" refreshError="1"/>
      <sheetData sheetId="1">
        <row r="2">
          <cell r="D2" t="str">
            <v>PEMELIHARAAN BERKALA JL. WILLEM ISKANDAR/ PASAR V DI KOTA MEDAN</v>
          </cell>
        </row>
        <row r="7">
          <cell r="E7">
            <v>3000000000</v>
          </cell>
        </row>
        <row r="17">
          <cell r="D17" t="str">
            <v>15 Juni 2010</v>
          </cell>
        </row>
        <row r="18">
          <cell r="D18">
            <v>2010</v>
          </cell>
        </row>
        <row r="23">
          <cell r="A23" t="str">
            <v>Permenpu No. 43/PRT/M/2007</v>
          </cell>
        </row>
        <row r="26">
          <cell r="A26" t="str">
            <v>HPS Paket Pekerjaan Pemeliharaan Berkala Jl. Willem Iskandar/ Pasar V di Kota Medan</v>
          </cell>
        </row>
        <row r="31">
          <cell r="D31" t="str">
            <v>Pengguna Anggaran Dinas Bina Marga Provinsi Sumatera Utara</v>
          </cell>
        </row>
        <row r="33">
          <cell r="D33" t="str">
            <v>19560801 198503 1 007</v>
          </cell>
        </row>
        <row r="54">
          <cell r="E54" t="str">
            <v>07/PAN-DBM/UPRPJJ-MDN/2010</v>
          </cell>
        </row>
        <row r="60">
          <cell r="E60" t="str">
            <v>12.16/PAN-DBM/UPRPJJ-MDN/2010</v>
          </cell>
        </row>
        <row r="61">
          <cell r="E61" t="str">
            <v>13.16/PAN-DBM/UPRPJJ-MDN/2010</v>
          </cell>
        </row>
        <row r="62">
          <cell r="E62" t="str">
            <v>14.16/PAN-DBM/UPRPJJ-MDN/2010</v>
          </cell>
        </row>
        <row r="64">
          <cell r="E64" t="str">
            <v>16.16/PAN-DBM/UPRPJJ-MDN/2010</v>
          </cell>
        </row>
        <row r="74">
          <cell r="D74">
            <v>26</v>
          </cell>
        </row>
        <row r="76">
          <cell r="D76">
            <v>10</v>
          </cell>
          <cell r="E76" t="str">
            <v xml:space="preserve"> (sepuluh) </v>
          </cell>
        </row>
        <row r="78">
          <cell r="D78">
            <v>0</v>
          </cell>
        </row>
        <row r="79">
          <cell r="D79">
            <v>21</v>
          </cell>
        </row>
      </sheetData>
      <sheetData sheetId="2" refreshError="1"/>
      <sheetData sheetId="3" refreshError="1"/>
      <sheetData sheetId="4"/>
      <sheetData sheetId="5" refreshError="1"/>
      <sheetData sheetId="6">
        <row r="15">
          <cell r="C15" t="str">
            <v>PT. BINA TAMA SEJAHTERA</v>
          </cell>
        </row>
      </sheetData>
      <sheetData sheetId="7" refreshError="1"/>
      <sheetData sheetId="8">
        <row r="15">
          <cell r="N15">
            <v>0</v>
          </cell>
        </row>
        <row r="61">
          <cell r="N61">
            <v>0</v>
          </cell>
        </row>
        <row r="156">
          <cell r="N156">
            <v>0</v>
          </cell>
        </row>
        <row r="249">
          <cell r="N249">
            <v>1</v>
          </cell>
        </row>
        <row r="343">
          <cell r="N343">
            <v>1</v>
          </cell>
        </row>
        <row r="435">
          <cell r="N435">
            <v>1</v>
          </cell>
        </row>
      </sheetData>
      <sheetData sheetId="9" refreshError="1"/>
      <sheetData sheetId="10" refreshError="1"/>
      <sheetData sheetId="11">
        <row r="24">
          <cell r="C24" t="str">
            <v>MEMENUHI</v>
          </cell>
        </row>
      </sheetData>
      <sheetData sheetId="12">
        <row r="64">
          <cell r="AA64">
            <v>1</v>
          </cell>
        </row>
      </sheetData>
      <sheetData sheetId="13">
        <row r="32">
          <cell r="C32" t="str">
            <v>TIDAK MEMENUHI</v>
          </cell>
        </row>
      </sheetData>
      <sheetData sheetId="14">
        <row r="54">
          <cell r="D54" t="str">
            <v>TIDAK MEMENUHI</v>
          </cell>
        </row>
        <row r="82">
          <cell r="D82" t="str">
            <v>MEMENUHI</v>
          </cell>
        </row>
      </sheetData>
      <sheetData sheetId="15">
        <row r="25">
          <cell r="D25" t="str">
            <v>TIDAK MEMENUHI</v>
          </cell>
        </row>
      </sheetData>
      <sheetData sheetId="16">
        <row r="27">
          <cell r="I27" t="str">
            <v>MEMENUHI</v>
          </cell>
        </row>
        <row r="64">
          <cell r="I64" t="str">
            <v>TIDAK MEMENUHI</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ow r="22">
          <cell r="I22">
            <v>7.5</v>
          </cell>
          <cell r="M22">
            <v>2.5</v>
          </cell>
        </row>
        <row r="59">
          <cell r="I59">
            <v>7.5</v>
          </cell>
          <cell r="M59">
            <v>2.5</v>
          </cell>
        </row>
        <row r="96">
          <cell r="I96">
            <v>7.5</v>
          </cell>
        </row>
      </sheetData>
      <sheetData sheetId="25">
        <row r="34">
          <cell r="V34">
            <v>25</v>
          </cell>
          <cell r="W34">
            <v>37.5</v>
          </cell>
        </row>
        <row r="79">
          <cell r="V79">
            <v>25</v>
          </cell>
          <cell r="W79">
            <v>12.5</v>
          </cell>
        </row>
        <row r="124">
          <cell r="V124">
            <v>25</v>
          </cell>
          <cell r="W124">
            <v>25</v>
          </cell>
        </row>
      </sheetData>
      <sheetData sheetId="26">
        <row r="30">
          <cell r="Q30">
            <v>10</v>
          </cell>
          <cell r="R30">
            <v>0</v>
          </cell>
        </row>
        <row r="75">
          <cell r="R75">
            <v>0</v>
          </cell>
        </row>
        <row r="117">
          <cell r="R117">
            <v>0</v>
          </cell>
        </row>
      </sheetData>
      <sheetData sheetId="27">
        <row r="36">
          <cell r="T36">
            <v>7.5</v>
          </cell>
        </row>
        <row r="85">
          <cell r="T85">
            <v>7.3499999999999988</v>
          </cell>
        </row>
        <row r="132">
          <cell r="T132">
            <v>14.8</v>
          </cell>
        </row>
      </sheetData>
      <sheetData sheetId="28" refreshError="1"/>
      <sheetData sheetId="29" refreshError="1"/>
      <sheetData sheetId="30" refreshError="1"/>
      <sheetData sheetId="31" refreshError="1"/>
      <sheetData sheetId="32">
        <row r="9">
          <cell r="BN9" t="str">
            <v xml:space="preserve"> 12 Maret 2010</v>
          </cell>
        </row>
      </sheetData>
      <sheetData sheetId="33">
        <row r="11">
          <cell r="BT11" t="str">
            <v xml:space="preserve"> 17 Maret 2010</v>
          </cell>
        </row>
      </sheetData>
      <sheetData sheetId="34">
        <row r="50">
          <cell r="BT50" t="str">
            <v xml:space="preserve"> 18 Maret 2010</v>
          </cell>
        </row>
      </sheetData>
      <sheetData sheetId="35" refreshError="1"/>
      <sheetData sheetId="36" refreshError="1"/>
      <sheetData sheetId="3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ls Hrg"/>
      <sheetName val="Koef"/>
      <sheetName val="Hrg Dasar"/>
      <sheetName val="M. Onsite"/>
      <sheetName val="Alat"/>
      <sheetName val="Schedule"/>
      <sheetName val="MPU"/>
      <sheetName val="Check-list"/>
      <sheetName val="Sub-KOnt"/>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Summary"/>
      <sheetName val="Rekap -1 blok"/>
      <sheetName val="Persiapan"/>
      <sheetName val="BOQ_barak"/>
      <sheetName val="boq-GSG"/>
      <sheetName val="BOQ-Dapur"/>
      <sheetName val="BOQ-mck"/>
      <sheetName val="Pek.Lain2"/>
      <sheetName val="Analisa"/>
      <sheetName val="HarSat"/>
      <sheetName val="Progress"/>
      <sheetName val="Rek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M4">
            <v>1</v>
          </cell>
        </row>
        <row r="6">
          <cell r="M6">
            <v>1</v>
          </cell>
        </row>
        <row r="14">
          <cell r="E14">
            <v>70900</v>
          </cell>
        </row>
        <row r="19">
          <cell r="E19">
            <v>2312500</v>
          </cell>
        </row>
        <row r="33">
          <cell r="E33">
            <v>13195</v>
          </cell>
        </row>
        <row r="37">
          <cell r="E37">
            <v>12925</v>
          </cell>
        </row>
        <row r="44">
          <cell r="E44">
            <v>7675</v>
          </cell>
        </row>
        <row r="45">
          <cell r="E45">
            <v>408000</v>
          </cell>
        </row>
        <row r="46">
          <cell r="E46">
            <v>33950</v>
          </cell>
        </row>
        <row r="47">
          <cell r="E47">
            <v>55850</v>
          </cell>
        </row>
        <row r="48">
          <cell r="E48">
            <v>2620000</v>
          </cell>
        </row>
        <row r="49">
          <cell r="E49">
            <v>8270000</v>
          </cell>
        </row>
      </sheetData>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onesia Barat"/>
      <sheetName val="Rni "/>
      <sheetName val="DISCLAIMER"/>
      <sheetName val="%"/>
      <sheetName val="MAJOR"/>
      <sheetName val="Peta Quarry"/>
      <sheetName val="Perhitungan Mobilisasi Alat"/>
      <sheetName val="Lalu Lintas"/>
      <sheetName val="Jembatan Sementara"/>
      <sheetName val="Analisa K3"/>
      <sheetName val="4-Formulir harga bahan"/>
      <sheetName val="Agg Halus &amp; Kasar"/>
      <sheetName val="Agg A"/>
      <sheetName val="Agg B dan S"/>
      <sheetName val="Agg C"/>
      <sheetName val="Agg  CBR 60"/>
      <sheetName val="SMK3"/>
      <sheetName val="AC-WC AsbP"/>
      <sheetName val="AC-BC AsbP"/>
      <sheetName val="AC-WC AsbP t=5cm"/>
      <sheetName val="Marka Jalan"/>
      <sheetName val="Mobilisasi Fisik"/>
      <sheetName val="Sheet2"/>
      <sheetName val="1. Kondisi Awal"/>
      <sheetName val="terbilang Fisik"/>
      <sheetName val="4-Analisa Quarry"/>
      <sheetName val="ALAT BERAT"/>
      <sheetName val="Drainase "/>
      <sheetName val="Slurry Seal"/>
      <sheetName val="BOQ Fisik "/>
      <sheetName val=" Rekap Fisik "/>
      <sheetName val="Sheet3"/>
      <sheetName val="BOQ Rutin Jalan"/>
      <sheetName val="Analisa-1Jalan"/>
      <sheetName val="Analisa-2Jalan"/>
      <sheetName val="Analisa-3Jalan"/>
      <sheetName val="BOQ Rutin Jemb."/>
      <sheetName val="Rutin Jembatan"/>
      <sheetName val="Rutin Jembatan 2"/>
      <sheetName val="4-Basic Price"/>
      <sheetName val="5-ALAT(2)"/>
      <sheetName val="5-ALAT(1)"/>
      <sheetName val="Informasi"/>
      <sheetName val="Cover"/>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7">
          <cell r="F67">
            <v>10000</v>
          </cell>
        </row>
      </sheetData>
      <sheetData sheetId="40"/>
      <sheetData sheetId="41">
        <row r="17">
          <cell r="AW17">
            <v>719440.63473185862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l"/>
      <sheetName val="Ins Pnl"/>
      <sheetName val="Pen SK"/>
      <sheetName val="Ins Pen"/>
      <sheetName val="RKK"/>
      <sheetName val="Genset"/>
      <sheetName val="Tel"/>
      <sheetName val="TS"/>
      <sheetName val="FA"/>
      <sheetName val="LAN"/>
      <sheetName val="RKL"/>
      <sheetName val="MATV"/>
      <sheetName val="CCTV"/>
      <sheetName val="Rekap"/>
      <sheetName val="RK Kbl"/>
      <sheetName val="Pnl Pen Ptr"/>
      <sheetName val="TE TS FA LAN MATV"/>
      <sheetName val="bd pabx"/>
      <sheetName val="BQ blat"/>
      <sheetName val="Nego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66">
          <cell r="F66">
            <v>15100000</v>
          </cell>
        </row>
        <row r="76">
          <cell r="F76">
            <v>6750000</v>
          </cell>
        </row>
        <row r="77">
          <cell r="F77">
            <v>900000</v>
          </cell>
        </row>
        <row r="78">
          <cell r="F78">
            <v>790000</v>
          </cell>
        </row>
        <row r="79">
          <cell r="F79">
            <v>505000</v>
          </cell>
        </row>
        <row r="80">
          <cell r="F80">
            <v>135000</v>
          </cell>
        </row>
        <row r="81">
          <cell r="F81">
            <v>170000</v>
          </cell>
        </row>
        <row r="82">
          <cell r="F82">
            <v>1255000</v>
          </cell>
        </row>
        <row r="83">
          <cell r="F83">
            <v>1855000</v>
          </cell>
        </row>
        <row r="84">
          <cell r="F84">
            <v>1505000</v>
          </cell>
        </row>
        <row r="85">
          <cell r="F85">
            <v>1855000</v>
          </cell>
        </row>
        <row r="86">
          <cell r="F86">
            <v>1655000</v>
          </cell>
        </row>
        <row r="87">
          <cell r="F87">
            <v>1005000</v>
          </cell>
        </row>
        <row r="88">
          <cell r="F88">
            <v>1525000</v>
          </cell>
        </row>
        <row r="89">
          <cell r="F89">
            <v>850000</v>
          </cell>
        </row>
        <row r="90">
          <cell r="F90">
            <v>14150000</v>
          </cell>
        </row>
        <row r="91">
          <cell r="F91">
            <v>38500000</v>
          </cell>
        </row>
        <row r="93">
          <cell r="F93">
            <v>3000000</v>
          </cell>
        </row>
        <row r="94">
          <cell r="F94">
            <v>5000000</v>
          </cell>
        </row>
      </sheetData>
      <sheetData sheetId="17"/>
      <sheetData sheetId="18"/>
      <sheetData sheetId="19"/>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sheetName val="RAB"/>
      <sheetName val="H-Sat"/>
      <sheetName val="Anal-1"/>
      <sheetName val="Anal-2"/>
      <sheetName val="Anal-3"/>
      <sheetName val="Schedul"/>
      <sheetName val="Struktur Organisasi"/>
      <sheetName val="Add"/>
    </sheetNames>
    <sheetDataSet>
      <sheetData sheetId="0"/>
      <sheetData sheetId="1"/>
      <sheetData sheetId="2"/>
      <sheetData sheetId="3"/>
      <sheetData sheetId="4">
        <row r="3">
          <cell r="A3" t="str">
            <v>PEMBANGUNAN FRUIT AND VEGETABLE MARKET PEUNAYONG</v>
          </cell>
        </row>
        <row r="17">
          <cell r="C17" t="str">
            <v>Galian Tanah Biasa sedalam 1 M'</v>
          </cell>
        </row>
        <row r="31">
          <cell r="C31" t="str">
            <v>Urugan Tanah Kembali</v>
          </cell>
        </row>
        <row r="38">
          <cell r="C38" t="str">
            <v>Timbunan Tanah</v>
          </cell>
        </row>
        <row r="46">
          <cell r="C46" t="str">
            <v>Timbunan Pasir</v>
          </cell>
        </row>
        <row r="64">
          <cell r="C64" t="str">
            <v>Saluran Air dr Batu Belah / Gunung  1Pc : 5Ps</v>
          </cell>
        </row>
        <row r="104">
          <cell r="C104" t="str">
            <v>Pasangan Batu Merah Tebal 1/2 Bata Adukan 1Pc : 2Ps</v>
          </cell>
        </row>
        <row r="116">
          <cell r="C116" t="str">
            <v>Pasangan Batu Merah tebal 1/2 Bata adukan 1Pc : 4Ps</v>
          </cell>
        </row>
        <row r="153">
          <cell r="C153" t="str">
            <v>Plesteran 1 Pc : 2 Ps : tebal 15 mm</v>
          </cell>
        </row>
        <row r="175">
          <cell r="C175" t="str">
            <v>Plesteran 1 Pc : 4 Ps : tebal 15 mm</v>
          </cell>
        </row>
        <row r="186">
          <cell r="C186" t="str">
            <v xml:space="preserve">Lantai beton tumbuk/Rabat Beton  tebal 7 cm, 1 Pc : 3 Ps : 6 Kr </v>
          </cell>
        </row>
        <row r="954">
          <cell r="C954" t="str">
            <v>Mengerjakan Jelusi Papan</v>
          </cell>
        </row>
        <row r="975">
          <cell r="C975" t="str">
            <v>Mengerjakan Papan Listplank</v>
          </cell>
        </row>
        <row r="986">
          <cell r="C986" t="str">
            <v>Mengerjakan Plafond Triplek</v>
          </cell>
        </row>
        <row r="1000">
          <cell r="G1000">
            <v>38105.457355362822</v>
          </cell>
        </row>
      </sheetData>
      <sheetData sheetId="5">
        <row r="3">
          <cell r="B3" t="str">
            <v>DAFTAR  ANALISA  PEKERJAAN</v>
          </cell>
        </row>
        <row r="19">
          <cell r="C19" t="str">
            <v>Mengerjakan Pintu Panel</v>
          </cell>
        </row>
        <row r="30">
          <cell r="C30" t="str">
            <v>Mengerjakan Kosen Pintu Aluminium</v>
          </cell>
        </row>
      </sheetData>
      <sheetData sheetId="6"/>
      <sheetData sheetId="7"/>
      <sheetData sheetId="8"/>
      <sheetData sheetId="9"/>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3"/>
      <sheetName val="Sheet5"/>
      <sheetName val="Sheet2"/>
      <sheetName val="Sheet1"/>
      <sheetName val="A"/>
    </sheetNames>
    <sheetDataSet>
      <sheetData sheetId="0"/>
      <sheetData sheetId="1"/>
      <sheetData sheetId="2"/>
      <sheetData sheetId="3"/>
      <sheetData sheetId="4"/>
      <sheetData sheetId="5">
        <row r="1">
          <cell r="Q1" t="str">
            <v>LAMPIRAN 2(a)  PENAWARAN</v>
          </cell>
          <cell r="AP1" t="str">
            <v>REKAPITULASI</v>
          </cell>
        </row>
        <row r="2">
          <cell r="Q2" t="str">
            <v>( Lampiran ini dipergunakan semata-mata untuk evaluasi penawaran )</v>
          </cell>
          <cell r="AG2" t="str">
            <v>DAFTAR KUANTITAS DAN HARGA</v>
          </cell>
          <cell r="AP2" t="str">
            <v>DAFTAR KUANTITAS DAN HARGA</v>
          </cell>
        </row>
        <row r="4">
          <cell r="Q4" t="str">
            <v>DAFTAR HARGA SATUAN UPAH</v>
          </cell>
          <cell r="AG4" t="str">
            <v>PENAWAR</v>
          </cell>
          <cell r="AH4" t="str">
            <v>:</v>
          </cell>
          <cell r="AI4" t="str">
            <v>CV. MANDIRI KARYA UTAMA</v>
          </cell>
        </row>
        <row r="5">
          <cell r="AG5" t="str">
            <v>PROYEK</v>
          </cell>
          <cell r="AH5" t="str">
            <v>:</v>
          </cell>
          <cell r="AI5" t="str">
            <v>PENINGKATAN JALAN DAN PENGGANTIAN JEMBATAN DPU CAB. VI ACEH BARAT</v>
          </cell>
          <cell r="AP5" t="str">
            <v>PENAWAR</v>
          </cell>
          <cell r="AQ5" t="str">
            <v>:</v>
          </cell>
          <cell r="AR5" t="str">
            <v>CV. MANDIRI KARYA UTAMA</v>
          </cell>
        </row>
        <row r="6">
          <cell r="Q6" t="str">
            <v>PROYEK</v>
          </cell>
          <cell r="R6" t="str">
            <v>:</v>
          </cell>
          <cell r="S6" t="str">
            <v>PENINGKATAN JALAN DAN PENGGANTIAN JEMBATAN DPU CAB. VI ACEH BARAT</v>
          </cell>
          <cell r="AG6" t="str">
            <v>PEKERJAAN</v>
          </cell>
          <cell r="AH6" t="str">
            <v>:</v>
          </cell>
          <cell r="AI6" t="str">
            <v>PENINGKATAN JALAN KUALA TUHA - LAMIE, KM. 45+000 s/d 47+000</v>
          </cell>
          <cell r="AP6" t="str">
            <v>PROYEK</v>
          </cell>
          <cell r="AQ6" t="str">
            <v>:</v>
          </cell>
          <cell r="AR6" t="str">
            <v>PENINGKATAN JALAN DAN PENGGANTIAN JEMBATAN DPU CAB. VI ACEH BARAT</v>
          </cell>
        </row>
        <row r="7">
          <cell r="W7" t="str">
            <v>NAMA PENAWAR</v>
          </cell>
          <cell r="Y7" t="str">
            <v>:</v>
          </cell>
          <cell r="Z7" t="str">
            <v>CV. MANDIRI KARYA UTAMA</v>
          </cell>
          <cell r="AG7" t="str">
            <v>PROPINSI</v>
          </cell>
          <cell r="AH7" t="str">
            <v>:</v>
          </cell>
          <cell r="AI7" t="str">
            <v>DAERAH ISTIMEWA ACEH</v>
          </cell>
          <cell r="AP7" t="str">
            <v>PEKERJAAN</v>
          </cell>
          <cell r="AQ7" t="str">
            <v>:</v>
          </cell>
          <cell r="AR7" t="str">
            <v>PENINGKATAN JALAN KUALA TUHA - LAMIE, KM. 45+000 s/d 47+000</v>
          </cell>
        </row>
        <row r="8">
          <cell r="Q8" t="str">
            <v>PEKERJAAN</v>
          </cell>
          <cell r="R8" t="str">
            <v>:</v>
          </cell>
          <cell r="S8" t="str">
            <v>PENINGKATAN JALAN KUALA TUHA - LAMIE, KM. 45+000 s/d 47+000</v>
          </cell>
          <cell r="W8" t="str">
            <v>PROYEK</v>
          </cell>
          <cell r="Y8" t="str">
            <v>:</v>
          </cell>
          <cell r="Z8" t="str">
            <v>PENINGKATAN JALAN DAN PENGGANTIAN JEMBATAN DPU CAB. VI ACEH BARAT</v>
          </cell>
          <cell r="AG8" t="str">
            <v>LOKASI</v>
          </cell>
          <cell r="AH8" t="str">
            <v>:</v>
          </cell>
          <cell r="AI8" t="str">
            <v>KABUPATEN ACEH BARAT</v>
          </cell>
          <cell r="AP8" t="str">
            <v>PROPINSI</v>
          </cell>
          <cell r="AQ8" t="str">
            <v>:</v>
          </cell>
          <cell r="AR8" t="str">
            <v>DAERAH ISTIMEWA ACEH</v>
          </cell>
        </row>
        <row r="9">
          <cell r="W9" t="str">
            <v>NO. MATA PEMBAYARAN</v>
          </cell>
          <cell r="Y9" t="str">
            <v>:</v>
          </cell>
          <cell r="Z9" t="str">
            <v>1.2</v>
          </cell>
          <cell r="AG9" t="str">
            <v>TH. ANGG.</v>
          </cell>
          <cell r="AH9" t="str">
            <v>:</v>
          </cell>
          <cell r="AI9">
            <v>2000</v>
          </cell>
          <cell r="AP9" t="str">
            <v>LOKASI</v>
          </cell>
          <cell r="AQ9" t="str">
            <v>:</v>
          </cell>
          <cell r="AR9" t="str">
            <v>KABUPATEN ACEH BARAT</v>
          </cell>
        </row>
        <row r="10">
          <cell r="U10" t="str">
            <v>HARGA</v>
          </cell>
          <cell r="W10" t="str">
            <v>JENIS PEKERJAAN</v>
          </cell>
          <cell r="Y10" t="str">
            <v>:</v>
          </cell>
          <cell r="Z10" t="str">
            <v>MOBILISASI</v>
          </cell>
          <cell r="AP10" t="str">
            <v>TH. ANGG.</v>
          </cell>
          <cell r="AQ10" t="str">
            <v>:</v>
          </cell>
          <cell r="AR10">
            <v>2000</v>
          </cell>
        </row>
        <row r="11">
          <cell r="Q11" t="str">
            <v>NO.</v>
          </cell>
          <cell r="R11" t="str">
            <v>U R A I A N</v>
          </cell>
          <cell r="T11" t="str">
            <v>SATUAN</v>
          </cell>
          <cell r="U11" t="str">
            <v>SATUAN</v>
          </cell>
          <cell r="W11" t="str">
            <v>SATUAN PEKERJAAN</v>
          </cell>
          <cell r="Y11" t="str">
            <v>:</v>
          </cell>
          <cell r="Z11" t="str">
            <v>LUMP SUM</v>
          </cell>
          <cell r="AG11" t="str">
            <v>MATA</v>
          </cell>
          <cell r="AL11" t="str">
            <v>HARGA</v>
          </cell>
          <cell r="AM11" t="str">
            <v>JUMLAH</v>
          </cell>
        </row>
        <row r="12">
          <cell r="U12" t="str">
            <v>(Rp.)</v>
          </cell>
          <cell r="W12" t="str">
            <v>PRODUKSI HARIAN/JAM</v>
          </cell>
          <cell r="Y12" t="str">
            <v>:</v>
          </cell>
          <cell r="AG12" t="str">
            <v>PEMBA-</v>
          </cell>
          <cell r="AI12" t="str">
            <v>U R A I A N</v>
          </cell>
          <cell r="AJ12" t="str">
            <v>SATUAN</v>
          </cell>
          <cell r="AK12" t="str">
            <v>PERKIRAAN</v>
          </cell>
          <cell r="AL12" t="str">
            <v>SATUAN</v>
          </cell>
          <cell r="AM12" t="str">
            <v>HARGA-HARGA</v>
          </cell>
        </row>
        <row r="13">
          <cell r="AG13" t="str">
            <v>YARAN</v>
          </cell>
          <cell r="AK13" t="str">
            <v>KUANTITAS</v>
          </cell>
          <cell r="AL13" t="str">
            <v>( Rp.)</v>
          </cell>
          <cell r="AM13" t="str">
            <v>PENAWARAN (Rp)</v>
          </cell>
          <cell r="AP13" t="str">
            <v>NO</v>
          </cell>
          <cell r="AR13" t="str">
            <v>U R A I A N      P E K E R J A A N</v>
          </cell>
        </row>
        <row r="14">
          <cell r="AC14" t="str">
            <v>HARGA</v>
          </cell>
          <cell r="AD14" t="str">
            <v>JUMLAH</v>
          </cell>
          <cell r="AG14" t="str">
            <v>a</v>
          </cell>
          <cell r="AI14" t="str">
            <v>b</v>
          </cell>
          <cell r="AJ14" t="str">
            <v>c</v>
          </cell>
          <cell r="AK14" t="str">
            <v>d</v>
          </cell>
          <cell r="AL14" t="str">
            <v>e</v>
          </cell>
          <cell r="AM14" t="str">
            <v>f = (d x e)</v>
          </cell>
          <cell r="AP14" t="str">
            <v>BAB</v>
          </cell>
        </row>
        <row r="15">
          <cell r="Q15" t="str">
            <v>1.</v>
          </cell>
          <cell r="R15" t="str">
            <v>Pekerja</v>
          </cell>
          <cell r="T15" t="str">
            <v>Jam</v>
          </cell>
          <cell r="U15">
            <v>1700</v>
          </cell>
          <cell r="W15" t="str">
            <v>NO</v>
          </cell>
          <cell r="X15" t="str">
            <v>U  R  A  I  A  N</v>
          </cell>
          <cell r="AA15" t="str">
            <v>SATUAN</v>
          </cell>
          <cell r="AB15" t="str">
            <v>KUANTITAS</v>
          </cell>
          <cell r="AC15" t="str">
            <v>SATUAN</v>
          </cell>
          <cell r="AD15" t="str">
            <v>HARGA</v>
          </cell>
        </row>
        <row r="16">
          <cell r="Q16" t="str">
            <v>2.</v>
          </cell>
          <cell r="R16" t="str">
            <v>Tukang</v>
          </cell>
          <cell r="T16" t="str">
            <v>Jam</v>
          </cell>
          <cell r="U16">
            <v>1900</v>
          </cell>
          <cell r="AC16" t="str">
            <v>(Rp.)</v>
          </cell>
          <cell r="AD16" t="str">
            <v>(Rp.)</v>
          </cell>
          <cell r="AG16" t="str">
            <v>BAB. 1</v>
          </cell>
          <cell r="AI16" t="str">
            <v xml:space="preserve">  U  M  U  M</v>
          </cell>
        </row>
        <row r="17">
          <cell r="Q17" t="str">
            <v>3.</v>
          </cell>
          <cell r="R17" t="str">
            <v>Kepala Tukang</v>
          </cell>
          <cell r="T17" t="str">
            <v>Jam</v>
          </cell>
          <cell r="U17">
            <v>2150</v>
          </cell>
          <cell r="AP17" t="str">
            <v>1.</v>
          </cell>
          <cell r="AR17" t="str">
            <v xml:space="preserve">     U M U M</v>
          </cell>
        </row>
        <row r="18">
          <cell r="Q18" t="str">
            <v>4.</v>
          </cell>
          <cell r="R18" t="str">
            <v>Mandor</v>
          </cell>
          <cell r="T18" t="str">
            <v>Jam</v>
          </cell>
          <cell r="U18">
            <v>1900</v>
          </cell>
          <cell r="W18" t="str">
            <v>A.</v>
          </cell>
          <cell r="X18" t="str">
            <v xml:space="preserve">  Pembelian atau sewa tanah</v>
          </cell>
          <cell r="AA18" t="str">
            <v>M2</v>
          </cell>
          <cell r="AG18" t="str">
            <v>1.2</v>
          </cell>
          <cell r="AI18" t="str">
            <v xml:space="preserve">  Mobilisasi</v>
          </cell>
          <cell r="AJ18" t="str">
            <v>Ls</v>
          </cell>
          <cell r="AK18">
            <v>1</v>
          </cell>
          <cell r="AL18">
            <v>10800000</v>
          </cell>
          <cell r="AM18">
            <v>10800000</v>
          </cell>
        </row>
        <row r="19">
          <cell r="Q19" t="str">
            <v>5.</v>
          </cell>
          <cell r="R19" t="str">
            <v>Operator</v>
          </cell>
          <cell r="T19" t="str">
            <v>Jam</v>
          </cell>
          <cell r="U19">
            <v>4285</v>
          </cell>
          <cell r="AP19" t="str">
            <v>2.</v>
          </cell>
          <cell r="AR19" t="str">
            <v xml:space="preserve">     D R A I N A S E</v>
          </cell>
        </row>
        <row r="20">
          <cell r="Q20" t="str">
            <v>6.</v>
          </cell>
          <cell r="R20" t="str">
            <v>Pembantu Operator</v>
          </cell>
          <cell r="T20" t="str">
            <v>Jam</v>
          </cell>
          <cell r="U20">
            <v>2850</v>
          </cell>
        </row>
        <row r="21">
          <cell r="Q21" t="str">
            <v>7.</v>
          </cell>
          <cell r="R21" t="str">
            <v>Sopir/Driver</v>
          </cell>
          <cell r="T21" t="str">
            <v>Jam</v>
          </cell>
          <cell r="U21">
            <v>4285</v>
          </cell>
          <cell r="W21" t="str">
            <v>B.</v>
          </cell>
          <cell r="X21" t="str">
            <v xml:space="preserve">  Peralatan.</v>
          </cell>
          <cell r="AP21" t="str">
            <v>3.</v>
          </cell>
          <cell r="AR21" t="str">
            <v xml:space="preserve">     PEKERJAAN TANAH</v>
          </cell>
        </row>
        <row r="22">
          <cell r="Q22" t="str">
            <v>8.</v>
          </cell>
          <cell r="R22" t="str">
            <v>Pembantu Sopir/Driver</v>
          </cell>
          <cell r="T22" t="str">
            <v>Jam</v>
          </cell>
          <cell r="U22">
            <v>2850</v>
          </cell>
          <cell r="X22" t="str">
            <v xml:space="preserve">  Sesuai Lampiran 2(a)-2</v>
          </cell>
          <cell r="AA22" t="str">
            <v>Ls</v>
          </cell>
          <cell r="AB22">
            <v>1</v>
          </cell>
          <cell r="AC22">
            <v>3800000</v>
          </cell>
          <cell r="AD22">
            <v>3800000</v>
          </cell>
          <cell r="AI22" t="str">
            <v xml:space="preserve">  Sub Total Harga Bab. 1 ( Dipindahkan ke Rekapitulasi Daftar Kuantitas dan Harga )</v>
          </cell>
          <cell r="AM22">
            <v>10800000</v>
          </cell>
        </row>
        <row r="23">
          <cell r="Q23" t="str">
            <v>9.</v>
          </cell>
          <cell r="R23" t="str">
            <v>Mekanik</v>
          </cell>
          <cell r="T23" t="str">
            <v>Jam</v>
          </cell>
          <cell r="U23">
            <v>4000</v>
          </cell>
          <cell r="AP23" t="str">
            <v>4.</v>
          </cell>
          <cell r="AR23" t="str">
            <v xml:space="preserve">     BAHU JALAN</v>
          </cell>
        </row>
        <row r="25">
          <cell r="W25" t="str">
            <v>C.</v>
          </cell>
          <cell r="X25" t="str">
            <v xml:space="preserve">  Fasilitas Kontraktor.</v>
          </cell>
          <cell r="AG25" t="str">
            <v>BAB. 2</v>
          </cell>
          <cell r="AI25" t="str">
            <v xml:space="preserve">  DRAINASE</v>
          </cell>
          <cell r="AP25" t="str">
            <v>5.</v>
          </cell>
          <cell r="AR25" t="str">
            <v xml:space="preserve">     PERKERASAN BERBUTIR</v>
          </cell>
        </row>
        <row r="26">
          <cell r="W26" t="str">
            <v>1.</v>
          </cell>
          <cell r="X26" t="str">
            <v xml:space="preserve">  Base Camp</v>
          </cell>
          <cell r="AA26" t="str">
            <v>Ls</v>
          </cell>
          <cell r="AB26">
            <v>1</v>
          </cell>
          <cell r="AC26">
            <v>2000000</v>
          </cell>
          <cell r="AD26">
            <v>2000000</v>
          </cell>
        </row>
        <row r="27">
          <cell r="W27" t="str">
            <v>2.</v>
          </cell>
          <cell r="X27" t="str">
            <v xml:space="preserve">  Kantor</v>
          </cell>
          <cell r="AA27" t="str">
            <v>Ls</v>
          </cell>
          <cell r="AB27">
            <v>1</v>
          </cell>
          <cell r="AC27">
            <v>2000000</v>
          </cell>
          <cell r="AD27">
            <v>2000000</v>
          </cell>
          <cell r="AG27" t="str">
            <v>2.1 (1)</v>
          </cell>
          <cell r="AI27" t="str">
            <v xml:space="preserve">  Pekerjaan Galian untuk selokan Drainase &amp;</v>
          </cell>
          <cell r="AP27" t="str">
            <v>6.</v>
          </cell>
          <cell r="AR27" t="str">
            <v xml:space="preserve">     PERKERASAN ASPAL</v>
          </cell>
        </row>
        <row r="28">
          <cell r="W28" t="str">
            <v>3.</v>
          </cell>
          <cell r="X28" t="str">
            <v xml:space="preserve">  Barak</v>
          </cell>
          <cell r="AA28" t="str">
            <v>M2</v>
          </cell>
          <cell r="AI28" t="str">
            <v xml:space="preserve">  Saluran Air</v>
          </cell>
          <cell r="AJ28" t="str">
            <v>M3</v>
          </cell>
          <cell r="AK28">
            <v>1500</v>
          </cell>
          <cell r="AL28">
            <v>6565</v>
          </cell>
          <cell r="AM28">
            <v>9847500</v>
          </cell>
        </row>
        <row r="29">
          <cell r="W29" t="str">
            <v>4.</v>
          </cell>
          <cell r="X29" t="str">
            <v xml:space="preserve">  Workshop/Bengkel</v>
          </cell>
          <cell r="AA29" t="str">
            <v>M2</v>
          </cell>
          <cell r="AP29" t="str">
            <v>7.</v>
          </cell>
          <cell r="AR29" t="str">
            <v xml:space="preserve">     PEKERJAAN STRUKTUR</v>
          </cell>
        </row>
        <row r="30">
          <cell r="W30" t="str">
            <v>5.</v>
          </cell>
          <cell r="X30" t="str">
            <v xml:space="preserve">  Gudang dan lain-lain</v>
          </cell>
          <cell r="AA30" t="str">
            <v>M2</v>
          </cell>
          <cell r="AG30" t="str">
            <v>2.2</v>
          </cell>
          <cell r="AI30" t="str">
            <v xml:space="preserve">  Pekerjaan Pasangan batu dengan Mortal</v>
          </cell>
          <cell r="AJ30" t="str">
            <v>M3</v>
          </cell>
        </row>
        <row r="31">
          <cell r="AP31" t="str">
            <v>8.</v>
          </cell>
          <cell r="AR31" t="str">
            <v xml:space="preserve">     PERKUATAN DAN PEKERJAAN MINOR</v>
          </cell>
        </row>
        <row r="32">
          <cell r="AG32" t="str">
            <v>2.3 (1)</v>
          </cell>
          <cell r="AI32" t="str">
            <v xml:space="preserve">  Gorong-gorong Pipa beton bertulang</v>
          </cell>
          <cell r="AJ32" t="str">
            <v>M'</v>
          </cell>
        </row>
        <row r="33">
          <cell r="W33" t="str">
            <v>D.</v>
          </cell>
          <cell r="X33" t="str">
            <v xml:space="preserve">  Fasilitas Laboratorium dan Layanan.</v>
          </cell>
          <cell r="AI33" t="str">
            <v xml:space="preserve">  diameter &lt; 45 cm</v>
          </cell>
          <cell r="AP33" t="str">
            <v>9.</v>
          </cell>
          <cell r="AR33" t="str">
            <v xml:space="preserve">     PEKERJAAN HARIAN</v>
          </cell>
        </row>
        <row r="34">
          <cell r="W34" t="str">
            <v>1.</v>
          </cell>
          <cell r="X34" t="str">
            <v xml:space="preserve">  Kantor</v>
          </cell>
          <cell r="AA34" t="str">
            <v>M2</v>
          </cell>
        </row>
        <row r="35">
          <cell r="W35" t="str">
            <v>2.</v>
          </cell>
          <cell r="X35" t="str">
            <v xml:space="preserve">  Akomudasi utk. Wkl. Direksi Teknik</v>
          </cell>
          <cell r="AA35" t="str">
            <v>M2</v>
          </cell>
          <cell r="AG35" t="str">
            <v>2.3 (2)</v>
          </cell>
          <cell r="AI35" t="str">
            <v xml:space="preserve">  Gorong-gorong Pipa beton bertulang</v>
          </cell>
          <cell r="AJ35" t="str">
            <v>M'</v>
          </cell>
          <cell r="AP35" t="str">
            <v>10.</v>
          </cell>
          <cell r="AR35" t="str">
            <v xml:space="preserve">     PEKERJAAN PEMELIHARAAN RUTIN</v>
          </cell>
        </row>
        <row r="36">
          <cell r="W36" t="str">
            <v>3.</v>
          </cell>
          <cell r="X36" t="str">
            <v xml:space="preserve">  Ruang Laboratorium</v>
          </cell>
          <cell r="AA36" t="str">
            <v>M2</v>
          </cell>
          <cell r="AI36" t="str">
            <v xml:space="preserve">  diameter &lt; 45 - 75 cm</v>
          </cell>
        </row>
        <row r="37">
          <cell r="T37" t="str">
            <v>ACEH BESAR,   22  AGUSTUS  2000</v>
          </cell>
          <cell r="W37" t="str">
            <v>4.</v>
          </cell>
          <cell r="X37" t="str">
            <v xml:space="preserve">  Peralatan Laboratorium</v>
          </cell>
          <cell r="AA37" t="str">
            <v>Unit</v>
          </cell>
          <cell r="AP37" t="str">
            <v>(A)</v>
          </cell>
          <cell r="AR37" t="str">
            <v xml:space="preserve">     JUMLAH HARGA PENAWARAN ( TERMASUK BIAYA UMUM &amp; KEUNTUNGAN )</v>
          </cell>
        </row>
        <row r="38">
          <cell r="T38" t="str">
            <v>CV. MANDIRI KARYA UTAMA</v>
          </cell>
          <cell r="W38" t="str">
            <v>5.</v>
          </cell>
          <cell r="X38" t="str">
            <v xml:space="preserve">  Perabotan dan Layanan</v>
          </cell>
          <cell r="AA38" t="str">
            <v>Unit</v>
          </cell>
          <cell r="AG38" t="str">
            <v>2.3 (3)</v>
          </cell>
          <cell r="AI38" t="str">
            <v xml:space="preserve">  Gorong-gorong pipa beton bertulang</v>
          </cell>
          <cell r="AJ38" t="str">
            <v>M'</v>
          </cell>
          <cell r="AP38" t="str">
            <v>(B)</v>
          </cell>
          <cell r="AR38" t="str">
            <v xml:space="preserve">     PAJAK PERTAMBAHAN NILAI ( PPN ) = 10% x ( A )</v>
          </cell>
        </row>
        <row r="39">
          <cell r="AI39" t="str">
            <v xml:space="preserve">  diameter &lt; 75 - 120 cm</v>
          </cell>
          <cell r="AP39" t="str">
            <v>(C)</v>
          </cell>
          <cell r="AR39" t="str">
            <v xml:space="preserve">     JUMLAH TOTAL HARGA PENAWARAN = ( A ) + ( B )</v>
          </cell>
        </row>
        <row r="40">
          <cell r="AP40" t="str">
            <v>(D)</v>
          </cell>
          <cell r="AR40" t="str">
            <v xml:space="preserve">     DIBULATKAN</v>
          </cell>
        </row>
        <row r="41">
          <cell r="W41" t="str">
            <v>E.</v>
          </cell>
          <cell r="X41" t="str">
            <v xml:space="preserve">  Mata Pekerjaan Mobilisasi Lainnya.</v>
          </cell>
          <cell r="AG41" t="str">
            <v>2.3 (4)</v>
          </cell>
          <cell r="AI41" t="str">
            <v xml:space="preserve">  Gorong-gorong Pipa Baja gelombang</v>
          </cell>
          <cell r="AJ41" t="str">
            <v>Ton</v>
          </cell>
        </row>
        <row r="42">
          <cell r="AP42" t="str">
            <v>TERBILANG  :    LIMA RATUS ENAM PULUH DELAPAN JUTA SEMBILAN RATUS SEMBILAN PULUH TIGA RIBU RUPIAH,-</v>
          </cell>
        </row>
        <row r="43">
          <cell r="AG43" t="str">
            <v>2.4 (1)</v>
          </cell>
          <cell r="AI43" t="str">
            <v xml:space="preserve">  Urugan berongga atau Material penyaring</v>
          </cell>
          <cell r="AJ43" t="str">
            <v>M3</v>
          </cell>
        </row>
        <row r="44">
          <cell r="T44" t="str">
            <v>( IBRAHIM T. M. AMIN )</v>
          </cell>
          <cell r="W44" t="str">
            <v>F.</v>
          </cell>
          <cell r="X44" t="str">
            <v xml:space="preserve">  Demobilisasi</v>
          </cell>
          <cell r="AA44" t="str">
            <v>Ls</v>
          </cell>
          <cell r="AB44">
            <v>1</v>
          </cell>
          <cell r="AC44">
            <v>3000000</v>
          </cell>
          <cell r="AD44">
            <v>3000000</v>
          </cell>
        </row>
        <row r="45">
          <cell r="T45" t="str">
            <v>D i r e k t u r</v>
          </cell>
          <cell r="AG45" t="str">
            <v>2.4 (2)</v>
          </cell>
          <cell r="AI45" t="str">
            <v xml:space="preserve">  Pekerjaan drainase dibawah permukaan</v>
          </cell>
          <cell r="AJ45" t="str">
            <v>M2</v>
          </cell>
        </row>
        <row r="46">
          <cell r="AI46" t="str">
            <v xml:space="preserve">  Material penyaring plastik</v>
          </cell>
        </row>
        <row r="47">
          <cell r="W47" t="str">
            <v>G.</v>
          </cell>
          <cell r="X47" t="str">
            <v xml:space="preserve">  JUMLAH ( A + B + C + D + E + F )</v>
          </cell>
          <cell r="AD47">
            <v>10800000</v>
          </cell>
        </row>
        <row r="48">
          <cell r="AG48" t="str">
            <v>2.4 (3)</v>
          </cell>
          <cell r="AI48" t="str">
            <v xml:space="preserve">  Pipa untuk Pekerjaan Drainase di bawah</v>
          </cell>
          <cell r="AJ48" t="str">
            <v>M'</v>
          </cell>
        </row>
        <row r="49">
          <cell r="AI49" t="str">
            <v xml:space="preserve">  permukaan</v>
          </cell>
          <cell r="AJ49">
            <v>0</v>
          </cell>
        </row>
        <row r="50">
          <cell r="W50" t="str">
            <v>H.</v>
          </cell>
          <cell r="X50" t="str">
            <v xml:space="preserve">  HARGA LUMPSUM = G</v>
          </cell>
          <cell r="AD50">
            <v>10800000</v>
          </cell>
        </row>
        <row r="51">
          <cell r="AS51" t="str">
            <v>ACEH BESAR,   22  AGUSTUS  2000</v>
          </cell>
        </row>
        <row r="52">
          <cell r="AS52" t="str">
            <v>CV. MANDIRI KARYA UTAMA</v>
          </cell>
        </row>
        <row r="53">
          <cell r="W53" t="str">
            <v>I.</v>
          </cell>
          <cell r="X53" t="str">
            <v xml:space="preserve">  TOTAL BIAYA MOBILISASI ( DIBULATKAN )</v>
          </cell>
          <cell r="AD53">
            <v>10800000</v>
          </cell>
        </row>
        <row r="58">
          <cell r="AS58" t="str">
            <v>( IBRAHIM T. M. AMIN )</v>
          </cell>
        </row>
        <row r="59">
          <cell r="AS59" t="str">
            <v>D i r e k t u r</v>
          </cell>
        </row>
        <row r="78">
          <cell r="W78" t="str">
            <v>LAMPIRAN  2(a)-2  PENAWARAN</v>
          </cell>
          <cell r="AX78" t="str">
            <v>LAMPIRAN 2(d)-2  PENAWARAN</v>
          </cell>
        </row>
        <row r="79">
          <cell r="W79" t="str">
            <v>( Lampiran ini dipergunakan semata-mata untuk Evaluasi Penawaran )</v>
          </cell>
          <cell r="AG79" t="str">
            <v>DAFTAR KUANTITAS DAN HARGA</v>
          </cell>
          <cell r="AX79" t="str">
            <v>(Lampiran ini dipergunakan semata-mata untuk evaluasi penawaran)</v>
          </cell>
        </row>
        <row r="81">
          <cell r="W81" t="str">
            <v>ANALISA HARGA LUMP SUM UNTUK MOBILISASI</v>
          </cell>
          <cell r="AG81" t="str">
            <v>PENAWAR</v>
          </cell>
          <cell r="AH81" t="str">
            <v>:</v>
          </cell>
          <cell r="AI81" t="str">
            <v>CV. MANDIRI KARYA UTAMA</v>
          </cell>
          <cell r="AX81" t="str">
            <v>KONFIRMASI KAPASITAS PLANT PENCAMPUR ASPAL</v>
          </cell>
        </row>
        <row r="82">
          <cell r="AG82" t="str">
            <v>PROYEK</v>
          </cell>
          <cell r="AH82" t="str">
            <v>:</v>
          </cell>
          <cell r="AI82" t="str">
            <v>PENINGKATAN JALAN DAN PENGGANTIAN JEMBATAN DPU CAB. VI ACEH BARAT</v>
          </cell>
        </row>
        <row r="83">
          <cell r="W83" t="str">
            <v>NAMA PENAWAR</v>
          </cell>
          <cell r="Y83" t="str">
            <v>:</v>
          </cell>
          <cell r="Z83" t="str">
            <v>CV. MANDIRI KARYA UTAMA</v>
          </cell>
          <cell r="AG83" t="str">
            <v>PEKERJAAN</v>
          </cell>
          <cell r="AH83" t="str">
            <v>:</v>
          </cell>
          <cell r="AI83" t="str">
            <v>PENINGKATAN JALAN KUALA TUHA - LAMIE, KM. 45+000 s/d 47+000</v>
          </cell>
        </row>
        <row r="84">
          <cell r="W84" t="str">
            <v>PROYEK</v>
          </cell>
          <cell r="Y84" t="str">
            <v>:</v>
          </cell>
          <cell r="Z84" t="str">
            <v>PENINGKATAN JALAN DAN PENGGANTIAN JEMBATAN DPU CAB. VI ACEH BARAT</v>
          </cell>
          <cell r="AG84" t="str">
            <v>PROPINSI</v>
          </cell>
          <cell r="AH84" t="str">
            <v>:</v>
          </cell>
          <cell r="AI84" t="str">
            <v>DAERAH ISTIMEWA ACEH</v>
          </cell>
          <cell r="AX84" t="str">
            <v>NAMA PENAWAR</v>
          </cell>
          <cell r="BA84" t="str">
            <v>CV. MANDIRI KARYA UTAMA</v>
          </cell>
        </row>
        <row r="85">
          <cell r="W85" t="str">
            <v>NO. MATA PEMBAYARAN</v>
          </cell>
          <cell r="Y85" t="str">
            <v>:</v>
          </cell>
          <cell r="Z85" t="str">
            <v>1.2</v>
          </cell>
          <cell r="AG85" t="str">
            <v>LOKASI</v>
          </cell>
          <cell r="AH85" t="str">
            <v>:</v>
          </cell>
          <cell r="AI85" t="str">
            <v>KABUPATEN ACEH BARAT</v>
          </cell>
          <cell r="AX85">
            <v>0</v>
          </cell>
        </row>
        <row r="86">
          <cell r="W86" t="str">
            <v>JENIS PEKERJAAN</v>
          </cell>
          <cell r="Y86" t="str">
            <v>:</v>
          </cell>
          <cell r="Z86" t="str">
            <v>MOBILISASI</v>
          </cell>
          <cell r="AG86" t="str">
            <v>TH. ANGG.</v>
          </cell>
          <cell r="AH86" t="str">
            <v>:</v>
          </cell>
          <cell r="AI86">
            <v>2000</v>
          </cell>
          <cell r="AX86" t="str">
            <v>1.</v>
          </cell>
          <cell r="AY86" t="str">
            <v>Waktu bekerja yang tersedia</v>
          </cell>
        </row>
        <row r="87">
          <cell r="W87" t="str">
            <v>SATUAN PEKERJAAN</v>
          </cell>
          <cell r="Y87" t="str">
            <v>:</v>
          </cell>
          <cell r="Z87" t="str">
            <v>LUMP SUM</v>
          </cell>
          <cell r="AX87" t="str">
            <v>(a)</v>
          </cell>
          <cell r="AY87" t="str">
            <v>Jangka Waktu Pelaksanaan</v>
          </cell>
          <cell r="BO87" t="str">
            <v>=</v>
          </cell>
          <cell r="BP87">
            <v>100</v>
          </cell>
          <cell r="BQ87" t="str">
            <v>hari</v>
          </cell>
        </row>
        <row r="88">
          <cell r="W88" t="str">
            <v>PRODUKSI HARIAN/JAM</v>
          </cell>
          <cell r="Y88" t="str">
            <v>:</v>
          </cell>
          <cell r="AG88" t="str">
            <v>MATA</v>
          </cell>
          <cell r="AL88" t="str">
            <v>HARGA</v>
          </cell>
          <cell r="AM88" t="str">
            <v>JUMLAH</v>
          </cell>
          <cell r="AX88" t="str">
            <v>(b)</v>
          </cell>
          <cell r="AY88" t="str">
            <v>Mobilisasi dan Jangka Waktu Pemasangan Peralatan dan Persediaan Material ( min=120 hari )</v>
          </cell>
          <cell r="BO88" t="str">
            <v>=</v>
          </cell>
          <cell r="BP88" t="str">
            <v>-</v>
          </cell>
          <cell r="BQ88" t="str">
            <v>hari</v>
          </cell>
        </row>
        <row r="89">
          <cell r="AG89" t="str">
            <v>PEMBA-</v>
          </cell>
          <cell r="AI89" t="str">
            <v>U R A I A N</v>
          </cell>
          <cell r="AJ89" t="str">
            <v>SATUAN</v>
          </cell>
          <cell r="AK89" t="str">
            <v>PERKIRAAN</v>
          </cell>
          <cell r="AL89" t="str">
            <v>SATUAN</v>
          </cell>
          <cell r="AM89" t="str">
            <v>HARGA-HARGA</v>
          </cell>
          <cell r="AX89" t="str">
            <v>(c)</v>
          </cell>
          <cell r="AY89" t="str">
            <v>Demobilisasi / Waktu tidak Produktif pada akhir Masa Kontrak ( min=30 hari )</v>
          </cell>
          <cell r="BO89" t="str">
            <v>=</v>
          </cell>
          <cell r="BP89">
            <v>10</v>
          </cell>
          <cell r="BQ89" t="str">
            <v>hari</v>
          </cell>
        </row>
        <row r="90">
          <cell r="AC90" t="str">
            <v>HARGA</v>
          </cell>
          <cell r="AD90" t="str">
            <v>JUMLAH</v>
          </cell>
          <cell r="AG90" t="str">
            <v>YARAN</v>
          </cell>
          <cell r="AK90" t="str">
            <v>KUANTITAS</v>
          </cell>
          <cell r="AL90" t="str">
            <v>( Rp.)</v>
          </cell>
          <cell r="AM90" t="str">
            <v>PENAWARAN (Rp)</v>
          </cell>
          <cell r="AX90" t="str">
            <v>(d)</v>
          </cell>
          <cell r="AY90" t="str">
            <v>Hari-hari libur, kerusakan-kerusakan / gangguan-gangguan, dsb.</v>
          </cell>
          <cell r="BO90" t="str">
            <v>=</v>
          </cell>
          <cell r="BP90">
            <v>10</v>
          </cell>
          <cell r="BQ90" t="str">
            <v>hari</v>
          </cell>
        </row>
        <row r="91">
          <cell r="W91" t="str">
            <v>NO</v>
          </cell>
          <cell r="X91" t="str">
            <v>U R A I A N</v>
          </cell>
          <cell r="AA91" t="str">
            <v>SATUAN</v>
          </cell>
          <cell r="AB91" t="str">
            <v>KUANTITAS</v>
          </cell>
          <cell r="AC91" t="str">
            <v>SATUAN</v>
          </cell>
          <cell r="AD91" t="str">
            <v>HARGA</v>
          </cell>
          <cell r="AG91" t="str">
            <v>a</v>
          </cell>
          <cell r="AI91" t="str">
            <v>b</v>
          </cell>
          <cell r="AJ91" t="str">
            <v>c</v>
          </cell>
          <cell r="AK91" t="str">
            <v>d</v>
          </cell>
          <cell r="AL91" t="str">
            <v>e</v>
          </cell>
          <cell r="AM91" t="str">
            <v>f = (d x e)</v>
          </cell>
          <cell r="AY91" t="str">
            <v>(e)</v>
          </cell>
          <cell r="AZ91" t="str">
            <v>Jumlah hari kerja yang sesungguhnya (a)-(b)-(c)-(d)</v>
          </cell>
          <cell r="BO91" t="str">
            <v>=</v>
          </cell>
          <cell r="BP91">
            <v>120</v>
          </cell>
          <cell r="BQ91" t="str">
            <v>hari</v>
          </cell>
        </row>
        <row r="92">
          <cell r="AC92" t="str">
            <v>(Rp.)</v>
          </cell>
          <cell r="AD92" t="str">
            <v>(Rp.)</v>
          </cell>
          <cell r="AY92" t="str">
            <v>[C]</v>
          </cell>
          <cell r="AZ92" t="str">
            <v>Jumlah jam kerja Plant yang sesungguhnya</v>
          </cell>
          <cell r="BM92">
            <v>8</v>
          </cell>
          <cell r="BN92" t="str">
            <v>jam/hari</v>
          </cell>
          <cell r="BO92" t="str">
            <v>=</v>
          </cell>
          <cell r="BP92">
            <v>960</v>
          </cell>
          <cell r="BQ92" t="str">
            <v>jam</v>
          </cell>
        </row>
        <row r="93">
          <cell r="AG93" t="str">
            <v>BAB. 3</v>
          </cell>
          <cell r="AI93" t="str">
            <v xml:space="preserve">  PEKERJAAN TANAH</v>
          </cell>
        </row>
        <row r="94">
          <cell r="W94" t="str">
            <v>B.</v>
          </cell>
          <cell r="X94" t="str">
            <v xml:space="preserve">  P e r a l a t a n :</v>
          </cell>
          <cell r="AX94" t="str">
            <v>2.</v>
          </cell>
          <cell r="AY94" t="str">
            <v>Kebutuhan Bahan Aspal Campuran Panas</v>
          </cell>
        </row>
        <row r="95">
          <cell r="AG95" t="str">
            <v>3.1 (1)</v>
          </cell>
          <cell r="AI95" t="str">
            <v xml:space="preserve">  Galian Biasa</v>
          </cell>
          <cell r="AJ95" t="str">
            <v>M3</v>
          </cell>
          <cell r="AK95">
            <v>800</v>
          </cell>
          <cell r="AL95">
            <v>6675</v>
          </cell>
          <cell r="AM95">
            <v>5340000</v>
          </cell>
          <cell r="AX95" t="str">
            <v>(1)</v>
          </cell>
          <cell r="AY95" t="str">
            <v>Latasir (HRSS)</v>
          </cell>
          <cell r="BF95" t="str">
            <v>m2</v>
          </cell>
          <cell r="BH95" t="str">
            <v>x</v>
          </cell>
          <cell r="BJ95">
            <v>1.4999999999999999E-2</v>
          </cell>
          <cell r="BK95" t="str">
            <v>x</v>
          </cell>
          <cell r="BL95">
            <v>2.25</v>
          </cell>
          <cell r="BM95" t="str">
            <v>x</v>
          </cell>
          <cell r="BN95" t="str">
            <v>W**</v>
          </cell>
          <cell r="BO95" t="str">
            <v>=</v>
          </cell>
          <cell r="BQ95" t="str">
            <v>ton</v>
          </cell>
        </row>
        <row r="96">
          <cell r="W96" t="str">
            <v>1</v>
          </cell>
          <cell r="X96" t="str">
            <v xml:space="preserve">  Asphalt Finisher, 80 ton/hr</v>
          </cell>
          <cell r="AA96" t="str">
            <v>Unit</v>
          </cell>
          <cell r="AB96">
            <v>1</v>
          </cell>
          <cell r="AC96">
            <v>500000</v>
          </cell>
          <cell r="AD96">
            <v>500000</v>
          </cell>
          <cell r="AX96" t="str">
            <v>(2)</v>
          </cell>
          <cell r="AY96" t="str">
            <v>Lataston (HRS)</v>
          </cell>
          <cell r="BF96" t="str">
            <v>m2</v>
          </cell>
          <cell r="BH96" t="str">
            <v>x</v>
          </cell>
          <cell r="BJ96">
            <v>0.03</v>
          </cell>
          <cell r="BK96" t="str">
            <v>x</v>
          </cell>
          <cell r="BL96">
            <v>2.25</v>
          </cell>
          <cell r="BM96" t="str">
            <v>x</v>
          </cell>
          <cell r="BN96" t="str">
            <v>W**</v>
          </cell>
          <cell r="BO96" t="str">
            <v>=</v>
          </cell>
          <cell r="BQ96" t="str">
            <v>ton</v>
          </cell>
        </row>
        <row r="97">
          <cell r="W97">
            <v>2</v>
          </cell>
          <cell r="X97" t="str">
            <v xml:space="preserve">  Asphalt Sprayer, 1000 lt</v>
          </cell>
          <cell r="AA97" t="str">
            <v>Unit</v>
          </cell>
          <cell r="AB97">
            <v>1</v>
          </cell>
          <cell r="AC97">
            <v>150000</v>
          </cell>
          <cell r="AD97">
            <v>150000</v>
          </cell>
          <cell r="AG97" t="str">
            <v>3.1 (2)</v>
          </cell>
          <cell r="AI97" t="str">
            <v xml:space="preserve">  Galian Cadas / Batuan</v>
          </cell>
          <cell r="AJ97" t="str">
            <v>M3</v>
          </cell>
          <cell r="AX97" t="str">
            <v>(3)</v>
          </cell>
          <cell r="AY97" t="str">
            <v>Aspal Beton (Laston), Wearing Course</v>
          </cell>
          <cell r="BE97">
            <v>0</v>
          </cell>
          <cell r="BF97" t="str">
            <v>m2</v>
          </cell>
          <cell r="BH97" t="str">
            <v>x</v>
          </cell>
          <cell r="BJ97">
            <v>0.04</v>
          </cell>
          <cell r="BK97" t="str">
            <v>x</v>
          </cell>
          <cell r="BL97">
            <v>2.2999999999999998</v>
          </cell>
          <cell r="BM97" t="str">
            <v>x</v>
          </cell>
          <cell r="BN97">
            <v>1.05</v>
          </cell>
          <cell r="BO97" t="str">
            <v>=</v>
          </cell>
          <cell r="BP97">
            <v>0</v>
          </cell>
          <cell r="BQ97" t="str">
            <v>ton</v>
          </cell>
        </row>
        <row r="98">
          <cell r="W98">
            <v>3</v>
          </cell>
          <cell r="X98" t="str">
            <v xml:space="preserve">  Air Compressor, 6000 lt/m</v>
          </cell>
          <cell r="AA98" t="str">
            <v>set</v>
          </cell>
          <cell r="AB98">
            <v>1</v>
          </cell>
          <cell r="AC98">
            <v>150000</v>
          </cell>
          <cell r="AD98">
            <v>150000</v>
          </cell>
          <cell r="AX98" t="str">
            <v>(4)</v>
          </cell>
          <cell r="AY98" t="str">
            <v>Aspal Beton (Laston), Binder Course</v>
          </cell>
          <cell r="BF98" t="str">
            <v>m2</v>
          </cell>
          <cell r="BH98" t="str">
            <v>x</v>
          </cell>
          <cell r="BJ98">
            <v>0.05</v>
          </cell>
          <cell r="BK98" t="str">
            <v>x</v>
          </cell>
          <cell r="BL98">
            <v>2.2999999999999998</v>
          </cell>
          <cell r="BM98" t="str">
            <v>x</v>
          </cell>
          <cell r="BN98" t="str">
            <v>W**</v>
          </cell>
          <cell r="BO98" t="str">
            <v>=</v>
          </cell>
          <cell r="BQ98" t="str">
            <v>ton</v>
          </cell>
        </row>
        <row r="99">
          <cell r="W99">
            <v>4</v>
          </cell>
          <cell r="X99" t="str">
            <v xml:space="preserve">  Dump Truck, 8 ton</v>
          </cell>
          <cell r="AA99" t="str">
            <v>Unit</v>
          </cell>
          <cell r="AB99">
            <v>4</v>
          </cell>
          <cell r="AC99">
            <v>150000</v>
          </cell>
          <cell r="AD99">
            <v>600000</v>
          </cell>
          <cell r="AG99" t="str">
            <v>3.2 (1)</v>
          </cell>
          <cell r="AI99" t="str">
            <v xml:space="preserve">  Urugan Biasa</v>
          </cell>
          <cell r="AJ99" t="str">
            <v>M3</v>
          </cell>
          <cell r="AK99">
            <v>1000</v>
          </cell>
          <cell r="AL99">
            <v>15089</v>
          </cell>
          <cell r="AM99">
            <v>15089000</v>
          </cell>
          <cell r="AX99" t="str">
            <v>(5)</v>
          </cell>
          <cell r="AY99" t="str">
            <v>Split Mastic Asphalt (SMA)  0/11</v>
          </cell>
          <cell r="BF99" t="str">
            <v>m2</v>
          </cell>
          <cell r="BH99" t="str">
            <v>x</v>
          </cell>
          <cell r="BJ99">
            <v>0.04</v>
          </cell>
          <cell r="BK99" t="str">
            <v>x</v>
          </cell>
          <cell r="BL99">
            <v>2.2999999999999998</v>
          </cell>
          <cell r="BM99" t="str">
            <v>x</v>
          </cell>
          <cell r="BN99" t="str">
            <v>W**</v>
          </cell>
          <cell r="BO99" t="str">
            <v>=</v>
          </cell>
          <cell r="BQ99" t="str">
            <v>ton</v>
          </cell>
        </row>
        <row r="100">
          <cell r="W100">
            <v>5</v>
          </cell>
          <cell r="X100" t="str">
            <v xml:space="preserve">  Motor Grader, 120 HP</v>
          </cell>
          <cell r="AA100" t="str">
            <v>Unit</v>
          </cell>
          <cell r="AB100">
            <v>1</v>
          </cell>
          <cell r="AC100">
            <v>300000</v>
          </cell>
          <cell r="AD100">
            <v>300000</v>
          </cell>
          <cell r="AX100" t="str">
            <v>(6)</v>
          </cell>
          <cell r="AY100" t="str">
            <v>Asphalt Treated Base Levelling (ATBL)</v>
          </cell>
          <cell r="BE100">
            <v>360</v>
          </cell>
          <cell r="BF100" t="str">
            <v>m3</v>
          </cell>
          <cell r="BI100" t="str">
            <v>x</v>
          </cell>
          <cell r="BJ100">
            <v>0</v>
          </cell>
          <cell r="BL100">
            <v>2.2999999999999998</v>
          </cell>
          <cell r="BM100" t="str">
            <v>x</v>
          </cell>
          <cell r="BN100">
            <v>1.05</v>
          </cell>
          <cell r="BO100" t="str">
            <v>=</v>
          </cell>
          <cell r="BP100">
            <v>869.39999999999986</v>
          </cell>
          <cell r="BQ100" t="str">
            <v>ton</v>
          </cell>
        </row>
        <row r="101">
          <cell r="W101">
            <v>6</v>
          </cell>
          <cell r="X101" t="str">
            <v xml:space="preserve">  Wheel Loader, 1,2 m3</v>
          </cell>
          <cell r="AA101" t="str">
            <v>Unit</v>
          </cell>
          <cell r="AB101">
            <v>1</v>
          </cell>
          <cell r="AC101">
            <v>300000</v>
          </cell>
          <cell r="AD101">
            <v>300000</v>
          </cell>
          <cell r="AG101" t="str">
            <v>3.2 (2)</v>
          </cell>
          <cell r="AI101" t="str">
            <v xml:space="preserve">  Urugan Pilihan</v>
          </cell>
          <cell r="AJ101" t="str">
            <v>M3</v>
          </cell>
          <cell r="AK101">
            <v>500</v>
          </cell>
          <cell r="AL101">
            <v>18172</v>
          </cell>
          <cell r="AM101">
            <v>9086000</v>
          </cell>
          <cell r="AX101" t="str">
            <v>(7)</v>
          </cell>
          <cell r="AY101" t="str">
            <v>Lain-lain</v>
          </cell>
          <cell r="BO101" t="str">
            <v>=</v>
          </cell>
          <cell r="BQ101" t="str">
            <v>ton</v>
          </cell>
        </row>
        <row r="102">
          <cell r="W102">
            <v>7</v>
          </cell>
          <cell r="X102" t="str">
            <v xml:space="preserve">  Tandem Roller, 8 ton</v>
          </cell>
          <cell r="AA102" t="str">
            <v>Unit</v>
          </cell>
          <cell r="AB102">
            <v>1</v>
          </cell>
          <cell r="AC102">
            <v>300000</v>
          </cell>
          <cell r="AD102">
            <v>300000</v>
          </cell>
        </row>
        <row r="103">
          <cell r="W103">
            <v>8</v>
          </cell>
          <cell r="X103" t="str">
            <v xml:space="preserve">  Water Tanker, 5000 lt</v>
          </cell>
          <cell r="AA103" t="str">
            <v>Unit</v>
          </cell>
          <cell r="AB103">
            <v>1</v>
          </cell>
          <cell r="AC103">
            <v>150000</v>
          </cell>
          <cell r="AD103">
            <v>150000</v>
          </cell>
          <cell r="AG103" t="str">
            <v>3.3</v>
          </cell>
          <cell r="AI103" t="str">
            <v xml:space="preserve">  Penyiapan Badan Jalan</v>
          </cell>
          <cell r="AJ103" t="str">
            <v>M3</v>
          </cell>
          <cell r="AK103">
            <v>9000</v>
          </cell>
          <cell r="AL103">
            <v>533</v>
          </cell>
          <cell r="AM103">
            <v>4797000</v>
          </cell>
          <cell r="AY103" t="str">
            <v>[D]</v>
          </cell>
          <cell r="AZ103" t="str">
            <v>Jumlah Kebutuhan Aspal Campuran Panas</v>
          </cell>
          <cell r="BO103" t="str">
            <v>=</v>
          </cell>
          <cell r="BP103">
            <v>869.39999999999986</v>
          </cell>
          <cell r="BQ103" t="str">
            <v>ton</v>
          </cell>
        </row>
        <row r="104">
          <cell r="W104">
            <v>9</v>
          </cell>
          <cell r="X104" t="str">
            <v xml:space="preserve">  Concrete Mixer, 0,3 m3</v>
          </cell>
          <cell r="AA104" t="str">
            <v>Unit</v>
          </cell>
        </row>
        <row r="105">
          <cell r="W105">
            <v>10</v>
          </cell>
          <cell r="X105" t="str">
            <v xml:space="preserve">  Concrete Vibrator, 3 HP</v>
          </cell>
          <cell r="AA105" t="str">
            <v>Unit</v>
          </cell>
        </row>
        <row r="106">
          <cell r="W106">
            <v>11</v>
          </cell>
          <cell r="X106" t="str">
            <v xml:space="preserve">  Flat Bed Truck, 4 ton</v>
          </cell>
          <cell r="AA106" t="str">
            <v>Unit</v>
          </cell>
          <cell r="AX106" t="str">
            <v>3.</v>
          </cell>
          <cell r="AY106" t="str">
            <v>Kapasitas Plant Pencampur Aspal</v>
          </cell>
        </row>
        <row r="107">
          <cell r="W107">
            <v>12</v>
          </cell>
          <cell r="X107" t="str">
            <v xml:space="preserve">  Tyred Roller, 8 - 10 ton</v>
          </cell>
          <cell r="AA107" t="str">
            <v>Unit</v>
          </cell>
          <cell r="AB107">
            <v>1</v>
          </cell>
          <cell r="AC107">
            <v>300000</v>
          </cell>
          <cell r="AD107">
            <v>300000</v>
          </cell>
          <cell r="AI107" t="str">
            <v xml:space="preserve">  Sub Total Harga Bab. 3 ( Dipindahkan ke Rekapitulasi Daftar Kuantitas dan Harga )</v>
          </cell>
          <cell r="AM107">
            <v>34312000</v>
          </cell>
        </row>
        <row r="108">
          <cell r="W108">
            <v>13</v>
          </cell>
          <cell r="X108" t="str">
            <v xml:space="preserve">  Stell Wheel Roller, 10 ton</v>
          </cell>
          <cell r="AA108" t="str">
            <v>Unit</v>
          </cell>
          <cell r="AX108" t="str">
            <v>Kapasitas yang diperlukan                        [D] / [C]</v>
          </cell>
          <cell r="BC108" t="str">
            <v>:</v>
          </cell>
          <cell r="BD108">
            <v>0.9056249999999999</v>
          </cell>
          <cell r="BE108" t="str">
            <v>ton/jam</v>
          </cell>
        </row>
        <row r="109">
          <cell r="W109">
            <v>14</v>
          </cell>
          <cell r="X109" t="str">
            <v xml:space="preserve">  Vibratory Roller, 8 ton</v>
          </cell>
          <cell r="AA109" t="str">
            <v>Unit</v>
          </cell>
          <cell r="AB109">
            <v>1</v>
          </cell>
          <cell r="AC109">
            <v>300000</v>
          </cell>
          <cell r="AD109">
            <v>300000</v>
          </cell>
          <cell r="AX109" t="str">
            <v>Kebutuhan  Campuran Aspal/Jumlah Jam Kerja</v>
          </cell>
        </row>
        <row r="110">
          <cell r="W110">
            <v>15</v>
          </cell>
          <cell r="X110" t="str">
            <v xml:space="preserve">  Track Loader, 100 HP</v>
          </cell>
          <cell r="AA110" t="str">
            <v>Unit</v>
          </cell>
          <cell r="AG110" t="str">
            <v>BAB. 4</v>
          </cell>
          <cell r="AI110" t="str">
            <v xml:space="preserve">  BAHU JALAN</v>
          </cell>
        </row>
        <row r="111">
          <cell r="W111">
            <v>16</v>
          </cell>
          <cell r="X111" t="str">
            <v xml:space="preserve">  Buldozer, 120 HP</v>
          </cell>
          <cell r="AA111" t="str">
            <v>Unit</v>
          </cell>
          <cell r="AX111" t="str">
            <v>Kapasitas yang sesungguhnya</v>
          </cell>
          <cell r="BB111" t="str">
            <v>Plant  1</v>
          </cell>
          <cell r="BC111" t="str">
            <v>:</v>
          </cell>
          <cell r="BD111">
            <v>40</v>
          </cell>
          <cell r="BE111" t="str">
            <v>ton/jam</v>
          </cell>
        </row>
        <row r="112">
          <cell r="W112">
            <v>17</v>
          </cell>
          <cell r="X112" t="str">
            <v xml:space="preserve">  Excavator, 100 HP</v>
          </cell>
          <cell r="AA112" t="str">
            <v>Unit</v>
          </cell>
          <cell r="AB112">
            <v>1</v>
          </cell>
          <cell r="AC112">
            <v>600000</v>
          </cell>
          <cell r="AD112">
            <v>600000</v>
          </cell>
          <cell r="AG112" t="str">
            <v>4.1 (1)</v>
          </cell>
          <cell r="AI112" t="str">
            <v xml:space="preserve">  Lapis Pondasi Agregat Kelas A</v>
          </cell>
          <cell r="AJ112" t="str">
            <v>M3</v>
          </cell>
          <cell r="BB112" t="str">
            <v>Plant  2</v>
          </cell>
          <cell r="BC112" t="str">
            <v>:</v>
          </cell>
          <cell r="BE112" t="str">
            <v>ton/jam</v>
          </cell>
        </row>
        <row r="113">
          <cell r="W113">
            <v>18</v>
          </cell>
          <cell r="X113" t="str">
            <v xml:space="preserve">  Generator set, 200 kw</v>
          </cell>
          <cell r="AA113" t="str">
            <v>Unit</v>
          </cell>
          <cell r="BB113" t="str">
            <v>Lain-lain</v>
          </cell>
          <cell r="BC113" t="str">
            <v>:</v>
          </cell>
          <cell r="BE113" t="str">
            <v>ton/jam</v>
          </cell>
        </row>
        <row r="114">
          <cell r="W114">
            <v>19</v>
          </cell>
          <cell r="X114" t="str">
            <v xml:space="preserve">  C r a n e, 10 ton</v>
          </cell>
          <cell r="AA114" t="str">
            <v>Unit</v>
          </cell>
          <cell r="AG114" t="str">
            <v>4.1 (2)</v>
          </cell>
          <cell r="AI114" t="str">
            <v xml:space="preserve">  Lapis Pondasi Agregat Kelas B</v>
          </cell>
          <cell r="AJ114" t="str">
            <v>M3</v>
          </cell>
          <cell r="AX114" t="str">
            <v>Jumlah Kapasitas yang sesungguhnya</v>
          </cell>
          <cell r="BC114" t="str">
            <v>:</v>
          </cell>
          <cell r="BD114">
            <v>40</v>
          </cell>
          <cell r="BE114" t="str">
            <v>ton/jam</v>
          </cell>
        </row>
        <row r="115">
          <cell r="W115">
            <v>20</v>
          </cell>
          <cell r="X115" t="str">
            <v xml:space="preserve">  Scale Bridge, 35 ton</v>
          </cell>
          <cell r="AA115" t="str">
            <v>set</v>
          </cell>
        </row>
        <row r="116">
          <cell r="W116">
            <v>21</v>
          </cell>
          <cell r="X116" t="str">
            <v xml:space="preserve">  Survey Equipment</v>
          </cell>
          <cell r="AA116" t="str">
            <v>set</v>
          </cell>
          <cell r="AG116" t="str">
            <v>4.2 (1)</v>
          </cell>
          <cell r="AI116" t="str">
            <v xml:space="preserve">  Semen untuk Pondasi Tanah Semen</v>
          </cell>
          <cell r="AJ116" t="str">
            <v>Ton</v>
          </cell>
        </row>
        <row r="117">
          <cell r="W117">
            <v>22</v>
          </cell>
          <cell r="X117" t="str">
            <v xml:space="preserve">  Vibrator Compactor, 3 HP</v>
          </cell>
          <cell r="AA117" t="str">
            <v>Unit</v>
          </cell>
        </row>
        <row r="118">
          <cell r="W118">
            <v>23</v>
          </cell>
          <cell r="X118" t="str">
            <v xml:space="preserve">  Water Pump, 100 mm</v>
          </cell>
          <cell r="AA118" t="str">
            <v>Unit</v>
          </cell>
          <cell r="AG118" t="str">
            <v>4.2 (2)</v>
          </cell>
          <cell r="AI118" t="str">
            <v xml:space="preserve">  Pondasi Tanah Semen</v>
          </cell>
          <cell r="AJ118" t="str">
            <v>M3</v>
          </cell>
        </row>
        <row r="119">
          <cell r="W119">
            <v>24</v>
          </cell>
          <cell r="X119" t="str">
            <v xml:space="preserve">  Pick-up Truck, 1 ton</v>
          </cell>
          <cell r="AA119" t="str">
            <v>Unit</v>
          </cell>
          <cell r="AB119">
            <v>1</v>
          </cell>
          <cell r="AC119">
            <v>150000</v>
          </cell>
          <cell r="AD119">
            <v>150000</v>
          </cell>
        </row>
        <row r="120">
          <cell r="W120">
            <v>25</v>
          </cell>
          <cell r="X120" t="str">
            <v xml:space="preserve">  Stone Crusher, 60 ton/hr</v>
          </cell>
          <cell r="AA120" t="str">
            <v>set</v>
          </cell>
          <cell r="AG120" t="str">
            <v>4.3 (1)</v>
          </cell>
          <cell r="AI120" t="str">
            <v xml:space="preserve">  Laburan permukaan aspal satu lapis (Burtu)</v>
          </cell>
          <cell r="AJ120" t="str">
            <v>M2</v>
          </cell>
        </row>
        <row r="121">
          <cell r="W121">
            <v>26</v>
          </cell>
          <cell r="X121" t="str">
            <v xml:space="preserve">  Asphalt Mixing Plan, 40 ton/hr</v>
          </cell>
          <cell r="AA121" t="str">
            <v>set</v>
          </cell>
        </row>
        <row r="122">
          <cell r="X122" t="str">
            <v>JUMLAH UNTUK MATA PEMBAYARAN B DALAM LAMPIRAN 2a-1</v>
          </cell>
          <cell r="AD122">
            <v>3800000</v>
          </cell>
          <cell r="AG122" t="str">
            <v>4.3 (2)</v>
          </cell>
          <cell r="AI122" t="str">
            <v xml:space="preserve">  Material Aspal untuk Laburan Permukaan</v>
          </cell>
          <cell r="AJ122" t="str">
            <v>Liter</v>
          </cell>
        </row>
        <row r="124">
          <cell r="AG124" t="str">
            <v>4.3 (3)</v>
          </cell>
          <cell r="AI124" t="str">
            <v xml:space="preserve">  Lapis Resap Pengikat</v>
          </cell>
          <cell r="AJ124" t="str">
            <v>Liter</v>
          </cell>
        </row>
        <row r="128">
          <cell r="AI128" t="str">
            <v xml:space="preserve">  Sub Total Harga Bab. 4 ( Dipindahkan ke Rekapitulasi Daftar Kuantitas dan Harga )</v>
          </cell>
          <cell r="AM128">
            <v>0</v>
          </cell>
        </row>
        <row r="131">
          <cell r="AG131" t="str">
            <v>BAB. 5</v>
          </cell>
          <cell r="AI131" t="str">
            <v xml:space="preserve">  PERKERASAN BERBUTIR (PONDASI)</v>
          </cell>
          <cell r="BK131" t="str">
            <v>ACEH BESAR,   22  AGUSTUS  2000</v>
          </cell>
        </row>
        <row r="132">
          <cell r="BK132" t="str">
            <v>CV. MANDIRI KARYA UTAMA</v>
          </cell>
        </row>
        <row r="133">
          <cell r="AG133" t="str">
            <v>5.1 (1)</v>
          </cell>
          <cell r="AI133" t="str">
            <v xml:space="preserve">  Lapis Pondasi Agregat Kelas A</v>
          </cell>
          <cell r="AJ133" t="str">
            <v>M3</v>
          </cell>
          <cell r="AK133">
            <v>1800</v>
          </cell>
          <cell r="AL133">
            <v>68771</v>
          </cell>
          <cell r="AM133">
            <v>123787800</v>
          </cell>
        </row>
        <row r="135">
          <cell r="AG135" t="str">
            <v>5.1 (2)</v>
          </cell>
          <cell r="AI135" t="str">
            <v xml:space="preserve">  Lapis Pondasi Agregat Kelas B</v>
          </cell>
          <cell r="AJ135" t="str">
            <v>M3</v>
          </cell>
          <cell r="AK135">
            <v>1520</v>
          </cell>
          <cell r="AL135">
            <v>66102</v>
          </cell>
          <cell r="AM135">
            <v>100475040</v>
          </cell>
        </row>
        <row r="137">
          <cell r="AG137" t="str">
            <v>5.2 (1)</v>
          </cell>
          <cell r="AI137" t="str">
            <v xml:space="preserve">  Lapis Pondasi Jalan Kelas C1</v>
          </cell>
          <cell r="AJ137" t="str">
            <v>M3</v>
          </cell>
        </row>
        <row r="138">
          <cell r="BK138" t="str">
            <v>( IBRAHIM T. M. AMIN )</v>
          </cell>
        </row>
        <row r="139">
          <cell r="AG139" t="str">
            <v>5.2 (2)</v>
          </cell>
          <cell r="AI139" t="str">
            <v xml:space="preserve">  Lapis Pondasi Jalan Kelas C2</v>
          </cell>
          <cell r="AJ139" t="str">
            <v>M3</v>
          </cell>
          <cell r="BK139" t="str">
            <v>D i r e k t u r</v>
          </cell>
        </row>
        <row r="141">
          <cell r="AG141" t="str">
            <v>5.4 (1)</v>
          </cell>
          <cell r="AI141" t="str">
            <v xml:space="preserve">  Semen untuk Pondasi Tanah Semen</v>
          </cell>
          <cell r="AJ141" t="str">
            <v>Ton</v>
          </cell>
        </row>
        <row r="143">
          <cell r="AG143" t="str">
            <v>5.4 (2)</v>
          </cell>
          <cell r="AI143" t="str">
            <v xml:space="preserve">  Pondasi Tanah Semen</v>
          </cell>
          <cell r="AJ143" t="str">
            <v>M3</v>
          </cell>
        </row>
        <row r="145">
          <cell r="AG145" t="str">
            <v>5.4 (3)</v>
          </cell>
          <cell r="AI145" t="str">
            <v xml:space="preserve">  Beton Tumbuk</v>
          </cell>
          <cell r="AJ145" t="str">
            <v>M3</v>
          </cell>
        </row>
        <row r="149">
          <cell r="AI149" t="str">
            <v xml:space="preserve">  Sub Total Harga Bab. 5 ( Dipindahkan ke Rekapitulasi Daftar Kuantitas dan Harga )</v>
          </cell>
          <cell r="AM149">
            <v>224262840</v>
          </cell>
        </row>
        <row r="161">
          <cell r="AG161" t="str">
            <v>DAFTAR KUANTITAS DAN HARGA</v>
          </cell>
        </row>
        <row r="163">
          <cell r="AG163" t="str">
            <v>PENAWAR</v>
          </cell>
          <cell r="AH163" t="str">
            <v>:</v>
          </cell>
          <cell r="AI163" t="str">
            <v>CV. MANDIRI KARYA UTAMA</v>
          </cell>
        </row>
        <row r="164">
          <cell r="AG164" t="str">
            <v>PROYEK</v>
          </cell>
          <cell r="AH164" t="str">
            <v>:</v>
          </cell>
          <cell r="AI164" t="str">
            <v>PENINGKATAN JALAN DAN PENGGANTIAN JEMBATAN DPU CAB. VI ACEH BARAT</v>
          </cell>
        </row>
        <row r="165">
          <cell r="AG165" t="str">
            <v>PEKERJAAN</v>
          </cell>
          <cell r="AH165" t="str">
            <v>:</v>
          </cell>
          <cell r="AI165" t="str">
            <v>PENINGKATAN JALAN KUALA TUHA - LAMIE, KM. 45+000 s/d 47+000</v>
          </cell>
        </row>
        <row r="166">
          <cell r="AG166" t="str">
            <v>PROPINSI</v>
          </cell>
          <cell r="AH166" t="str">
            <v>:</v>
          </cell>
          <cell r="AI166" t="str">
            <v>DAERAH ISTIMEWA ACEH</v>
          </cell>
        </row>
        <row r="167">
          <cell r="AG167" t="str">
            <v>LOKASI</v>
          </cell>
          <cell r="AI167" t="str">
            <v>KABUPATEN ACEH BARAT</v>
          </cell>
        </row>
        <row r="168">
          <cell r="AG168" t="str">
            <v>TH. ANGG.</v>
          </cell>
          <cell r="AI168">
            <v>2000</v>
          </cell>
        </row>
        <row r="170">
          <cell r="AG170" t="str">
            <v>MATA</v>
          </cell>
          <cell r="AL170" t="str">
            <v>HARGA</v>
          </cell>
          <cell r="AM170" t="str">
            <v>JUMLAH</v>
          </cell>
        </row>
        <row r="171">
          <cell r="AG171" t="str">
            <v>PEMBA-</v>
          </cell>
          <cell r="AI171" t="str">
            <v>U R A I A N</v>
          </cell>
          <cell r="AJ171" t="str">
            <v>SATUAN</v>
          </cell>
          <cell r="AK171" t="str">
            <v>PERKIRAAN</v>
          </cell>
          <cell r="AL171" t="str">
            <v>SATUAN</v>
          </cell>
          <cell r="AM171" t="str">
            <v>HARGA-HARGA</v>
          </cell>
        </row>
        <row r="172">
          <cell r="AG172" t="str">
            <v>YARAN</v>
          </cell>
          <cell r="AK172" t="str">
            <v>KUANTITAS</v>
          </cell>
          <cell r="AL172" t="str">
            <v>( Rp.)</v>
          </cell>
          <cell r="AM172" t="str">
            <v>PENAWARAN (Rp)</v>
          </cell>
        </row>
        <row r="173">
          <cell r="AG173" t="str">
            <v>a</v>
          </cell>
          <cell r="AI173" t="str">
            <v>b</v>
          </cell>
          <cell r="AJ173" t="str">
            <v>c</v>
          </cell>
          <cell r="AK173" t="str">
            <v>d</v>
          </cell>
          <cell r="AL173" t="str">
            <v>e</v>
          </cell>
          <cell r="AM173" t="str">
            <v>f = (d x e)</v>
          </cell>
        </row>
        <row r="175">
          <cell r="AG175" t="str">
            <v>BAB. 6</v>
          </cell>
          <cell r="AI175" t="str">
            <v xml:space="preserve">  PERKERASAN ASPAL</v>
          </cell>
        </row>
        <row r="177">
          <cell r="AG177" t="str">
            <v>6.1 (1)</v>
          </cell>
          <cell r="AI177" t="str">
            <v xml:space="preserve">  Lapis Resap Pengikat</v>
          </cell>
          <cell r="AJ177" t="str">
            <v>Liter</v>
          </cell>
          <cell r="AK177">
            <v>8100</v>
          </cell>
          <cell r="AL177">
            <v>2267</v>
          </cell>
          <cell r="AM177">
            <v>18362700</v>
          </cell>
        </row>
        <row r="179">
          <cell r="AG179" t="str">
            <v>6.1 (2)</v>
          </cell>
          <cell r="AI179" t="str">
            <v xml:space="preserve">  Lapis Perekat</v>
          </cell>
          <cell r="AJ179" t="str">
            <v>Liter</v>
          </cell>
        </row>
        <row r="181">
          <cell r="AG181" t="str">
            <v>6.2 (1)</v>
          </cell>
          <cell r="AI181" t="str">
            <v xml:space="preserve">  Laburan permukaan aspal satu lapis (Burtu)</v>
          </cell>
          <cell r="AJ181" t="str">
            <v>M2</v>
          </cell>
        </row>
        <row r="183">
          <cell r="AG183" t="str">
            <v>6.2 (2)</v>
          </cell>
          <cell r="AI183" t="str">
            <v xml:space="preserve">  Laburan permukaan aspal dua lapis (Burda)</v>
          </cell>
          <cell r="AJ183" t="str">
            <v>M2</v>
          </cell>
        </row>
        <row r="185">
          <cell r="AG185" t="str">
            <v>6.2 (3)</v>
          </cell>
          <cell r="AI185" t="str">
            <v xml:space="preserve">  Material Aspal untuk laburan permukaan</v>
          </cell>
          <cell r="AJ185" t="str">
            <v>Liter</v>
          </cell>
        </row>
        <row r="187">
          <cell r="AG187" t="str">
            <v>6.3 (3)</v>
          </cell>
          <cell r="AI187" t="str">
            <v xml:space="preserve">  Lapis permukaan : HRS</v>
          </cell>
          <cell r="AJ187" t="str">
            <v>M2</v>
          </cell>
        </row>
        <row r="189">
          <cell r="AG189" t="str">
            <v>6.3 (4)</v>
          </cell>
          <cell r="AI189" t="str">
            <v xml:space="preserve">  Lapis permukaan : AC</v>
          </cell>
          <cell r="AJ189" t="str">
            <v>M2</v>
          </cell>
        </row>
        <row r="191">
          <cell r="AG191" t="str">
            <v>6.3 (5)</v>
          </cell>
          <cell r="AI191" t="str">
            <v xml:space="preserve">  Asphalt Treated Base : ATB</v>
          </cell>
          <cell r="AJ191" t="str">
            <v>M3</v>
          </cell>
          <cell r="AK191">
            <v>360</v>
          </cell>
          <cell r="AL191">
            <v>610226</v>
          </cell>
          <cell r="AM191">
            <v>219681360</v>
          </cell>
        </row>
        <row r="193">
          <cell r="AG193" t="str">
            <v>6.3 (5)a</v>
          </cell>
          <cell r="AI193" t="str">
            <v xml:space="preserve">  Asphalt Treated Base Leveling : ATBL</v>
          </cell>
          <cell r="AJ193" t="str">
            <v>Ton</v>
          </cell>
        </row>
        <row r="197">
          <cell r="AI197" t="str">
            <v xml:space="preserve">  Sub Total Harga Bab. 6 ( Dipindahkan ke Rekapitulasi Daftar Kuantitas dan Harga )</v>
          </cell>
          <cell r="AM197">
            <v>238044060</v>
          </cell>
        </row>
        <row r="200">
          <cell r="AG200" t="str">
            <v>BAB. 7</v>
          </cell>
          <cell r="AI200" t="str">
            <v xml:space="preserve">  S T R U K T U R</v>
          </cell>
        </row>
        <row r="202">
          <cell r="AG202" t="str">
            <v>7.1 (1)</v>
          </cell>
          <cell r="AI202" t="str">
            <v xml:space="preserve">  Beton Struktur Kelas K-225</v>
          </cell>
          <cell r="AJ202" t="str">
            <v>M3</v>
          </cell>
        </row>
        <row r="204">
          <cell r="AG204" t="str">
            <v>7.1 (2)</v>
          </cell>
          <cell r="AI204" t="str">
            <v xml:space="preserve">  Beton Tak Bertulang</v>
          </cell>
          <cell r="AJ204" t="str">
            <v>M3</v>
          </cell>
        </row>
        <row r="206">
          <cell r="AG206" t="str">
            <v>7.2</v>
          </cell>
          <cell r="AI206" t="str">
            <v xml:space="preserve">  Baja Tulangan</v>
          </cell>
          <cell r="AJ206" t="str">
            <v>Kg</v>
          </cell>
        </row>
        <row r="208">
          <cell r="AG208" t="str">
            <v>7.4</v>
          </cell>
          <cell r="AI208" t="str">
            <v xml:space="preserve">  Pasangan Batu (Stone Masonry)</v>
          </cell>
          <cell r="AJ208" t="str">
            <v>M3</v>
          </cell>
        </row>
        <row r="210">
          <cell r="AG210" t="str">
            <v>7.5 (1)</v>
          </cell>
          <cell r="AI210" t="str">
            <v xml:space="preserve">  Pas. Batu dengan isian (Grouted Rip Rap)</v>
          </cell>
          <cell r="AJ210" t="str">
            <v>M3</v>
          </cell>
        </row>
        <row r="212">
          <cell r="AG212" t="str">
            <v>7.5 (2)</v>
          </cell>
          <cell r="AI212" t="str">
            <v xml:space="preserve">  Pas. Batu Kosong (Non Grouted Rip Rap)</v>
          </cell>
          <cell r="AJ212" t="str">
            <v>M3</v>
          </cell>
        </row>
        <row r="214">
          <cell r="AG214" t="str">
            <v>7.5 (3)</v>
          </cell>
          <cell r="AI214" t="str">
            <v xml:space="preserve">  Bronjong (Gabion)</v>
          </cell>
          <cell r="AJ214" t="str">
            <v>M3</v>
          </cell>
        </row>
        <row r="216">
          <cell r="AG216" t="str">
            <v>7.5 (4)</v>
          </cell>
          <cell r="AI216" t="str">
            <v xml:space="preserve">  Geotektil untuk Perkuatan Tanah</v>
          </cell>
          <cell r="AJ216" t="str">
            <v>M2</v>
          </cell>
        </row>
        <row r="218">
          <cell r="AG218" t="str">
            <v>7.7 (1)</v>
          </cell>
          <cell r="AI218" t="str">
            <v xml:space="preserve">  Pasangan Struktur Jembatan Semi Per-</v>
          </cell>
          <cell r="AJ218" t="str">
            <v>Kg</v>
          </cell>
        </row>
        <row r="219">
          <cell r="AI219" t="str">
            <v xml:space="preserve">  manen</v>
          </cell>
        </row>
        <row r="221">
          <cell r="AG221" t="str">
            <v>7.7 (2)</v>
          </cell>
          <cell r="AI221" t="str">
            <v xml:space="preserve">  Pengangkutan Komponen Jembatan</v>
          </cell>
          <cell r="AJ221" t="str">
            <v>Ls</v>
          </cell>
        </row>
        <row r="222">
          <cell r="AG222" t="str">
            <v>7.7 (3)</v>
          </cell>
          <cell r="AI222" t="str">
            <v xml:space="preserve">  Boulder</v>
          </cell>
          <cell r="AJ222" t="str">
            <v>m3</v>
          </cell>
        </row>
        <row r="225">
          <cell r="AI225" t="str">
            <v xml:space="preserve">  Sub Total Harga Bab. 7 ( Dipindahkan ke Rekapitulasi Daftar Kuantitas dan Harga )</v>
          </cell>
          <cell r="AM225">
            <v>0</v>
          </cell>
        </row>
        <row r="243">
          <cell r="AG243" t="str">
            <v>DAFTAR KUANTITAS DAN HARGA</v>
          </cell>
        </row>
        <row r="245">
          <cell r="AG245" t="str">
            <v>PENAWAR</v>
          </cell>
          <cell r="AH245" t="str">
            <v>:</v>
          </cell>
          <cell r="AI245" t="str">
            <v>CV. MANDIRI KARYA UTAMA</v>
          </cell>
        </row>
        <row r="246">
          <cell r="AG246" t="str">
            <v>PROYEK</v>
          </cell>
          <cell r="AH246" t="str">
            <v>:</v>
          </cell>
          <cell r="AI246" t="str">
            <v>PENINGKATAN JALAN DAN PENGGANTIAN JEMBATAN DPU CAB. VI ACEH BARAT</v>
          </cell>
        </row>
        <row r="247">
          <cell r="AG247" t="str">
            <v>PEKERJAAN</v>
          </cell>
          <cell r="AH247" t="str">
            <v>:</v>
          </cell>
          <cell r="AI247" t="str">
            <v>PENINGKATAN JALAN KUALA TUHA - LAMIE, KM. 45+000 s/d 47+000</v>
          </cell>
        </row>
        <row r="248">
          <cell r="AG248" t="str">
            <v>PROPINSI</v>
          </cell>
          <cell r="AH248" t="str">
            <v>:</v>
          </cell>
          <cell r="AI248" t="str">
            <v>DAERAH ISTIMEWA ACEH</v>
          </cell>
        </row>
        <row r="249">
          <cell r="AG249" t="str">
            <v>LOKASI</v>
          </cell>
          <cell r="AH249" t="str">
            <v>:</v>
          </cell>
          <cell r="AI249" t="str">
            <v>KABUPATEN ACEH BARAT</v>
          </cell>
        </row>
        <row r="250">
          <cell r="AG250" t="str">
            <v>TH. ANGG.</v>
          </cell>
          <cell r="AH250" t="str">
            <v>:</v>
          </cell>
          <cell r="AI250">
            <v>2000</v>
          </cell>
        </row>
        <row r="252">
          <cell r="AG252" t="str">
            <v>MATA</v>
          </cell>
          <cell r="AL252" t="str">
            <v>HARGA</v>
          </cell>
          <cell r="AM252" t="str">
            <v>JUMLAH</v>
          </cell>
        </row>
        <row r="253">
          <cell r="AG253" t="str">
            <v>PEMBA-</v>
          </cell>
          <cell r="AI253" t="str">
            <v>U R A I A N</v>
          </cell>
          <cell r="AJ253" t="str">
            <v>SATUAN</v>
          </cell>
          <cell r="AK253" t="str">
            <v>PERKIRAAN</v>
          </cell>
          <cell r="AL253" t="str">
            <v>SATUAN</v>
          </cell>
          <cell r="AM253" t="str">
            <v>HARGA-HARGA</v>
          </cell>
        </row>
        <row r="254">
          <cell r="AG254" t="str">
            <v>YARAN</v>
          </cell>
          <cell r="AK254" t="str">
            <v>KUANTITAS</v>
          </cell>
          <cell r="AL254" t="str">
            <v>( Rp.)</v>
          </cell>
          <cell r="AM254" t="str">
            <v>PENAWARAN (Rp)</v>
          </cell>
        </row>
        <row r="255">
          <cell r="AG255" t="str">
            <v>a</v>
          </cell>
          <cell r="AI255" t="str">
            <v>b</v>
          </cell>
          <cell r="AJ255" t="str">
            <v>c</v>
          </cell>
          <cell r="AK255" t="str">
            <v>d</v>
          </cell>
          <cell r="AL255" t="str">
            <v>e</v>
          </cell>
          <cell r="AM255" t="str">
            <v>f = (d x e)</v>
          </cell>
        </row>
        <row r="258">
          <cell r="AG258" t="str">
            <v>BAB. 8</v>
          </cell>
          <cell r="AI258" t="str">
            <v xml:space="preserve">  PERKUATAN DAN PEKERJAAN MINOR</v>
          </cell>
        </row>
        <row r="260">
          <cell r="AG260" t="str">
            <v>8.1 (1)</v>
          </cell>
          <cell r="AI260" t="str">
            <v xml:space="preserve">  Lapis Pondasi Agregat Kelas A untuk</v>
          </cell>
          <cell r="AJ260" t="str">
            <v>M3</v>
          </cell>
        </row>
        <row r="261">
          <cell r="AI261" t="str">
            <v xml:space="preserve">  Pekerjaan  Minor</v>
          </cell>
        </row>
        <row r="263">
          <cell r="AG263" t="str">
            <v>8.1 (2)</v>
          </cell>
          <cell r="AI263" t="str">
            <v xml:space="preserve">  Lapis Pondasi Agregat Kelas B untuk</v>
          </cell>
          <cell r="AJ263" t="str">
            <v>M3</v>
          </cell>
        </row>
        <row r="264">
          <cell r="AI264" t="str">
            <v xml:space="preserve">  Pekerjaan  Minor</v>
          </cell>
        </row>
        <row r="266">
          <cell r="AG266" t="str">
            <v>8.1 (3)</v>
          </cell>
          <cell r="AI266" t="str">
            <v xml:space="preserve">  Agregat untuk Lapis Pondasi Jalan Tanpa</v>
          </cell>
          <cell r="AJ266" t="str">
            <v>M3</v>
          </cell>
        </row>
        <row r="267">
          <cell r="AI267" t="str">
            <v xml:space="preserve">  Penutup untuk Pekerjaan Minor</v>
          </cell>
        </row>
        <row r="269">
          <cell r="AG269" t="str">
            <v>8.1 (4)</v>
          </cell>
          <cell r="AI269" t="str">
            <v xml:space="preserve">  Waterbound Macadam untuk Pekerjaan</v>
          </cell>
          <cell r="AJ269" t="str">
            <v>M3</v>
          </cell>
        </row>
        <row r="270">
          <cell r="AI270" t="str">
            <v xml:space="preserve">  Minor</v>
          </cell>
        </row>
        <row r="272">
          <cell r="AG272" t="str">
            <v>8.1 (5)</v>
          </cell>
          <cell r="AI272" t="str">
            <v xml:space="preserve">  Campuran Aspal Panas untuk Pekerjaan</v>
          </cell>
          <cell r="AJ272" t="str">
            <v>M3</v>
          </cell>
        </row>
        <row r="273">
          <cell r="AI273" t="str">
            <v xml:space="preserve">  Minor</v>
          </cell>
        </row>
        <row r="275">
          <cell r="AG275" t="str">
            <v>8.1 (6)</v>
          </cell>
          <cell r="AI275" t="str">
            <v xml:space="preserve">  Lasbutag atau Latasbusir untuk Pekerjaan</v>
          </cell>
          <cell r="AJ275" t="str">
            <v>M3</v>
          </cell>
        </row>
        <row r="276">
          <cell r="AI276" t="str">
            <v xml:space="preserve">  Minor</v>
          </cell>
        </row>
        <row r="278">
          <cell r="AG278" t="str">
            <v>8.1 (7)</v>
          </cell>
          <cell r="AI278" t="str">
            <v xml:space="preserve">  Penetrasi   Macadam   untuk   Pekerjaan</v>
          </cell>
          <cell r="AJ278" t="str">
            <v>M3</v>
          </cell>
        </row>
        <row r="279">
          <cell r="AI279" t="str">
            <v xml:space="preserve">  Minor</v>
          </cell>
        </row>
        <row r="281">
          <cell r="AG281" t="str">
            <v>8.1 (8)</v>
          </cell>
          <cell r="AI281" t="str">
            <v xml:space="preserve">  Campuran Aspal Dingin untuk  Pekerjaan</v>
          </cell>
          <cell r="AJ281" t="str">
            <v>M3</v>
          </cell>
        </row>
        <row r="282">
          <cell r="AI282" t="str">
            <v xml:space="preserve">  Minor</v>
          </cell>
        </row>
        <row r="284">
          <cell r="AG284" t="str">
            <v>8.1 (9)</v>
          </cell>
          <cell r="AI284" t="str">
            <v xml:space="preserve">  Bitumen untuk Penutup Retak-retak</v>
          </cell>
          <cell r="AJ284" t="str">
            <v>Liter</v>
          </cell>
        </row>
        <row r="286">
          <cell r="AG286" t="str">
            <v>8.2</v>
          </cell>
          <cell r="AI286" t="str">
            <v xml:space="preserve">  Galian untuk Bahu Jalan dan Pekerjaan</v>
          </cell>
          <cell r="AJ286" t="str">
            <v>M2</v>
          </cell>
        </row>
        <row r="287">
          <cell r="AI287" t="str">
            <v xml:space="preserve">  minor lainnya</v>
          </cell>
        </row>
        <row r="289">
          <cell r="AG289" t="str">
            <v>8.3</v>
          </cell>
          <cell r="AI289" t="str">
            <v xml:space="preserve">  Stabilisasi dengan Tanaman</v>
          </cell>
          <cell r="AJ289" t="str">
            <v>M2</v>
          </cell>
        </row>
        <row r="291">
          <cell r="AG291" t="str">
            <v>8.4 (1)</v>
          </cell>
          <cell r="AI291" t="str">
            <v xml:space="preserve">  Marka Jalan</v>
          </cell>
          <cell r="AJ291" t="str">
            <v>M2</v>
          </cell>
        </row>
        <row r="293">
          <cell r="AG293" t="str">
            <v>8.4 (2)</v>
          </cell>
          <cell r="AI293" t="str">
            <v xml:space="preserve">  Rambu Jalan</v>
          </cell>
          <cell r="AJ293" t="str">
            <v>Buah</v>
          </cell>
        </row>
        <row r="295">
          <cell r="AG295" t="str">
            <v>8.4 (3)</v>
          </cell>
          <cell r="AI295" t="str">
            <v xml:space="preserve">  Patok Pengarah</v>
          </cell>
          <cell r="AJ295" t="str">
            <v>Buah</v>
          </cell>
        </row>
        <row r="297">
          <cell r="AG297" t="str">
            <v>8.4 (4)</v>
          </cell>
          <cell r="AI297" t="str">
            <v xml:space="preserve">  Patok Kilometer</v>
          </cell>
          <cell r="AJ297" t="str">
            <v>Buah</v>
          </cell>
        </row>
        <row r="299">
          <cell r="AG299" t="str">
            <v>8.4 (5)</v>
          </cell>
          <cell r="AI299" t="str">
            <v xml:space="preserve">  Rel  Pengaman</v>
          </cell>
          <cell r="AJ299" t="str">
            <v>M'</v>
          </cell>
        </row>
        <row r="301">
          <cell r="AG301" t="str">
            <v>8.5 (1)</v>
          </cell>
          <cell r="AI301" t="str">
            <v xml:space="preserve">  Perkuatan Lantai Jembatan Beton</v>
          </cell>
          <cell r="AJ301" t="str">
            <v>M2</v>
          </cell>
        </row>
        <row r="303">
          <cell r="AG303" t="str">
            <v>8.5 (2)</v>
          </cell>
          <cell r="AI303" t="str">
            <v xml:space="preserve">  Perkuatan Lantai Jembatan Kayu</v>
          </cell>
          <cell r="AJ303" t="str">
            <v>M2</v>
          </cell>
        </row>
        <row r="305">
          <cell r="AG305" t="str">
            <v>8.5 (3)</v>
          </cell>
          <cell r="AI305" t="str">
            <v xml:space="preserve">  Pengecatan Jembatan Struktur Baja</v>
          </cell>
          <cell r="AJ305" t="str">
            <v>M2</v>
          </cell>
        </row>
        <row r="309">
          <cell r="AI309" t="str">
            <v xml:space="preserve">  Sub Total Harga Bab. 8 ( Dipindahkan ke Rekapitulasi Daftar Kuantitas dan Harga )</v>
          </cell>
          <cell r="AM309">
            <v>0</v>
          </cell>
        </row>
        <row r="325">
          <cell r="AG325" t="str">
            <v>DAFTAR KUANTITAS DAN HARGA</v>
          </cell>
        </row>
        <row r="327">
          <cell r="AG327" t="str">
            <v>PENAWAR</v>
          </cell>
          <cell r="AH327" t="str">
            <v>:</v>
          </cell>
          <cell r="AI327" t="str">
            <v>CV. MANDIRI KARYA UTAMA</v>
          </cell>
        </row>
        <row r="328">
          <cell r="AG328" t="str">
            <v>PROYEK</v>
          </cell>
          <cell r="AH328" t="str">
            <v>:</v>
          </cell>
          <cell r="AI328" t="str">
            <v>PENINGKATAN JALAN DAN PENGGANTIAN JEMBATAN DPU CAB. VI ACEH BARAT</v>
          </cell>
        </row>
        <row r="329">
          <cell r="AG329" t="str">
            <v>PEKERJAAN</v>
          </cell>
          <cell r="AH329" t="str">
            <v>:</v>
          </cell>
          <cell r="AI329" t="str">
            <v>PENINGKATAN JALAN KUALA TUHA - LAMIE, KM. 45+000 s/d 47+000</v>
          </cell>
        </row>
        <row r="330">
          <cell r="AG330" t="str">
            <v>PROPINSI</v>
          </cell>
          <cell r="AH330" t="str">
            <v>:</v>
          </cell>
          <cell r="AI330" t="str">
            <v>DAERAH ISTIMEWA ACEH</v>
          </cell>
        </row>
        <row r="331">
          <cell r="AG331" t="str">
            <v>LOKASI</v>
          </cell>
          <cell r="AH331" t="str">
            <v>:</v>
          </cell>
          <cell r="AI331" t="str">
            <v>KABUPATEN ACEH BARAT</v>
          </cell>
        </row>
        <row r="332">
          <cell r="AG332" t="str">
            <v>TH. ANGG.</v>
          </cell>
          <cell r="AH332" t="str">
            <v>:</v>
          </cell>
          <cell r="AI332">
            <v>2000</v>
          </cell>
        </row>
        <row r="334">
          <cell r="AG334" t="str">
            <v>MATA</v>
          </cell>
          <cell r="AL334" t="str">
            <v>HARGA</v>
          </cell>
          <cell r="AM334" t="str">
            <v>JUMLAH</v>
          </cell>
        </row>
        <row r="335">
          <cell r="AG335" t="str">
            <v>PEMBA-</v>
          </cell>
          <cell r="AI335" t="str">
            <v>U R A I A N</v>
          </cell>
          <cell r="AJ335" t="str">
            <v>SATUAN</v>
          </cell>
          <cell r="AK335" t="str">
            <v>PERKIRAAN</v>
          </cell>
          <cell r="AL335" t="str">
            <v>SATUAN</v>
          </cell>
          <cell r="AM335" t="str">
            <v>HARGA-HARGA</v>
          </cell>
        </row>
        <row r="336">
          <cell r="AG336" t="str">
            <v>YARAN</v>
          </cell>
          <cell r="AK336" t="str">
            <v>KUANTITAS</v>
          </cell>
          <cell r="AL336" t="str">
            <v>( Rp.)</v>
          </cell>
          <cell r="AM336" t="str">
            <v>PENAWARAN (Rp)</v>
          </cell>
        </row>
        <row r="337">
          <cell r="AG337" t="str">
            <v>a</v>
          </cell>
          <cell r="AI337" t="str">
            <v>b</v>
          </cell>
          <cell r="AJ337" t="str">
            <v>c</v>
          </cell>
          <cell r="AK337" t="str">
            <v>d</v>
          </cell>
          <cell r="AL337" t="str">
            <v>e</v>
          </cell>
          <cell r="AM337" t="str">
            <v>f = (d x e)</v>
          </cell>
        </row>
        <row r="339">
          <cell r="AG339" t="str">
            <v>BAB. 9</v>
          </cell>
          <cell r="AI339" t="str">
            <v xml:space="preserve">  PEKERJAAN HARIAN</v>
          </cell>
        </row>
        <row r="341">
          <cell r="AG341" t="str">
            <v>9.1</v>
          </cell>
          <cell r="AI341" t="str">
            <v xml:space="preserve">  M  a  n  d  o  r</v>
          </cell>
          <cell r="AJ341" t="str">
            <v>Jam</v>
          </cell>
        </row>
        <row r="343">
          <cell r="AG343" t="str">
            <v>9.2</v>
          </cell>
          <cell r="AI343" t="str">
            <v xml:space="preserve">  Pekerja Biasa</v>
          </cell>
          <cell r="AJ343" t="str">
            <v>Jam</v>
          </cell>
        </row>
        <row r="345">
          <cell r="AG345" t="str">
            <v>9.3</v>
          </cell>
          <cell r="AI345" t="str">
            <v xml:space="preserve">  Tukang Kayu, Tukang Besi, dsb.</v>
          </cell>
          <cell r="AJ345" t="str">
            <v>Jam</v>
          </cell>
        </row>
        <row r="347">
          <cell r="AG347" t="str">
            <v>9.4</v>
          </cell>
          <cell r="AI347" t="str">
            <v xml:space="preserve">  Dump Truck, Kapasitas  3 - 4 m3</v>
          </cell>
          <cell r="AJ347" t="str">
            <v>Jam</v>
          </cell>
        </row>
        <row r="349">
          <cell r="AG349" t="str">
            <v>9.5</v>
          </cell>
          <cell r="AI349" t="str">
            <v xml:space="preserve">  Plat Bed Truck, Kapasitas  3 - 4 M3</v>
          </cell>
          <cell r="AJ349" t="str">
            <v>Jam</v>
          </cell>
        </row>
        <row r="351">
          <cell r="AG351" t="str">
            <v>9.6</v>
          </cell>
          <cell r="AI351" t="str">
            <v xml:space="preserve">  Water Tanker, Kapasitas 3000-4500 ltr</v>
          </cell>
          <cell r="AJ351" t="str">
            <v>Jam</v>
          </cell>
        </row>
        <row r="353">
          <cell r="AG353" t="str">
            <v>9.7</v>
          </cell>
          <cell r="AI353" t="str">
            <v xml:space="preserve">  Bulldozer, Kapasitas 100-150 HP</v>
          </cell>
          <cell r="AJ353" t="str">
            <v>Jam</v>
          </cell>
        </row>
        <row r="355">
          <cell r="AG355" t="str">
            <v>9.8</v>
          </cell>
          <cell r="AI355" t="str">
            <v xml:space="preserve">  Motor Greader, Kapasitas 75 - 100 HP</v>
          </cell>
          <cell r="AJ355" t="str">
            <v>Jam</v>
          </cell>
        </row>
        <row r="357">
          <cell r="AG357" t="str">
            <v>9.9</v>
          </cell>
          <cell r="AI357" t="str">
            <v xml:space="preserve">  Wheel Loader, Kapasitas 1,00 - 1,60 m3</v>
          </cell>
          <cell r="AJ357" t="str">
            <v>Jam</v>
          </cell>
        </row>
        <row r="359">
          <cell r="AG359" t="str">
            <v>9.10</v>
          </cell>
          <cell r="AI359" t="str">
            <v xml:space="preserve">  Track Loader, Kapasitas 75 - 100 HP</v>
          </cell>
          <cell r="AJ359" t="str">
            <v>Jam</v>
          </cell>
        </row>
        <row r="361">
          <cell r="AG361" t="str">
            <v>9.11</v>
          </cell>
          <cell r="AI361" t="str">
            <v xml:space="preserve">  Excavator, Kapasitas 80 - 140 HP</v>
          </cell>
          <cell r="AJ361" t="str">
            <v>Jam</v>
          </cell>
        </row>
        <row r="363">
          <cell r="AG363" t="str">
            <v>9.12</v>
          </cell>
          <cell r="AI363" t="str">
            <v xml:space="preserve">  Crane, Kapasitas 10 - 15 HP</v>
          </cell>
          <cell r="AJ363" t="str">
            <v>Jam</v>
          </cell>
        </row>
        <row r="365">
          <cell r="AG365" t="str">
            <v>9.13</v>
          </cell>
          <cell r="AI365" t="str">
            <v xml:space="preserve">  Steel Wheel Roller,  6 - 9 ton</v>
          </cell>
          <cell r="AJ365" t="str">
            <v>Jam</v>
          </cell>
        </row>
        <row r="367">
          <cell r="AG367" t="str">
            <v>9.14</v>
          </cell>
          <cell r="AI367" t="str">
            <v xml:space="preserve">  Vibratory Roller,  5 - 8 ton</v>
          </cell>
          <cell r="AJ367" t="str">
            <v>Jam</v>
          </cell>
        </row>
        <row r="369">
          <cell r="AG369" t="str">
            <v>9.15</v>
          </cell>
          <cell r="AI369" t="str">
            <v xml:space="preserve">  Vibratory Compactor, Kap. 1.5 - 3.0 HP </v>
          </cell>
          <cell r="AJ369" t="str">
            <v>Jam</v>
          </cell>
        </row>
        <row r="371">
          <cell r="AG371" t="str">
            <v>9.16</v>
          </cell>
          <cell r="AI371" t="str">
            <v xml:space="preserve">  Pneumatic Tyred Roller, Kap. 8 - 10 Ton</v>
          </cell>
          <cell r="AJ371" t="str">
            <v>Jam</v>
          </cell>
        </row>
        <row r="373">
          <cell r="AG373" t="str">
            <v>9.17</v>
          </cell>
          <cell r="AI373" t="str">
            <v xml:space="preserve">  Compressor, Kapasitas 4000-6500 l/jam</v>
          </cell>
          <cell r="AJ373" t="str">
            <v>Jam</v>
          </cell>
        </row>
        <row r="375">
          <cell r="AG375" t="str">
            <v>9.18</v>
          </cell>
          <cell r="AI375" t="str">
            <v xml:space="preserve">  Concrete Mixer, Kap. 0,3 - 0,6 m3</v>
          </cell>
          <cell r="AJ375" t="str">
            <v>Jam</v>
          </cell>
        </row>
        <row r="377">
          <cell r="AG377" t="str">
            <v>9.19</v>
          </cell>
          <cell r="AI377" t="str">
            <v xml:space="preserve">  Water Pump, Kap. 70 - 100 mm</v>
          </cell>
          <cell r="AJ377" t="str">
            <v>Jam</v>
          </cell>
        </row>
        <row r="385">
          <cell r="AI385" t="str">
            <v xml:space="preserve">  Sub Total Harga Bab. 9 ( Dipindahkan ke Rekapitulasi Daftar Kuantitas dan Harga )</v>
          </cell>
        </row>
        <row r="407">
          <cell r="AG407" t="str">
            <v>DAFTAR KUANTITAS DAN HARGA</v>
          </cell>
        </row>
        <row r="409">
          <cell r="AG409" t="str">
            <v>PENAWAR</v>
          </cell>
          <cell r="AI409" t="str">
            <v>CV. MANDIRI KARYA UTAMA</v>
          </cell>
        </row>
        <row r="410">
          <cell r="AG410" t="str">
            <v>PROYEK</v>
          </cell>
          <cell r="AI410" t="str">
            <v>PENINGKATAN JALAN DAN PENGGANTIAN JEMBATAN DPU CAB. VI ACEH BARAT</v>
          </cell>
        </row>
        <row r="411">
          <cell r="AG411" t="str">
            <v>PEKERJAAN</v>
          </cell>
          <cell r="AI411" t="str">
            <v>PENINGKATAN JALAN KUALA TUHA - LAMIE, KM. 45+000 s/d 47+000</v>
          </cell>
        </row>
        <row r="412">
          <cell r="AG412" t="str">
            <v>PROPINSI</v>
          </cell>
          <cell r="AI412" t="str">
            <v>DAERAH ISTIMEWA ACEH</v>
          </cell>
        </row>
        <row r="413">
          <cell r="AG413" t="str">
            <v>LOKASI</v>
          </cell>
          <cell r="AI413" t="str">
            <v>KABUPATEN ACEH BARAT</v>
          </cell>
        </row>
        <row r="414">
          <cell r="AG414" t="str">
            <v>TH. ANGG.</v>
          </cell>
          <cell r="AI414">
            <v>2000</v>
          </cell>
        </row>
        <row r="416">
          <cell r="AG416" t="str">
            <v>MATA</v>
          </cell>
          <cell r="AL416" t="str">
            <v>HARGA</v>
          </cell>
          <cell r="AM416" t="str">
            <v>JUMLAH</v>
          </cell>
        </row>
        <row r="417">
          <cell r="AG417" t="str">
            <v>PEMBA-</v>
          </cell>
          <cell r="AI417" t="str">
            <v>U R A I A N</v>
          </cell>
          <cell r="AJ417" t="str">
            <v>SATUAN</v>
          </cell>
          <cell r="AK417" t="str">
            <v>PERKIRAAN</v>
          </cell>
          <cell r="AL417" t="str">
            <v>SATUAN</v>
          </cell>
          <cell r="AM417" t="str">
            <v>HARGA-HARGA</v>
          </cell>
        </row>
        <row r="418">
          <cell r="AG418" t="str">
            <v>YARAN</v>
          </cell>
          <cell r="AK418" t="str">
            <v>KUANTITAS</v>
          </cell>
          <cell r="AL418" t="str">
            <v>( Rp.)</v>
          </cell>
          <cell r="AM418" t="str">
            <v>PENAWARAN (Rp)</v>
          </cell>
        </row>
        <row r="419">
          <cell r="AG419" t="str">
            <v>a</v>
          </cell>
          <cell r="AI419" t="str">
            <v>b</v>
          </cell>
          <cell r="AJ419" t="str">
            <v>c</v>
          </cell>
          <cell r="AK419" t="str">
            <v>d</v>
          </cell>
          <cell r="AL419" t="str">
            <v>e</v>
          </cell>
          <cell r="AM419" t="str">
            <v>f = (d x e)</v>
          </cell>
        </row>
        <row r="422">
          <cell r="AG422" t="str">
            <v>BAB. 10</v>
          </cell>
          <cell r="AI422" t="str">
            <v xml:space="preserve">  PEKERJAAN PEMELIHARAAN RUTIN</v>
          </cell>
        </row>
        <row r="424">
          <cell r="AG424" t="str">
            <v>10.1 (1)</v>
          </cell>
          <cell r="AI424" t="str">
            <v xml:space="preserve">  Pemeliharaan Rutin Perkerasan</v>
          </cell>
          <cell r="AJ424" t="str">
            <v>Ls</v>
          </cell>
        </row>
        <row r="426">
          <cell r="AG426" t="str">
            <v>10.1 (2)</v>
          </cell>
          <cell r="AI426" t="str">
            <v xml:space="preserve">  Pemeliharaan Rutin Bahu Jalan</v>
          </cell>
          <cell r="AJ426" t="str">
            <v>Ls</v>
          </cell>
        </row>
        <row r="428">
          <cell r="AG428" t="str">
            <v>10.1 (3)</v>
          </cell>
          <cell r="AI428" t="str">
            <v xml:space="preserve">  Pemeliharaan Rutin Selokan, Saluaran Air,</v>
          </cell>
          <cell r="AJ428" t="str">
            <v>Ls</v>
          </cell>
        </row>
        <row r="429">
          <cell r="AI429" t="str">
            <v xml:space="preserve">  Pemotongan dan Urugan</v>
          </cell>
        </row>
        <row r="431">
          <cell r="AG431" t="str">
            <v>10.1 (4)</v>
          </cell>
          <cell r="AI431" t="str">
            <v xml:space="preserve">  Pemeliharaan Rutin Perlengkapan Jalan</v>
          </cell>
          <cell r="AJ431" t="str">
            <v>Ls</v>
          </cell>
        </row>
        <row r="433">
          <cell r="AG433" t="str">
            <v>10.1 (5)</v>
          </cell>
          <cell r="AI433" t="str">
            <v xml:space="preserve">  Pemeliharaan Rutin Jembatan</v>
          </cell>
          <cell r="AJ433" t="str">
            <v>Ls</v>
          </cell>
        </row>
        <row r="437">
          <cell r="AI437" t="str">
            <v xml:space="preserve">  Sub Total Harga Bab. 10 ( Dipindahkan ke Rekapitulasi Daftar Kuantitas dan Harga )</v>
          </cell>
          <cell r="AM437">
            <v>0</v>
          </cell>
        </row>
        <row r="649">
          <cell r="AN649">
            <v>76</v>
          </cell>
          <cell r="AP649">
            <v>9</v>
          </cell>
          <cell r="AR649">
            <v>43</v>
          </cell>
          <cell r="AS649">
            <v>9</v>
          </cell>
          <cell r="AT649">
            <v>15</v>
          </cell>
        </row>
        <row r="703">
          <cell r="W703" t="str">
            <v>ANALISA HARGA SATUAN MATA PEMBAYARAN UTAMA</v>
          </cell>
        </row>
        <row r="705">
          <cell r="W705" t="str">
            <v>NAMA PENAWAR</v>
          </cell>
          <cell r="Z705" t="str">
            <v>CV. MANDIRI KARYA UTAMA</v>
          </cell>
        </row>
        <row r="706">
          <cell r="W706" t="str">
            <v>PROYEK</v>
          </cell>
          <cell r="Z706" t="str">
            <v>PENINGKATAN JALAN DAN PENGGANTIAN JEMBATAN DPU CAB. VI ACEH BARAT</v>
          </cell>
        </row>
        <row r="707">
          <cell r="W707" t="str">
            <v>NO. MATA PEMBAYARAN</v>
          </cell>
          <cell r="Z707" t="str">
            <v>6.1(1)</v>
          </cell>
        </row>
        <row r="708">
          <cell r="W708" t="str">
            <v>JENIS PEKERJAAN</v>
          </cell>
          <cell r="Z708" t="str">
            <v>PRIME COAT</v>
          </cell>
        </row>
        <row r="709">
          <cell r="W709" t="str">
            <v>SATUAN PEKERJAAN</v>
          </cell>
          <cell r="Z709" t="str">
            <v>LITER</v>
          </cell>
        </row>
        <row r="710">
          <cell r="W710" t="str">
            <v>PRODUKSI HARIAN/JAM</v>
          </cell>
        </row>
        <row r="712">
          <cell r="W712" t="str">
            <v>NO.</v>
          </cell>
          <cell r="X712" t="str">
            <v>U  R  A  I  A  N</v>
          </cell>
          <cell r="AA712" t="str">
            <v>SATUAN</v>
          </cell>
          <cell r="AB712" t="str">
            <v>KUANTITAS</v>
          </cell>
          <cell r="AC712" t="str">
            <v>HARGA SATUAN</v>
          </cell>
          <cell r="AD712" t="str">
            <v>JUMLAH HARGA</v>
          </cell>
        </row>
        <row r="713">
          <cell r="AC713" t="str">
            <v>(Rp.)</v>
          </cell>
          <cell r="AD713" t="str">
            <v>(Rp.)</v>
          </cell>
        </row>
        <row r="716">
          <cell r="W716" t="str">
            <v xml:space="preserve">A. </v>
          </cell>
          <cell r="X716" t="str">
            <v xml:space="preserve">  TENAGA KERJA</v>
          </cell>
        </row>
        <row r="717">
          <cell r="W717" t="str">
            <v>1.</v>
          </cell>
          <cell r="X717" t="str">
            <v xml:space="preserve">  Pekerja</v>
          </cell>
          <cell r="AA717" t="str">
            <v>Jam</v>
          </cell>
          <cell r="AB717">
            <v>4.3029259896729774E-2</v>
          </cell>
          <cell r="AC717">
            <v>1700</v>
          </cell>
          <cell r="AD717">
            <v>73.150000000000006</v>
          </cell>
        </row>
        <row r="718">
          <cell r="W718" t="str">
            <v>2.</v>
          </cell>
          <cell r="X718" t="str">
            <v xml:space="preserve">  Mandor</v>
          </cell>
          <cell r="AA718" t="str">
            <v>Jam</v>
          </cell>
          <cell r="AB718">
            <v>4.3029259896729772E-3</v>
          </cell>
          <cell r="AC718">
            <v>1900</v>
          </cell>
          <cell r="AD718">
            <v>8.18</v>
          </cell>
        </row>
        <row r="719">
          <cell r="X719">
            <v>0</v>
          </cell>
        </row>
        <row r="722">
          <cell r="W722" t="str">
            <v>B.</v>
          </cell>
          <cell r="X722" t="str">
            <v xml:space="preserve">  B A H A N</v>
          </cell>
        </row>
        <row r="723">
          <cell r="W723" t="str">
            <v>1.</v>
          </cell>
          <cell r="X723" t="str">
            <v xml:space="preserve">  Aspal</v>
          </cell>
          <cell r="AA723" t="str">
            <v>kg</v>
          </cell>
          <cell r="AB723">
            <v>0.64200000000000002</v>
          </cell>
          <cell r="AC723">
            <v>2375</v>
          </cell>
          <cell r="AD723">
            <v>1524.75</v>
          </cell>
        </row>
        <row r="724">
          <cell r="W724" t="str">
            <v>2.</v>
          </cell>
          <cell r="X724" t="str">
            <v xml:space="preserve">  Kerosene</v>
          </cell>
          <cell r="AA724" t="str">
            <v>liter</v>
          </cell>
          <cell r="AB724">
            <v>0.48899999999999999</v>
          </cell>
          <cell r="AC724">
            <v>400</v>
          </cell>
          <cell r="AD724">
            <v>195.6</v>
          </cell>
        </row>
        <row r="730">
          <cell r="W730" t="str">
            <v>C.</v>
          </cell>
          <cell r="X730" t="str">
            <v xml:space="preserve">  PERALATAN</v>
          </cell>
        </row>
        <row r="731">
          <cell r="W731" t="str">
            <v>1.</v>
          </cell>
          <cell r="X731" t="str">
            <v xml:space="preserve">  Asphalt Sprayer</v>
          </cell>
          <cell r="AA731" t="str">
            <v>Jam</v>
          </cell>
          <cell r="AB731">
            <v>4.3029259896729772E-3</v>
          </cell>
          <cell r="AC731">
            <v>30795.644777777779</v>
          </cell>
          <cell r="AD731">
            <v>132.51</v>
          </cell>
        </row>
        <row r="732">
          <cell r="W732" t="str">
            <v>2.</v>
          </cell>
          <cell r="X732" t="str">
            <v xml:space="preserve">  Air Compressor</v>
          </cell>
          <cell r="AA732" t="str">
            <v>Jam</v>
          </cell>
          <cell r="AB732">
            <v>4.0160642570281121E-3</v>
          </cell>
          <cell r="AC732">
            <v>27488.716138915555</v>
          </cell>
          <cell r="AD732">
            <v>110.4</v>
          </cell>
        </row>
        <row r="733">
          <cell r="W733" t="str">
            <v>3.</v>
          </cell>
          <cell r="X733" t="str">
            <v xml:space="preserve">  Pick Up</v>
          </cell>
          <cell r="AA733" t="str">
            <v>Jam</v>
          </cell>
          <cell r="AB733">
            <v>4.0000000000000002E-4</v>
          </cell>
          <cell r="AC733">
            <v>41722.179083333336</v>
          </cell>
          <cell r="AD733">
            <v>16.690000000000001</v>
          </cell>
        </row>
        <row r="738">
          <cell r="W738" t="str">
            <v>D.</v>
          </cell>
          <cell r="X738" t="str">
            <v xml:space="preserve">  Jumlah ( A + B + C )</v>
          </cell>
          <cell r="AD738">
            <v>2061.2799999999997</v>
          </cell>
        </row>
        <row r="739">
          <cell r="W739" t="str">
            <v>E.</v>
          </cell>
          <cell r="X739" t="str">
            <v xml:space="preserve">  Biaya Umum dan Keuntungan = ( 10 % x D )</v>
          </cell>
          <cell r="AD739">
            <v>206.13</v>
          </cell>
        </row>
        <row r="740">
          <cell r="W740" t="str">
            <v>F.</v>
          </cell>
          <cell r="X740" t="str">
            <v xml:space="preserve">  Harga Satuan ( D + E )</v>
          </cell>
          <cell r="AD740">
            <v>2267.41</v>
          </cell>
        </row>
        <row r="741">
          <cell r="W741" t="str">
            <v>G.</v>
          </cell>
          <cell r="X741" t="str">
            <v xml:space="preserve">  DIBULATKAN</v>
          </cell>
          <cell r="AD741">
            <v>2267</v>
          </cell>
        </row>
        <row r="743">
          <cell r="W743" t="str">
            <v>Catatan :</v>
          </cell>
        </row>
        <row r="744">
          <cell r="W744" t="str">
            <v>-</v>
          </cell>
        </row>
        <row r="746">
          <cell r="W746" t="str">
            <v>-</v>
          </cell>
        </row>
        <row r="748">
          <cell r="W748" t="str">
            <v>-</v>
          </cell>
        </row>
        <row r="749">
          <cell r="W749" t="str">
            <v>-</v>
          </cell>
        </row>
        <row r="751">
          <cell r="W751" t="str">
            <v>-</v>
          </cell>
        </row>
        <row r="753">
          <cell r="W753" t="str">
            <v>-</v>
          </cell>
        </row>
        <row r="756">
          <cell r="W756" t="str">
            <v>-</v>
          </cell>
        </row>
        <row r="760">
          <cell r="AC760" t="str">
            <v>ACEH BESAR,   22  AGUSTUS  2000</v>
          </cell>
        </row>
        <row r="761">
          <cell r="AC761" t="str">
            <v>CV. MANDIRI KARYA UTAMA</v>
          </cell>
        </row>
        <row r="857">
          <cell r="W857" t="str">
            <v>ANALISA HARGA SATUAN MATA PEMBAYARAN UTAMA</v>
          </cell>
        </row>
        <row r="859">
          <cell r="W859" t="str">
            <v>NAMA PENAWAR</v>
          </cell>
          <cell r="Y859" t="str">
            <v>:</v>
          </cell>
          <cell r="Z859" t="str">
            <v>CV. MANDIRI KARYA UTAMA</v>
          </cell>
        </row>
        <row r="860">
          <cell r="W860" t="str">
            <v>PROYEK</v>
          </cell>
          <cell r="Y860" t="str">
            <v>:</v>
          </cell>
          <cell r="Z860" t="str">
            <v>PENINGKATAN JALAN DAN PENGGANTIAN JEMBATAN DPU CAB. VI ACEH BARAT</v>
          </cell>
        </row>
        <row r="861">
          <cell r="W861" t="str">
            <v>NO. MATA PEMBAYARAN</v>
          </cell>
          <cell r="Y861" t="str">
            <v>:</v>
          </cell>
          <cell r="Z861" t="str">
            <v>6.3(5)</v>
          </cell>
        </row>
        <row r="862">
          <cell r="W862" t="str">
            <v>JENIS PEKERJAAN</v>
          </cell>
          <cell r="Y862" t="str">
            <v>:</v>
          </cell>
          <cell r="Z862" t="str">
            <v>ASPHALT TREATED BASE (ATB)</v>
          </cell>
        </row>
        <row r="863">
          <cell r="W863" t="str">
            <v>SATUAN PEKERJAAN</v>
          </cell>
          <cell r="Y863" t="str">
            <v>:</v>
          </cell>
          <cell r="Z863" t="str">
            <v>m3</v>
          </cell>
        </row>
        <row r="864">
          <cell r="W864" t="str">
            <v>PRODUKSI HARIAN/JAM</v>
          </cell>
          <cell r="Y864" t="str">
            <v>:</v>
          </cell>
        </row>
        <row r="866">
          <cell r="W866" t="str">
            <v>NO.</v>
          </cell>
          <cell r="X866" t="str">
            <v>U  R  A  I  A  N</v>
          </cell>
          <cell r="AA866" t="str">
            <v>SATUAN</v>
          </cell>
          <cell r="AB866" t="str">
            <v>KUANTITAS</v>
          </cell>
          <cell r="AC866" t="str">
            <v>HARGA SATUAN</v>
          </cell>
          <cell r="AD866" t="str">
            <v>JUMLAH HARGA</v>
          </cell>
        </row>
        <row r="867">
          <cell r="AC867" t="str">
            <v>(Rp.)</v>
          </cell>
          <cell r="AD867" t="str">
            <v>(Rp.)</v>
          </cell>
        </row>
        <row r="869">
          <cell r="W869" t="str">
            <v xml:space="preserve">A. </v>
          </cell>
          <cell r="X869" t="str">
            <v xml:space="preserve">  TENAGA KERJA</v>
          </cell>
        </row>
        <row r="870">
          <cell r="W870" t="str">
            <v>1.</v>
          </cell>
          <cell r="X870" t="str">
            <v xml:space="preserve">  Pekerja</v>
          </cell>
          <cell r="AA870" t="str">
            <v>Jam</v>
          </cell>
          <cell r="AB870">
            <v>0.35714285714285715</v>
          </cell>
          <cell r="AC870">
            <v>1700</v>
          </cell>
          <cell r="AD870">
            <v>607.14</v>
          </cell>
        </row>
        <row r="871">
          <cell r="W871" t="str">
            <v>2.</v>
          </cell>
          <cell r="X871" t="str">
            <v xml:space="preserve">  Mandor</v>
          </cell>
          <cell r="AA871" t="str">
            <v>Jam</v>
          </cell>
          <cell r="AB871">
            <v>7.1428571428571425E-2</v>
          </cell>
          <cell r="AC871">
            <v>1900</v>
          </cell>
          <cell r="AD871">
            <v>135.71</v>
          </cell>
        </row>
        <row r="873">
          <cell r="X873">
            <v>0</v>
          </cell>
        </row>
        <row r="875">
          <cell r="W875" t="str">
            <v>B.</v>
          </cell>
          <cell r="X875" t="str">
            <v xml:space="preserve">  B A H A N</v>
          </cell>
        </row>
        <row r="876">
          <cell r="W876" t="str">
            <v>1.</v>
          </cell>
          <cell r="X876" t="str">
            <v xml:space="preserve">  Agregat Kasar</v>
          </cell>
          <cell r="AA876" t="str">
            <v>m3</v>
          </cell>
          <cell r="AB876">
            <v>0.70299999999999996</v>
          </cell>
          <cell r="AC876">
            <v>50000</v>
          </cell>
          <cell r="AD876">
            <v>35150</v>
          </cell>
        </row>
        <row r="877">
          <cell r="W877" t="str">
            <v>2.</v>
          </cell>
          <cell r="X877" t="str">
            <v xml:space="preserve">  Agregat Halus</v>
          </cell>
          <cell r="AA877" t="str">
            <v>m3</v>
          </cell>
          <cell r="AB877">
            <v>0.53400000000000003</v>
          </cell>
          <cell r="AC877">
            <v>36000</v>
          </cell>
          <cell r="AD877">
            <v>19224</v>
          </cell>
        </row>
        <row r="878">
          <cell r="W878" t="str">
            <v>3.</v>
          </cell>
          <cell r="X878" t="str">
            <v xml:space="preserve">  Filler</v>
          </cell>
          <cell r="AA878" t="str">
            <v>kg</v>
          </cell>
          <cell r="AB878">
            <v>139.19999999999999</v>
          </cell>
          <cell r="AC878">
            <v>350</v>
          </cell>
          <cell r="AD878">
            <v>48720</v>
          </cell>
        </row>
        <row r="879">
          <cell r="W879" t="str">
            <v>4.</v>
          </cell>
          <cell r="X879" t="str">
            <v xml:space="preserve">  Aspal</v>
          </cell>
          <cell r="AA879" t="str">
            <v>kg</v>
          </cell>
          <cell r="AB879">
            <v>157</v>
          </cell>
          <cell r="AC879">
            <v>2375</v>
          </cell>
          <cell r="AD879">
            <v>372875</v>
          </cell>
        </row>
        <row r="882">
          <cell r="W882" t="str">
            <v>C.</v>
          </cell>
          <cell r="X882" t="str">
            <v xml:space="preserve">  PERALATAN</v>
          </cell>
        </row>
        <row r="883">
          <cell r="W883" t="str">
            <v>1.</v>
          </cell>
          <cell r="X883" t="str">
            <v xml:space="preserve">  Wheel Loader</v>
          </cell>
          <cell r="AA883" t="str">
            <v>Jam</v>
          </cell>
          <cell r="AB883">
            <v>2.2445874528905448E-2</v>
          </cell>
          <cell r="AC883">
            <v>61961.891192153329</v>
          </cell>
          <cell r="AD883">
            <v>1390.79</v>
          </cell>
        </row>
        <row r="884">
          <cell r="W884" t="str">
            <v>2.</v>
          </cell>
          <cell r="X884" t="str">
            <v xml:space="preserve">  Asphalt Mixing Plant</v>
          </cell>
          <cell r="AA884" t="str">
            <v>Jam</v>
          </cell>
          <cell r="AB884">
            <v>3.5714285714285712E-2</v>
          </cell>
          <cell r="AC884">
            <v>511690.04100000003</v>
          </cell>
          <cell r="AD884">
            <v>18274.64</v>
          </cell>
        </row>
        <row r="885">
          <cell r="W885" t="str">
            <v>3.</v>
          </cell>
          <cell r="X885" t="str">
            <v xml:space="preserve">  Dump Truck</v>
          </cell>
          <cell r="AA885" t="str">
            <v>Jam</v>
          </cell>
          <cell r="AB885">
            <v>1.19628125</v>
          </cell>
          <cell r="AC885">
            <v>41722.179083333336</v>
          </cell>
          <cell r="AD885">
            <v>49911.46</v>
          </cell>
        </row>
        <row r="886">
          <cell r="W886" t="str">
            <v>4.</v>
          </cell>
          <cell r="X886" t="str">
            <v xml:space="preserve">  Asphalt Finisher</v>
          </cell>
          <cell r="AA886" t="str">
            <v>Jam</v>
          </cell>
          <cell r="AB886">
            <v>9.0361454819278014E-2</v>
          </cell>
          <cell r="AC886">
            <v>62576.209076850006</v>
          </cell>
          <cell r="AD886">
            <v>5654.48</v>
          </cell>
        </row>
        <row r="887">
          <cell r="W887" t="str">
            <v>5.</v>
          </cell>
          <cell r="X887" t="str">
            <v xml:space="preserve">  Tandem Roller</v>
          </cell>
          <cell r="AA887" t="str">
            <v>Jam</v>
          </cell>
          <cell r="AB887">
            <v>2.5100401606425699E-2</v>
          </cell>
          <cell r="AC887">
            <v>24118.531999999999</v>
          </cell>
          <cell r="AD887">
            <v>605.38</v>
          </cell>
        </row>
        <row r="888">
          <cell r="W888" t="str">
            <v>6.</v>
          </cell>
          <cell r="X888" t="str">
            <v xml:space="preserve">  Tyred Roller</v>
          </cell>
          <cell r="AA888" t="str">
            <v>Jam</v>
          </cell>
          <cell r="AB888">
            <v>3.543586109142452E-2</v>
          </cell>
          <cell r="AC888">
            <v>33940.980355555555</v>
          </cell>
          <cell r="AD888">
            <v>1202.73</v>
          </cell>
        </row>
        <row r="889">
          <cell r="W889" t="str">
            <v>7.</v>
          </cell>
          <cell r="X889" t="str">
            <v xml:space="preserve">  Alat Bantu</v>
          </cell>
          <cell r="AA889" t="str">
            <v>Jam</v>
          </cell>
          <cell r="AB889">
            <v>1</v>
          </cell>
          <cell r="AC889">
            <v>1000</v>
          </cell>
          <cell r="AD889">
            <v>1000</v>
          </cell>
        </row>
        <row r="892">
          <cell r="W892" t="str">
            <v>D.</v>
          </cell>
          <cell r="X892" t="str">
            <v xml:space="preserve">  Jumlah ( A + B + C )</v>
          </cell>
          <cell r="AD892">
            <v>554751.32999999996</v>
          </cell>
        </row>
        <row r="893">
          <cell r="W893" t="str">
            <v>E.</v>
          </cell>
          <cell r="X893" t="str">
            <v xml:space="preserve">  Biaya Umum dan Keuntungan = ( 10 % x D )</v>
          </cell>
          <cell r="AD893">
            <v>55475.13</v>
          </cell>
        </row>
        <row r="894">
          <cell r="W894" t="str">
            <v>F.</v>
          </cell>
          <cell r="X894" t="str">
            <v xml:space="preserve">  Harga Satuan ( D + E )</v>
          </cell>
          <cell r="AD894">
            <v>610226.46</v>
          </cell>
        </row>
        <row r="895">
          <cell r="W895" t="str">
            <v>G.</v>
          </cell>
          <cell r="X895" t="str">
            <v xml:space="preserve">  DIBULATKAN</v>
          </cell>
          <cell r="AD895">
            <v>610226</v>
          </cell>
        </row>
        <row r="897">
          <cell r="W897" t="str">
            <v>Catatan :</v>
          </cell>
        </row>
        <row r="898">
          <cell r="W898" t="str">
            <v>-</v>
          </cell>
        </row>
        <row r="900">
          <cell r="W900" t="str">
            <v>-</v>
          </cell>
        </row>
        <row r="902">
          <cell r="W902" t="str">
            <v>-</v>
          </cell>
        </row>
        <row r="903">
          <cell r="W903" t="str">
            <v>-</v>
          </cell>
        </row>
        <row r="905">
          <cell r="W905" t="str">
            <v>-</v>
          </cell>
        </row>
        <row r="907">
          <cell r="W907" t="str">
            <v>-</v>
          </cell>
        </row>
        <row r="910">
          <cell r="W910" t="str">
            <v>-</v>
          </cell>
        </row>
        <row r="914">
          <cell r="AC914" t="str">
            <v>ACEH BESAR,   22  AGUSTUS  2000</v>
          </cell>
        </row>
        <row r="915">
          <cell r="AC915" t="str">
            <v>CV. MANDIRI KARYA UTAMA</v>
          </cell>
        </row>
        <row r="937">
          <cell r="W937" t="str">
            <v>ANALISA HARGA SATUAN MATA PEMBAYARAN UTAMA</v>
          </cell>
        </row>
        <row r="939">
          <cell r="W939" t="str">
            <v>NAMA PENAWAR</v>
          </cell>
          <cell r="Y939" t="str">
            <v>:</v>
          </cell>
          <cell r="Z939" t="str">
            <v>CV. MANDIRI KARYA UTAMA</v>
          </cell>
        </row>
        <row r="940">
          <cell r="W940" t="str">
            <v>PROYEK</v>
          </cell>
          <cell r="Y940" t="str">
            <v>:</v>
          </cell>
          <cell r="Z940" t="str">
            <v>PENINGKATAN JALAN DAN PENGGANTIAN JEMBATAN DPU CAB. VI ACEH BARAT</v>
          </cell>
        </row>
        <row r="941">
          <cell r="W941" t="str">
            <v>NO. MATA PEMBAYARAN</v>
          </cell>
          <cell r="Y941" t="str">
            <v>:</v>
          </cell>
          <cell r="Z941" t="str">
            <v>6.3 (4)</v>
          </cell>
        </row>
        <row r="942">
          <cell r="W942" t="str">
            <v>JENIS PEKERJAAN</v>
          </cell>
          <cell r="Y942" t="str">
            <v>:</v>
          </cell>
          <cell r="Z942" t="str">
            <v>Lapis Permukaan : AC</v>
          </cell>
        </row>
        <row r="943">
          <cell r="W943" t="str">
            <v>SATUAN PEKERJAAN</v>
          </cell>
          <cell r="Y943" t="str">
            <v>:</v>
          </cell>
          <cell r="Z943" t="str">
            <v>m2</v>
          </cell>
        </row>
        <row r="944">
          <cell r="W944" t="str">
            <v>PRODUKSI HARIAN/JAM</v>
          </cell>
          <cell r="Y944" t="str">
            <v>:</v>
          </cell>
        </row>
        <row r="946">
          <cell r="W946" t="str">
            <v>NO.</v>
          </cell>
          <cell r="X946" t="str">
            <v>U  R  A  I  A  N</v>
          </cell>
          <cell r="AA946" t="str">
            <v>SATUAN</v>
          </cell>
          <cell r="AB946" t="str">
            <v>KUANTITAS</v>
          </cell>
          <cell r="AC946" t="str">
            <v>HARGA SATUAN</v>
          </cell>
          <cell r="AD946" t="str">
            <v>JUMLAH HARGA</v>
          </cell>
        </row>
        <row r="947">
          <cell r="AC947" t="str">
            <v>(Rp.)</v>
          </cell>
          <cell r="AD947" t="str">
            <v>(Rp.)</v>
          </cell>
        </row>
        <row r="949">
          <cell r="W949" t="str">
            <v xml:space="preserve">A. </v>
          </cell>
          <cell r="X949" t="str">
            <v xml:space="preserve">  TENAGA KERJA</v>
          </cell>
        </row>
        <row r="950">
          <cell r="W950" t="str">
            <v>1.</v>
          </cell>
          <cell r="X950" t="str">
            <v xml:space="preserve">  Pekerja</v>
          </cell>
          <cell r="AA950" t="str">
            <v>Jam</v>
          </cell>
          <cell r="AB950">
            <v>3.8300000000000001E-2</v>
          </cell>
          <cell r="AC950">
            <v>1700</v>
          </cell>
          <cell r="AD950">
            <v>65.11</v>
          </cell>
        </row>
        <row r="951">
          <cell r="W951" t="str">
            <v>2.</v>
          </cell>
          <cell r="X951" t="str">
            <v xml:space="preserve">  Mandor</v>
          </cell>
          <cell r="AA951" t="str">
            <v>Jam</v>
          </cell>
          <cell r="AB951">
            <v>3.8E-3</v>
          </cell>
          <cell r="AC951">
            <v>1900</v>
          </cell>
          <cell r="AD951">
            <v>7.22</v>
          </cell>
        </row>
        <row r="953">
          <cell r="X953">
            <v>0</v>
          </cell>
        </row>
        <row r="955">
          <cell r="W955" t="str">
            <v>B.</v>
          </cell>
          <cell r="X955" t="str">
            <v xml:space="preserve">  B A H A N</v>
          </cell>
        </row>
        <row r="956">
          <cell r="W956" t="str">
            <v>1.</v>
          </cell>
          <cell r="X956" t="str">
            <v xml:space="preserve">  Agregat Kasar</v>
          </cell>
          <cell r="AA956" t="str">
            <v>m3</v>
          </cell>
          <cell r="AB956">
            <v>3.3600000000000005E-2</v>
          </cell>
          <cell r="AC956">
            <v>50000</v>
          </cell>
          <cell r="AD956">
            <v>1680</v>
          </cell>
        </row>
        <row r="957">
          <cell r="W957" t="str">
            <v>2.</v>
          </cell>
          <cell r="X957" t="str">
            <v xml:space="preserve">  Agregat Halus</v>
          </cell>
          <cell r="AA957" t="str">
            <v>m3</v>
          </cell>
          <cell r="AB957">
            <v>1.49E-2</v>
          </cell>
          <cell r="AC957">
            <v>36000</v>
          </cell>
          <cell r="AD957">
            <v>536.4</v>
          </cell>
        </row>
        <row r="958">
          <cell r="W958" t="str">
            <v>3.</v>
          </cell>
          <cell r="X958" t="str">
            <v xml:space="preserve">  Filler</v>
          </cell>
          <cell r="AA958" t="str">
            <v>kg</v>
          </cell>
          <cell r="AB958">
            <v>4.8014999999999999</v>
          </cell>
          <cell r="AC958">
            <v>350</v>
          </cell>
          <cell r="AD958">
            <v>1680.53</v>
          </cell>
        </row>
        <row r="959">
          <cell r="W959" t="str">
            <v>4.</v>
          </cell>
          <cell r="X959" t="str">
            <v xml:space="preserve">  Aspal</v>
          </cell>
          <cell r="AA959" t="str">
            <v>kg</v>
          </cell>
          <cell r="AB959">
            <v>6.6150000000000002</v>
          </cell>
          <cell r="AC959">
            <v>2375</v>
          </cell>
          <cell r="AD959">
            <v>15710.63</v>
          </cell>
        </row>
        <row r="962">
          <cell r="W962" t="str">
            <v>C.</v>
          </cell>
          <cell r="X962" t="str">
            <v xml:space="preserve">  PERALATAN</v>
          </cell>
        </row>
        <row r="963">
          <cell r="W963" t="str">
            <v>1.</v>
          </cell>
          <cell r="X963" t="str">
            <v xml:space="preserve">  Wheel Loader</v>
          </cell>
          <cell r="AA963" t="str">
            <v>Jam</v>
          </cell>
          <cell r="AB963">
            <v>1E-3</v>
          </cell>
          <cell r="AC963">
            <v>61961.891192153329</v>
          </cell>
          <cell r="AD963">
            <v>61.96</v>
          </cell>
        </row>
        <row r="964">
          <cell r="W964" t="str">
            <v>2.</v>
          </cell>
          <cell r="X964" t="str">
            <v xml:space="preserve">  Asphalt Mixing Plant</v>
          </cell>
          <cell r="AA964" t="str">
            <v>Jam</v>
          </cell>
          <cell r="AB964">
            <v>1.5E-3</v>
          </cell>
          <cell r="AC964">
            <v>511690.04100000003</v>
          </cell>
          <cell r="AD964">
            <v>767.54</v>
          </cell>
        </row>
        <row r="965">
          <cell r="W965" t="str">
            <v>3.</v>
          </cell>
          <cell r="X965" t="str">
            <v xml:space="preserve">  Genset</v>
          </cell>
          <cell r="AA965" t="str">
            <v>Jam</v>
          </cell>
          <cell r="AB965">
            <v>1E-3</v>
          </cell>
          <cell r="AC965">
            <v>63202.772222222222</v>
          </cell>
          <cell r="AD965">
            <v>63.2</v>
          </cell>
        </row>
        <row r="966">
          <cell r="W966" t="str">
            <v>4.</v>
          </cell>
          <cell r="X966" t="str">
            <v xml:space="preserve">  Dump Truck</v>
          </cell>
          <cell r="AA966" t="str">
            <v>Jam</v>
          </cell>
          <cell r="AB966">
            <v>1.2200000000000001E-2</v>
          </cell>
          <cell r="AC966">
            <v>41722.179083333336</v>
          </cell>
          <cell r="AD966">
            <v>509.01</v>
          </cell>
        </row>
        <row r="967">
          <cell r="W967" t="str">
            <v>5.</v>
          </cell>
          <cell r="X967" t="str">
            <v xml:space="preserve">  Asphalt Finisher</v>
          </cell>
          <cell r="AA967" t="str">
            <v>Jam</v>
          </cell>
          <cell r="AB967">
            <v>2.4000000000000002E-3</v>
          </cell>
          <cell r="AC967">
            <v>62576.209076850006</v>
          </cell>
          <cell r="AD967">
            <v>150.18</v>
          </cell>
        </row>
        <row r="968">
          <cell r="W968" t="str">
            <v>6.</v>
          </cell>
          <cell r="X968" t="str">
            <v xml:space="preserve">  Tandem Roller</v>
          </cell>
          <cell r="AA968" t="str">
            <v>Jam</v>
          </cell>
          <cell r="AB968">
            <v>1E-3</v>
          </cell>
          <cell r="AC968">
            <v>24118.531999999999</v>
          </cell>
          <cell r="AD968">
            <v>24.12</v>
          </cell>
        </row>
        <row r="969">
          <cell r="W969" t="str">
            <v>7.</v>
          </cell>
          <cell r="X969" t="str">
            <v xml:space="preserve">  Pneumatic Tyred Roller</v>
          </cell>
          <cell r="AA969" t="str">
            <v>Jam</v>
          </cell>
          <cell r="AB969">
            <v>1E-3</v>
          </cell>
          <cell r="AC969">
            <v>33940.980355555555</v>
          </cell>
          <cell r="AD969">
            <v>33.94</v>
          </cell>
        </row>
        <row r="970">
          <cell r="W970" t="str">
            <v>8.</v>
          </cell>
          <cell r="X970" t="str">
            <v xml:space="preserve">  Alat Bantu</v>
          </cell>
          <cell r="AA970" t="str">
            <v>Jam</v>
          </cell>
          <cell r="AB970">
            <v>1</v>
          </cell>
          <cell r="AC970">
            <v>100</v>
          </cell>
          <cell r="AD970">
            <v>100</v>
          </cell>
        </row>
        <row r="972">
          <cell r="W972" t="str">
            <v>D.</v>
          </cell>
          <cell r="X972" t="str">
            <v xml:space="preserve">  Jumlah ( A + B + C )</v>
          </cell>
          <cell r="AD972">
            <v>21389.839999999997</v>
          </cell>
        </row>
        <row r="973">
          <cell r="W973" t="str">
            <v>E.</v>
          </cell>
          <cell r="X973" t="str">
            <v xml:space="preserve">  Biaya Umum dan Keuntungan = ( 10 % x D )</v>
          </cell>
          <cell r="AD973">
            <v>2138.98</v>
          </cell>
        </row>
        <row r="974">
          <cell r="W974" t="str">
            <v>F.</v>
          </cell>
          <cell r="X974" t="str">
            <v xml:space="preserve">  Harga Satuan ( D + E )</v>
          </cell>
          <cell r="AD974">
            <v>23528.819999999996</v>
          </cell>
        </row>
        <row r="975">
          <cell r="W975" t="str">
            <v>G.</v>
          </cell>
          <cell r="X975" t="str">
            <v xml:space="preserve">  D i b u l a t k a n</v>
          </cell>
          <cell r="AD975">
            <v>23529</v>
          </cell>
        </row>
        <row r="977">
          <cell r="W977" t="str">
            <v>Catatan :</v>
          </cell>
        </row>
        <row r="978">
          <cell r="W978" t="str">
            <v>-</v>
          </cell>
          <cell r="X978" t="str">
            <v>|Satuan dapat berdasarkan atas jam operasi untuk tenaga kerja dan peralatan, volume dan / atau</v>
          </cell>
        </row>
        <row r="979">
          <cell r="X979" t="str">
            <v>|ukuran berat untuk bahan-bahan.</v>
          </cell>
        </row>
        <row r="980">
          <cell r="W980" t="str">
            <v>-</v>
          </cell>
          <cell r="X980" t="str">
            <v>|Kuantitas satuan adalah kuantitas setiap komponen untuk menyelesaikan atau satuan pekerjaan</v>
          </cell>
        </row>
        <row r="981">
          <cell r="X981" t="str">
            <v>|dari nomor mata pembayaran.</v>
          </cell>
        </row>
        <row r="982">
          <cell r="W982" t="str">
            <v>-</v>
          </cell>
          <cell r="X982" t="str">
            <v>|Biaya Satuan sudah termasuk pengeluaran untuk seluruh pajak yang berkaitan (tetapi tidak termasuk</v>
          </cell>
        </row>
        <row r="983">
          <cell r="X983" t="str">
            <v>|PPN yang dibayarkan dari Kontrak) dan biaya-biaya lainnya.</v>
          </cell>
        </row>
        <row r="984">
          <cell r="W984" t="str">
            <v>-</v>
          </cell>
          <cell r="X984" t="str">
            <v>|Harga Satuan yang diajukan Peserta Lelang harus mencakup seluruh tambahan tenaga kerja,</v>
          </cell>
        </row>
        <row r="985">
          <cell r="X985" t="str">
            <v>|bahan, peralatan atau kerugian yang mungkin diperlukan untuk menyelesaikan pekerjaan sesuai</v>
          </cell>
        </row>
        <row r="986">
          <cell r="X986" t="str">
            <v>|dengan Spesifikasi dan Gambar.</v>
          </cell>
        </row>
        <row r="987">
          <cell r="W987" t="str">
            <v>-</v>
          </cell>
          <cell r="X987" t="str">
            <v>|Koefisien bahan tidak boleh diubah.</v>
          </cell>
        </row>
        <row r="988">
          <cell r="W988" t="str">
            <v>-</v>
          </cell>
          <cell r="X988" t="str">
            <v>|Jenis tenaga kerja dan peralatan dapat disesuaikan dengan Metode Pelaksanaan yang digunakan.</v>
          </cell>
        </row>
        <row r="991">
          <cell r="AC991">
            <v>0</v>
          </cell>
        </row>
        <row r="992">
          <cell r="AC992">
            <v>0</v>
          </cell>
        </row>
        <row r="1103">
          <cell r="X1103" t="str">
            <v xml:space="preserve">  Motor Grader</v>
          </cell>
          <cell r="AA1103" t="str">
            <v>Jam</v>
          </cell>
          <cell r="AB1103">
            <v>42</v>
          </cell>
          <cell r="AC1103">
            <v>70925.908490275557</v>
          </cell>
          <cell r="AD1103">
            <v>2978888.16</v>
          </cell>
        </row>
        <row r="1104">
          <cell r="X1104" t="str">
            <v xml:space="preserve">  Dump Truck</v>
          </cell>
          <cell r="AA1104" t="str">
            <v>Jam</v>
          </cell>
          <cell r="AB1104">
            <v>21</v>
          </cell>
          <cell r="AC1104">
            <v>41722.179083333336</v>
          </cell>
          <cell r="AD1104">
            <v>876165.76</v>
          </cell>
        </row>
        <row r="1107">
          <cell r="W1107" t="str">
            <v>A.</v>
          </cell>
          <cell r="X1107" t="str">
            <v xml:space="preserve">  JUMLAH ( I + II + III )</v>
          </cell>
          <cell r="AD1107">
            <v>8185053.9199999999</v>
          </cell>
        </row>
        <row r="1108">
          <cell r="W1108" t="str">
            <v>B.</v>
          </cell>
          <cell r="X1108" t="str">
            <v xml:space="preserve">  BIAYA UMUM DAN KEUNTUNGAN = ( 10 % x A )</v>
          </cell>
          <cell r="AD1108">
            <v>818505.39199999999</v>
          </cell>
        </row>
        <row r="1109">
          <cell r="W1109" t="str">
            <v>C.</v>
          </cell>
          <cell r="X1109" t="str">
            <v xml:space="preserve">  HARGA LUMPSUM TOTAL = ( A + B )</v>
          </cell>
          <cell r="AD1109">
            <v>9003559.311999999</v>
          </cell>
        </row>
        <row r="1110">
          <cell r="W1110" t="str">
            <v>D.</v>
          </cell>
          <cell r="X1110" t="str">
            <v xml:space="preserve">  HARGA LUMPSUM/BULAN UNTUK 3 BULAN PERTAMA = C / 8</v>
          </cell>
          <cell r="AD1110">
            <v>1125444.9139999999</v>
          </cell>
        </row>
        <row r="1111">
          <cell r="W1111" t="str">
            <v>E.</v>
          </cell>
          <cell r="X1111" t="str">
            <v xml:space="preserve">  HARGA LUMPSUM/BULAN UNTUK SISANYA SELAMA MASA PELAKSANAAN</v>
          </cell>
          <cell r="AD1111">
            <v>5627224.5699999994</v>
          </cell>
        </row>
        <row r="1112">
          <cell r="X1112" t="str">
            <v xml:space="preserve">  = 5/8 x C/( MASA PELAKSANAAN - 3 )</v>
          </cell>
        </row>
        <row r="1114">
          <cell r="W1114" t="str">
            <v>Catatan :</v>
          </cell>
        </row>
        <row r="1115">
          <cell r="W1115" t="str">
            <v>-</v>
          </cell>
          <cell r="X1115" t="str">
            <v>|Kuantitas-kuantitas yang dicantumkan harus diperkirakan oleh Peserta lelang.</v>
          </cell>
        </row>
        <row r="1116">
          <cell r="W1116" t="str">
            <v>-</v>
          </cell>
          <cell r="X1116" t="str">
            <v>|Harga Lump Sum yang diajukan Peserta lelang harus mencakup seluruh pajak yang berkaitan (tetapi tidak</v>
          </cell>
        </row>
        <row r="1117">
          <cell r="X1117" t="str">
            <v>|termasuk PPN yang dibayarkan dari Kontrak), bahan-bahan tambahan, tenaga kerja atau peralatan</v>
          </cell>
        </row>
        <row r="1118">
          <cell r="X1118" t="str">
            <v>|yang mungkin diperlukan.</v>
          </cell>
        </row>
        <row r="1119">
          <cell r="W1119" t="str">
            <v>-</v>
          </cell>
          <cell r="X1119" t="str">
            <v>|Mata Pekerjaan dan Kuantitas yang ditunjukkan dalam Analisa Harga di atas adalah perkiraan Peserta lelang</v>
          </cell>
        </row>
        <row r="1120">
          <cell r="X1120" t="str">
            <v>|semata-mata untuk menjadi dasar penetapan Mata Pembayaran Pekerjaan Pemeliharaan Rutin ini dan</v>
          </cell>
        </row>
        <row r="1121">
          <cell r="X1121" t="str">
            <v>|tidak perlu menggambarkan kebutuhan pekerjaan yang sesungguhnya. Pembayaran kepada Kontraktor</v>
          </cell>
        </row>
        <row r="1122">
          <cell r="X1122" t="str">
            <v>|berdasarkan kewajibannya untuk memelihara kondisi jalan agar tetap memuaskan sepanjang waktu</v>
          </cell>
        </row>
        <row r="1123">
          <cell r="X1123" t="str">
            <v>|sebagaimana ditentukan dalam Spesifikasi dan tidak perlu dikaitkan dengan kuantitas yang ditunjukkan</v>
          </cell>
        </row>
        <row r="1124">
          <cell r="X1124" t="str">
            <v>|dalam Analisa Harganya.</v>
          </cell>
        </row>
        <row r="1125">
          <cell r="W1125" t="str">
            <v>-</v>
          </cell>
          <cell r="X1125" t="str">
            <v>|Meskipun Analisa Harga di atas ditentukan untuk Masa Pelaksanaan, Kontraktor juga bertanggung jawab</v>
          </cell>
        </row>
        <row r="1126">
          <cell r="X1126" t="str">
            <v>|untuk Pekerjaan Pemeliharaan Rutin selama Masa Pemeliharaan sesuai dengan Spesifikasi. Namun</v>
          </cell>
        </row>
        <row r="1127">
          <cell r="X1127" t="str">
            <v>|demikian, tidak ada pembayaran terpisah untuk Pekerjaan Pemeliharaan Rutin selama Masa Pemeliharaan</v>
          </cell>
        </row>
        <row r="1128">
          <cell r="X1128" t="str">
            <v>|tersebut, sedangkan biaya yang dikeluarkan untuk Pekerjaan itu dianggap sudah termasuk dalam</v>
          </cell>
        </row>
        <row r="1129">
          <cell r="X1129" t="str">
            <v>|Harga-harga Satuan yang berkaitan.</v>
          </cell>
        </row>
        <row r="1136">
          <cell r="AC1136">
            <v>0</v>
          </cell>
        </row>
        <row r="1137">
          <cell r="AC1137">
            <v>0</v>
          </cell>
        </row>
        <row r="1143">
          <cell r="AC1143">
            <v>0</v>
          </cell>
        </row>
        <row r="1144">
          <cell r="AC1144">
            <v>0</v>
          </cell>
        </row>
        <row r="1150">
          <cell r="W1150" t="str">
            <v>LAMPIRAN  2(b)-4  PENAWARAN</v>
          </cell>
        </row>
        <row r="1151">
          <cell r="W1151" t="str">
            <v>( Lampiran ini dipergunakan semata-mata untuk Evaluasi Penawaran )</v>
          </cell>
        </row>
        <row r="1153">
          <cell r="W1153" t="str">
            <v>ANALISA HARGA LUMP SUM</v>
          </cell>
        </row>
        <row r="1154">
          <cell r="W1154" t="str">
            <v>UNTUK PEKERJAAN PEMELIHARAAN RUTIN</v>
          </cell>
        </row>
        <row r="1157">
          <cell r="W1157" t="str">
            <v>NAMA PENAWAR</v>
          </cell>
          <cell r="Z1157" t="str">
            <v>CV. MANDIRI KARYA UTAMA</v>
          </cell>
        </row>
        <row r="1158">
          <cell r="W1158" t="str">
            <v>PROYEK</v>
          </cell>
          <cell r="Z1158" t="str">
            <v>: 10.1(4)</v>
          </cell>
        </row>
        <row r="1159">
          <cell r="W1159" t="str">
            <v>NO. MATA PEMBAYARAN</v>
          </cell>
          <cell r="Z1159" t="str">
            <v>: Pemeliharaan Rutin terhadap Perlengkapan Jalan</v>
          </cell>
        </row>
        <row r="1160">
          <cell r="W1160" t="str">
            <v>JENIS PEKERJAAN</v>
          </cell>
          <cell r="Z1160" t="str">
            <v>: Lump Sum/Bulan</v>
          </cell>
        </row>
        <row r="1162">
          <cell r="AC1162" t="str">
            <v>BIAYA</v>
          </cell>
          <cell r="AD1162" t="str">
            <v>JUMLAH</v>
          </cell>
        </row>
        <row r="1163">
          <cell r="W1163" t="str">
            <v>NO</v>
          </cell>
          <cell r="X1163" t="str">
            <v>U R A I A N</v>
          </cell>
          <cell r="AA1163" t="str">
            <v>SATUAN</v>
          </cell>
          <cell r="AB1163" t="str">
            <v>KUANTITAS</v>
          </cell>
          <cell r="AC1163" t="str">
            <v>SATUAN</v>
          </cell>
          <cell r="AD1163" t="str">
            <v>HARGA</v>
          </cell>
        </row>
        <row r="1164">
          <cell r="AC1164" t="str">
            <v>(Rp.)</v>
          </cell>
          <cell r="AD1164" t="str">
            <v>(Rp.)</v>
          </cell>
        </row>
        <row r="1166">
          <cell r="W1166" t="str">
            <v>I.</v>
          </cell>
          <cell r="X1166" t="str">
            <v xml:space="preserve">  Bahan-bahan :</v>
          </cell>
        </row>
        <row r="1167">
          <cell r="X1167" t="str">
            <v xml:space="preserve">  Umum</v>
          </cell>
          <cell r="AA1167" t="str">
            <v>Ls</v>
          </cell>
          <cell r="AB1167">
            <v>1</v>
          </cell>
          <cell r="AC1167">
            <v>1000000</v>
          </cell>
          <cell r="AD1167">
            <v>1000000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itulasi"/>
      <sheetName val="Pendukung"/>
      <sheetName val="Peralatan"/>
      <sheetName val="Metode"/>
      <sheetName val="XXXX"/>
    </sheetNames>
    <sheetDataSet>
      <sheetData sheetId="0" refreshError="1"/>
      <sheetData sheetId="1">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sheetData sheetId="3"/>
      <sheetData sheetId="4"/>
      <sheetData sheetId="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gka1"/>
      <sheetName val="angka2"/>
      <sheetName val="Rekap Addendum"/>
      <sheetName val="awal"/>
      <sheetName val="Add-01"/>
      <sheetName val="Add-02"/>
      <sheetName val="Add-03"/>
      <sheetName val="Add-04"/>
      <sheetName val="Rek-Vol"/>
      <sheetName val="Rek-Vol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Pengalaman"/>
    </sheetNames>
    <sheetDataSet>
      <sheetData sheetId="0">
        <row r="36">
          <cell r="F36" t="str">
            <v xml:space="preserve">%  </v>
          </cell>
          <cell r="G36">
            <v>1.3080000000000001</v>
          </cell>
          <cell r="H36">
            <v>17.154699999999998</v>
          </cell>
          <cell r="I36">
            <v>37.539099999999998</v>
          </cell>
          <cell r="J36">
            <v>57.923499999999997</v>
          </cell>
          <cell r="K36">
            <v>78.3078</v>
          </cell>
          <cell r="L36">
            <v>98.692000000000007</v>
          </cell>
          <cell r="M36">
            <v>100.00000000000001</v>
          </cell>
        </row>
      </sheetData>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nalisa"/>
      <sheetName val="Sheet1"/>
      <sheetName val="Strip Map Jalan"/>
      <sheetName val="Kapasitas Jalan"/>
      <sheetName val="Sheet2"/>
      <sheetName val="Tabel"/>
      <sheetName val="LHR"/>
      <sheetName val="Sheet4"/>
    </sheetNames>
    <sheetDataSet>
      <sheetData sheetId="0" refreshError="1"/>
      <sheetData sheetId="1" refreshError="1"/>
      <sheetData sheetId="2" refreshError="1"/>
      <sheetData sheetId="3" refreshError="1"/>
      <sheetData sheetId="4" refreshError="1"/>
      <sheetData sheetId="5" refreshError="1"/>
      <sheetData sheetId="6" refreshError="1">
        <row r="6">
          <cell r="D6" t="str">
            <v>DATAR 0 2L2WUD</v>
          </cell>
        </row>
        <row r="7">
          <cell r="D7" t="str">
            <v>DATAR 13 2L2WUD</v>
          </cell>
        </row>
        <row r="8">
          <cell r="D8" t="str">
            <v>DATAR 25 2L2WUD</v>
          </cell>
        </row>
        <row r="9">
          <cell r="D9" t="str">
            <v>DATAR 45 2L2WUD</v>
          </cell>
        </row>
        <row r="10">
          <cell r="D10" t="str">
            <v>DATAR 49 2L2WUD</v>
          </cell>
        </row>
        <row r="11">
          <cell r="D11" t="str">
            <v>DATAR 78 2L2WUD</v>
          </cell>
        </row>
        <row r="12">
          <cell r="D12" t="str">
            <v>DATAR 80 2L2WUD</v>
          </cell>
        </row>
        <row r="13">
          <cell r="D13" t="str">
            <v>DATAR 102 2L2WUD</v>
          </cell>
        </row>
        <row r="14">
          <cell r="D14" t="str">
            <v>DATAR 165 2L2WUD</v>
          </cell>
        </row>
        <row r="15">
          <cell r="D15" t="str">
            <v>DATAR 176 2L2WUD</v>
          </cell>
        </row>
        <row r="16">
          <cell r="D16" t="str">
            <v>DATAR 237 2L2WUD</v>
          </cell>
        </row>
        <row r="17">
          <cell r="D17" t="str">
            <v>DATAR 240 2L2WUD</v>
          </cell>
        </row>
        <row r="18">
          <cell r="D18" t="str">
            <v>DATAR 450 2L2WUD</v>
          </cell>
        </row>
        <row r="19">
          <cell r="D19" t="str">
            <v>DATAR 487 2L2WUD</v>
          </cell>
        </row>
        <row r="20">
          <cell r="D20" t="str">
            <v>DATAR 532 2L2WUD</v>
          </cell>
        </row>
        <row r="21">
          <cell r="D21" t="str">
            <v>DATAR 629 2L2WUD</v>
          </cell>
        </row>
        <row r="22">
          <cell r="D22" t="str">
            <v>DATAR 642 2L2WUD</v>
          </cell>
        </row>
        <row r="23">
          <cell r="D23" t="str">
            <v>DATAR 800 2L2WUD</v>
          </cell>
        </row>
        <row r="24">
          <cell r="D24" t="str">
            <v>DATAR 1350 2L2WUD</v>
          </cell>
        </row>
        <row r="25">
          <cell r="D25" t="str">
            <v>DATAR &gt;1900 2L2WUD</v>
          </cell>
        </row>
        <row r="26">
          <cell r="D26" t="str">
            <v>BUKIT 0 2L2WUD</v>
          </cell>
        </row>
        <row r="27">
          <cell r="D27" t="str">
            <v>BUKIT 650 2L2WUD</v>
          </cell>
        </row>
        <row r="28">
          <cell r="D28" t="str">
            <v>BUKIT 1100 2L2WUD</v>
          </cell>
        </row>
        <row r="29">
          <cell r="D29" t="str">
            <v>BUKIT &gt;1600 2L2WUD</v>
          </cell>
        </row>
        <row r="30">
          <cell r="D30" t="str">
            <v>GUNUNG 0 2L2WUD</v>
          </cell>
        </row>
        <row r="31">
          <cell r="D31" t="str">
            <v>GUNUNG 450 2L2WUD</v>
          </cell>
        </row>
        <row r="32">
          <cell r="D32" t="str">
            <v>GUNUNG 900 2L2WUD</v>
          </cell>
        </row>
        <row r="33">
          <cell r="D33" t="str">
            <v>GUNUNG &gt;1350 2L2WUD</v>
          </cell>
        </row>
        <row r="34">
          <cell r="D34" t="str">
            <v>DATAR 0 4L2WD</v>
          </cell>
        </row>
        <row r="35">
          <cell r="D35" t="str">
            <v>DATAR 771 4L2WD</v>
          </cell>
        </row>
        <row r="36">
          <cell r="D36" t="str">
            <v>DATAR 1000 4L2WD</v>
          </cell>
        </row>
        <row r="37">
          <cell r="D37" t="str">
            <v>DATAR 1800 4L2WD</v>
          </cell>
        </row>
        <row r="38">
          <cell r="D38" t="str">
            <v>DATAR &gt;2150 4L2WD</v>
          </cell>
        </row>
        <row r="39">
          <cell r="D39" t="str">
            <v>DATAR 0 4L2WUD</v>
          </cell>
        </row>
        <row r="40">
          <cell r="D40" t="str">
            <v>DATAR 295 4L2WUD</v>
          </cell>
        </row>
        <row r="41">
          <cell r="D41" t="str">
            <v>DATAR 935 4L2WUD</v>
          </cell>
        </row>
        <row r="42">
          <cell r="D42" t="str">
            <v>DATAR 1700 4L2WUD</v>
          </cell>
        </row>
        <row r="43">
          <cell r="D43" t="str">
            <v>DATAR 3250 4L2WUD</v>
          </cell>
        </row>
        <row r="44">
          <cell r="D44" t="str">
            <v>DATAR &gt;3950 4L2WUD</v>
          </cell>
        </row>
        <row r="45">
          <cell r="D45" t="str">
            <v>BUKIT 0 4L2WD</v>
          </cell>
        </row>
        <row r="46">
          <cell r="D46" t="str">
            <v>BUKIT 750 4L2WD</v>
          </cell>
        </row>
        <row r="47">
          <cell r="D47" t="str">
            <v>BUKIT 1400 4L2WD</v>
          </cell>
        </row>
        <row r="48">
          <cell r="D48" t="str">
            <v>BUKIT &gt;1750 4L2WD</v>
          </cell>
        </row>
        <row r="49">
          <cell r="D49" t="str">
            <v>BUKIT 0 4L2WUD</v>
          </cell>
        </row>
        <row r="50">
          <cell r="D50" t="str">
            <v>BUKIT 1350 4L2WUD</v>
          </cell>
        </row>
        <row r="51">
          <cell r="D51" t="str">
            <v>BUKIT 2500 4L2WUD</v>
          </cell>
        </row>
        <row r="52">
          <cell r="D52" t="str">
            <v>BUKIT &gt;3150 4L2WUD</v>
          </cell>
        </row>
        <row r="53">
          <cell r="D53" t="str">
            <v>GUNUNG 0 4L2WD</v>
          </cell>
        </row>
        <row r="54">
          <cell r="D54" t="str">
            <v>GUNUNG 550 4L2WD</v>
          </cell>
        </row>
        <row r="55">
          <cell r="D55" t="str">
            <v>GUNUNG 1100 4L2WD</v>
          </cell>
        </row>
        <row r="56">
          <cell r="D56" t="str">
            <v>GUNUNG &gt;1500 4L2WD</v>
          </cell>
        </row>
        <row r="57">
          <cell r="D57" t="str">
            <v>GUNUNG 0 4L2WUD</v>
          </cell>
        </row>
        <row r="58">
          <cell r="D58" t="str">
            <v>GUNUNG 1000 4L2WUD</v>
          </cell>
        </row>
        <row r="59">
          <cell r="D59" t="str">
            <v>GUNUNG 2000 4L2WUD</v>
          </cell>
        </row>
        <row r="60">
          <cell r="D60" t="str">
            <v>GUNUNG &gt;2700 4L2WUD</v>
          </cell>
        </row>
        <row r="63">
          <cell r="M63" t="str">
            <v>2L2WUD DATAR</v>
          </cell>
        </row>
        <row r="64">
          <cell r="M64" t="str">
            <v>2L2WUD BUKIT</v>
          </cell>
        </row>
        <row r="65">
          <cell r="M65" t="str">
            <v>2L2WUD GUNUNG</v>
          </cell>
        </row>
        <row r="66">
          <cell r="M66" t="str">
            <v>4L2WD DATAR</v>
          </cell>
        </row>
        <row r="67">
          <cell r="M67" t="str">
            <v>4L2WD BUKIT</v>
          </cell>
        </row>
        <row r="68">
          <cell r="M68" t="str">
            <v>4L2WD GUNUNG</v>
          </cell>
        </row>
        <row r="69">
          <cell r="M69" t="str">
            <v>4L2WUD DATAR</v>
          </cell>
        </row>
        <row r="70">
          <cell r="M70" t="str">
            <v>4L2WUD BUKIT</v>
          </cell>
        </row>
        <row r="71">
          <cell r="M71" t="str">
            <v>4L2WUD GUNUNG</v>
          </cell>
        </row>
        <row r="73">
          <cell r="Q73" t="str">
            <v>4L2WD 3</v>
          </cell>
        </row>
        <row r="74">
          <cell r="Q74" t="str">
            <v>4L2WD 3.25</v>
          </cell>
        </row>
        <row r="75">
          <cell r="Q75" t="str">
            <v>4L2WD 3.5</v>
          </cell>
        </row>
        <row r="76">
          <cell r="Q76" t="str">
            <v>4L2WD 3.75</v>
          </cell>
        </row>
        <row r="77">
          <cell r="Q77" t="str">
            <v>4L2WUD 3</v>
          </cell>
        </row>
        <row r="78">
          <cell r="Q78" t="str">
            <v>4L2WUD 3.25</v>
          </cell>
        </row>
        <row r="79">
          <cell r="Q79" t="str">
            <v>4L2WUD 3.5</v>
          </cell>
        </row>
        <row r="80">
          <cell r="Q80" t="str">
            <v>4L2WUD 3.75</v>
          </cell>
        </row>
        <row r="81">
          <cell r="Q81" t="str">
            <v>2L2WUD 5</v>
          </cell>
        </row>
        <row r="82">
          <cell r="Q82" t="str">
            <v>2L2WUD 6</v>
          </cell>
        </row>
        <row r="83">
          <cell r="Q83" t="str">
            <v>2L2WUD 7</v>
          </cell>
        </row>
        <row r="84">
          <cell r="Q84" t="str">
            <v>2L2WUD 8</v>
          </cell>
        </row>
        <row r="85">
          <cell r="Q85" t="str">
            <v>2L2WUD 9</v>
          </cell>
        </row>
        <row r="86">
          <cell r="Q86" t="str">
            <v>2L2WUD 10</v>
          </cell>
        </row>
        <row r="87">
          <cell r="Q87" t="str">
            <v>2L2WUD 11</v>
          </cell>
        </row>
        <row r="89">
          <cell r="S89" t="str">
            <v>2L2W 50-50</v>
          </cell>
        </row>
        <row r="90">
          <cell r="S90" t="str">
            <v>2L2W 55-45</v>
          </cell>
        </row>
        <row r="91">
          <cell r="S91" t="str">
            <v>2L2W 60-40</v>
          </cell>
        </row>
        <row r="92">
          <cell r="S92" t="str">
            <v>2L2W 65-35</v>
          </cell>
        </row>
        <row r="93">
          <cell r="S93" t="str">
            <v>2L2W 70-30</v>
          </cell>
        </row>
        <row r="94">
          <cell r="S94" t="str">
            <v>4L2W 50-50</v>
          </cell>
        </row>
        <row r="95">
          <cell r="S95" t="str">
            <v>4L2W 55-45</v>
          </cell>
        </row>
        <row r="96">
          <cell r="S96" t="str">
            <v>4L2W 60-40</v>
          </cell>
        </row>
        <row r="97">
          <cell r="S97" t="str">
            <v>4L2W 65-35</v>
          </cell>
        </row>
        <row r="98">
          <cell r="S98" t="str">
            <v>4L2W 70-30</v>
          </cell>
        </row>
        <row r="102">
          <cell r="U102" t="str">
            <v>4L2WD VL 0.5</v>
          </cell>
        </row>
        <row r="103">
          <cell r="U103" t="str">
            <v>4L2WD VL 1</v>
          </cell>
        </row>
        <row r="104">
          <cell r="U104" t="str">
            <v>4L2WD VL 1.5</v>
          </cell>
        </row>
        <row r="105">
          <cell r="U105" t="str">
            <v>4L2WD VL 2</v>
          </cell>
        </row>
        <row r="106">
          <cell r="U106" t="str">
            <v>4L2WD L 0.5</v>
          </cell>
        </row>
        <row r="107">
          <cell r="U107" t="str">
            <v>4L2WD L 1</v>
          </cell>
        </row>
        <row r="108">
          <cell r="U108" t="str">
            <v>4L2WD L 1.5</v>
          </cell>
        </row>
        <row r="109">
          <cell r="U109" t="str">
            <v>4L2WD L 2</v>
          </cell>
        </row>
        <row r="110">
          <cell r="U110" t="str">
            <v>4L2WD M 0.5</v>
          </cell>
        </row>
        <row r="111">
          <cell r="U111" t="str">
            <v>4L2WD M 1</v>
          </cell>
        </row>
        <row r="112">
          <cell r="U112" t="str">
            <v>4L2WD M 1.5</v>
          </cell>
        </row>
        <row r="113">
          <cell r="U113" t="str">
            <v>4L2WD M 2</v>
          </cell>
        </row>
        <row r="114">
          <cell r="U114" t="str">
            <v>4L2WD H 0.5</v>
          </cell>
        </row>
        <row r="115">
          <cell r="U115" t="str">
            <v>4L2WD H 1</v>
          </cell>
        </row>
        <row r="116">
          <cell r="U116" t="str">
            <v>4L2WD H 1.5</v>
          </cell>
        </row>
        <row r="117">
          <cell r="U117" t="str">
            <v>4L2WD H 2</v>
          </cell>
        </row>
        <row r="118">
          <cell r="U118" t="str">
            <v>4L2WD VH 0.5</v>
          </cell>
        </row>
        <row r="119">
          <cell r="U119" t="str">
            <v>4L2WD VH 1</v>
          </cell>
        </row>
        <row r="120">
          <cell r="U120" t="str">
            <v>4L2WD VH 1.5</v>
          </cell>
        </row>
        <row r="121">
          <cell r="U121" t="str">
            <v>4L2WD VH 2</v>
          </cell>
        </row>
        <row r="122">
          <cell r="U122" t="str">
            <v>2L2WUD VL 0.5</v>
          </cell>
        </row>
        <row r="123">
          <cell r="U123" t="str">
            <v>2L2WUD VL 1</v>
          </cell>
        </row>
        <row r="124">
          <cell r="U124" t="str">
            <v>2L2WUD VL 1.5</v>
          </cell>
        </row>
        <row r="125">
          <cell r="U125" t="str">
            <v>2L2WUD VL 2</v>
          </cell>
        </row>
        <row r="126">
          <cell r="U126" t="str">
            <v>2L2WUD L 0.5</v>
          </cell>
        </row>
        <row r="127">
          <cell r="U127" t="str">
            <v>2L2WUD L 1</v>
          </cell>
        </row>
        <row r="128">
          <cell r="U128" t="str">
            <v>2L2WUD L 1.5</v>
          </cell>
        </row>
        <row r="129">
          <cell r="U129" t="str">
            <v>2L2WUD L 2</v>
          </cell>
        </row>
        <row r="130">
          <cell r="U130" t="str">
            <v>2L2WUD M 0.5</v>
          </cell>
        </row>
        <row r="131">
          <cell r="U131" t="str">
            <v>2L2WUD M 1</v>
          </cell>
        </row>
        <row r="132">
          <cell r="U132" t="str">
            <v>2L2WUD M 1.5</v>
          </cell>
        </row>
        <row r="133">
          <cell r="U133" t="str">
            <v>2L2WUD M 2</v>
          </cell>
        </row>
        <row r="134">
          <cell r="U134" t="str">
            <v>2L2WUD H 0.5</v>
          </cell>
        </row>
        <row r="135">
          <cell r="U135" t="str">
            <v>2L2WUD H 1</v>
          </cell>
        </row>
        <row r="136">
          <cell r="U136" t="str">
            <v>2L2WUD H 1.5</v>
          </cell>
        </row>
        <row r="137">
          <cell r="U137" t="str">
            <v>2L2WUD H 2</v>
          </cell>
        </row>
        <row r="138">
          <cell r="U138" t="str">
            <v>2L2WUD VH 0.5</v>
          </cell>
        </row>
        <row r="139">
          <cell r="U139" t="str">
            <v>2L2WUD VH 1</v>
          </cell>
        </row>
        <row r="140">
          <cell r="U140" t="str">
            <v>2L2WUD VH 1.5</v>
          </cell>
        </row>
        <row r="141">
          <cell r="U141" t="str">
            <v>2L2WUD VH 2</v>
          </cell>
        </row>
        <row r="142">
          <cell r="U142" t="str">
            <v>4L2WUD VL 0.5</v>
          </cell>
        </row>
        <row r="143">
          <cell r="U143" t="str">
            <v>4L2WUD VL 1</v>
          </cell>
        </row>
        <row r="144">
          <cell r="U144" t="str">
            <v>4L2WUD VL 1.5</v>
          </cell>
        </row>
        <row r="145">
          <cell r="U145" t="str">
            <v>4L2WUD VL 2</v>
          </cell>
        </row>
        <row r="146">
          <cell r="U146" t="str">
            <v>4L2WUD L 0.5</v>
          </cell>
        </row>
        <row r="147">
          <cell r="U147" t="str">
            <v>4L2WUD L 1</v>
          </cell>
        </row>
        <row r="148">
          <cell r="U148" t="str">
            <v>4L2WUD L 1.5</v>
          </cell>
        </row>
        <row r="149">
          <cell r="U149" t="str">
            <v>4L2WUD L 2</v>
          </cell>
        </row>
        <row r="150">
          <cell r="U150" t="str">
            <v>4L2WUD M 0.5</v>
          </cell>
        </row>
        <row r="151">
          <cell r="U151" t="str">
            <v>4L2WUD M 1</v>
          </cell>
        </row>
        <row r="152">
          <cell r="U152" t="str">
            <v>4L2WUD M 1.5</v>
          </cell>
        </row>
        <row r="153">
          <cell r="U153" t="str">
            <v>4L2WUD M 2</v>
          </cell>
        </row>
        <row r="154">
          <cell r="U154" t="str">
            <v>4L2WUD H 0.5</v>
          </cell>
        </row>
        <row r="155">
          <cell r="U155" t="str">
            <v>4L2WUD H 1</v>
          </cell>
        </row>
        <row r="156">
          <cell r="U156" t="str">
            <v>4L2WUD H 1.5</v>
          </cell>
        </row>
        <row r="157">
          <cell r="U157" t="str">
            <v>4L2WUD H 2</v>
          </cell>
        </row>
        <row r="158">
          <cell r="U158" t="str">
            <v>4L2WUD VH 0.5</v>
          </cell>
        </row>
        <row r="159">
          <cell r="U159" t="str">
            <v>4L2WUD VH 1</v>
          </cell>
        </row>
        <row r="160">
          <cell r="U160" t="str">
            <v>4L2WUD VH 1.5</v>
          </cell>
        </row>
        <row r="161">
          <cell r="U161" t="str">
            <v>4L2WUD VH 2</v>
          </cell>
        </row>
      </sheetData>
      <sheetData sheetId="7" refreshError="1">
        <row r="11">
          <cell r="C11" t="str">
            <v>001..</v>
          </cell>
          <cell r="D11" t="str">
            <v xml:space="preserve">BTS. PROV. NAD - SIMPANG PANGKALAN SUSU </v>
          </cell>
        </row>
        <row r="12">
          <cell r="D12" t="str">
            <v>SIMPANG PANGKALAN SUSU - TANJUNG PURA</v>
          </cell>
        </row>
        <row r="13">
          <cell r="D13" t="str">
            <v>TANJUNG PURA - BTS. KOTA STABAT</v>
          </cell>
        </row>
        <row r="14">
          <cell r="D14" t="str">
            <v>JLN. ZAENAL ARIFIN  (STABAT)</v>
          </cell>
        </row>
        <row r="15">
          <cell r="D15" t="str">
            <v>BTS. KOTA STABAT - BTS. KOTA BINJAI</v>
          </cell>
        </row>
        <row r="16">
          <cell r="D16" t="str">
            <v>JLN. JEND. SUDIRMAN  (STABAT)</v>
          </cell>
        </row>
        <row r="17">
          <cell r="D17" t="str">
            <v>JLN. AMIR HAMZAH (BINJAI)</v>
          </cell>
        </row>
        <row r="18">
          <cell r="D18" t="str">
            <v>JLN. LINGKAR LUAR BINJAI</v>
          </cell>
        </row>
        <row r="19">
          <cell r="D19" t="str">
            <v xml:space="preserve">BTS. KOTA BINJAI - BTS. KOTA MEDAN </v>
          </cell>
        </row>
        <row r="20">
          <cell r="D20" t="str">
            <v>JLN. SOEKARNO-HATTA (BINJAI)</v>
          </cell>
        </row>
        <row r="21">
          <cell r="D21" t="str">
            <v>JLN. BINJAI RAYA (MEDAN)</v>
          </cell>
        </row>
        <row r="22">
          <cell r="D22" t="str">
            <v>JLN. GATOT SUBROTO (MEDAN)</v>
          </cell>
        </row>
        <row r="23">
          <cell r="D23" t="str">
            <v>BTS. KOTA MEDAN - BTS. KOTA LUBUK PAKAM</v>
          </cell>
        </row>
        <row r="24">
          <cell r="D24" t="str">
            <v>JLN. INDUSTRI (MEDAN)</v>
          </cell>
        </row>
        <row r="25">
          <cell r="D25" t="str">
            <v>JLN. NGUMBAN SURBAKTI (MEDAN)</v>
          </cell>
        </row>
        <row r="26">
          <cell r="D26" t="str">
            <v>JLN. A.H. NASUTION (JLN. TRITURA/JLN. KARYA JASA)  (MEDAN)</v>
          </cell>
        </row>
        <row r="27">
          <cell r="D27" t="str">
            <v>JLN. SISINGAMANGARAJA (MEDAN)</v>
          </cell>
        </row>
        <row r="28">
          <cell r="D28" t="str">
            <v>JLN. MEDAN (LUBUK PAKAM)</v>
          </cell>
        </row>
        <row r="29">
          <cell r="D29" t="str">
            <v>BTS. KOTA MEDAN - TEMBUNG - LUBUK PAKAM</v>
          </cell>
        </row>
        <row r="30">
          <cell r="D30" t="str">
            <v>JLN. PERTAHANAN/JLN. CEMARA (MEDAN)</v>
          </cell>
        </row>
        <row r="31">
          <cell r="D31" t="str">
            <v>JLN. KOLONEL BEJO (MEDAN)</v>
          </cell>
        </row>
        <row r="32">
          <cell r="D32" t="str">
            <v>JLN. PANCING (MEDAN)</v>
          </cell>
        </row>
        <row r="33">
          <cell r="D33" t="str">
            <v>MEDAN - BELAWAN (MEDAN)</v>
          </cell>
        </row>
        <row r="34">
          <cell r="D34" t="str">
            <v>JLN. ASRAMA (MEDAN)</v>
          </cell>
        </row>
        <row r="35">
          <cell r="D35" t="str">
            <v>JLN. KAPTEN SUMARSONO (MEDAN)</v>
          </cell>
        </row>
        <row r="36">
          <cell r="D36" t="str">
            <v>JLN. HELVETIA (MEDAN)</v>
          </cell>
        </row>
        <row r="37">
          <cell r="D37" t="str">
            <v>JLN. PERTEMPURAN (MEDAN)</v>
          </cell>
        </row>
        <row r="38">
          <cell r="D38" t="str">
            <v>JLN. YOS SUDARSO (MEDAN)</v>
          </cell>
        </row>
        <row r="39">
          <cell r="D39" t="str">
            <v>BTS. KOTA LUBUK PAKAM - BTS. KAB. SERDANG BEDIGAI</v>
          </cell>
        </row>
        <row r="40">
          <cell r="D40" t="str">
            <v>JLN. SIANTAR (LUBUK PAKAM)</v>
          </cell>
        </row>
        <row r="41">
          <cell r="D41" t="str">
            <v>BTS. KEB. DELI SERDANG - PERBAUNGAN</v>
          </cell>
        </row>
        <row r="42">
          <cell r="D42" t="str">
            <v>PERBAUNGAN - BTS. DELI SERDANG/SEI BULUH</v>
          </cell>
        </row>
        <row r="43">
          <cell r="D43" t="str">
            <v>BTS. DELI SERDANG/SEI BULUH - SEI RAMPAH</v>
          </cell>
        </row>
        <row r="44">
          <cell r="D44" t="str">
            <v>SEI RAMPAH - BTS. KOTA TEBING TINGGI</v>
          </cell>
        </row>
        <row r="45">
          <cell r="D45" t="str">
            <v>JLN. YOS SUDARSO (TEBING TINGGI)</v>
          </cell>
        </row>
        <row r="46">
          <cell r="D46" t="str">
            <v>JLN. JEND. SUDIRMAN (TEBING TINGGI)</v>
          </cell>
        </row>
        <row r="47">
          <cell r="D47" t="str">
            <v>JLN. AHMAD  YANI (TEBING TINGGI)</v>
          </cell>
        </row>
        <row r="48">
          <cell r="D48" t="str">
            <v>BTS. KOTA TEBING TINGGI - KP. BINJAI</v>
          </cell>
        </row>
        <row r="49">
          <cell r="D49" t="str">
            <v>JLN. SISINGAMANGARAJA (TEBING TINGGI)</v>
          </cell>
        </row>
        <row r="50">
          <cell r="D50" t="str">
            <v>JLN. DIPONEGORO (TEBNG TINGGI)</v>
          </cell>
        </row>
        <row r="51">
          <cell r="D51" t="str">
            <v>JLN. SUTOYO (TEBING TINGGI)</v>
          </cell>
        </row>
        <row r="52">
          <cell r="D52" t="str">
            <v>JLN. IMAM BONJOL (TEBING TINGGI)</v>
          </cell>
        </row>
        <row r="53">
          <cell r="D53" t="str">
            <v>JLN. SOEKARNO-HATTA (TEBING TINGGI)</v>
          </cell>
        </row>
        <row r="54">
          <cell r="D54" t="str">
            <v>KP. BINJAI - BTS. KAB. ASAHAN</v>
          </cell>
        </row>
        <row r="55">
          <cell r="D55" t="str">
            <v>BTS. KAB. DELI SERDANG II - TANJUNG  KASAU</v>
          </cell>
        </row>
        <row r="56">
          <cell r="D56" t="str">
            <v>TANJUNG KASAU - INDRAPURA</v>
          </cell>
        </row>
        <row r="57">
          <cell r="D57" t="str">
            <v>INDRAPURA - LIMAPULUH</v>
          </cell>
        </row>
        <row r="58">
          <cell r="D58" t="str">
            <v>LIMA PULUH - SEI BEJANGKAR</v>
          </cell>
        </row>
        <row r="59">
          <cell r="D59" t="str">
            <v>SEI BEJANGKAR - BTS. KOTA KISARAN</v>
          </cell>
        </row>
        <row r="60">
          <cell r="D60" t="str">
            <v>JLN. SUDIRMAN (KISARAN)</v>
          </cell>
        </row>
        <row r="61">
          <cell r="D61" t="str">
            <v>BTS. KOTA KISARAN - SP.KAWAT</v>
          </cell>
        </row>
        <row r="62">
          <cell r="D62" t="str">
            <v>JLN. AHMAD  YANI (KISARAN)</v>
          </cell>
        </row>
      </sheetData>
      <sheetData sheetId="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2">
          <cell r="A2" t="str">
            <v>JADWAL PELAKSANAAN PEKERJAAN</v>
          </cell>
        </row>
        <row r="70">
          <cell r="J70">
            <v>1.6679304625181435</v>
          </cell>
          <cell r="K70">
            <v>3.8452185782964445</v>
          </cell>
          <cell r="L70">
            <v>6.6225066940747457</v>
          </cell>
          <cell r="M70">
            <v>1.7236944790548128</v>
          </cell>
          <cell r="N70">
            <v>4.4736944790548128</v>
          </cell>
          <cell r="O70">
            <v>7.4736944790548128</v>
          </cell>
          <cell r="P70">
            <v>6.2057929007274595</v>
          </cell>
          <cell r="Q70">
            <v>11.514966867079298</v>
          </cell>
          <cell r="R70">
            <v>28.29683903974032</v>
          </cell>
          <cell r="S70" t="e">
            <v>#DIV/0!</v>
          </cell>
          <cell r="T70" t="e">
            <v>#DIV/0!</v>
          </cell>
          <cell r="U70" t="e">
            <v>#DIV/0!</v>
          </cell>
          <cell r="V70" t="e">
            <v>#DIV/0!</v>
          </cell>
          <cell r="W70" t="e">
            <v>#DIV/0!</v>
          </cell>
          <cell r="X70" t="e">
            <v>#DIV/0!</v>
          </cell>
          <cell r="Y70" t="e">
            <v>#DIV/0!</v>
          </cell>
          <cell r="Z70" t="e">
            <v>#DIV/0!</v>
          </cell>
          <cell r="AA70" t="e">
            <v>#DIV/0!</v>
          </cell>
          <cell r="AB70" t="e">
            <v>#DIV/0!</v>
          </cell>
          <cell r="AC70" t="e">
            <v>#DIV/0!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6"/>
      <sheetName val="5-ALAT(1)"/>
    </sheetNames>
    <sheetDataSet>
      <sheetData sheetId="0"/>
      <sheetData sheetId="1">
        <row r="9">
          <cell r="AT9">
            <v>9.1999999999999993</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KAMAR"/>
      <sheetName val="Coll-KAMAR"/>
      <sheetName val="II.MAIN-LOB"/>
      <sheetName val="III.FASADE"/>
      <sheetName val="IV. POOL DECK"/>
      <sheetName val="V.BALLROOM"/>
      <sheetName val="VI.CANOPY"/>
      <sheetName val="VII.CAR &amp; LIFT"/>
      <sheetName val="IX.ATRIUM"/>
      <sheetName val="X.LANDSCAPE"/>
      <sheetName val="Cover"/>
      <sheetName val="Summary "/>
      <sheetName val="Cover-OP"/>
      <sheetName val="Summary-op"/>
      <sheetName val="Rb"/>
      <sheetName val="I_KAM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
      <sheetName val="SUB"/>
      <sheetName val="Anal"/>
      <sheetName val="RAB-NEGO"/>
      <sheetName val="REKAP-NEGO"/>
      <sheetName val="TS - FHISIK"/>
      <sheetName val="Rek Mob"/>
      <sheetName val="BUL"/>
      <sheetName val="Mob"/>
      <sheetName val="C100-900"/>
    </sheetNames>
    <sheetDataSet>
      <sheetData sheetId="0"/>
      <sheetData sheetId="1" refreshError="1"/>
      <sheetData sheetId="2" refreshError="1">
        <row r="3">
          <cell r="B3" t="str">
            <v>DAFTAR  ANALISA  PEKERJAAN</v>
          </cell>
        </row>
        <row r="6">
          <cell r="C6" t="str">
            <v>P R O G R A M</v>
          </cell>
          <cell r="E6" t="str">
            <v>: REVITALISASI KAWASAN PASARAYA TIMUR PADANG</v>
          </cell>
        </row>
        <row r="7">
          <cell r="C7" t="str">
            <v>K E G I A T A N</v>
          </cell>
          <cell r="E7" t="str">
            <v>: REVITALISASI BANGUNAN EX PADANG THEATRE DAN SEKITARNYA (TAHAP- I)</v>
          </cell>
        </row>
        <row r="8">
          <cell r="C8" t="str">
            <v>PEKERJAAN</v>
          </cell>
          <cell r="E8" t="str">
            <v>: PEMBANGUNAN PASAR BARU PLAZA.</v>
          </cell>
        </row>
        <row r="9">
          <cell r="C9" t="str">
            <v>L O K A S I</v>
          </cell>
          <cell r="E9" t="str">
            <v>: JL. PASAR BARU - PADANG.</v>
          </cell>
        </row>
        <row r="10">
          <cell r="C10" t="str">
            <v xml:space="preserve">O W N E R </v>
          </cell>
          <cell r="E10" t="str">
            <v xml:space="preserve">: PT. SATRIA GILANG MANDIRI. </v>
          </cell>
        </row>
        <row r="13">
          <cell r="B13" t="str">
            <v>A</v>
          </cell>
          <cell r="C13" t="str">
            <v>PEKERJAAN PERMULAAN</v>
          </cell>
        </row>
        <row r="16">
          <cell r="B16">
            <v>1</v>
          </cell>
          <cell r="C16" t="str">
            <v>Anal. A.1  Pembersihan Lapangan / 10 M2</v>
          </cell>
        </row>
        <row r="18">
          <cell r="C18">
            <v>0.75</v>
          </cell>
          <cell r="E18" t="str">
            <v>Pekerja</v>
          </cell>
          <cell r="F18" t="str">
            <v>@ Rp.</v>
          </cell>
          <cell r="G18">
            <v>40000</v>
          </cell>
          <cell r="H18" t="str">
            <v>Rp.</v>
          </cell>
          <cell r="I18">
            <v>30000</v>
          </cell>
        </row>
        <row r="19">
          <cell r="C19">
            <v>2.5000000000000001E-2</v>
          </cell>
          <cell r="E19" t="str">
            <v>Mandor</v>
          </cell>
          <cell r="F19" t="str">
            <v>@ Rp.</v>
          </cell>
          <cell r="G19" t="e">
            <v>#REF!</v>
          </cell>
          <cell r="H19" t="str">
            <v>Rp.</v>
          </cell>
          <cell r="I19" t="e">
            <v>#REF!</v>
          </cell>
        </row>
        <row r="20">
          <cell r="C20" t="str">
            <v xml:space="preserve"> </v>
          </cell>
          <cell r="D20" t="str">
            <v xml:space="preserve"> </v>
          </cell>
          <cell r="E20" t="str">
            <v xml:space="preserve"> </v>
          </cell>
          <cell r="F20" t="str">
            <v xml:space="preserve"> </v>
          </cell>
          <cell r="H20" t="str">
            <v xml:space="preserve"> </v>
          </cell>
          <cell r="I20" t="str">
            <v xml:space="preserve"> </v>
          </cell>
          <cell r="J20" t="str">
            <v>Rp.</v>
          </cell>
          <cell r="K20" t="e">
            <v>#REF!</v>
          </cell>
        </row>
        <row r="21">
          <cell r="E21" t="str">
            <v>Untuk 1 M2 = 1/10 x</v>
          </cell>
          <cell r="J21" t="str">
            <v>Rp.</v>
          </cell>
          <cell r="K21" t="e">
            <v>#REF!</v>
          </cell>
        </row>
        <row r="22">
          <cell r="E22" t="str">
            <v>Dibulatkan</v>
          </cell>
          <cell r="J22" t="str">
            <v>Rp.</v>
          </cell>
          <cell r="K22" t="e">
            <v>#REF!</v>
          </cell>
        </row>
        <row r="25">
          <cell r="B25">
            <v>2</v>
          </cell>
          <cell r="C25" t="str">
            <v>Anal. Pasangan Bowplank / 10 M'</v>
          </cell>
        </row>
        <row r="27">
          <cell r="C27">
            <v>0.28000000000000003</v>
          </cell>
          <cell r="E27" t="str">
            <v>Pekerja</v>
          </cell>
          <cell r="F27" t="str">
            <v>@ Rp.</v>
          </cell>
          <cell r="G27">
            <v>40000</v>
          </cell>
          <cell r="H27" t="str">
            <v>Rp.</v>
          </cell>
          <cell r="I27">
            <v>11200.000000000002</v>
          </cell>
        </row>
        <row r="28">
          <cell r="C28">
            <v>1.4E-2</v>
          </cell>
          <cell r="E28" t="str">
            <v>Mandor</v>
          </cell>
          <cell r="F28" t="str">
            <v>@ Rp.</v>
          </cell>
          <cell r="G28" t="e">
            <v>#REF!</v>
          </cell>
          <cell r="H28" t="str">
            <v>Rp.</v>
          </cell>
          <cell r="I28" t="e">
            <v>#REF!</v>
          </cell>
        </row>
        <row r="29">
          <cell r="C29">
            <v>0.8</v>
          </cell>
          <cell r="E29" t="str">
            <v>Tukang Kayu</v>
          </cell>
          <cell r="F29" t="str">
            <v>@ Rp.</v>
          </cell>
          <cell r="G29">
            <v>60000</v>
          </cell>
          <cell r="H29" t="str">
            <v>Rp.</v>
          </cell>
          <cell r="I29">
            <v>48000</v>
          </cell>
        </row>
        <row r="30">
          <cell r="C30">
            <v>0.08</v>
          </cell>
          <cell r="E30" t="str">
            <v xml:space="preserve">Kepala Tukang </v>
          </cell>
          <cell r="F30" t="str">
            <v>@ Rp.</v>
          </cell>
          <cell r="G30" t="e">
            <v>#REF!</v>
          </cell>
          <cell r="H30" t="str">
            <v>Rp.</v>
          </cell>
          <cell r="I30" t="e">
            <v>#REF!</v>
          </cell>
          <cell r="J30" t="str">
            <v>Rp.</v>
          </cell>
          <cell r="K30" t="e">
            <v>#REF!</v>
          </cell>
        </row>
        <row r="32">
          <cell r="C32">
            <v>0.09</v>
          </cell>
          <cell r="D32" t="str">
            <v>M3</v>
          </cell>
          <cell r="E32" t="str">
            <v>Kayu Bekisting</v>
          </cell>
          <cell r="F32" t="str">
            <v>@ Rp.</v>
          </cell>
          <cell r="G32">
            <v>2750000</v>
          </cell>
          <cell r="H32" t="str">
            <v>Rp.</v>
          </cell>
          <cell r="I32">
            <v>247500</v>
          </cell>
        </row>
        <row r="33">
          <cell r="C33">
            <v>13.5</v>
          </cell>
          <cell r="D33" t="str">
            <v>M¹</v>
          </cell>
          <cell r="E33" t="str">
            <v>Kayu 5/7</v>
          </cell>
          <cell r="F33" t="str">
            <v>@ Rp.</v>
          </cell>
          <cell r="G33">
            <v>5000000</v>
          </cell>
          <cell r="H33" t="str">
            <v>Rp.</v>
          </cell>
          <cell r="I33">
            <v>67500000</v>
          </cell>
        </row>
        <row r="34">
          <cell r="C34">
            <v>0.1</v>
          </cell>
          <cell r="D34" t="str">
            <v>Kg</v>
          </cell>
          <cell r="E34" t="str">
            <v>Paku</v>
          </cell>
          <cell r="F34" t="str">
            <v>@ Rp.</v>
          </cell>
          <cell r="G34">
            <v>7200</v>
          </cell>
          <cell r="H34" t="str">
            <v>Rp.</v>
          </cell>
          <cell r="I34">
            <v>720</v>
          </cell>
          <cell r="J34" t="str">
            <v>Rp.</v>
          </cell>
          <cell r="K34">
            <v>67748220</v>
          </cell>
        </row>
        <row r="35">
          <cell r="H35" t="str">
            <v xml:space="preserve"> </v>
          </cell>
          <cell r="I35" t="str">
            <v xml:space="preserve"> </v>
          </cell>
          <cell r="J35" t="str">
            <v>Rp.</v>
          </cell>
          <cell r="K35" t="e">
            <v>#REF!</v>
          </cell>
        </row>
        <row r="36">
          <cell r="E36" t="str">
            <v>Untuk 1 M' = 1/10 x</v>
          </cell>
          <cell r="J36" t="str">
            <v>Rp.</v>
          </cell>
          <cell r="K36" t="e">
            <v>#REF!</v>
          </cell>
        </row>
        <row r="37">
          <cell r="E37" t="str">
            <v>Dibulatkan</v>
          </cell>
          <cell r="J37" t="str">
            <v>Rp.</v>
          </cell>
          <cell r="K37" t="e">
            <v>#REF!</v>
          </cell>
        </row>
        <row r="40">
          <cell r="B40">
            <v>3</v>
          </cell>
          <cell r="C40" t="str">
            <v>Anal. A.2  Galian Tanah Keras / M3</v>
          </cell>
        </row>
        <row r="42">
          <cell r="C42">
            <v>1</v>
          </cell>
          <cell r="E42" t="str">
            <v>Pekerja</v>
          </cell>
          <cell r="F42" t="str">
            <v>@ Rp.</v>
          </cell>
          <cell r="G42">
            <v>40000</v>
          </cell>
          <cell r="H42" t="str">
            <v>Rp.</v>
          </cell>
          <cell r="I42">
            <v>40000</v>
          </cell>
        </row>
        <row r="43">
          <cell r="C43">
            <v>0.05</v>
          </cell>
          <cell r="E43" t="str">
            <v>Mandor</v>
          </cell>
          <cell r="F43" t="str">
            <v>@ Rp.</v>
          </cell>
          <cell r="G43" t="e">
            <v>#REF!</v>
          </cell>
          <cell r="H43" t="str">
            <v>Rp.</v>
          </cell>
          <cell r="I43" t="e">
            <v>#REF!</v>
          </cell>
        </row>
        <row r="44">
          <cell r="I44" t="str">
            <v xml:space="preserve"> </v>
          </cell>
          <cell r="J44" t="str">
            <v>Rp.</v>
          </cell>
          <cell r="K44" t="e">
            <v>#REF!</v>
          </cell>
        </row>
        <row r="45">
          <cell r="C45" t="str">
            <v xml:space="preserve"> </v>
          </cell>
          <cell r="D45" t="str">
            <v xml:space="preserve"> </v>
          </cell>
          <cell r="E45" t="str">
            <v>Dibulatkan</v>
          </cell>
          <cell r="J45" t="str">
            <v>Rp.</v>
          </cell>
          <cell r="K45" t="e">
            <v>#REF!</v>
          </cell>
        </row>
        <row r="48">
          <cell r="B48">
            <v>4</v>
          </cell>
          <cell r="C48" t="str">
            <v>Urugan Kembali Bekas Galian</v>
          </cell>
        </row>
        <row r="50">
          <cell r="C50">
            <v>0.3</v>
          </cell>
          <cell r="E50" t="str">
            <v>Pekerja</v>
          </cell>
          <cell r="F50" t="str">
            <v>@ Rp.</v>
          </cell>
          <cell r="G50">
            <v>40000</v>
          </cell>
          <cell r="H50" t="str">
            <v>Rp.</v>
          </cell>
          <cell r="I50">
            <v>12000</v>
          </cell>
        </row>
        <row r="51">
          <cell r="C51">
            <v>0.01</v>
          </cell>
          <cell r="E51" t="str">
            <v>Mandor</v>
          </cell>
          <cell r="F51" t="str">
            <v>@ Rp.</v>
          </cell>
          <cell r="G51" t="e">
            <v>#REF!</v>
          </cell>
          <cell r="H51" t="str">
            <v>Rp.</v>
          </cell>
          <cell r="I51" t="e">
            <v>#REF!</v>
          </cell>
        </row>
        <row r="52">
          <cell r="J52" t="str">
            <v>Rp.</v>
          </cell>
          <cell r="K52" t="e">
            <v>#REF!</v>
          </cell>
        </row>
        <row r="55">
          <cell r="B55">
            <v>5</v>
          </cell>
          <cell r="C55" t="str">
            <v>Urugan Tanah - Anal.A.18/ M3</v>
          </cell>
        </row>
        <row r="57">
          <cell r="C57">
            <v>0.3</v>
          </cell>
          <cell r="E57" t="str">
            <v>Pekerja</v>
          </cell>
          <cell r="F57" t="str">
            <v>@ Rp.</v>
          </cell>
          <cell r="G57">
            <v>40000</v>
          </cell>
          <cell r="H57" t="str">
            <v>Rp.</v>
          </cell>
          <cell r="I57">
            <v>12000</v>
          </cell>
        </row>
        <row r="58">
          <cell r="C58">
            <v>0.01</v>
          </cell>
          <cell r="E58" t="str">
            <v>Mandor</v>
          </cell>
          <cell r="F58" t="str">
            <v>@ Rp.</v>
          </cell>
          <cell r="G58" t="e">
            <v>#REF!</v>
          </cell>
          <cell r="H58" t="str">
            <v>Rp.</v>
          </cell>
          <cell r="I58" t="e">
            <v>#REF!</v>
          </cell>
        </row>
        <row r="59">
          <cell r="C59">
            <v>1.2</v>
          </cell>
          <cell r="D59" t="str">
            <v>M3</v>
          </cell>
          <cell r="E59" t="str">
            <v>Tanah Urug</v>
          </cell>
          <cell r="F59" t="str">
            <v>@ Rp.</v>
          </cell>
          <cell r="G59">
            <v>15000</v>
          </cell>
          <cell r="H59" t="str">
            <v>Rp.</v>
          </cell>
          <cell r="I59">
            <v>18000</v>
          </cell>
        </row>
        <row r="60">
          <cell r="J60" t="str">
            <v>Rp.</v>
          </cell>
          <cell r="K60" t="e">
            <v>#REF!</v>
          </cell>
        </row>
        <row r="63">
          <cell r="B63">
            <v>6</v>
          </cell>
          <cell r="C63" t="str">
            <v>Urugan Pasir - Anal.A.18/ M3</v>
          </cell>
        </row>
        <row r="65">
          <cell r="C65">
            <v>0.3</v>
          </cell>
          <cell r="E65" t="str">
            <v>Pekerja</v>
          </cell>
          <cell r="F65" t="str">
            <v>@ Rp.</v>
          </cell>
          <cell r="G65">
            <v>40000</v>
          </cell>
          <cell r="H65" t="str">
            <v>Rp.</v>
          </cell>
          <cell r="I65">
            <v>12000</v>
          </cell>
        </row>
        <row r="66">
          <cell r="C66">
            <v>0.01</v>
          </cell>
          <cell r="E66" t="str">
            <v>Mandor</v>
          </cell>
          <cell r="F66" t="str">
            <v>@ Rp.</v>
          </cell>
          <cell r="G66" t="e">
            <v>#REF!</v>
          </cell>
          <cell r="H66" t="str">
            <v>Rp.</v>
          </cell>
          <cell r="I66" t="e">
            <v>#REF!</v>
          </cell>
        </row>
        <row r="67">
          <cell r="C67">
            <v>1.2</v>
          </cell>
          <cell r="D67" t="str">
            <v>M3</v>
          </cell>
          <cell r="E67" t="str">
            <v>Pasir Urug</v>
          </cell>
          <cell r="F67" t="str">
            <v>@ Rp.</v>
          </cell>
          <cell r="G67">
            <v>65000</v>
          </cell>
          <cell r="H67" t="str">
            <v>Rp.</v>
          </cell>
          <cell r="I67">
            <v>78000</v>
          </cell>
        </row>
        <row r="68">
          <cell r="J68" t="str">
            <v>Rp.</v>
          </cell>
          <cell r="K68" t="e">
            <v>#REF!</v>
          </cell>
        </row>
        <row r="70">
          <cell r="B70" t="str">
            <v>B</v>
          </cell>
          <cell r="C70" t="str">
            <v>PEKERJAAN PONDASI</v>
          </cell>
        </row>
        <row r="72">
          <cell r="B72">
            <v>7</v>
          </cell>
          <cell r="C72" t="str">
            <v>Anal. G.2  Pas. Aanstampang Batu Kali / M3</v>
          </cell>
        </row>
        <row r="74">
          <cell r="C74">
            <v>1.5</v>
          </cell>
          <cell r="E74" t="str">
            <v>Pekerja</v>
          </cell>
          <cell r="F74" t="str">
            <v>@ Rp.</v>
          </cell>
          <cell r="G74">
            <v>40000</v>
          </cell>
          <cell r="H74" t="str">
            <v>Rp.</v>
          </cell>
          <cell r="I74">
            <v>60000</v>
          </cell>
        </row>
        <row r="75">
          <cell r="C75">
            <v>7.4999999999999997E-2</v>
          </cell>
          <cell r="E75" t="str">
            <v>Mandor</v>
          </cell>
          <cell r="F75" t="str">
            <v>@ Rp.</v>
          </cell>
          <cell r="G75" t="e">
            <v>#REF!</v>
          </cell>
          <cell r="H75" t="str">
            <v>Rp.</v>
          </cell>
          <cell r="I75" t="e">
            <v>#REF!</v>
          </cell>
          <cell r="J75" t="str">
            <v>Rp.</v>
          </cell>
          <cell r="K75" t="e">
            <v>#REF!</v>
          </cell>
        </row>
        <row r="77">
          <cell r="C77">
            <v>1.1000000000000001</v>
          </cell>
          <cell r="D77" t="str">
            <v>M3</v>
          </cell>
          <cell r="E77" t="str">
            <v>Batu Kali</v>
          </cell>
          <cell r="F77" t="str">
            <v>@ Rp.</v>
          </cell>
          <cell r="G77">
            <v>50000</v>
          </cell>
          <cell r="H77" t="str">
            <v>Rp.</v>
          </cell>
          <cell r="I77">
            <v>55000.000000000007</v>
          </cell>
        </row>
        <row r="78">
          <cell r="C78">
            <v>0.5</v>
          </cell>
          <cell r="D78" t="str">
            <v>M3</v>
          </cell>
          <cell r="E78" t="str">
            <v>Pasir Urug</v>
          </cell>
          <cell r="F78" t="str">
            <v>@ Rp.</v>
          </cell>
          <cell r="G78">
            <v>65000</v>
          </cell>
          <cell r="H78" t="str">
            <v>Rp.</v>
          </cell>
          <cell r="I78">
            <v>32500</v>
          </cell>
          <cell r="J78" t="str">
            <v>Rp.</v>
          </cell>
          <cell r="K78">
            <v>87500</v>
          </cell>
        </row>
        <row r="79">
          <cell r="I79" t="str">
            <v xml:space="preserve"> </v>
          </cell>
          <cell r="J79" t="str">
            <v>Rp.</v>
          </cell>
          <cell r="K79" t="e">
            <v>#REF!</v>
          </cell>
        </row>
        <row r="80">
          <cell r="E80" t="str">
            <v>Dibulatkan</v>
          </cell>
          <cell r="J80" t="str">
            <v>Rp.</v>
          </cell>
          <cell r="K80" t="e">
            <v>#REF!</v>
          </cell>
        </row>
        <row r="83">
          <cell r="B83">
            <v>8</v>
          </cell>
          <cell r="C83" t="str">
            <v>Anal. G.26  Pas. Pondasi Batu Kali 1 : 4 / M3</v>
          </cell>
        </row>
        <row r="85">
          <cell r="C85">
            <v>2.2000000000000002</v>
          </cell>
          <cell r="E85" t="str">
            <v>Pekerja</v>
          </cell>
          <cell r="F85" t="str">
            <v>@ Rp.</v>
          </cell>
          <cell r="G85">
            <v>40000</v>
          </cell>
          <cell r="H85" t="str">
            <v>Rp.</v>
          </cell>
          <cell r="I85">
            <v>88000</v>
          </cell>
        </row>
        <row r="86">
          <cell r="C86">
            <v>0.11000000000000001</v>
          </cell>
          <cell r="E86" t="str">
            <v>Mandor</v>
          </cell>
          <cell r="F86" t="str">
            <v>@ Rp.</v>
          </cell>
          <cell r="G86" t="e">
            <v>#REF!</v>
          </cell>
          <cell r="H86" t="str">
            <v>Rp.</v>
          </cell>
          <cell r="I86" t="e">
            <v>#REF!</v>
          </cell>
        </row>
        <row r="87">
          <cell r="C87">
            <v>0.73333333333333339</v>
          </cell>
          <cell r="E87" t="str">
            <v>Tukang Batu</v>
          </cell>
          <cell r="F87" t="str">
            <v>@ Rp.</v>
          </cell>
          <cell r="G87">
            <v>50000</v>
          </cell>
          <cell r="H87" t="str">
            <v>Rp.</v>
          </cell>
          <cell r="I87">
            <v>36666.666666666672</v>
          </cell>
        </row>
        <row r="88">
          <cell r="C88">
            <v>0</v>
          </cell>
          <cell r="E88" t="str">
            <v xml:space="preserve">Kepala Tukang </v>
          </cell>
          <cell r="F88" t="str">
            <v>@ Rp.</v>
          </cell>
          <cell r="G88" t="e">
            <v>#REF!</v>
          </cell>
          <cell r="H88" t="str">
            <v>Rp.</v>
          </cell>
          <cell r="I88" t="e">
            <v>#REF!</v>
          </cell>
          <cell r="J88" t="str">
            <v>Rp.</v>
          </cell>
          <cell r="K88" t="e">
            <v>#REF!</v>
          </cell>
        </row>
        <row r="90">
          <cell r="C90">
            <v>1.2</v>
          </cell>
          <cell r="D90" t="str">
            <v>M3</v>
          </cell>
          <cell r="E90" t="str">
            <v>Batu Kali</v>
          </cell>
          <cell r="F90" t="str">
            <v>@ Rp.</v>
          </cell>
          <cell r="G90">
            <v>50000</v>
          </cell>
          <cell r="H90" t="str">
            <v>Rp.</v>
          </cell>
          <cell r="I90">
            <v>60000</v>
          </cell>
        </row>
        <row r="91">
          <cell r="C91">
            <v>2.75</v>
          </cell>
          <cell r="D91" t="str">
            <v xml:space="preserve">Zak </v>
          </cell>
          <cell r="E91" t="str">
            <v>Semen PC @ 50 Kg</v>
          </cell>
          <cell r="F91" t="str">
            <v>@ Rp.</v>
          </cell>
          <cell r="G91">
            <v>28000</v>
          </cell>
          <cell r="H91" t="str">
            <v>Rp.</v>
          </cell>
          <cell r="I91">
            <v>77000</v>
          </cell>
        </row>
        <row r="92">
          <cell r="C92">
            <v>0.52200000000000002</v>
          </cell>
          <cell r="D92" t="str">
            <v>M3</v>
          </cell>
          <cell r="E92" t="str">
            <v>Pasir Pasang</v>
          </cell>
          <cell r="F92" t="str">
            <v>@ Rp.</v>
          </cell>
          <cell r="G92">
            <v>75000</v>
          </cell>
          <cell r="H92" t="str">
            <v>Rp.</v>
          </cell>
          <cell r="I92">
            <v>39150</v>
          </cell>
          <cell r="J92" t="str">
            <v>Rp.</v>
          </cell>
          <cell r="K92">
            <v>176150</v>
          </cell>
        </row>
        <row r="93">
          <cell r="I93" t="str">
            <v xml:space="preserve"> </v>
          </cell>
          <cell r="J93" t="str">
            <v>Rp.</v>
          </cell>
          <cell r="K93" t="e">
            <v>#REF!</v>
          </cell>
        </row>
        <row r="94">
          <cell r="E94" t="str">
            <v>Dibulatkan</v>
          </cell>
          <cell r="J94" t="str">
            <v>Rp.</v>
          </cell>
          <cell r="K94" t="e">
            <v>#REF!</v>
          </cell>
        </row>
        <row r="97">
          <cell r="B97">
            <v>9</v>
          </cell>
          <cell r="C97" t="str">
            <v>Anal. G.41.X  Membuat Cincin Sumuran Ø (Dalam) = 1,00 M / Bh</v>
          </cell>
          <cell r="K97" t="str">
            <v xml:space="preserve"> </v>
          </cell>
        </row>
        <row r="99">
          <cell r="C99">
            <v>0.30199999999999999</v>
          </cell>
          <cell r="E99" t="str">
            <v>Anal.G.41</v>
          </cell>
          <cell r="F99" t="str">
            <v>@ Rp.</v>
          </cell>
          <cell r="G99" t="e">
            <v>#REF!</v>
          </cell>
          <cell r="H99" t="str">
            <v>Rp.</v>
          </cell>
          <cell r="I99" t="e">
            <v>#REF!</v>
          </cell>
          <cell r="K99" t="str">
            <v xml:space="preserve"> </v>
          </cell>
        </row>
        <row r="100">
          <cell r="C100">
            <v>0.1978</v>
          </cell>
          <cell r="E100" t="str">
            <v>Anal.F.8</v>
          </cell>
          <cell r="F100" t="str">
            <v>@ Rp.</v>
          </cell>
          <cell r="G100" t="e">
            <v>#REF!</v>
          </cell>
          <cell r="H100" t="str">
            <v>Rp.</v>
          </cell>
          <cell r="I100" t="e">
            <v>#REF!</v>
          </cell>
        </row>
        <row r="101">
          <cell r="J101" t="str">
            <v>Rp.</v>
          </cell>
          <cell r="K101" t="e">
            <v>#REF!</v>
          </cell>
        </row>
        <row r="104">
          <cell r="B104">
            <v>10</v>
          </cell>
          <cell r="C104" t="str">
            <v>Menurunkan Cincin Sumuran s/d 4 Bh Sumuran - Anal.A.X / Ttk</v>
          </cell>
        </row>
        <row r="106">
          <cell r="C106" t="str">
            <v>a. Menggali Tanah dari dalam Sumuran Anal.A.X/1 untuk 1 M¹ Pertama</v>
          </cell>
        </row>
        <row r="107">
          <cell r="C107">
            <v>0.75</v>
          </cell>
          <cell r="E107" t="str">
            <v>Pekerja</v>
          </cell>
          <cell r="F107" t="str">
            <v>@ Rp.</v>
          </cell>
          <cell r="G107">
            <v>40000</v>
          </cell>
          <cell r="H107" t="str">
            <v>Rp.</v>
          </cell>
          <cell r="I107">
            <v>30000</v>
          </cell>
        </row>
        <row r="108">
          <cell r="C108">
            <v>2.5000000000000001E-2</v>
          </cell>
          <cell r="E108" t="str">
            <v>Mandor</v>
          </cell>
          <cell r="F108" t="str">
            <v>@ Rp.</v>
          </cell>
          <cell r="G108" t="e">
            <v>#REF!</v>
          </cell>
          <cell r="H108" t="str">
            <v>Rp.</v>
          </cell>
          <cell r="I108" t="e">
            <v>#REF!</v>
          </cell>
        </row>
        <row r="110">
          <cell r="C110" t="str">
            <v xml:space="preserve">   Menurunkan Cincin Sumuran 1 M¹ Pertama</v>
          </cell>
        </row>
        <row r="111">
          <cell r="C111">
            <v>0.5</v>
          </cell>
          <cell r="E111" t="str">
            <v>Tukang Batu</v>
          </cell>
          <cell r="F111" t="str">
            <v>@ Rp.</v>
          </cell>
          <cell r="G111">
            <v>50000</v>
          </cell>
          <cell r="H111" t="str">
            <v>Rp.</v>
          </cell>
          <cell r="I111">
            <v>25000</v>
          </cell>
        </row>
        <row r="112">
          <cell r="C112">
            <v>0.05</v>
          </cell>
          <cell r="D112" t="str">
            <v xml:space="preserve"> </v>
          </cell>
          <cell r="E112" t="str">
            <v>Kepala Tukang</v>
          </cell>
          <cell r="F112" t="str">
            <v>@ Rp.</v>
          </cell>
          <cell r="G112" t="e">
            <v>#REF!</v>
          </cell>
          <cell r="H112" t="str">
            <v>Rp.</v>
          </cell>
          <cell r="I112" t="e">
            <v>#REF!</v>
          </cell>
        </row>
        <row r="113">
          <cell r="C113">
            <v>1</v>
          </cell>
          <cell r="D113" t="str">
            <v>Ls</v>
          </cell>
          <cell r="E113" t="str">
            <v>Biaya Pompa Pengeringan</v>
          </cell>
          <cell r="F113" t="str">
            <v>@ Rp.</v>
          </cell>
          <cell r="G113">
            <v>98127.063469135639</v>
          </cell>
          <cell r="H113" t="str">
            <v>Rp.</v>
          </cell>
          <cell r="I113">
            <v>98127.063469135639</v>
          </cell>
        </row>
        <row r="114">
          <cell r="J114" t="str">
            <v>Rp.</v>
          </cell>
          <cell r="K114" t="e">
            <v>#REF!</v>
          </cell>
        </row>
        <row r="115">
          <cell r="C115" t="str">
            <v>b. Menggali Tanah dari dalam Sumuran Anal.A.X/2 untuk 1 M¹ Kedua</v>
          </cell>
        </row>
        <row r="116">
          <cell r="C116">
            <v>1.125</v>
          </cell>
          <cell r="E116" t="str">
            <v>Pekerja</v>
          </cell>
          <cell r="F116" t="str">
            <v>@ Rp.</v>
          </cell>
          <cell r="G116" t="e">
            <v>#REF!</v>
          </cell>
          <cell r="H116" t="str">
            <v>Rp.</v>
          </cell>
          <cell r="I116" t="e">
            <v>#REF!</v>
          </cell>
        </row>
        <row r="117">
          <cell r="C117">
            <v>3.7499999999999999E-2</v>
          </cell>
          <cell r="E117" t="str">
            <v>Mandor</v>
          </cell>
          <cell r="F117" t="str">
            <v>@ Rp.</v>
          </cell>
          <cell r="G117">
            <v>98127.063469135639</v>
          </cell>
          <cell r="H117" t="str">
            <v>Rp.</v>
          </cell>
          <cell r="I117">
            <v>3679.7648800925863</v>
          </cell>
        </row>
        <row r="119">
          <cell r="C119" t="str">
            <v xml:space="preserve">   Menurunkan Cincin Sumuran 1 M¹ Kedua</v>
          </cell>
        </row>
        <row r="120">
          <cell r="C120">
            <v>0.5</v>
          </cell>
          <cell r="E120" t="str">
            <v>Tukang Batu</v>
          </cell>
          <cell r="F120" t="str">
            <v>@ Rp.</v>
          </cell>
          <cell r="G120">
            <v>50000</v>
          </cell>
          <cell r="H120" t="str">
            <v>Rp.</v>
          </cell>
          <cell r="I120">
            <v>25000</v>
          </cell>
        </row>
        <row r="121">
          <cell r="C121">
            <v>0.05</v>
          </cell>
          <cell r="D121" t="str">
            <v xml:space="preserve"> </v>
          </cell>
          <cell r="E121" t="str">
            <v>Kepala Tukang</v>
          </cell>
          <cell r="F121" t="str">
            <v>@ Rp.</v>
          </cell>
          <cell r="G121" t="e">
            <v>#REF!</v>
          </cell>
          <cell r="H121" t="str">
            <v>Rp.</v>
          </cell>
          <cell r="I121" t="e">
            <v>#REF!</v>
          </cell>
        </row>
        <row r="122">
          <cell r="C122">
            <v>1</v>
          </cell>
          <cell r="D122" t="str">
            <v>Ls</v>
          </cell>
          <cell r="E122" t="str">
            <v>Biaya Pompa Pengeringan</v>
          </cell>
          <cell r="F122" t="str">
            <v>@ Rp.</v>
          </cell>
          <cell r="G122">
            <v>98127.063469135639</v>
          </cell>
          <cell r="H122" t="str">
            <v>Rp.</v>
          </cell>
          <cell r="I122">
            <v>98127.063469135639</v>
          </cell>
        </row>
        <row r="123">
          <cell r="J123" t="str">
            <v>Rp.</v>
          </cell>
          <cell r="K123" t="e">
            <v>#REF!</v>
          </cell>
        </row>
        <row r="126">
          <cell r="C126" t="str">
            <v>c. Menggali Tanah dari dalam Sumuran Anal.A.X/3 untuk 1 M¹ Ketiga</v>
          </cell>
        </row>
        <row r="127">
          <cell r="C127">
            <v>1.5</v>
          </cell>
          <cell r="E127" t="str">
            <v>Pekerja</v>
          </cell>
          <cell r="F127" t="str">
            <v>@ Rp.</v>
          </cell>
          <cell r="G127">
            <v>40000</v>
          </cell>
          <cell r="H127" t="str">
            <v>Rp.</v>
          </cell>
          <cell r="I127">
            <v>60000</v>
          </cell>
        </row>
        <row r="128">
          <cell r="C128">
            <v>7.4999999999999997E-2</v>
          </cell>
          <cell r="E128" t="str">
            <v>Mandor</v>
          </cell>
          <cell r="F128" t="str">
            <v>@ Rp.</v>
          </cell>
          <cell r="G128" t="e">
            <v>#REF!</v>
          </cell>
          <cell r="H128" t="str">
            <v>Rp.</v>
          </cell>
          <cell r="I128" t="e">
            <v>#REF!</v>
          </cell>
        </row>
        <row r="130">
          <cell r="C130" t="str">
            <v xml:space="preserve">   Menurunkan Cincin Sumuran 1 M¹ Ketiga</v>
          </cell>
        </row>
        <row r="131">
          <cell r="C131">
            <v>0.5</v>
          </cell>
          <cell r="E131" t="str">
            <v>Tukang Batu</v>
          </cell>
          <cell r="F131" t="str">
            <v>@ Rp.</v>
          </cell>
          <cell r="G131">
            <v>50000</v>
          </cell>
          <cell r="H131" t="str">
            <v>Rp.</v>
          </cell>
          <cell r="I131">
            <v>25000</v>
          </cell>
        </row>
        <row r="132">
          <cell r="C132">
            <v>0.05</v>
          </cell>
          <cell r="D132" t="str">
            <v xml:space="preserve"> </v>
          </cell>
          <cell r="E132" t="str">
            <v>Kepala Tukang</v>
          </cell>
          <cell r="F132" t="str">
            <v>@ Rp.</v>
          </cell>
          <cell r="G132" t="e">
            <v>#REF!</v>
          </cell>
          <cell r="H132" t="str">
            <v>Rp.</v>
          </cell>
          <cell r="I132" t="e">
            <v>#REF!</v>
          </cell>
        </row>
        <row r="133">
          <cell r="C133">
            <v>1</v>
          </cell>
          <cell r="D133" t="str">
            <v>Ls</v>
          </cell>
          <cell r="E133" t="str">
            <v>Biaya Pompa Pengeringan</v>
          </cell>
          <cell r="F133" t="str">
            <v>@ Rp.</v>
          </cell>
          <cell r="G133">
            <v>98127.063469135639</v>
          </cell>
          <cell r="H133" t="str">
            <v>Rp.</v>
          </cell>
          <cell r="I133">
            <v>98127.063469135639</v>
          </cell>
        </row>
        <row r="134">
          <cell r="J134" t="str">
            <v>Rp.</v>
          </cell>
          <cell r="K134" t="e">
            <v>#REF!</v>
          </cell>
        </row>
        <row r="137">
          <cell r="C137" t="str">
            <v>d .Menggali Tanah dari dalam Sumuran Anal.A.X/4 untuk 1 M¹ Keempat</v>
          </cell>
        </row>
        <row r="138">
          <cell r="C138">
            <v>2</v>
          </cell>
          <cell r="E138" t="str">
            <v>Pekerja</v>
          </cell>
          <cell r="F138" t="str">
            <v>@ Rp.</v>
          </cell>
          <cell r="G138">
            <v>40000</v>
          </cell>
          <cell r="H138" t="str">
            <v>Rp.</v>
          </cell>
          <cell r="I138">
            <v>80000</v>
          </cell>
        </row>
        <row r="139">
          <cell r="C139">
            <v>0.1</v>
          </cell>
          <cell r="E139" t="str">
            <v>Mandor</v>
          </cell>
          <cell r="F139" t="str">
            <v>@ Rp.</v>
          </cell>
          <cell r="G139" t="e">
            <v>#REF!</v>
          </cell>
          <cell r="H139" t="str">
            <v>Rp.</v>
          </cell>
          <cell r="I139" t="e">
            <v>#REF!</v>
          </cell>
        </row>
        <row r="141">
          <cell r="C141" t="str">
            <v xml:space="preserve">   Menurunkan Cincin Sumuran 1 M¹ Keempat</v>
          </cell>
        </row>
        <row r="142">
          <cell r="C142">
            <v>0.5</v>
          </cell>
          <cell r="E142" t="str">
            <v>Tukang Batu</v>
          </cell>
          <cell r="F142" t="str">
            <v>@ Rp.</v>
          </cell>
          <cell r="G142">
            <v>50000</v>
          </cell>
          <cell r="H142" t="str">
            <v>Rp.</v>
          </cell>
          <cell r="I142">
            <v>25000</v>
          </cell>
        </row>
        <row r="143">
          <cell r="C143">
            <v>0.05</v>
          </cell>
          <cell r="D143" t="str">
            <v xml:space="preserve"> </v>
          </cell>
          <cell r="E143" t="str">
            <v>Kepala Tukang</v>
          </cell>
          <cell r="F143" t="str">
            <v>@ Rp.</v>
          </cell>
          <cell r="G143" t="e">
            <v>#REF!</v>
          </cell>
          <cell r="H143" t="str">
            <v>Rp.</v>
          </cell>
          <cell r="I143" t="e">
            <v>#REF!</v>
          </cell>
        </row>
        <row r="144">
          <cell r="C144">
            <v>1</v>
          </cell>
          <cell r="D144" t="str">
            <v>Ls</v>
          </cell>
          <cell r="E144" t="str">
            <v>Biaya Pompa Pengeringan</v>
          </cell>
          <cell r="F144" t="str">
            <v>@ Rp.</v>
          </cell>
          <cell r="G144">
            <v>98127.063469135639</v>
          </cell>
          <cell r="H144" t="str">
            <v>Rp.</v>
          </cell>
          <cell r="I144">
            <v>98127.063469135639</v>
          </cell>
        </row>
        <row r="145">
          <cell r="J145" t="str">
            <v>Rp.</v>
          </cell>
          <cell r="K145" t="e">
            <v>#REF!</v>
          </cell>
        </row>
        <row r="146">
          <cell r="H146" t="str">
            <v>Jumlah (a+b+c+d)</v>
          </cell>
          <cell r="J146" t="str">
            <v>Rp.</v>
          </cell>
          <cell r="K146" t="e">
            <v>#REF!</v>
          </cell>
        </row>
        <row r="149">
          <cell r="B149">
            <v>11</v>
          </cell>
          <cell r="C149" t="str">
            <v>Anal. G.32.X  Campuran Batu Kali dengan Stamp. Beton 1 : 3 : 5 / M3</v>
          </cell>
        </row>
        <row r="151">
          <cell r="C151">
            <v>1.2</v>
          </cell>
          <cell r="D151" t="str">
            <v>M3</v>
          </cell>
          <cell r="E151" t="str">
            <v>Batu Kali</v>
          </cell>
          <cell r="F151" t="str">
            <v>@ Rp.</v>
          </cell>
          <cell r="G151">
            <v>50000</v>
          </cell>
          <cell r="H151" t="str">
            <v>Rp.</v>
          </cell>
          <cell r="I151">
            <v>60000</v>
          </cell>
        </row>
        <row r="152">
          <cell r="C152">
            <v>0.45</v>
          </cell>
          <cell r="D152" t="str">
            <v>x</v>
          </cell>
          <cell r="E152" t="str">
            <v>Stamp. Beton G.43-A</v>
          </cell>
          <cell r="F152" t="str">
            <v>@ Rp.</v>
          </cell>
          <cell r="G152" t="e">
            <v>#REF!</v>
          </cell>
          <cell r="H152" t="str">
            <v>Rp.</v>
          </cell>
          <cell r="I152" t="e">
            <v>#REF!</v>
          </cell>
        </row>
        <row r="153">
          <cell r="J153" t="str">
            <v>Rp.</v>
          </cell>
          <cell r="K153" t="e">
            <v>#REF!</v>
          </cell>
        </row>
        <row r="156">
          <cell r="B156">
            <v>12</v>
          </cell>
          <cell r="C156" t="str">
            <v>Anal. G.32.X + G.43.A  Cylopen Beton 1 : 3 : 5 + 40 % Batu Kali / M3</v>
          </cell>
        </row>
        <row r="158">
          <cell r="C158">
            <v>0.6</v>
          </cell>
          <cell r="D158" t="str">
            <v>x</v>
          </cell>
          <cell r="E158" t="str">
            <v>Stamp. Beton G.43-A</v>
          </cell>
          <cell r="F158" t="str">
            <v>@ Rp.</v>
          </cell>
          <cell r="G158" t="e">
            <v>#REF!</v>
          </cell>
          <cell r="H158" t="str">
            <v>Rp.</v>
          </cell>
          <cell r="I158" t="e">
            <v>#REF!</v>
          </cell>
        </row>
        <row r="159">
          <cell r="C159">
            <v>0.4</v>
          </cell>
          <cell r="D159" t="str">
            <v>x</v>
          </cell>
          <cell r="E159" t="str">
            <v>Stamp. Beton G.32-X</v>
          </cell>
          <cell r="F159" t="str">
            <v>@ Rp.</v>
          </cell>
          <cell r="G159" t="e">
            <v>#REF!</v>
          </cell>
          <cell r="H159" t="str">
            <v>Rp.</v>
          </cell>
          <cell r="I159" t="e">
            <v>#REF!</v>
          </cell>
        </row>
        <row r="160">
          <cell r="J160" t="str">
            <v>Rp.</v>
          </cell>
          <cell r="K160" t="e">
            <v>#REF!</v>
          </cell>
        </row>
        <row r="163">
          <cell r="B163">
            <v>13</v>
          </cell>
          <cell r="C163" t="str">
            <v>Anal.  Pondasi Sumuran Ø (Dalam) = 1,00 M diisi dengan Cylopen 1 : 3 : 5 + 40 % Batu Kali / Unit</v>
          </cell>
        </row>
        <row r="165">
          <cell r="C165">
            <v>4</v>
          </cell>
          <cell r="D165" t="str">
            <v>x</v>
          </cell>
          <cell r="E165" t="str">
            <v>Anal.G.41.X</v>
          </cell>
          <cell r="F165" t="str">
            <v>@ Rp.</v>
          </cell>
          <cell r="G165" t="e">
            <v>#REF!</v>
          </cell>
          <cell r="H165" t="str">
            <v>Rp.</v>
          </cell>
          <cell r="I165" t="e">
            <v>#REF!</v>
          </cell>
        </row>
        <row r="166">
          <cell r="C166">
            <v>1</v>
          </cell>
          <cell r="D166" t="str">
            <v>x</v>
          </cell>
          <cell r="E166" t="str">
            <v>Anal.A.X</v>
          </cell>
          <cell r="F166" t="str">
            <v>@ Rp.</v>
          </cell>
          <cell r="G166" t="e">
            <v>#REF!</v>
          </cell>
          <cell r="H166" t="str">
            <v>Rp.</v>
          </cell>
          <cell r="I166" t="e">
            <v>#REF!</v>
          </cell>
        </row>
        <row r="167">
          <cell r="C167">
            <v>1.9075499999999999</v>
          </cell>
          <cell r="D167" t="str">
            <v>x</v>
          </cell>
          <cell r="E167" t="str">
            <v>Anal.G.41</v>
          </cell>
          <cell r="F167" t="str">
            <v>@ Rp.</v>
          </cell>
          <cell r="G167" t="e">
            <v>#REF!</v>
          </cell>
          <cell r="H167" t="str">
            <v>Rp.</v>
          </cell>
          <cell r="I167" t="e">
            <v>#REF!</v>
          </cell>
        </row>
        <row r="168">
          <cell r="C168">
            <v>3.2428349999999999</v>
          </cell>
          <cell r="D168" t="str">
            <v>x</v>
          </cell>
          <cell r="E168" t="str">
            <v>(G.32.X + G.43-A)</v>
          </cell>
          <cell r="F168" t="str">
            <v>@ Rp.</v>
          </cell>
          <cell r="G168" t="e">
            <v>#REF!</v>
          </cell>
          <cell r="H168" t="str">
            <v>Rp.</v>
          </cell>
          <cell r="I168" t="e">
            <v>#REF!</v>
          </cell>
        </row>
        <row r="169">
          <cell r="E169" t="str">
            <v xml:space="preserve"> </v>
          </cell>
          <cell r="F169" t="str">
            <v xml:space="preserve"> </v>
          </cell>
          <cell r="H169" t="str">
            <v xml:space="preserve"> </v>
          </cell>
          <cell r="I169" t="str">
            <v xml:space="preserve"> </v>
          </cell>
          <cell r="J169" t="str">
            <v>Rp.</v>
          </cell>
          <cell r="K169" t="e">
            <v>#REF!</v>
          </cell>
        </row>
        <row r="172">
          <cell r="B172">
            <v>14</v>
          </cell>
          <cell r="C172" t="str">
            <v>Analisa Poor Beton / M3</v>
          </cell>
        </row>
        <row r="174">
          <cell r="C174">
            <v>1</v>
          </cell>
          <cell r="D174" t="str">
            <v>x</v>
          </cell>
          <cell r="E174" t="str">
            <v>Anal.G.41.A (Stam Beton K. 225)</v>
          </cell>
          <cell r="F174" t="str">
            <v>@ Rp.</v>
          </cell>
          <cell r="G174" t="e">
            <v>#REF!</v>
          </cell>
          <cell r="H174" t="str">
            <v>Rp.</v>
          </cell>
          <cell r="I174" t="e">
            <v>#REF!</v>
          </cell>
        </row>
        <row r="175">
          <cell r="C175">
            <v>3.33</v>
          </cell>
          <cell r="D175" t="str">
            <v>x</v>
          </cell>
          <cell r="E175" t="str">
            <v>Anal.F.8 (Cetakan Beton)</v>
          </cell>
          <cell r="F175" t="str">
            <v>@ Rp.</v>
          </cell>
          <cell r="G175" t="e">
            <v>#REF!</v>
          </cell>
          <cell r="H175" t="str">
            <v>Rp.</v>
          </cell>
          <cell r="I175" t="e">
            <v>#REF!</v>
          </cell>
        </row>
        <row r="176">
          <cell r="C176">
            <v>63.5242</v>
          </cell>
          <cell r="D176" t="str">
            <v>x</v>
          </cell>
          <cell r="E176" t="str">
            <v>Anal.I.2 (Rangka Besi)</v>
          </cell>
          <cell r="F176" t="str">
            <v>@ Rp.</v>
          </cell>
          <cell r="G176" t="e">
            <v>#REF!</v>
          </cell>
          <cell r="H176" t="str">
            <v>Rp.</v>
          </cell>
          <cell r="I176" t="e">
            <v>#REF!</v>
          </cell>
        </row>
        <row r="177">
          <cell r="C177">
            <v>35.5</v>
          </cell>
          <cell r="D177" t="str">
            <v>x</v>
          </cell>
          <cell r="E177" t="str">
            <v>Stek poor</v>
          </cell>
          <cell r="F177" t="str">
            <v>@ Rp.</v>
          </cell>
          <cell r="G177" t="e">
            <v>#REF!</v>
          </cell>
          <cell r="H177" t="str">
            <v>Rp.</v>
          </cell>
          <cell r="I177" t="e">
            <v>#REF!</v>
          </cell>
        </row>
        <row r="178">
          <cell r="J178" t="str">
            <v>Rp.</v>
          </cell>
          <cell r="K178" t="e">
            <v>#REF!</v>
          </cell>
        </row>
        <row r="181">
          <cell r="B181">
            <v>15</v>
          </cell>
          <cell r="C181" t="str">
            <v>Analisa Pondasi Plat Beton / M3 ( Tangga )</v>
          </cell>
        </row>
        <row r="183">
          <cell r="C183">
            <v>1</v>
          </cell>
          <cell r="D183" t="str">
            <v>x</v>
          </cell>
          <cell r="E183" t="str">
            <v>Anal.G.41.A (Stam Beton K. 225)</v>
          </cell>
          <cell r="F183" t="str">
            <v>@ Rp.</v>
          </cell>
          <cell r="G183" t="e">
            <v>#REF!</v>
          </cell>
          <cell r="H183" t="str">
            <v>Rp.</v>
          </cell>
          <cell r="I183" t="e">
            <v>#REF!</v>
          </cell>
        </row>
        <row r="184">
          <cell r="C184">
            <v>2.2999999999999998</v>
          </cell>
          <cell r="D184" t="str">
            <v>x</v>
          </cell>
          <cell r="E184" t="str">
            <v>Anal.F.8 (Cetakan Beton)</v>
          </cell>
          <cell r="F184" t="str">
            <v>@ Rp.</v>
          </cell>
          <cell r="G184" t="e">
            <v>#REF!</v>
          </cell>
          <cell r="H184" t="str">
            <v>Rp.</v>
          </cell>
          <cell r="I184" t="e">
            <v>#REF!</v>
          </cell>
        </row>
        <row r="185">
          <cell r="C185">
            <v>46.4</v>
          </cell>
          <cell r="D185" t="str">
            <v>x</v>
          </cell>
          <cell r="E185" t="str">
            <v>Anal.I.2 (Rangka Besi)</v>
          </cell>
          <cell r="F185" t="str">
            <v>@ Rp.</v>
          </cell>
          <cell r="G185" t="e">
            <v>#REF!</v>
          </cell>
          <cell r="H185" t="str">
            <v>Rp.</v>
          </cell>
          <cell r="I185" t="e">
            <v>#REF!</v>
          </cell>
        </row>
        <row r="186">
          <cell r="J186" t="str">
            <v>Rp.</v>
          </cell>
          <cell r="K186" t="e">
            <v>#REF!</v>
          </cell>
        </row>
        <row r="188">
          <cell r="B188" t="str">
            <v>B</v>
          </cell>
          <cell r="C188" t="str">
            <v>PEKERJAAN STRUKTUR LANTAI DASAR</v>
          </cell>
        </row>
        <row r="190">
          <cell r="B190">
            <v>16</v>
          </cell>
          <cell r="C190" t="str">
            <v>Anal. G. 43.A Stamp Beton Campuran 1 : 3 : 5 / M3 ( Lantai Dasar )</v>
          </cell>
        </row>
        <row r="192">
          <cell r="C192">
            <v>6</v>
          </cell>
          <cell r="E192" t="str">
            <v>Pekerja</v>
          </cell>
          <cell r="F192" t="str">
            <v>@ Rp.</v>
          </cell>
          <cell r="G192">
            <v>40000</v>
          </cell>
          <cell r="H192" t="str">
            <v>Rp.</v>
          </cell>
          <cell r="I192">
            <v>240000</v>
          </cell>
        </row>
        <row r="193">
          <cell r="C193">
            <v>0.3</v>
          </cell>
          <cell r="E193" t="str">
            <v>Mandor</v>
          </cell>
          <cell r="F193" t="str">
            <v>@ Rp.</v>
          </cell>
          <cell r="G193" t="e">
            <v>#REF!</v>
          </cell>
          <cell r="H193" t="str">
            <v>Rp.</v>
          </cell>
          <cell r="I193" t="e">
            <v>#REF!</v>
          </cell>
        </row>
        <row r="194">
          <cell r="C194">
            <v>0.5</v>
          </cell>
          <cell r="E194" t="str">
            <v>Tukang Batu</v>
          </cell>
          <cell r="F194" t="str">
            <v>@ Rp.</v>
          </cell>
          <cell r="G194">
            <v>50000</v>
          </cell>
          <cell r="H194" t="str">
            <v>Rp.</v>
          </cell>
          <cell r="I194">
            <v>25000</v>
          </cell>
        </row>
        <row r="195">
          <cell r="C195">
            <v>0.05</v>
          </cell>
          <cell r="E195" t="str">
            <v xml:space="preserve">Kepala Tukang </v>
          </cell>
          <cell r="F195" t="str">
            <v>@ Rp.</v>
          </cell>
          <cell r="G195" t="e">
            <v>#REF!</v>
          </cell>
          <cell r="H195" t="str">
            <v>Rp.</v>
          </cell>
          <cell r="I195" t="e">
            <v>#REF!</v>
          </cell>
          <cell r="J195" t="str">
            <v>Rp.</v>
          </cell>
          <cell r="K195" t="e">
            <v>#REF!</v>
          </cell>
        </row>
        <row r="196">
          <cell r="I196" t="str">
            <v xml:space="preserve"> </v>
          </cell>
        </row>
        <row r="197">
          <cell r="C197">
            <v>4.7519999999999998</v>
          </cell>
          <cell r="D197" t="str">
            <v xml:space="preserve">Zak </v>
          </cell>
          <cell r="E197" t="str">
            <v>Semen PC (@ 50 Kg)</v>
          </cell>
          <cell r="F197" t="str">
            <v>@ Rp.</v>
          </cell>
          <cell r="G197">
            <v>28000</v>
          </cell>
          <cell r="H197" t="str">
            <v>Rp.</v>
          </cell>
          <cell r="I197">
            <v>133056</v>
          </cell>
        </row>
        <row r="198">
          <cell r="C198">
            <v>0.56999999999999995</v>
          </cell>
          <cell r="D198" t="str">
            <v>M3</v>
          </cell>
          <cell r="E198" t="str">
            <v>Pasir Beton</v>
          </cell>
          <cell r="F198" t="str">
            <v>@ Rp.</v>
          </cell>
          <cell r="G198">
            <v>70000</v>
          </cell>
          <cell r="H198" t="str">
            <v>Rp.</v>
          </cell>
          <cell r="I198">
            <v>39900</v>
          </cell>
        </row>
        <row r="199">
          <cell r="C199">
            <v>0.95</v>
          </cell>
          <cell r="D199" t="str">
            <v>M3</v>
          </cell>
          <cell r="E199" t="str">
            <v>Kerikil</v>
          </cell>
          <cell r="F199" t="str">
            <v>@ Rp.</v>
          </cell>
          <cell r="G199">
            <v>110000</v>
          </cell>
          <cell r="H199" t="str">
            <v>Rp.</v>
          </cell>
          <cell r="I199">
            <v>104500</v>
          </cell>
          <cell r="J199" t="str">
            <v>Rp.</v>
          </cell>
          <cell r="K199">
            <v>277456</v>
          </cell>
        </row>
        <row r="200">
          <cell r="I200" t="str">
            <v xml:space="preserve"> </v>
          </cell>
          <cell r="J200" t="str">
            <v>Rp.</v>
          </cell>
          <cell r="K200" t="e">
            <v>#REF!</v>
          </cell>
        </row>
        <row r="201">
          <cell r="E201" t="str">
            <v>Dibulatkan</v>
          </cell>
          <cell r="J201" t="str">
            <v>Rp.</v>
          </cell>
          <cell r="K201" t="e">
            <v>#REF!</v>
          </cell>
        </row>
        <row r="204">
          <cell r="B204">
            <v>17</v>
          </cell>
          <cell r="C204" t="str">
            <v>Anal. G.41 Stamp Beton Campuran 1 : 2 : 3 / M3 ( Lantai Dasar )</v>
          </cell>
        </row>
        <row r="206">
          <cell r="C206">
            <v>6</v>
          </cell>
          <cell r="E206" t="str">
            <v>Pekerja</v>
          </cell>
          <cell r="F206" t="str">
            <v>@ Rp.</v>
          </cell>
          <cell r="G206">
            <v>40000</v>
          </cell>
          <cell r="H206" t="str">
            <v>Rp.</v>
          </cell>
          <cell r="I206">
            <v>240000</v>
          </cell>
        </row>
        <row r="207">
          <cell r="C207">
            <v>0.3</v>
          </cell>
          <cell r="E207" t="str">
            <v>Mandor</v>
          </cell>
          <cell r="F207" t="str">
            <v>@ Rp.</v>
          </cell>
          <cell r="G207" t="e">
            <v>#REF!</v>
          </cell>
          <cell r="H207" t="str">
            <v>Rp.</v>
          </cell>
          <cell r="I207" t="e">
            <v>#REF!</v>
          </cell>
        </row>
        <row r="208">
          <cell r="C208">
            <v>1</v>
          </cell>
          <cell r="E208" t="str">
            <v>Tukang Batu</v>
          </cell>
          <cell r="F208" t="str">
            <v>@ Rp.</v>
          </cell>
          <cell r="G208">
            <v>50000</v>
          </cell>
          <cell r="H208" t="str">
            <v>Rp.</v>
          </cell>
          <cell r="I208">
            <v>50000</v>
          </cell>
        </row>
        <row r="209">
          <cell r="C209">
            <v>0.1</v>
          </cell>
          <cell r="E209" t="str">
            <v xml:space="preserve">Kepala Tukang </v>
          </cell>
          <cell r="F209" t="str">
            <v>@ Rp.</v>
          </cell>
          <cell r="G209" t="e">
            <v>#REF!</v>
          </cell>
          <cell r="H209" t="str">
            <v>Rp.</v>
          </cell>
          <cell r="I209" t="e">
            <v>#REF!</v>
          </cell>
          <cell r="J209" t="str">
            <v>Rp.</v>
          </cell>
          <cell r="K209" t="e">
            <v>#REF!</v>
          </cell>
        </row>
        <row r="211">
          <cell r="C211">
            <v>6.8</v>
          </cell>
          <cell r="D211" t="str">
            <v xml:space="preserve">Zak </v>
          </cell>
          <cell r="E211" t="str">
            <v>Semen PC (@ 50 Kg)</v>
          </cell>
          <cell r="F211" t="str">
            <v>@ Rp.</v>
          </cell>
          <cell r="G211">
            <v>28000</v>
          </cell>
          <cell r="H211" t="str">
            <v>Rp.</v>
          </cell>
          <cell r="I211">
            <v>190400</v>
          </cell>
        </row>
        <row r="212">
          <cell r="C212">
            <v>0.54</v>
          </cell>
          <cell r="D212" t="str">
            <v>M3</v>
          </cell>
          <cell r="E212" t="str">
            <v>Pasir Beton</v>
          </cell>
          <cell r="F212" t="str">
            <v>@ Rp.</v>
          </cell>
          <cell r="G212">
            <v>70000</v>
          </cell>
          <cell r="H212" t="str">
            <v>Rp.</v>
          </cell>
          <cell r="I212">
            <v>37800</v>
          </cell>
        </row>
        <row r="213">
          <cell r="C213">
            <v>0.82</v>
          </cell>
          <cell r="D213" t="str">
            <v>M3</v>
          </cell>
          <cell r="E213" t="str">
            <v>Kerikil Saring</v>
          </cell>
          <cell r="F213" t="str">
            <v>@ Rp.</v>
          </cell>
          <cell r="G213">
            <v>110000</v>
          </cell>
          <cell r="H213" t="str">
            <v>Rp.</v>
          </cell>
          <cell r="I213">
            <v>90200</v>
          </cell>
          <cell r="J213" t="str">
            <v>Rp.</v>
          </cell>
          <cell r="K213">
            <v>318400</v>
          </cell>
        </row>
        <row r="214">
          <cell r="I214" t="str">
            <v xml:space="preserve"> </v>
          </cell>
          <cell r="J214" t="str">
            <v>Rp.</v>
          </cell>
          <cell r="K214" t="e">
            <v>#REF!</v>
          </cell>
        </row>
        <row r="215">
          <cell r="E215" t="str">
            <v>Dibulatkan</v>
          </cell>
          <cell r="J215" t="str">
            <v>Rp.</v>
          </cell>
          <cell r="K215" t="e">
            <v>#REF!</v>
          </cell>
        </row>
        <row r="218">
          <cell r="B218">
            <v>18</v>
          </cell>
          <cell r="C218" t="str">
            <v>Anal. G.41.A  Stamp Beton Campuran K. 225 / M3 ( Lantai Dasar )</v>
          </cell>
        </row>
        <row r="220">
          <cell r="C220">
            <v>6</v>
          </cell>
          <cell r="E220" t="str">
            <v>Pekerja</v>
          </cell>
          <cell r="F220" t="str">
            <v>@ Rp.</v>
          </cell>
          <cell r="G220">
            <v>40000</v>
          </cell>
          <cell r="H220" t="str">
            <v>Rp.</v>
          </cell>
          <cell r="I220">
            <v>240000</v>
          </cell>
        </row>
        <row r="221">
          <cell r="C221">
            <v>0.3</v>
          </cell>
          <cell r="E221" t="str">
            <v>Mandor</v>
          </cell>
          <cell r="F221" t="str">
            <v>@ Rp.</v>
          </cell>
          <cell r="G221" t="e">
            <v>#REF!</v>
          </cell>
          <cell r="H221" t="str">
            <v>Rp.</v>
          </cell>
          <cell r="I221" t="e">
            <v>#REF!</v>
          </cell>
        </row>
        <row r="222">
          <cell r="C222">
            <v>1</v>
          </cell>
          <cell r="E222" t="str">
            <v>Tukang Batu</v>
          </cell>
          <cell r="F222" t="str">
            <v>@ Rp.</v>
          </cell>
          <cell r="G222">
            <v>50000</v>
          </cell>
          <cell r="H222" t="str">
            <v>Rp.</v>
          </cell>
          <cell r="I222">
            <v>50000</v>
          </cell>
        </row>
        <row r="223">
          <cell r="C223">
            <v>0.1</v>
          </cell>
          <cell r="E223" t="str">
            <v xml:space="preserve">Kepala Tukang </v>
          </cell>
          <cell r="F223" t="str">
            <v>@ Rp.</v>
          </cell>
          <cell r="G223" t="e">
            <v>#REF!</v>
          </cell>
          <cell r="H223" t="str">
            <v>Rp.</v>
          </cell>
          <cell r="I223" t="e">
            <v>#REF!</v>
          </cell>
          <cell r="J223" t="str">
            <v>Rp.</v>
          </cell>
          <cell r="K223" t="e">
            <v>#REF!</v>
          </cell>
        </row>
        <row r="225">
          <cell r="C225">
            <v>8.0640000000000001</v>
          </cell>
          <cell r="D225" t="str">
            <v xml:space="preserve">Zak </v>
          </cell>
          <cell r="E225" t="str">
            <v>Semen PC (@ 50 Kg)</v>
          </cell>
          <cell r="F225" t="str">
            <v>@ Rp.</v>
          </cell>
          <cell r="G225">
            <v>28000</v>
          </cell>
          <cell r="H225" t="str">
            <v>Rp.</v>
          </cell>
          <cell r="I225">
            <v>225792</v>
          </cell>
        </row>
        <row r="226">
          <cell r="C226">
            <v>0.51</v>
          </cell>
          <cell r="D226" t="str">
            <v>M3</v>
          </cell>
          <cell r="E226" t="str">
            <v>Pasir Beton</v>
          </cell>
          <cell r="F226" t="str">
            <v>@ Rp.</v>
          </cell>
          <cell r="G226">
            <v>70000</v>
          </cell>
          <cell r="H226" t="str">
            <v>Rp.</v>
          </cell>
          <cell r="I226">
            <v>35700</v>
          </cell>
        </row>
        <row r="227">
          <cell r="C227">
            <v>0.85</v>
          </cell>
          <cell r="D227" t="str">
            <v>M3</v>
          </cell>
          <cell r="E227" t="str">
            <v>Kerekel Cor / Split 1/2</v>
          </cell>
          <cell r="F227" t="str">
            <v>@ Rp.</v>
          </cell>
          <cell r="G227">
            <v>110000</v>
          </cell>
          <cell r="H227" t="str">
            <v>Rp.</v>
          </cell>
          <cell r="I227">
            <v>93500</v>
          </cell>
          <cell r="J227" t="str">
            <v>Rp.</v>
          </cell>
          <cell r="K227">
            <v>354992</v>
          </cell>
        </row>
        <row r="228">
          <cell r="I228" t="str">
            <v xml:space="preserve"> </v>
          </cell>
          <cell r="J228" t="str">
            <v>Rp.</v>
          </cell>
          <cell r="K228" t="e">
            <v>#REF!</v>
          </cell>
        </row>
        <row r="229">
          <cell r="E229" t="str">
            <v>Dibulatkan</v>
          </cell>
          <cell r="J229" t="str">
            <v>Rp.</v>
          </cell>
          <cell r="K229" t="e">
            <v>#REF!</v>
          </cell>
        </row>
        <row r="232">
          <cell r="B232">
            <v>19</v>
          </cell>
          <cell r="C232" t="str">
            <v>Anal. F.8 Cetakan Beton / 10 M2 ( Lantai Dasar )</v>
          </cell>
        </row>
        <row r="234">
          <cell r="C234">
            <v>2</v>
          </cell>
          <cell r="E234" t="str">
            <v>Pekerja</v>
          </cell>
          <cell r="F234" t="str">
            <v>@ Rp.</v>
          </cell>
          <cell r="G234">
            <v>40000</v>
          </cell>
          <cell r="H234" t="str">
            <v>Rp.</v>
          </cell>
          <cell r="I234">
            <v>80000</v>
          </cell>
        </row>
        <row r="235">
          <cell r="C235">
            <v>0.1</v>
          </cell>
          <cell r="E235" t="str">
            <v>Mandor</v>
          </cell>
          <cell r="F235" t="str">
            <v>@ Rp.</v>
          </cell>
          <cell r="G235" t="e">
            <v>#REF!</v>
          </cell>
          <cell r="H235" t="str">
            <v>Rp.</v>
          </cell>
          <cell r="I235" t="e">
            <v>#REF!</v>
          </cell>
        </row>
        <row r="236">
          <cell r="C236">
            <v>5</v>
          </cell>
          <cell r="E236" t="str">
            <v>Tukang Kayu</v>
          </cell>
          <cell r="F236" t="str">
            <v>@ Rp.</v>
          </cell>
          <cell r="G236">
            <v>60000</v>
          </cell>
          <cell r="H236" t="str">
            <v>Rp.</v>
          </cell>
          <cell r="I236">
            <v>300000</v>
          </cell>
        </row>
        <row r="237">
          <cell r="C237">
            <v>0.5</v>
          </cell>
          <cell r="E237" t="str">
            <v xml:space="preserve">Kepala Tukang </v>
          </cell>
          <cell r="F237" t="str">
            <v>@ Rp.</v>
          </cell>
          <cell r="G237" t="e">
            <v>#REF!</v>
          </cell>
          <cell r="H237" t="str">
            <v>Rp.</v>
          </cell>
          <cell r="I237" t="e">
            <v>#REF!</v>
          </cell>
          <cell r="J237" t="str">
            <v>Rp.</v>
          </cell>
          <cell r="K237" t="e">
            <v>#REF!</v>
          </cell>
        </row>
        <row r="239">
          <cell r="C239">
            <v>0.4</v>
          </cell>
          <cell r="D239" t="str">
            <v>M3</v>
          </cell>
          <cell r="E239" t="str">
            <v>Kayu Bekisting</v>
          </cell>
          <cell r="F239" t="str">
            <v>@ Rp.</v>
          </cell>
          <cell r="G239">
            <v>2750000</v>
          </cell>
          <cell r="H239" t="str">
            <v>Rp.</v>
          </cell>
          <cell r="I239">
            <v>1100000</v>
          </cell>
        </row>
        <row r="240">
          <cell r="C240">
            <v>4</v>
          </cell>
          <cell r="D240" t="str">
            <v>Kg</v>
          </cell>
          <cell r="E240" t="str">
            <v>Paku</v>
          </cell>
          <cell r="F240" t="str">
            <v>@ Rp.</v>
          </cell>
          <cell r="G240">
            <v>7200</v>
          </cell>
          <cell r="H240" t="str">
            <v>Rp.</v>
          </cell>
          <cell r="I240">
            <v>28800</v>
          </cell>
          <cell r="J240" t="str">
            <v>Rp.</v>
          </cell>
          <cell r="K240">
            <v>1128800</v>
          </cell>
        </row>
        <row r="241">
          <cell r="C241" t="str">
            <v xml:space="preserve"> </v>
          </cell>
          <cell r="D241" t="str">
            <v xml:space="preserve"> </v>
          </cell>
          <cell r="E241" t="str">
            <v xml:space="preserve"> </v>
          </cell>
          <cell r="F241" t="str">
            <v xml:space="preserve"> </v>
          </cell>
          <cell r="H241" t="str">
            <v xml:space="preserve"> </v>
          </cell>
          <cell r="I241" t="str">
            <v xml:space="preserve"> </v>
          </cell>
          <cell r="J241" t="str">
            <v>Rp.</v>
          </cell>
          <cell r="K241" t="e">
            <v>#REF!</v>
          </cell>
        </row>
        <row r="242">
          <cell r="E242" t="str">
            <v>Untuk 1 M2 = 1/10 x</v>
          </cell>
          <cell r="J242" t="str">
            <v>Rp.</v>
          </cell>
          <cell r="K242" t="e">
            <v>#REF!</v>
          </cell>
        </row>
        <row r="243">
          <cell r="E243" t="str">
            <v>Dibulatkan</v>
          </cell>
          <cell r="J243" t="str">
            <v>Rp.</v>
          </cell>
          <cell r="K243" t="e">
            <v>#REF!</v>
          </cell>
        </row>
        <row r="246">
          <cell r="B246">
            <v>20</v>
          </cell>
          <cell r="C246" t="str">
            <v>Anal. I.2 Pekerjaan Besi Beton / 100 Kg ( Lantai Dasar )</v>
          </cell>
        </row>
        <row r="248">
          <cell r="C248">
            <v>1</v>
          </cell>
          <cell r="E248" t="str">
            <v>Pekerja</v>
          </cell>
          <cell r="F248" t="str">
            <v>@ Rp.</v>
          </cell>
          <cell r="G248">
            <v>40000</v>
          </cell>
          <cell r="H248" t="str">
            <v>Rp.</v>
          </cell>
          <cell r="I248">
            <v>40000</v>
          </cell>
        </row>
        <row r="249">
          <cell r="C249">
            <v>0.33333333333333331</v>
          </cell>
          <cell r="E249" t="str">
            <v>Mandor</v>
          </cell>
          <cell r="F249" t="str">
            <v>@ Rp.</v>
          </cell>
          <cell r="G249" t="e">
            <v>#REF!</v>
          </cell>
          <cell r="H249" t="str">
            <v>Rp.</v>
          </cell>
          <cell r="I249" t="e">
            <v>#REF!</v>
          </cell>
        </row>
        <row r="250">
          <cell r="C250">
            <v>1</v>
          </cell>
          <cell r="E250" t="str">
            <v>Tukang besi</v>
          </cell>
          <cell r="F250" t="str">
            <v>@ Rp.</v>
          </cell>
          <cell r="G250">
            <v>50000</v>
          </cell>
          <cell r="H250" t="str">
            <v>Rp.</v>
          </cell>
          <cell r="I250">
            <v>50000</v>
          </cell>
          <cell r="J250" t="str">
            <v>Rp.</v>
          </cell>
          <cell r="K250" t="e">
            <v>#REF!</v>
          </cell>
        </row>
        <row r="252">
          <cell r="C252">
            <v>110</v>
          </cell>
          <cell r="D252" t="str">
            <v>Kg</v>
          </cell>
          <cell r="E252" t="str">
            <v>Besi Beton</v>
          </cell>
          <cell r="F252" t="str">
            <v>@ Rp.</v>
          </cell>
          <cell r="G252">
            <v>7500</v>
          </cell>
          <cell r="H252" t="str">
            <v>Rp.</v>
          </cell>
          <cell r="I252">
            <v>825000</v>
          </cell>
        </row>
        <row r="253">
          <cell r="C253">
            <v>2</v>
          </cell>
          <cell r="D253" t="str">
            <v>Kg</v>
          </cell>
          <cell r="E253" t="str">
            <v>Kawat Beton</v>
          </cell>
          <cell r="F253" t="str">
            <v>@ Rp.</v>
          </cell>
          <cell r="G253">
            <v>8250</v>
          </cell>
          <cell r="H253" t="str">
            <v>Rp.</v>
          </cell>
          <cell r="I253">
            <v>16500</v>
          </cell>
          <cell r="J253" t="str">
            <v>Rp.</v>
          </cell>
          <cell r="K253">
            <v>841500</v>
          </cell>
        </row>
        <row r="254">
          <cell r="C254" t="str">
            <v xml:space="preserve"> </v>
          </cell>
          <cell r="D254" t="str">
            <v xml:space="preserve"> </v>
          </cell>
          <cell r="E254" t="str">
            <v xml:space="preserve"> </v>
          </cell>
          <cell r="F254" t="str">
            <v xml:space="preserve"> </v>
          </cell>
          <cell r="H254" t="str">
            <v xml:space="preserve"> </v>
          </cell>
          <cell r="I254" t="str">
            <v xml:space="preserve"> </v>
          </cell>
          <cell r="J254" t="str">
            <v>Rp.</v>
          </cell>
          <cell r="K254" t="e">
            <v>#REF!</v>
          </cell>
        </row>
        <row r="255">
          <cell r="E255" t="str">
            <v>Untuk 1 Kg = 1/100 x</v>
          </cell>
          <cell r="J255" t="str">
            <v>Rp.</v>
          </cell>
          <cell r="K255" t="e">
            <v>#REF!</v>
          </cell>
        </row>
        <row r="256">
          <cell r="C256" t="str">
            <v xml:space="preserve"> </v>
          </cell>
          <cell r="D256" t="str">
            <v xml:space="preserve"> </v>
          </cell>
          <cell r="E256" t="str">
            <v>Dibulatkan</v>
          </cell>
          <cell r="J256" t="str">
            <v>Rp.</v>
          </cell>
          <cell r="K256" t="e">
            <v>#REF!</v>
          </cell>
        </row>
        <row r="259">
          <cell r="B259">
            <v>21</v>
          </cell>
          <cell r="C259" t="str">
            <v>Anal.  Pekerjaan Rangka Baja Profil Wide Flange (WF)  / 100 Kg ( Lantai Dasar )</v>
          </cell>
        </row>
        <row r="261">
          <cell r="C261">
            <v>3</v>
          </cell>
          <cell r="E261" t="str">
            <v>Pekerja</v>
          </cell>
          <cell r="F261" t="str">
            <v>@ Rp.</v>
          </cell>
          <cell r="G261">
            <v>40000</v>
          </cell>
          <cell r="H261" t="str">
            <v>Rp.</v>
          </cell>
          <cell r="I261">
            <v>120000</v>
          </cell>
        </row>
        <row r="262">
          <cell r="C262">
            <v>9</v>
          </cell>
          <cell r="E262" t="str">
            <v>Tukang Las</v>
          </cell>
          <cell r="F262" t="str">
            <v>@ Rp.</v>
          </cell>
          <cell r="G262">
            <v>60000</v>
          </cell>
          <cell r="H262" t="str">
            <v>Rp.</v>
          </cell>
          <cell r="I262">
            <v>540000</v>
          </cell>
        </row>
        <row r="263">
          <cell r="C263">
            <v>9</v>
          </cell>
          <cell r="E263" t="str">
            <v>Kepala Tukang</v>
          </cell>
          <cell r="F263" t="str">
            <v>@ Rp.</v>
          </cell>
          <cell r="G263" t="e">
            <v>#REF!</v>
          </cell>
          <cell r="H263" t="str">
            <v>Rp.</v>
          </cell>
          <cell r="I263" t="e">
            <v>#REF!</v>
          </cell>
          <cell r="J263" t="str">
            <v>Rp.</v>
          </cell>
          <cell r="K263" t="e">
            <v>#REF!</v>
          </cell>
        </row>
        <row r="264">
          <cell r="C264">
            <v>0.4</v>
          </cell>
          <cell r="E264" t="str">
            <v>Upah diambil</v>
          </cell>
          <cell r="H264" t="str">
            <v>Rp.</v>
          </cell>
          <cell r="I264" t="e">
            <v>#REF!</v>
          </cell>
          <cell r="J264" t="str">
            <v>Rp.</v>
          </cell>
          <cell r="K264" t="e">
            <v>#REF!</v>
          </cell>
        </row>
        <row r="266">
          <cell r="C266">
            <v>110</v>
          </cell>
          <cell r="D266" t="str">
            <v>Kg</v>
          </cell>
          <cell r="E266" t="str">
            <v>Baja Profil IWF</v>
          </cell>
          <cell r="F266" t="str">
            <v>@ Rp.</v>
          </cell>
          <cell r="G266">
            <v>7900</v>
          </cell>
          <cell r="H266" t="str">
            <v>Rp.</v>
          </cell>
          <cell r="I266">
            <v>869000</v>
          </cell>
        </row>
        <row r="267">
          <cell r="C267">
            <v>1</v>
          </cell>
          <cell r="E267" t="str">
            <v>Alat Bantu</v>
          </cell>
          <cell r="F267" t="str">
            <v>@ Rp.</v>
          </cell>
          <cell r="G267">
            <v>4345</v>
          </cell>
          <cell r="H267" t="str">
            <v>Rp.</v>
          </cell>
          <cell r="I267">
            <v>4345</v>
          </cell>
          <cell r="J267" t="str">
            <v>Rp.</v>
          </cell>
          <cell r="K267">
            <v>873345</v>
          </cell>
        </row>
        <row r="268">
          <cell r="C268" t="str">
            <v xml:space="preserve"> </v>
          </cell>
          <cell r="D268" t="str">
            <v xml:space="preserve"> </v>
          </cell>
          <cell r="E268" t="str">
            <v xml:space="preserve"> </v>
          </cell>
          <cell r="F268" t="str">
            <v xml:space="preserve"> </v>
          </cell>
          <cell r="H268" t="str">
            <v xml:space="preserve"> </v>
          </cell>
          <cell r="I268" t="str">
            <v xml:space="preserve"> </v>
          </cell>
          <cell r="J268" t="str">
            <v>Rp.</v>
          </cell>
          <cell r="K268" t="e">
            <v>#REF!</v>
          </cell>
        </row>
        <row r="269">
          <cell r="E269" t="str">
            <v>Untuk 1 Kg = 1/100 x</v>
          </cell>
          <cell r="J269" t="str">
            <v>Rp.</v>
          </cell>
          <cell r="K269" t="e">
            <v>#REF!</v>
          </cell>
        </row>
        <row r="270">
          <cell r="C270" t="str">
            <v xml:space="preserve"> </v>
          </cell>
          <cell r="D270" t="str">
            <v xml:space="preserve"> </v>
          </cell>
          <cell r="E270" t="str">
            <v>Dibulatkan</v>
          </cell>
          <cell r="J270" t="str">
            <v>Rp.</v>
          </cell>
          <cell r="K270" t="e">
            <v>#REF!</v>
          </cell>
        </row>
        <row r="273">
          <cell r="B273">
            <v>22</v>
          </cell>
          <cell r="C273" t="str">
            <v>Anal.  Pekerjaan Rangka Baja Profil CNP &amp; Baja Siku / 100 Kg ( Lantai Dasar )</v>
          </cell>
        </row>
        <row r="275">
          <cell r="C275">
            <v>3</v>
          </cell>
          <cell r="E275" t="str">
            <v>Pekerja</v>
          </cell>
          <cell r="F275" t="str">
            <v>@ Rp.</v>
          </cell>
          <cell r="G275">
            <v>40000</v>
          </cell>
          <cell r="H275" t="str">
            <v>Rp.</v>
          </cell>
          <cell r="I275">
            <v>120000</v>
          </cell>
        </row>
        <row r="276">
          <cell r="C276">
            <v>9</v>
          </cell>
          <cell r="E276" t="str">
            <v>Tukang Las</v>
          </cell>
          <cell r="F276" t="str">
            <v>@ Rp.</v>
          </cell>
          <cell r="G276">
            <v>60000</v>
          </cell>
          <cell r="H276" t="str">
            <v>Rp.</v>
          </cell>
          <cell r="I276">
            <v>540000</v>
          </cell>
        </row>
        <row r="277">
          <cell r="C277">
            <v>9</v>
          </cell>
          <cell r="E277" t="str">
            <v>Kepala Tukang</v>
          </cell>
          <cell r="F277" t="str">
            <v>@ Rp.</v>
          </cell>
          <cell r="G277" t="e">
            <v>#REF!</v>
          </cell>
          <cell r="H277" t="str">
            <v>Rp.</v>
          </cell>
          <cell r="I277" t="e">
            <v>#REF!</v>
          </cell>
          <cell r="J277" t="str">
            <v>Rp.</v>
          </cell>
          <cell r="K277" t="e">
            <v>#REF!</v>
          </cell>
        </row>
        <row r="278">
          <cell r="C278">
            <v>0.4</v>
          </cell>
          <cell r="E278" t="str">
            <v>Upah diambil</v>
          </cell>
          <cell r="H278" t="str">
            <v>Rp.</v>
          </cell>
          <cell r="I278" t="e">
            <v>#REF!</v>
          </cell>
          <cell r="J278" t="str">
            <v>Rp.</v>
          </cell>
          <cell r="K278" t="e">
            <v>#REF!</v>
          </cell>
        </row>
        <row r="280">
          <cell r="C280">
            <v>110</v>
          </cell>
          <cell r="D280" t="str">
            <v>Kg</v>
          </cell>
          <cell r="E280" t="str">
            <v>Baja Profil CNP</v>
          </cell>
          <cell r="F280" t="str">
            <v>@ Rp.</v>
          </cell>
          <cell r="G280">
            <v>7900</v>
          </cell>
          <cell r="H280" t="str">
            <v>Rp.</v>
          </cell>
          <cell r="I280">
            <v>869000</v>
          </cell>
        </row>
        <row r="281">
          <cell r="C281">
            <v>1</v>
          </cell>
          <cell r="E281" t="str">
            <v>Alat Bantu</v>
          </cell>
          <cell r="F281" t="str">
            <v>@ Rp.</v>
          </cell>
          <cell r="G281">
            <v>1875</v>
          </cell>
          <cell r="H281" t="str">
            <v>Rp.</v>
          </cell>
          <cell r="I281">
            <v>1875</v>
          </cell>
          <cell r="J281" t="str">
            <v>Rp.</v>
          </cell>
          <cell r="K281">
            <v>870875</v>
          </cell>
        </row>
        <row r="282">
          <cell r="C282" t="str">
            <v xml:space="preserve"> </v>
          </cell>
          <cell r="D282" t="str">
            <v xml:space="preserve"> </v>
          </cell>
          <cell r="E282" t="str">
            <v xml:space="preserve"> </v>
          </cell>
          <cell r="F282" t="str">
            <v xml:space="preserve"> </v>
          </cell>
          <cell r="H282" t="str">
            <v xml:space="preserve"> </v>
          </cell>
          <cell r="I282" t="str">
            <v xml:space="preserve"> </v>
          </cell>
          <cell r="J282" t="str">
            <v>Rp.</v>
          </cell>
          <cell r="K282" t="e">
            <v>#REF!</v>
          </cell>
        </row>
        <row r="283">
          <cell r="E283" t="str">
            <v>Untuk 1 Kg = 1/100 x</v>
          </cell>
          <cell r="J283" t="str">
            <v>Rp.</v>
          </cell>
          <cell r="K283" t="e">
            <v>#REF!</v>
          </cell>
        </row>
        <row r="284">
          <cell r="C284" t="str">
            <v xml:space="preserve"> </v>
          </cell>
          <cell r="D284" t="str">
            <v xml:space="preserve"> </v>
          </cell>
          <cell r="E284" t="str">
            <v>Dibulatkan</v>
          </cell>
          <cell r="J284" t="str">
            <v>Rp.</v>
          </cell>
          <cell r="K284" t="e">
            <v>#REF!</v>
          </cell>
        </row>
        <row r="287">
          <cell r="B287">
            <v>23</v>
          </cell>
          <cell r="C287" t="str">
            <v>Anal.  Pekerjaan Plat Bondeck / 10 M2 ( Lantai Dasar )</v>
          </cell>
        </row>
        <row r="289">
          <cell r="C289">
            <v>3</v>
          </cell>
          <cell r="E289" t="str">
            <v>Pekerja</v>
          </cell>
          <cell r="F289" t="str">
            <v>@ Rp.</v>
          </cell>
          <cell r="G289">
            <v>40000</v>
          </cell>
          <cell r="H289" t="str">
            <v>Rp.</v>
          </cell>
          <cell r="I289">
            <v>120000</v>
          </cell>
        </row>
        <row r="290">
          <cell r="C290">
            <v>9</v>
          </cell>
          <cell r="E290" t="str">
            <v>Tukang Las</v>
          </cell>
          <cell r="F290" t="str">
            <v>@ Rp.</v>
          </cell>
          <cell r="G290">
            <v>60000</v>
          </cell>
          <cell r="H290" t="str">
            <v>Rp.</v>
          </cell>
          <cell r="I290">
            <v>540000</v>
          </cell>
        </row>
        <row r="291">
          <cell r="C291">
            <v>9</v>
          </cell>
          <cell r="E291" t="str">
            <v>Kepala Tukang</v>
          </cell>
          <cell r="F291" t="str">
            <v>@ Rp.</v>
          </cell>
          <cell r="G291" t="e">
            <v>#REF!</v>
          </cell>
          <cell r="H291" t="str">
            <v>Rp.</v>
          </cell>
          <cell r="I291" t="e">
            <v>#REF!</v>
          </cell>
          <cell r="J291" t="str">
            <v>Rp.</v>
          </cell>
          <cell r="K291" t="e">
            <v>#REF!</v>
          </cell>
        </row>
        <row r="292">
          <cell r="C292">
            <v>0.1</v>
          </cell>
          <cell r="E292" t="str">
            <v>Upah diambil</v>
          </cell>
          <cell r="H292" t="str">
            <v>Rp.</v>
          </cell>
          <cell r="I292" t="e">
            <v>#REF!</v>
          </cell>
          <cell r="J292" t="str">
            <v>Rp.</v>
          </cell>
          <cell r="K292" t="e">
            <v>#REF!</v>
          </cell>
        </row>
        <row r="294">
          <cell r="C294">
            <v>10</v>
          </cell>
          <cell r="D294" t="str">
            <v>M2</v>
          </cell>
          <cell r="E294" t="str">
            <v>Plat Bondeck</v>
          </cell>
          <cell r="F294" t="str">
            <v>@ Rp.</v>
          </cell>
          <cell r="G294">
            <v>124000</v>
          </cell>
          <cell r="H294" t="str">
            <v>Rp.</v>
          </cell>
          <cell r="I294">
            <v>1240000</v>
          </cell>
        </row>
        <row r="295">
          <cell r="C295">
            <v>1</v>
          </cell>
          <cell r="E295" t="str">
            <v>Alat Bantu</v>
          </cell>
          <cell r="F295" t="str">
            <v>@ Rp.</v>
          </cell>
          <cell r="G295">
            <v>1875</v>
          </cell>
          <cell r="H295" t="str">
            <v>Rp.</v>
          </cell>
          <cell r="I295">
            <v>1875</v>
          </cell>
          <cell r="J295" t="str">
            <v>Rp.</v>
          </cell>
          <cell r="K295">
            <v>1241875</v>
          </cell>
        </row>
        <row r="296">
          <cell r="C296" t="str">
            <v xml:space="preserve"> </v>
          </cell>
          <cell r="D296" t="str">
            <v xml:space="preserve"> </v>
          </cell>
          <cell r="E296" t="str">
            <v xml:space="preserve"> </v>
          </cell>
          <cell r="F296" t="str">
            <v xml:space="preserve"> </v>
          </cell>
          <cell r="H296" t="str">
            <v xml:space="preserve"> </v>
          </cell>
          <cell r="I296" t="str">
            <v xml:space="preserve"> </v>
          </cell>
          <cell r="J296" t="str">
            <v>Rp.</v>
          </cell>
          <cell r="K296" t="e">
            <v>#REF!</v>
          </cell>
        </row>
        <row r="297">
          <cell r="E297" t="str">
            <v>Untuk 1 M2 = 1/10 x</v>
          </cell>
          <cell r="J297" t="str">
            <v>Rp.</v>
          </cell>
          <cell r="K297" t="e">
            <v>#REF!</v>
          </cell>
        </row>
        <row r="298">
          <cell r="C298" t="str">
            <v xml:space="preserve"> </v>
          </cell>
          <cell r="D298" t="str">
            <v xml:space="preserve"> </v>
          </cell>
          <cell r="E298" t="str">
            <v>Dibulatkan</v>
          </cell>
          <cell r="J298" t="str">
            <v>Rp.</v>
          </cell>
          <cell r="K298" t="e">
            <v>#REF!</v>
          </cell>
        </row>
        <row r="301">
          <cell r="B301">
            <v>24</v>
          </cell>
          <cell r="C301" t="str">
            <v>Anal. Pekerjaan Stutwerk / 1 M3 ( Lantai Dasar )</v>
          </cell>
        </row>
        <row r="303">
          <cell r="C303">
            <v>2.5</v>
          </cell>
          <cell r="E303" t="str">
            <v>Pekerja</v>
          </cell>
          <cell r="F303" t="str">
            <v>@ Rp.</v>
          </cell>
          <cell r="G303">
            <v>40000</v>
          </cell>
          <cell r="H303" t="str">
            <v>Rp.</v>
          </cell>
          <cell r="I303">
            <v>100000</v>
          </cell>
        </row>
        <row r="304">
          <cell r="C304">
            <v>1.2500000000000001E-2</v>
          </cell>
          <cell r="E304" t="str">
            <v>Mandor</v>
          </cell>
          <cell r="F304" t="str">
            <v>@ Rp.</v>
          </cell>
          <cell r="G304" t="e">
            <v>#REF!</v>
          </cell>
          <cell r="H304" t="str">
            <v>Rp.</v>
          </cell>
          <cell r="I304" t="e">
            <v>#REF!</v>
          </cell>
        </row>
        <row r="305">
          <cell r="C305">
            <v>7.5</v>
          </cell>
          <cell r="E305" t="str">
            <v>Tukang Kayu</v>
          </cell>
          <cell r="F305" t="str">
            <v>@ Rp.</v>
          </cell>
          <cell r="G305">
            <v>60000</v>
          </cell>
          <cell r="H305" t="str">
            <v>Rp.</v>
          </cell>
          <cell r="I305">
            <v>450000</v>
          </cell>
        </row>
        <row r="306">
          <cell r="C306">
            <v>0.75</v>
          </cell>
          <cell r="E306" t="str">
            <v xml:space="preserve">Kepala Tukang </v>
          </cell>
          <cell r="F306" t="str">
            <v>@ Rp.</v>
          </cell>
          <cell r="G306" t="e">
            <v>#REF!</v>
          </cell>
          <cell r="H306" t="str">
            <v>Rp.</v>
          </cell>
          <cell r="I306" t="e">
            <v>#REF!</v>
          </cell>
          <cell r="J306" t="str">
            <v>Rp.</v>
          </cell>
          <cell r="K306" t="e">
            <v>#REF!</v>
          </cell>
        </row>
        <row r="308">
          <cell r="C308">
            <v>1.1000000000000001</v>
          </cell>
          <cell r="D308" t="str">
            <v>M3</v>
          </cell>
          <cell r="E308" t="str">
            <v>Kayu Kelas II</v>
          </cell>
          <cell r="F308" t="str">
            <v>@ Rp.</v>
          </cell>
          <cell r="G308">
            <v>3250000</v>
          </cell>
          <cell r="H308" t="str">
            <v>Rp.</v>
          </cell>
          <cell r="I308">
            <v>3575000.0000000005</v>
          </cell>
        </row>
        <row r="309">
          <cell r="C309">
            <v>4</v>
          </cell>
          <cell r="D309" t="str">
            <v>Kg</v>
          </cell>
          <cell r="E309" t="str">
            <v>Paku</v>
          </cell>
          <cell r="F309" t="str">
            <v>@ Rp.</v>
          </cell>
          <cell r="G309">
            <v>7200</v>
          </cell>
          <cell r="H309" t="str">
            <v>Rp.</v>
          </cell>
          <cell r="I309">
            <v>28800</v>
          </cell>
          <cell r="J309" t="str">
            <v>Rp.</v>
          </cell>
          <cell r="K309">
            <v>3603800.0000000005</v>
          </cell>
        </row>
        <row r="310">
          <cell r="C310" t="str">
            <v xml:space="preserve"> </v>
          </cell>
          <cell r="D310" t="str">
            <v xml:space="preserve"> </v>
          </cell>
          <cell r="E310" t="str">
            <v xml:space="preserve"> </v>
          </cell>
          <cell r="F310" t="str">
            <v xml:space="preserve"> </v>
          </cell>
          <cell r="H310" t="str">
            <v xml:space="preserve"> </v>
          </cell>
          <cell r="I310" t="str">
            <v xml:space="preserve"> </v>
          </cell>
          <cell r="J310" t="str">
            <v>Rp.</v>
          </cell>
          <cell r="K310" t="e">
            <v>#REF!</v>
          </cell>
        </row>
        <row r="311">
          <cell r="E311" t="str">
            <v>Untuk 2 x Pemakaian = 1/2 x</v>
          </cell>
          <cell r="J311" t="str">
            <v>Rp.</v>
          </cell>
          <cell r="K311" t="e">
            <v>#REF!</v>
          </cell>
        </row>
        <row r="312">
          <cell r="E312" t="str">
            <v>Dibulatkan</v>
          </cell>
          <cell r="J312" t="str">
            <v>Rp.</v>
          </cell>
          <cell r="K312" t="e">
            <v>#REF!</v>
          </cell>
        </row>
        <row r="315">
          <cell r="B315">
            <v>25</v>
          </cell>
          <cell r="C315" t="str">
            <v>Analisa Sloof Beton Konstruksi 30 x 45 cm. / M3 ( Lantai Dasar )</v>
          </cell>
        </row>
        <row r="317">
          <cell r="C317">
            <v>1</v>
          </cell>
          <cell r="D317" t="str">
            <v>x</v>
          </cell>
          <cell r="E317" t="str">
            <v>Anal.G.41.A (Stam Beton K. 225)</v>
          </cell>
          <cell r="F317" t="str">
            <v>@ Rp.</v>
          </cell>
          <cell r="G317" t="e">
            <v>#REF!</v>
          </cell>
          <cell r="H317" t="str">
            <v>Rp.</v>
          </cell>
          <cell r="I317" t="e">
            <v>#REF!</v>
          </cell>
        </row>
        <row r="318">
          <cell r="C318">
            <v>6.6666999999999996</v>
          </cell>
          <cell r="D318" t="str">
            <v>x</v>
          </cell>
          <cell r="E318" t="str">
            <v>Anal.F.8 (Cetakan Beton)</v>
          </cell>
          <cell r="F318" t="str">
            <v>@ Rp.</v>
          </cell>
          <cell r="G318" t="e">
            <v>#REF!</v>
          </cell>
          <cell r="H318" t="str">
            <v>Rp.</v>
          </cell>
          <cell r="I318" t="e">
            <v>#REF!</v>
          </cell>
        </row>
        <row r="319">
          <cell r="C319">
            <v>172.81020000000001</v>
          </cell>
          <cell r="D319" t="str">
            <v>x</v>
          </cell>
          <cell r="E319" t="str">
            <v>Anal.I.2 (Rangka Besi)</v>
          </cell>
          <cell r="F319" t="str">
            <v>@ Rp.</v>
          </cell>
          <cell r="G319" t="e">
            <v>#REF!</v>
          </cell>
          <cell r="H319" t="str">
            <v>Rp.</v>
          </cell>
          <cell r="I319" t="e">
            <v>#REF!</v>
          </cell>
        </row>
        <row r="320">
          <cell r="I320" t="str">
            <v xml:space="preserve"> </v>
          </cell>
          <cell r="J320" t="str">
            <v>Rp.</v>
          </cell>
          <cell r="K320" t="e">
            <v>#REF!</v>
          </cell>
        </row>
        <row r="321">
          <cell r="E321" t="str">
            <v>Dibulatkan</v>
          </cell>
          <cell r="J321" t="str">
            <v>Rp.</v>
          </cell>
          <cell r="K321" t="e">
            <v>#REF!</v>
          </cell>
        </row>
        <row r="324">
          <cell r="B324">
            <v>26</v>
          </cell>
          <cell r="C324" t="str">
            <v>Analisa Beton Bertulang Sloof 15 x 20 cm. / M3 ( Lantai Dasar )</v>
          </cell>
        </row>
        <row r="326">
          <cell r="C326">
            <v>1</v>
          </cell>
          <cell r="D326" t="str">
            <v>M3</v>
          </cell>
          <cell r="E326" t="str">
            <v>Anal.G.41 (Stam Beton 1 : 2 : 3)</v>
          </cell>
          <cell r="F326" t="str">
            <v>@ Rp.</v>
          </cell>
          <cell r="G326" t="e">
            <v>#REF!</v>
          </cell>
          <cell r="H326" t="str">
            <v>Rp.</v>
          </cell>
          <cell r="I326" t="e">
            <v>#REF!</v>
          </cell>
        </row>
        <row r="327">
          <cell r="C327">
            <v>13.333299999999999</v>
          </cell>
          <cell r="D327" t="str">
            <v>M2</v>
          </cell>
          <cell r="E327" t="str">
            <v>Anal.F.8 (Cetakan Beton)</v>
          </cell>
          <cell r="F327" t="str">
            <v>@ Rp.</v>
          </cell>
          <cell r="G327" t="e">
            <v>#REF!</v>
          </cell>
          <cell r="H327" t="str">
            <v>Rp.</v>
          </cell>
          <cell r="I327" t="e">
            <v>#REF!</v>
          </cell>
        </row>
        <row r="328">
          <cell r="C328">
            <v>111.7556</v>
          </cell>
          <cell r="D328" t="str">
            <v>Kg</v>
          </cell>
          <cell r="E328" t="str">
            <v>Anal.I.2 (Rangka Besi)</v>
          </cell>
          <cell r="F328" t="str">
            <v>@ Rp.</v>
          </cell>
          <cell r="G328" t="e">
            <v>#REF!</v>
          </cell>
          <cell r="H328" t="str">
            <v>Rp.</v>
          </cell>
          <cell r="I328" t="e">
            <v>#REF!</v>
          </cell>
        </row>
        <row r="329">
          <cell r="I329" t="str">
            <v xml:space="preserve"> </v>
          </cell>
          <cell r="J329" t="str">
            <v>Rp.</v>
          </cell>
          <cell r="K329" t="e">
            <v>#REF!</v>
          </cell>
        </row>
        <row r="330">
          <cell r="C330">
            <v>140.84312399999999</v>
          </cell>
          <cell r="D330" t="str">
            <v xml:space="preserve"> </v>
          </cell>
          <cell r="E330" t="str">
            <v>Dibulatkan</v>
          </cell>
          <cell r="J330" t="str">
            <v>Rp.</v>
          </cell>
          <cell r="K330" t="e">
            <v>#REF!</v>
          </cell>
        </row>
        <row r="333">
          <cell r="B333">
            <v>27</v>
          </cell>
          <cell r="C333" t="str">
            <v>Analisa Beton Bertulang Sloof 20 x 35 cm. / M3 ( Lantai Dasar )</v>
          </cell>
        </row>
        <row r="335">
          <cell r="C335">
            <v>1</v>
          </cell>
          <cell r="D335" t="str">
            <v>M3</v>
          </cell>
          <cell r="E335" t="str">
            <v>Anal.G.41 (Stam Beton 1 : 2 : 3)</v>
          </cell>
          <cell r="F335" t="str">
            <v>@ Rp.</v>
          </cell>
          <cell r="G335" t="e">
            <v>#REF!</v>
          </cell>
          <cell r="H335" t="str">
            <v>Rp.</v>
          </cell>
          <cell r="I335" t="e">
            <v>#REF!</v>
          </cell>
        </row>
        <row r="336">
          <cell r="C336">
            <v>13.333299999999999</v>
          </cell>
          <cell r="D336" t="str">
            <v>M2</v>
          </cell>
          <cell r="E336" t="str">
            <v>Anal.F.8 (Cetakan Beton)</v>
          </cell>
          <cell r="F336" t="str">
            <v>@ Rp.</v>
          </cell>
          <cell r="G336" t="e">
            <v>#REF!</v>
          </cell>
          <cell r="H336" t="str">
            <v>Rp.</v>
          </cell>
          <cell r="I336" t="e">
            <v>#REF!</v>
          </cell>
        </row>
        <row r="337">
          <cell r="C337">
            <v>149</v>
          </cell>
          <cell r="D337" t="str">
            <v>Kg</v>
          </cell>
          <cell r="E337" t="str">
            <v>Anal.I.2 (Rangka Besi)</v>
          </cell>
          <cell r="F337" t="str">
            <v>@ Rp.</v>
          </cell>
          <cell r="G337" t="e">
            <v>#REF!</v>
          </cell>
          <cell r="H337" t="str">
            <v>Rp.</v>
          </cell>
          <cell r="I337" t="e">
            <v>#REF!</v>
          </cell>
        </row>
        <row r="338">
          <cell r="I338" t="str">
            <v xml:space="preserve"> </v>
          </cell>
          <cell r="J338" t="str">
            <v>Rp.</v>
          </cell>
          <cell r="K338" t="e">
            <v>#REF!</v>
          </cell>
        </row>
        <row r="339">
          <cell r="C339">
            <v>140.84312399999999</v>
          </cell>
          <cell r="D339" t="str">
            <v xml:space="preserve"> </v>
          </cell>
          <cell r="E339" t="str">
            <v>Dibulatkan</v>
          </cell>
          <cell r="J339" t="str">
            <v>Rp.</v>
          </cell>
          <cell r="K339" t="e">
            <v>#REF!</v>
          </cell>
        </row>
        <row r="342">
          <cell r="B342">
            <v>28</v>
          </cell>
          <cell r="C342" t="str">
            <v>Analisa Beton Bertulang Sloof 30 x 60 cm. / M3 ( Lantai Dasar )</v>
          </cell>
        </row>
        <row r="344">
          <cell r="C344">
            <v>1</v>
          </cell>
          <cell r="D344" t="str">
            <v>M3</v>
          </cell>
          <cell r="E344" t="str">
            <v>Anal.G.41 (Stam Beton 1 : 2 : 3)</v>
          </cell>
          <cell r="F344" t="str">
            <v>@ Rp.</v>
          </cell>
          <cell r="G344" t="e">
            <v>#REF!</v>
          </cell>
          <cell r="H344" t="str">
            <v>Rp.</v>
          </cell>
          <cell r="I344" t="e">
            <v>#REF!</v>
          </cell>
        </row>
        <row r="345">
          <cell r="C345">
            <v>13.333299999999999</v>
          </cell>
          <cell r="D345" t="str">
            <v>M2</v>
          </cell>
          <cell r="E345" t="str">
            <v>Anal.F.8 (Cetakan Beton)</v>
          </cell>
          <cell r="F345" t="str">
            <v>@ Rp.</v>
          </cell>
          <cell r="G345" t="e">
            <v>#REF!</v>
          </cell>
          <cell r="H345" t="str">
            <v>Rp.</v>
          </cell>
          <cell r="I345" t="e">
            <v>#REF!</v>
          </cell>
        </row>
        <row r="346">
          <cell r="C346">
            <v>179.38210000000001</v>
          </cell>
          <cell r="D346" t="str">
            <v>Kg</v>
          </cell>
          <cell r="E346" t="str">
            <v>Anal.I.2 (Rangka Besi)</v>
          </cell>
          <cell r="F346" t="str">
            <v>@ Rp.</v>
          </cell>
          <cell r="G346" t="e">
            <v>#REF!</v>
          </cell>
          <cell r="H346" t="str">
            <v>Rp.</v>
          </cell>
          <cell r="I346" t="e">
            <v>#REF!</v>
          </cell>
        </row>
        <row r="347">
          <cell r="I347" t="str">
            <v xml:space="preserve"> </v>
          </cell>
          <cell r="J347" t="str">
            <v>Rp.</v>
          </cell>
          <cell r="K347" t="e">
            <v>#REF!</v>
          </cell>
        </row>
        <row r="348">
          <cell r="C348">
            <v>140.84312399999999</v>
          </cell>
          <cell r="D348" t="str">
            <v xml:space="preserve"> </v>
          </cell>
          <cell r="E348" t="str">
            <v>Dibulatkan</v>
          </cell>
          <cell r="J348" t="str">
            <v>Rp.</v>
          </cell>
          <cell r="K348" t="e">
            <v>#REF!</v>
          </cell>
        </row>
        <row r="351">
          <cell r="B351">
            <v>29</v>
          </cell>
          <cell r="C351" t="str">
            <v>Analisa Kolom Beton Komposit Ø 40 cm. / M3 ( Lantai Dasar )</v>
          </cell>
        </row>
        <row r="353">
          <cell r="C353">
            <v>1</v>
          </cell>
          <cell r="D353" t="str">
            <v>x</v>
          </cell>
          <cell r="E353" t="str">
            <v>Anal.G.41.A (Stam Beton K. 225)</v>
          </cell>
          <cell r="F353" t="str">
            <v>@ Rp.</v>
          </cell>
          <cell r="G353" t="e">
            <v>#REF!</v>
          </cell>
          <cell r="H353" t="str">
            <v>Rp.</v>
          </cell>
          <cell r="I353" t="e">
            <v>#REF!</v>
          </cell>
        </row>
        <row r="354">
          <cell r="C354">
            <v>10.0181</v>
          </cell>
          <cell r="D354" t="str">
            <v>x</v>
          </cell>
          <cell r="E354" t="str">
            <v>Anal.F.8 (Cetakan Beton)</v>
          </cell>
          <cell r="F354" t="str">
            <v>@ Rp.</v>
          </cell>
          <cell r="G354" t="e">
            <v>#REF!</v>
          </cell>
          <cell r="H354" t="str">
            <v>Rp.</v>
          </cell>
          <cell r="I354" t="e">
            <v>#REF!</v>
          </cell>
        </row>
        <row r="355">
          <cell r="C355">
            <v>292.726</v>
          </cell>
          <cell r="D355" t="str">
            <v>x</v>
          </cell>
          <cell r="E355" t="str">
            <v>Anal. Rangka Baja Profil</v>
          </cell>
          <cell r="F355" t="str">
            <v>@ Rp.</v>
          </cell>
          <cell r="G355" t="e">
            <v>#REF!</v>
          </cell>
          <cell r="H355" t="str">
            <v>Rp.</v>
          </cell>
          <cell r="I355" t="e">
            <v>#REF!</v>
          </cell>
        </row>
        <row r="356">
          <cell r="C356">
            <v>35.31</v>
          </cell>
          <cell r="D356" t="str">
            <v>x</v>
          </cell>
          <cell r="E356" t="str">
            <v>Anal.I.2 (Rangka Besi)</v>
          </cell>
          <cell r="F356" t="str">
            <v>@ Rp.</v>
          </cell>
          <cell r="G356" t="e">
            <v>#REF!</v>
          </cell>
          <cell r="H356" t="str">
            <v>Rp.</v>
          </cell>
          <cell r="I356" t="e">
            <v>#REF!</v>
          </cell>
        </row>
        <row r="357">
          <cell r="I357" t="str">
            <v xml:space="preserve"> </v>
          </cell>
          <cell r="J357" t="str">
            <v>Rp.</v>
          </cell>
          <cell r="K357" t="e">
            <v>#REF!</v>
          </cell>
        </row>
        <row r="358">
          <cell r="E358" t="str">
            <v>Dibulatkan</v>
          </cell>
          <cell r="J358" t="str">
            <v>Rp.</v>
          </cell>
          <cell r="K358" t="e">
            <v>#REF!</v>
          </cell>
        </row>
        <row r="361">
          <cell r="B361">
            <v>30</v>
          </cell>
          <cell r="C361" t="str">
            <v>Analisa Kolom Konstruksi 40/40 / M3 ( Lantai Dasar )</v>
          </cell>
        </row>
        <row r="363">
          <cell r="C363">
            <v>1</v>
          </cell>
          <cell r="D363" t="str">
            <v>x</v>
          </cell>
          <cell r="E363" t="str">
            <v>Anal.G.41.A (Stam Beton K. 225)</v>
          </cell>
          <cell r="F363" t="str">
            <v>@ Rp.</v>
          </cell>
          <cell r="G363" t="e">
            <v>#REF!</v>
          </cell>
          <cell r="H363" t="str">
            <v>Rp.</v>
          </cell>
          <cell r="I363" t="e">
            <v>#REF!</v>
          </cell>
        </row>
        <row r="364">
          <cell r="C364">
            <v>11.423999999999999</v>
          </cell>
          <cell r="D364" t="str">
            <v>x</v>
          </cell>
          <cell r="E364" t="str">
            <v>Anal.F.8 (Cetakan Beton)</v>
          </cell>
          <cell r="F364" t="str">
            <v>@ Rp.</v>
          </cell>
          <cell r="G364" t="e">
            <v>#REF!</v>
          </cell>
          <cell r="H364" t="str">
            <v>Rp.</v>
          </cell>
          <cell r="I364" t="e">
            <v>#REF!</v>
          </cell>
        </row>
        <row r="365">
          <cell r="C365">
            <v>138.8168</v>
          </cell>
          <cell r="D365" t="str">
            <v>x</v>
          </cell>
          <cell r="E365" t="str">
            <v>Anal.I.2 (Rangka Besi)</v>
          </cell>
          <cell r="F365" t="str">
            <v>@ Rp.</v>
          </cell>
          <cell r="G365" t="e">
            <v>#REF!</v>
          </cell>
          <cell r="H365" t="str">
            <v>Rp.</v>
          </cell>
          <cell r="I365" t="e">
            <v>#REF!</v>
          </cell>
        </row>
        <row r="366">
          <cell r="C366" t="str">
            <v xml:space="preserve"> </v>
          </cell>
          <cell r="J366" t="str">
            <v>Rp.</v>
          </cell>
          <cell r="K366" t="e">
            <v>#REF!</v>
          </cell>
        </row>
        <row r="369">
          <cell r="B369">
            <v>31</v>
          </cell>
          <cell r="C369" t="str">
            <v>Analisa Beton Bertulang Kolom Praktis 12 x 12 cm. / M3 ( Lantai Dasar )</v>
          </cell>
        </row>
        <row r="371">
          <cell r="C371">
            <v>1</v>
          </cell>
          <cell r="D371" t="str">
            <v>x</v>
          </cell>
          <cell r="E371" t="str">
            <v>Anal.G.41 (Stam Beton 1 : 2 : 3)</v>
          </cell>
          <cell r="F371" t="str">
            <v>@ Rp.</v>
          </cell>
          <cell r="G371" t="e">
            <v>#REF!</v>
          </cell>
          <cell r="H371" t="str">
            <v>Rp.</v>
          </cell>
          <cell r="I371" t="e">
            <v>#REF!</v>
          </cell>
        </row>
        <row r="372">
          <cell r="C372">
            <v>8.3333499999999994</v>
          </cell>
          <cell r="D372" t="str">
            <v>x</v>
          </cell>
          <cell r="E372" t="str">
            <v>Anal.F.8 (Cetakan Beton)</v>
          </cell>
          <cell r="F372" t="str">
            <v>@ Rp.</v>
          </cell>
          <cell r="G372" t="e">
            <v>#REF!</v>
          </cell>
          <cell r="H372" t="str">
            <v>Rp.</v>
          </cell>
          <cell r="I372" t="e">
            <v>#REF!</v>
          </cell>
        </row>
        <row r="373">
          <cell r="C373">
            <v>219.97669999999999</v>
          </cell>
          <cell r="D373" t="str">
            <v>x</v>
          </cell>
          <cell r="E373" t="str">
            <v>Anal.I.2 (Rangka Besi)</v>
          </cell>
          <cell r="F373" t="str">
            <v>@ Rp.</v>
          </cell>
          <cell r="G373" t="e">
            <v>#REF!</v>
          </cell>
          <cell r="H373" t="str">
            <v>Rp.</v>
          </cell>
          <cell r="I373" t="e">
            <v>#REF!</v>
          </cell>
        </row>
        <row r="374">
          <cell r="I374" t="str">
            <v xml:space="preserve"> </v>
          </cell>
          <cell r="J374" t="str">
            <v>Rp.</v>
          </cell>
          <cell r="K374" t="e">
            <v>#REF!</v>
          </cell>
        </row>
        <row r="375">
          <cell r="C375">
            <v>168.48945000000001</v>
          </cell>
          <cell r="D375" t="str">
            <v xml:space="preserve"> </v>
          </cell>
          <cell r="E375" t="str">
            <v>Dibulatkan</v>
          </cell>
          <cell r="J375" t="str">
            <v>Rp.</v>
          </cell>
          <cell r="K375" t="e">
            <v>#REF!</v>
          </cell>
        </row>
        <row r="378">
          <cell r="B378">
            <v>32</v>
          </cell>
          <cell r="C378" t="str">
            <v>Analisa Balok Anak Konstruksi 20/35 / M3  ( Lantai Dasar )</v>
          </cell>
        </row>
        <row r="380">
          <cell r="C380">
            <v>0.65714220000000001</v>
          </cell>
          <cell r="D380" t="str">
            <v>x</v>
          </cell>
          <cell r="E380" t="str">
            <v>Anal.G.41 (Stam Beton 1 : 2 : 3)</v>
          </cell>
          <cell r="F380" t="str">
            <v>@ Rp.</v>
          </cell>
          <cell r="G380" t="e">
            <v>#REF!</v>
          </cell>
          <cell r="H380" t="str">
            <v>Rp.</v>
          </cell>
          <cell r="I380" t="e">
            <v>#REF!</v>
          </cell>
        </row>
        <row r="381">
          <cell r="C381">
            <v>13.994400000000001</v>
          </cell>
          <cell r="D381" t="str">
            <v>x</v>
          </cell>
          <cell r="E381" t="str">
            <v>Anal.F.8 (Cetakan Beton)</v>
          </cell>
          <cell r="F381" t="str">
            <v>@ Rp.</v>
          </cell>
          <cell r="G381" t="e">
            <v>#REF!</v>
          </cell>
          <cell r="H381" t="str">
            <v>Rp.</v>
          </cell>
          <cell r="I381" t="e">
            <v>#REF!</v>
          </cell>
        </row>
        <row r="382">
          <cell r="C382">
            <v>194.23840000000001</v>
          </cell>
          <cell r="D382" t="str">
            <v>x</v>
          </cell>
          <cell r="E382" t="str">
            <v>Anal.I.2 (Rangka Besi)</v>
          </cell>
          <cell r="F382" t="str">
            <v>@ Rp.</v>
          </cell>
          <cell r="G382" t="e">
            <v>#REF!</v>
          </cell>
          <cell r="H382" t="str">
            <v>Rp.</v>
          </cell>
          <cell r="I382" t="e">
            <v>#REF!</v>
          </cell>
        </row>
        <row r="383">
          <cell r="C383">
            <v>0.6</v>
          </cell>
          <cell r="D383" t="str">
            <v>x</v>
          </cell>
          <cell r="E383" t="str">
            <v>Anal. Stutwerk</v>
          </cell>
          <cell r="F383" t="str">
            <v>@ Rp.</v>
          </cell>
          <cell r="G383" t="e">
            <v>#REF!</v>
          </cell>
          <cell r="H383" t="str">
            <v>Rp.</v>
          </cell>
          <cell r="I383" t="e">
            <v>#REF!</v>
          </cell>
        </row>
        <row r="384">
          <cell r="C384" t="str">
            <v xml:space="preserve"> </v>
          </cell>
          <cell r="J384" t="str">
            <v>Rp.</v>
          </cell>
          <cell r="K384" t="e">
            <v>#REF!</v>
          </cell>
        </row>
        <row r="387">
          <cell r="B387">
            <v>33</v>
          </cell>
          <cell r="C387" t="str">
            <v>Analisa Balok  Konstruksi 30/50 / M3  ( Lantai Dasar )</v>
          </cell>
        </row>
        <row r="389">
          <cell r="C389">
            <v>1</v>
          </cell>
          <cell r="D389" t="str">
            <v>x</v>
          </cell>
          <cell r="E389" t="str">
            <v>Anal.G.41.A (Stam Beton K. 225)</v>
          </cell>
          <cell r="F389" t="str">
            <v>@ Rp.</v>
          </cell>
          <cell r="G389" t="e">
            <v>#REF!</v>
          </cell>
          <cell r="H389" t="str">
            <v>Rp.</v>
          </cell>
          <cell r="I389" t="e">
            <v>#REF!</v>
          </cell>
        </row>
        <row r="390">
          <cell r="C390">
            <v>8.1</v>
          </cell>
          <cell r="D390" t="str">
            <v>x</v>
          </cell>
          <cell r="E390" t="str">
            <v>Anal.F.8 (Cetakan Beton)</v>
          </cell>
          <cell r="F390" t="str">
            <v>@ Rp.</v>
          </cell>
          <cell r="G390" t="e">
            <v>#REF!</v>
          </cell>
          <cell r="H390" t="str">
            <v>Rp.</v>
          </cell>
          <cell r="I390" t="e">
            <v>#REF!</v>
          </cell>
        </row>
        <row r="391">
          <cell r="C391">
            <v>148.5701</v>
          </cell>
          <cell r="D391" t="str">
            <v>x</v>
          </cell>
          <cell r="E391" t="str">
            <v>Anal.I.2 (Rangka Besi)</v>
          </cell>
          <cell r="F391" t="str">
            <v>@ Rp.</v>
          </cell>
          <cell r="G391" t="e">
            <v>#REF!</v>
          </cell>
          <cell r="H391" t="str">
            <v>Rp.</v>
          </cell>
          <cell r="I391" t="e">
            <v>#REF!</v>
          </cell>
        </row>
        <row r="392">
          <cell r="C392">
            <v>0.6</v>
          </cell>
          <cell r="D392" t="str">
            <v>x</v>
          </cell>
          <cell r="E392" t="str">
            <v>Anal. Stutwerk</v>
          </cell>
          <cell r="F392" t="str">
            <v>@ Rp.</v>
          </cell>
          <cell r="G392" t="e">
            <v>#REF!</v>
          </cell>
          <cell r="H392" t="str">
            <v>Rp.</v>
          </cell>
          <cell r="I392" t="e">
            <v>#REF!</v>
          </cell>
        </row>
        <row r="393">
          <cell r="J393" t="str">
            <v>Rp.</v>
          </cell>
          <cell r="K393" t="e">
            <v>#REF!</v>
          </cell>
        </row>
        <row r="396">
          <cell r="B396">
            <v>34</v>
          </cell>
          <cell r="C396" t="str">
            <v>Analisa Plat Tebal 12 cm. Beton Konvensional / M3 ( Lantai Dasar )</v>
          </cell>
        </row>
        <row r="398">
          <cell r="C398">
            <v>1</v>
          </cell>
          <cell r="D398" t="str">
            <v>x</v>
          </cell>
          <cell r="E398" t="str">
            <v>Anal.G.41.A (Stam Beton K. 225)</v>
          </cell>
          <cell r="F398" t="str">
            <v>@ Rp.</v>
          </cell>
          <cell r="G398" t="e">
            <v>#REF!</v>
          </cell>
          <cell r="H398" t="str">
            <v>Rp.</v>
          </cell>
          <cell r="I398" t="e">
            <v>#REF!</v>
          </cell>
        </row>
        <row r="399">
          <cell r="C399">
            <v>8.3332999999999995</v>
          </cell>
          <cell r="D399" t="str">
            <v>x</v>
          </cell>
          <cell r="E399" t="str">
            <v>Anal.F.8 (Cetakan Beton)</v>
          </cell>
          <cell r="F399" t="str">
            <v>@ Rp.</v>
          </cell>
          <cell r="G399" t="e">
            <v>#REF!</v>
          </cell>
          <cell r="H399" t="str">
            <v>Rp.</v>
          </cell>
          <cell r="I399" t="e">
            <v>#REF!</v>
          </cell>
        </row>
        <row r="400">
          <cell r="C400">
            <v>80.523700000000005</v>
          </cell>
          <cell r="D400" t="str">
            <v>x</v>
          </cell>
          <cell r="E400" t="str">
            <v>Anal.I.2 (Rangka Besi)</v>
          </cell>
          <cell r="F400" t="str">
            <v>@ Rp.</v>
          </cell>
          <cell r="G400" t="e">
            <v>#REF!</v>
          </cell>
          <cell r="H400" t="str">
            <v>Rp.</v>
          </cell>
          <cell r="I400" t="e">
            <v>#REF!</v>
          </cell>
        </row>
        <row r="401">
          <cell r="C401">
            <v>0.6</v>
          </cell>
          <cell r="D401" t="str">
            <v>x</v>
          </cell>
          <cell r="E401" t="str">
            <v>Anal. Stutwerk</v>
          </cell>
          <cell r="F401" t="str">
            <v>@ Rp.</v>
          </cell>
          <cell r="G401" t="e">
            <v>#REF!</v>
          </cell>
          <cell r="H401" t="str">
            <v>Rp.</v>
          </cell>
          <cell r="I401"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2">
          <cell r="A2" t="str">
            <v>JADWAL PELAKSANAAN PEKERJAAN</v>
          </cell>
        </row>
        <row r="5">
          <cell r="A5" t="str">
            <v>Nama Pekerjaan</v>
          </cell>
          <cell r="D5" t="str">
            <v>:</v>
          </cell>
          <cell r="E5" t="str">
            <v>Medan - Deli Serdang</v>
          </cell>
        </row>
        <row r="7">
          <cell r="A7" t="str">
            <v>Paket/ Kontrak No.</v>
          </cell>
          <cell r="D7" t="str">
            <v>:</v>
          </cell>
          <cell r="E7" t="str">
            <v>--</v>
          </cell>
        </row>
        <row r="9">
          <cell r="H9" t="str">
            <v>Total Harga</v>
          </cell>
        </row>
        <row r="10">
          <cell r="A10" t="str">
            <v>No.</v>
          </cell>
          <cell r="B10" t="str">
            <v>Uraian Pekerjaan</v>
          </cell>
          <cell r="H10" t="str">
            <v>(Rp.)</v>
          </cell>
        </row>
        <row r="13">
          <cell r="A13" t="str">
            <v>DIV. I</v>
          </cell>
          <cell r="C13" t="str">
            <v>Umum</v>
          </cell>
        </row>
        <row r="14">
          <cell r="A14" t="str">
            <v>1.2</v>
          </cell>
          <cell r="C14" t="str">
            <v>Mobilisasi</v>
          </cell>
          <cell r="H14">
            <v>35574000</v>
          </cell>
        </row>
        <row r="15">
          <cell r="A15" t="str">
            <v>DIV. II</v>
          </cell>
          <cell r="C15" t="str">
            <v>Drainase</v>
          </cell>
        </row>
        <row r="16">
          <cell r="A16">
            <v>2.1</v>
          </cell>
          <cell r="C16" t="str">
            <v xml:space="preserve">Pekerjaan Galian untuk Selokan Drainase dan Saluran Air </v>
          </cell>
          <cell r="H16">
            <v>2694585.6</v>
          </cell>
        </row>
        <row r="17">
          <cell r="A17" t="str">
            <v>2.3 (3)</v>
          </cell>
          <cell r="C17" t="str">
            <v>Gorong-Gorong Pipa Beton Bertulang, Diameter Dalam 70  s/d 100 cm</v>
          </cell>
          <cell r="H17">
            <v>0</v>
          </cell>
        </row>
        <row r="19">
          <cell r="A19" t="str">
            <v>DIV. III</v>
          </cell>
          <cell r="C19" t="str">
            <v>Drainase</v>
          </cell>
        </row>
        <row r="20">
          <cell r="A20" t="str">
            <v>3.1 (1)</v>
          </cell>
          <cell r="C20" t="str">
            <v>Galian Biasa</v>
          </cell>
          <cell r="H20">
            <v>61932646.800000004</v>
          </cell>
        </row>
        <row r="21">
          <cell r="A21" t="str">
            <v>3.2 (1)</v>
          </cell>
          <cell r="C21" t="str">
            <v>Timbunan Biasa dari Selain Galian Sumber Bahan</v>
          </cell>
          <cell r="H21">
            <v>0</v>
          </cell>
        </row>
        <row r="22">
          <cell r="A22" t="str">
            <v>3.2 (2)</v>
          </cell>
          <cell r="C22" t="str">
            <v>Timbunan Pilihan</v>
          </cell>
          <cell r="H22">
            <v>0</v>
          </cell>
        </row>
        <row r="23">
          <cell r="A23">
            <v>3.3</v>
          </cell>
          <cell r="C23" t="str">
            <v>Penyiapan Badan Jalan</v>
          </cell>
          <cell r="H23">
            <v>26364000</v>
          </cell>
        </row>
        <row r="25">
          <cell r="A25" t="str">
            <v>DIV. IV</v>
          </cell>
          <cell r="C25" t="str">
            <v>Perbaikan Tepi Perkerasan dan Bahu Jalan</v>
          </cell>
        </row>
        <row r="26">
          <cell r="A26" t="str">
            <v>4.2 (2)</v>
          </cell>
          <cell r="C26" t="str">
            <v>Lapis Pondasi Agregat Kelas B</v>
          </cell>
          <cell r="G26">
            <v>8.3500000000000014</v>
          </cell>
          <cell r="H26">
            <v>242807250</v>
          </cell>
        </row>
        <row r="27">
          <cell r="A27" t="str">
            <v>DIV. II</v>
          </cell>
          <cell r="C27" t="str">
            <v>Perbaikan Tepi Perkerasan dan Bahu Jalan</v>
          </cell>
        </row>
        <row r="28">
          <cell r="A28" t="str">
            <v>5.1 (1)</v>
          </cell>
          <cell r="C28" t="str">
            <v>Lapis Pondasi Agregat Kelas A</v>
          </cell>
          <cell r="G28">
            <v>4.25</v>
          </cell>
          <cell r="H28">
            <v>62043750</v>
          </cell>
        </row>
        <row r="29">
          <cell r="A29" t="str">
            <v>5.1 (2)</v>
          </cell>
          <cell r="C29" t="str">
            <v>Lapis Pondasi Agregat Kelas B</v>
          </cell>
          <cell r="G29">
            <v>5.5</v>
          </cell>
          <cell r="H29">
            <v>0</v>
          </cell>
        </row>
        <row r="31">
          <cell r="A31" t="str">
            <v>DIV. VI</v>
          </cell>
          <cell r="C31" t="str">
            <v>Perkerasan Aspal</v>
          </cell>
        </row>
        <row r="32">
          <cell r="A32" t="str">
            <v>6.1 (1)</v>
          </cell>
          <cell r="C32" t="str">
            <v>Lapis Resap Pengikat</v>
          </cell>
          <cell r="H32">
            <v>28693800</v>
          </cell>
        </row>
        <row r="33">
          <cell r="A33" t="str">
            <v>6.1 (2)</v>
          </cell>
          <cell r="C33" t="str">
            <v>Lapis Perekat</v>
          </cell>
          <cell r="F33">
            <v>1.3753676322176709</v>
          </cell>
          <cell r="G33">
            <v>0</v>
          </cell>
          <cell r="H33">
            <v>47846568</v>
          </cell>
        </row>
        <row r="34">
          <cell r="A34" t="str">
            <v>6.3 (5a)</v>
          </cell>
          <cell r="C34" t="str">
            <v>Laston Lapis Aus  (AC-WC)</v>
          </cell>
          <cell r="H34">
            <v>1521954000</v>
          </cell>
        </row>
        <row r="35">
          <cell r="A35" t="str">
            <v>6.3 (6)</v>
          </cell>
          <cell r="C35" t="str">
            <v>Laston Lapis Antara (AC-BC)</v>
          </cell>
          <cell r="G35">
            <v>22</v>
          </cell>
          <cell r="H35">
            <v>0</v>
          </cell>
        </row>
        <row r="36">
          <cell r="A36" t="str">
            <v>6.3 (6c)</v>
          </cell>
          <cell r="C36" t="str">
            <v>Laston Lapis Antara (AC-BC) Levelling</v>
          </cell>
          <cell r="G36">
            <v>4.5500000000000007</v>
          </cell>
          <cell r="H36">
            <v>533860936.23000002</v>
          </cell>
        </row>
        <row r="37">
          <cell r="F37">
            <v>0</v>
          </cell>
        </row>
        <row r="38">
          <cell r="A38" t="str">
            <v>DIV. VII</v>
          </cell>
          <cell r="C38" t="str">
            <v>Struktur</v>
          </cell>
        </row>
        <row r="39">
          <cell r="A39" t="str">
            <v>7.1 (6)</v>
          </cell>
          <cell r="C39" t="str">
            <v>Beton K175</v>
          </cell>
          <cell r="H39">
            <v>0</v>
          </cell>
        </row>
        <row r="40">
          <cell r="A40">
            <v>7.9</v>
          </cell>
          <cell r="C40" t="str">
            <v>Pasangan Batu</v>
          </cell>
          <cell r="F40">
            <v>0</v>
          </cell>
          <cell r="H40">
            <v>0</v>
          </cell>
        </row>
        <row r="42">
          <cell r="A42" t="str">
            <v>DIV. VIII</v>
          </cell>
          <cell r="C42" t="str">
            <v>Pengembalian Kondisi dan Pekerjaan  Minor</v>
          </cell>
        </row>
        <row r="43">
          <cell r="A43" t="str">
            <v>8.1 (1)</v>
          </cell>
          <cell r="C43" t="str">
            <v>Lapis Pondasi agregat Kelas A untuk Pekerjaan Minor</v>
          </cell>
          <cell r="H43">
            <v>0</v>
          </cell>
        </row>
        <row r="44">
          <cell r="A44" t="str">
            <v>8.1 (5)</v>
          </cell>
          <cell r="C44" t="str">
            <v>Campuran Aspal Panas untuk Pekerjaan Minor</v>
          </cell>
          <cell r="H44">
            <v>11656987.838999998</v>
          </cell>
        </row>
        <row r="45">
          <cell r="A45" t="str">
            <v>8.4 (3).(b)</v>
          </cell>
          <cell r="C45" t="str">
            <v>Marka Jalan Thermoplastic</v>
          </cell>
          <cell r="H45">
            <v>0</v>
          </cell>
        </row>
        <row r="46">
          <cell r="A46" t="str">
            <v>8.4 (4)</v>
          </cell>
          <cell r="C46" t="str">
            <v xml:space="preserve">Rambu Jalan </v>
          </cell>
          <cell r="H46">
            <v>0</v>
          </cell>
        </row>
        <row r="47">
          <cell r="A47" t="str">
            <v>8.4 (6)</v>
          </cell>
          <cell r="C47" t="str">
            <v>Patok Kilometer</v>
          </cell>
          <cell r="H47">
            <v>0</v>
          </cell>
        </row>
        <row r="49">
          <cell r="A49" t="str">
            <v>DIV. IX</v>
          </cell>
          <cell r="C49" t="str">
            <v>Pekerjaan Harian</v>
          </cell>
        </row>
        <row r="50">
          <cell r="A50">
            <v>9.1</v>
          </cell>
          <cell r="C50" t="str">
            <v>Mandor</v>
          </cell>
          <cell r="H50">
            <v>0</v>
          </cell>
        </row>
        <row r="51">
          <cell r="A51">
            <v>9.1999999999999993</v>
          </cell>
          <cell r="C51" t="str">
            <v>Pekerja Biasa</v>
          </cell>
          <cell r="H51">
            <v>0</v>
          </cell>
        </row>
        <row r="52">
          <cell r="A52">
            <v>9.3000000000000007</v>
          </cell>
          <cell r="C52" t="str">
            <v>Tukang Kayu, Tukang Batu, dsb</v>
          </cell>
          <cell r="H52">
            <v>0</v>
          </cell>
        </row>
        <row r="53">
          <cell r="A53">
            <v>9.4</v>
          </cell>
          <cell r="C53" t="str">
            <v>Dump Truck 3 - 4 M3</v>
          </cell>
          <cell r="H53">
            <v>0</v>
          </cell>
        </row>
        <row r="54">
          <cell r="A54">
            <v>9.5</v>
          </cell>
          <cell r="C54" t="str">
            <v>Truk dengan bak datar kapasitas 3 - 4 Ton</v>
          </cell>
          <cell r="H54">
            <v>0</v>
          </cell>
        </row>
        <row r="55">
          <cell r="A55">
            <v>9.6999999999999993</v>
          </cell>
          <cell r="C55" t="str">
            <v>Bulldozer 100 - 150 HP</v>
          </cell>
          <cell r="H55">
            <v>0</v>
          </cell>
        </row>
        <row r="56">
          <cell r="A56">
            <v>9.9</v>
          </cell>
          <cell r="C56" t="str">
            <v>Wheel Loader 1.0 - 1.6 M3</v>
          </cell>
          <cell r="H56">
            <v>0</v>
          </cell>
        </row>
        <row r="57">
          <cell r="A57">
            <v>9.11</v>
          </cell>
          <cell r="C57" t="str">
            <v>Excavator 80 - 140 HP</v>
          </cell>
          <cell r="H57">
            <v>0</v>
          </cell>
        </row>
        <row r="58">
          <cell r="A58">
            <v>9.1300000000000008</v>
          </cell>
          <cell r="C58" t="str">
            <v>Mesin Gilas Roda Besi 6 - 9 Ton</v>
          </cell>
          <cell r="H58">
            <v>0</v>
          </cell>
        </row>
        <row r="60">
          <cell r="A60" t="str">
            <v>DIV. X</v>
          </cell>
          <cell r="C60" t="str">
            <v>Pekerjaan Lain-lain</v>
          </cell>
        </row>
        <row r="61">
          <cell r="A61" t="str">
            <v>10.1 (1)</v>
          </cell>
          <cell r="C61" t="str">
            <v>Pemeliharaan Rutin Perkerasan</v>
          </cell>
          <cell r="H61">
            <v>0</v>
          </cell>
        </row>
        <row r="62">
          <cell r="A62" t="str">
            <v>10.1 (2)</v>
          </cell>
          <cell r="C62" t="str">
            <v>Pemeliharaan Rutin Bahu Jalan</v>
          </cell>
          <cell r="H62">
            <v>0</v>
          </cell>
        </row>
        <row r="63">
          <cell r="A63" t="str">
            <v>10.1 (3)</v>
          </cell>
          <cell r="C63" t="str">
            <v>Pemeliharaan Rutin Selokan, Saluran Air. Galian dan Timbunan</v>
          </cell>
          <cell r="H63">
            <v>0</v>
          </cell>
        </row>
        <row r="64">
          <cell r="A64" t="str">
            <v>10.1 (4)</v>
          </cell>
          <cell r="C64" t="str">
            <v>Pemeliharaan Rutin Perlengkapan Jalan</v>
          </cell>
          <cell r="H64">
            <v>0</v>
          </cell>
        </row>
        <row r="65">
          <cell r="A65" t="str">
            <v>10.1 (5)</v>
          </cell>
          <cell r="C65" t="str">
            <v>Pemeliharaan Rutin Jembatan</v>
          </cell>
          <cell r="H65">
            <v>0</v>
          </cell>
        </row>
        <row r="68">
          <cell r="H68">
            <v>2575428524.4690003</v>
          </cell>
        </row>
        <row r="69">
          <cell r="C69" t="str">
            <v>% Per Bulan</v>
          </cell>
        </row>
        <row r="70">
          <cell r="C70" t="str">
            <v>% Kumulatif per Bulan</v>
          </cell>
          <cell r="J70">
            <v>1.6679304625181435</v>
          </cell>
          <cell r="K70">
            <v>3.8452185782964445</v>
          </cell>
          <cell r="L70">
            <v>6.6225066940747457</v>
          </cell>
          <cell r="M70">
            <v>1.7236944790548128</v>
          </cell>
          <cell r="N70">
            <v>4.4736944790548128</v>
          </cell>
          <cell r="O70">
            <v>7.4736944790548128</v>
          </cell>
          <cell r="P70">
            <v>6.2057929007274595</v>
          </cell>
          <cell r="Q70">
            <v>11.514966867079298</v>
          </cell>
          <cell r="R70">
            <v>28.29683903974032</v>
          </cell>
          <cell r="S70" t="e">
            <v>#DIV/0!</v>
          </cell>
          <cell r="T70" t="e">
            <v>#DIV/0!</v>
          </cell>
          <cell r="U70" t="e">
            <v>#DIV/0!</v>
          </cell>
          <cell r="V70" t="e">
            <v>#DIV/0!</v>
          </cell>
          <cell r="W70" t="e">
            <v>#DIV/0!</v>
          </cell>
          <cell r="X70" t="e">
            <v>#DIV/0!</v>
          </cell>
          <cell r="Y70" t="e">
            <v>#DIV/0!</v>
          </cell>
          <cell r="Z70" t="e">
            <v>#DIV/0!</v>
          </cell>
          <cell r="AA70" t="e">
            <v>#DIV/0!</v>
          </cell>
          <cell r="AB70" t="e">
            <v>#DIV/0!</v>
          </cell>
          <cell r="AC70" t="e">
            <v>#DIV/0!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PS"/>
      <sheetName val="WT"/>
      <sheetName val="MFC"/>
      <sheetName val="ADJ VOL"/>
      <sheetName val="1st"/>
      <sheetName val="2nd"/>
      <sheetName val="3rd"/>
      <sheetName val="4th"/>
      <sheetName val="5th"/>
      <sheetName val="6th"/>
      <sheetName val="SUM1"/>
      <sheetName val="SUM2"/>
      <sheetName val="SUM4"/>
      <sheetName val="SUM3"/>
      <sheetName val="SUM5"/>
      <sheetName val="SUM6"/>
      <sheetName val="TOTAL"/>
    </sheetNames>
    <sheetDataSet>
      <sheetData sheetId="0" refreshError="1"/>
      <sheetData sheetId="1" refreshError="1"/>
      <sheetData sheetId="2" refreshError="1"/>
      <sheetData sheetId="3" refreshError="1"/>
      <sheetData sheetId="4" refreshError="1"/>
      <sheetData sheetId="5" refreshError="1">
        <row r="14">
          <cell r="B14" t="str">
            <v>A</v>
          </cell>
        </row>
        <row r="15">
          <cell r="B15" t="str">
            <v>A</v>
          </cell>
        </row>
        <row r="16">
          <cell r="B16" t="str">
            <v>A</v>
          </cell>
        </row>
        <row r="17">
          <cell r="B17" t="str">
            <v>A</v>
          </cell>
        </row>
        <row r="19">
          <cell r="B19" t="str">
            <v>A</v>
          </cell>
        </row>
        <row r="20">
          <cell r="B20" t="str">
            <v>A</v>
          </cell>
        </row>
        <row r="21">
          <cell r="B21" t="str">
            <v>A</v>
          </cell>
        </row>
        <row r="25">
          <cell r="B25" t="str">
            <v>B</v>
          </cell>
          <cell r="AU25">
            <v>0</v>
          </cell>
        </row>
        <row r="27">
          <cell r="B27" t="str">
            <v>B</v>
          </cell>
          <cell r="AU27">
            <v>0</v>
          </cell>
        </row>
        <row r="28">
          <cell r="B28" t="str">
            <v>B</v>
          </cell>
          <cell r="AU28">
            <v>0</v>
          </cell>
        </row>
        <row r="29">
          <cell r="B29" t="str">
            <v>B</v>
          </cell>
        </row>
        <row r="30">
          <cell r="B30" t="str">
            <v>B</v>
          </cell>
          <cell r="AU30">
            <v>0</v>
          </cell>
        </row>
        <row r="31">
          <cell r="B31" t="str">
            <v>B</v>
          </cell>
        </row>
        <row r="32">
          <cell r="B32" t="str">
            <v>B</v>
          </cell>
          <cell r="AU32">
            <v>0</v>
          </cell>
        </row>
        <row r="33">
          <cell r="B33" t="str">
            <v>B</v>
          </cell>
          <cell r="AU33">
            <v>0</v>
          </cell>
        </row>
        <row r="34">
          <cell r="B34" t="str">
            <v>B</v>
          </cell>
        </row>
        <row r="35">
          <cell r="B35" t="str">
            <v>B</v>
          </cell>
        </row>
        <row r="36">
          <cell r="B36" t="str">
            <v>B</v>
          </cell>
          <cell r="AU36">
            <v>0</v>
          </cell>
        </row>
        <row r="37">
          <cell r="B37" t="str">
            <v>B</v>
          </cell>
        </row>
        <row r="38">
          <cell r="B38" t="str">
            <v>B</v>
          </cell>
        </row>
        <row r="39">
          <cell r="B39" t="str">
            <v>B</v>
          </cell>
        </row>
        <row r="40">
          <cell r="B40" t="str">
            <v>B</v>
          </cell>
        </row>
        <row r="42">
          <cell r="B42" t="str">
            <v>B</v>
          </cell>
          <cell r="AU42">
            <v>0</v>
          </cell>
        </row>
        <row r="43">
          <cell r="B43" t="str">
            <v>B</v>
          </cell>
        </row>
        <row r="44">
          <cell r="B44" t="str">
            <v>B</v>
          </cell>
          <cell r="AU44">
            <v>0</v>
          </cell>
        </row>
        <row r="46">
          <cell r="B46" t="str">
            <v>B</v>
          </cell>
          <cell r="AU46">
            <v>0</v>
          </cell>
        </row>
        <row r="47">
          <cell r="B47" t="str">
            <v>B</v>
          </cell>
          <cell r="AU47">
            <v>0</v>
          </cell>
        </row>
        <row r="48">
          <cell r="B48" t="str">
            <v>B</v>
          </cell>
        </row>
        <row r="52">
          <cell r="B52" t="str">
            <v>B</v>
          </cell>
          <cell r="AU52">
            <v>0</v>
          </cell>
        </row>
        <row r="56">
          <cell r="B56" t="str">
            <v>C</v>
          </cell>
          <cell r="AU56">
            <v>0</v>
          </cell>
        </row>
        <row r="58">
          <cell r="B58" t="str">
            <v>C</v>
          </cell>
          <cell r="AU58">
            <v>0</v>
          </cell>
        </row>
        <row r="60">
          <cell r="B60" t="str">
            <v>C</v>
          </cell>
          <cell r="AU60">
            <v>0</v>
          </cell>
        </row>
        <row r="61">
          <cell r="B61" t="str">
            <v>C</v>
          </cell>
          <cell r="AU61">
            <v>0</v>
          </cell>
        </row>
        <row r="62">
          <cell r="B62" t="str">
            <v>C</v>
          </cell>
          <cell r="AU62">
            <v>0</v>
          </cell>
        </row>
        <row r="63">
          <cell r="B63" t="str">
            <v>C</v>
          </cell>
          <cell r="AU63">
            <v>0</v>
          </cell>
        </row>
        <row r="64">
          <cell r="B64" t="str">
            <v>C</v>
          </cell>
          <cell r="AU64">
            <v>0</v>
          </cell>
        </row>
        <row r="65">
          <cell r="B65" t="str">
            <v>C</v>
          </cell>
          <cell r="AU65">
            <v>0</v>
          </cell>
        </row>
        <row r="66">
          <cell r="B66" t="str">
            <v>C</v>
          </cell>
          <cell r="AU66">
            <v>0</v>
          </cell>
        </row>
        <row r="67">
          <cell r="B67" t="str">
            <v>C</v>
          </cell>
          <cell r="AU67">
            <v>0</v>
          </cell>
        </row>
        <row r="68">
          <cell r="B68" t="str">
            <v>C</v>
          </cell>
          <cell r="AU68">
            <v>0</v>
          </cell>
        </row>
        <row r="69">
          <cell r="B69" t="str">
            <v>C</v>
          </cell>
          <cell r="AU69">
            <v>0</v>
          </cell>
        </row>
        <row r="70">
          <cell r="B70" t="str">
            <v>C</v>
          </cell>
          <cell r="AU70">
            <v>0</v>
          </cell>
        </row>
        <row r="71">
          <cell r="B71" t="str">
            <v>C</v>
          </cell>
        </row>
        <row r="72">
          <cell r="B72" t="str">
            <v>C</v>
          </cell>
          <cell r="AU72">
            <v>0</v>
          </cell>
        </row>
        <row r="74">
          <cell r="B74" t="str">
            <v>C</v>
          </cell>
          <cell r="AU74">
            <v>0</v>
          </cell>
        </row>
        <row r="75">
          <cell r="B75" t="str">
            <v>C</v>
          </cell>
          <cell r="AU75">
            <v>0</v>
          </cell>
        </row>
        <row r="76">
          <cell r="B76" t="str">
            <v>C</v>
          </cell>
        </row>
        <row r="78">
          <cell r="B78" t="str">
            <v>C</v>
          </cell>
          <cell r="AU78">
            <v>0</v>
          </cell>
        </row>
        <row r="79">
          <cell r="B79" t="str">
            <v>C</v>
          </cell>
          <cell r="AU79">
            <v>0</v>
          </cell>
        </row>
        <row r="80">
          <cell r="B80" t="str">
            <v>C</v>
          </cell>
        </row>
        <row r="81">
          <cell r="B81" t="str">
            <v>C</v>
          </cell>
          <cell r="AU81">
            <v>0</v>
          </cell>
        </row>
        <row r="82">
          <cell r="B82" t="str">
            <v>C</v>
          </cell>
          <cell r="AU82">
            <v>0</v>
          </cell>
        </row>
        <row r="83">
          <cell r="B83" t="str">
            <v>C</v>
          </cell>
          <cell r="AU83">
            <v>0</v>
          </cell>
        </row>
        <row r="89">
          <cell r="B89" t="str">
            <v>D</v>
          </cell>
          <cell r="AU89">
            <v>0</v>
          </cell>
        </row>
        <row r="90">
          <cell r="B90" t="str">
            <v>D</v>
          </cell>
          <cell r="AU90">
            <v>0</v>
          </cell>
        </row>
        <row r="92">
          <cell r="B92" t="str">
            <v>D</v>
          </cell>
          <cell r="AU92">
            <v>0</v>
          </cell>
        </row>
        <row r="93">
          <cell r="B93" t="str">
            <v>D</v>
          </cell>
          <cell r="AU93">
            <v>0</v>
          </cell>
        </row>
        <row r="94">
          <cell r="B94" t="str">
            <v>D</v>
          </cell>
          <cell r="AU94">
            <v>0</v>
          </cell>
        </row>
        <row r="95">
          <cell r="B95" t="str">
            <v>D</v>
          </cell>
          <cell r="AU95">
            <v>0</v>
          </cell>
        </row>
        <row r="96">
          <cell r="B96" t="str">
            <v>D</v>
          </cell>
          <cell r="AU96">
            <v>0</v>
          </cell>
        </row>
        <row r="97">
          <cell r="B97" t="str">
            <v>D</v>
          </cell>
          <cell r="AU97">
            <v>0</v>
          </cell>
        </row>
        <row r="98">
          <cell r="B98" t="str">
            <v>D</v>
          </cell>
          <cell r="AU98">
            <v>0</v>
          </cell>
        </row>
        <row r="99">
          <cell r="B99" t="str">
            <v>D</v>
          </cell>
          <cell r="AU99">
            <v>0</v>
          </cell>
        </row>
        <row r="100">
          <cell r="B100" t="str">
            <v>D</v>
          </cell>
          <cell r="AU100">
            <v>0</v>
          </cell>
        </row>
        <row r="101">
          <cell r="B101" t="str">
            <v>D</v>
          </cell>
        </row>
        <row r="104">
          <cell r="B104" t="str">
            <v>D</v>
          </cell>
          <cell r="AU104">
            <v>0</v>
          </cell>
        </row>
        <row r="105">
          <cell r="B105" t="str">
            <v>D</v>
          </cell>
          <cell r="AU105">
            <v>0</v>
          </cell>
        </row>
        <row r="106">
          <cell r="B106" t="str">
            <v>D</v>
          </cell>
          <cell r="AU106">
            <v>0</v>
          </cell>
        </row>
        <row r="107">
          <cell r="B107" t="str">
            <v>D</v>
          </cell>
          <cell r="AU107">
            <v>0</v>
          </cell>
        </row>
        <row r="108">
          <cell r="B108" t="str">
            <v>D</v>
          </cell>
          <cell r="AU108">
            <v>0</v>
          </cell>
        </row>
        <row r="109">
          <cell r="B109" t="str">
            <v>D</v>
          </cell>
          <cell r="AU109">
            <v>0</v>
          </cell>
        </row>
        <row r="110">
          <cell r="B110" t="str">
            <v>D</v>
          </cell>
          <cell r="AU110">
            <v>0</v>
          </cell>
        </row>
        <row r="111">
          <cell r="B111" t="str">
            <v>D</v>
          </cell>
          <cell r="AU111">
            <v>0</v>
          </cell>
        </row>
        <row r="112">
          <cell r="B112" t="str">
            <v>D</v>
          </cell>
          <cell r="AU112">
            <v>0</v>
          </cell>
        </row>
        <row r="113">
          <cell r="B113" t="str">
            <v>D</v>
          </cell>
          <cell r="AU113">
            <v>0</v>
          </cell>
        </row>
        <row r="114">
          <cell r="B114" t="str">
            <v>D</v>
          </cell>
          <cell r="AU114">
            <v>0</v>
          </cell>
        </row>
        <row r="115">
          <cell r="B115" t="str">
            <v>D</v>
          </cell>
          <cell r="AU115">
            <v>0</v>
          </cell>
        </row>
        <row r="116">
          <cell r="B116" t="str">
            <v>D</v>
          </cell>
        </row>
        <row r="117">
          <cell r="B117" t="str">
            <v>D</v>
          </cell>
          <cell r="AU117">
            <v>0</v>
          </cell>
        </row>
        <row r="118">
          <cell r="B118" t="str">
            <v>D</v>
          </cell>
        </row>
        <row r="119">
          <cell r="B119" t="str">
            <v>D</v>
          </cell>
          <cell r="AU119">
            <v>0</v>
          </cell>
        </row>
        <row r="121">
          <cell r="B121" t="str">
            <v>D</v>
          </cell>
          <cell r="AU121">
            <v>0</v>
          </cell>
        </row>
        <row r="122">
          <cell r="B122" t="str">
            <v>D</v>
          </cell>
          <cell r="AU122">
            <v>0</v>
          </cell>
        </row>
        <row r="123">
          <cell r="B123" t="str">
            <v>D</v>
          </cell>
          <cell r="AU123">
            <v>0</v>
          </cell>
        </row>
        <row r="124">
          <cell r="B124" t="str">
            <v>D</v>
          </cell>
          <cell r="AU124">
            <v>0</v>
          </cell>
        </row>
        <row r="125">
          <cell r="B125" t="str">
            <v>D</v>
          </cell>
          <cell r="AU125">
            <v>0</v>
          </cell>
        </row>
        <row r="126">
          <cell r="B126" t="str">
            <v>D</v>
          </cell>
          <cell r="AU126">
            <v>0</v>
          </cell>
        </row>
        <row r="130">
          <cell r="B130" t="str">
            <v>E</v>
          </cell>
          <cell r="AU130">
            <v>0</v>
          </cell>
        </row>
        <row r="131">
          <cell r="B131" t="str">
            <v>E</v>
          </cell>
          <cell r="AU131">
            <v>0</v>
          </cell>
        </row>
        <row r="133">
          <cell r="B133" t="str">
            <v>E</v>
          </cell>
          <cell r="AU133">
            <v>0</v>
          </cell>
        </row>
        <row r="134">
          <cell r="B134" t="str">
            <v>E</v>
          </cell>
          <cell r="AU134">
            <v>0</v>
          </cell>
        </row>
        <row r="135">
          <cell r="B135" t="str">
            <v>E</v>
          </cell>
          <cell r="AU135">
            <v>0</v>
          </cell>
        </row>
        <row r="136">
          <cell r="B136" t="str">
            <v>E</v>
          </cell>
          <cell r="AU136">
            <v>0</v>
          </cell>
        </row>
        <row r="137">
          <cell r="B137" t="str">
            <v>E</v>
          </cell>
          <cell r="AU137">
            <v>0</v>
          </cell>
        </row>
        <row r="138">
          <cell r="B138" t="str">
            <v>E</v>
          </cell>
          <cell r="AU138">
            <v>0</v>
          </cell>
        </row>
        <row r="139">
          <cell r="B139" t="str">
            <v>E</v>
          </cell>
          <cell r="AU139">
            <v>0</v>
          </cell>
        </row>
        <row r="140">
          <cell r="B140" t="str">
            <v>E</v>
          </cell>
          <cell r="AU140">
            <v>0</v>
          </cell>
        </row>
        <row r="141">
          <cell r="B141" t="str">
            <v>E</v>
          </cell>
          <cell r="AU141">
            <v>0</v>
          </cell>
        </row>
        <row r="142">
          <cell r="B142" t="str">
            <v>E</v>
          </cell>
        </row>
        <row r="143">
          <cell r="B143" t="str">
            <v>E</v>
          </cell>
          <cell r="AU143">
            <v>0</v>
          </cell>
        </row>
        <row r="144">
          <cell r="B144" t="str">
            <v>E</v>
          </cell>
          <cell r="AU144">
            <v>0</v>
          </cell>
        </row>
        <row r="145">
          <cell r="B145" t="str">
            <v>E</v>
          </cell>
          <cell r="AU145">
            <v>0</v>
          </cell>
        </row>
        <row r="146">
          <cell r="B146" t="str">
            <v>E</v>
          </cell>
          <cell r="AU146">
            <v>0</v>
          </cell>
        </row>
        <row r="147">
          <cell r="B147" t="str">
            <v>E</v>
          </cell>
          <cell r="AU147">
            <v>0</v>
          </cell>
        </row>
        <row r="148">
          <cell r="B148" t="str">
            <v>E</v>
          </cell>
          <cell r="AU148">
            <v>0</v>
          </cell>
        </row>
        <row r="149">
          <cell r="B149" t="str">
            <v>E</v>
          </cell>
          <cell r="AU149">
            <v>0</v>
          </cell>
        </row>
        <row r="150">
          <cell r="B150" t="str">
            <v>E</v>
          </cell>
          <cell r="AU150">
            <v>0</v>
          </cell>
        </row>
        <row r="152">
          <cell r="B152" t="str">
            <v>E</v>
          </cell>
          <cell r="AU152">
            <v>0</v>
          </cell>
        </row>
        <row r="153">
          <cell r="B153" t="str">
            <v>E</v>
          </cell>
          <cell r="AU153">
            <v>0</v>
          </cell>
        </row>
        <row r="154">
          <cell r="B154" t="str">
            <v>E</v>
          </cell>
          <cell r="AU154">
            <v>0</v>
          </cell>
        </row>
        <row r="155">
          <cell r="B155" t="str">
            <v>E</v>
          </cell>
          <cell r="AU155">
            <v>0</v>
          </cell>
        </row>
        <row r="156">
          <cell r="B156" t="str">
            <v>E</v>
          </cell>
          <cell r="AU156">
            <v>0</v>
          </cell>
        </row>
        <row r="157">
          <cell r="B157" t="str">
            <v>E</v>
          </cell>
          <cell r="AU157">
            <v>0</v>
          </cell>
        </row>
        <row r="158">
          <cell r="B158" t="str">
            <v>E</v>
          </cell>
          <cell r="AU158">
            <v>0</v>
          </cell>
        </row>
        <row r="159">
          <cell r="B159" t="str">
            <v>E</v>
          </cell>
          <cell r="AU159">
            <v>0</v>
          </cell>
        </row>
        <row r="160">
          <cell r="B160" t="str">
            <v>E</v>
          </cell>
          <cell r="AU160">
            <v>0</v>
          </cell>
        </row>
        <row r="161">
          <cell r="B161" t="str">
            <v>E</v>
          </cell>
          <cell r="AU161">
            <v>0</v>
          </cell>
        </row>
        <row r="162">
          <cell r="B162" t="str">
            <v>E</v>
          </cell>
          <cell r="AU162">
            <v>0</v>
          </cell>
        </row>
        <row r="163">
          <cell r="B163" t="str">
            <v>E</v>
          </cell>
          <cell r="AU163">
            <v>0</v>
          </cell>
        </row>
        <row r="164">
          <cell r="B164" t="str">
            <v>E</v>
          </cell>
          <cell r="AU164">
            <v>0</v>
          </cell>
        </row>
        <row r="165">
          <cell r="B165" t="str">
            <v>E</v>
          </cell>
          <cell r="AU165">
            <v>0</v>
          </cell>
        </row>
        <row r="166">
          <cell r="B166" t="str">
            <v>E</v>
          </cell>
          <cell r="AU166">
            <v>0</v>
          </cell>
        </row>
        <row r="167">
          <cell r="B167" t="str">
            <v>E</v>
          </cell>
          <cell r="AU167">
            <v>0</v>
          </cell>
        </row>
        <row r="168">
          <cell r="B168" t="str">
            <v>E</v>
          </cell>
        </row>
        <row r="169">
          <cell r="B169" t="str">
            <v>E</v>
          </cell>
          <cell r="AU169">
            <v>0</v>
          </cell>
        </row>
        <row r="170">
          <cell r="B170" t="str">
            <v>E</v>
          </cell>
          <cell r="AU170">
            <v>0</v>
          </cell>
        </row>
        <row r="171">
          <cell r="B171" t="str">
            <v>E</v>
          </cell>
          <cell r="AU171">
            <v>0</v>
          </cell>
        </row>
        <row r="176">
          <cell r="B176" t="str">
            <v>E</v>
          </cell>
          <cell r="AU176">
            <v>0</v>
          </cell>
        </row>
        <row r="177">
          <cell r="B177" t="str">
            <v>E</v>
          </cell>
          <cell r="AU177">
            <v>0</v>
          </cell>
        </row>
        <row r="178">
          <cell r="B178" t="str">
            <v>E</v>
          </cell>
          <cell r="AU178">
            <v>0</v>
          </cell>
        </row>
        <row r="179">
          <cell r="B179" t="str">
            <v>E</v>
          </cell>
          <cell r="AU179">
            <v>0</v>
          </cell>
        </row>
        <row r="180">
          <cell r="B180" t="str">
            <v>E</v>
          </cell>
          <cell r="AU180">
            <v>0</v>
          </cell>
        </row>
        <row r="181">
          <cell r="B181" t="str">
            <v>E</v>
          </cell>
          <cell r="AU181">
            <v>0</v>
          </cell>
        </row>
        <row r="182">
          <cell r="B182" t="str">
            <v>E</v>
          </cell>
          <cell r="AU182">
            <v>0</v>
          </cell>
        </row>
        <row r="183">
          <cell r="B183" t="str">
            <v>E</v>
          </cell>
          <cell r="AU183">
            <v>0</v>
          </cell>
        </row>
        <row r="189">
          <cell r="B189" t="str">
            <v>F</v>
          </cell>
          <cell r="AU189">
            <v>0</v>
          </cell>
        </row>
        <row r="190">
          <cell r="B190" t="str">
            <v>F</v>
          </cell>
          <cell r="AU190">
            <v>0</v>
          </cell>
        </row>
        <row r="191">
          <cell r="B191" t="str">
            <v>F</v>
          </cell>
          <cell r="AU191">
            <v>0</v>
          </cell>
        </row>
        <row r="194">
          <cell r="B194" t="str">
            <v>F</v>
          </cell>
          <cell r="AU194">
            <v>0</v>
          </cell>
        </row>
        <row r="195">
          <cell r="B195" t="str">
            <v>F</v>
          </cell>
          <cell r="AU195">
            <v>0</v>
          </cell>
        </row>
        <row r="197">
          <cell r="B197" t="str">
            <v>F</v>
          </cell>
          <cell r="AU197">
            <v>0</v>
          </cell>
        </row>
        <row r="198">
          <cell r="B198" t="str">
            <v>F</v>
          </cell>
          <cell r="AU198">
            <v>0</v>
          </cell>
        </row>
        <row r="199">
          <cell r="B199" t="str">
            <v>F</v>
          </cell>
          <cell r="AU199">
            <v>0</v>
          </cell>
        </row>
        <row r="200">
          <cell r="B200" t="str">
            <v>F</v>
          </cell>
          <cell r="AU200">
            <v>0</v>
          </cell>
        </row>
        <row r="201">
          <cell r="B201" t="str">
            <v>F</v>
          </cell>
          <cell r="AU201">
            <v>0</v>
          </cell>
        </row>
        <row r="202">
          <cell r="B202" t="str">
            <v>F</v>
          </cell>
          <cell r="AU202">
            <v>0</v>
          </cell>
        </row>
        <row r="203">
          <cell r="B203" t="str">
            <v>F</v>
          </cell>
          <cell r="AU203">
            <v>0</v>
          </cell>
        </row>
        <row r="204">
          <cell r="B204" t="str">
            <v>F</v>
          </cell>
        </row>
        <row r="205">
          <cell r="B205" t="str">
            <v>F</v>
          </cell>
          <cell r="AU205">
            <v>0</v>
          </cell>
        </row>
        <row r="207">
          <cell r="B207" t="str">
            <v>F</v>
          </cell>
          <cell r="AU207">
            <v>0</v>
          </cell>
        </row>
        <row r="208">
          <cell r="B208" t="str">
            <v>F</v>
          </cell>
          <cell r="AU208">
            <v>0</v>
          </cell>
        </row>
        <row r="209">
          <cell r="B209" t="str">
            <v>F</v>
          </cell>
          <cell r="AU209">
            <v>0</v>
          </cell>
        </row>
        <row r="210">
          <cell r="B210" t="str">
            <v>F</v>
          </cell>
        </row>
        <row r="211">
          <cell r="B211" t="str">
            <v>F</v>
          </cell>
          <cell r="AU211">
            <v>0</v>
          </cell>
        </row>
        <row r="212">
          <cell r="B212" t="str">
            <v>F</v>
          </cell>
          <cell r="AU212">
            <v>0</v>
          </cell>
        </row>
        <row r="213">
          <cell r="B213" t="str">
            <v>F</v>
          </cell>
        </row>
        <row r="214">
          <cell r="B214" t="str">
            <v>F</v>
          </cell>
          <cell r="AU214">
            <v>0</v>
          </cell>
        </row>
        <row r="218">
          <cell r="B218" t="str">
            <v>F</v>
          </cell>
          <cell r="AU218">
            <v>0</v>
          </cell>
        </row>
        <row r="219">
          <cell r="B219" t="str">
            <v>F</v>
          </cell>
          <cell r="AU219">
            <v>0</v>
          </cell>
        </row>
        <row r="221">
          <cell r="B221" t="str">
            <v>F</v>
          </cell>
          <cell r="AU221">
            <v>0</v>
          </cell>
        </row>
        <row r="222">
          <cell r="B222" t="str">
            <v>F</v>
          </cell>
          <cell r="AU222">
            <v>0</v>
          </cell>
        </row>
        <row r="223">
          <cell r="B223" t="str">
            <v>F</v>
          </cell>
          <cell r="AU223">
            <v>0</v>
          </cell>
        </row>
        <row r="224">
          <cell r="B224" t="str">
            <v>F</v>
          </cell>
          <cell r="AU224">
            <v>0</v>
          </cell>
        </row>
        <row r="225">
          <cell r="B225" t="str">
            <v>F</v>
          </cell>
          <cell r="AU225">
            <v>0</v>
          </cell>
        </row>
        <row r="226">
          <cell r="B226" t="str">
            <v>F</v>
          </cell>
          <cell r="AU226">
            <v>0</v>
          </cell>
        </row>
        <row r="227">
          <cell r="B227" t="str">
            <v>F</v>
          </cell>
          <cell r="AU227">
            <v>0</v>
          </cell>
        </row>
        <row r="228">
          <cell r="B228" t="str">
            <v>F</v>
          </cell>
          <cell r="AU228">
            <v>0</v>
          </cell>
        </row>
        <row r="229">
          <cell r="B229" t="str">
            <v>F</v>
          </cell>
        </row>
        <row r="230">
          <cell r="B230" t="str">
            <v>F</v>
          </cell>
          <cell r="AU230">
            <v>0</v>
          </cell>
        </row>
        <row r="232">
          <cell r="B232" t="str">
            <v>F</v>
          </cell>
          <cell r="AU232">
            <v>0</v>
          </cell>
        </row>
        <row r="233">
          <cell r="B233" t="str">
            <v>F</v>
          </cell>
          <cell r="AU233">
            <v>0</v>
          </cell>
        </row>
        <row r="234">
          <cell r="B234" t="str">
            <v>F</v>
          </cell>
          <cell r="AU234">
            <v>0</v>
          </cell>
        </row>
        <row r="236">
          <cell r="B236" t="str">
            <v>F</v>
          </cell>
          <cell r="AU236">
            <v>0</v>
          </cell>
        </row>
        <row r="237">
          <cell r="B237" t="str">
            <v>F</v>
          </cell>
          <cell r="AU237">
            <v>0</v>
          </cell>
        </row>
        <row r="239">
          <cell r="B239" t="str">
            <v>F</v>
          </cell>
          <cell r="AU239">
            <v>0</v>
          </cell>
        </row>
        <row r="240">
          <cell r="B240" t="str">
            <v>F</v>
          </cell>
          <cell r="AU240">
            <v>0</v>
          </cell>
        </row>
        <row r="241">
          <cell r="B241" t="str">
            <v>F</v>
          </cell>
          <cell r="AU241">
            <v>0</v>
          </cell>
        </row>
        <row r="242">
          <cell r="B242" t="str">
            <v>F</v>
          </cell>
          <cell r="AU242">
            <v>0</v>
          </cell>
        </row>
        <row r="243">
          <cell r="B243" t="str">
            <v>F</v>
          </cell>
          <cell r="AU243">
            <v>0</v>
          </cell>
        </row>
        <row r="244">
          <cell r="B244" t="str">
            <v>F</v>
          </cell>
          <cell r="AU244">
            <v>0</v>
          </cell>
        </row>
        <row r="245">
          <cell r="B245" t="str">
            <v>F</v>
          </cell>
          <cell r="AU245">
            <v>0</v>
          </cell>
        </row>
        <row r="246">
          <cell r="B246" t="str">
            <v>F</v>
          </cell>
          <cell r="AU246">
            <v>0</v>
          </cell>
        </row>
        <row r="247">
          <cell r="B247" t="str">
            <v>F</v>
          </cell>
          <cell r="AU247">
            <v>0</v>
          </cell>
        </row>
        <row r="249">
          <cell r="B249" t="str">
            <v>F</v>
          </cell>
          <cell r="AU249">
            <v>0</v>
          </cell>
        </row>
        <row r="250">
          <cell r="B250" t="str">
            <v>F</v>
          </cell>
          <cell r="AU250">
            <v>0</v>
          </cell>
        </row>
        <row r="251">
          <cell r="B251" t="str">
            <v>F</v>
          </cell>
          <cell r="AU251">
            <v>0</v>
          </cell>
        </row>
        <row r="254">
          <cell r="B254" t="str">
            <v>F</v>
          </cell>
          <cell r="AU254">
            <v>0</v>
          </cell>
        </row>
        <row r="255">
          <cell r="B255" t="str">
            <v>F</v>
          </cell>
          <cell r="AU255">
            <v>0</v>
          </cell>
        </row>
        <row r="256">
          <cell r="B256" t="str">
            <v>F</v>
          </cell>
          <cell r="AU256">
            <v>0</v>
          </cell>
        </row>
        <row r="257">
          <cell r="B257" t="str">
            <v>F</v>
          </cell>
          <cell r="AU257">
            <v>0</v>
          </cell>
        </row>
        <row r="258">
          <cell r="B258" t="str">
            <v>F</v>
          </cell>
          <cell r="AU258">
            <v>0</v>
          </cell>
        </row>
        <row r="259">
          <cell r="B259" t="str">
            <v>F</v>
          </cell>
          <cell r="AU259">
            <v>0</v>
          </cell>
        </row>
        <row r="260">
          <cell r="B260" t="str">
            <v>F</v>
          </cell>
        </row>
        <row r="261">
          <cell r="B261" t="str">
            <v>F</v>
          </cell>
          <cell r="AU261">
            <v>0</v>
          </cell>
        </row>
        <row r="262">
          <cell r="B262" t="str">
            <v>F</v>
          </cell>
        </row>
        <row r="263">
          <cell r="B263" t="str">
            <v>F</v>
          </cell>
        </row>
        <row r="265">
          <cell r="B265" t="str">
            <v>F</v>
          </cell>
          <cell r="AU265">
            <v>0</v>
          </cell>
        </row>
        <row r="271">
          <cell r="B271" t="str">
            <v>H</v>
          </cell>
          <cell r="AU271">
            <v>0</v>
          </cell>
        </row>
        <row r="272">
          <cell r="B272" t="str">
            <v>H</v>
          </cell>
          <cell r="AU272">
            <v>0</v>
          </cell>
        </row>
        <row r="275">
          <cell r="B275" t="str">
            <v>H</v>
          </cell>
          <cell r="AU275">
            <v>0</v>
          </cell>
        </row>
        <row r="276">
          <cell r="B276" t="str">
            <v>H</v>
          </cell>
          <cell r="AU276">
            <v>0</v>
          </cell>
        </row>
        <row r="277">
          <cell r="B277" t="str">
            <v>H</v>
          </cell>
          <cell r="AU277">
            <v>0</v>
          </cell>
        </row>
        <row r="278">
          <cell r="B278" t="str">
            <v>H</v>
          </cell>
          <cell r="AU278">
            <v>0</v>
          </cell>
        </row>
        <row r="279">
          <cell r="B279" t="str">
            <v>H</v>
          </cell>
          <cell r="AU279">
            <v>0</v>
          </cell>
        </row>
        <row r="281">
          <cell r="B281" t="str">
            <v>H</v>
          </cell>
          <cell r="AU281">
            <v>0</v>
          </cell>
        </row>
        <row r="282">
          <cell r="B282" t="str">
            <v>H</v>
          </cell>
          <cell r="AU282">
            <v>0</v>
          </cell>
        </row>
        <row r="283">
          <cell r="B283" t="str">
            <v>H</v>
          </cell>
        </row>
        <row r="284">
          <cell r="B284" t="str">
            <v>H</v>
          </cell>
          <cell r="AU284">
            <v>0</v>
          </cell>
        </row>
        <row r="285">
          <cell r="B285" t="str">
            <v>H</v>
          </cell>
          <cell r="AU285">
            <v>0</v>
          </cell>
        </row>
        <row r="286">
          <cell r="B286" t="str">
            <v>H</v>
          </cell>
          <cell r="AU286">
            <v>0</v>
          </cell>
        </row>
        <row r="287">
          <cell r="B287" t="str">
            <v>H</v>
          </cell>
        </row>
        <row r="288">
          <cell r="B288" t="str">
            <v>H</v>
          </cell>
          <cell r="AU288">
            <v>0</v>
          </cell>
        </row>
        <row r="289">
          <cell r="B289" t="str">
            <v>H</v>
          </cell>
          <cell r="AU289">
            <v>0</v>
          </cell>
        </row>
        <row r="290">
          <cell r="B290" t="str">
            <v>H</v>
          </cell>
        </row>
        <row r="291">
          <cell r="B291" t="str">
            <v>H</v>
          </cell>
        </row>
        <row r="293">
          <cell r="B293" t="str">
            <v>H</v>
          </cell>
          <cell r="AU293">
            <v>0</v>
          </cell>
        </row>
        <row r="294">
          <cell r="B294" t="str">
            <v>H</v>
          </cell>
          <cell r="AU294">
            <v>0</v>
          </cell>
        </row>
        <row r="295">
          <cell r="B295" t="str">
            <v>H</v>
          </cell>
          <cell r="AU295">
            <v>0</v>
          </cell>
        </row>
        <row r="296">
          <cell r="B296" t="str">
            <v>H</v>
          </cell>
          <cell r="AU296">
            <v>0</v>
          </cell>
        </row>
        <row r="297">
          <cell r="B297" t="str">
            <v>H</v>
          </cell>
          <cell r="AU297">
            <v>0</v>
          </cell>
        </row>
        <row r="298">
          <cell r="B298" t="str">
            <v>H</v>
          </cell>
          <cell r="AU298">
            <v>0</v>
          </cell>
        </row>
        <row r="299">
          <cell r="B299" t="str">
            <v>H</v>
          </cell>
        </row>
        <row r="300">
          <cell r="B300" t="str">
            <v>H</v>
          </cell>
        </row>
        <row r="302">
          <cell r="B302" t="str">
            <v>H</v>
          </cell>
        </row>
        <row r="303">
          <cell r="B303" t="str">
            <v>H</v>
          </cell>
        </row>
        <row r="304">
          <cell r="B304" t="str">
            <v>H</v>
          </cell>
          <cell r="AU304">
            <v>0</v>
          </cell>
        </row>
        <row r="305">
          <cell r="B305" t="str">
            <v>H</v>
          </cell>
        </row>
        <row r="306">
          <cell r="B306" t="str">
            <v>H</v>
          </cell>
          <cell r="AU306">
            <v>0</v>
          </cell>
        </row>
        <row r="307">
          <cell r="B307" t="str">
            <v>H</v>
          </cell>
        </row>
        <row r="308">
          <cell r="B308" t="str">
            <v>H</v>
          </cell>
          <cell r="AU308">
            <v>0</v>
          </cell>
        </row>
        <row r="309">
          <cell r="B309" t="str">
            <v>H</v>
          </cell>
          <cell r="AU309">
            <v>0</v>
          </cell>
        </row>
        <row r="310">
          <cell r="B310" t="str">
            <v>H</v>
          </cell>
          <cell r="AU310">
            <v>0</v>
          </cell>
        </row>
        <row r="312">
          <cell r="B312" t="str">
            <v>H</v>
          </cell>
          <cell r="AU312">
            <v>0</v>
          </cell>
        </row>
        <row r="313">
          <cell r="B313" t="str">
            <v>H</v>
          </cell>
          <cell r="AU313">
            <v>0</v>
          </cell>
        </row>
        <row r="314">
          <cell r="B314" t="str">
            <v>H</v>
          </cell>
          <cell r="AU314">
            <v>0</v>
          </cell>
        </row>
        <row r="315">
          <cell r="B315" t="str">
            <v>H</v>
          </cell>
        </row>
        <row r="316">
          <cell r="B316" t="str">
            <v>H</v>
          </cell>
        </row>
        <row r="317">
          <cell r="B317" t="str">
            <v>H</v>
          </cell>
          <cell r="AU317">
            <v>0</v>
          </cell>
        </row>
        <row r="318">
          <cell r="B318" t="str">
            <v>H</v>
          </cell>
        </row>
        <row r="319">
          <cell r="B319" t="str">
            <v>H</v>
          </cell>
          <cell r="AU319">
            <v>0</v>
          </cell>
        </row>
        <row r="320">
          <cell r="B320" t="str">
            <v>H</v>
          </cell>
          <cell r="AU320">
            <v>0</v>
          </cell>
        </row>
        <row r="321">
          <cell r="B321" t="str">
            <v>H</v>
          </cell>
        </row>
        <row r="322">
          <cell r="B322" t="str">
            <v>H</v>
          </cell>
          <cell r="AU322">
            <v>0</v>
          </cell>
        </row>
        <row r="323">
          <cell r="B323" t="str">
            <v>H</v>
          </cell>
          <cell r="AU323">
            <v>0</v>
          </cell>
        </row>
        <row r="324">
          <cell r="B324" t="str">
            <v>H</v>
          </cell>
        </row>
        <row r="325">
          <cell r="B325" t="str">
            <v>H</v>
          </cell>
        </row>
        <row r="327">
          <cell r="B327" t="str">
            <v>H</v>
          </cell>
          <cell r="AU327">
            <v>0</v>
          </cell>
        </row>
        <row r="328">
          <cell r="B328" t="str">
            <v>H</v>
          </cell>
          <cell r="AU328">
            <v>0</v>
          </cell>
        </row>
        <row r="329">
          <cell r="B329" t="str">
            <v>H</v>
          </cell>
          <cell r="AU329">
            <v>0</v>
          </cell>
        </row>
        <row r="330">
          <cell r="B330" t="str">
            <v>H</v>
          </cell>
          <cell r="AU330">
            <v>0</v>
          </cell>
        </row>
        <row r="331">
          <cell r="B331" t="str">
            <v>H</v>
          </cell>
          <cell r="AU331">
            <v>0</v>
          </cell>
        </row>
        <row r="332">
          <cell r="B332" t="str">
            <v>H</v>
          </cell>
          <cell r="AU332">
            <v>0</v>
          </cell>
        </row>
        <row r="333">
          <cell r="B333" t="str">
            <v>H</v>
          </cell>
          <cell r="AU333">
            <v>0</v>
          </cell>
        </row>
        <row r="334">
          <cell r="B334" t="str">
            <v>H</v>
          </cell>
          <cell r="AU334">
            <v>0</v>
          </cell>
        </row>
        <row r="336">
          <cell r="B336" t="str">
            <v>H</v>
          </cell>
          <cell r="AU336">
            <v>0</v>
          </cell>
        </row>
        <row r="337">
          <cell r="B337" t="str">
            <v>H</v>
          </cell>
          <cell r="AU337">
            <v>0</v>
          </cell>
        </row>
        <row r="338">
          <cell r="B338" t="str">
            <v>H</v>
          </cell>
          <cell r="AU338">
            <v>0</v>
          </cell>
        </row>
        <row r="339">
          <cell r="B339" t="str">
            <v>H</v>
          </cell>
          <cell r="AU339">
            <v>0</v>
          </cell>
        </row>
        <row r="340">
          <cell r="B340" t="str">
            <v>H</v>
          </cell>
          <cell r="AU340">
            <v>0</v>
          </cell>
        </row>
        <row r="342">
          <cell r="B342" t="str">
            <v>H</v>
          </cell>
        </row>
        <row r="343">
          <cell r="B343" t="str">
            <v>H</v>
          </cell>
        </row>
        <row r="346">
          <cell r="B346" t="str">
            <v>H</v>
          </cell>
          <cell r="AU346">
            <v>0</v>
          </cell>
        </row>
        <row r="347">
          <cell r="B347" t="str">
            <v>H</v>
          </cell>
          <cell r="AU347">
            <v>0</v>
          </cell>
        </row>
        <row r="348">
          <cell r="B348" t="str">
            <v>H</v>
          </cell>
          <cell r="AU348">
            <v>0</v>
          </cell>
        </row>
        <row r="349">
          <cell r="B349" t="str">
            <v>H</v>
          </cell>
          <cell r="AU349">
            <v>0</v>
          </cell>
        </row>
        <row r="350">
          <cell r="B350" t="str">
            <v>H</v>
          </cell>
          <cell r="AU350">
            <v>0</v>
          </cell>
        </row>
        <row r="352">
          <cell r="B352" t="str">
            <v>H</v>
          </cell>
          <cell r="AU352">
            <v>0</v>
          </cell>
        </row>
        <row r="353">
          <cell r="B353" t="str">
            <v>H</v>
          </cell>
          <cell r="AU353">
            <v>0</v>
          </cell>
        </row>
        <row r="354">
          <cell r="B354" t="str">
            <v>H</v>
          </cell>
        </row>
        <row r="355">
          <cell r="B355" t="str">
            <v>H</v>
          </cell>
          <cell r="AU355">
            <v>0</v>
          </cell>
        </row>
        <row r="356">
          <cell r="B356" t="str">
            <v>H</v>
          </cell>
          <cell r="AU356">
            <v>0</v>
          </cell>
        </row>
        <row r="357">
          <cell r="B357" t="str">
            <v>H</v>
          </cell>
          <cell r="AU357">
            <v>0</v>
          </cell>
        </row>
        <row r="358">
          <cell r="B358" t="str">
            <v>H</v>
          </cell>
        </row>
        <row r="359">
          <cell r="B359" t="str">
            <v>H</v>
          </cell>
          <cell r="AU359">
            <v>0</v>
          </cell>
        </row>
        <row r="360">
          <cell r="B360" t="str">
            <v>H</v>
          </cell>
          <cell r="AU360">
            <v>0</v>
          </cell>
        </row>
        <row r="361">
          <cell r="B361" t="str">
            <v>H</v>
          </cell>
        </row>
        <row r="362">
          <cell r="B362" t="str">
            <v>H</v>
          </cell>
        </row>
        <row r="364">
          <cell r="B364" t="str">
            <v>H</v>
          </cell>
          <cell r="AU364">
            <v>0</v>
          </cell>
        </row>
        <row r="365">
          <cell r="B365" t="str">
            <v>H</v>
          </cell>
          <cell r="AU365">
            <v>0</v>
          </cell>
        </row>
        <row r="366">
          <cell r="B366" t="str">
            <v>H</v>
          </cell>
          <cell r="AU366">
            <v>0</v>
          </cell>
        </row>
        <row r="367">
          <cell r="B367" t="str">
            <v>H</v>
          </cell>
          <cell r="AU367">
            <v>0</v>
          </cell>
        </row>
        <row r="368">
          <cell r="B368" t="str">
            <v>H</v>
          </cell>
          <cell r="AU368">
            <v>0</v>
          </cell>
        </row>
        <row r="369">
          <cell r="B369" t="str">
            <v>H</v>
          </cell>
          <cell r="AU369">
            <v>0</v>
          </cell>
        </row>
        <row r="370">
          <cell r="B370" t="str">
            <v>H</v>
          </cell>
        </row>
        <row r="371">
          <cell r="B371" t="str">
            <v>H</v>
          </cell>
        </row>
        <row r="373">
          <cell r="B373" t="str">
            <v>H</v>
          </cell>
        </row>
        <row r="374">
          <cell r="B374" t="str">
            <v>H</v>
          </cell>
        </row>
        <row r="375">
          <cell r="B375" t="str">
            <v>H</v>
          </cell>
          <cell r="AU375">
            <v>0</v>
          </cell>
        </row>
        <row r="376">
          <cell r="B376" t="str">
            <v>H</v>
          </cell>
        </row>
        <row r="377">
          <cell r="B377" t="str">
            <v>H</v>
          </cell>
          <cell r="AU377">
            <v>0</v>
          </cell>
        </row>
        <row r="378">
          <cell r="B378" t="str">
            <v>H</v>
          </cell>
        </row>
        <row r="379">
          <cell r="B379" t="str">
            <v>H</v>
          </cell>
          <cell r="AU379">
            <v>0</v>
          </cell>
        </row>
        <row r="380">
          <cell r="B380" t="str">
            <v>H</v>
          </cell>
          <cell r="AU380">
            <v>0</v>
          </cell>
        </row>
        <row r="381">
          <cell r="B381" t="str">
            <v>H</v>
          </cell>
          <cell r="AU381">
            <v>0</v>
          </cell>
        </row>
        <row r="383">
          <cell r="B383" t="str">
            <v>H</v>
          </cell>
          <cell r="AU383">
            <v>0</v>
          </cell>
        </row>
        <row r="384">
          <cell r="B384" t="str">
            <v>H</v>
          </cell>
          <cell r="AU384">
            <v>0</v>
          </cell>
        </row>
        <row r="385">
          <cell r="B385" t="str">
            <v>H</v>
          </cell>
          <cell r="AU385">
            <v>0</v>
          </cell>
        </row>
        <row r="386">
          <cell r="B386" t="str">
            <v>H</v>
          </cell>
        </row>
        <row r="387">
          <cell r="B387" t="str">
            <v>H</v>
          </cell>
          <cell r="AU387">
            <v>0</v>
          </cell>
        </row>
        <row r="388">
          <cell r="B388" t="str">
            <v>H</v>
          </cell>
        </row>
        <row r="389">
          <cell r="B389" t="str">
            <v>H</v>
          </cell>
          <cell r="AU389">
            <v>0</v>
          </cell>
        </row>
        <row r="390">
          <cell r="B390" t="str">
            <v>H</v>
          </cell>
          <cell r="AU390">
            <v>0</v>
          </cell>
        </row>
        <row r="391">
          <cell r="B391" t="str">
            <v>H</v>
          </cell>
        </row>
        <row r="392">
          <cell r="B392" t="str">
            <v>H</v>
          </cell>
          <cell r="AU392">
            <v>0</v>
          </cell>
        </row>
        <row r="393">
          <cell r="B393" t="str">
            <v>H</v>
          </cell>
          <cell r="AU393">
            <v>0</v>
          </cell>
        </row>
        <row r="394">
          <cell r="B394" t="str">
            <v>H</v>
          </cell>
        </row>
        <row r="395">
          <cell r="B395" t="str">
            <v>H</v>
          </cell>
        </row>
        <row r="397">
          <cell r="B397" t="str">
            <v>H</v>
          </cell>
          <cell r="AU397">
            <v>0</v>
          </cell>
        </row>
        <row r="398">
          <cell r="B398" t="str">
            <v>H</v>
          </cell>
          <cell r="AU398">
            <v>0</v>
          </cell>
        </row>
        <row r="399">
          <cell r="B399" t="str">
            <v>H</v>
          </cell>
          <cell r="AU399">
            <v>0</v>
          </cell>
        </row>
        <row r="400">
          <cell r="B400" t="str">
            <v>H</v>
          </cell>
          <cell r="AU400">
            <v>0</v>
          </cell>
        </row>
        <row r="401">
          <cell r="B401" t="str">
            <v>H</v>
          </cell>
          <cell r="AU401">
            <v>0</v>
          </cell>
        </row>
        <row r="402">
          <cell r="B402" t="str">
            <v>H</v>
          </cell>
          <cell r="AU402">
            <v>0</v>
          </cell>
        </row>
        <row r="403">
          <cell r="B403" t="str">
            <v>H</v>
          </cell>
          <cell r="AU403">
            <v>0</v>
          </cell>
        </row>
        <row r="404">
          <cell r="B404" t="str">
            <v>H</v>
          </cell>
          <cell r="AU404">
            <v>0</v>
          </cell>
        </row>
        <row r="406">
          <cell r="B406" t="str">
            <v>H</v>
          </cell>
          <cell r="AU406">
            <v>0</v>
          </cell>
        </row>
        <row r="407">
          <cell r="B407" t="str">
            <v>H</v>
          </cell>
          <cell r="AU407">
            <v>0</v>
          </cell>
        </row>
        <row r="408">
          <cell r="B408" t="str">
            <v>H</v>
          </cell>
          <cell r="AU408">
            <v>0</v>
          </cell>
        </row>
        <row r="409">
          <cell r="B409" t="str">
            <v>H</v>
          </cell>
          <cell r="AU409">
            <v>0</v>
          </cell>
        </row>
        <row r="410">
          <cell r="B410" t="str">
            <v>H</v>
          </cell>
          <cell r="AU410">
            <v>0</v>
          </cell>
        </row>
        <row r="412">
          <cell r="B412" t="str">
            <v>H</v>
          </cell>
        </row>
        <row r="413">
          <cell r="B413" t="str">
            <v>H</v>
          </cell>
          <cell r="AU413">
            <v>0</v>
          </cell>
        </row>
        <row r="414">
          <cell r="B414" t="str">
            <v>H</v>
          </cell>
          <cell r="AU414">
            <v>0</v>
          </cell>
        </row>
        <row r="415">
          <cell r="B415" t="str">
            <v>H</v>
          </cell>
          <cell r="AU415">
            <v>0</v>
          </cell>
        </row>
        <row r="416">
          <cell r="B416" t="str">
            <v>H</v>
          </cell>
          <cell r="AU416">
            <v>0</v>
          </cell>
        </row>
        <row r="417">
          <cell r="B417" t="str">
            <v>H</v>
          </cell>
          <cell r="AU417">
            <v>0</v>
          </cell>
        </row>
        <row r="419">
          <cell r="B419" t="str">
            <v>H</v>
          </cell>
          <cell r="AU419">
            <v>0</v>
          </cell>
        </row>
        <row r="420">
          <cell r="B420" t="str">
            <v>H</v>
          </cell>
        </row>
        <row r="421">
          <cell r="B421" t="str">
            <v>H</v>
          </cell>
          <cell r="AU421">
            <v>0</v>
          </cell>
        </row>
        <row r="422">
          <cell r="B422" t="str">
            <v>H</v>
          </cell>
          <cell r="AU422">
            <v>0</v>
          </cell>
        </row>
        <row r="423">
          <cell r="B423" t="str">
            <v>H</v>
          </cell>
        </row>
        <row r="424">
          <cell r="B424" t="str">
            <v>H</v>
          </cell>
          <cell r="AU424">
            <v>0</v>
          </cell>
        </row>
        <row r="425">
          <cell r="B425" t="str">
            <v>H</v>
          </cell>
          <cell r="AU425">
            <v>0</v>
          </cell>
        </row>
        <row r="426">
          <cell r="B426" t="str">
            <v>H</v>
          </cell>
        </row>
        <row r="427">
          <cell r="B427" t="str">
            <v>H</v>
          </cell>
        </row>
        <row r="429">
          <cell r="B429" t="str">
            <v>H</v>
          </cell>
          <cell r="AU429">
            <v>0</v>
          </cell>
        </row>
        <row r="430">
          <cell r="B430" t="str">
            <v>H</v>
          </cell>
          <cell r="AU430">
            <v>0</v>
          </cell>
        </row>
        <row r="431">
          <cell r="B431" t="str">
            <v>H</v>
          </cell>
          <cell r="AU431">
            <v>0</v>
          </cell>
        </row>
        <row r="432">
          <cell r="B432" t="str">
            <v>H</v>
          </cell>
          <cell r="AU432">
            <v>0</v>
          </cell>
        </row>
        <row r="433">
          <cell r="B433" t="str">
            <v>H</v>
          </cell>
          <cell r="AU433">
            <v>0</v>
          </cell>
        </row>
        <row r="434">
          <cell r="B434" t="str">
            <v>H</v>
          </cell>
          <cell r="AU434">
            <v>0</v>
          </cell>
        </row>
        <row r="435">
          <cell r="B435" t="str">
            <v>H</v>
          </cell>
        </row>
        <row r="436">
          <cell r="B436" t="str">
            <v>H</v>
          </cell>
        </row>
        <row r="438">
          <cell r="B438" t="str">
            <v>H</v>
          </cell>
        </row>
        <row r="439">
          <cell r="B439" t="str">
            <v>H</v>
          </cell>
        </row>
        <row r="440">
          <cell r="B440" t="str">
            <v>H</v>
          </cell>
          <cell r="AU440">
            <v>0</v>
          </cell>
        </row>
        <row r="441">
          <cell r="B441" t="str">
            <v>H</v>
          </cell>
        </row>
        <row r="442">
          <cell r="B442" t="str">
            <v>H</v>
          </cell>
          <cell r="AU442">
            <v>0</v>
          </cell>
        </row>
        <row r="443">
          <cell r="B443" t="str">
            <v>H</v>
          </cell>
        </row>
        <row r="444">
          <cell r="B444" t="str">
            <v>H</v>
          </cell>
          <cell r="AU444">
            <v>0</v>
          </cell>
        </row>
        <row r="445">
          <cell r="B445" t="str">
            <v>H</v>
          </cell>
          <cell r="AU445">
            <v>0</v>
          </cell>
        </row>
        <row r="446">
          <cell r="B446" t="str">
            <v>H</v>
          </cell>
          <cell r="AU446">
            <v>0</v>
          </cell>
        </row>
        <row r="448">
          <cell r="B448" t="str">
            <v>H</v>
          </cell>
          <cell r="AU448">
            <v>0</v>
          </cell>
        </row>
        <row r="449">
          <cell r="B449" t="str">
            <v>H</v>
          </cell>
          <cell r="AU449">
            <v>0</v>
          </cell>
        </row>
        <row r="450">
          <cell r="B450" t="str">
            <v>H</v>
          </cell>
          <cell r="AU450">
            <v>0</v>
          </cell>
        </row>
        <row r="451">
          <cell r="B451" t="str">
            <v>H</v>
          </cell>
        </row>
        <row r="452">
          <cell r="B452" t="str">
            <v>H</v>
          </cell>
        </row>
        <row r="453">
          <cell r="B453" t="str">
            <v>H</v>
          </cell>
          <cell r="AU453">
            <v>0</v>
          </cell>
        </row>
        <row r="454">
          <cell r="B454" t="str">
            <v>H</v>
          </cell>
        </row>
        <row r="455">
          <cell r="B455" t="str">
            <v>H</v>
          </cell>
          <cell r="AU455">
            <v>0</v>
          </cell>
        </row>
        <row r="456">
          <cell r="B456" t="str">
            <v>H</v>
          </cell>
          <cell r="AU456">
            <v>0</v>
          </cell>
        </row>
        <row r="457">
          <cell r="B457" t="str">
            <v>H</v>
          </cell>
        </row>
        <row r="458">
          <cell r="B458" t="str">
            <v>H</v>
          </cell>
          <cell r="AU458">
            <v>0</v>
          </cell>
        </row>
        <row r="459">
          <cell r="B459" t="str">
            <v>H</v>
          </cell>
          <cell r="AU459">
            <v>0</v>
          </cell>
        </row>
        <row r="460">
          <cell r="B460" t="str">
            <v>H</v>
          </cell>
        </row>
        <row r="461">
          <cell r="B461" t="str">
            <v>H</v>
          </cell>
        </row>
        <row r="463">
          <cell r="B463" t="str">
            <v>H</v>
          </cell>
          <cell r="AU463">
            <v>0</v>
          </cell>
        </row>
        <row r="464">
          <cell r="B464" t="str">
            <v>H</v>
          </cell>
          <cell r="AU464">
            <v>0</v>
          </cell>
        </row>
        <row r="465">
          <cell r="B465" t="str">
            <v>H</v>
          </cell>
          <cell r="AU465">
            <v>0</v>
          </cell>
        </row>
        <row r="466">
          <cell r="B466" t="str">
            <v>H</v>
          </cell>
          <cell r="AU466">
            <v>0</v>
          </cell>
        </row>
        <row r="467">
          <cell r="B467" t="str">
            <v>H</v>
          </cell>
          <cell r="AU467">
            <v>0</v>
          </cell>
        </row>
        <row r="468">
          <cell r="B468" t="str">
            <v>H</v>
          </cell>
          <cell r="AU468">
            <v>0</v>
          </cell>
        </row>
        <row r="469">
          <cell r="B469" t="str">
            <v>H</v>
          </cell>
          <cell r="AU469">
            <v>0</v>
          </cell>
        </row>
        <row r="470">
          <cell r="B470" t="str">
            <v>H</v>
          </cell>
          <cell r="AU470">
            <v>0</v>
          </cell>
        </row>
        <row r="472">
          <cell r="B472" t="str">
            <v>H</v>
          </cell>
          <cell r="AU472">
            <v>0</v>
          </cell>
        </row>
        <row r="473">
          <cell r="B473" t="str">
            <v>H</v>
          </cell>
          <cell r="AU473">
            <v>0</v>
          </cell>
        </row>
        <row r="474">
          <cell r="B474" t="str">
            <v>H</v>
          </cell>
          <cell r="AU474">
            <v>0</v>
          </cell>
        </row>
        <row r="475">
          <cell r="B475" t="str">
            <v>H</v>
          </cell>
          <cell r="AU475">
            <v>0</v>
          </cell>
        </row>
        <row r="476">
          <cell r="B476" t="str">
            <v>H</v>
          </cell>
          <cell r="AU476">
            <v>0</v>
          </cell>
        </row>
        <row r="483">
          <cell r="B483" t="str">
            <v>I</v>
          </cell>
          <cell r="AU483">
            <v>0</v>
          </cell>
        </row>
        <row r="484">
          <cell r="B484" t="str">
            <v>I</v>
          </cell>
          <cell r="AU484">
            <v>0</v>
          </cell>
        </row>
        <row r="485">
          <cell r="B485" t="str">
            <v>I</v>
          </cell>
          <cell r="AU485">
            <v>0</v>
          </cell>
        </row>
        <row r="486">
          <cell r="B486" t="str">
            <v>I</v>
          </cell>
        </row>
        <row r="487">
          <cell r="B487" t="str">
            <v>I</v>
          </cell>
          <cell r="AU487">
            <v>0</v>
          </cell>
        </row>
        <row r="488">
          <cell r="B488" t="str">
            <v>I</v>
          </cell>
          <cell r="AU488">
            <v>0</v>
          </cell>
        </row>
        <row r="489">
          <cell r="B489" t="str">
            <v>I</v>
          </cell>
        </row>
        <row r="490">
          <cell r="B490" t="str">
            <v>I</v>
          </cell>
          <cell r="AU490">
            <v>0</v>
          </cell>
        </row>
        <row r="495">
          <cell r="B495" t="str">
            <v>I</v>
          </cell>
          <cell r="AU495">
            <v>0</v>
          </cell>
        </row>
        <row r="496">
          <cell r="B496" t="str">
            <v>I</v>
          </cell>
          <cell r="AU496">
            <v>0</v>
          </cell>
        </row>
        <row r="497">
          <cell r="B497" t="str">
            <v>I</v>
          </cell>
        </row>
        <row r="498">
          <cell r="B498" t="str">
            <v>I</v>
          </cell>
          <cell r="AU498">
            <v>0</v>
          </cell>
        </row>
        <row r="499">
          <cell r="B499" t="str">
            <v>I</v>
          </cell>
          <cell r="AU499">
            <v>0</v>
          </cell>
        </row>
        <row r="500">
          <cell r="B500" t="str">
            <v>I</v>
          </cell>
          <cell r="AU500">
            <v>0</v>
          </cell>
        </row>
      </sheetData>
      <sheetData sheetId="6" refreshError="1"/>
      <sheetData sheetId="7" refreshError="1"/>
      <sheetData sheetId="8" refreshError="1"/>
      <sheetData sheetId="9" refreshError="1"/>
      <sheetData sheetId="10" refreshError="1">
        <row r="15">
          <cell r="O15">
            <v>154414325</v>
          </cell>
        </row>
        <row r="16">
          <cell r="O16">
            <v>0</v>
          </cell>
        </row>
        <row r="17">
          <cell r="O17">
            <v>0</v>
          </cell>
        </row>
        <row r="18">
          <cell r="O18">
            <v>3008101321.8000002</v>
          </cell>
        </row>
        <row r="19">
          <cell r="O19">
            <v>0</v>
          </cell>
        </row>
        <row r="20">
          <cell r="O20">
            <v>63788019.899999999</v>
          </cell>
        </row>
        <row r="22">
          <cell r="O22">
            <v>27336744</v>
          </cell>
        </row>
        <row r="23">
          <cell r="O23">
            <v>129756280</v>
          </cell>
        </row>
        <row r="24">
          <cell r="O24">
            <v>6418650</v>
          </cell>
        </row>
        <row r="25">
          <cell r="O25">
            <v>22500000</v>
          </cell>
        </row>
        <row r="29">
          <cell r="O29">
            <v>2712636107</v>
          </cell>
        </row>
        <row r="31">
          <cell r="O31">
            <v>0</v>
          </cell>
        </row>
        <row r="32">
          <cell r="O32">
            <v>493378710</v>
          </cell>
        </row>
        <row r="33">
          <cell r="O33">
            <v>1311013990</v>
          </cell>
        </row>
        <row r="34">
          <cell r="O34">
            <v>0</v>
          </cell>
        </row>
        <row r="35">
          <cell r="O35">
            <v>1856750872</v>
          </cell>
        </row>
        <row r="36">
          <cell r="O36">
            <v>0</v>
          </cell>
        </row>
        <row r="37">
          <cell r="O37">
            <v>0</v>
          </cell>
        </row>
        <row r="38">
          <cell r="O38">
            <v>2917421982</v>
          </cell>
        </row>
        <row r="39">
          <cell r="O39">
            <v>201446784</v>
          </cell>
        </row>
        <row r="40">
          <cell r="O40">
            <v>0</v>
          </cell>
        </row>
        <row r="41">
          <cell r="O41">
            <v>273173952</v>
          </cell>
        </row>
        <row r="42">
          <cell r="O42">
            <v>2277206416</v>
          </cell>
        </row>
        <row r="43">
          <cell r="O43">
            <v>1163325408</v>
          </cell>
        </row>
        <row r="44">
          <cell r="O44">
            <v>446099920</v>
          </cell>
        </row>
        <row r="45">
          <cell r="O45">
            <v>2493888099</v>
          </cell>
        </row>
        <row r="47">
          <cell r="O47">
            <v>0</v>
          </cell>
        </row>
        <row r="48">
          <cell r="O48">
            <v>412813592</v>
          </cell>
        </row>
        <row r="49">
          <cell r="O49">
            <v>1724400510</v>
          </cell>
        </row>
        <row r="51">
          <cell r="O51">
            <v>586598808</v>
          </cell>
        </row>
        <row r="52">
          <cell r="O52">
            <v>16580400</v>
          </cell>
        </row>
        <row r="53">
          <cell r="O53">
            <v>241730870</v>
          </cell>
        </row>
        <row r="57">
          <cell r="O57">
            <v>808759530</v>
          </cell>
        </row>
        <row r="61">
          <cell r="O61">
            <v>59146369</v>
          </cell>
        </row>
        <row r="63">
          <cell r="O63">
            <v>807585450</v>
          </cell>
        </row>
        <row r="65">
          <cell r="O65">
            <v>39975696</v>
          </cell>
        </row>
        <row r="66">
          <cell r="O66">
            <v>486640</v>
          </cell>
        </row>
        <row r="67">
          <cell r="O67">
            <v>274540080</v>
          </cell>
        </row>
        <row r="68">
          <cell r="O68">
            <v>351420896</v>
          </cell>
        </row>
        <row r="69">
          <cell r="O69">
            <v>62155536</v>
          </cell>
        </row>
        <row r="70">
          <cell r="O70">
            <v>161701280</v>
          </cell>
        </row>
        <row r="71">
          <cell r="O71">
            <v>111169120</v>
          </cell>
        </row>
        <row r="72">
          <cell r="O72">
            <v>237998880</v>
          </cell>
        </row>
        <row r="73">
          <cell r="O73">
            <v>2628776</v>
          </cell>
        </row>
        <row r="74">
          <cell r="O74">
            <v>6405164</v>
          </cell>
        </row>
        <row r="75">
          <cell r="O75">
            <v>36022560</v>
          </cell>
        </row>
        <row r="76">
          <cell r="O76">
            <v>0</v>
          </cell>
        </row>
        <row r="77">
          <cell r="O77">
            <v>66650220</v>
          </cell>
        </row>
        <row r="78">
          <cell r="O78">
            <v>5765500</v>
          </cell>
        </row>
        <row r="80">
          <cell r="O80">
            <v>6918600</v>
          </cell>
        </row>
        <row r="81">
          <cell r="O81">
            <v>0</v>
          </cell>
        </row>
        <row r="82">
          <cell r="O82">
            <v>194945980</v>
          </cell>
        </row>
        <row r="84">
          <cell r="O84">
            <v>2007090</v>
          </cell>
        </row>
        <row r="85">
          <cell r="O85">
            <v>0</v>
          </cell>
        </row>
        <row r="86">
          <cell r="O86">
            <v>442625820</v>
          </cell>
        </row>
        <row r="87">
          <cell r="O87">
            <v>7841080</v>
          </cell>
        </row>
        <row r="88">
          <cell r="O88">
            <v>0</v>
          </cell>
        </row>
        <row r="89">
          <cell r="O89">
            <v>10012080</v>
          </cell>
        </row>
        <row r="90">
          <cell r="O90">
            <v>4963020</v>
          </cell>
        </row>
        <row r="96">
          <cell r="O96">
            <v>116922339</v>
          </cell>
        </row>
        <row r="97">
          <cell r="O97">
            <v>2210450</v>
          </cell>
        </row>
        <row r="99">
          <cell r="O99">
            <v>3114450</v>
          </cell>
        </row>
        <row r="100">
          <cell r="O100">
            <v>442400</v>
          </cell>
        </row>
        <row r="101">
          <cell r="O101">
            <v>98687940</v>
          </cell>
        </row>
        <row r="102">
          <cell r="O102">
            <v>45979200</v>
          </cell>
        </row>
        <row r="103">
          <cell r="O103">
            <v>31378300</v>
          </cell>
        </row>
        <row r="104">
          <cell r="O104">
            <v>5240250</v>
          </cell>
        </row>
        <row r="105">
          <cell r="O105">
            <v>5595807</v>
          </cell>
        </row>
        <row r="106">
          <cell r="O106">
            <v>326968</v>
          </cell>
        </row>
        <row r="107">
          <cell r="O107">
            <v>0</v>
          </cell>
        </row>
        <row r="108">
          <cell r="O108">
            <v>42793020</v>
          </cell>
        </row>
        <row r="111">
          <cell r="O111">
            <v>10845207</v>
          </cell>
        </row>
        <row r="112">
          <cell r="O112">
            <v>66360</v>
          </cell>
        </row>
        <row r="113">
          <cell r="O113">
            <v>2264548</v>
          </cell>
        </row>
        <row r="114">
          <cell r="O114">
            <v>5545152</v>
          </cell>
        </row>
        <row r="115">
          <cell r="O115">
            <v>9336173</v>
          </cell>
        </row>
        <row r="116">
          <cell r="O116">
            <v>0</v>
          </cell>
        </row>
        <row r="117">
          <cell r="O117">
            <v>5804000</v>
          </cell>
        </row>
        <row r="118">
          <cell r="O118">
            <v>88128852</v>
          </cell>
        </row>
        <row r="119">
          <cell r="O119">
            <v>5526470</v>
          </cell>
        </row>
        <row r="120">
          <cell r="O120">
            <v>61270545</v>
          </cell>
        </row>
        <row r="121">
          <cell r="O121">
            <v>24094623</v>
          </cell>
        </row>
        <row r="122">
          <cell r="O122">
            <v>30590140</v>
          </cell>
        </row>
        <row r="123">
          <cell r="O123">
            <v>9498369</v>
          </cell>
        </row>
        <row r="124">
          <cell r="O124">
            <v>0</v>
          </cell>
        </row>
        <row r="125">
          <cell r="O125">
            <v>85586040</v>
          </cell>
        </row>
        <row r="126">
          <cell r="O126">
            <v>0</v>
          </cell>
        </row>
        <row r="127">
          <cell r="O127">
            <v>56396340</v>
          </cell>
        </row>
        <row r="128">
          <cell r="O128">
            <v>8648250</v>
          </cell>
        </row>
        <row r="130">
          <cell r="O130">
            <v>2007090</v>
          </cell>
        </row>
        <row r="131">
          <cell r="O131">
            <v>121660</v>
          </cell>
        </row>
        <row r="132">
          <cell r="O132">
            <v>4989825</v>
          </cell>
        </row>
        <row r="133">
          <cell r="O133">
            <v>0</v>
          </cell>
        </row>
        <row r="134">
          <cell r="O134">
            <v>29975800</v>
          </cell>
        </row>
        <row r="135">
          <cell r="O135">
            <v>43208130</v>
          </cell>
        </row>
        <row r="136">
          <cell r="O136">
            <v>12724470</v>
          </cell>
        </row>
        <row r="137">
          <cell r="O137">
            <v>1741460</v>
          </cell>
        </row>
        <row r="141">
          <cell r="O141">
            <v>16731927</v>
          </cell>
        </row>
        <row r="142">
          <cell r="O142">
            <v>1125320</v>
          </cell>
        </row>
        <row r="144">
          <cell r="O144">
            <v>8997300</v>
          </cell>
        </row>
        <row r="145">
          <cell r="O145">
            <v>1216600</v>
          </cell>
        </row>
        <row r="146">
          <cell r="O146">
            <v>19279500</v>
          </cell>
        </row>
        <row r="147">
          <cell r="O147">
            <v>1741960</v>
          </cell>
        </row>
        <row r="148">
          <cell r="O148">
            <v>21308170</v>
          </cell>
        </row>
        <row r="149">
          <cell r="O149">
            <v>6259740</v>
          </cell>
        </row>
        <row r="150">
          <cell r="O150">
            <v>2728676</v>
          </cell>
        </row>
        <row r="151">
          <cell r="O151">
            <v>56425</v>
          </cell>
        </row>
        <row r="152">
          <cell r="O152">
            <v>0</v>
          </cell>
        </row>
        <row r="153">
          <cell r="O153">
            <v>168172</v>
          </cell>
        </row>
        <row r="154">
          <cell r="O154">
            <v>15701650</v>
          </cell>
        </row>
        <row r="155">
          <cell r="O155">
            <v>27877494</v>
          </cell>
        </row>
        <row r="156">
          <cell r="O156">
            <v>1575895</v>
          </cell>
        </row>
        <row r="157">
          <cell r="O157">
            <v>15353280</v>
          </cell>
        </row>
        <row r="158">
          <cell r="O158">
            <v>35699832</v>
          </cell>
        </row>
        <row r="159">
          <cell r="O159">
            <v>84938</v>
          </cell>
        </row>
        <row r="160">
          <cell r="O160">
            <v>3216300</v>
          </cell>
        </row>
        <row r="161">
          <cell r="O161">
            <v>0</v>
          </cell>
        </row>
        <row r="162">
          <cell r="O162">
            <v>20059362</v>
          </cell>
        </row>
        <row r="164">
          <cell r="O164">
            <v>3737340</v>
          </cell>
        </row>
        <row r="165">
          <cell r="O165">
            <v>3318000</v>
          </cell>
        </row>
        <row r="166">
          <cell r="O166">
            <v>5398260</v>
          </cell>
        </row>
        <row r="167">
          <cell r="O167">
            <v>16390900</v>
          </cell>
        </row>
        <row r="168">
          <cell r="O168">
            <v>3436720</v>
          </cell>
        </row>
        <row r="169">
          <cell r="O169">
            <v>14329173</v>
          </cell>
        </row>
        <row r="170">
          <cell r="O170">
            <v>791800</v>
          </cell>
        </row>
        <row r="171">
          <cell r="O171">
            <v>40691820</v>
          </cell>
        </row>
        <row r="172">
          <cell r="O172">
            <v>0</v>
          </cell>
        </row>
        <row r="173">
          <cell r="O173">
            <v>17086206</v>
          </cell>
        </row>
        <row r="174">
          <cell r="O174">
            <v>10032120</v>
          </cell>
        </row>
        <row r="175">
          <cell r="O175">
            <v>42292600</v>
          </cell>
        </row>
        <row r="176">
          <cell r="O176">
            <v>32583180</v>
          </cell>
        </row>
        <row r="177">
          <cell r="O177">
            <v>6370350</v>
          </cell>
        </row>
        <row r="178">
          <cell r="O178">
            <v>157990</v>
          </cell>
        </row>
        <row r="179">
          <cell r="O179">
            <v>214420</v>
          </cell>
        </row>
        <row r="180">
          <cell r="O180">
            <v>0</v>
          </cell>
        </row>
        <row r="181">
          <cell r="O181">
            <v>504516</v>
          </cell>
        </row>
        <row r="182">
          <cell r="O182">
            <v>2612700</v>
          </cell>
        </row>
        <row r="183">
          <cell r="O183">
            <v>169663</v>
          </cell>
        </row>
        <row r="184">
          <cell r="O184">
            <v>27852586</v>
          </cell>
        </row>
        <row r="189">
          <cell r="O189">
            <v>4152600</v>
          </cell>
        </row>
        <row r="190">
          <cell r="O190">
            <v>5269730</v>
          </cell>
        </row>
        <row r="191">
          <cell r="O191">
            <v>6720269</v>
          </cell>
        </row>
        <row r="192">
          <cell r="O192">
            <v>1963840</v>
          </cell>
        </row>
        <row r="193">
          <cell r="O193">
            <v>0</v>
          </cell>
        </row>
        <row r="194">
          <cell r="O194">
            <v>13489110</v>
          </cell>
        </row>
        <row r="195">
          <cell r="O195">
            <v>1575895</v>
          </cell>
        </row>
        <row r="196">
          <cell r="O196">
            <v>3091980</v>
          </cell>
        </row>
        <row r="197">
          <cell r="O197">
            <v>5666640</v>
          </cell>
        </row>
        <row r="203">
          <cell r="O203">
            <v>17241510</v>
          </cell>
        </row>
        <row r="204">
          <cell r="O204">
            <v>71238786</v>
          </cell>
        </row>
        <row r="205">
          <cell r="O205">
            <v>19926238</v>
          </cell>
        </row>
        <row r="208">
          <cell r="O208">
            <v>45062631</v>
          </cell>
        </row>
        <row r="209">
          <cell r="O209">
            <v>2510620</v>
          </cell>
        </row>
        <row r="211">
          <cell r="O211">
            <v>714183680</v>
          </cell>
        </row>
        <row r="212">
          <cell r="O212">
            <v>42447600</v>
          </cell>
        </row>
        <row r="213">
          <cell r="O213">
            <v>75082980</v>
          </cell>
        </row>
        <row r="214">
          <cell r="O214">
            <v>41619620</v>
          </cell>
        </row>
        <row r="215">
          <cell r="O215">
            <v>337274600</v>
          </cell>
        </row>
        <row r="216">
          <cell r="O216">
            <v>11793100</v>
          </cell>
        </row>
        <row r="217">
          <cell r="O217">
            <v>0</v>
          </cell>
        </row>
        <row r="218">
          <cell r="O218">
            <v>9249460</v>
          </cell>
        </row>
        <row r="219">
          <cell r="O219">
            <v>8689450</v>
          </cell>
        </row>
        <row r="221">
          <cell r="O221">
            <v>0</v>
          </cell>
        </row>
        <row r="222">
          <cell r="O222">
            <v>57651840</v>
          </cell>
        </row>
        <row r="223">
          <cell r="O223">
            <v>0</v>
          </cell>
        </row>
        <row r="224">
          <cell r="O224">
            <v>33825000</v>
          </cell>
        </row>
        <row r="225">
          <cell r="O225">
            <v>733374681</v>
          </cell>
        </row>
        <row r="226">
          <cell r="O226">
            <v>185229672</v>
          </cell>
        </row>
        <row r="228">
          <cell r="O228">
            <v>0</v>
          </cell>
        </row>
        <row r="230">
          <cell r="O230">
            <v>3144852089.2800002</v>
          </cell>
        </row>
        <row r="234">
          <cell r="O234">
            <v>41387580</v>
          </cell>
        </row>
        <row r="235">
          <cell r="O235">
            <v>65032800</v>
          </cell>
        </row>
        <row r="237">
          <cell r="O237">
            <v>211029805</v>
          </cell>
        </row>
        <row r="238">
          <cell r="O238">
            <v>2506217</v>
          </cell>
        </row>
        <row r="239">
          <cell r="O239">
            <v>11757944.800000001</v>
          </cell>
        </row>
        <row r="240">
          <cell r="O240">
            <v>88753749</v>
          </cell>
        </row>
        <row r="241">
          <cell r="O241">
            <v>20215244</v>
          </cell>
        </row>
        <row r="242">
          <cell r="O242">
            <v>155985060</v>
          </cell>
        </row>
        <row r="243">
          <cell r="O243">
            <v>6904324</v>
          </cell>
        </row>
        <row r="244">
          <cell r="O244">
            <v>0</v>
          </cell>
        </row>
        <row r="245">
          <cell r="O245">
            <v>6474622</v>
          </cell>
        </row>
        <row r="246">
          <cell r="O246">
            <v>3712765</v>
          </cell>
        </row>
        <row r="248">
          <cell r="O248">
            <v>260498160</v>
          </cell>
        </row>
        <row r="249">
          <cell r="O249">
            <v>156866736</v>
          </cell>
        </row>
        <row r="250">
          <cell r="O250">
            <v>2111730.6</v>
          </cell>
        </row>
        <row r="252">
          <cell r="O252">
            <v>0</v>
          </cell>
        </row>
        <row r="253">
          <cell r="O253">
            <v>115315430</v>
          </cell>
        </row>
        <row r="254">
          <cell r="O254">
            <v>0</v>
          </cell>
        </row>
        <row r="255">
          <cell r="O255">
            <v>113472920</v>
          </cell>
        </row>
        <row r="257">
          <cell r="O257">
            <v>74414686</v>
          </cell>
        </row>
        <row r="258">
          <cell r="O258">
            <v>56553200</v>
          </cell>
        </row>
        <row r="259">
          <cell r="O259">
            <v>2816664</v>
          </cell>
        </row>
        <row r="260">
          <cell r="O260">
            <v>62423400</v>
          </cell>
        </row>
        <row r="261">
          <cell r="O261">
            <v>20865800</v>
          </cell>
        </row>
        <row r="262">
          <cell r="O262">
            <v>60916380</v>
          </cell>
        </row>
        <row r="263">
          <cell r="O263">
            <v>16419480</v>
          </cell>
        </row>
        <row r="264">
          <cell r="O264">
            <v>4766600</v>
          </cell>
        </row>
        <row r="265">
          <cell r="O265">
            <v>10721000</v>
          </cell>
        </row>
        <row r="267">
          <cell r="O267">
            <v>1384200</v>
          </cell>
        </row>
        <row r="268">
          <cell r="O268">
            <v>0</v>
          </cell>
        </row>
        <row r="269">
          <cell r="O269">
            <v>95571840</v>
          </cell>
        </row>
        <row r="270">
          <cell r="O270">
            <v>5012670</v>
          </cell>
        </row>
        <row r="273">
          <cell r="O273">
            <v>42956595</v>
          </cell>
        </row>
        <row r="274">
          <cell r="O274">
            <v>1941030</v>
          </cell>
        </row>
        <row r="275">
          <cell r="O275">
            <v>10624950</v>
          </cell>
        </row>
        <row r="276">
          <cell r="O276">
            <v>11466630</v>
          </cell>
        </row>
        <row r="277">
          <cell r="O277">
            <v>24167200</v>
          </cell>
        </row>
        <row r="278">
          <cell r="O278">
            <v>0</v>
          </cell>
        </row>
        <row r="279">
          <cell r="O279">
            <v>834000000</v>
          </cell>
        </row>
        <row r="280">
          <cell r="O280">
            <v>0</v>
          </cell>
        </row>
        <row r="281">
          <cell r="O281">
            <v>115776960</v>
          </cell>
        </row>
        <row r="282">
          <cell r="O282">
            <v>2028032</v>
          </cell>
        </row>
        <row r="283">
          <cell r="O283">
            <v>12700000</v>
          </cell>
        </row>
        <row r="285">
          <cell r="O285">
            <v>21215310</v>
          </cell>
        </row>
        <row r="291">
          <cell r="O291">
            <v>101635586</v>
          </cell>
        </row>
        <row r="292">
          <cell r="O292">
            <v>12177570</v>
          </cell>
        </row>
        <row r="295">
          <cell r="O295">
            <v>12527010</v>
          </cell>
        </row>
        <row r="296">
          <cell r="O296">
            <v>24079680</v>
          </cell>
        </row>
        <row r="297">
          <cell r="O297">
            <v>6304200</v>
          </cell>
        </row>
        <row r="298">
          <cell r="O298">
            <v>3744790</v>
          </cell>
        </row>
        <row r="299">
          <cell r="O299">
            <v>31972850</v>
          </cell>
        </row>
        <row r="301">
          <cell r="O301">
            <v>0</v>
          </cell>
        </row>
        <row r="302">
          <cell r="O302">
            <v>0</v>
          </cell>
        </row>
        <row r="303">
          <cell r="O303">
            <v>0</v>
          </cell>
        </row>
        <row r="304">
          <cell r="O304">
            <v>19983031</v>
          </cell>
        </row>
        <row r="305">
          <cell r="O305">
            <v>0</v>
          </cell>
        </row>
        <row r="306">
          <cell r="O306">
            <v>0</v>
          </cell>
        </row>
        <row r="307">
          <cell r="O307">
            <v>281602800</v>
          </cell>
        </row>
        <row r="308">
          <cell r="O308">
            <v>7818800</v>
          </cell>
        </row>
        <row r="309">
          <cell r="O309">
            <v>1267928</v>
          </cell>
        </row>
        <row r="310">
          <cell r="O310">
            <v>289443</v>
          </cell>
        </row>
        <row r="311">
          <cell r="O311">
            <v>5010432</v>
          </cell>
        </row>
        <row r="313">
          <cell r="O313">
            <v>163552480</v>
          </cell>
        </row>
        <row r="314">
          <cell r="O314">
            <v>5209974</v>
          </cell>
        </row>
        <row r="315">
          <cell r="O315">
            <v>138606000</v>
          </cell>
        </row>
        <row r="316">
          <cell r="O316">
            <v>14166600</v>
          </cell>
        </row>
        <row r="317">
          <cell r="O317">
            <v>46715900</v>
          </cell>
        </row>
        <row r="318">
          <cell r="O318">
            <v>3006280</v>
          </cell>
        </row>
        <row r="319">
          <cell r="O319">
            <v>1828632</v>
          </cell>
        </row>
        <row r="320">
          <cell r="O320">
            <v>4824450</v>
          </cell>
        </row>
        <row r="322">
          <cell r="O322">
            <v>0</v>
          </cell>
        </row>
        <row r="323">
          <cell r="O323">
            <v>2533430997</v>
          </cell>
        </row>
        <row r="324">
          <cell r="O324">
            <v>0</v>
          </cell>
        </row>
        <row r="325">
          <cell r="O325">
            <v>51078420</v>
          </cell>
        </row>
        <row r="326">
          <cell r="O326">
            <v>0</v>
          </cell>
        </row>
        <row r="327">
          <cell r="O327">
            <v>105000000</v>
          </cell>
        </row>
        <row r="328">
          <cell r="O328">
            <v>70113950</v>
          </cell>
        </row>
        <row r="329">
          <cell r="O329">
            <v>181254000</v>
          </cell>
        </row>
        <row r="330">
          <cell r="O330">
            <v>17836980</v>
          </cell>
        </row>
        <row r="332">
          <cell r="O332">
            <v>0</v>
          </cell>
        </row>
        <row r="333">
          <cell r="O333">
            <v>66150740</v>
          </cell>
        </row>
        <row r="334">
          <cell r="O334">
            <v>0</v>
          </cell>
        </row>
        <row r="335">
          <cell r="O335">
            <v>0</v>
          </cell>
        </row>
        <row r="336">
          <cell r="O336">
            <v>15373200</v>
          </cell>
        </row>
        <row r="337">
          <cell r="O337">
            <v>10308730</v>
          </cell>
        </row>
        <row r="338">
          <cell r="O338">
            <v>0</v>
          </cell>
        </row>
        <row r="339">
          <cell r="O339">
            <v>3489251</v>
          </cell>
        </row>
        <row r="340">
          <cell r="O340">
            <v>20889000</v>
          </cell>
        </row>
        <row r="341">
          <cell r="O341">
            <v>6940956</v>
          </cell>
        </row>
        <row r="342">
          <cell r="O342">
            <v>13197170</v>
          </cell>
        </row>
        <row r="343">
          <cell r="O343">
            <v>17708250</v>
          </cell>
        </row>
        <row r="344">
          <cell r="O344">
            <v>1998304</v>
          </cell>
        </row>
        <row r="345">
          <cell r="O345">
            <v>5608032</v>
          </cell>
        </row>
        <row r="346">
          <cell r="O346">
            <v>5104160</v>
          </cell>
        </row>
        <row r="347">
          <cell r="O347">
            <v>6553108</v>
          </cell>
        </row>
        <row r="349">
          <cell r="O349">
            <v>8553270</v>
          </cell>
        </row>
        <row r="350">
          <cell r="O350">
            <v>195051710</v>
          </cell>
        </row>
        <row r="351">
          <cell r="O351">
            <v>12151260</v>
          </cell>
        </row>
        <row r="352">
          <cell r="O352">
            <v>3127122</v>
          </cell>
        </row>
        <row r="353">
          <cell r="O353">
            <v>1294020</v>
          </cell>
        </row>
        <row r="354">
          <cell r="O354">
            <v>4122640</v>
          </cell>
        </row>
        <row r="355">
          <cell r="O355">
            <v>33291510</v>
          </cell>
        </row>
        <row r="356">
          <cell r="O356">
            <v>17319120</v>
          </cell>
        </row>
        <row r="358">
          <cell r="O358">
            <v>26307336</v>
          </cell>
        </row>
        <row r="359">
          <cell r="O359">
            <v>12705220</v>
          </cell>
        </row>
        <row r="360">
          <cell r="O360">
            <v>52689120</v>
          </cell>
        </row>
        <row r="361">
          <cell r="O361">
            <v>6371585</v>
          </cell>
        </row>
        <row r="362">
          <cell r="O362">
            <v>53249790</v>
          </cell>
        </row>
        <row r="364">
          <cell r="O364">
            <v>17742336</v>
          </cell>
        </row>
        <row r="365">
          <cell r="O365">
            <v>1104660</v>
          </cell>
        </row>
        <row r="368">
          <cell r="O368">
            <v>9917793</v>
          </cell>
        </row>
        <row r="369">
          <cell r="O369">
            <v>26309280</v>
          </cell>
        </row>
        <row r="370">
          <cell r="O370">
            <v>6304200</v>
          </cell>
        </row>
        <row r="371">
          <cell r="O371">
            <v>3928960</v>
          </cell>
        </row>
        <row r="372">
          <cell r="O372">
            <v>20156373</v>
          </cell>
        </row>
        <row r="374">
          <cell r="O374">
            <v>0</v>
          </cell>
        </row>
        <row r="375">
          <cell r="O375">
            <v>0</v>
          </cell>
        </row>
        <row r="376">
          <cell r="O376">
            <v>0</v>
          </cell>
        </row>
        <row r="377">
          <cell r="O377">
            <v>19983031</v>
          </cell>
        </row>
        <row r="378">
          <cell r="O378">
            <v>0</v>
          </cell>
        </row>
        <row r="379">
          <cell r="O379">
            <v>0</v>
          </cell>
        </row>
        <row r="380">
          <cell r="O380">
            <v>587590200</v>
          </cell>
        </row>
        <row r="381">
          <cell r="O381">
            <v>15687356</v>
          </cell>
        </row>
        <row r="382">
          <cell r="O382">
            <v>1607770</v>
          </cell>
        </row>
        <row r="383">
          <cell r="O383">
            <v>323505</v>
          </cell>
        </row>
        <row r="384">
          <cell r="O384">
            <v>5845504</v>
          </cell>
        </row>
        <row r="386">
          <cell r="O386">
            <v>154745808</v>
          </cell>
        </row>
        <row r="387">
          <cell r="O387">
            <v>4631088</v>
          </cell>
        </row>
        <row r="388">
          <cell r="O388">
            <v>115974128</v>
          </cell>
        </row>
        <row r="389">
          <cell r="O389">
            <v>18062415</v>
          </cell>
        </row>
        <row r="390">
          <cell r="O390">
            <v>31936688</v>
          </cell>
        </row>
        <row r="391">
          <cell r="O391">
            <v>2630495</v>
          </cell>
        </row>
        <row r="392">
          <cell r="O392">
            <v>1828632</v>
          </cell>
        </row>
        <row r="393">
          <cell r="O393">
            <v>4824450</v>
          </cell>
        </row>
        <row r="395">
          <cell r="O395">
            <v>0</v>
          </cell>
        </row>
        <row r="396">
          <cell r="O396">
            <v>3737492642</v>
          </cell>
        </row>
        <row r="397">
          <cell r="O397">
            <v>0</v>
          </cell>
        </row>
        <row r="398">
          <cell r="O398">
            <v>60912432</v>
          </cell>
        </row>
        <row r="399">
          <cell r="O399">
            <v>0</v>
          </cell>
        </row>
        <row r="400">
          <cell r="O400">
            <v>129705920</v>
          </cell>
        </row>
        <row r="401">
          <cell r="O401">
            <v>82439200</v>
          </cell>
        </row>
        <row r="402">
          <cell r="O402">
            <v>225679000</v>
          </cell>
        </row>
        <row r="403">
          <cell r="O403">
            <v>21234500</v>
          </cell>
        </row>
        <row r="405">
          <cell r="O405">
            <v>0</v>
          </cell>
        </row>
        <row r="406">
          <cell r="O406">
            <v>68431800</v>
          </cell>
        </row>
        <row r="407">
          <cell r="O407">
            <v>0</v>
          </cell>
        </row>
        <row r="408">
          <cell r="O408">
            <v>0</v>
          </cell>
        </row>
        <row r="409">
          <cell r="O409">
            <v>30926190</v>
          </cell>
        </row>
        <row r="410">
          <cell r="O410">
            <v>0</v>
          </cell>
        </row>
        <row r="411">
          <cell r="O411">
            <v>4211165</v>
          </cell>
        </row>
        <row r="412">
          <cell r="O412">
            <v>27852000</v>
          </cell>
        </row>
        <row r="413">
          <cell r="O413">
            <v>9435420</v>
          </cell>
        </row>
        <row r="414">
          <cell r="O414">
            <v>16967790</v>
          </cell>
        </row>
        <row r="415">
          <cell r="O415">
            <v>21249900</v>
          </cell>
        </row>
        <row r="416">
          <cell r="O416">
            <v>1998304</v>
          </cell>
        </row>
        <row r="417">
          <cell r="O417">
            <v>8576800</v>
          </cell>
        </row>
        <row r="418">
          <cell r="O418">
            <v>5104160</v>
          </cell>
        </row>
        <row r="419">
          <cell r="O419">
            <v>6553108</v>
          </cell>
        </row>
        <row r="421">
          <cell r="O421">
            <v>18661680</v>
          </cell>
        </row>
        <row r="422">
          <cell r="O422">
            <v>81954500</v>
          </cell>
        </row>
        <row r="423">
          <cell r="O423">
            <v>9328240</v>
          </cell>
        </row>
        <row r="424">
          <cell r="O424">
            <v>2506217</v>
          </cell>
        </row>
        <row r="425">
          <cell r="O425">
            <v>1575895</v>
          </cell>
        </row>
        <row r="426">
          <cell r="O426">
            <v>3234140</v>
          </cell>
        </row>
        <row r="427">
          <cell r="O427">
            <v>19833240</v>
          </cell>
        </row>
        <row r="428">
          <cell r="O428">
            <v>13710970</v>
          </cell>
        </row>
        <row r="430">
          <cell r="O430">
            <v>34677852</v>
          </cell>
        </row>
        <row r="431">
          <cell r="O431">
            <v>17787308</v>
          </cell>
        </row>
        <row r="432">
          <cell r="O432">
            <v>66739552</v>
          </cell>
        </row>
        <row r="433">
          <cell r="O433">
            <v>8221400</v>
          </cell>
        </row>
        <row r="434">
          <cell r="O434">
            <v>67449734</v>
          </cell>
        </row>
        <row r="437">
          <cell r="O437">
            <v>8941932</v>
          </cell>
        </row>
        <row r="438">
          <cell r="O438">
            <v>16610520</v>
          </cell>
        </row>
        <row r="439">
          <cell r="O439">
            <v>6083000</v>
          </cell>
        </row>
        <row r="440">
          <cell r="O440">
            <v>1841700</v>
          </cell>
        </row>
        <row r="441">
          <cell r="O441">
            <v>20156373</v>
          </cell>
        </row>
        <row r="443">
          <cell r="O443">
            <v>0</v>
          </cell>
        </row>
        <row r="444">
          <cell r="O444">
            <v>0</v>
          </cell>
        </row>
        <row r="445">
          <cell r="O445">
            <v>19983031</v>
          </cell>
        </row>
        <row r="446">
          <cell r="O446">
            <v>0</v>
          </cell>
        </row>
        <row r="447">
          <cell r="O447">
            <v>461472000</v>
          </cell>
        </row>
        <row r="448">
          <cell r="O448">
            <v>16625612</v>
          </cell>
        </row>
        <row r="449">
          <cell r="O449">
            <v>1289507.3999999999</v>
          </cell>
        </row>
        <row r="450">
          <cell r="O450">
            <v>315179</v>
          </cell>
        </row>
        <row r="451">
          <cell r="O451">
            <v>4771840</v>
          </cell>
        </row>
        <row r="453">
          <cell r="O453">
            <v>132100080</v>
          </cell>
        </row>
        <row r="454">
          <cell r="O454">
            <v>3808688</v>
          </cell>
        </row>
        <row r="455">
          <cell r="O455">
            <v>111951000</v>
          </cell>
        </row>
        <row r="456">
          <cell r="O456">
            <v>14166600</v>
          </cell>
        </row>
        <row r="457">
          <cell r="O457">
            <v>38222100</v>
          </cell>
        </row>
        <row r="458">
          <cell r="O458">
            <v>1954082</v>
          </cell>
        </row>
        <row r="459">
          <cell r="O459">
            <v>1828632</v>
          </cell>
        </row>
        <row r="460">
          <cell r="O460">
            <v>4824450</v>
          </cell>
        </row>
        <row r="462">
          <cell r="O462">
            <v>0</v>
          </cell>
        </row>
        <row r="463">
          <cell r="O463">
            <v>1993026908</v>
          </cell>
        </row>
        <row r="464">
          <cell r="O464">
            <v>0</v>
          </cell>
        </row>
        <row r="465">
          <cell r="O465">
            <v>35809092</v>
          </cell>
        </row>
        <row r="466">
          <cell r="O466">
            <v>0</v>
          </cell>
        </row>
        <row r="467">
          <cell r="O467">
            <v>71647000</v>
          </cell>
        </row>
        <row r="468">
          <cell r="O468">
            <v>49614840</v>
          </cell>
        </row>
        <row r="469">
          <cell r="O469">
            <v>124390000</v>
          </cell>
        </row>
        <row r="470">
          <cell r="O470">
            <v>12740700</v>
          </cell>
        </row>
        <row r="472">
          <cell r="O472">
            <v>0</v>
          </cell>
        </row>
        <row r="473">
          <cell r="O473">
            <v>45621200</v>
          </cell>
        </row>
        <row r="474">
          <cell r="O474">
            <v>0</v>
          </cell>
        </row>
        <row r="475">
          <cell r="O475">
            <v>0</v>
          </cell>
        </row>
        <row r="476">
          <cell r="O476">
            <v>7686600</v>
          </cell>
        </row>
        <row r="477">
          <cell r="O477">
            <v>10308730</v>
          </cell>
        </row>
        <row r="478">
          <cell r="O478">
            <v>0</v>
          </cell>
        </row>
        <row r="479">
          <cell r="O479">
            <v>2526699</v>
          </cell>
        </row>
        <row r="480">
          <cell r="O480">
            <v>14622300</v>
          </cell>
        </row>
        <row r="481">
          <cell r="O481">
            <v>4741455</v>
          </cell>
        </row>
        <row r="482">
          <cell r="O482">
            <v>9426550</v>
          </cell>
        </row>
        <row r="483">
          <cell r="O483">
            <v>14166600</v>
          </cell>
        </row>
        <row r="484">
          <cell r="O484">
            <v>1998304</v>
          </cell>
        </row>
        <row r="485">
          <cell r="O485">
            <v>3210736</v>
          </cell>
        </row>
        <row r="486">
          <cell r="O486">
            <v>5104160</v>
          </cell>
        </row>
        <row r="487">
          <cell r="O487">
            <v>3674640</v>
          </cell>
        </row>
        <row r="489">
          <cell r="O489">
            <v>26437380</v>
          </cell>
        </row>
        <row r="490">
          <cell r="O490">
            <v>75398140</v>
          </cell>
        </row>
        <row r="491">
          <cell r="O491">
            <v>6996180</v>
          </cell>
        </row>
        <row r="492">
          <cell r="O492">
            <v>1885310</v>
          </cell>
        </row>
        <row r="493">
          <cell r="O493">
            <v>1294020</v>
          </cell>
        </row>
        <row r="494">
          <cell r="O494">
            <v>2274560</v>
          </cell>
        </row>
        <row r="495">
          <cell r="O495">
            <v>17708250</v>
          </cell>
        </row>
        <row r="496">
          <cell r="O496">
            <v>14432600</v>
          </cell>
        </row>
        <row r="498">
          <cell r="O498">
            <v>20328396</v>
          </cell>
        </row>
        <row r="499">
          <cell r="O499">
            <v>11307645.800000001</v>
          </cell>
        </row>
        <row r="500">
          <cell r="O500">
            <v>45663904</v>
          </cell>
        </row>
        <row r="501">
          <cell r="O501">
            <v>4932840</v>
          </cell>
        </row>
        <row r="502">
          <cell r="O502">
            <v>39049846</v>
          </cell>
        </row>
        <row r="509">
          <cell r="O509">
            <v>41355510</v>
          </cell>
        </row>
        <row r="510">
          <cell r="O510">
            <v>0</v>
          </cell>
        </row>
        <row r="511">
          <cell r="O511">
            <v>39963666.75</v>
          </cell>
        </row>
        <row r="512">
          <cell r="O512">
            <v>159892002.59999999</v>
          </cell>
        </row>
        <row r="513">
          <cell r="O513">
            <v>0</v>
          </cell>
        </row>
        <row r="514">
          <cell r="O514">
            <v>0</v>
          </cell>
        </row>
        <row r="515">
          <cell r="O515">
            <v>8380960</v>
          </cell>
        </row>
        <row r="516">
          <cell r="O516">
            <v>15662940</v>
          </cell>
        </row>
        <row r="521">
          <cell r="O521">
            <v>56266000</v>
          </cell>
        </row>
        <row r="522">
          <cell r="O522">
            <v>0</v>
          </cell>
        </row>
        <row r="523">
          <cell r="O523">
            <v>28050560</v>
          </cell>
        </row>
        <row r="524">
          <cell r="O524">
            <v>26476500</v>
          </cell>
        </row>
        <row r="525">
          <cell r="O525">
            <v>122078490</v>
          </cell>
        </row>
        <row r="526">
          <cell r="O526">
            <v>45367210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Rekap BOQ"/>
      <sheetName val="BOQ"/>
      <sheetName val="Div1"/>
      <sheetName val="Div2"/>
      <sheetName val="Div3"/>
      <sheetName val="Div4"/>
      <sheetName val="Div5"/>
      <sheetName val="Div6"/>
      <sheetName val="Div7a"/>
      <sheetName val="Div7a (2)"/>
      <sheetName val="Div7b"/>
      <sheetName val="Div7c"/>
      <sheetName val="Div8a"/>
      <sheetName val="Div8b"/>
      <sheetName val="HS"/>
      <sheetName val="Utama"/>
      <sheetName val="Lamp8"/>
      <sheetName val="Lamp"/>
      <sheetName val="SKon"/>
      <sheetName val="Jadwal"/>
      <sheetName val="Daf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D8" t="str">
            <v>(L01)</v>
          </cell>
          <cell r="F8">
            <v>10776.785714285714</v>
          </cell>
        </row>
        <row r="9">
          <cell r="F9">
            <v>12919.642857142857</v>
          </cell>
        </row>
        <row r="10">
          <cell r="F10">
            <v>14348.214285714286</v>
          </cell>
        </row>
        <row r="48">
          <cell r="F48">
            <v>132900</v>
          </cell>
        </row>
        <row r="53">
          <cell r="F53">
            <v>291548.35817863757</v>
          </cell>
        </row>
        <row r="64">
          <cell r="F64">
            <v>12000</v>
          </cell>
        </row>
        <row r="70">
          <cell r="F70">
            <v>17500</v>
          </cell>
        </row>
        <row r="71">
          <cell r="F71">
            <v>3250000</v>
          </cell>
        </row>
        <row r="85">
          <cell r="F85">
            <v>18000</v>
          </cell>
        </row>
        <row r="91">
          <cell r="F91">
            <v>12000</v>
          </cell>
        </row>
      </sheetData>
      <sheetData sheetId="6"/>
      <sheetData sheetId="7"/>
      <sheetData sheetId="8">
        <row r="8">
          <cell r="AR8" t="str">
            <v>E01</v>
          </cell>
        </row>
        <row r="12">
          <cell r="AW12">
            <v>165981.01531082464</v>
          </cell>
        </row>
        <row r="16">
          <cell r="AW16">
            <v>303249.81678448716</v>
          </cell>
        </row>
        <row r="17">
          <cell r="AW17">
            <v>475757.70838867361</v>
          </cell>
        </row>
      </sheetData>
      <sheetData sheetId="9"/>
      <sheetData sheetId="10">
        <row r="29">
          <cell r="E29">
            <v>1</v>
          </cell>
        </row>
      </sheetData>
      <sheetData sheetId="11">
        <row r="56">
          <cell r="L56" t="str">
            <v>Note: 1</v>
          </cell>
        </row>
      </sheetData>
      <sheetData sheetId="12"/>
      <sheetData sheetId="13">
        <row r="1066">
          <cell r="Q1066">
            <v>3.3190613694447201E-4</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rab"/>
      <sheetName val="st"/>
      <sheetName val="rekap"/>
      <sheetName val="anal"/>
      <sheetName val="uba"/>
      <sheetName val="metode"/>
      <sheetName val="sch"/>
      <sheetName val="subkon"/>
    </sheetNames>
    <sheetDataSet>
      <sheetData sheetId="0"/>
      <sheetData sheetId="1" refreshError="1"/>
      <sheetData sheetId="2" refreshError="1"/>
      <sheetData sheetId="3"/>
      <sheetData sheetId="4">
        <row r="825">
          <cell r="K825">
            <v>577400</v>
          </cell>
        </row>
        <row r="846">
          <cell r="K846">
            <v>10960</v>
          </cell>
        </row>
        <row r="868">
          <cell r="K868">
            <v>67060</v>
          </cell>
        </row>
        <row r="892">
          <cell r="K892">
            <v>133310</v>
          </cell>
        </row>
        <row r="915">
          <cell r="K915">
            <v>54100</v>
          </cell>
        </row>
        <row r="930">
          <cell r="K930">
            <v>8750</v>
          </cell>
        </row>
      </sheetData>
      <sheetData sheetId="5">
        <row r="79">
          <cell r="H79">
            <v>125000</v>
          </cell>
        </row>
      </sheetData>
      <sheetData sheetId="6" refreshError="1"/>
      <sheetData sheetId="7" refreshError="1"/>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sheetName val="cashflow"/>
      <sheetName val="BQ"/>
      <sheetName val="MAJOR"/>
      <sheetName val="tt"/>
      <sheetName val="H.Satuan"/>
      <sheetName val="Item2"/>
      <sheetName val="Item3"/>
      <sheetName val="Item5"/>
      <sheetName val="list beton"/>
      <sheetName val="Item6"/>
      <sheetName val="Item7"/>
      <sheetName val="Item1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BOW"/>
      <sheetName val="Lamp.Upah&amp;Biaya"/>
      <sheetName val="Lamp.ABiaya"/>
      <sheetName val="alat"/>
      <sheetName val="ANGKUT"/>
      <sheetName val="Upah&amp;B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AMPUL"/>
      <sheetName val="NOTA"/>
      <sheetName val="cros"/>
      <sheetName val="layout"/>
      <sheetName val="grafik"/>
      <sheetName val="FOTO"/>
      <sheetName val="Kuantitas"/>
      <sheetName val="layout (2)"/>
    </sheetNames>
    <sheetDataSet>
      <sheetData sheetId="0"/>
      <sheetData sheetId="1"/>
      <sheetData sheetId="2"/>
      <sheetData sheetId="3"/>
      <sheetData sheetId="4"/>
      <sheetData sheetId="5"/>
      <sheetData sheetId="6"/>
      <sheetData sheetId="7"/>
      <sheetData sheetId="8"/>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Basic Price"/>
      <sheetName val="5-ALAT(1)"/>
    </sheetNames>
    <sheetDataSet>
      <sheetData sheetId="0">
        <row r="12">
          <cell r="E12" t="str">
            <v>(L01)</v>
          </cell>
        </row>
        <row r="18">
          <cell r="G18">
            <v>6428.5714285714284</v>
          </cell>
        </row>
        <row r="72">
          <cell r="G72">
            <v>20000</v>
          </cell>
        </row>
        <row r="80">
          <cell r="G80">
            <v>154000</v>
          </cell>
        </row>
      </sheetData>
      <sheetData sheetId="1">
        <row r="3">
          <cell r="L3" t="str">
            <v>ANALISA BIAYA SEWA PERALATAN PER JAM KERJA (I)</v>
          </cell>
        </row>
        <row r="16">
          <cell r="AW16">
            <v>622582.50503145112</v>
          </cell>
        </row>
        <row r="36">
          <cell r="AW36">
            <v>25888.852351259706</v>
          </cell>
        </row>
        <row r="38">
          <cell r="AW38">
            <v>8943.2938310424306</v>
          </cell>
        </row>
        <row r="44">
          <cell r="AW44">
            <v>68294.040715799943</v>
          </cell>
        </row>
        <row r="62">
          <cell r="L62" t="str">
            <v>ANALISA BIAYA SEWA PERALATAN PER JAM KERJA (II)</v>
          </cell>
        </row>
        <row r="65">
          <cell r="P65" t="str">
            <v>TENAGA</v>
          </cell>
          <cell r="Q65" t="str">
            <v>KAPASITAS</v>
          </cell>
          <cell r="S65" t="str">
            <v>HARGA</v>
          </cell>
          <cell r="T65" t="str">
            <v>ALAT  YANG  DIPAKAI</v>
          </cell>
          <cell r="W65" t="str">
            <v>NILAI</v>
          </cell>
          <cell r="X65" t="str">
            <v>FAKTOR</v>
          </cell>
          <cell r="Y65" t="str">
            <v>BIAYA PASTI PER JAM</v>
          </cell>
          <cell r="AB65" t="str">
            <v>BIAYA OPERASI PER JAM KERJA</v>
          </cell>
          <cell r="AL65" t="str">
            <v>TOTAL</v>
          </cell>
        </row>
        <row r="66">
          <cell r="P66" t="str">
            <v>ALAT</v>
          </cell>
          <cell r="Q66" t="str">
            <v>ALAT</v>
          </cell>
          <cell r="S66" t="str">
            <v>ALAT</v>
          </cell>
          <cell r="U66" t="str">
            <v>JAM</v>
          </cell>
          <cell r="W66" t="str">
            <v>SISA</v>
          </cell>
          <cell r="X66" t="str">
            <v>PENGEM-</v>
          </cell>
          <cell r="Y66" t="str">
            <v>BIAYA</v>
          </cell>
          <cell r="Z66" t="str">
            <v>ASURANSI</v>
          </cell>
          <cell r="AA66" t="str">
            <v>TOTAL</v>
          </cell>
          <cell r="AB66" t="str">
            <v>BAHAN BAKAR &amp; PELUMAS</v>
          </cell>
          <cell r="AE66" t="str">
            <v>WORKSHOP</v>
          </cell>
          <cell r="AG66" t="str">
            <v>PERBAIKAN &amp; PERAWATAN</v>
          </cell>
          <cell r="AI66" t="str">
            <v>UPAH</v>
          </cell>
          <cell r="AK66" t="str">
            <v>TOTAL</v>
          </cell>
          <cell r="AL66" t="str">
            <v>BIAYA</v>
          </cell>
        </row>
        <row r="67">
          <cell r="T67" t="str">
            <v>UMUR</v>
          </cell>
          <cell r="U67" t="str">
            <v>KERJA</v>
          </cell>
          <cell r="V67" t="str">
            <v>HARGA</v>
          </cell>
          <cell r="W67" t="str">
            <v>ALAT</v>
          </cell>
          <cell r="X67" t="str">
            <v>BALIAN</v>
          </cell>
          <cell r="Y67" t="str">
            <v>PENGEM-</v>
          </cell>
          <cell r="Z67" t="str">
            <v>DAN</v>
          </cell>
          <cell r="AA67" t="str">
            <v>BIAYA</v>
          </cell>
          <cell r="AB67" t="str">
            <v>BAHAN</v>
          </cell>
          <cell r="AC67" t="str">
            <v>MINYAK</v>
          </cell>
          <cell r="AI67" t="str">
            <v>OPERATOR</v>
          </cell>
          <cell r="AJ67" t="str">
            <v>PEMBANTU</v>
          </cell>
          <cell r="AK67" t="str">
            <v>BIAYA</v>
          </cell>
          <cell r="AL67" t="str">
            <v>SEWA ALAT</v>
          </cell>
        </row>
        <row r="68">
          <cell r="T68" t="str">
            <v>ALAT</v>
          </cell>
          <cell r="U68" t="str">
            <v>1 TAHUN</v>
          </cell>
          <cell r="V68" t="str">
            <v>ALAT</v>
          </cell>
          <cell r="X68" t="str">
            <v>MODAL</v>
          </cell>
          <cell r="Y68" t="str">
            <v>BALIAN</v>
          </cell>
          <cell r="Z68" t="str">
            <v>LAIN-LAIN</v>
          </cell>
          <cell r="AA68" t="str">
            <v>PASTI / JAM</v>
          </cell>
          <cell r="AB68" t="str">
            <v>BAKAR</v>
          </cell>
          <cell r="AC68" t="str">
            <v>PELUMAS</v>
          </cell>
          <cell r="AD68" t="str">
            <v>BIAYA</v>
          </cell>
          <cell r="AE68" t="str">
            <v>KOEF.</v>
          </cell>
          <cell r="AF68" t="str">
            <v>BIAYA</v>
          </cell>
          <cell r="AG68" t="str">
            <v>KOEF.</v>
          </cell>
          <cell r="AH68" t="str">
            <v>BIAYA</v>
          </cell>
          <cell r="AI68" t="str">
            <v>/ SOPIR</v>
          </cell>
          <cell r="AJ68" t="str">
            <v>OPERATOR</v>
          </cell>
          <cell r="AK68" t="str">
            <v>OPERASI</v>
          </cell>
          <cell r="AL68" t="str">
            <v>PER</v>
          </cell>
        </row>
        <row r="69">
          <cell r="Y69" t="str">
            <v>MODAL</v>
          </cell>
          <cell r="AJ69" t="str">
            <v>/ SOPIR</v>
          </cell>
          <cell r="AK69" t="str">
            <v>/ JAM</v>
          </cell>
          <cell r="AL69" t="str">
            <v>JAM KERJA</v>
          </cell>
        </row>
        <row r="70">
          <cell r="P70" t="str">
            <v>(HP)</v>
          </cell>
          <cell r="Q70" t="str">
            <v>-</v>
          </cell>
          <cell r="S70" t="str">
            <v>(Tahun)</v>
          </cell>
          <cell r="T70" t="str">
            <v>(Tahun)</v>
          </cell>
          <cell r="U70" t="str">
            <v>(Jam)</v>
          </cell>
          <cell r="V70" t="str">
            <v>(Rp.)</v>
          </cell>
          <cell r="W70" t="str">
            <v>(Rp.)</v>
          </cell>
          <cell r="X70" t="str">
            <v>-</v>
          </cell>
          <cell r="Y70" t="str">
            <v>(Rp.)</v>
          </cell>
          <cell r="Z70" t="str">
            <v>(Rp.)</v>
          </cell>
          <cell r="AA70" t="str">
            <v>(Rp.)</v>
          </cell>
          <cell r="AB70" t="str">
            <v>Lt/HP/Jam</v>
          </cell>
          <cell r="AC70" t="str">
            <v>Ltr/HP/Jam</v>
          </cell>
          <cell r="AD70" t="str">
            <v>(Rp.)</v>
          </cell>
          <cell r="AE70" t="str">
            <v>-</v>
          </cell>
          <cell r="AF70" t="str">
            <v>(Rp.)</v>
          </cell>
          <cell r="AG70" t="str">
            <v>-</v>
          </cell>
          <cell r="AH70" t="str">
            <v>(Rp.)</v>
          </cell>
          <cell r="AI70" t="str">
            <v>(Rp.)</v>
          </cell>
          <cell r="AJ70" t="str">
            <v>(Rp.)</v>
          </cell>
          <cell r="AK70" t="str">
            <v>(Rp.)</v>
          </cell>
          <cell r="AL70" t="str">
            <v>(Rp.)</v>
          </cell>
          <cell r="AM70" t="str">
            <v>KET.</v>
          </cell>
        </row>
        <row r="71">
          <cell r="L71" t="str">
            <v>No.</v>
          </cell>
          <cell r="M71" t="str">
            <v>JENIS PERALATAN</v>
          </cell>
          <cell r="O71" t="str">
            <v>KODE</v>
          </cell>
          <cell r="AD71" t="str">
            <v>f1 x HP x</v>
          </cell>
          <cell r="AI71" t="str">
            <v>1 Orang</v>
          </cell>
          <cell r="AJ71" t="str">
            <v>1 Orang</v>
          </cell>
        </row>
        <row r="72">
          <cell r="O72" t="str">
            <v>ALAT</v>
          </cell>
          <cell r="X72" t="str">
            <v>i(1+i)^A</v>
          </cell>
          <cell r="Y72" t="str">
            <v>(B - C) x D</v>
          </cell>
          <cell r="Z72" t="str">
            <v>0.002 x B</v>
          </cell>
          <cell r="AB72" t="str">
            <v>0.125</v>
          </cell>
          <cell r="AC72" t="str">
            <v>0.01</v>
          </cell>
          <cell r="AD72" t="str">
            <v>Harga BBM</v>
          </cell>
          <cell r="AE72" t="str">
            <v>0.0625</v>
          </cell>
          <cell r="AF72" t="str">
            <v>(g1 x B')</v>
          </cell>
          <cell r="AG72" t="str">
            <v>0.125</v>
          </cell>
          <cell r="AH72" t="str">
            <v>(g1 x B')</v>
          </cell>
          <cell r="AI72" t="str">
            <v>Per</v>
          </cell>
          <cell r="AJ72" t="str">
            <v>Per</v>
          </cell>
        </row>
        <row r="73">
          <cell r="W73" t="str">
            <v>(10% X B)</v>
          </cell>
          <cell r="X73" t="str">
            <v>-----------</v>
          </cell>
          <cell r="Y73" t="str">
            <v>-----------</v>
          </cell>
          <cell r="Z73" t="str">
            <v>-----------</v>
          </cell>
          <cell r="AA73" t="str">
            <v>(e1 + e2)</v>
          </cell>
          <cell r="AB73" t="str">
            <v>s / d</v>
          </cell>
          <cell r="AC73" t="str">
            <v>s / d</v>
          </cell>
          <cell r="AD73" t="str">
            <v>+</v>
          </cell>
          <cell r="AE73" t="str">
            <v>s / d</v>
          </cell>
          <cell r="AF73" t="str">
            <v>-----</v>
          </cell>
          <cell r="AG73" t="str">
            <v>s / d</v>
          </cell>
          <cell r="AH73" t="str">
            <v>-----------</v>
          </cell>
          <cell r="AI73" t="str">
            <v>Jam Kerja</v>
          </cell>
          <cell r="AJ73" t="str">
            <v>Jam Kerja</v>
          </cell>
          <cell r="AK73" t="str">
            <v>F+G+H+I</v>
          </cell>
          <cell r="AL73" t="str">
            <v>E + J</v>
          </cell>
        </row>
        <row r="74">
          <cell r="X74" t="str">
            <v>(1+i)^A-1</v>
          </cell>
          <cell r="Y74" t="str">
            <v>W</v>
          </cell>
          <cell r="Z74" t="str">
            <v>W</v>
          </cell>
          <cell r="AB74" t="str">
            <v>0.175</v>
          </cell>
          <cell r="AC74" t="str">
            <v>0.02</v>
          </cell>
          <cell r="AD74" t="str">
            <v>f2 x HP x</v>
          </cell>
          <cell r="AE74" t="str">
            <v>0.0875</v>
          </cell>
          <cell r="AF74" t="str">
            <v>W</v>
          </cell>
          <cell r="AG74" t="str">
            <v>0.175</v>
          </cell>
          <cell r="AH74" t="str">
            <v>W</v>
          </cell>
          <cell r="AI74" t="str">
            <v>=</v>
          </cell>
          <cell r="AJ74" t="str">
            <v>=</v>
          </cell>
        </row>
        <row r="75">
          <cell r="AD75" t="str">
            <v>Harga Olie</v>
          </cell>
          <cell r="AI75">
            <v>1000</v>
          </cell>
          <cell r="AJ75">
            <v>7142.8571428571431</v>
          </cell>
        </row>
        <row r="76">
          <cell r="P76" t="str">
            <v>HP</v>
          </cell>
          <cell r="Q76" t="str">
            <v>Cp</v>
          </cell>
          <cell r="S76" t="str">
            <v>B</v>
          </cell>
          <cell r="T76" t="str">
            <v>A</v>
          </cell>
          <cell r="U76" t="str">
            <v>W</v>
          </cell>
          <cell r="V76" t="str">
            <v>B</v>
          </cell>
          <cell r="W76" t="str">
            <v>C</v>
          </cell>
          <cell r="X76" t="str">
            <v>D</v>
          </cell>
          <cell r="Y76" t="str">
            <v>e1</v>
          </cell>
          <cell r="Z76" t="str">
            <v>e2</v>
          </cell>
          <cell r="AA76" t="str">
            <v>E</v>
          </cell>
          <cell r="AB76" t="str">
            <v>f1</v>
          </cell>
          <cell r="AC76" t="str">
            <v>f2</v>
          </cell>
          <cell r="AD76" t="str">
            <v>F</v>
          </cell>
          <cell r="AE76" t="str">
            <v>g1</v>
          </cell>
          <cell r="AF76" t="str">
            <v>G</v>
          </cell>
          <cell r="AG76" t="str">
            <v>g1</v>
          </cell>
          <cell r="AH76" t="str">
            <v>G</v>
          </cell>
          <cell r="AI76" t="str">
            <v>H</v>
          </cell>
          <cell r="AJ76" t="str">
            <v>I</v>
          </cell>
          <cell r="AK76" t="str">
            <v>J</v>
          </cell>
          <cell r="AL76" t="str">
            <v>K</v>
          </cell>
          <cell r="AM76" t="str">
            <v>L</v>
          </cell>
        </row>
        <row r="77">
          <cell r="L77" t="str">
            <v>1</v>
          </cell>
          <cell r="M77" t="str">
            <v>2</v>
          </cell>
          <cell r="O77" t="str">
            <v>2a</v>
          </cell>
          <cell r="P77" t="str">
            <v>3</v>
          </cell>
          <cell r="Q77" t="str">
            <v>4</v>
          </cell>
          <cell r="S77" t="str">
            <v>5</v>
          </cell>
          <cell r="T77" t="str">
            <v>6</v>
          </cell>
          <cell r="U77" t="str">
            <v>7</v>
          </cell>
          <cell r="V77" t="str">
            <v>8</v>
          </cell>
          <cell r="W77" t="str">
            <v>9</v>
          </cell>
          <cell r="X77" t="str">
            <v>10</v>
          </cell>
          <cell r="Y77" t="str">
            <v>11</v>
          </cell>
          <cell r="Z77" t="str">
            <v>12</v>
          </cell>
          <cell r="AA77" t="str">
            <v>13</v>
          </cell>
          <cell r="AB77" t="str">
            <v>14</v>
          </cell>
          <cell r="AC77" t="str">
            <v>15</v>
          </cell>
          <cell r="AD77" t="str">
            <v>16</v>
          </cell>
          <cell r="AE77" t="str">
            <v>17</v>
          </cell>
          <cell r="AF77" t="str">
            <v>18</v>
          </cell>
          <cell r="AG77" t="str">
            <v>17</v>
          </cell>
          <cell r="AH77" t="str">
            <v>18</v>
          </cell>
          <cell r="AI77" t="str">
            <v>19</v>
          </cell>
          <cell r="AJ77" t="str">
            <v>20</v>
          </cell>
          <cell r="AK77" t="str">
            <v>21</v>
          </cell>
          <cell r="AL77" t="str">
            <v>22</v>
          </cell>
          <cell r="AM77" t="str">
            <v>23</v>
          </cell>
        </row>
        <row r="79">
          <cell r="L79" t="str">
            <v>35.</v>
          </cell>
          <cell r="N79" t="str">
            <v>TRONTON</v>
          </cell>
          <cell r="O79" t="str">
            <v>E35</v>
          </cell>
          <cell r="P79">
            <v>150</v>
          </cell>
          <cell r="Q79">
            <v>15</v>
          </cell>
          <cell r="R79" t="str">
            <v>Ton</v>
          </cell>
          <cell r="S79">
            <v>337500000</v>
          </cell>
          <cell r="T79">
            <v>10</v>
          </cell>
          <cell r="U79">
            <v>1500</v>
          </cell>
          <cell r="V79">
            <v>337500000</v>
          </cell>
          <cell r="W79">
            <v>33750000</v>
          </cell>
          <cell r="X79">
            <v>0.16274539488251155</v>
          </cell>
          <cell r="Y79">
            <v>32955.94246370859</v>
          </cell>
          <cell r="Z79">
            <v>450</v>
          </cell>
          <cell r="AA79">
            <v>33405.94246370859</v>
          </cell>
          <cell r="AB79">
            <v>0.15</v>
          </cell>
          <cell r="AC79">
            <v>0.03</v>
          </cell>
          <cell r="AD79">
            <v>213525</v>
          </cell>
          <cell r="AE79">
            <v>8.7499999999999994E-2</v>
          </cell>
          <cell r="AF79">
            <v>19687.499999999996</v>
          </cell>
          <cell r="AG79">
            <v>0.17499999999999999</v>
          </cell>
          <cell r="AH79">
            <v>39374.999999999993</v>
          </cell>
          <cell r="AI79">
            <v>1000</v>
          </cell>
          <cell r="AJ79">
            <v>21428.571428571428</v>
          </cell>
          <cell r="AK79">
            <v>295016.07142857142</v>
          </cell>
          <cell r="AL79">
            <v>328422.01389228</v>
          </cell>
          <cell r="AM79" t="str">
            <v>Pek. Ringan</v>
          </cell>
        </row>
        <row r="80">
          <cell r="L80" t="str">
            <v>36.</v>
          </cell>
          <cell r="N80" t="str">
            <v>COLD MILLING MACHINE</v>
          </cell>
          <cell r="O80" t="str">
            <v>E37</v>
          </cell>
          <cell r="P80">
            <v>248</v>
          </cell>
          <cell r="Q80">
            <v>1000</v>
          </cell>
          <cell r="R80" t="str">
            <v>m</v>
          </cell>
          <cell r="S80">
            <v>3708750000</v>
          </cell>
          <cell r="T80">
            <v>5</v>
          </cell>
          <cell r="U80">
            <v>2000</v>
          </cell>
          <cell r="V80">
            <v>3708750000</v>
          </cell>
          <cell r="W80">
            <v>370875000</v>
          </cell>
          <cell r="X80">
            <v>0.26379748079474524</v>
          </cell>
          <cell r="Y80">
            <v>440261.50810388016</v>
          </cell>
          <cell r="Z80">
            <v>3708.75</v>
          </cell>
          <cell r="AA80">
            <v>443970.25810388016</v>
          </cell>
          <cell r="AB80">
            <v>0.12</v>
          </cell>
          <cell r="AC80">
            <v>2.5000000000000001E-2</v>
          </cell>
          <cell r="AD80">
            <v>348130</v>
          </cell>
          <cell r="AE80">
            <v>8.7499999999999994E-2</v>
          </cell>
          <cell r="AF80">
            <v>162257.8125</v>
          </cell>
          <cell r="AG80">
            <v>0.125</v>
          </cell>
          <cell r="AH80">
            <v>231796.875</v>
          </cell>
          <cell r="AI80">
            <v>1000</v>
          </cell>
          <cell r="AJ80">
            <v>21428.571428571428</v>
          </cell>
          <cell r="AK80">
            <v>764613.25892857148</v>
          </cell>
          <cell r="AL80">
            <v>1208583.5170324517</v>
          </cell>
          <cell r="AM80" t="str">
            <v>Pek. Berat</v>
          </cell>
        </row>
        <row r="81">
          <cell r="L81" t="str">
            <v>37.</v>
          </cell>
          <cell r="N81" t="str">
            <v>ROCK DRILL BREAKER</v>
          </cell>
          <cell r="O81" t="str">
            <v>E36</v>
          </cell>
          <cell r="P81">
            <v>3</v>
          </cell>
          <cell r="Q81" t="str">
            <v>-</v>
          </cell>
          <cell r="R81" t="str">
            <v>-</v>
          </cell>
          <cell r="S81">
            <v>675000000</v>
          </cell>
          <cell r="T81">
            <v>10</v>
          </cell>
          <cell r="U81">
            <v>1500</v>
          </cell>
          <cell r="V81">
            <v>675000000</v>
          </cell>
          <cell r="W81">
            <v>67500000</v>
          </cell>
          <cell r="X81">
            <v>0.16274539488251155</v>
          </cell>
          <cell r="Y81">
            <v>65911.884927417181</v>
          </cell>
          <cell r="Z81">
            <v>900</v>
          </cell>
          <cell r="AA81">
            <v>66811.884927417181</v>
          </cell>
          <cell r="AB81">
            <v>0.15</v>
          </cell>
          <cell r="AC81">
            <v>0.03</v>
          </cell>
          <cell r="AD81">
            <v>5170.5</v>
          </cell>
          <cell r="AE81">
            <v>8.7499999999999994E-2</v>
          </cell>
          <cell r="AF81">
            <v>39374.999999999993</v>
          </cell>
          <cell r="AG81">
            <v>0.17499999999999999</v>
          </cell>
          <cell r="AH81">
            <v>78749.999999999985</v>
          </cell>
          <cell r="AI81">
            <v>1000</v>
          </cell>
          <cell r="AJ81">
            <v>21428.571428571428</v>
          </cell>
          <cell r="AK81">
            <v>145724.07142857139</v>
          </cell>
          <cell r="AL81">
            <v>212535.95635598857</v>
          </cell>
          <cell r="AM81" t="str">
            <v>Pek. Ringan</v>
          </cell>
        </row>
        <row r="82">
          <cell r="L82" t="str">
            <v>38.</v>
          </cell>
          <cell r="N82" t="str">
            <v>COLD RECYCLER</v>
          </cell>
          <cell r="O82" t="str">
            <v>E38</v>
          </cell>
          <cell r="P82">
            <v>900</v>
          </cell>
          <cell r="Q82">
            <v>2200</v>
          </cell>
          <cell r="R82" t="str">
            <v>M</v>
          </cell>
          <cell r="S82">
            <v>14625000000</v>
          </cell>
          <cell r="T82">
            <v>5</v>
          </cell>
          <cell r="U82">
            <v>2000</v>
          </cell>
          <cell r="V82">
            <v>14625000000</v>
          </cell>
          <cell r="W82">
            <v>1462500000</v>
          </cell>
          <cell r="X82">
            <v>0.26379748079474524</v>
          </cell>
          <cell r="Y82">
            <v>1736117.1704804171</v>
          </cell>
          <cell r="Z82">
            <v>14625</v>
          </cell>
          <cell r="AA82">
            <v>1750742.1704804171</v>
          </cell>
          <cell r="AB82">
            <v>0.12</v>
          </cell>
          <cell r="AC82">
            <v>2.5000000000000001E-2</v>
          </cell>
          <cell r="AD82">
            <v>1263375</v>
          </cell>
          <cell r="AE82">
            <v>8.7499999999999994E-2</v>
          </cell>
          <cell r="AF82">
            <v>639843.75</v>
          </cell>
          <cell r="AG82">
            <v>0.125</v>
          </cell>
          <cell r="AH82">
            <v>914062.5</v>
          </cell>
          <cell r="AI82">
            <v>1000</v>
          </cell>
          <cell r="AJ82">
            <v>21428.571428571428</v>
          </cell>
          <cell r="AK82">
            <v>2839709.8214285714</v>
          </cell>
          <cell r="AL82">
            <v>4590451.991908988</v>
          </cell>
          <cell r="AM82" t="str">
            <v>Pek. Berat</v>
          </cell>
        </row>
        <row r="83">
          <cell r="L83" t="str">
            <v>39.</v>
          </cell>
          <cell r="N83" t="str">
            <v>HOT RECYCLER</v>
          </cell>
          <cell r="O83" t="str">
            <v>E39</v>
          </cell>
          <cell r="P83">
            <v>400</v>
          </cell>
          <cell r="Q83">
            <v>3</v>
          </cell>
          <cell r="R83" t="str">
            <v>M</v>
          </cell>
          <cell r="S83">
            <v>21937500000</v>
          </cell>
          <cell r="T83">
            <v>5</v>
          </cell>
          <cell r="U83">
            <v>2000</v>
          </cell>
          <cell r="V83">
            <v>21937500000</v>
          </cell>
          <cell r="W83">
            <v>2193750000</v>
          </cell>
          <cell r="X83">
            <v>0.26379748079474524</v>
          </cell>
          <cell r="Y83">
            <v>2604175.7557206261</v>
          </cell>
          <cell r="Z83">
            <v>21937.5</v>
          </cell>
          <cell r="AA83">
            <v>2626113.2557206261</v>
          </cell>
          <cell r="AB83">
            <v>0.12</v>
          </cell>
          <cell r="AC83">
            <v>2.5000000000000001E-2</v>
          </cell>
          <cell r="AD83">
            <v>561500</v>
          </cell>
          <cell r="AE83">
            <v>8.7499999999999994E-2</v>
          </cell>
          <cell r="AF83">
            <v>959765.62499999988</v>
          </cell>
          <cell r="AG83">
            <v>0.125</v>
          </cell>
          <cell r="AH83">
            <v>1371093.75</v>
          </cell>
          <cell r="AI83">
            <v>1000</v>
          </cell>
          <cell r="AJ83">
            <v>21428.571428571428</v>
          </cell>
          <cell r="AK83">
            <v>2914787.9464285714</v>
          </cell>
          <cell r="AL83">
            <v>5540901.2021491975</v>
          </cell>
          <cell r="AM83" t="str">
            <v>Pek. Berat</v>
          </cell>
        </row>
        <row r="84">
          <cell r="L84" t="str">
            <v>40.</v>
          </cell>
          <cell r="N84" t="str">
            <v>AGGREGAT (CHIP) SPREADER</v>
          </cell>
          <cell r="O84" t="str">
            <v>E40</v>
          </cell>
          <cell r="P84">
            <v>115</v>
          </cell>
          <cell r="Q84">
            <v>3.5</v>
          </cell>
          <cell r="R84" t="str">
            <v>M</v>
          </cell>
          <cell r="S84">
            <v>296250000</v>
          </cell>
          <cell r="T84">
            <v>4</v>
          </cell>
          <cell r="U84">
            <v>1000</v>
          </cell>
          <cell r="V84">
            <v>296250000</v>
          </cell>
          <cell r="W84">
            <v>29625000</v>
          </cell>
          <cell r="X84">
            <v>0.31547080370609765</v>
          </cell>
          <cell r="Y84">
            <v>84112.403038138291</v>
          </cell>
          <cell r="Z84">
            <v>592.5</v>
          </cell>
          <cell r="AA84">
            <v>84704.903038138291</v>
          </cell>
          <cell r="AB84">
            <v>0.15</v>
          </cell>
          <cell r="AC84">
            <v>0.03</v>
          </cell>
          <cell r="AD84">
            <v>198202.5</v>
          </cell>
          <cell r="AE84">
            <v>6.25E-2</v>
          </cell>
          <cell r="AF84">
            <v>18515.625</v>
          </cell>
          <cell r="AG84">
            <v>0.17499999999999999</v>
          </cell>
          <cell r="AH84">
            <v>51843.75</v>
          </cell>
          <cell r="AI84">
            <v>1000</v>
          </cell>
          <cell r="AJ84">
            <v>21428.571428571428</v>
          </cell>
          <cell r="AK84">
            <v>290990.44642857142</v>
          </cell>
          <cell r="AL84">
            <v>375695.34946670971</v>
          </cell>
          <cell r="AM84" t="str">
            <v>Pek. Ringan</v>
          </cell>
        </row>
        <row r="85">
          <cell r="L85" t="str">
            <v>41.</v>
          </cell>
          <cell r="N85" t="str">
            <v>ASPHALT DISTRIBUTOR</v>
          </cell>
          <cell r="O85" t="str">
            <v>E41</v>
          </cell>
          <cell r="P85">
            <v>115</v>
          </cell>
          <cell r="Q85">
            <v>4000</v>
          </cell>
          <cell r="R85" t="str">
            <v>Liter</v>
          </cell>
          <cell r="S85">
            <v>296250000</v>
          </cell>
          <cell r="T85">
            <v>5</v>
          </cell>
          <cell r="U85">
            <v>2000</v>
          </cell>
          <cell r="V85">
            <v>296250000</v>
          </cell>
          <cell r="W85">
            <v>29625000</v>
          </cell>
          <cell r="X85">
            <v>0.26379748079474524</v>
          </cell>
          <cell r="Y85">
            <v>35167.501658449481</v>
          </cell>
          <cell r="Z85">
            <v>296.25</v>
          </cell>
          <cell r="AA85">
            <v>35463.751658449481</v>
          </cell>
          <cell r="AB85">
            <v>0.12</v>
          </cell>
          <cell r="AC85">
            <v>2.5000000000000001E-2</v>
          </cell>
          <cell r="AD85">
            <v>161431.25</v>
          </cell>
          <cell r="AE85">
            <v>8.7499999999999994E-2</v>
          </cell>
          <cell r="AF85">
            <v>12960.9375</v>
          </cell>
          <cell r="AG85">
            <v>0.125</v>
          </cell>
          <cell r="AH85">
            <v>18515.625</v>
          </cell>
          <cell r="AI85">
            <v>1000</v>
          </cell>
          <cell r="AJ85">
            <v>21428.571428571428</v>
          </cell>
          <cell r="AK85">
            <v>215336.38392857142</v>
          </cell>
          <cell r="AL85">
            <v>250800.13558702089</v>
          </cell>
          <cell r="AM85" t="str">
            <v>Pek. Berat</v>
          </cell>
        </row>
        <row r="86">
          <cell r="L86" t="str">
            <v>42.</v>
          </cell>
          <cell r="N86" t="str">
            <v>SLIP FORM PAVER</v>
          </cell>
          <cell r="O86" t="str">
            <v>E42</v>
          </cell>
          <cell r="P86">
            <v>105</v>
          </cell>
          <cell r="Q86">
            <v>2.5</v>
          </cell>
          <cell r="R86" t="str">
            <v>M</v>
          </cell>
          <cell r="S86">
            <v>1002857142.75</v>
          </cell>
          <cell r="T86">
            <v>6</v>
          </cell>
          <cell r="U86">
            <v>2000</v>
          </cell>
          <cell r="V86">
            <v>1002857142.75</v>
          </cell>
          <cell r="W86">
            <v>100285714.27500001</v>
          </cell>
          <cell r="X86">
            <v>0.22960738036266726</v>
          </cell>
          <cell r="Y86">
            <v>103618.53064116763</v>
          </cell>
          <cell r="Z86">
            <v>1002.85714275</v>
          </cell>
          <cell r="AA86">
            <v>104621.38778391763</v>
          </cell>
          <cell r="AB86">
            <v>0.12</v>
          </cell>
          <cell r="AC86">
            <v>2.5000000000000001E-2</v>
          </cell>
          <cell r="AD86">
            <v>147393.75</v>
          </cell>
          <cell r="AE86">
            <v>8.7499999999999994E-2</v>
          </cell>
          <cell r="AF86">
            <v>43874.999995312493</v>
          </cell>
          <cell r="AG86">
            <v>0.125</v>
          </cell>
          <cell r="AH86">
            <v>62678.571421875</v>
          </cell>
          <cell r="AI86">
            <v>1000</v>
          </cell>
          <cell r="AJ86">
            <v>21428.571428571428</v>
          </cell>
          <cell r="AK86">
            <v>276375.89284575894</v>
          </cell>
          <cell r="AL86">
            <v>380997.28062967653</v>
          </cell>
          <cell r="AM86" t="str">
            <v>Pek. Berat</v>
          </cell>
        </row>
        <row r="87">
          <cell r="L87" t="str">
            <v>43.</v>
          </cell>
          <cell r="N87" t="str">
            <v>CONCRETE PAN MIXER</v>
          </cell>
          <cell r="O87" t="str">
            <v>E43</v>
          </cell>
          <cell r="P87">
            <v>134</v>
          </cell>
          <cell r="Q87">
            <v>600</v>
          </cell>
          <cell r="R87" t="str">
            <v>Liter</v>
          </cell>
          <cell r="S87">
            <v>750000000</v>
          </cell>
          <cell r="T87">
            <v>10</v>
          </cell>
          <cell r="U87">
            <v>1500</v>
          </cell>
          <cell r="V87">
            <v>750000000</v>
          </cell>
          <cell r="W87">
            <v>75000000</v>
          </cell>
          <cell r="X87">
            <v>0.16274539488251155</v>
          </cell>
          <cell r="Y87">
            <v>73235.427697130188</v>
          </cell>
          <cell r="Z87">
            <v>1000</v>
          </cell>
          <cell r="AA87">
            <v>74235.427697130188</v>
          </cell>
          <cell r="AB87">
            <v>0.15</v>
          </cell>
          <cell r="AC87">
            <v>0.03</v>
          </cell>
          <cell r="AD87">
            <v>230948.99999999997</v>
          </cell>
          <cell r="AE87">
            <v>8.7499999999999994E-2</v>
          </cell>
          <cell r="AF87">
            <v>43749.999999999993</v>
          </cell>
          <cell r="AG87">
            <v>0.17499999999999999</v>
          </cell>
          <cell r="AH87">
            <v>87499.999999999985</v>
          </cell>
          <cell r="AI87">
            <v>1000</v>
          </cell>
          <cell r="AJ87">
            <v>21428.571428571428</v>
          </cell>
          <cell r="AK87">
            <v>384627.57142857136</v>
          </cell>
          <cell r="AL87">
            <v>458862.99912570155</v>
          </cell>
          <cell r="AM87" t="str">
            <v>Pek. Ringan</v>
          </cell>
        </row>
        <row r="88">
          <cell r="L88" t="str">
            <v>44.</v>
          </cell>
          <cell r="N88" t="str">
            <v>CONCRETE BREAKER</v>
          </cell>
          <cell r="O88" t="str">
            <v>E44</v>
          </cell>
          <cell r="P88">
            <v>290</v>
          </cell>
          <cell r="Q88">
            <v>20</v>
          </cell>
          <cell r="R88" t="str">
            <v>m3/jam</v>
          </cell>
          <cell r="S88">
            <v>675000000</v>
          </cell>
          <cell r="T88">
            <v>5</v>
          </cell>
          <cell r="U88">
            <v>2000</v>
          </cell>
          <cell r="V88">
            <v>675000000</v>
          </cell>
          <cell r="W88">
            <v>67500000</v>
          </cell>
          <cell r="X88">
            <v>0.26379748079474524</v>
          </cell>
          <cell r="Y88">
            <v>80128.484791403869</v>
          </cell>
          <cell r="Z88">
            <v>675</v>
          </cell>
          <cell r="AA88">
            <v>80803.484791403869</v>
          </cell>
          <cell r="AB88">
            <v>0.12</v>
          </cell>
          <cell r="AC88">
            <v>2.5000000000000001E-2</v>
          </cell>
          <cell r="AD88">
            <v>407087.5</v>
          </cell>
          <cell r="AE88">
            <v>8.7499999999999994E-2</v>
          </cell>
          <cell r="AF88">
            <v>29531.249999999996</v>
          </cell>
          <cell r="AG88">
            <v>0.125</v>
          </cell>
          <cell r="AH88">
            <v>42187.5</v>
          </cell>
          <cell r="AI88">
            <v>1000</v>
          </cell>
          <cell r="AJ88">
            <v>21428.571428571428</v>
          </cell>
          <cell r="AK88">
            <v>501234.82142857142</v>
          </cell>
          <cell r="AL88">
            <v>582038.30621997523</v>
          </cell>
          <cell r="AM88" t="str">
            <v>Pek. Berat</v>
          </cell>
        </row>
        <row r="89">
          <cell r="L89" t="str">
            <v>45.</v>
          </cell>
          <cell r="N89" t="str">
            <v>ASPAHLT TANKER</v>
          </cell>
          <cell r="O89" t="str">
            <v>E45</v>
          </cell>
          <cell r="P89">
            <v>190</v>
          </cell>
          <cell r="Q89">
            <v>4000</v>
          </cell>
          <cell r="R89" t="str">
            <v>liter</v>
          </cell>
          <cell r="S89">
            <v>375000000</v>
          </cell>
          <cell r="T89">
            <v>6</v>
          </cell>
          <cell r="U89">
            <v>2000</v>
          </cell>
          <cell r="V89">
            <v>375000000</v>
          </cell>
          <cell r="W89">
            <v>37500000</v>
          </cell>
          <cell r="X89">
            <v>0.22960738036266726</v>
          </cell>
          <cell r="Y89">
            <v>38746.245436200101</v>
          </cell>
          <cell r="Z89">
            <v>375</v>
          </cell>
          <cell r="AA89">
            <v>39121.245436200101</v>
          </cell>
          <cell r="AB89">
            <v>0.12</v>
          </cell>
          <cell r="AC89">
            <v>2.5000000000000001E-2</v>
          </cell>
          <cell r="AD89">
            <v>292712.5</v>
          </cell>
          <cell r="AE89">
            <v>8.7499999999999994E-2</v>
          </cell>
          <cell r="AF89">
            <v>16406.249999999996</v>
          </cell>
          <cell r="AG89">
            <v>0.125</v>
          </cell>
          <cell r="AH89">
            <v>23437.5</v>
          </cell>
          <cell r="AI89">
            <v>1000</v>
          </cell>
          <cell r="AJ89">
            <v>7142.8571428571431</v>
          </cell>
          <cell r="AK89">
            <v>340699.10714285716</v>
          </cell>
          <cell r="AL89">
            <v>379820.35257905727</v>
          </cell>
          <cell r="AM89" t="str">
            <v>Pek. Berat</v>
          </cell>
        </row>
        <row r="90">
          <cell r="L90" t="str">
            <v>46.</v>
          </cell>
          <cell r="N90" t="str">
            <v>CEMENT TANKER</v>
          </cell>
          <cell r="O90" t="str">
            <v>E46</v>
          </cell>
          <cell r="P90">
            <v>190</v>
          </cell>
          <cell r="Q90">
            <v>4000</v>
          </cell>
          <cell r="R90" t="str">
            <v>liter</v>
          </cell>
          <cell r="S90">
            <v>375000000</v>
          </cell>
          <cell r="T90">
            <v>6</v>
          </cell>
          <cell r="U90">
            <v>2000</v>
          </cell>
          <cell r="V90">
            <v>375000000</v>
          </cell>
          <cell r="W90">
            <v>37500000</v>
          </cell>
          <cell r="X90">
            <v>0.22960738036266726</v>
          </cell>
          <cell r="Y90">
            <v>38746.245436200101</v>
          </cell>
          <cell r="Z90">
            <v>375</v>
          </cell>
          <cell r="AA90">
            <v>39121.245436200101</v>
          </cell>
          <cell r="AB90">
            <v>0.12</v>
          </cell>
          <cell r="AC90">
            <v>2.5000000000000001E-2</v>
          </cell>
          <cell r="AD90">
            <v>266712.5</v>
          </cell>
          <cell r="AE90">
            <v>8.7499999999999994E-2</v>
          </cell>
          <cell r="AF90">
            <v>16406.249999999996</v>
          </cell>
          <cell r="AG90">
            <v>0.125</v>
          </cell>
          <cell r="AH90">
            <v>23437.5</v>
          </cell>
          <cell r="AI90">
            <v>1000</v>
          </cell>
          <cell r="AJ90">
            <v>7142.8571428571431</v>
          </cell>
          <cell r="AK90">
            <v>314699.10714285716</v>
          </cell>
          <cell r="AL90">
            <v>353820.35257905727</v>
          </cell>
          <cell r="AM90" t="str">
            <v>Pek. Berat</v>
          </cell>
        </row>
        <row r="91">
          <cell r="L91" t="str">
            <v>47.</v>
          </cell>
          <cell r="N91" t="str">
            <v>CONDRETE MIXER (350)</v>
          </cell>
          <cell r="O91" t="str">
            <v>E47</v>
          </cell>
          <cell r="P91">
            <v>20</v>
          </cell>
          <cell r="Q91">
            <v>350</v>
          </cell>
          <cell r="R91" t="str">
            <v>liter</v>
          </cell>
          <cell r="S91">
            <v>26250000</v>
          </cell>
          <cell r="T91">
            <v>2</v>
          </cell>
          <cell r="U91">
            <v>2000</v>
          </cell>
          <cell r="V91">
            <v>26250000</v>
          </cell>
          <cell r="W91">
            <v>2625000</v>
          </cell>
          <cell r="X91">
            <v>0.57619047619047581</v>
          </cell>
          <cell r="Y91">
            <v>6806.2499999999955</v>
          </cell>
          <cell r="Z91">
            <v>26.25</v>
          </cell>
          <cell r="AA91">
            <v>6832.4999999999955</v>
          </cell>
          <cell r="AB91">
            <v>0.12</v>
          </cell>
          <cell r="AC91">
            <v>2.5000000000000001E-2</v>
          </cell>
          <cell r="AD91">
            <v>28075</v>
          </cell>
          <cell r="AE91">
            <v>8.7499999999999994E-2</v>
          </cell>
          <cell r="AF91">
            <v>1148.4375</v>
          </cell>
          <cell r="AG91">
            <v>0.125</v>
          </cell>
          <cell r="AH91">
            <v>1640.625</v>
          </cell>
          <cell r="AI91">
            <v>1000</v>
          </cell>
          <cell r="AJ91">
            <v>7142.8571428571431</v>
          </cell>
          <cell r="AK91">
            <v>39006.919642857145</v>
          </cell>
          <cell r="AL91">
            <v>45839.419642857138</v>
          </cell>
          <cell r="AM91" t="str">
            <v>Pek. Berat</v>
          </cell>
        </row>
        <row r="92">
          <cell r="L92" t="str">
            <v>48.</v>
          </cell>
          <cell r="N92" t="str">
            <v>VIBRATING RAMMER</v>
          </cell>
          <cell r="O92" t="str">
            <v>E48</v>
          </cell>
          <cell r="P92">
            <v>4.2</v>
          </cell>
          <cell r="Q92">
            <v>80</v>
          </cell>
          <cell r="R92" t="str">
            <v>KG</v>
          </cell>
          <cell r="S92">
            <v>15000000</v>
          </cell>
          <cell r="T92">
            <v>4</v>
          </cell>
          <cell r="U92">
            <v>1000</v>
          </cell>
          <cell r="V92">
            <v>15000000</v>
          </cell>
          <cell r="W92">
            <v>1500000</v>
          </cell>
          <cell r="X92">
            <v>0.31547080370609765</v>
          </cell>
          <cell r="Y92">
            <v>4258.8558500323188</v>
          </cell>
          <cell r="Z92">
            <v>30</v>
          </cell>
          <cell r="AA92">
            <v>4288.8558500323188</v>
          </cell>
          <cell r="AB92">
            <v>0.15</v>
          </cell>
          <cell r="AC92">
            <v>0.03</v>
          </cell>
          <cell r="AD92">
            <v>7238.7</v>
          </cell>
          <cell r="AE92">
            <v>6.25E-2</v>
          </cell>
          <cell r="AF92">
            <v>937.5</v>
          </cell>
          <cell r="AG92">
            <v>0.17499999999999999</v>
          </cell>
          <cell r="AH92">
            <v>2625</v>
          </cell>
          <cell r="AI92">
            <v>1000</v>
          </cell>
          <cell r="AJ92">
            <v>7142.8571428571431</v>
          </cell>
          <cell r="AK92">
            <v>18944.057142857142</v>
          </cell>
          <cell r="AL92">
            <v>23232.912992889462</v>
          </cell>
          <cell r="AM92" t="str">
            <v>Pek. Ringan</v>
          </cell>
        </row>
        <row r="93">
          <cell r="L93" t="str">
            <v>49.</v>
          </cell>
          <cell r="N93" t="str">
            <v>TRUK MIXER (AGITATOR)</v>
          </cell>
          <cell r="O93" t="str">
            <v>E49</v>
          </cell>
          <cell r="P93">
            <v>220</v>
          </cell>
          <cell r="Q93">
            <v>5</v>
          </cell>
          <cell r="R93" t="str">
            <v>M3</v>
          </cell>
          <cell r="S93">
            <v>562500000</v>
          </cell>
          <cell r="T93">
            <v>5</v>
          </cell>
          <cell r="U93">
            <v>2000</v>
          </cell>
          <cell r="V93">
            <v>562500000</v>
          </cell>
          <cell r="W93">
            <v>56250000</v>
          </cell>
          <cell r="X93">
            <v>0.26379748079474524</v>
          </cell>
          <cell r="Y93">
            <v>66773.737326169896</v>
          </cell>
          <cell r="Z93">
            <v>562.5</v>
          </cell>
          <cell r="AA93">
            <v>67336.237326169896</v>
          </cell>
          <cell r="AB93">
            <v>0.12</v>
          </cell>
          <cell r="AC93">
            <v>2.5000000000000001E-2</v>
          </cell>
          <cell r="AD93">
            <v>256025</v>
          </cell>
          <cell r="AE93">
            <v>8.7499999999999994E-2</v>
          </cell>
          <cell r="AF93">
            <v>24609.375</v>
          </cell>
          <cell r="AG93">
            <v>0.125</v>
          </cell>
          <cell r="AH93">
            <v>35156.25</v>
          </cell>
          <cell r="AI93">
            <v>1000</v>
          </cell>
          <cell r="AJ93">
            <v>7142.8571428571431</v>
          </cell>
          <cell r="AK93">
            <v>323933.48214285716</v>
          </cell>
          <cell r="AL93">
            <v>391269.71946902707</v>
          </cell>
          <cell r="AM93" t="str">
            <v>Pek. Berat</v>
          </cell>
        </row>
        <row r="94">
          <cell r="L94" t="str">
            <v>50.</v>
          </cell>
          <cell r="N94" t="str">
            <v>BORE PILE MACHINE</v>
          </cell>
          <cell r="O94" t="str">
            <v>E50</v>
          </cell>
          <cell r="P94">
            <v>125</v>
          </cell>
          <cell r="Q94">
            <v>60</v>
          </cell>
          <cell r="R94" t="str">
            <v>CM</v>
          </cell>
          <cell r="S94">
            <v>877500000</v>
          </cell>
          <cell r="T94">
            <v>10</v>
          </cell>
          <cell r="U94">
            <v>1500</v>
          </cell>
          <cell r="V94">
            <v>877500000</v>
          </cell>
          <cell r="W94">
            <v>87750000</v>
          </cell>
          <cell r="X94">
            <v>0.16274539488251155</v>
          </cell>
          <cell r="Y94">
            <v>85685.450405642332</v>
          </cell>
          <cell r="Z94">
            <v>1170</v>
          </cell>
          <cell r="AA94">
            <v>86855.450405642332</v>
          </cell>
          <cell r="AB94">
            <v>0.15</v>
          </cell>
          <cell r="AC94">
            <v>0.03</v>
          </cell>
          <cell r="AD94">
            <v>215437.5</v>
          </cell>
          <cell r="AE94">
            <v>8.7499999999999994E-2</v>
          </cell>
          <cell r="AF94">
            <v>51187.5</v>
          </cell>
          <cell r="AG94">
            <v>0.17499999999999999</v>
          </cell>
          <cell r="AH94">
            <v>102375</v>
          </cell>
          <cell r="AI94">
            <v>1000</v>
          </cell>
          <cell r="AJ94">
            <v>7142.8571428571431</v>
          </cell>
          <cell r="AK94">
            <v>377142.85714285716</v>
          </cell>
          <cell r="AL94">
            <v>463998.30754849949</v>
          </cell>
          <cell r="AM94" t="str">
            <v>Pek. Ringan</v>
          </cell>
        </row>
        <row r="95">
          <cell r="L95" t="str">
            <v>51.</v>
          </cell>
          <cell r="N95" t="str">
            <v>CRANE ON TRACK 75-100 TON</v>
          </cell>
          <cell r="O95" t="str">
            <v>E51</v>
          </cell>
          <cell r="P95">
            <v>200</v>
          </cell>
          <cell r="Q95">
            <v>75</v>
          </cell>
          <cell r="R95" t="str">
            <v>Ton</v>
          </cell>
          <cell r="S95">
            <v>675000000</v>
          </cell>
          <cell r="T95">
            <v>5</v>
          </cell>
          <cell r="U95">
            <v>2000</v>
          </cell>
          <cell r="V95">
            <v>675000000</v>
          </cell>
          <cell r="W95">
            <v>67500000</v>
          </cell>
          <cell r="X95">
            <v>0.26379748079474524</v>
          </cell>
          <cell r="Y95">
            <v>80128.484791403869</v>
          </cell>
          <cell r="Z95">
            <v>675</v>
          </cell>
          <cell r="AA95">
            <v>80803.484791403869</v>
          </cell>
          <cell r="AB95">
            <v>0.12</v>
          </cell>
          <cell r="AC95">
            <v>2.5000000000000001E-2</v>
          </cell>
          <cell r="AD95">
            <v>280750</v>
          </cell>
          <cell r="AE95">
            <v>8.7499999999999994E-2</v>
          </cell>
          <cell r="AF95">
            <v>29531.249999999996</v>
          </cell>
          <cell r="AG95">
            <v>0.125</v>
          </cell>
          <cell r="AH95">
            <v>42187.5</v>
          </cell>
          <cell r="AI95">
            <v>1000</v>
          </cell>
          <cell r="AJ95">
            <v>7142.8571428571431</v>
          </cell>
          <cell r="AK95">
            <v>360611.60714285716</v>
          </cell>
          <cell r="AL95">
            <v>441415.09193426103</v>
          </cell>
          <cell r="AM95" t="str">
            <v>Pek. Berat</v>
          </cell>
        </row>
        <row r="96">
          <cell r="L96" t="str">
            <v>52.</v>
          </cell>
          <cell r="N96" t="str">
            <v>BLENDING EQUIPMENT</v>
          </cell>
          <cell r="O96" t="str">
            <v>E52</v>
          </cell>
          <cell r="P96">
            <v>50</v>
          </cell>
          <cell r="Q96">
            <v>30</v>
          </cell>
          <cell r="R96" t="str">
            <v>Ton</v>
          </cell>
          <cell r="S96">
            <v>375000000</v>
          </cell>
          <cell r="T96">
            <v>10</v>
          </cell>
          <cell r="U96">
            <v>1500</v>
          </cell>
          <cell r="V96">
            <v>375000000</v>
          </cell>
          <cell r="W96">
            <v>37500000</v>
          </cell>
          <cell r="X96">
            <v>0.16274539488251155</v>
          </cell>
          <cell r="Y96">
            <v>36617.713848565094</v>
          </cell>
          <cell r="Z96">
            <v>500</v>
          </cell>
          <cell r="AA96">
            <v>37117.713848565094</v>
          </cell>
          <cell r="AB96">
            <v>0.15</v>
          </cell>
          <cell r="AC96">
            <v>0.03</v>
          </cell>
          <cell r="AD96">
            <v>86175</v>
          </cell>
          <cell r="AE96">
            <v>8.7499999999999994E-2</v>
          </cell>
          <cell r="AF96">
            <v>21874.999999999996</v>
          </cell>
          <cell r="AG96">
            <v>0.17499999999999999</v>
          </cell>
          <cell r="AH96">
            <v>43749.999999999993</v>
          </cell>
          <cell r="AI96">
            <v>1000</v>
          </cell>
          <cell r="AJ96">
            <v>7142.8571428571431</v>
          </cell>
          <cell r="AK96">
            <v>159942.85714285713</v>
          </cell>
          <cell r="AL96">
            <v>197060.57099142222</v>
          </cell>
          <cell r="AM96" t="str">
            <v>Pek. Ringan</v>
          </cell>
        </row>
        <row r="97">
          <cell r="L97" t="str">
            <v>53.</v>
          </cell>
          <cell r="N97" t="str">
            <v>ASPHALT LIQUID MIXER</v>
          </cell>
          <cell r="O97" t="str">
            <v>E34a</v>
          </cell>
          <cell r="P97">
            <v>40</v>
          </cell>
          <cell r="Q97">
            <v>20000</v>
          </cell>
          <cell r="R97" t="str">
            <v>Liter</v>
          </cell>
          <cell r="S97">
            <v>15000000</v>
          </cell>
          <cell r="T97">
            <v>4</v>
          </cell>
          <cell r="U97">
            <v>2000</v>
          </cell>
          <cell r="V97">
            <v>15000000</v>
          </cell>
          <cell r="W97">
            <v>1500000</v>
          </cell>
          <cell r="X97">
            <v>0.31547080370609765</v>
          </cell>
          <cell r="Y97">
            <v>2129.4279250161594</v>
          </cell>
          <cell r="Z97">
            <v>15</v>
          </cell>
          <cell r="AA97">
            <v>2144.4279250161594</v>
          </cell>
          <cell r="AB97">
            <v>0.12</v>
          </cell>
          <cell r="AC97">
            <v>2.5000000000000001E-2</v>
          </cell>
          <cell r="AD97">
            <v>56150</v>
          </cell>
          <cell r="AE97">
            <v>8.7499999999999994E-2</v>
          </cell>
          <cell r="AF97">
            <v>656.25</v>
          </cell>
          <cell r="AG97">
            <v>0.125</v>
          </cell>
          <cell r="AH97">
            <v>937.5</v>
          </cell>
          <cell r="AI97">
            <v>1000</v>
          </cell>
          <cell r="AJ97">
            <v>7142.8571428571431</v>
          </cell>
          <cell r="AK97">
            <v>65886.607142857145</v>
          </cell>
          <cell r="AL97">
            <v>68031.035067873308</v>
          </cell>
          <cell r="AM97" t="str">
            <v>Pek. Berat</v>
          </cell>
        </row>
        <row r="98">
          <cell r="L98" t="str">
            <v>54.</v>
          </cell>
        </row>
        <row r="99">
          <cell r="L99" t="str">
            <v>55.</v>
          </cell>
        </row>
        <row r="100">
          <cell r="L100" t="str">
            <v>56.</v>
          </cell>
        </row>
        <row r="101">
          <cell r="L101" t="str">
            <v>57.</v>
          </cell>
        </row>
        <row r="102">
          <cell r="L102" t="str">
            <v>58.</v>
          </cell>
        </row>
        <row r="103">
          <cell r="L103" t="str">
            <v>59.</v>
          </cell>
        </row>
        <row r="104">
          <cell r="L104" t="str">
            <v>60.</v>
          </cell>
        </row>
        <row r="105">
          <cell r="L105" t="str">
            <v>61.</v>
          </cell>
        </row>
        <row r="106">
          <cell r="L106" t="str">
            <v>62.</v>
          </cell>
        </row>
        <row r="107">
          <cell r="L107" t="str">
            <v>63.</v>
          </cell>
        </row>
        <row r="108">
          <cell r="L108" t="str">
            <v>64.</v>
          </cell>
        </row>
        <row r="109">
          <cell r="L109" t="str">
            <v>65.</v>
          </cell>
        </row>
        <row r="110">
          <cell r="L110" t="str">
            <v>66.</v>
          </cell>
        </row>
        <row r="111">
          <cell r="L111" t="str">
            <v>67.</v>
          </cell>
        </row>
        <row r="112">
          <cell r="L112" t="str">
            <v>68.</v>
          </cell>
        </row>
        <row r="113">
          <cell r="N113" t="str">
            <v xml:space="preserve">KETERANGAN  : </v>
          </cell>
          <cell r="O113">
            <v>1</v>
          </cell>
          <cell r="P113" t="str">
            <v>Tingkat Suku Bunga</v>
          </cell>
          <cell r="U113" t="str">
            <v>=</v>
          </cell>
          <cell r="V113">
            <v>10</v>
          </cell>
          <cell r="W113" t="str">
            <v>%  per-tahun</v>
          </cell>
        </row>
        <row r="114">
          <cell r="O114">
            <v>2</v>
          </cell>
          <cell r="P114" t="str">
            <v>Upah Operator / Sopir / Mekanik</v>
          </cell>
          <cell r="U114" t="str">
            <v>=</v>
          </cell>
          <cell r="V114">
            <v>1000</v>
          </cell>
          <cell r="W114" t="str">
            <v>Rupiah per-orang/jam</v>
          </cell>
        </row>
        <row r="115">
          <cell r="O115">
            <v>3</v>
          </cell>
          <cell r="P115" t="str">
            <v>Upah Pembantu Operator/Sopir/Mekanik</v>
          </cell>
          <cell r="U115" t="str">
            <v>=</v>
          </cell>
          <cell r="V115">
            <v>7142.8571428571431</v>
          </cell>
          <cell r="W115" t="str">
            <v>Rupiah per-orang/jam</v>
          </cell>
        </row>
        <row r="116">
          <cell r="O116">
            <v>4</v>
          </cell>
          <cell r="P116" t="str">
            <v>Harga Bahan Bakar Bensin</v>
          </cell>
          <cell r="U116" t="str">
            <v>=</v>
          </cell>
          <cell r="V116">
            <v>4500</v>
          </cell>
          <cell r="W116" t="str">
            <v>Rupiah per-liter</v>
          </cell>
        </row>
        <row r="117">
          <cell r="O117">
            <v>5</v>
          </cell>
          <cell r="P117" t="str">
            <v>Harga Bahan Bakar Solar</v>
          </cell>
          <cell r="U117" t="str">
            <v>=</v>
          </cell>
          <cell r="V117">
            <v>6500</v>
          </cell>
          <cell r="W117" t="str">
            <v>Rupiah per-liter</v>
          </cell>
        </row>
        <row r="118">
          <cell r="O118">
            <v>6</v>
          </cell>
          <cell r="P118" t="str">
            <v>Minyak Pelumas</v>
          </cell>
          <cell r="U118" t="str">
            <v>=</v>
          </cell>
          <cell r="V118">
            <v>24950</v>
          </cell>
          <cell r="W118" t="str">
            <v>Rupiah per-liter</v>
          </cell>
        </row>
        <row r="119">
          <cell r="O119">
            <v>7</v>
          </cell>
          <cell r="P119" t="str">
            <v>Pajak Pertambahan Nilai (PPN) diperhitungkan pada Lembar Rekapitulasi Biaya Pekerjaan</v>
          </cell>
        </row>
        <row r="120">
          <cell r="O120">
            <v>8</v>
          </cell>
          <cell r="P120" t="str">
            <v>Khusus AMP, biaya bahan bakar ditambah (untuk pemanasan material) sebesar : 12 Liter x (Kapasitas AMP Riil = 0.7 x Kapasitas AMP/Jam) x Harga BBM Solar ,  (kolom 16)</v>
          </cell>
        </row>
        <row r="528">
          <cell r="BO528">
            <v>2</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Perhitungan Mobilisasi Alat"/>
      <sheetName val="Rekap"/>
      <sheetName val="BOQ"/>
      <sheetName val="Sheet1"/>
      <sheetName val="Analisa K3"/>
      <sheetName val="D2"/>
      <sheetName val="D4"/>
      <sheetName val="D5"/>
      <sheetName val="D7(3)"/>
      <sheetName val="D8(1)"/>
      <sheetName val="4-formulir harga bahan"/>
      <sheetName val="Informasi"/>
      <sheetName val="Mobilisasi"/>
      <sheetName val="Lalu Lintas"/>
      <sheetName val="Jembatan Sementara"/>
      <sheetName val="D3"/>
      <sheetName val="D6"/>
      <sheetName val="D7(1)"/>
      <sheetName val="D7(2)"/>
      <sheetName val="4-Basic Price"/>
      <sheetName val="4-Analisa Quarry"/>
      <sheetName val="Agg Halus &amp; Kasar"/>
      <sheetName val="5-ALAT(1)"/>
      <sheetName val="start"/>
      <sheetName val="5-ALAT (2)"/>
      <sheetName val="Agg A"/>
      <sheetName val="Agg B"/>
      <sheetName val="Agg C"/>
      <sheetName val="D6 ASBT"/>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ow r="28">
          <cell r="H28">
            <v>5298404000</v>
          </cell>
        </row>
      </sheetData>
      <sheetData sheetId="6">
        <row r="28">
          <cell r="G28">
            <v>84584892.332751319</v>
          </cell>
        </row>
      </sheetData>
      <sheetData sheetId="7" refreshError="1"/>
      <sheetData sheetId="8" refreshError="1"/>
      <sheetData sheetId="9">
        <row r="58">
          <cell r="L58" t="str">
            <v>Note: 1</v>
          </cell>
        </row>
      </sheetData>
      <sheetData sheetId="10" refreshError="1"/>
      <sheetData sheetId="11" refreshError="1"/>
      <sheetData sheetId="12" refreshError="1"/>
      <sheetData sheetId="13" refreshError="1"/>
      <sheetData sheetId="14" refreshError="1"/>
      <sheetData sheetId="15">
        <row r="11">
          <cell r="G11" t="str">
            <v>: Sumatera Utara / Deli Serdang</v>
          </cell>
        </row>
      </sheetData>
      <sheetData sheetId="16" refreshError="1"/>
      <sheetData sheetId="17" refreshError="1"/>
      <sheetData sheetId="18" refreshError="1"/>
      <sheetData sheetId="19" refreshError="1"/>
      <sheetData sheetId="20" refreshError="1"/>
      <sheetData sheetId="21"/>
      <sheetData sheetId="22" refreshError="1"/>
      <sheetData sheetId="23">
        <row r="8">
          <cell r="D8" t="str">
            <v>(L01)</v>
          </cell>
        </row>
        <row r="53">
          <cell r="F53">
            <v>585421.12519295048</v>
          </cell>
        </row>
        <row r="60">
          <cell r="F60">
            <v>11000</v>
          </cell>
        </row>
        <row r="61">
          <cell r="F61">
            <v>5681.8</v>
          </cell>
        </row>
        <row r="64">
          <cell r="F64">
            <v>15000</v>
          </cell>
        </row>
        <row r="71">
          <cell r="F71">
            <v>6050000</v>
          </cell>
        </row>
        <row r="78">
          <cell r="F78">
            <v>494882.17745335452</v>
          </cell>
        </row>
        <row r="79">
          <cell r="F79">
            <v>358156.23575947114</v>
          </cell>
        </row>
        <row r="85">
          <cell r="F85">
            <v>12000</v>
          </cell>
        </row>
        <row r="98">
          <cell r="F98">
            <v>132600</v>
          </cell>
        </row>
        <row r="101">
          <cell r="F101">
            <v>1693467.8027192939</v>
          </cell>
        </row>
      </sheetData>
      <sheetData sheetId="24" refreshError="1"/>
      <sheetData sheetId="25" refreshError="1"/>
      <sheetData sheetId="26">
        <row r="9">
          <cell r="AW9">
            <v>899686.13309265242</v>
          </cell>
        </row>
        <row r="15">
          <cell r="AW15">
            <v>245743.63539148765</v>
          </cell>
        </row>
        <row r="24">
          <cell r="AW24">
            <v>452970.44924414763</v>
          </cell>
        </row>
        <row r="26">
          <cell r="AW26">
            <v>390461.75335213734</v>
          </cell>
        </row>
        <row r="34">
          <cell r="AW34">
            <v>1335002.4224305104</v>
          </cell>
        </row>
        <row r="36">
          <cell r="AW36">
            <v>494035.06412649155</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BOQ"/>
      <sheetName val="Rekap"/>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AT8">
            <v>60</v>
          </cell>
        </row>
        <row r="16">
          <cell r="AW16">
            <v>242689.54545302948</v>
          </cell>
        </row>
        <row r="17">
          <cell r="AW17">
            <v>172248.83145302947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pa (2)"/>
      <sheetName val="dppa"/>
      <sheetName val="layout"/>
      <sheetName val="sekat"/>
      <sheetName val="cover"/>
      <sheetName val="RKA (2)"/>
      <sheetName val="RKA"/>
      <sheetName val="himpunan"/>
      <sheetName val="REKAP"/>
      <sheetName val="DK (3)"/>
      <sheetName val="daftar"/>
      <sheetName val="DK"/>
      <sheetName val="ANALISA (2)"/>
      <sheetName val="bahan"/>
      <sheetName val="cros"/>
      <sheetName val="lk"/>
      <sheetName val="sketsa"/>
      <sheetName val="Basic Price"/>
      <sheetName val="Analisa Quarry"/>
      <sheetName val="Peralatan"/>
      <sheetName val="grafik"/>
      <sheetName val="NOTA"/>
      <sheetName val="Agregat ABC"/>
      <sheetName val="ANALISA AMP mini"/>
      <sheetName val="Jambang"/>
      <sheetName val="DK (2)"/>
      <sheetName val="ANALISA"/>
      <sheetName val="gorong"/>
      <sheetName val="Grading"/>
      <sheetName val="base A"/>
      <sheetName val="ACL"/>
      <sheetName val="AC"/>
      <sheetName val="galian aspl"/>
      <sheetName val="Urugan pi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3">
          <cell r="G43" t="str">
            <v>Medan,                            2010</v>
          </cell>
        </row>
      </sheetData>
      <sheetData sheetId="9" refreshError="1"/>
      <sheetData sheetId="10"/>
      <sheetData sheetId="11" refreshError="1"/>
      <sheetData sheetId="12" refreshError="1"/>
      <sheetData sheetId="13">
        <row r="15">
          <cell r="G15">
            <v>64999.999999999993</v>
          </cell>
        </row>
      </sheetData>
      <sheetData sheetId="14" refreshError="1"/>
      <sheetData sheetId="15" refreshError="1"/>
      <sheetData sheetId="16" refreshError="1"/>
      <sheetData sheetId="17" refreshError="1"/>
      <sheetData sheetId="18" refreshError="1"/>
      <sheetData sheetId="19" refreshError="1">
        <row r="9">
          <cell r="AY9">
            <v>2205000000</v>
          </cell>
        </row>
        <row r="17">
          <cell r="AY17">
            <v>850000000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pa (2)"/>
      <sheetName val="dppa"/>
      <sheetName val="layout"/>
      <sheetName val="sekat"/>
      <sheetName val="cover"/>
      <sheetName val="RKA (2)"/>
      <sheetName val="RKA"/>
      <sheetName val="himpunan"/>
      <sheetName val="REKAP"/>
      <sheetName val="DK (3)"/>
      <sheetName val="daftar"/>
      <sheetName val="DK"/>
      <sheetName val="ANALISA (2)"/>
      <sheetName val="bahan"/>
      <sheetName val="cros"/>
      <sheetName val="lk"/>
      <sheetName val="sketsa"/>
      <sheetName val="Basic Price"/>
      <sheetName val="Analisa Quarry"/>
      <sheetName val="Peralatan"/>
      <sheetName val="grafik"/>
      <sheetName val="NOTA"/>
      <sheetName val="Agregat ABC"/>
      <sheetName val="ANALISA AMP mini"/>
      <sheetName val="Jambang"/>
      <sheetName val="DK (2)"/>
      <sheetName val="ANALISA"/>
      <sheetName val="gorong"/>
      <sheetName val="Grading"/>
      <sheetName val="base A"/>
      <sheetName val="ACL"/>
      <sheetName val="AC"/>
      <sheetName val="galian aspl"/>
      <sheetName val="Urugan pil"/>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3">
          <cell r="G43" t="str">
            <v>Medan,                            2010</v>
          </cell>
        </row>
      </sheetData>
      <sheetData sheetId="9" refreshError="1"/>
      <sheetData sheetId="10"/>
      <sheetData sheetId="11" refreshError="1"/>
      <sheetData sheetId="12" refreshError="1"/>
      <sheetData sheetId="13">
        <row r="15">
          <cell r="G15">
            <v>64999.999999999993</v>
          </cell>
        </row>
        <row r="166">
          <cell r="E166">
            <v>47.634999999999998</v>
          </cell>
          <cell r="G166">
            <v>36.385000000000005</v>
          </cell>
          <cell r="I166">
            <v>24.384999999999998</v>
          </cell>
        </row>
      </sheetData>
      <sheetData sheetId="14" refreshError="1"/>
      <sheetData sheetId="15" refreshError="1"/>
      <sheetData sheetId="16" refreshError="1"/>
      <sheetData sheetId="17" refreshError="1"/>
      <sheetData sheetId="18" refreshError="1"/>
      <sheetData sheetId="19" refreshError="1">
        <row r="9">
          <cell r="AY9">
            <v>2205000000</v>
          </cell>
        </row>
        <row r="10">
          <cell r="AY10">
            <v>87000000</v>
          </cell>
        </row>
        <row r="11">
          <cell r="AY11">
            <v>900000000</v>
          </cell>
        </row>
        <row r="12">
          <cell r="AY12">
            <v>110000000</v>
          </cell>
        </row>
        <row r="13">
          <cell r="AY13">
            <v>175000000</v>
          </cell>
        </row>
        <row r="14">
          <cell r="AY14">
            <v>1488000000</v>
          </cell>
        </row>
        <row r="16">
          <cell r="AY16">
            <v>120000000</v>
          </cell>
        </row>
        <row r="18">
          <cell r="AY18">
            <v>330800000</v>
          </cell>
        </row>
        <row r="19">
          <cell r="AY19">
            <v>207000000</v>
          </cell>
        </row>
        <row r="20">
          <cell r="AY20">
            <v>676000000</v>
          </cell>
        </row>
        <row r="21">
          <cell r="AY21">
            <v>542000000</v>
          </cell>
        </row>
        <row r="22">
          <cell r="AY22">
            <v>564000000</v>
          </cell>
        </row>
        <row r="23">
          <cell r="AY23">
            <v>350000000</v>
          </cell>
        </row>
        <row r="24">
          <cell r="AY24">
            <v>1195425000</v>
          </cell>
        </row>
        <row r="25">
          <cell r="AY25">
            <v>900000000</v>
          </cell>
        </row>
        <row r="26">
          <cell r="AY26">
            <v>918787500</v>
          </cell>
        </row>
        <row r="27">
          <cell r="AY27">
            <v>4000000</v>
          </cell>
        </row>
        <row r="28">
          <cell r="AY28">
            <v>1010989671</v>
          </cell>
        </row>
        <row r="29">
          <cell r="AY29">
            <v>5000000</v>
          </cell>
        </row>
        <row r="30">
          <cell r="AY30">
            <v>105000000</v>
          </cell>
        </row>
        <row r="31">
          <cell r="AY31">
            <v>150000000</v>
          </cell>
        </row>
        <row r="32">
          <cell r="AY32">
            <v>17000000</v>
          </cell>
        </row>
        <row r="33">
          <cell r="AY33">
            <v>35000000</v>
          </cell>
        </row>
        <row r="34">
          <cell r="AY34">
            <v>900000000</v>
          </cell>
        </row>
        <row r="35">
          <cell r="AY35">
            <v>112500000</v>
          </cell>
        </row>
        <row r="36">
          <cell r="AY36">
            <v>600000000</v>
          </cell>
        </row>
        <row r="37">
          <cell r="AY37">
            <v>875000000</v>
          </cell>
        </row>
        <row r="38">
          <cell r="AY38">
            <v>850000000</v>
          </cell>
        </row>
        <row r="39">
          <cell r="AY39">
            <v>17500000</v>
          </cell>
        </row>
        <row r="40">
          <cell r="AY40">
            <v>2250000000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Lap Mingguan"/>
      <sheetName val="Lap Bulanan"/>
      <sheetName val="Sheet1"/>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D8" t="str">
            <v>(L01)</v>
          </cell>
          <cell r="F8">
            <v>10776.785714285714</v>
          </cell>
        </row>
        <row r="9">
          <cell r="F9">
            <v>12919.642857142857</v>
          </cell>
        </row>
        <row r="10">
          <cell r="F10">
            <v>14348.214285714286</v>
          </cell>
        </row>
        <row r="48">
          <cell r="F48">
            <v>132900</v>
          </cell>
        </row>
        <row r="53">
          <cell r="F53">
            <v>291548.35817863757</v>
          </cell>
        </row>
        <row r="64">
          <cell r="F64">
            <v>12000</v>
          </cell>
        </row>
        <row r="70">
          <cell r="F70">
            <v>17500</v>
          </cell>
        </row>
        <row r="71">
          <cell r="F71">
            <v>3250000</v>
          </cell>
        </row>
        <row r="85">
          <cell r="F85">
            <v>18000</v>
          </cell>
        </row>
        <row r="91">
          <cell r="F91">
            <v>12000</v>
          </cell>
        </row>
      </sheetData>
      <sheetData sheetId="6"/>
      <sheetData sheetId="7"/>
      <sheetData sheetId="8">
        <row r="8">
          <cell r="AR8" t="str">
            <v>E01</v>
          </cell>
        </row>
        <row r="16">
          <cell r="AW16">
            <v>303249.81678448716</v>
          </cell>
        </row>
        <row r="17">
          <cell r="AW17">
            <v>475757.70838867361</v>
          </cell>
        </row>
      </sheetData>
      <sheetData sheetId="9"/>
      <sheetData sheetId="10">
        <row r="29">
          <cell r="E29">
            <v>1</v>
          </cell>
        </row>
      </sheetData>
      <sheetData sheetId="11">
        <row r="56">
          <cell r="L56" t="str">
            <v>Note: 1</v>
          </cell>
        </row>
      </sheetData>
      <sheetData sheetId="12"/>
      <sheetData sheetId="1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regat ABC"/>
      <sheetName val="bahan"/>
      <sheetName val="volume-09"/>
      <sheetName val="daf-lokasi"/>
      <sheetName val="cover (2)"/>
      <sheetName val="RKA (2)"/>
      <sheetName val="DK"/>
      <sheetName val="REKAP"/>
      <sheetName val="ANALISA (2)"/>
      <sheetName val="volume"/>
      <sheetName val="nota (2)"/>
      <sheetName val="orgi"/>
      <sheetName val="cros"/>
      <sheetName val="SAMPUL"/>
      <sheetName val="NOTA"/>
      <sheetName val="himpunan"/>
      <sheetName val="grafik"/>
      <sheetName val="SCED"/>
      <sheetName val="Basic Price"/>
      <sheetName val="Analisa Quarry"/>
      <sheetName val="Peralatan"/>
      <sheetName val="sketsa"/>
    </sheetNames>
    <sheetDataSet>
      <sheetData sheetId="0" refreshError="1"/>
      <sheetData sheetId="1">
        <row r="221">
          <cell r="I221">
            <v>102373</v>
          </cell>
        </row>
        <row r="227">
          <cell r="I227">
            <v>190373</v>
          </cell>
        </row>
        <row r="237">
          <cell r="I237">
            <v>35700</v>
          </cell>
        </row>
        <row r="278">
          <cell r="I278">
            <v>52450</v>
          </cell>
        </row>
      </sheetData>
      <sheetData sheetId="2"/>
      <sheetData sheetId="3" refreshError="1"/>
      <sheetData sheetId="4" refreshError="1"/>
      <sheetData sheetId="5"/>
      <sheetData sheetId="6">
        <row r="37">
          <cell r="I37">
            <v>158000000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MAJOR ITEM)"/>
      <sheetName val="PROGRESS"/>
      <sheetName val="Schdule (SISA)"/>
      <sheetName val="Schdule (ALAT&amp;BAHAN)"/>
      <sheetName val="ANATEK"/>
      <sheetName val="SCHDUL ALAT"/>
      <sheetName val="SCHDUL BAHAN"/>
      <sheetName val="RAB"/>
      <sheetName val="Schdule"/>
      <sheetName val="A_Berat"/>
      <sheetName val="L 1"/>
      <sheetName val="Kuantitas &amp; Harga"/>
      <sheetName val="5-Peralatan"/>
      <sheetName val="3-DIV8"/>
      <sheetName val="Bil"/>
      <sheetName val="RAB_(MAJOR_ITEM)"/>
      <sheetName val="Schdule_(SISA)"/>
      <sheetName val="Schdule_(ALAT&amp;BAHAN)"/>
      <sheetName val="SCHDUL_ALAT"/>
      <sheetName val="SCHDUL_BAHAN"/>
      <sheetName val="L_1"/>
      <sheetName val="Kuantitas_&amp;_Harga"/>
      <sheetName val="HARGA"/>
      <sheetName val="DAMIJA"/>
      <sheetName val="Mobilisasi"/>
      <sheetName val="Ans"/>
      <sheetName val="DH"/>
      <sheetName val="alue deah teungoh"/>
      <sheetName val="jeulingke"/>
      <sheetName val="lambaro skep"/>
      <sheetName val="matang rayeuk"/>
      <sheetName val="tibang"/>
      <sheetName val="deah raya"/>
      <sheetName val="Peralatan"/>
      <sheetName val="An. Alat"/>
      <sheetName val="NP"/>
      <sheetName val="SAT-DAS"/>
      <sheetName val="Upah, Bahan, Alat"/>
      <sheetName val="DAFTAR BAHAN D UPAH"/>
      <sheetName val="Peralatan (2)"/>
      <sheetName val="UPAH-BAHAN-ALAT"/>
      <sheetName val="ANAL-"/>
      <sheetName val="TJ1Q47"/>
      <sheetName val="Form A"/>
      <sheetName val="Sheet1"/>
      <sheetName val="DISCLAIMER"/>
      <sheetName val="Rekap"/>
      <sheetName val="%"/>
      <sheetName val="MAJOR"/>
      <sheetName val="Peta Quarry"/>
      <sheetName val="BOQ"/>
      <sheetName val="Perhitungan Mobilisasi Alat"/>
      <sheetName val="Lalu Lintas"/>
      <sheetName val="Jembatan Sementara"/>
      <sheetName val="Informasi"/>
      <sheetName val="Analisa K3"/>
      <sheetName val="4-Analisa Quarry"/>
      <sheetName val="4-Basic Price"/>
      <sheetName val="4-Formulir harga bahan"/>
      <sheetName val="5-ALAT(1)"/>
      <sheetName val="5-ALAT(2)"/>
      <sheetName val="Agg Halus &amp; Kasar"/>
      <sheetName val="Agg A"/>
      <sheetName val="Agg B dan S"/>
      <sheetName val="Agg C"/>
      <sheetName val="Agg  CBR 60"/>
      <sheetName val="D1"/>
      <sheetName val="D2"/>
      <sheetName val="D3"/>
      <sheetName val="D4"/>
      <sheetName val="D5"/>
      <sheetName val="D6"/>
      <sheetName val="D7(1)"/>
      <sheetName val="D7(2)"/>
      <sheetName val="D8(1)"/>
      <sheetName val="D8(2)"/>
      <sheetName val="D9"/>
      <sheetName val="D10 LS-Rutin"/>
      <sheetName val="D10 Kuantitas"/>
      <sheetName val="D10 Analisa HSP"/>
      <sheetName val="8.4.14.a"/>
      <sheetName val="COVER"/>
      <sheetName val="Analisa"/>
      <sheetName val="DUP"/>
    </sheetNames>
    <sheetDataSet>
      <sheetData sheetId="0"/>
      <sheetData sheetId="1"/>
      <sheetData sheetId="2"/>
      <sheetData sheetId="3"/>
      <sheetData sheetId="4"/>
      <sheetData sheetId="5"/>
      <sheetData sheetId="6"/>
      <sheetData sheetId="7"/>
      <sheetData sheetId="8">
        <row r="16">
          <cell r="Z16">
            <v>77</v>
          </cell>
        </row>
        <row r="17">
          <cell r="Z17">
            <v>76</v>
          </cell>
        </row>
        <row r="18">
          <cell r="Z18">
            <v>75</v>
          </cell>
        </row>
        <row r="19">
          <cell r="Z19">
            <v>74</v>
          </cell>
        </row>
        <row r="21">
          <cell r="Z21">
            <v>73</v>
          </cell>
        </row>
        <row r="22">
          <cell r="Z22">
            <v>72</v>
          </cell>
        </row>
        <row r="23">
          <cell r="Z23">
            <v>71</v>
          </cell>
        </row>
        <row r="24">
          <cell r="Z24">
            <v>69</v>
          </cell>
        </row>
        <row r="25">
          <cell r="Z25">
            <v>68</v>
          </cell>
        </row>
        <row r="26">
          <cell r="Z26">
            <v>67</v>
          </cell>
        </row>
        <row r="28">
          <cell r="Z28">
            <v>66</v>
          </cell>
        </row>
        <row r="29">
          <cell r="Z29">
            <v>65</v>
          </cell>
        </row>
        <row r="31">
          <cell r="Z31">
            <v>64</v>
          </cell>
        </row>
        <row r="32">
          <cell r="Z32">
            <v>63</v>
          </cell>
        </row>
        <row r="34">
          <cell r="Z34">
            <v>62</v>
          </cell>
        </row>
        <row r="35">
          <cell r="Z35">
            <v>61</v>
          </cell>
        </row>
        <row r="37">
          <cell r="Z37">
            <v>60</v>
          </cell>
        </row>
        <row r="38">
          <cell r="Z38">
            <v>59</v>
          </cell>
        </row>
        <row r="40">
          <cell r="Z40">
            <v>58</v>
          </cell>
        </row>
        <row r="41">
          <cell r="Z41">
            <v>57</v>
          </cell>
        </row>
        <row r="43">
          <cell r="Z43">
            <v>56</v>
          </cell>
        </row>
        <row r="44">
          <cell r="Z44">
            <v>55</v>
          </cell>
        </row>
        <row r="46">
          <cell r="Z46">
            <v>54</v>
          </cell>
        </row>
        <row r="47">
          <cell r="Z47">
            <v>53</v>
          </cell>
        </row>
        <row r="49">
          <cell r="Z49">
            <v>52</v>
          </cell>
        </row>
        <row r="50">
          <cell r="Z50">
            <v>51</v>
          </cell>
        </row>
        <row r="52">
          <cell r="Z52">
            <v>50</v>
          </cell>
        </row>
        <row r="53">
          <cell r="Z53">
            <v>49</v>
          </cell>
        </row>
        <row r="54">
          <cell r="Z54">
            <v>48</v>
          </cell>
        </row>
        <row r="55">
          <cell r="Z55">
            <v>46</v>
          </cell>
        </row>
        <row r="56">
          <cell r="Z56">
            <v>45</v>
          </cell>
        </row>
        <row r="57">
          <cell r="Z57">
            <v>44</v>
          </cell>
        </row>
        <row r="59">
          <cell r="Z59">
            <v>43</v>
          </cell>
        </row>
        <row r="60">
          <cell r="Z60">
            <v>42</v>
          </cell>
        </row>
        <row r="62">
          <cell r="Z62">
            <v>41</v>
          </cell>
        </row>
        <row r="63">
          <cell r="Z63">
            <v>40</v>
          </cell>
        </row>
        <row r="65">
          <cell r="Z65">
            <v>39</v>
          </cell>
        </row>
        <row r="66">
          <cell r="Z66">
            <v>38</v>
          </cell>
        </row>
        <row r="68">
          <cell r="Z68">
            <v>37</v>
          </cell>
        </row>
        <row r="69">
          <cell r="Z69">
            <v>36</v>
          </cell>
        </row>
        <row r="71">
          <cell r="Z71">
            <v>35</v>
          </cell>
        </row>
        <row r="72">
          <cell r="Z72">
            <v>34</v>
          </cell>
        </row>
        <row r="74">
          <cell r="Z74">
            <v>33</v>
          </cell>
        </row>
        <row r="75">
          <cell r="Z75">
            <v>32</v>
          </cell>
        </row>
        <row r="77">
          <cell r="Z77">
            <v>31</v>
          </cell>
        </row>
        <row r="78">
          <cell r="Z78">
            <v>30</v>
          </cell>
        </row>
        <row r="80">
          <cell r="Z80">
            <v>29</v>
          </cell>
        </row>
        <row r="81">
          <cell r="Z81">
            <v>28</v>
          </cell>
        </row>
        <row r="83">
          <cell r="Z83">
            <v>27</v>
          </cell>
        </row>
        <row r="84">
          <cell r="Z84">
            <v>26</v>
          </cell>
        </row>
        <row r="86">
          <cell r="Z86">
            <v>25</v>
          </cell>
        </row>
        <row r="87">
          <cell r="Z87">
            <v>24</v>
          </cell>
        </row>
        <row r="89">
          <cell r="Z89">
            <v>23</v>
          </cell>
        </row>
        <row r="90">
          <cell r="Z90">
            <v>22</v>
          </cell>
        </row>
        <row r="92">
          <cell r="Z92">
            <v>21</v>
          </cell>
        </row>
        <row r="93">
          <cell r="Z93">
            <v>20</v>
          </cell>
        </row>
        <row r="94">
          <cell r="Z94">
            <v>19</v>
          </cell>
        </row>
        <row r="95">
          <cell r="Z95">
            <v>17</v>
          </cell>
        </row>
        <row r="96">
          <cell r="Z96">
            <v>16</v>
          </cell>
        </row>
        <row r="97">
          <cell r="Z97">
            <v>15</v>
          </cell>
        </row>
        <row r="99">
          <cell r="Z99">
            <v>14</v>
          </cell>
        </row>
        <row r="100">
          <cell r="Z100">
            <v>13</v>
          </cell>
        </row>
        <row r="101">
          <cell r="Z101">
            <v>12</v>
          </cell>
        </row>
        <row r="102">
          <cell r="Z102">
            <v>11</v>
          </cell>
        </row>
        <row r="103">
          <cell r="Z103">
            <v>9</v>
          </cell>
        </row>
        <row r="104">
          <cell r="Z104">
            <v>8</v>
          </cell>
        </row>
        <row r="106">
          <cell r="Z106">
            <v>7</v>
          </cell>
        </row>
        <row r="107">
          <cell r="Z107">
            <v>6</v>
          </cell>
        </row>
        <row r="108">
          <cell r="Z108">
            <v>5</v>
          </cell>
        </row>
        <row r="109">
          <cell r="Z109">
            <v>4</v>
          </cell>
        </row>
        <row r="110">
          <cell r="Z110">
            <v>3</v>
          </cell>
        </row>
        <row r="111">
          <cell r="Z111">
            <v>2</v>
          </cell>
        </row>
        <row r="112">
          <cell r="Z112">
            <v>1</v>
          </cell>
        </row>
      </sheetData>
      <sheetData sheetId="9"/>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ampul"/>
      <sheetName val="Rab trotoar"/>
      <sheetName val="Rab Drainase (PL)"/>
      <sheetName val="H.Bhn"/>
      <sheetName val="Bow"/>
      <sheetName val="Angkut"/>
      <sheetName val="ANL K"/>
      <sheetName val="Anl alat"/>
      <sheetName val="Rab Drainase"/>
      <sheetName val="Rab Jalan"/>
      <sheetName val="Tawar (2)"/>
      <sheetName val="Minat"/>
      <sheetName val="BknPNS"/>
      <sheetName val="Pakta Integritas"/>
      <sheetName val="TS"/>
      <sheetName val="Alat (2)"/>
      <sheetName val="Sheet1"/>
    </sheetNames>
    <sheetDataSet>
      <sheetData sheetId="0">
        <row r="3">
          <cell r="B3" t="e">
            <v>#REF!</v>
          </cell>
        </row>
        <row r="5">
          <cell r="B5" t="str">
            <v>Jalan Pinang Baris No. 114 Medan</v>
          </cell>
        </row>
        <row r="8">
          <cell r="B8" t="str">
            <v>Jalan Pinang Baris No. 114 Medan</v>
          </cell>
        </row>
        <row r="10">
          <cell r="B10" t="str">
            <v>-</v>
          </cell>
        </row>
        <row r="13">
          <cell r="B13" t="str">
            <v>TAHUN ANGGARAN 2017</v>
          </cell>
        </row>
        <row r="17">
          <cell r="B17" t="str">
            <v>NIP. 19611215.198509.1.001</v>
          </cell>
        </row>
        <row r="19">
          <cell r="B19" t="str">
            <v>SUGRIWOTO</v>
          </cell>
        </row>
        <row r="20">
          <cell r="B20" t="str">
            <v>NIP. 19600401.198003.1.003</v>
          </cell>
        </row>
        <row r="23">
          <cell r="B23" t="str">
            <v>NIP. 19810122.201001.1.010</v>
          </cell>
        </row>
        <row r="26">
          <cell r="B26" t="str">
            <v>NIP. 19600318.198503.1.006</v>
          </cell>
        </row>
        <row r="29">
          <cell r="B29" t="str">
            <v>NIP. 19630809.198602.1.003</v>
          </cell>
        </row>
        <row r="31">
          <cell r="B31" t="str">
            <v>EDI GANDA P. SIHITE, ST, MM</v>
          </cell>
        </row>
        <row r="32">
          <cell r="B32" t="str">
            <v>NIP. 19660827.199803.1.001</v>
          </cell>
        </row>
        <row r="39">
          <cell r="B39" t="str">
            <v>NIP. 19601231.198503.1.088</v>
          </cell>
        </row>
      </sheetData>
      <sheetData sheetId="1" refreshError="1"/>
      <sheetData sheetId="2" refreshError="1"/>
      <sheetData sheetId="3" refreshError="1"/>
      <sheetData sheetId="4">
        <row r="14">
          <cell r="G14">
            <v>323300</v>
          </cell>
        </row>
        <row r="80">
          <cell r="G80">
            <v>4700</v>
          </cell>
        </row>
        <row r="81">
          <cell r="G81">
            <v>7500</v>
          </cell>
        </row>
        <row r="82">
          <cell r="G82">
            <v>333500</v>
          </cell>
        </row>
        <row r="110">
          <cell r="H110">
            <v>85000</v>
          </cell>
        </row>
      </sheetData>
      <sheetData sheetId="5">
        <row r="10">
          <cell r="O10">
            <v>128025</v>
          </cell>
        </row>
        <row r="109">
          <cell r="O109">
            <v>27349</v>
          </cell>
        </row>
      </sheetData>
      <sheetData sheetId="6" refreshError="1"/>
      <sheetData sheetId="7">
        <row r="62">
          <cell r="K62">
            <v>574779</v>
          </cell>
        </row>
        <row r="188">
          <cell r="K188">
            <v>1237601</v>
          </cell>
        </row>
        <row r="314">
          <cell r="K314">
            <v>1416757</v>
          </cell>
        </row>
        <row r="692">
          <cell r="K692">
            <v>473856</v>
          </cell>
        </row>
        <row r="755">
          <cell r="K755">
            <v>766508</v>
          </cell>
        </row>
        <row r="818">
          <cell r="K818">
            <v>865582</v>
          </cell>
        </row>
        <row r="936">
          <cell r="K936">
            <v>3003350</v>
          </cell>
        </row>
        <row r="1000">
          <cell r="K1000">
            <v>1240763</v>
          </cell>
        </row>
        <row r="1185">
          <cell r="K1185">
            <v>78151</v>
          </cell>
        </row>
        <row r="1248">
          <cell r="K1248">
            <v>170476</v>
          </cell>
        </row>
        <row r="1628">
          <cell r="K1628">
            <v>1320234</v>
          </cell>
        </row>
        <row r="1688">
          <cell r="K1688">
            <v>236931</v>
          </cell>
        </row>
        <row r="1748">
          <cell r="K1748">
            <v>13729</v>
          </cell>
        </row>
        <row r="1808">
          <cell r="K1808">
            <v>15091</v>
          </cell>
        </row>
        <row r="1989">
          <cell r="K1989">
            <v>438338</v>
          </cell>
        </row>
        <row r="2050">
          <cell r="K2050">
            <v>1426242</v>
          </cell>
        </row>
      </sheetData>
      <sheetData sheetId="8">
        <row r="9">
          <cell r="AX9">
            <v>1020365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3a"/>
      <sheetName val="3b"/>
      <sheetName val="5a"/>
      <sheetName val="5b"/>
      <sheetName val="6a"/>
      <sheetName val="6b"/>
      <sheetName val="7a"/>
      <sheetName val="7b"/>
      <sheetName val="10a"/>
      <sheetName val="10b"/>
      <sheetName val="Hrg Dasar"/>
      <sheetName val="Bahan"/>
      <sheetName val="Alat"/>
      <sheetName val="Tenaga"/>
      <sheetName val="Alatt"/>
      <sheetName val="Analisa Quarry"/>
      <sheetName val="Pav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AW15">
            <v>60500</v>
          </cell>
        </row>
      </sheetData>
      <sheetData sheetId="17"/>
      <sheetData sheetId="18"/>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ced"/>
      <sheetName val="LAU SINKAM"/>
      <sheetName val="struktur ATAS"/>
      <sheetName val="STR-BAWAH"/>
      <sheetName val="Peta"/>
      <sheetName val="Schedule"/>
      <sheetName val="FOTO"/>
      <sheetName val="cros (2)"/>
      <sheetName val="NOTA"/>
      <sheetName val="CEK Vol (2)"/>
      <sheetName val="RKA"/>
      <sheetName val="himpunan"/>
      <sheetName val="cover rka"/>
      <sheetName val="CEK Vol"/>
      <sheetName val="DISCLAIMER"/>
      <sheetName val="MAJOR"/>
      <sheetName val="%"/>
      <sheetName val="Peta Quarry"/>
      <sheetName val="Perhitungan Mobilisasi Alat"/>
      <sheetName val="Rekap"/>
      <sheetName val="BOQ"/>
      <sheetName val="Sheet1"/>
      <sheetName val="Analisa K3"/>
      <sheetName val="D2"/>
      <sheetName val="D4"/>
      <sheetName val="D5"/>
      <sheetName val="D7(3)"/>
      <sheetName val="D8(1)"/>
      <sheetName val="4-formulir harga bahan"/>
      <sheetName val="Informasi"/>
      <sheetName val="Mobilisasi"/>
      <sheetName val="Lalu Lintas"/>
      <sheetName val="Jembatan Sementara"/>
      <sheetName val="D3"/>
      <sheetName val="D6"/>
      <sheetName val="D7(1)"/>
      <sheetName val="D7(2)"/>
      <sheetName val="4-Basic Price"/>
      <sheetName val="4-Analisa Quarry"/>
      <sheetName val="Agg Halus &amp; Kasar"/>
      <sheetName val="5-ALAT(1)"/>
      <sheetName val="start"/>
      <sheetName val="5-ALAT (2)"/>
      <sheetName val="Agg A"/>
      <sheetName val="Agg B"/>
      <sheetName val="Agg C"/>
      <sheetName val="D6 ASBT"/>
      <sheetName val="D8(2)"/>
      <sheetName val="D9"/>
      <sheetName val="D10 LS-Rutin"/>
      <sheetName val="D10 Kuantitas"/>
      <sheetName val="D10 Analisa HSP"/>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8">
          <cell r="H28">
            <v>6327552000</v>
          </cell>
        </row>
      </sheetData>
      <sheetData sheetId="20">
        <row r="22">
          <cell r="H22">
            <v>142114581.1924732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ow r="8">
          <cell r="D8" t="str">
            <v>(L01)</v>
          </cell>
        </row>
      </sheetData>
      <sheetData sheetId="38" refreshError="1"/>
      <sheetData sheetId="39" refreshError="1"/>
      <sheetData sheetId="40">
        <row r="9">
          <cell r="AW9">
            <v>315014.69608293002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RP-F"/>
      <sheetName val="Sheet2"/>
      <sheetName val="Sheet1"/>
      <sheetName val="UMUM"/>
      <sheetName val="LK"/>
      <sheetName val="kulit"/>
      <sheetName val="PO"/>
      <sheetName val="PJP"/>
      <sheetName val="UP"/>
      <sheetName val="DRUP"/>
      <sheetName val="ANL BIAYA"/>
      <sheetName val="SCHEDULE"/>
      <sheetName val="ANALISA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58">
          <cell r="Q1258">
            <v>7875</v>
          </cell>
        </row>
        <row r="1320">
          <cell r="Q1320">
            <v>3150</v>
          </cell>
        </row>
        <row r="1336">
          <cell r="Q1336">
            <v>33000</v>
          </cell>
        </row>
        <row r="1754">
          <cell r="Q1754">
            <v>79700</v>
          </cell>
        </row>
        <row r="1770">
          <cell r="Q1770">
            <v>153480</v>
          </cell>
        </row>
        <row r="1816">
          <cell r="Q1816">
            <v>6580</v>
          </cell>
        </row>
        <row r="1832">
          <cell r="Q1832">
            <v>3495</v>
          </cell>
        </row>
        <row r="2374">
          <cell r="Q2374">
            <v>259044.95</v>
          </cell>
        </row>
        <row r="2390">
          <cell r="Q2390">
            <v>1055230.1299999999</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B Q"/>
      <sheetName val="Sheet1"/>
      <sheetName val="REKAP"/>
      <sheetName val="NEGOSIASI"/>
      <sheetName val="MPU"/>
      <sheetName val="SCHEDULE"/>
      <sheetName val="XL4Test5"/>
    </sheetNames>
    <sheetDataSet>
      <sheetData sheetId="0">
        <row r="8">
          <cell r="E8">
            <v>3400</v>
          </cell>
        </row>
        <row r="10">
          <cell r="E10">
            <v>4900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ANALISA"/>
      <sheetName val="HARGA SATUAN"/>
      <sheetName val="alat"/>
      <sheetName val="BASIC"/>
      <sheetName val="BAB-1"/>
      <sheetName val="SCHD"/>
      <sheetName val="INFO"/>
      <sheetName val="rambu"/>
      <sheetName val="cek vol"/>
      <sheetName val="sph"/>
    </sheetNames>
    <sheetDataSet>
      <sheetData sheetId="0"/>
      <sheetData sheetId="1" refreshError="1"/>
      <sheetData sheetId="2"/>
      <sheetData sheetId="3"/>
      <sheetData sheetId="4" refreshError="1">
        <row r="27">
          <cell r="BO27">
            <v>2600000000</v>
          </cell>
        </row>
        <row r="47">
          <cell r="BO47">
            <v>780000000</v>
          </cell>
        </row>
        <row r="87">
          <cell r="BO87">
            <v>780000000</v>
          </cell>
        </row>
        <row r="107">
          <cell r="BO107">
            <v>150000000</v>
          </cell>
        </row>
        <row r="147">
          <cell r="BO147">
            <v>700000000</v>
          </cell>
        </row>
        <row r="167">
          <cell r="BO167">
            <v>250000000</v>
          </cell>
        </row>
        <row r="187">
          <cell r="BO187">
            <v>400000000</v>
          </cell>
        </row>
        <row r="207">
          <cell r="BO207">
            <v>675000000</v>
          </cell>
        </row>
        <row r="227">
          <cell r="BO227">
            <v>250000000</v>
          </cell>
        </row>
        <row r="247">
          <cell r="BO247">
            <v>675000000</v>
          </cell>
        </row>
        <row r="267">
          <cell r="BO267">
            <v>525000000</v>
          </cell>
        </row>
        <row r="287">
          <cell r="BO287">
            <v>612500000</v>
          </cell>
        </row>
        <row r="307">
          <cell r="BO307">
            <v>675000000</v>
          </cell>
        </row>
        <row r="327">
          <cell r="BO327">
            <v>227500000</v>
          </cell>
        </row>
        <row r="346">
          <cell r="BO346" t="str">
            <v xml:space="preserve"> Alat Baru</v>
          </cell>
        </row>
        <row r="347">
          <cell r="BO347">
            <v>292500000</v>
          </cell>
        </row>
        <row r="367">
          <cell r="BO367">
            <v>390000000</v>
          </cell>
        </row>
        <row r="387">
          <cell r="BO387">
            <v>525000000</v>
          </cell>
        </row>
        <row r="407">
          <cell r="BO407">
            <v>12750000</v>
          </cell>
        </row>
        <row r="427">
          <cell r="BO427">
            <v>1740000000</v>
          </cell>
        </row>
        <row r="447">
          <cell r="BO447">
            <v>12000000</v>
          </cell>
        </row>
        <row r="467">
          <cell r="BO467">
            <v>250000000</v>
          </cell>
        </row>
        <row r="487">
          <cell r="BO487">
            <v>75000000</v>
          </cell>
        </row>
        <row r="507">
          <cell r="BO507">
            <v>12500000</v>
          </cell>
        </row>
        <row r="527">
          <cell r="BO527">
            <v>15750000</v>
          </cell>
        </row>
        <row r="547">
          <cell r="BO547">
            <v>200000000</v>
          </cell>
        </row>
        <row r="567">
          <cell r="BO567">
            <v>630000000</v>
          </cell>
        </row>
        <row r="587">
          <cell r="BO587">
            <v>577500000</v>
          </cell>
        </row>
        <row r="607">
          <cell r="BO607">
            <v>420000000</v>
          </cell>
        </row>
        <row r="627">
          <cell r="BO627">
            <v>1125000000</v>
          </cell>
        </row>
        <row r="646">
          <cell r="BO646" t="str">
            <v xml:space="preserve"> Alat Baru</v>
          </cell>
        </row>
        <row r="647">
          <cell r="BO647">
            <v>75000000</v>
          </cell>
        </row>
        <row r="667">
          <cell r="BO667">
            <v>1500000000</v>
          </cell>
        </row>
        <row r="697">
          <cell r="BO697" t="str">
            <v xml:space="preserve"> Alat Baru</v>
          </cell>
        </row>
        <row r="698">
          <cell r="BO698">
            <v>90000000</v>
          </cell>
        </row>
      </sheetData>
      <sheetData sheetId="5"/>
      <sheetData sheetId="6"/>
      <sheetData sheetId="7"/>
      <sheetData sheetId="8"/>
      <sheetData sheetId="9"/>
      <sheetData sheetId="10"/>
      <sheetData sheetId="1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sheetName val="Biaya Satuan Dasar"/>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INDUK"/>
      <sheetName val="DISCLAIMER"/>
      <sheetName val="4-Analisa Quarry"/>
      <sheetName val="4-formulir harga bahan"/>
      <sheetName val="Informasi"/>
      <sheetName val="Jadwal"/>
      <sheetName val="Harga Dasar"/>
      <sheetName val="Alat (1)"/>
      <sheetName val="Alat (2)"/>
      <sheetName val="Form Survey"/>
      <sheetName val="Sheet1"/>
      <sheetName val="Sheet2"/>
      <sheetName val="FORMAT "/>
      <sheetName val="SKH10.1(1)"/>
      <sheetName val="SKH10.1(2)"/>
      <sheetName val="SKH10.1(3)"/>
      <sheetName val="SKH10.1(4)"/>
      <sheetName val="SKH10.1(5)"/>
      <sheetName val="SKH10.1(6)"/>
      <sheetName val="skh10.1(10)"/>
      <sheetName val="SKH10.1(11)"/>
      <sheetName val="SKH10.1(13)"/>
      <sheetName val="P (2)"/>
      <sheetName val="SKH10.1(14)"/>
      <sheetName val="SKH10.1(17)"/>
      <sheetName val="K"/>
      <sheetName val="F"/>
      <sheetName val="B"/>
      <sheetName val="St"/>
      <sheetName val="L"/>
      <sheetName val="perhitungan bahan jadi"/>
      <sheetName val="Sheet3"/>
      <sheetName val="Cover"/>
      <sheetName val="%"/>
      <sheetName val="MAJOR"/>
      <sheetName val="Perhitungan Mobilisasi Alat"/>
      <sheetName val="Lalu Lintas"/>
      <sheetName val="Jembatan Sementara"/>
      <sheetName val="Analisa K3"/>
      <sheetName val="Agg Halus &amp; Kasar"/>
      <sheetName val="Agg A"/>
      <sheetName val="Agg B dan S"/>
      <sheetName val="Agg C"/>
      <sheetName val="Agg  CBR 60"/>
      <sheetName val="SMK3"/>
      <sheetName val="5-ALAT(1)"/>
      <sheetName val="5-ALAT(2)"/>
      <sheetName val="D8(3)"/>
      <sheetName val="D8(4)"/>
      <sheetName val="skh 10.2"/>
      <sheetName val="skh10.2.4"/>
      <sheetName val="BOQ"/>
      <sheetName val="REKAP"/>
      <sheetName val=" terbilang fisik"/>
      <sheetName val="Mobilisasi"/>
      <sheetName val="4-Basic Price"/>
      <sheetName val="Rekap Rutin"/>
      <sheetName val=" terbilang rutin"/>
      <sheetName val="BOQ Gabungan"/>
      <sheetName val="terbilang gabungan"/>
      <sheetName val="Jadwal Pel. Fisik"/>
      <sheetName val="Jadwal Pel. Fisik + Rutin"/>
      <sheetName val="JMD"/>
      <sheetName val="datalap"/>
      <sheetName val="Calculation Sheets"/>
      <sheetName val="Peta Quarry"/>
      <sheetName val="D1"/>
      <sheetName val="D2"/>
      <sheetName val="D3"/>
      <sheetName val="D4"/>
      <sheetName val="D5"/>
      <sheetName val="D6"/>
      <sheetName val="D7(1)"/>
      <sheetName val="D7(2)"/>
      <sheetName val="D8(1)"/>
      <sheetName val="D8(2)"/>
      <sheetName val="D9"/>
      <sheetName val="D10 LS-Rutin"/>
      <sheetName val="D10 Kuantitas"/>
      <sheetName val="D10 Analisa HSP"/>
    </sheetNames>
    <sheetDataSet>
      <sheetData sheetId="0">
        <row r="9">
          <cell r="G9">
            <v>12712.857142857143</v>
          </cell>
        </row>
      </sheetData>
      <sheetData sheetId="1">
        <row r="10">
          <cell r="AX10">
            <v>24897.816687499999</v>
          </cell>
        </row>
      </sheetData>
      <sheetData sheetId="2">
        <row r="7">
          <cell r="D7" t="str">
            <v>Kegiatan</v>
          </cell>
        </row>
      </sheetData>
      <sheetData sheetId="3"/>
      <sheetData sheetId="4">
        <row r="7">
          <cell r="D7" t="str">
            <v>Kegiatan</v>
          </cell>
        </row>
      </sheetData>
      <sheetData sheetId="5">
        <row r="10">
          <cell r="AX10">
            <v>24897.816687499999</v>
          </cell>
        </row>
      </sheetData>
      <sheetData sheetId="6">
        <row r="7">
          <cell r="D7" t="str">
            <v>Kegiatan</v>
          </cell>
        </row>
        <row r="9">
          <cell r="G9">
            <v>12712.857142857143</v>
          </cell>
        </row>
        <row r="10">
          <cell r="G10">
            <v>22141.428571428572</v>
          </cell>
        </row>
        <row r="11">
          <cell r="G11">
            <v>23665.714285714286</v>
          </cell>
        </row>
        <row r="12">
          <cell r="G12">
            <v>14771.428571428574</v>
          </cell>
        </row>
        <row r="13">
          <cell r="G13">
            <v>20507.142857142859</v>
          </cell>
        </row>
        <row r="15">
          <cell r="G15">
            <v>24608.571428571431</v>
          </cell>
        </row>
        <row r="18">
          <cell r="G18">
            <v>19265.714285714286</v>
          </cell>
        </row>
        <row r="42">
          <cell r="G42">
            <v>199650</v>
          </cell>
        </row>
        <row r="43">
          <cell r="G43">
            <v>491590</v>
          </cell>
        </row>
        <row r="44">
          <cell r="G44">
            <v>554620</v>
          </cell>
        </row>
        <row r="46">
          <cell r="G46">
            <v>243210</v>
          </cell>
        </row>
        <row r="48">
          <cell r="G48">
            <v>118360</v>
          </cell>
        </row>
        <row r="49">
          <cell r="G49">
            <v>124410</v>
          </cell>
        </row>
        <row r="50">
          <cell r="G50">
            <v>13970</v>
          </cell>
        </row>
        <row r="55">
          <cell r="G55">
            <v>20790</v>
          </cell>
        </row>
        <row r="56">
          <cell r="G56">
            <v>22550</v>
          </cell>
        </row>
        <row r="58">
          <cell r="G58">
            <v>171270</v>
          </cell>
        </row>
        <row r="59">
          <cell r="G59">
            <v>60500</v>
          </cell>
        </row>
        <row r="61">
          <cell r="G61">
            <v>25850</v>
          </cell>
        </row>
        <row r="62">
          <cell r="G62">
            <v>4108500</v>
          </cell>
        </row>
        <row r="69">
          <cell r="G69">
            <v>404908.34562322684</v>
          </cell>
        </row>
        <row r="70">
          <cell r="G70">
            <v>350392.34562322684</v>
          </cell>
        </row>
        <row r="72">
          <cell r="G72">
            <v>270767.80062322685</v>
          </cell>
        </row>
        <row r="74">
          <cell r="G74">
            <v>11770</v>
          </cell>
        </row>
        <row r="76">
          <cell r="G76">
            <v>28050</v>
          </cell>
        </row>
        <row r="77">
          <cell r="G77">
            <v>33000</v>
          </cell>
        </row>
        <row r="87">
          <cell r="G87">
            <v>60307.5</v>
          </cell>
        </row>
      </sheetData>
      <sheetData sheetId="7">
        <row r="10">
          <cell r="AX10">
            <v>24897.816687499999</v>
          </cell>
        </row>
        <row r="12">
          <cell r="AX12">
            <v>133900.80836875</v>
          </cell>
        </row>
        <row r="13">
          <cell r="AX13">
            <v>81284.199800000002</v>
          </cell>
        </row>
        <row r="15">
          <cell r="AX15">
            <v>242412.32766875002</v>
          </cell>
        </row>
        <row r="16">
          <cell r="AW16">
            <v>471126.29108691734</v>
          </cell>
        </row>
        <row r="17">
          <cell r="AW17">
            <v>459389.99023355515</v>
          </cell>
        </row>
        <row r="20">
          <cell r="AX20">
            <v>347953.35696874995</v>
          </cell>
        </row>
        <row r="24">
          <cell r="AX24">
            <v>296839.6870875</v>
          </cell>
        </row>
        <row r="31">
          <cell r="AX31">
            <v>34220.891431249998</v>
          </cell>
        </row>
        <row r="32">
          <cell r="AX32">
            <v>15841.637849999999</v>
          </cell>
        </row>
        <row r="33">
          <cell r="AX33">
            <v>105411.3026</v>
          </cell>
        </row>
        <row r="54">
          <cell r="AX54">
            <v>59756.728450000002</v>
          </cell>
        </row>
        <row r="55">
          <cell r="AX55">
            <v>15327.185187499997</v>
          </cell>
        </row>
        <row r="63">
          <cell r="AX63">
            <v>3734.7749999999996</v>
          </cell>
        </row>
        <row r="64">
          <cell r="AX64">
            <v>298782</v>
          </cell>
        </row>
        <row r="65">
          <cell r="AX65">
            <v>4979.7</v>
          </cell>
        </row>
        <row r="66">
          <cell r="AW66">
            <v>189228.59999999998</v>
          </cell>
          <cell r="AX66">
            <v>189228.59999999998</v>
          </cell>
        </row>
        <row r="67">
          <cell r="AX67">
            <v>20642.1583125</v>
          </cell>
        </row>
      </sheetData>
      <sheetData sheetId="8">
        <row r="1377">
          <cell r="H1377">
            <v>1.5</v>
          </cell>
        </row>
      </sheetData>
      <sheetData sheetId="9"/>
      <sheetData sheetId="10"/>
      <sheetData sheetId="11"/>
      <sheetData sheetId="12">
        <row r="6">
          <cell r="B6" t="str">
            <v>SKh-1.10.1.(3)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5">
          <cell r="AX1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D7" t="str">
            <v>Kegiatan</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9">
          <cell r="G9">
            <v>12712.857142857143</v>
          </cell>
        </row>
      </sheetData>
      <sheetData sheetId="65">
        <row r="1377">
          <cell r="H1377">
            <v>1.5</v>
          </cell>
        </row>
      </sheetData>
      <sheetData sheetId="66">
        <row r="6">
          <cell r="B6" t="str">
            <v>SKh-1.10.1.(3)</v>
          </cell>
        </row>
      </sheetData>
      <sheetData sheetId="67"/>
      <sheetData sheetId="68"/>
      <sheetData sheetId="69">
        <row r="10">
          <cell r="AX10">
            <v>24897.816687499999</v>
          </cell>
        </row>
      </sheetData>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BOQ"/>
      <sheetName val="Analisa"/>
    </sheetNames>
    <sheetDataSet>
      <sheetData sheetId="0" refreshError="1"/>
      <sheetData sheetId="1" refreshError="1"/>
      <sheetData sheetId="2" refreshError="1"/>
      <sheetData sheetId="3" refreshError="1"/>
      <sheetData sheetId="4" refreshError="1"/>
      <sheetData sheetId="5">
        <row r="8">
          <cell r="D8" t="str">
            <v>(L01)</v>
          </cell>
          <cell r="E8" t="str">
            <v>Jam</v>
          </cell>
          <cell r="F8">
            <v>10714.285714285714</v>
          </cell>
        </row>
        <row r="9">
          <cell r="D9" t="str">
            <v>(L02)</v>
          </cell>
          <cell r="E9" t="str">
            <v>Jam</v>
          </cell>
          <cell r="F9">
            <v>12857.142857142857</v>
          </cell>
        </row>
        <row r="10">
          <cell r="D10" t="str">
            <v>(L03)</v>
          </cell>
          <cell r="E10" t="str">
            <v>Jam</v>
          </cell>
          <cell r="F10">
            <v>14285.714285714286</v>
          </cell>
        </row>
        <row r="11">
          <cell r="D11" t="str">
            <v>(L04)</v>
          </cell>
          <cell r="E11" t="str">
            <v>Jam</v>
          </cell>
          <cell r="F11">
            <v>17142.857142857141</v>
          </cell>
        </row>
        <row r="12">
          <cell r="D12" t="str">
            <v>(L05)</v>
          </cell>
          <cell r="E12" t="str">
            <v>Jam</v>
          </cell>
          <cell r="F12">
            <v>12857.142857142857</v>
          </cell>
        </row>
        <row r="13">
          <cell r="D13" t="str">
            <v>(L06)</v>
          </cell>
          <cell r="E13" t="str">
            <v>Jam</v>
          </cell>
          <cell r="F13">
            <v>12857.142857142857</v>
          </cell>
        </row>
        <row r="14">
          <cell r="D14" t="str">
            <v>(L07)</v>
          </cell>
          <cell r="E14" t="str">
            <v>Jam</v>
          </cell>
          <cell r="F14">
            <v>10714.285714285714</v>
          </cell>
        </row>
        <row r="15">
          <cell r="D15" t="str">
            <v>(L08)</v>
          </cell>
          <cell r="E15" t="str">
            <v>Jam</v>
          </cell>
          <cell r="F15">
            <v>17142.857142857141</v>
          </cell>
        </row>
        <row r="16">
          <cell r="D16" t="str">
            <v>(L09)</v>
          </cell>
          <cell r="E16" t="str">
            <v>Jam</v>
          </cell>
          <cell r="F16">
            <v>12857.142857142857</v>
          </cell>
        </row>
        <row r="17">
          <cell r="D17" t="str">
            <v>(L10)</v>
          </cell>
          <cell r="E17" t="str">
            <v>Jam</v>
          </cell>
          <cell r="F17">
            <v>14285.714285714286</v>
          </cell>
        </row>
        <row r="68">
          <cell r="F68">
            <v>34500</v>
          </cell>
        </row>
        <row r="69">
          <cell r="F69">
            <v>42500</v>
          </cell>
        </row>
      </sheetData>
      <sheetData sheetId="6" refreshError="1"/>
      <sheetData sheetId="7" refreshError="1"/>
      <sheetData sheetId="8" refreshError="1"/>
      <sheetData sheetId="9"/>
      <sheetData sheetId="1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sheetName val="Biaya Satuan Dasar (2)"/>
      <sheetName val="Biaya Satuan Dasar"/>
    </sheetNames>
    <sheetDataSet>
      <sheetData sheetId="0"/>
      <sheetData sheetId="1"/>
      <sheetData sheetId="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gantar1 (2)"/>
      <sheetName val="Pengantar2 (2)"/>
      <sheetName val="Input Umum"/>
      <sheetName val="BA.Buka"/>
      <sheetName val="Aritmatik LS"/>
      <sheetName val="Aritmatik"/>
      <sheetName val="Rank"/>
      <sheetName val="Pengantar 1"/>
      <sheetName val="Adm 1-12"/>
      <sheetName val="Rekap Adm"/>
      <sheetName val="BA.Adm"/>
      <sheetName val="Metode"/>
      <sheetName val="Jad Alat-bhn 1-12"/>
      <sheetName val="Alat"/>
      <sheetName val="Spec"/>
      <sheetName val="P.Inti"/>
      <sheetName val="Sub"/>
      <sheetName val="Rekap Tek"/>
      <sheetName val="BA.Teknis"/>
      <sheetName val="Rekap Masalah"/>
      <sheetName val="Hrg Timp"/>
      <sheetName val="wajar"/>
      <sheetName val="Und.Klarifikasi"/>
      <sheetName val="BA.Wjr"/>
      <sheetName val="Administrasi"/>
      <sheetName val="Keuangan"/>
      <sheetName val="Pengalaman"/>
      <sheetName val="Personil"/>
      <sheetName val="Tek.Alat"/>
      <sheetName val="Pass Grade"/>
      <sheetName val="Und.Ver"/>
      <sheetName val="BA.Verifikasi"/>
      <sheetName val="BAHP"/>
      <sheetName val="Resume"/>
      <sheetName val="Usulan"/>
      <sheetName val="Penetapan"/>
      <sheetName val="Pengumuman"/>
      <sheetName val="Pengantar1"/>
      <sheetName val="Pengantar2"/>
      <sheetName val="Konfirmasi"/>
      <sheetName val="Konfirmasi (2)"/>
    </sheetNames>
    <sheetDataSet>
      <sheetData sheetId="0" refreshError="1"/>
      <sheetData sheetId="1" refreshError="1"/>
      <sheetData sheetId="2">
        <row r="2">
          <cell r="D2" t="str">
            <v>PENINGKATAN JALAN SP. DURIAN MULO - NAMU UKUR DI KAB. LANGKAT</v>
          </cell>
        </row>
        <row r="10">
          <cell r="D10" t="str">
            <v xml:space="preserve">(Satu milyar lima ratus lima puluh enam juta seratus empat puluh empat ribu rupiah) </v>
          </cell>
        </row>
        <row r="11">
          <cell r="E11" t="str">
            <v>(sembilan puluh) hari kalender.</v>
          </cell>
        </row>
        <row r="12">
          <cell r="E12" t="str">
            <v>(sembilan puluh) hari kalender.</v>
          </cell>
        </row>
        <row r="13">
          <cell r="E13">
            <v>31126000</v>
          </cell>
        </row>
        <row r="14">
          <cell r="D14" t="str">
            <v xml:space="preserve">(Tiga puluh satu juta seratus dua puluh enam ribu rupiah) </v>
          </cell>
        </row>
        <row r="16">
          <cell r="E16" t="str">
            <v>(seratus delapan belas) hari kalender</v>
          </cell>
        </row>
        <row r="25">
          <cell r="A25" t="str">
            <v>Dokumen Pelelangan Paket Pekerjaan Pembangunan Jalan Sp. Durian Mulo - Namu Ukur di Kab. Langkat</v>
          </cell>
        </row>
        <row r="33">
          <cell r="D33" t="str">
            <v>19600222 199203 1 003</v>
          </cell>
        </row>
        <row r="46">
          <cell r="E46" t="str">
            <v xml:space="preserve">Nomor  :   </v>
          </cell>
        </row>
        <row r="66">
          <cell r="E66" t="str">
            <v>18.b/PAN.UPRPJJ-MDN/2009</v>
          </cell>
        </row>
        <row r="67">
          <cell r="E67" t="str">
            <v>19.b/PAN.UPRPJJ-MDN/2009</v>
          </cell>
        </row>
        <row r="69">
          <cell r="E69" t="str">
            <v>20.b/PAN.UPRPJJ-MDN/2009</v>
          </cell>
        </row>
        <row r="74">
          <cell r="E74" t="str">
            <v xml:space="preserve"> (dua puluh) </v>
          </cell>
        </row>
        <row r="75">
          <cell r="D75">
            <v>6</v>
          </cell>
          <cell r="E75" t="str">
            <v xml:space="preserve"> (enam) </v>
          </cell>
        </row>
        <row r="76">
          <cell r="E76" t="str">
            <v xml:space="preserve"> (delapan) </v>
          </cell>
        </row>
        <row r="77">
          <cell r="E77" t="str">
            <v xml:space="preserve"> (nol) </v>
          </cell>
        </row>
        <row r="78">
          <cell r="E78" t="str">
            <v xml:space="preserve"> (dua belas) </v>
          </cell>
        </row>
        <row r="79">
          <cell r="D79">
            <v>0</v>
          </cell>
          <cell r="E79" t="str">
            <v xml:space="preserve"> (nol) </v>
          </cell>
        </row>
        <row r="80">
          <cell r="E80" t="str">
            <v xml:space="preserve"> (delapan) </v>
          </cell>
        </row>
        <row r="81">
          <cell r="E81" t="str">
            <v xml:space="preserve"> (nol) </v>
          </cell>
        </row>
      </sheetData>
      <sheetData sheetId="3" refreshError="1"/>
      <sheetData sheetId="4" refreshError="1"/>
      <sheetData sheetId="5" refreshError="1"/>
      <sheetData sheetId="6">
        <row r="15">
          <cell r="C15" t="str">
            <v>PT. DUTA BUMI PERMAI</v>
          </cell>
        </row>
      </sheetData>
      <sheetData sheetId="7" refreshError="1"/>
      <sheetData sheetId="8">
        <row r="15">
          <cell r="N15">
            <v>0</v>
          </cell>
        </row>
        <row r="36">
          <cell r="N36">
            <v>0</v>
          </cell>
        </row>
        <row r="47">
          <cell r="N47">
            <v>0</v>
          </cell>
        </row>
        <row r="54">
          <cell r="N54">
            <v>0</v>
          </cell>
        </row>
        <row r="101">
          <cell r="N101">
            <v>0</v>
          </cell>
        </row>
        <row r="122">
          <cell r="N122">
            <v>0</v>
          </cell>
        </row>
        <row r="133">
          <cell r="N133">
            <v>0</v>
          </cell>
        </row>
        <row r="140">
          <cell r="N140">
            <v>0</v>
          </cell>
        </row>
        <row r="272">
          <cell r="N272">
            <v>0</v>
          </cell>
        </row>
        <row r="276">
          <cell r="N276">
            <v>0</v>
          </cell>
        </row>
        <row r="293">
          <cell r="N293">
            <v>0</v>
          </cell>
        </row>
        <row r="304">
          <cell r="N304">
            <v>0</v>
          </cell>
        </row>
        <row r="311">
          <cell r="N311">
            <v>0</v>
          </cell>
        </row>
        <row r="333">
          <cell r="N333">
            <v>0</v>
          </cell>
        </row>
        <row r="356">
          <cell r="N356">
            <v>0</v>
          </cell>
        </row>
        <row r="360">
          <cell r="N360">
            <v>0</v>
          </cell>
        </row>
        <row r="377">
          <cell r="N377">
            <v>0</v>
          </cell>
        </row>
        <row r="388">
          <cell r="N388">
            <v>0</v>
          </cell>
        </row>
        <row r="395">
          <cell r="N395">
            <v>0</v>
          </cell>
        </row>
        <row r="417">
          <cell r="N417">
            <v>0</v>
          </cell>
        </row>
        <row r="443">
          <cell r="N443">
            <v>0</v>
          </cell>
        </row>
        <row r="447">
          <cell r="N447">
            <v>0</v>
          </cell>
        </row>
        <row r="464">
          <cell r="N464">
            <v>0</v>
          </cell>
        </row>
        <row r="475">
          <cell r="N475">
            <v>0</v>
          </cell>
        </row>
        <row r="482">
          <cell r="N482">
            <v>0</v>
          </cell>
        </row>
        <row r="504">
          <cell r="N504">
            <v>0</v>
          </cell>
        </row>
        <row r="530">
          <cell r="N530">
            <v>0</v>
          </cell>
        </row>
        <row r="534">
          <cell r="N534">
            <v>0</v>
          </cell>
        </row>
        <row r="551">
          <cell r="N551">
            <v>0</v>
          </cell>
        </row>
        <row r="562">
          <cell r="N562">
            <v>0</v>
          </cell>
        </row>
        <row r="569">
          <cell r="N569">
            <v>0</v>
          </cell>
        </row>
        <row r="591">
          <cell r="N591">
            <v>0</v>
          </cell>
        </row>
        <row r="616">
          <cell r="N616">
            <v>0</v>
          </cell>
        </row>
        <row r="620">
          <cell r="N620">
            <v>0</v>
          </cell>
        </row>
        <row r="637">
          <cell r="N637">
            <v>1</v>
          </cell>
        </row>
        <row r="648">
          <cell r="N648">
            <v>10</v>
          </cell>
        </row>
        <row r="655">
          <cell r="N655">
            <v>6</v>
          </cell>
        </row>
        <row r="677">
          <cell r="N677">
            <v>18</v>
          </cell>
        </row>
      </sheetData>
      <sheetData sheetId="9" refreshError="1"/>
      <sheetData sheetId="10"/>
      <sheetData sheetId="11">
        <row r="24">
          <cell r="C24" t="str">
            <v>MEMENUHI</v>
          </cell>
        </row>
        <row r="120">
          <cell r="C120" t="str">
            <v>MEMENUHI</v>
          </cell>
        </row>
        <row r="150">
          <cell r="C150" t="str">
            <v>MEMENUHI</v>
          </cell>
        </row>
        <row r="179">
          <cell r="C179" t="str">
            <v>MEMENUHI</v>
          </cell>
        </row>
        <row r="208">
          <cell r="C208" t="str">
            <v>MEMENUHI</v>
          </cell>
        </row>
        <row r="244">
          <cell r="C244" t="str">
            <v>MEMENUHI</v>
          </cell>
        </row>
      </sheetData>
      <sheetData sheetId="12">
        <row r="56">
          <cell r="AA56">
            <v>1</v>
          </cell>
          <cell r="AB56">
            <v>1</v>
          </cell>
          <cell r="AC56">
            <v>0</v>
          </cell>
        </row>
        <row r="122">
          <cell r="AA122">
            <v>1</v>
          </cell>
          <cell r="AB122">
            <v>0</v>
          </cell>
          <cell r="AC122">
            <v>0</v>
          </cell>
        </row>
        <row r="186">
          <cell r="AA186">
            <v>0</v>
          </cell>
          <cell r="AB186">
            <v>0</v>
          </cell>
          <cell r="AC186">
            <v>0</v>
          </cell>
        </row>
        <row r="254">
          <cell r="AA254">
            <v>0</v>
          </cell>
          <cell r="AB254">
            <v>0</v>
          </cell>
          <cell r="AC254">
            <v>0</v>
          </cell>
        </row>
        <row r="318">
          <cell r="AA318">
            <v>0</v>
          </cell>
          <cell r="AB318">
            <v>0</v>
          </cell>
          <cell r="AC318">
            <v>0</v>
          </cell>
        </row>
        <row r="383">
          <cell r="AA383">
            <v>1</v>
          </cell>
          <cell r="AB383">
            <v>0</v>
          </cell>
          <cell r="AC383">
            <v>0</v>
          </cell>
        </row>
        <row r="450">
          <cell r="AA450">
            <v>0</v>
          </cell>
          <cell r="AB450">
            <v>0</v>
          </cell>
          <cell r="AC450">
            <v>0</v>
          </cell>
        </row>
        <row r="516">
          <cell r="AA516">
            <v>1</v>
          </cell>
          <cell r="AB516">
            <v>0</v>
          </cell>
          <cell r="AC516">
            <v>0</v>
          </cell>
        </row>
      </sheetData>
      <sheetData sheetId="13">
        <row r="31">
          <cell r="C31" t="str">
            <v>TIDAK MEMENUHI</v>
          </cell>
        </row>
        <row r="186">
          <cell r="C186" t="str">
            <v>TIDAK MEMENUHI</v>
          </cell>
        </row>
        <row r="224">
          <cell r="C224" t="str">
            <v>TIDAK MEMENUHI</v>
          </cell>
        </row>
        <row r="262">
          <cell r="C262" t="str">
            <v>TIDAK MEMENUHI</v>
          </cell>
        </row>
        <row r="304">
          <cell r="C304" t="str">
            <v>MEMENUHI</v>
          </cell>
        </row>
      </sheetData>
      <sheetData sheetId="14">
        <row r="41">
          <cell r="D41" t="str">
            <v>MEMENUHI</v>
          </cell>
        </row>
        <row r="215">
          <cell r="D215" t="str">
            <v>TIDAK MEMENUHI</v>
          </cell>
        </row>
        <row r="258">
          <cell r="D258" t="str">
            <v>MEMENUHI</v>
          </cell>
        </row>
        <row r="301">
          <cell r="D301" t="str">
            <v>TIDAK MEMENUHI</v>
          </cell>
        </row>
        <row r="344">
          <cell r="D344" t="str">
            <v>TIDAK MEMENUHI</v>
          </cell>
        </row>
      </sheetData>
      <sheetData sheetId="15">
        <row r="25">
          <cell r="D25" t="str">
            <v>MEMENUHI</v>
          </cell>
        </row>
        <row r="58">
          <cell r="D58" t="str">
            <v>MEMENUHI</v>
          </cell>
        </row>
        <row r="91">
          <cell r="D91" t="str">
            <v>MEMENUHI</v>
          </cell>
        </row>
        <row r="122">
          <cell r="D122" t="str">
            <v>TIDAK MEMENUHI</v>
          </cell>
        </row>
        <row r="154">
          <cell r="D154" t="str">
            <v>MEMENUHI</v>
          </cell>
        </row>
        <row r="187">
          <cell r="D187" t="str">
            <v>MEMENUHI</v>
          </cell>
        </row>
        <row r="219">
          <cell r="D219" t="str">
            <v>TIDAK MEMENUHI</v>
          </cell>
        </row>
        <row r="253">
          <cell r="D253" t="str">
            <v>TIDAK MEMENUHI</v>
          </cell>
        </row>
      </sheetData>
      <sheetData sheetId="16">
        <row r="27">
          <cell r="I27" t="str">
            <v>MEMENUHI</v>
          </cell>
        </row>
        <row r="64">
          <cell r="I64" t="str">
            <v>MEMENUHI</v>
          </cell>
        </row>
        <row r="101">
          <cell r="I101" t="str">
            <v>MEMENUHI</v>
          </cell>
        </row>
        <row r="139">
          <cell r="I139" t="str">
            <v>MEMENUHI</v>
          </cell>
        </row>
        <row r="176">
          <cell r="I176" t="str">
            <v>MEMENUHI</v>
          </cell>
        </row>
        <row r="213">
          <cell r="I213" t="str">
            <v>MEMENUHI</v>
          </cell>
        </row>
        <row r="252">
          <cell r="I252" t="str">
            <v>MEMENUHI</v>
          </cell>
        </row>
        <row r="295">
          <cell r="I295" t="str">
            <v>MEMENUHI</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22">
          <cell r="I22">
            <v>7.5</v>
          </cell>
        </row>
        <row r="59">
          <cell r="I59">
            <v>7.5</v>
          </cell>
        </row>
        <row r="96">
          <cell r="I96">
            <v>7.5</v>
          </cell>
          <cell r="M96">
            <v>2.5</v>
          </cell>
        </row>
      </sheetData>
      <sheetData sheetId="26">
        <row r="34">
          <cell r="V34">
            <v>0</v>
          </cell>
          <cell r="X34">
            <v>0</v>
          </cell>
        </row>
        <row r="79">
          <cell r="X79">
            <v>10</v>
          </cell>
        </row>
        <row r="124">
          <cell r="X124">
            <v>10</v>
          </cell>
        </row>
      </sheetData>
      <sheetData sheetId="27">
        <row r="30">
          <cell r="Q30">
            <v>10</v>
          </cell>
        </row>
        <row r="73">
          <cell r="Q73">
            <v>8</v>
          </cell>
        </row>
        <row r="115">
          <cell r="Q115">
            <v>6</v>
          </cell>
        </row>
      </sheetData>
      <sheetData sheetId="28">
        <row r="35">
          <cell r="T35">
            <v>7.75</v>
          </cell>
        </row>
      </sheetData>
      <sheetData sheetId="29" refreshError="1"/>
      <sheetData sheetId="30" refreshError="1"/>
      <sheetData sheetId="31" refreshError="1"/>
      <sheetData sheetId="32" refreshError="1"/>
      <sheetData sheetId="33" refreshError="1"/>
      <sheetData sheetId="34">
        <row r="8">
          <cell r="BN8" t="str">
            <v xml:space="preserve"> 03 Juli 2009</v>
          </cell>
        </row>
      </sheetData>
      <sheetData sheetId="35">
        <row r="11">
          <cell r="BO11" t="str">
            <v xml:space="preserve"> 9 Juli 2009</v>
          </cell>
        </row>
        <row r="13">
          <cell r="G13" t="str">
            <v>1197/KPA.UPRPJJ-MDN/2009</v>
          </cell>
        </row>
      </sheetData>
      <sheetData sheetId="36">
        <row r="38">
          <cell r="BT38" t="str">
            <v xml:space="preserve"> 10 Juli 2009</v>
          </cell>
        </row>
      </sheetData>
      <sheetData sheetId="37" refreshError="1"/>
      <sheetData sheetId="38" refreshError="1"/>
      <sheetData sheetId="39" refreshError="1"/>
      <sheetData sheetId="4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persh"/>
      <sheetName val="Masalah"/>
      <sheetName val="BA.Buka"/>
      <sheetName val="Cek LS"/>
      <sheetName val="Aritmatik"/>
      <sheetName val="Rank"/>
      <sheetName val="Pengantar 1"/>
      <sheetName val="Adm"/>
      <sheetName val="Rekap Adm"/>
      <sheetName val="BA.Adm"/>
      <sheetName val="Metode"/>
      <sheetName val="Jad Alat-bhn"/>
      <sheetName val="Alat"/>
      <sheetName val="Spec"/>
      <sheetName val="P.Inti"/>
      <sheetName val="Sub"/>
      <sheetName val="Rekap Tek"/>
      <sheetName val="BA.Teknis"/>
      <sheetName val="Hrg Timp"/>
      <sheetName val="wajar"/>
      <sheetName val="BA.Wjr"/>
      <sheetName val="Administrasi"/>
      <sheetName val="Keuangan"/>
      <sheetName val="Pengalaman"/>
      <sheetName val="Tek.Alat"/>
      <sheetName val="Personil"/>
      <sheetName val="Pass Grade"/>
      <sheetName val="Und.Klarifikasi"/>
      <sheetName val="klarifikasi"/>
      <sheetName val="BA.Klarifikasi"/>
      <sheetName val="BAHP"/>
      <sheetName val="Resume"/>
      <sheetName val="Usulan"/>
      <sheetName val="Penetapan"/>
      <sheetName val="Pengumuman"/>
      <sheetName val="Penganta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persh"/>
      <sheetName val="BA.Buka"/>
      <sheetName val="Aritmatik"/>
      <sheetName val="Rank"/>
      <sheetName val="Rank (2)"/>
      <sheetName val="Pengantar 1"/>
      <sheetName val="Adm 1-12"/>
      <sheetName val="Adm 13-24"/>
      <sheetName val="Rekap Adm"/>
      <sheetName val="BA.Adm"/>
      <sheetName val="Metode"/>
      <sheetName val="Jad Alat-bhn 1-12"/>
      <sheetName val="Jad Alat-bhn 13-24"/>
      <sheetName val="Alat"/>
      <sheetName val="Spec"/>
      <sheetName val="P.Inti"/>
      <sheetName val="Sub"/>
      <sheetName val="Rekap Tek"/>
      <sheetName val="BA.Teknis"/>
      <sheetName val="Hrg Timp"/>
      <sheetName val="wajar"/>
      <sheetName val="BA.Wjr"/>
      <sheetName val="Rekap Masalah"/>
      <sheetName val="Administrasi"/>
      <sheetName val="Keuangan"/>
      <sheetName val="Pengalaman"/>
      <sheetName val="Tek.Alat"/>
      <sheetName val="Personil"/>
      <sheetName val="Pass Grade"/>
      <sheetName val="BA.Klarifikasi"/>
      <sheetName val="BAHP"/>
      <sheetName val="Resume"/>
      <sheetName val="Usulan"/>
      <sheetName val="Penetapan"/>
      <sheetName val="Pengumuman"/>
      <sheetName val="Pengantar1"/>
      <sheetName val="Pengantar2"/>
      <sheetName val="Konfirmasi"/>
      <sheetName val="Konfirmasi (2)"/>
      <sheetName val="Jwb Sanggah"/>
      <sheetName val="Jwb Sanggah (2)"/>
      <sheetName val="Jwb Sanggah (7)"/>
      <sheetName val="Jwb Sanggah (3)"/>
      <sheetName val="Jwb Sanggah (4)"/>
      <sheetName val="Jwb Sanggah (5)"/>
      <sheetName val="Jwb Sanggah (6)"/>
      <sheetName val="Masala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sheetName val="SUM1"/>
      <sheetName val="2RD"/>
      <sheetName val="SUM2"/>
      <sheetName val="3TH"/>
      <sheetName val="SUM3"/>
      <sheetName val="4TH"/>
      <sheetName val="SUM4"/>
      <sheetName val="5TH"/>
      <sheetName val="Sheet1"/>
      <sheetName val="Sheet2"/>
      <sheetName val="Sheet3"/>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B Q"/>
      <sheetName val="REKAP"/>
      <sheetName val="NEGOSIASI"/>
      <sheetName val="MPU"/>
      <sheetName val="SCHEDULE"/>
      <sheetName val="XL4Test5"/>
    </sheetNames>
    <sheetDataSet>
      <sheetData sheetId="0"/>
      <sheetData sheetId="1"/>
      <sheetData sheetId="2"/>
      <sheetData sheetId="3"/>
      <sheetData sheetId="4"/>
      <sheetData sheetId="5"/>
      <sheetData sheetId="6"/>
      <sheetData sheetId="7"/>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sheetName val="lAMP 3"/>
    </sheetNames>
    <sheetDataSet>
      <sheetData sheetId="0"/>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o"/>
      <sheetName val="PARSITO"/>
      <sheetName val="REQ 4 WORK"/>
      <sheetName val="REQ 4 CHEK"/>
      <sheetName val="RL"/>
      <sheetName val="Req-4-Cek"/>
      <sheetName val="Req-4-Work"/>
      <sheetName val="RC"/>
      <sheetName val="R W"/>
    </sheetNames>
    <sheetDataSet>
      <sheetData sheetId="0" refreshError="1"/>
      <sheetData sheetId="1" refreshError="1"/>
      <sheetData sheetId="2" refreshError="1"/>
      <sheetData sheetId="3" refreshError="1"/>
      <sheetData sheetId="4" refreshError="1">
        <row r="5">
          <cell r="F5" t="str">
            <v>PEMELIHARAAN JEMBATAN NASIONAL SUMUT 7</v>
          </cell>
        </row>
        <row r="7">
          <cell r="F7" t="str">
            <v>07/KTR-APBN/33.04.471157-01/2008</v>
          </cell>
        </row>
        <row r="8">
          <cell r="F8" t="str">
            <v>25 JANUARI 2008</v>
          </cell>
        </row>
      </sheetData>
      <sheetData sheetId="5" refreshError="1"/>
      <sheetData sheetId="6" refreshError="1"/>
      <sheetData sheetId="7" refreshError="1"/>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Jadwal (3)"/>
      <sheetName val="Daf Kuantitas &amp; Harga"/>
      <sheetName val="Analisa Harga Satuan"/>
      <sheetName val="Harga Satuan Upah &amp; Bahan"/>
      <sheetName val="Harga Satuan Peralatan"/>
    </sheetNames>
    <sheetDataSet>
      <sheetData sheetId="0"/>
      <sheetData sheetId="1"/>
      <sheetData sheetId="2">
        <row r="6">
          <cell r="B6" t="str">
            <v>KEGIATAN</v>
          </cell>
        </row>
      </sheetData>
      <sheetData sheetId="3"/>
      <sheetData sheetId="4">
        <row r="22">
          <cell r="H22">
            <v>37500</v>
          </cell>
        </row>
        <row r="28">
          <cell r="H28">
            <v>81250</v>
          </cell>
        </row>
        <row r="29">
          <cell r="H29">
            <v>81250</v>
          </cell>
        </row>
        <row r="30">
          <cell r="H30">
            <v>81250</v>
          </cell>
        </row>
        <row r="32">
          <cell r="H32">
            <v>360</v>
          </cell>
        </row>
        <row r="33">
          <cell r="H33">
            <v>1750</v>
          </cell>
        </row>
        <row r="37">
          <cell r="H37">
            <v>1750000</v>
          </cell>
        </row>
        <row r="39">
          <cell r="H39">
            <v>750000</v>
          </cell>
        </row>
        <row r="40">
          <cell r="H40">
            <v>1200000</v>
          </cell>
        </row>
        <row r="42">
          <cell r="H42">
            <v>1400</v>
          </cell>
        </row>
        <row r="43">
          <cell r="H43">
            <v>46000</v>
          </cell>
        </row>
        <row r="45">
          <cell r="H45">
            <v>45000</v>
          </cell>
        </row>
        <row r="47">
          <cell r="H47">
            <v>7900</v>
          </cell>
        </row>
        <row r="49">
          <cell r="H49">
            <v>19500</v>
          </cell>
        </row>
        <row r="50">
          <cell r="H50">
            <v>10500</v>
          </cell>
        </row>
        <row r="53">
          <cell r="H53">
            <v>1750</v>
          </cell>
        </row>
        <row r="54">
          <cell r="H54">
            <v>3000</v>
          </cell>
        </row>
        <row r="55">
          <cell r="H55">
            <v>1700</v>
          </cell>
        </row>
        <row r="56">
          <cell r="H56">
            <v>75000</v>
          </cell>
        </row>
        <row r="57">
          <cell r="H57">
            <v>33500</v>
          </cell>
        </row>
        <row r="58">
          <cell r="H58">
            <v>17500</v>
          </cell>
        </row>
        <row r="61">
          <cell r="H61">
            <v>26400</v>
          </cell>
        </row>
        <row r="63">
          <cell r="H63">
            <v>27500</v>
          </cell>
        </row>
        <row r="64">
          <cell r="H64">
            <v>14000</v>
          </cell>
        </row>
        <row r="65">
          <cell r="H65">
            <v>30000</v>
          </cell>
        </row>
        <row r="66">
          <cell r="H66">
            <v>26000</v>
          </cell>
        </row>
        <row r="70">
          <cell r="H70">
            <v>60000</v>
          </cell>
        </row>
        <row r="73">
          <cell r="H73">
            <v>2500</v>
          </cell>
        </row>
        <row r="76">
          <cell r="H76">
            <v>6000</v>
          </cell>
        </row>
        <row r="78">
          <cell r="H78">
            <v>120000</v>
          </cell>
        </row>
        <row r="82">
          <cell r="H82">
            <v>850</v>
          </cell>
        </row>
        <row r="83">
          <cell r="H83">
            <v>20000</v>
          </cell>
        </row>
        <row r="86">
          <cell r="H86">
            <v>6000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Kuantitas &amp; Harga"/>
      <sheetName val="AC-WC AsbP"/>
      <sheetName val="AC-BC AsbP"/>
      <sheetName val="AC-Base AsbP"/>
      <sheetName val="AC-WC AsbP (L)"/>
      <sheetName val="AC-BC AsbP (L)"/>
      <sheetName val="AC-Base AsbP (L)"/>
      <sheetName val="Basic Price"/>
      <sheetName val="AC-WC Asb (H)"/>
      <sheetName val="AC-BC Asb (H)"/>
      <sheetName val="AC-Base Asb (H)"/>
      <sheetName val="AC-WC Asb (H) (L)"/>
      <sheetName val="AC-BC Asb (H) (L)"/>
      <sheetName val="AC-Base Asb (H) (L)"/>
    </sheetNames>
    <sheetDataSet>
      <sheetData sheetId="0"/>
      <sheetData sheetId="1">
        <row r="21">
          <cell r="H21">
            <v>1353030000</v>
          </cell>
        </row>
        <row r="40">
          <cell r="H40" t="e">
            <v>#REF!</v>
          </cell>
        </row>
        <row r="65">
          <cell r="H65" t="e">
            <v>#REF!</v>
          </cell>
        </row>
        <row r="99">
          <cell r="H99">
            <v>1342731.5306787749</v>
          </cell>
        </row>
        <row r="114">
          <cell r="H114" t="e">
            <v>#REF!</v>
          </cell>
        </row>
        <row r="183">
          <cell r="H183" t="e">
            <v>#REF!</v>
          </cell>
        </row>
        <row r="362">
          <cell r="H362" t="e">
            <v>#REF!</v>
          </cell>
        </row>
        <row r="436">
          <cell r="H436" t="e">
            <v>#REF!</v>
          </cell>
        </row>
        <row r="483">
          <cell r="H483" t="e">
            <v>#REF!</v>
          </cell>
        </row>
        <row r="499">
          <cell r="H499">
            <v>983024.35132303927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TOTAL "/>
      <sheetName val="REKAPITULASI"/>
      <sheetName val="RAB Jelas (ok)"/>
      <sheetName val="RAB laen"/>
      <sheetName val="REKAPITULASI (2)"/>
      <sheetName val="RAB 1 M"/>
      <sheetName val="RAB hitungan"/>
      <sheetName val="RAB (OK)"/>
      <sheetName val="ANALISA BOW"/>
      <sheetName val="ANALISA BINA MARGA"/>
      <sheetName val="BIAYA ALA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arp1"/>
      <sheetName val="arp 2"/>
      <sheetName val="ARP3"/>
      <sheetName val="cashin"/>
      <sheetName val="ARP4"/>
      <sheetName val="arp5"/>
      <sheetName val="ARP6"/>
      <sheetName val="ARP7"/>
      <sheetName val="ARP8"/>
      <sheetName val="ARP9A"/>
      <sheetName val="ARP9B"/>
      <sheetName val="ARP9C"/>
      <sheetName val="ARP9D"/>
      <sheetName val="ARP9E"/>
      <sheetName val="ARP9F"/>
      <sheetName val="ARP9G"/>
      <sheetName val="ARP9H"/>
      <sheetName val="ARP-9i"/>
      <sheetName val="ARP-10"/>
      <sheetName val="ARP-10a"/>
      <sheetName val="ARP-11"/>
      <sheetName val="ARP-12"/>
      <sheetName val="ARP-13"/>
      <sheetName val="ARP-14"/>
      <sheetName val="ARP-16"/>
      <sheetName val="ARP-17"/>
      <sheetName val="ARP-18"/>
      <sheetName val="ARP-20"/>
      <sheetName val="Cover"/>
      <sheetName val="dft-isi"/>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gkos angkut"/>
      <sheetName val="harga bahan"/>
      <sheetName val="lant"/>
      <sheetName val="cerock"/>
      <sheetName val="sand bag"/>
      <sheetName val="menaikkan perletakan"/>
      <sheetName val="sirtu"/>
      <sheetName val="qty"/>
      <sheetName val="jalan"/>
      <sheetName val="sket"/>
      <sheetName val="Sheet1"/>
    </sheetNames>
    <sheetDataSet>
      <sheetData sheetId="0">
        <row r="54">
          <cell r="B54" t="str">
            <v>m3</v>
          </cell>
        </row>
      </sheetData>
      <sheetData sheetId="1" refreshError="1"/>
      <sheetData sheetId="2">
        <row r="50">
          <cell r="T50">
            <v>612835.23</v>
          </cell>
        </row>
      </sheetData>
      <sheetData sheetId="3">
        <row r="50">
          <cell r="V50">
            <v>8425.8350000000009</v>
          </cell>
        </row>
      </sheetData>
      <sheetData sheetId="4">
        <row r="50">
          <cell r="V50">
            <v>11235.74056</v>
          </cell>
        </row>
      </sheetData>
      <sheetData sheetId="5">
        <row r="50">
          <cell r="T50">
            <v>2504011.15</v>
          </cell>
        </row>
      </sheetData>
      <sheetData sheetId="6" refreshError="1"/>
      <sheetData sheetId="7"/>
      <sheetData sheetId="8" refreshError="1"/>
      <sheetData sheetId="9">
        <row r="21">
          <cell r="L21">
            <v>16</v>
          </cell>
        </row>
      </sheetData>
      <sheetData sheetId="1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Lamp.Upah&amp;Biaya"/>
      <sheetName val="Lamp.ABiaya"/>
      <sheetName val="Alat"/>
      <sheetName val="ANGKUT"/>
      <sheetName val="Upah&amp;Bahan"/>
      <sheetName val="Sket Jrk Angkut"/>
    </sheetNames>
    <sheetDataSet>
      <sheetData sheetId="0"/>
      <sheetData sheetId="1"/>
      <sheetData sheetId="2"/>
      <sheetData sheetId="3"/>
      <sheetData sheetId="4"/>
      <sheetData sheetId="5"/>
      <sheetData sheetId="6"/>
      <sheetData sheetId="7" refreshError="1">
        <row r="42">
          <cell r="H42">
            <v>64500</v>
          </cell>
        </row>
      </sheetData>
      <sheetData sheetId="8" refreshError="1">
        <row r="18">
          <cell r="C18">
            <v>42000</v>
          </cell>
        </row>
      </sheetData>
      <sheetData sheetId="9"/>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ampul DPA"/>
      <sheetName val="Form DPA"/>
      <sheetName val="REKAP"/>
      <sheetName val="UPAH"/>
      <sheetName val="BAHAN"/>
      <sheetName val="ANALISA"/>
      <sheetName val="RAB"/>
      <sheetName val="QUARY"/>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refreshError="1"/>
      <sheetData sheetId="1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QUARY"/>
      <sheetName val="BAHAN"/>
      <sheetName val="UPAH"/>
    </sheetNames>
    <sheetDataSet>
      <sheetData sheetId="0" refreshError="1"/>
      <sheetData sheetId="1" refreshError="1"/>
      <sheetData sheetId="2" refreshError="1">
        <row r="22">
          <cell r="L22">
            <v>34666</v>
          </cell>
        </row>
        <row r="55">
          <cell r="L55">
            <v>153694</v>
          </cell>
        </row>
        <row r="68">
          <cell r="L68">
            <v>4851660</v>
          </cell>
        </row>
        <row r="111">
          <cell r="L111">
            <v>143824.6</v>
          </cell>
        </row>
        <row r="123">
          <cell r="L123">
            <v>109817.60000000001</v>
          </cell>
        </row>
        <row r="242">
          <cell r="L242">
            <v>60418</v>
          </cell>
        </row>
        <row r="321">
          <cell r="L321">
            <v>4847563.7745139487</v>
          </cell>
        </row>
      </sheetData>
      <sheetData sheetId="3" refreshError="1">
        <row r="216">
          <cell r="Q216">
            <v>62192.746151996158</v>
          </cell>
        </row>
        <row r="362">
          <cell r="Q362">
            <v>34835.731866281865</v>
          </cell>
        </row>
      </sheetData>
      <sheetData sheetId="4" refreshError="1">
        <row r="43">
          <cell r="L43">
            <v>57800</v>
          </cell>
        </row>
      </sheetData>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DPA"/>
      <sheetName val="Form DPA"/>
      <sheetName val="UPAH"/>
      <sheetName val="BAHAN"/>
      <sheetName val="RAB"/>
      <sheetName val="ANALISA"/>
      <sheetName val="QUARY"/>
      <sheetName val="Sheet1"/>
      <sheetName val="Sheet2"/>
      <sheetName val="Sheet3"/>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Daftar Kuantitas"/>
      <sheetName val="boq"/>
      <sheetName val="Umum"/>
      <sheetName val="Quarry"/>
      <sheetName val="Basic"/>
      <sheetName val="Agregat"/>
      <sheetName val="Div_5"/>
      <sheetName val="D - 1"/>
      <sheetName val="D - 2"/>
      <sheetName val="D - 3"/>
      <sheetName val="D - 4"/>
      <sheetName val="D - 6"/>
      <sheetName val="D - 7"/>
      <sheetName val="D - 8"/>
      <sheetName val="D - 9"/>
      <sheetName val="D - 10"/>
      <sheetName val="D -12"/>
      <sheetName val="D - 13"/>
      <sheetName va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DIS"/>
      <sheetName val="daft. Quantitas"/>
      <sheetName val="QUARY SIRTU"/>
      <sheetName val="QUARY HOTMIX"/>
      <sheetName val="PERINCIAN BIAYA (2)"/>
      <sheetName val="QUARY PASIR PASANGAN"/>
      <sheetName val="PERINCIAN BIAYA"/>
      <sheetName val="COVER"/>
      <sheetName val="R.BAHAN"/>
      <sheetName val="Bahan"/>
      <sheetName val="Upah "/>
      <sheetName val="daft alat"/>
      <sheetName val="BOW"/>
      <sheetName val="analisa"/>
      <sheetName val="galian tanah"/>
      <sheetName val="K.017"/>
      <sheetName val="K.040"/>
      <sheetName val="K.110 (2)"/>
      <sheetName val="K.110"/>
      <sheetName val="K.111 (2)"/>
      <sheetName val="K.111"/>
      <sheetName val="K.112 (2)"/>
      <sheetName val="K.112"/>
      <sheetName val="K.122"/>
      <sheetName val="K.127 (2)"/>
      <sheetName val="K.127"/>
      <sheetName val="K.131 (2)"/>
      <sheetName val="K.131"/>
      <sheetName val="K.132 (2)"/>
      <sheetName val="K.132"/>
      <sheetName val="K.132(a)"/>
      <sheetName val="K.225"/>
      <sheetName val="K.710 (2)"/>
      <sheetName val="K.710"/>
      <sheetName val="K.715 (2)"/>
      <sheetName val="K.715"/>
      <sheetName val="K.140"/>
      <sheetName val="K.210"/>
      <sheetName val="K.211 (2)"/>
      <sheetName val="K.211"/>
      <sheetName val="K.224 (2)"/>
      <sheetName val="K.224"/>
      <sheetName val="K.230"/>
      <sheetName val="K.231"/>
      <sheetName val="K.310"/>
      <sheetName val="K.311 (2)"/>
      <sheetName val="K.311"/>
      <sheetName val="K.320"/>
      <sheetName val="K.321"/>
      <sheetName val="K.341"/>
      <sheetName val="K.342 (2)"/>
      <sheetName val="K.342"/>
      <sheetName val="K.410"/>
      <sheetName val="K.411"/>
      <sheetName val="K.420"/>
      <sheetName val="K.421 (2)"/>
      <sheetName val="K.421"/>
      <sheetName val="K.422"/>
      <sheetName val="K.423"/>
      <sheetName val="K.424 (2)"/>
      <sheetName val="K.424"/>
      <sheetName val="K.512 (2)"/>
      <sheetName val="K.512"/>
      <sheetName val="K.513"/>
      <sheetName val="K.514 (2)"/>
      <sheetName val="K.514"/>
      <sheetName val="K.515 (2)"/>
      <sheetName val="K.515"/>
      <sheetName val="K.520"/>
      <sheetName val="K.522 (2)"/>
      <sheetName val="K.522"/>
      <sheetName val="K.523"/>
      <sheetName val="K.610"/>
      <sheetName val="K.611 (2)"/>
      <sheetName val="K.611"/>
      <sheetName val="K.615"/>
      <sheetName val="K.618"/>
      <sheetName val="K.631A"/>
      <sheetName val="K.636"/>
      <sheetName val="K.641 (2)"/>
      <sheetName val="K.641"/>
      <sheetName val="K.612"/>
      <sheetName val="K.638"/>
      <sheetName val="K.638 (a)"/>
      <sheetName val="K.638 (RTN)"/>
      <sheetName val="K.720 (2)"/>
      <sheetName val="K.720"/>
      <sheetName val="K.722 (2)"/>
      <sheetName val="K.722"/>
      <sheetName val="K.725 (2)"/>
      <sheetName val="K.725"/>
      <sheetName val="K.705"/>
      <sheetName val="K.810"/>
      <sheetName val="K.815"/>
      <sheetName val="K.880"/>
      <sheetName val="K.881"/>
      <sheetName val="88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INDUK"/>
      <sheetName val="DISCLAIMER"/>
      <sheetName val="4-Analisa Quarry"/>
      <sheetName val="4-formulir harga bahan"/>
      <sheetName val="Informasi"/>
      <sheetName val="Jadwal"/>
      <sheetName val="Harga Dasar"/>
      <sheetName val="Alat (1)"/>
      <sheetName val="Alat (2)"/>
      <sheetName val="Form Survey"/>
      <sheetName val="Sheet1"/>
      <sheetName val="Sheet2"/>
      <sheetName val="FORMAT "/>
      <sheetName val="SKH10.1(1)"/>
      <sheetName val="SKH10.1(2)"/>
      <sheetName val="SKH10.1(3)"/>
      <sheetName val="SKH10.1(4)"/>
      <sheetName val="SKH10.1(5)"/>
      <sheetName val="SKH10.1(6)"/>
      <sheetName val="skh10.1(10)"/>
      <sheetName val="SKH10.1(11)"/>
      <sheetName val="SKH10.1(13)"/>
      <sheetName val="P (2)"/>
      <sheetName val="SKH10.1(14)"/>
      <sheetName val="SKH10.1(17)"/>
      <sheetName val="K"/>
      <sheetName val="F"/>
      <sheetName val="B"/>
      <sheetName val="St"/>
      <sheetName val="L"/>
      <sheetName val="perhitungan bahan jadi"/>
      <sheetName val="Sheet3"/>
    </sheetNames>
    <sheetDataSet>
      <sheetData sheetId="0">
        <row r="9">
          <cell r="F9">
            <v>10279.306662285386</v>
          </cell>
        </row>
      </sheetData>
      <sheetData sheetId="1">
        <row r="10">
          <cell r="AX10">
            <v>26062.646497371232</v>
          </cell>
        </row>
      </sheetData>
      <sheetData sheetId="2">
        <row r="7">
          <cell r="D7" t="str">
            <v>Kegiatan</v>
          </cell>
        </row>
      </sheetData>
      <sheetData sheetId="3"/>
      <sheetData sheetId="4">
        <row r="7">
          <cell r="D7" t="str">
            <v>Kegiatan</v>
          </cell>
        </row>
      </sheetData>
      <sheetData sheetId="5">
        <row r="10">
          <cell r="AX10">
            <v>26062.646497371232</v>
          </cell>
        </row>
      </sheetData>
      <sheetData sheetId="6">
        <row r="7">
          <cell r="D7" t="str">
            <v>Kegiatan</v>
          </cell>
        </row>
        <row r="9">
          <cell r="G9">
            <v>11307.237328513926</v>
          </cell>
        </row>
        <row r="10">
          <cell r="G10">
            <v>21322.218962340543</v>
          </cell>
        </row>
        <row r="11">
          <cell r="G11">
            <v>22210.644752438064</v>
          </cell>
        </row>
        <row r="12">
          <cell r="G12">
            <v>17768.515801950452</v>
          </cell>
        </row>
        <row r="15">
          <cell r="G15">
            <v>21322.218962340543</v>
          </cell>
        </row>
        <row r="18">
          <cell r="G18">
            <v>21322.218962340543</v>
          </cell>
        </row>
        <row r="34">
          <cell r="G34">
            <v>129500</v>
          </cell>
        </row>
        <row r="42">
          <cell r="G42">
            <v>294500</v>
          </cell>
        </row>
        <row r="44">
          <cell r="G44">
            <v>387301.14034103276</v>
          </cell>
        </row>
        <row r="45">
          <cell r="G45">
            <v>366446.50131351594</v>
          </cell>
        </row>
        <row r="47">
          <cell r="G47">
            <v>219700</v>
          </cell>
        </row>
        <row r="49">
          <cell r="G49">
            <v>33000</v>
          </cell>
        </row>
        <row r="50">
          <cell r="G50">
            <v>55000</v>
          </cell>
        </row>
        <row r="51">
          <cell r="G51">
            <v>10368</v>
          </cell>
        </row>
        <row r="56">
          <cell r="G56">
            <v>19941.854924833649</v>
          </cell>
        </row>
        <row r="57">
          <cell r="G57">
            <v>35977.573317998853</v>
          </cell>
        </row>
        <row r="59">
          <cell r="G59">
            <v>351900</v>
          </cell>
        </row>
        <row r="60">
          <cell r="G60">
            <v>22500</v>
          </cell>
        </row>
        <row r="62">
          <cell r="G62">
            <v>24670.335989484927</v>
          </cell>
        </row>
        <row r="63">
          <cell r="G63">
            <v>5000000</v>
          </cell>
        </row>
        <row r="70">
          <cell r="G70">
            <v>427028.25062074093</v>
          </cell>
        </row>
        <row r="71">
          <cell r="G71">
            <v>420404.29589962593</v>
          </cell>
        </row>
        <row r="73">
          <cell r="G73">
            <v>420404.29589962593</v>
          </cell>
        </row>
        <row r="75">
          <cell r="G75">
            <v>10700</v>
          </cell>
        </row>
        <row r="77">
          <cell r="G77">
            <v>31865.850653084697</v>
          </cell>
        </row>
        <row r="78">
          <cell r="G78">
            <v>23000</v>
          </cell>
        </row>
        <row r="88">
          <cell r="G88">
            <v>54825</v>
          </cell>
        </row>
      </sheetData>
      <sheetData sheetId="7">
        <row r="10">
          <cell r="AX10">
            <v>26062.646497371232</v>
          </cell>
        </row>
        <row r="12">
          <cell r="AX12">
            <v>160711.88496056845</v>
          </cell>
        </row>
        <row r="13">
          <cell r="AX13">
            <v>92039.378984227384</v>
          </cell>
        </row>
        <row r="15">
          <cell r="AX15">
            <v>287187.09993428079</v>
          </cell>
        </row>
        <row r="16">
          <cell r="AW16">
            <v>556247.46970419679</v>
          </cell>
        </row>
        <row r="17">
          <cell r="AW17">
            <v>519578.53138960578</v>
          </cell>
        </row>
        <row r="20">
          <cell r="AX20">
            <v>408495.70991127903</v>
          </cell>
        </row>
        <row r="24">
          <cell r="AX24">
            <v>334011.79538361024</v>
          </cell>
        </row>
        <row r="31">
          <cell r="AX31">
            <v>38221.109794216711</v>
          </cell>
        </row>
        <row r="32">
          <cell r="AX32">
            <v>18353.918436293436</v>
          </cell>
        </row>
        <row r="33">
          <cell r="AX33">
            <v>127725.1124671404</v>
          </cell>
        </row>
        <row r="54">
          <cell r="AX54">
            <v>68764.201236856155</v>
          </cell>
        </row>
        <row r="55">
          <cell r="AX55">
            <v>17577.655836687751</v>
          </cell>
        </row>
        <row r="63">
          <cell r="AX63">
            <v>4530.412798817054</v>
          </cell>
        </row>
        <row r="64">
          <cell r="AX64">
            <v>362433.02390536433</v>
          </cell>
        </row>
        <row r="65">
          <cell r="AX65">
            <v>6040.550398422738</v>
          </cell>
        </row>
        <row r="66">
          <cell r="AW66">
            <v>229540.91514006405</v>
          </cell>
          <cell r="AX66">
            <v>229540.91514006405</v>
          </cell>
        </row>
        <row r="67">
          <cell r="AX67">
            <v>22813.622009345476</v>
          </cell>
        </row>
      </sheetData>
      <sheetData sheetId="8">
        <row r="1377">
          <cell r="H1377">
            <v>1.5</v>
          </cell>
        </row>
      </sheetData>
      <sheetData sheetId="9"/>
      <sheetData sheetId="10"/>
      <sheetData sheetId="11"/>
      <sheetData sheetId="12">
        <row r="6">
          <cell r="B6" t="str">
            <v>SKh-1.10.1.(3)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gihan"/>
      <sheetName val="jadual"/>
      <sheetName val="REKAP"/>
      <sheetName val="RAB"/>
      <sheetName val="RAB (2)"/>
      <sheetName val="AN.PERS"/>
      <sheetName val="AN.POND-BLOK.NORMAL"/>
      <sheetName val="an. jalan Masuk"/>
      <sheetName val="AN.PEngadaanTWR"/>
      <sheetName val="AN.ERECION-TWR "/>
      <sheetName val="an.ANGKUTAN. jalan Masuk"/>
      <sheetName val="harga dasar"/>
      <sheetName val="AN.POND.-PANCANG"/>
      <sheetName val="BERAT BAJA TOWER"/>
      <sheetName val="prod.alat"/>
      <sheetName val="HARGA ALAT"/>
    </sheetNames>
    <sheetDataSet>
      <sheetData sheetId="0"/>
      <sheetData sheetId="1"/>
      <sheetData sheetId="2"/>
      <sheetData sheetId="3"/>
      <sheetData sheetId="4"/>
      <sheetData sheetId="5"/>
      <sheetData sheetId="6"/>
      <sheetData sheetId="7"/>
      <sheetData sheetId="8"/>
      <sheetData sheetId="9"/>
      <sheetData sheetId="10"/>
      <sheetData sheetId="11">
        <row r="12">
          <cell r="H12">
            <v>56000</v>
          </cell>
        </row>
        <row r="47">
          <cell r="H47">
            <v>350000</v>
          </cell>
        </row>
      </sheetData>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s>
    <sheetDataSet>
      <sheetData sheetId="0"/>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ta Suara"/>
      <sheetName val="Titik kabel"/>
      <sheetName val="Tata Suara (2)"/>
      <sheetName val="Tata Suara (3)"/>
      <sheetName val="Tata Suara (4)"/>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BC"/>
      <sheetName val="MET.AC-BC"/>
      <sheetName val="AN.AC-WC"/>
      <sheetName val="MET.AC-WC"/>
      <sheetName val="AN.BASE B"/>
      <sheetName val="MET. BASE B"/>
      <sheetName val="Mob"/>
      <sheetName val="Jadwal"/>
      <sheetName val="Jadwal (2)"/>
      <sheetName val="Jadwal (3)"/>
      <sheetName val="Matons"/>
      <sheetName val="Plant_Metode"/>
      <sheetName val="C_List"/>
      <sheetName val="ONSITE"/>
      <sheetName val="ANMPUdll"/>
      <sheetName val="METODE"/>
      <sheetName val="RUTIN"/>
      <sheetName val="Upah,Bahan,Alat"/>
      <sheetName val="BASIC"/>
      <sheetName val="MOBILI"/>
      <sheetName val="Disubkontr"/>
      <sheetName val="SchePant-bant"/>
      <sheetName val="MPUPant-ban"/>
      <sheetName val="Bill"/>
      <sheetName val="REKAP"/>
      <sheetName val="O&amp;O"/>
      <sheetName val="metpektambah"/>
      <sheetName val="METODE3"/>
      <sheetName val="KEBALT"/>
      <sheetName val="NATURAL"/>
      <sheetName val="FINE BASE"/>
      <sheetName val="FINE ASP"/>
      <sheetName val="COARSE BASE"/>
      <sheetName val="COARSE ASPAL"/>
      <sheetName val="PASIR"/>
      <sheetName val="PROD"/>
      <sheetName val="BT KALI"/>
      <sheetName val="GRAVEL"/>
      <sheetName val="AGREG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0">
          <cell r="J70" t="str">
            <v>Direktur Utama</v>
          </cell>
        </row>
        <row r="93">
          <cell r="J93">
            <v>5701.5</v>
          </cell>
        </row>
        <row r="127">
          <cell r="J127">
            <v>104550</v>
          </cell>
        </row>
        <row r="160">
          <cell r="J160">
            <v>75882.722328209173</v>
          </cell>
        </row>
        <row r="191">
          <cell r="J191">
            <v>78071.252328209186</v>
          </cell>
        </row>
        <row r="224">
          <cell r="J224">
            <v>102000</v>
          </cell>
        </row>
      </sheetData>
      <sheetData sheetId="14"/>
      <sheetData sheetId="15">
        <row r="256">
          <cell r="D256">
            <v>0.76800000000000002</v>
          </cell>
        </row>
        <row r="257">
          <cell r="D257">
            <v>0.432</v>
          </cell>
        </row>
        <row r="270">
          <cell r="D270">
            <v>1.12E-2</v>
          </cell>
        </row>
        <row r="287">
          <cell r="D287">
            <v>0.1163</v>
          </cell>
        </row>
        <row r="298">
          <cell r="D298">
            <v>9.1000000000000004E-3</v>
          </cell>
        </row>
        <row r="313">
          <cell r="D313">
            <v>8.8000000000000005E-3</v>
          </cell>
        </row>
        <row r="322">
          <cell r="D322">
            <v>6.4999999999999997E-3</v>
          </cell>
        </row>
        <row r="335">
          <cell r="D335">
            <v>1.12E-2</v>
          </cell>
        </row>
        <row r="336">
          <cell r="D336">
            <v>1.12E-2</v>
          </cell>
        </row>
        <row r="337">
          <cell r="D337">
            <v>6.1800000000000001E-2</v>
          </cell>
        </row>
        <row r="373">
          <cell r="D373">
            <v>0.70799999999999996</v>
          </cell>
        </row>
        <row r="374">
          <cell r="D374">
            <v>0.48199999999999998</v>
          </cell>
        </row>
        <row r="387">
          <cell r="D387">
            <v>1.1238825031928482E-2</v>
          </cell>
        </row>
        <row r="404">
          <cell r="D404">
            <v>0.11625561029009306</v>
          </cell>
        </row>
        <row r="414">
          <cell r="D414">
            <v>1.1223344556677889E-2</v>
          </cell>
        </row>
        <row r="429">
          <cell r="D429">
            <v>9.1999999999999998E-3</v>
          </cell>
        </row>
        <row r="438">
          <cell r="D438">
            <v>5.7000000000000002E-3</v>
          </cell>
        </row>
        <row r="451">
          <cell r="D451">
            <v>1.12E-2</v>
          </cell>
        </row>
        <row r="452">
          <cell r="D452">
            <v>1.12E-2</v>
          </cell>
        </row>
        <row r="453">
          <cell r="D453">
            <v>5.62E-2</v>
          </cell>
        </row>
        <row r="843">
          <cell r="D843">
            <v>142.48500000000001</v>
          </cell>
        </row>
        <row r="844">
          <cell r="D844">
            <v>0.70279999999999998</v>
          </cell>
        </row>
        <row r="845">
          <cell r="D845">
            <v>0.55840000000000001</v>
          </cell>
        </row>
        <row r="846">
          <cell r="D846">
            <v>110.6875</v>
          </cell>
        </row>
        <row r="868">
          <cell r="D868">
            <v>5.5899999999999998E-2</v>
          </cell>
        </row>
        <row r="876">
          <cell r="D876">
            <v>8.3799999999999999E-2</v>
          </cell>
        </row>
        <row r="897">
          <cell r="D897">
            <v>0.54590000000000005</v>
          </cell>
        </row>
        <row r="907">
          <cell r="D907">
            <v>8.3799999999999999E-2</v>
          </cell>
        </row>
        <row r="917">
          <cell r="D917">
            <v>5.9700000000000003E-2</v>
          </cell>
        </row>
        <row r="930">
          <cell r="D930">
            <v>7.4399999999999994E-2</v>
          </cell>
        </row>
        <row r="938">
          <cell r="D938">
            <v>3.6400000000000002E-2</v>
          </cell>
        </row>
        <row r="953">
          <cell r="D953">
            <v>8.3799999999999999E-2</v>
          </cell>
        </row>
        <row r="954">
          <cell r="D954">
            <v>0.2515</v>
          </cell>
        </row>
        <row r="955">
          <cell r="D955">
            <v>0.50290000000000001</v>
          </cell>
        </row>
        <row r="1113">
          <cell r="D1113">
            <v>161.80500000000001</v>
          </cell>
        </row>
        <row r="1114">
          <cell r="D1114">
            <v>0.56220000000000003</v>
          </cell>
        </row>
        <row r="1115">
          <cell r="D1115">
            <v>0.68489999999999995</v>
          </cell>
        </row>
        <row r="1116">
          <cell r="D1116">
            <v>110.4863</v>
          </cell>
        </row>
        <row r="1138">
          <cell r="D1138">
            <v>1.5900000000000001E-2</v>
          </cell>
        </row>
        <row r="1146">
          <cell r="D1146">
            <v>7.1900000000000006E-2</v>
          </cell>
        </row>
        <row r="1166">
          <cell r="D1166">
            <v>0.47339999999999999</v>
          </cell>
        </row>
        <row r="1174">
          <cell r="D1174">
            <v>7.1900000000000006E-2</v>
          </cell>
        </row>
        <row r="1184">
          <cell r="D1184">
            <v>8.4699999999999998E-2</v>
          </cell>
        </row>
        <row r="1197">
          <cell r="D1197">
            <v>0.12239999999999999</v>
          </cell>
        </row>
        <row r="1206">
          <cell r="D1206">
            <v>3.1300000000000001E-2</v>
          </cell>
        </row>
        <row r="1220">
          <cell r="D1220">
            <v>7.1900000000000006E-2</v>
          </cell>
        </row>
        <row r="1221">
          <cell r="D1221">
            <v>0.28749999999999998</v>
          </cell>
        </row>
        <row r="1222">
          <cell r="D1222">
            <v>0.86250000000000004</v>
          </cell>
        </row>
        <row r="1626">
          <cell r="D1626">
            <v>1.06E-2</v>
          </cell>
        </row>
        <row r="1644">
          <cell r="D1644">
            <v>0.1056</v>
          </cell>
        </row>
        <row r="1674">
          <cell r="D1674">
            <v>1.0620915032679739E-2</v>
          </cell>
        </row>
        <row r="1675">
          <cell r="D1675">
            <v>8.4967320261437912E-2</v>
          </cell>
        </row>
        <row r="1827">
          <cell r="D1827">
            <v>1.7000000000000001E-2</v>
          </cell>
        </row>
        <row r="1846">
          <cell r="D1846">
            <v>0.13400000000000001</v>
          </cell>
        </row>
        <row r="1858">
          <cell r="D1858">
            <v>3.3999999999999998E-3</v>
          </cell>
        </row>
        <row r="1875">
          <cell r="D1875">
            <v>3.0000000000000001E-3</v>
          </cell>
        </row>
        <row r="1885">
          <cell r="D1885">
            <v>1.9E-3</v>
          </cell>
        </row>
        <row r="1899">
          <cell r="D1899">
            <v>1.7000000000000001E-2</v>
          </cell>
        </row>
        <row r="1900">
          <cell r="D1900">
            <v>1.7000000000000001E-2</v>
          </cell>
        </row>
        <row r="1901">
          <cell r="D1901">
            <v>0.10199999999999999</v>
          </cell>
        </row>
        <row r="1946">
          <cell r="D1946">
            <v>0.66100000000000003</v>
          </cell>
        </row>
        <row r="1947">
          <cell r="D1947">
            <v>0.441</v>
          </cell>
        </row>
        <row r="1948">
          <cell r="D1948">
            <v>370</v>
          </cell>
        </row>
        <row r="2004">
          <cell r="D2004">
            <v>2.35E-2</v>
          </cell>
        </row>
        <row r="2013">
          <cell r="D2013">
            <v>0.1308</v>
          </cell>
        </row>
        <row r="2033">
          <cell r="D2033">
            <v>0.16669999999999999</v>
          </cell>
        </row>
        <row r="2054">
          <cell r="D2054">
            <v>0.51679586563307489</v>
          </cell>
        </row>
        <row r="2055">
          <cell r="D2055">
            <v>7.7519379844961236</v>
          </cell>
        </row>
        <row r="2056">
          <cell r="D2056">
            <v>7.7519379844961236</v>
          </cell>
        </row>
        <row r="2078">
          <cell r="D2078">
            <v>0.51679586563307489</v>
          </cell>
        </row>
        <row r="2122">
          <cell r="D2122">
            <v>0.66700000000000004</v>
          </cell>
        </row>
        <row r="2123">
          <cell r="D2123">
            <v>0.44500000000000001</v>
          </cell>
        </row>
        <row r="2124">
          <cell r="D2124">
            <v>354</v>
          </cell>
        </row>
        <row r="2125">
          <cell r="D2125">
            <v>0.1</v>
          </cell>
        </row>
        <row r="2139">
          <cell r="D2139">
            <v>0.51679586563307489</v>
          </cell>
        </row>
        <row r="2153">
          <cell r="D2153">
            <v>2.3529411764705885E-2</v>
          </cell>
        </row>
        <row r="2162">
          <cell r="D2162">
            <v>0.14534883720930233</v>
          </cell>
        </row>
        <row r="2169">
          <cell r="D2169">
            <v>0.51679586563307489</v>
          </cell>
        </row>
        <row r="2189">
          <cell r="D2189">
            <v>0.51679586563307489</v>
          </cell>
        </row>
        <row r="2190">
          <cell r="D2190">
            <v>7.7519379844961245</v>
          </cell>
        </row>
        <row r="2191">
          <cell r="D2191">
            <v>7.7519379844961245</v>
          </cell>
        </row>
      </sheetData>
      <sheetData sheetId="16"/>
      <sheetData sheetId="17"/>
      <sheetData sheetId="18">
        <row r="11">
          <cell r="I11">
            <v>7150.0000000000009</v>
          </cell>
        </row>
        <row r="13">
          <cell r="I13">
            <v>4950</v>
          </cell>
          <cell r="M13">
            <v>600</v>
          </cell>
        </row>
        <row r="14">
          <cell r="M14">
            <v>400000</v>
          </cell>
        </row>
        <row r="16">
          <cell r="I16">
            <v>92070.000000000015</v>
          </cell>
        </row>
        <row r="17">
          <cell r="I17">
            <v>765.6</v>
          </cell>
        </row>
        <row r="18">
          <cell r="I18">
            <v>92070.000000000015</v>
          </cell>
        </row>
        <row r="19">
          <cell r="I19">
            <v>3450.7000000000003</v>
          </cell>
        </row>
        <row r="20">
          <cell r="I20">
            <v>83470.994561030093</v>
          </cell>
        </row>
        <row r="21">
          <cell r="I21">
            <v>85878.377561030109</v>
          </cell>
        </row>
        <row r="22">
          <cell r="I22">
            <v>115005.00000000001</v>
          </cell>
        </row>
        <row r="23">
          <cell r="I23">
            <v>112200.00000000001</v>
          </cell>
        </row>
        <row r="24">
          <cell r="I24">
            <v>565.40000000000009</v>
          </cell>
        </row>
        <row r="25">
          <cell r="I25">
            <v>6271.6500000000005</v>
          </cell>
        </row>
        <row r="26">
          <cell r="I26">
            <v>83655</v>
          </cell>
        </row>
        <row r="27">
          <cell r="I27">
            <v>6271.6500000000005</v>
          </cell>
        </row>
        <row r="28">
          <cell r="I28">
            <v>7931.0000000000009</v>
          </cell>
        </row>
        <row r="30">
          <cell r="I30">
            <v>112200.00000000001</v>
          </cell>
        </row>
        <row r="31">
          <cell r="I31">
            <v>115005.00000000001</v>
          </cell>
        </row>
        <row r="32">
          <cell r="I32">
            <v>125290.00000000001</v>
          </cell>
        </row>
        <row r="33">
          <cell r="I33">
            <v>92070.000000000015</v>
          </cell>
        </row>
        <row r="34">
          <cell r="I34">
            <v>83655</v>
          </cell>
        </row>
        <row r="35">
          <cell r="I35">
            <v>9350</v>
          </cell>
        </row>
        <row r="42">
          <cell r="I42">
            <v>1241003.5</v>
          </cell>
        </row>
        <row r="43">
          <cell r="I43">
            <v>365024.00000000006</v>
          </cell>
        </row>
        <row r="45">
          <cell r="I45">
            <v>23578.500000000004</v>
          </cell>
        </row>
        <row r="47">
          <cell r="I47">
            <v>15022.7</v>
          </cell>
        </row>
        <row r="49">
          <cell r="I49">
            <v>227623.00000000003</v>
          </cell>
        </row>
        <row r="51">
          <cell r="I51" t="e">
            <v>#REF!</v>
          </cell>
        </row>
        <row r="58">
          <cell r="I58">
            <v>108284.00000000001</v>
          </cell>
        </row>
        <row r="59">
          <cell r="I59">
            <v>254331.00000000003</v>
          </cell>
        </row>
        <row r="60">
          <cell r="I60">
            <v>148991.70000000001</v>
          </cell>
        </row>
        <row r="61">
          <cell r="I61">
            <v>161368.90000000002</v>
          </cell>
        </row>
        <row r="62">
          <cell r="I62">
            <v>209237.6</v>
          </cell>
        </row>
        <row r="64">
          <cell r="I64">
            <v>105875.00000000001</v>
          </cell>
        </row>
        <row r="65">
          <cell r="I65">
            <v>218427.00000000003</v>
          </cell>
        </row>
        <row r="66">
          <cell r="I66">
            <v>196086.00000000003</v>
          </cell>
        </row>
        <row r="69">
          <cell r="I69">
            <v>49500.000000000007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5">
          <cell r="G65">
            <v>9100</v>
          </cell>
        </row>
      </sheetData>
      <sheetData sheetId="35"/>
      <sheetData sheetId="36">
        <row r="65">
          <cell r="G65">
            <v>7700</v>
          </cell>
        </row>
      </sheetData>
      <sheetData sheetId="37"/>
      <sheetData sheetId="3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Umum"/>
      <sheetName val="BA.Buka"/>
      <sheetName val="Aritmatik LS"/>
      <sheetName val="Aritmatik"/>
      <sheetName val="Rank"/>
      <sheetName val="Adm 1-6"/>
      <sheetName val="Rekap Adm"/>
      <sheetName val="Metode"/>
      <sheetName val="Jad Alat-bhn 1-12"/>
      <sheetName val="Alat"/>
      <sheetName val="Spec"/>
      <sheetName val="P.Inti"/>
      <sheetName val="Sub"/>
      <sheetName val="Rekap Tek"/>
      <sheetName val="Hrg Timp"/>
      <sheetName val="wajar"/>
      <sheetName val="BA.Evaluasi"/>
      <sheetName val="Data Perusahaan"/>
      <sheetName val="DB"/>
      <sheetName val="Pengalaman"/>
      <sheetName val="Personil"/>
      <sheetName val="Tek.Alat"/>
      <sheetName val="Rekap Kualifikasi"/>
      <sheetName val="BAHP"/>
      <sheetName val="Penetapan"/>
      <sheetName val="Pengumuman"/>
    </sheetNames>
    <sheetDataSet>
      <sheetData sheetId="0">
        <row r="2">
          <cell r="D2" t="str">
            <v>PERBAIKAN GELAGAR DAN LANTAI JEMBATAN SEI SARINAH 2 DAN SEI PATUMBAK 4 PADA RUAS JALAN PROVINSI JURS. SP. TANAH ABANG ‐ BTS. SIMALUNGUN DI KAB. DELI SERDANG</v>
          </cell>
        </row>
        <row r="4">
          <cell r="D4" t="str">
            <v>Perbaikan Gelagar dan Lantai Jembatan Sei Sarinah 2 dan Sei Patumbak 4 pada Ruas Jalan Provinsi Jurs. Sp. Tanah Abang ‐ Bts. Simalungun di Kab. Deli Serdang</v>
          </cell>
        </row>
        <row r="6">
          <cell r="D6" t="str">
            <v>SUMATERA UTARA / DELI SERDANG</v>
          </cell>
        </row>
        <row r="9">
          <cell r="E9">
            <v>979098700</v>
          </cell>
          <cell r="G9" t="str">
            <v>979.098.700,00</v>
          </cell>
        </row>
        <row r="11">
          <cell r="D11">
            <v>180</v>
          </cell>
          <cell r="G11" t="str">
            <v/>
          </cell>
        </row>
        <row r="12">
          <cell r="D12">
            <v>90</v>
          </cell>
        </row>
        <row r="16">
          <cell r="D16">
            <v>118</v>
          </cell>
          <cell r="G16">
            <v>41132</v>
          </cell>
        </row>
        <row r="22">
          <cell r="A22" t="str">
            <v>Perpres RI No. 54 Tahun 2010 tentang Pengadaan Barang/Jasa Pemerintah</v>
          </cell>
        </row>
        <row r="28">
          <cell r="A28" t="str">
            <v>Addendum Dokumen Pengadaan Nomor : 10.27/PAN/UPT-DBM/M.B.TT.PS.K.S/2012 Tanggal 10 April 2012</v>
          </cell>
        </row>
        <row r="35">
          <cell r="D35" t="str">
            <v>Ir. TOBRANI, MM</v>
          </cell>
        </row>
        <row r="37">
          <cell r="D37" t="str">
            <v xml:space="preserve">Panitia Pengadaan Barang/Jasa untuk Kegiatan dengan Sumber Dana APBD Provinsi Sumatera Utara Tahun Anggaran 2012 di Lingkungan UPTD Medan, Binjai, Tebing Tinggi, Pematang Siantar, Kabanjahe dan Sidikalang pada Dinas Bina Marga Provinsi Sumatera Utara </v>
          </cell>
        </row>
        <row r="39">
          <cell r="D39" t="str">
            <v xml:space="preserve"> Heriansyah Siregar, ST, MT</v>
          </cell>
        </row>
        <row r="40">
          <cell r="D40" t="str">
            <v xml:space="preserve"> Rizaluddin Harahap, ST</v>
          </cell>
        </row>
        <row r="41">
          <cell r="D41" t="str">
            <v xml:space="preserve"> Kasmita, ST</v>
          </cell>
        </row>
        <row r="42">
          <cell r="D42" t="str">
            <v xml:space="preserve"> Darwin Sitompul, SE </v>
          </cell>
        </row>
        <row r="43">
          <cell r="D43" t="str">
            <v xml:space="preserve"> Henri Syahrizal, ST</v>
          </cell>
        </row>
        <row r="44">
          <cell r="D44" t="str">
            <v xml:space="preserve"> Rizal Ahmad Harahap, ST </v>
          </cell>
        </row>
        <row r="45">
          <cell r="D45" t="str">
            <v xml:space="preserve"> Charles P. Togatorop, S.Si </v>
          </cell>
        </row>
        <row r="46">
          <cell r="D46" t="str">
            <v xml:space="preserve"> Sartono Sitepu, ST </v>
          </cell>
        </row>
        <row r="47">
          <cell r="D47" t="str">
            <v xml:space="preserve"> Sariguna, ST, MT </v>
          </cell>
        </row>
        <row r="50">
          <cell r="I50" t="str">
            <v xml:space="preserve"> bulan </v>
          </cell>
          <cell r="J50" t="str">
            <v xml:space="preserve"> tahun </v>
          </cell>
        </row>
        <row r="55">
          <cell r="E55" t="str">
            <v xml:space="preserve">06.27/PAN/UPT-DBM/M.B.TT.PS.K.S/2012 </v>
          </cell>
          <cell r="F55" t="str">
            <v>30 - 03 - 2012</v>
          </cell>
        </row>
        <row r="63">
          <cell r="E63" t="str">
            <v>-</v>
          </cell>
        </row>
        <row r="64">
          <cell r="N64" t="str">
            <v xml:space="preserve">. </v>
          </cell>
        </row>
        <row r="65">
          <cell r="N65" t="str">
            <v xml:space="preserve">, </v>
          </cell>
        </row>
        <row r="66">
          <cell r="N66" t="str">
            <v xml:space="preserve">; </v>
          </cell>
        </row>
        <row r="67">
          <cell r="E67" t="str">
            <v xml:space="preserve">22.27/PAN/UPT-DBM/M.B.TT.PS.K.S/2012 </v>
          </cell>
        </row>
        <row r="71">
          <cell r="E71" t="str">
            <v xml:space="preserve">29.27/PAN/UPT-DBM/M.B.TT.PS.K.S/2012 </v>
          </cell>
        </row>
        <row r="73">
          <cell r="E73" t="str">
            <v xml:space="preserve">31.27/PAN/UPT-DBM/M.B.TT.PS.K.S/2012 </v>
          </cell>
        </row>
        <row r="79">
          <cell r="D79">
            <v>40</v>
          </cell>
          <cell r="E79" t="str">
            <v xml:space="preserve"> (empat puluh) </v>
          </cell>
        </row>
        <row r="81">
          <cell r="D81">
            <v>6</v>
          </cell>
        </row>
        <row r="82">
          <cell r="D82" t="str">
            <v>….</v>
          </cell>
        </row>
        <row r="83">
          <cell r="D83" t="str">
            <v>…..</v>
          </cell>
        </row>
        <row r="84">
          <cell r="D84">
            <v>6</v>
          </cell>
          <cell r="E84" t="str">
            <v xml:space="preserve"> (enam)  </v>
          </cell>
        </row>
        <row r="85">
          <cell r="D85" t="str">
            <v>---</v>
          </cell>
          <cell r="E85" t="str">
            <v xml:space="preserve">( NIHIL ) </v>
          </cell>
        </row>
      </sheetData>
      <sheetData sheetId="1" refreshError="1"/>
      <sheetData sheetId="2" refreshError="1"/>
      <sheetData sheetId="3" refreshError="1"/>
      <sheetData sheetId="4">
        <row r="16">
          <cell r="C16" t="str">
            <v>CV. HERSI JAYA</v>
          </cell>
          <cell r="N16">
            <v>828711518.53999984</v>
          </cell>
        </row>
        <row r="17">
          <cell r="C17" t="str">
            <v>CV. METRO KONSINDO</v>
          </cell>
          <cell r="N17">
            <v>815407834.50000012</v>
          </cell>
        </row>
        <row r="18">
          <cell r="C18" t="str">
            <v>CV. PELANGI NIRWANA</v>
          </cell>
          <cell r="N18">
            <v>869217812.55000007</v>
          </cell>
        </row>
        <row r="19">
          <cell r="C19" t="str">
            <v>CV. UTAMA</v>
          </cell>
          <cell r="N19">
            <v>927403175.13999999</v>
          </cell>
        </row>
        <row r="20">
          <cell r="C20" t="str">
            <v>PT. DELI JAYA RANTA PRASAJA</v>
          </cell>
          <cell r="N20">
            <v>935077413.99000013</v>
          </cell>
        </row>
        <row r="21">
          <cell r="C21" t="str">
            <v>CV. ASEAN GROUP</v>
          </cell>
          <cell r="N21">
            <v>877283863.39999998</v>
          </cell>
        </row>
      </sheetData>
      <sheetData sheetId="5">
        <row r="17">
          <cell r="N17">
            <v>0</v>
          </cell>
        </row>
        <row r="41">
          <cell r="N41">
            <v>0</v>
          </cell>
        </row>
        <row r="43">
          <cell r="N43">
            <v>0</v>
          </cell>
        </row>
        <row r="50">
          <cell r="N50">
            <v>0</v>
          </cell>
        </row>
        <row r="81">
          <cell r="N81">
            <v>0</v>
          </cell>
        </row>
        <row r="137">
          <cell r="N137">
            <v>0</v>
          </cell>
        </row>
        <row r="139">
          <cell r="N139">
            <v>0</v>
          </cell>
        </row>
        <row r="146">
          <cell r="N146">
            <v>0</v>
          </cell>
        </row>
        <row r="177">
          <cell r="N177">
            <v>0</v>
          </cell>
        </row>
        <row r="207">
          <cell r="N207">
            <v>0</v>
          </cell>
        </row>
        <row r="227">
          <cell r="N227">
            <v>1</v>
          </cell>
        </row>
        <row r="231">
          <cell r="N231">
            <v>0</v>
          </cell>
        </row>
        <row r="232">
          <cell r="N232">
            <v>0</v>
          </cell>
        </row>
        <row r="233">
          <cell r="N233">
            <v>0</v>
          </cell>
        </row>
        <row r="240">
          <cell r="N240">
            <v>0</v>
          </cell>
        </row>
        <row r="271">
          <cell r="N271">
            <v>0</v>
          </cell>
        </row>
        <row r="328">
          <cell r="N328">
            <v>0</v>
          </cell>
        </row>
        <row r="335">
          <cell r="N335">
            <v>2</v>
          </cell>
        </row>
        <row r="422">
          <cell r="N422">
            <v>0</v>
          </cell>
        </row>
        <row r="429">
          <cell r="N429">
            <v>0</v>
          </cell>
        </row>
        <row r="518">
          <cell r="N518">
            <v>0</v>
          </cell>
        </row>
        <row r="525">
          <cell r="N525">
            <v>0</v>
          </cell>
        </row>
      </sheetData>
      <sheetData sheetId="6" refreshError="1"/>
      <sheetData sheetId="7">
        <row r="25">
          <cell r="C25" t="str">
            <v>MEMENUHI</v>
          </cell>
        </row>
        <row r="58">
          <cell r="C58" t="str">
            <v>MEMENUHI</v>
          </cell>
        </row>
        <row r="90">
          <cell r="C90" t="str">
            <v>TIDAK MEMENUHI</v>
          </cell>
        </row>
      </sheetData>
      <sheetData sheetId="8">
        <row r="53">
          <cell r="AA53">
            <v>0</v>
          </cell>
        </row>
      </sheetData>
      <sheetData sheetId="9">
        <row r="22">
          <cell r="C22" t="str">
            <v>MEMENUHI</v>
          </cell>
        </row>
        <row r="54">
          <cell r="C54" t="str">
            <v>TIDAK MEMENUHI</v>
          </cell>
        </row>
        <row r="85">
          <cell r="C85" t="str">
            <v>TIDAK MEMENUHI</v>
          </cell>
        </row>
        <row r="117">
          <cell r="C117" t="str">
            <v>TIDAK MEMENUHI</v>
          </cell>
        </row>
      </sheetData>
      <sheetData sheetId="10" refreshError="1"/>
      <sheetData sheetId="11">
        <row r="25">
          <cell r="D25" t="str">
            <v>MEMENUHI</v>
          </cell>
        </row>
      </sheetData>
      <sheetData sheetId="12">
        <row r="28">
          <cell r="I28" t="str">
            <v>MEMENUHI</v>
          </cell>
        </row>
      </sheetData>
      <sheetData sheetId="13" refreshError="1"/>
      <sheetData sheetId="14" refreshError="1"/>
      <sheetData sheetId="15" refreshError="1"/>
      <sheetData sheetId="16" refreshError="1"/>
      <sheetData sheetId="17">
        <row r="39">
          <cell r="F39" t="str">
            <v>MEMENUHI</v>
          </cell>
        </row>
      </sheetData>
      <sheetData sheetId="18">
        <row r="25">
          <cell r="C25" t="str">
            <v>MEMENUHI</v>
          </cell>
        </row>
      </sheetData>
      <sheetData sheetId="19">
        <row r="34">
          <cell r="H34" t="str">
            <v>MEMENUHI</v>
          </cell>
        </row>
      </sheetData>
      <sheetData sheetId="20">
        <row r="45">
          <cell r="E45" t="str">
            <v>MEMENUHI</v>
          </cell>
        </row>
      </sheetData>
      <sheetData sheetId="21">
        <row r="22">
          <cell r="E22" t="str">
            <v>MEMENUHI</v>
          </cell>
        </row>
      </sheetData>
      <sheetData sheetId="22" refreshError="1"/>
      <sheetData sheetId="23"/>
      <sheetData sheetId="24"/>
      <sheetData sheetId="2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5-ALAT(1)"/>
      <sheetName val="4-Basic Price"/>
      <sheetName val="ALAT-hitungan"/>
      <sheetName val="Cover"/>
      <sheetName val="penawaran elianto"/>
      <sheetName val="daf-3(OK)"/>
      <sheetName val="TE TS FA LAN MATV"/>
      <sheetName val="AO_UMUM"/>
      <sheetName val="BAHAN"/>
      <sheetName val="daf-7(OK)"/>
      <sheetName val="MAPP"/>
      <sheetName val="rek det 1-3"/>
      <sheetName val="Analisa"/>
      <sheetName val="Bahan+Upah"/>
      <sheetName val="upah_borong"/>
      <sheetName val="harsat"/>
      <sheetName val="satuan_pek"/>
      <sheetName val="harga lama"/>
      <sheetName val="An-Alat"/>
      <sheetName val="daf_3_OK_"/>
      <sheetName val="daf_7_OK_"/>
      <sheetName val="RAB ELEKTRIKAL 1A "/>
      <sheetName val="RAB MEKANIKAL 1A"/>
      <sheetName val="RAB DIESEL GENSET 1A"/>
      <sheetName val="FINISHING"/>
      <sheetName val="Plumbing"/>
      <sheetName val="analisa teknis"/>
      <sheetName val="HRG BHN"/>
      <sheetName val="villa"/>
      <sheetName val="Cover (x)"/>
      <sheetName val="Cor Apt"/>
      <sheetName val="Anls"/>
      <sheetName val="HARGA SATUAN"/>
      <sheetName val="Plumbing &amp; Fire"/>
      <sheetName val="ANAL2"/>
      <sheetName val="ANAL1"/>
      <sheetName val="SAT-BHN"/>
      <sheetName val="BAG_2"/>
      <sheetName val="anal"/>
      <sheetName val="Sheet1"/>
      <sheetName val="bau"/>
      <sheetName val="Material"/>
      <sheetName val="DAF-5"/>
      <sheetName val="ANALISA PEK.UMUM"/>
      <sheetName val="dasboard"/>
      <sheetName val="PONDASI"/>
      <sheetName val="BESI"/>
      <sheetName val="B.PONDASI"/>
      <sheetName val="Lt. DSR"/>
      <sheetName val="B. Lt. DSR"/>
      <sheetName val="Lt. 2"/>
      <sheetName val="B. Lt. 2"/>
      <sheetName val="Lt. 3"/>
      <sheetName val="B. Lt. 3"/>
      <sheetName val="Lt. 4"/>
      <sheetName val="B. Lt. 4"/>
      <sheetName val="DAK"/>
      <sheetName val="B. DAK"/>
      <sheetName val="HB "/>
      <sheetName val="prelim"/>
      <sheetName val="HARGA MATERIAL"/>
      <sheetName val="Lamp-4 Sat-Das"/>
      <sheetName val="Lamp-4 Analisa"/>
      <sheetName val="mech"/>
      <sheetName val="Kr tengahDiva_CAMP"/>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adukan_"/>
      <sheetName val="Hrg_Dsr"/>
      <sheetName val="Alat_DC"/>
      <sheetName val="H_Satuan1"/>
      <sheetName val="BQ_diva"/>
      <sheetName val="rek det 1_3"/>
      <sheetName val="IMPEADENCE MAP 취수장"/>
      <sheetName val="Rekap"/>
      <sheetName val="harga"/>
      <sheetName val="RAB 2007"/>
      <sheetName val="perkerasan rigid"/>
      <sheetName val="1"/>
      <sheetName val="lap-bulan"/>
      <sheetName val="Harga Bahan &amp; Upah "/>
      <sheetName val="Harga sewa alat"/>
      <sheetName val="D7"/>
      <sheetName val="divI"/>
      <sheetName val="Basic Price"/>
      <sheetName val="A"/>
      <sheetName val="bhn-upah"/>
      <sheetName val="HS Alat"/>
      <sheetName val="dt"/>
      <sheetName val="Currency Rate"/>
      <sheetName val="B"/>
      <sheetName val="Uph&amp;bhn"/>
      <sheetName val="C"/>
      <sheetName val="E"/>
      <sheetName val="G"/>
      <sheetName val="I"/>
      <sheetName val="Harsat Bahan"/>
      <sheetName val="BHN"/>
      <sheetName val="bq"/>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ivII"/>
      <sheetName val="ESCON"/>
      <sheetName val="An RC"/>
      <sheetName val="RC"/>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ETODE"/>
      <sheetName val="BASIC"/>
      <sheetName val="BT KALI"/>
      <sheetName val="ONSITE"/>
      <sheetName val="PASIR"/>
      <sheetName val="Add-trans"/>
      <sheetName val="S-2"/>
      <sheetName val="Pro-Base"/>
      <sheetName val="S-1"/>
      <sheetName val="Revenue"/>
      <sheetName val="Add-rev"/>
      <sheetName val="Exist"/>
      <sheetName val="Tot"/>
      <sheetName val="Tranponder"/>
      <sheetName val="BHN-ALAT"/>
      <sheetName val="ANAL_P4"/>
      <sheetName val="MAP"/>
      <sheetName val="ANTEK"/>
      <sheetName val="DPU"/>
      <sheetName val="struktur"/>
      <sheetName val="BQ &amp; Harga"/>
      <sheetName val="alat"/>
      <sheetName val="ADD 2 (1)"/>
      <sheetName val="Supl.X"/>
      <sheetName val="Daf 1"/>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112-885"/>
      <sheetName val="Anl.+"/>
      <sheetName val="sheet"/>
      <sheetName val="RESUME"/>
      <sheetName val="blok 7"/>
      <sheetName val="bhn_upah"/>
      <sheetName val="BQ-E20-02(Rp)"/>
      <sheetName val="Div2"/>
      <sheetName val="NP"/>
      <sheetName val="rate"/>
      <sheetName val="UP_an"/>
      <sheetName val="D -1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0"/>
      <sheetName val="Rekap"/>
      <sheetName val="3.0"/>
      <sheetName val="BQ"/>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Cover"/>
      <sheetName val="Sekat"/>
      <sheetName val="SAT-DAS"/>
      <sheetName val="Lamp-2 (Anl-1)"/>
      <sheetName val="BQ (2)"/>
      <sheetName val="Anl-Alt"/>
      <sheetName val="Anl-Bhn"/>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33">
          <cell r="J33">
            <v>6300</v>
          </cell>
        </row>
        <row r="51">
          <cell r="J51">
            <v>117503.80592717484</v>
          </cell>
        </row>
        <row r="52">
          <cell r="J52">
            <v>205508.15527635367</v>
          </cell>
        </row>
        <row r="63">
          <cell r="J63">
            <v>205504.66799758188</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Perhitungan Mobilisasi Alat"/>
      <sheetName val="Lalu Lintas"/>
      <sheetName val="Jembatan Sementara"/>
      <sheetName val="Analisa K3"/>
      <sheetName val="4-Formulir harga bahan"/>
      <sheetName val="Agg Halus &amp; Kasar"/>
      <sheetName val="Agg A"/>
      <sheetName val="Agg B dan S"/>
      <sheetName val="Agg C"/>
      <sheetName val="Agg  CBR 60"/>
      <sheetName val="SMK3"/>
      <sheetName val="Mobilisasi Fisik"/>
      <sheetName val="Sheet2"/>
      <sheetName val="1. Kondisi Awal"/>
      <sheetName val="SK10 Kinerja Jalan"/>
      <sheetName val="MARKA JALAN"/>
      <sheetName val="Rni "/>
      <sheetName val="Sheet4"/>
      <sheetName val="BOQ Rutin Jalan"/>
      <sheetName val="Slurry Seal"/>
      <sheetName val="TABEL"/>
      <sheetName val="Analisa-1"/>
      <sheetName val="Analisa-2"/>
      <sheetName val="Analisa-3"/>
      <sheetName val="5-ALAT(2)"/>
      <sheetName val="5-ALAT(1)"/>
      <sheetName val="ALAT BERAT"/>
      <sheetName val="Rutin Jembatan"/>
      <sheetName val="Rutin Jembatan 2"/>
      <sheetName val="Drainase "/>
      <sheetName val="4-Basic Price"/>
      <sheetName val="4-Analisa Quarry"/>
      <sheetName val="Sheet3"/>
      <sheetName val="Plat Deuker"/>
      <sheetName val="BOQ "/>
      <sheetName val=" Rekap "/>
      <sheetName val="terbilang Fisik Mayor"/>
      <sheetName val="terbilang Rutin Jemb."/>
      <sheetName val="terbilang Rutin Jalan"/>
      <sheetName val="terbilang Preventif"/>
      <sheetName val="terbilang Summary"/>
      <sheetName val="Informasi"/>
      <sheetName val="Cover"/>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ow r="9">
          <cell r="AW9">
            <v>1009487.8996339927</v>
          </cell>
        </row>
      </sheetData>
      <sheetData sheetId="30"/>
      <sheetData sheetId="31" refreshError="1"/>
      <sheetData sheetId="32" refreshError="1"/>
      <sheetData sheetId="33" refreshError="1"/>
      <sheetData sheetId="34">
        <row r="8">
          <cell r="F8">
            <v>12857.142857142857</v>
          </cell>
        </row>
      </sheetData>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2)"/>
      <sheetName val="RKA"/>
      <sheetName val="DK (2)"/>
      <sheetName val="daf-lokasi"/>
      <sheetName val="bahan"/>
      <sheetName val="ANALISA (2)"/>
      <sheetName val="lk"/>
      <sheetName val="himpunan"/>
      <sheetName val="DK"/>
      <sheetName val="ANALISA"/>
      <sheetName val="CAP"/>
      <sheetName val="Basic Price"/>
      <sheetName val="Analisa Quarry"/>
      <sheetName val="Peralatan"/>
      <sheetName val="grafik"/>
      <sheetName val="NOTA"/>
      <sheetName val="SAMPUL"/>
      <sheetName val="DELITUA"/>
      <sheetName val="T-JUHAR"/>
      <sheetName val="G. MERIAH"/>
      <sheetName val="sketsa"/>
    </sheetNames>
    <sheetDataSet>
      <sheetData sheetId="0" refreshError="1"/>
      <sheetData sheetId="1"/>
      <sheetData sheetId="2"/>
      <sheetData sheetId="3" refreshError="1"/>
      <sheetData sheetId="4">
        <row r="6">
          <cell r="D6">
            <v>40636</v>
          </cell>
        </row>
        <row r="128">
          <cell r="G128">
            <v>227625</v>
          </cell>
        </row>
        <row r="129">
          <cell r="G129">
            <v>224176</v>
          </cell>
        </row>
        <row r="134">
          <cell r="G134">
            <v>7561</v>
          </cell>
        </row>
      </sheetData>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BQ (3)"/>
      <sheetName val="BQ (2)"/>
      <sheetName val="C (2)"/>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pldt"/>
    </sheetNames>
    <sheetDataSet>
      <sheetData sheetId="0"/>
      <sheetData sheetId="1"/>
      <sheetData sheetId="2"/>
      <sheetData sheetId="3"/>
      <sheetData sheetId="4"/>
      <sheetData sheetId="5"/>
      <sheetData sheetId="6"/>
      <sheetData sheetId="7" refreshError="1">
        <row r="19">
          <cell r="I19">
            <v>95351.169950635871</v>
          </cell>
        </row>
        <row r="21">
          <cell r="I21">
            <v>97056.522955572291</v>
          </cell>
        </row>
        <row r="27">
          <cell r="I27">
            <v>1000</v>
          </cell>
        </row>
        <row r="37">
          <cell r="I37">
            <v>20030</v>
          </cell>
        </row>
        <row r="44">
          <cell r="I44">
            <v>69420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Sub"/>
      <sheetName val="Metode"/>
      <sheetName val="Analisa"/>
      <sheetName val="Jadwal"/>
      <sheetName val="M.Pemb.Utama"/>
      <sheetName val="Metode_Pemel"/>
      <sheetName val="An_Pemel"/>
      <sheetName val="lamp.8"/>
      <sheetName val="pemecah"/>
      <sheetName val="MOS"/>
      <sheetName val="Analisa Mobilisasi"/>
      <sheetName val="Harga Dasar"/>
      <sheetName val="personil"/>
      <sheetName val="Chek List"/>
      <sheetName val="terbilang"/>
      <sheetName val="An.Alt"/>
      <sheetName val="met.pelak"/>
      <sheetName val="alat"/>
      <sheetName val="srt.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9">
          <cell r="H19">
            <v>6000</v>
          </cell>
        </row>
        <row r="25">
          <cell r="H25">
            <v>110000</v>
          </cell>
        </row>
        <row r="26">
          <cell r="H26">
            <v>105000</v>
          </cell>
        </row>
        <row r="27">
          <cell r="H27">
            <v>95000</v>
          </cell>
        </row>
        <row r="28">
          <cell r="H28">
            <v>90000</v>
          </cell>
        </row>
        <row r="31">
          <cell r="H31">
            <v>2800</v>
          </cell>
        </row>
        <row r="33">
          <cell r="H33">
            <v>765427</v>
          </cell>
        </row>
        <row r="34">
          <cell r="H34">
            <v>1500</v>
          </cell>
        </row>
        <row r="35">
          <cell r="H35">
            <v>1810</v>
          </cell>
        </row>
        <row r="39">
          <cell r="H39">
            <v>575</v>
          </cell>
        </row>
        <row r="45">
          <cell r="H45">
            <v>8000</v>
          </cell>
        </row>
        <row r="46">
          <cell r="H46">
            <v>30000</v>
          </cell>
        </row>
        <row r="47">
          <cell r="H47">
            <v>15000</v>
          </cell>
        </row>
        <row r="56">
          <cell r="H56">
            <v>180500</v>
          </cell>
        </row>
        <row r="59">
          <cell r="H59">
            <v>113700</v>
          </cell>
        </row>
        <row r="60">
          <cell r="H60">
            <v>97400</v>
          </cell>
        </row>
        <row r="61">
          <cell r="H61">
            <v>91700</v>
          </cell>
        </row>
        <row r="62">
          <cell r="H62">
            <v>49400</v>
          </cell>
        </row>
        <row r="64">
          <cell r="H64">
            <v>50100</v>
          </cell>
        </row>
        <row r="65">
          <cell r="H65">
            <v>75500</v>
          </cell>
        </row>
        <row r="66">
          <cell r="H66">
            <v>25000</v>
          </cell>
        </row>
        <row r="68">
          <cell r="H68">
            <v>162300</v>
          </cell>
        </row>
        <row r="70">
          <cell r="H70">
            <v>160000</v>
          </cell>
        </row>
        <row r="73">
          <cell r="H73">
            <v>1025000</v>
          </cell>
        </row>
        <row r="74">
          <cell r="H74">
            <v>40000</v>
          </cell>
        </row>
        <row r="84">
          <cell r="H84">
            <v>15000</v>
          </cell>
        </row>
        <row r="85">
          <cell r="H85">
            <v>10000</v>
          </cell>
        </row>
        <row r="86">
          <cell r="H86">
            <v>15000</v>
          </cell>
        </row>
        <row r="87">
          <cell r="H87">
            <v>3608</v>
          </cell>
        </row>
        <row r="92">
          <cell r="H92">
            <v>400000</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sheetData sheetId="12"/>
      <sheetData sheetId="13"/>
      <sheetData sheetId="14" refreshError="1"/>
      <sheetData sheetId="1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 Pek Pond"/>
      <sheetName val="An Pek Per"/>
      <sheetName val="Hargasatuan"/>
      <sheetName val="prelim"/>
      <sheetName val="dash"/>
      <sheetName val="Sheet1"/>
    </sheetNames>
    <sheetDataSet>
      <sheetData sheetId="0"/>
      <sheetData sheetId="1"/>
      <sheetData sheetId="2"/>
      <sheetData sheetId="3"/>
      <sheetData sheetId="4">
        <row r="13">
          <cell r="F13">
            <v>34600</v>
          </cell>
        </row>
        <row r="14">
          <cell r="F14">
            <v>65700</v>
          </cell>
        </row>
        <row r="15">
          <cell r="F15">
            <v>6300</v>
          </cell>
        </row>
        <row r="16">
          <cell r="F16">
            <v>8500</v>
          </cell>
        </row>
        <row r="22">
          <cell r="F22">
            <v>38600</v>
          </cell>
        </row>
        <row r="23">
          <cell r="F23">
            <v>6900</v>
          </cell>
        </row>
        <row r="78">
          <cell r="F78">
            <v>15600</v>
          </cell>
        </row>
        <row r="81">
          <cell r="F81">
            <v>18400</v>
          </cell>
        </row>
        <row r="85">
          <cell r="F85">
            <v>18000</v>
          </cell>
        </row>
      </sheetData>
      <sheetData sheetId="5"/>
      <sheetData sheetId="6"/>
      <sheetData sheetId="7"/>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5-ALAT(1)"/>
      <sheetName val="4-Basic Price"/>
      <sheetName val="Cover"/>
      <sheetName val="sai"/>
      <sheetName val="hsd"/>
      <sheetName val="BQ-E20-02(Rp)"/>
      <sheetName val="H.Satuan"/>
      <sheetName val="rab"/>
      <sheetName val="Material"/>
      <sheetName val="Sheet1"/>
      <sheetName val="BQ_E20_02_Rp_"/>
      <sheetName val="FINISHING"/>
      <sheetName val="help"/>
      <sheetName val="upah_borong"/>
      <sheetName val="satuan_pek"/>
      <sheetName val="bahan "/>
      <sheetName val="Jembatan I"/>
      <sheetName val="AN-PIPA"/>
      <sheetName val="Daftar Upah"/>
      <sheetName val="B.U.A"/>
      <sheetName val="Div-6"/>
      <sheetName val="Div-5"/>
      <sheetName val="Div1"/>
      <sheetName val="Div2"/>
      <sheetName val="Div-7"/>
      <sheetName val="Div-4"/>
      <sheetName val="Div-8"/>
      <sheetName val="INDEX"/>
      <sheetName val="Rupa2"/>
      <sheetName val="UPAH"/>
      <sheetName val="bau"/>
      <sheetName val="MAPP"/>
      <sheetName val="rek det 1-3"/>
      <sheetName val="BAHAN"/>
      <sheetName val="arab"/>
      <sheetName val="Harga"/>
      <sheetName val="SAA"/>
      <sheetName val="AC"/>
      <sheetName val="B000(Steel)"/>
      <sheetName val="2000_080401"/>
      <sheetName val="Kuantitas &amp; Harga"/>
      <sheetName val="Pekerjaan Utama"/>
      <sheetName val="harsat"/>
      <sheetName val="AKUN"/>
      <sheetName val="TOWN"/>
      <sheetName val="rincian per proyek"/>
      <sheetName val="daf-3(OK)"/>
      <sheetName val="daf-7(OK)"/>
      <sheetName val="Quantity"/>
      <sheetName val="villa"/>
      <sheetName val="Bangunan_Utama"/>
      <sheetName val="Kolam_Renang"/>
      <sheetName val="Harga_Satuan"/>
      <sheetName val="Bangunan_Pengurangan"/>
      <sheetName val="Ag Hls &amp; Ksr"/>
      <sheetName val="U&amp;B"/>
      <sheetName val="RPP01-1"/>
      <sheetName val="Hrg Bhn &amp; Upah"/>
      <sheetName val="analisa_gedung"/>
      <sheetName val="DAFTAR HARGA"/>
      <sheetName val="AHSrutin"/>
      <sheetName val="Agregat Halus &amp; Kasar"/>
      <sheetName val="HB"/>
      <sheetName val="AN-KABEL"/>
      <sheetName val="Analisa Alat Berat"/>
      <sheetName val="bahan (2)"/>
      <sheetName val="HARGA ALAT"/>
      <sheetName val="ARS"/>
      <sheetName val="BQ-E20-02 (USD)"/>
      <sheetName val="HARSAT_BAH"/>
      <sheetName val="Plumbing"/>
      <sheetName val="daf_3_OK_"/>
      <sheetName val="daf_7_OK_"/>
      <sheetName val="BIAYA"/>
      <sheetName val="rekap bul"/>
      <sheetName val="Harga Dasar"/>
      <sheetName val="Mat.Mek"/>
      <sheetName val="Mat.Elk"/>
      <sheetName val="DASAR"/>
      <sheetName val="struktur tdk dipakai"/>
      <sheetName val="check"/>
      <sheetName val="DAFTAR HARGA SATUAN MATERIAL"/>
      <sheetName val="Analisa STR"/>
      <sheetName val="ANALISA PEK.UMUM"/>
      <sheetName val="ANALISA KONST BTN"/>
      <sheetName val="bhn_upah"/>
      <sheetName val="3-DIV2"/>
      <sheetName val="Harga bahan"/>
      <sheetName val="OH"/>
      <sheetName val="PASAR+ TERMINAL"/>
      <sheetName val="Bhn"/>
      <sheetName val="DA Existing"/>
      <sheetName val="DA Existing (2)"/>
      <sheetName val="Man Power"/>
      <sheetName val="Currency"/>
      <sheetName val="Up &amp; bhn"/>
      <sheetName val="Str"/>
      <sheetName val="SUBRKP ARS"/>
      <sheetName val="SUB REKAP ME"/>
      <sheetName val="Jim House ref1"/>
      <sheetName val="HRG BHN"/>
      <sheetName val="BTL-Persiapan"/>
      <sheetName val="BTL-Bau"/>
      <sheetName val="BTL-alat"/>
      <sheetName val="BTL-Rupa"/>
      <sheetName val="H_Satuan"/>
      <sheetName val="Anls"/>
      <sheetName val="RKK-01"/>
      <sheetName val="P01-1"/>
      <sheetName val="8LT 12"/>
      <sheetName val="ALT"/>
      <sheetName val="SUB"/>
      <sheetName val="UPH"/>
      <sheetName val="struktur"/>
      <sheetName val="GL_Account"/>
      <sheetName val="1.Rekap RAB"/>
      <sheetName val="List Rate"/>
      <sheetName val="Daftar Sewa"/>
      <sheetName val="Peralatan"/>
      <sheetName val="Peralatan (2)"/>
      <sheetName val="Analisa Alat"/>
      <sheetName val="L2MO(1)"/>
      <sheetName val="Analisa (2)"/>
      <sheetName val="Brdw"/>
      <sheetName val="Daf_Harga"/>
      <sheetName val="PNT"/>
      <sheetName val="HPS"/>
      <sheetName val="BOBOKAN (2)"/>
      <sheetName val="LS-Rutin"/>
      <sheetName val="URAIAN "/>
      <sheetName val="Alat_k3"/>
      <sheetName val="D -12"/>
      <sheetName val="UP_an"/>
      <sheetName val="COMBINE"/>
      <sheetName val="Sec I ML"/>
      <sheetName val="Plumbing &amp; Fire"/>
      <sheetName val="DATA"/>
      <sheetName val="PRD 01-05 ( PERSIAPAN )"/>
      <sheetName val="PRD 01 - 123 "/>
      <sheetName val="Dash"/>
      <sheetName val="Metode"/>
      <sheetName val="BAG-2"/>
      <sheetName val="BAG_2"/>
      <sheetName val="schedule"/>
      <sheetName val="HrgUpahBahan"/>
      <sheetName val="ahs1"/>
      <sheetName val="ahs3"/>
      <sheetName val="h.sat-bbm"/>
      <sheetName val="ANAL-SEC II"/>
      <sheetName val="ANAL-SEC III"/>
      <sheetName val="DafBhn+up"/>
      <sheetName val="AnlAlt2b"/>
      <sheetName val="bahan plengkap"/>
      <sheetName val="Daf. Kuantitas"/>
      <sheetName val="_bhn_uph"/>
      <sheetName val="Rev0"/>
      <sheetName val="AHS"/>
      <sheetName val="bhn,upah,alat"/>
      <sheetName val="Ans Kom Precast"/>
      <sheetName val="AHS ARS"/>
      <sheetName val="DAF-BAHAN"/>
      <sheetName val="DAF-UPAH"/>
      <sheetName val="SPK"/>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harga sat"/>
      <sheetName val="schedule al in"/>
      <sheetName val="schedule al eks"/>
      <sheetName val="schedule siguntur"/>
      <sheetName val="curve s"/>
      <sheetName val="Fisik"/>
      <sheetName val="Pendapatan"/>
      <sheetName val="BDT_01"/>
      <sheetName val="BDT_02"/>
      <sheetName val="Biaya"/>
      <sheetName val="Kas_Do"/>
      <sheetName val="Rework"/>
      <sheetName val="Evaluasi"/>
      <sheetName val="DT-GL"/>
      <sheetName val="Pd_tan"/>
      <sheetName val="Pd-Kung1"/>
      <sheetName val="Info"/>
      <sheetName val="C_Basis"/>
      <sheetName val="Manager"/>
      <sheetName val="Cover"/>
      <sheetName val="EST-BI"/>
      <sheetName val="APB"/>
      <sheetName val="Analisa"/>
      <sheetName val="hrgsa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2">
          <cell r="E12" t="str">
            <v>ALAT INTERN</v>
          </cell>
        </row>
        <row r="13">
          <cell r="E13" t="str">
            <v>AMP 50 Ton/jam</v>
          </cell>
          <cell r="F13">
            <v>150000</v>
          </cell>
          <cell r="G13">
            <v>300</v>
          </cell>
          <cell r="H13">
            <v>675000</v>
          </cell>
          <cell r="I13">
            <v>150000</v>
          </cell>
          <cell r="J13">
            <v>7142.8571428571431</v>
          </cell>
          <cell r="L13">
            <v>832142.85714285716</v>
          </cell>
        </row>
        <row r="14">
          <cell r="E14" t="str">
            <v>Generator Set 125 KVA</v>
          </cell>
          <cell r="F14">
            <v>50000</v>
          </cell>
          <cell r="G14">
            <v>35</v>
          </cell>
          <cell r="H14">
            <v>78750</v>
          </cell>
          <cell r="I14">
            <v>50000</v>
          </cell>
          <cell r="J14">
            <v>3571.4285714285716</v>
          </cell>
          <cell r="L14">
            <v>132321.42857142858</v>
          </cell>
        </row>
        <row r="15">
          <cell r="E15" t="str">
            <v>Asphalt Finisher</v>
          </cell>
          <cell r="F15">
            <v>75000</v>
          </cell>
          <cell r="G15">
            <v>15</v>
          </cell>
          <cell r="H15">
            <v>33750</v>
          </cell>
          <cell r="I15">
            <v>75000</v>
          </cell>
          <cell r="J15">
            <v>7142.8571428571431</v>
          </cell>
          <cell r="L15">
            <v>115892.85714285714</v>
          </cell>
        </row>
        <row r="16">
          <cell r="E16" t="str">
            <v>Tandem Roller 6-8 Ton</v>
          </cell>
          <cell r="F16">
            <v>50000</v>
          </cell>
          <cell r="G16">
            <v>10</v>
          </cell>
          <cell r="H16">
            <v>22500</v>
          </cell>
          <cell r="I16">
            <v>50000</v>
          </cell>
          <cell r="J16">
            <v>3571.4285714285716</v>
          </cell>
          <cell r="L16">
            <v>76071.428571428565</v>
          </cell>
        </row>
        <row r="17">
          <cell r="E17" t="str">
            <v>Tire Roller</v>
          </cell>
          <cell r="F17">
            <v>50000</v>
          </cell>
          <cell r="G17">
            <v>10</v>
          </cell>
          <cell r="H17">
            <v>22500</v>
          </cell>
          <cell r="I17">
            <v>50000</v>
          </cell>
          <cell r="J17">
            <v>3571.4285714285716</v>
          </cell>
          <cell r="L17">
            <v>76071.428571428565</v>
          </cell>
        </row>
        <row r="19">
          <cell r="E19" t="str">
            <v>ALAT EKSTERN</v>
          </cell>
        </row>
        <row r="20">
          <cell r="E20" t="str">
            <v>Dump Truck 6 Ton</v>
          </cell>
          <cell r="F20">
            <v>43750</v>
          </cell>
          <cell r="G20">
            <v>10</v>
          </cell>
          <cell r="H20">
            <v>22500</v>
          </cell>
          <cell r="I20">
            <v>46542.553191489358</v>
          </cell>
          <cell r="J20">
            <v>2857.1428571428573</v>
          </cell>
          <cell r="K20">
            <v>7142.8571428571431</v>
          </cell>
          <cell r="L20">
            <v>79042.553191489365</v>
          </cell>
        </row>
        <row r="21">
          <cell r="E21" t="str">
            <v>Wheel Loader 1.70 m3</v>
          </cell>
          <cell r="F21">
            <v>94000</v>
          </cell>
          <cell r="G21">
            <v>17</v>
          </cell>
          <cell r="H21">
            <v>38250</v>
          </cell>
          <cell r="I21">
            <v>100000</v>
          </cell>
          <cell r="J21">
            <v>2857.1428571428573</v>
          </cell>
          <cell r="K21">
            <v>10000</v>
          </cell>
          <cell r="L21">
            <v>151107.14285714287</v>
          </cell>
        </row>
        <row r="22">
          <cell r="E22" t="str">
            <v>Excavator PC-100</v>
          </cell>
          <cell r="F22">
            <v>112800</v>
          </cell>
          <cell r="G22">
            <v>17</v>
          </cell>
          <cell r="H22">
            <v>38250</v>
          </cell>
          <cell r="I22">
            <v>119999.99999999999</v>
          </cell>
          <cell r="J22">
            <v>2857.1428571428573</v>
          </cell>
          <cell r="K22">
            <v>10000</v>
          </cell>
          <cell r="L22">
            <v>171107.14285714287</v>
          </cell>
        </row>
        <row r="23">
          <cell r="E23" t="str">
            <v>Excavator PC-200</v>
          </cell>
          <cell r="F23">
            <v>190000</v>
          </cell>
          <cell r="G23">
            <v>22</v>
          </cell>
          <cell r="H23">
            <v>49500</v>
          </cell>
          <cell r="I23">
            <v>202127.65957446807</v>
          </cell>
          <cell r="J23">
            <v>2857.1428571428573</v>
          </cell>
          <cell r="K23">
            <v>10000</v>
          </cell>
          <cell r="L23">
            <v>264484.80243161094</v>
          </cell>
        </row>
        <row r="24">
          <cell r="E24" t="str">
            <v>Asphalt Sprayer 400 l/m</v>
          </cell>
          <cell r="F24">
            <v>30000</v>
          </cell>
          <cell r="G24">
            <v>5</v>
          </cell>
          <cell r="H24">
            <v>11250</v>
          </cell>
          <cell r="I24">
            <v>31914.893617021276</v>
          </cell>
          <cell r="J24">
            <v>5714.2857142857147</v>
          </cell>
          <cell r="L24">
            <v>48879.179331306994</v>
          </cell>
        </row>
        <row r="25">
          <cell r="E25" t="str">
            <v>Kompresor 4000 l/m</v>
          </cell>
          <cell r="F25">
            <v>30000</v>
          </cell>
          <cell r="G25">
            <v>5</v>
          </cell>
          <cell r="H25">
            <v>11250</v>
          </cell>
          <cell r="I25">
            <v>31914.893617021276</v>
          </cell>
          <cell r="J25">
            <v>5714.2857142857147</v>
          </cell>
          <cell r="L25">
            <v>48879.179331306994</v>
          </cell>
        </row>
        <row r="26">
          <cell r="E26" t="str">
            <v>Motor Grader</v>
          </cell>
          <cell r="F26">
            <v>160000</v>
          </cell>
          <cell r="G26">
            <v>17</v>
          </cell>
          <cell r="H26">
            <v>38250</v>
          </cell>
          <cell r="I26">
            <v>170212.7659574468</v>
          </cell>
          <cell r="J26">
            <v>2857.1428571428573</v>
          </cell>
          <cell r="K26">
            <v>10000</v>
          </cell>
          <cell r="L26">
            <v>221319.90881458967</v>
          </cell>
        </row>
        <row r="27">
          <cell r="E27" t="str">
            <v>Vibrator Roller 8-10 ton</v>
          </cell>
          <cell r="F27">
            <v>150000</v>
          </cell>
          <cell r="G27">
            <v>17</v>
          </cell>
          <cell r="H27">
            <v>38250</v>
          </cell>
          <cell r="I27">
            <v>159574.46808510637</v>
          </cell>
          <cell r="J27">
            <v>5714.2857142857147</v>
          </cell>
          <cell r="K27">
            <v>10000</v>
          </cell>
          <cell r="L27">
            <v>213538.75379939209</v>
          </cell>
        </row>
        <row r="28">
          <cell r="E28" t="str">
            <v>Concrete Mixer 0.35 m3</v>
          </cell>
          <cell r="F28">
            <v>31250</v>
          </cell>
          <cell r="G28">
            <v>3</v>
          </cell>
          <cell r="H28">
            <v>9000</v>
          </cell>
          <cell r="I28">
            <v>33244.680851063829</v>
          </cell>
          <cell r="J28">
            <v>2857.1428571428573</v>
          </cell>
          <cell r="L28">
            <v>45101.823708206684</v>
          </cell>
        </row>
        <row r="29">
          <cell r="E29" t="str">
            <v>Vibrator Concrete</v>
          </cell>
          <cell r="F29">
            <v>10000</v>
          </cell>
          <cell r="G29">
            <v>1.5</v>
          </cell>
          <cell r="H29">
            <v>4500</v>
          </cell>
          <cell r="I29">
            <v>10638.297872340425</v>
          </cell>
          <cell r="J29">
            <v>2857.1428571428573</v>
          </cell>
          <cell r="L29">
            <v>17995.440729483282</v>
          </cell>
        </row>
        <row r="30">
          <cell r="E30" t="str">
            <v>Mobil Penarik</v>
          </cell>
          <cell r="F30">
            <v>0</v>
          </cell>
          <cell r="G30">
            <v>0</v>
          </cell>
          <cell r="H30">
            <v>0</v>
          </cell>
          <cell r="I30">
            <v>0</v>
          </cell>
          <cell r="J30">
            <v>0</v>
          </cell>
          <cell r="L30">
            <v>0</v>
          </cell>
        </row>
        <row r="31">
          <cell r="E31" t="str">
            <v>Bar Bender</v>
          </cell>
          <cell r="F31">
            <v>6000</v>
          </cell>
          <cell r="I31">
            <v>6382.9787234042551</v>
          </cell>
          <cell r="L31">
            <v>6382.9787234042551</v>
          </cell>
        </row>
        <row r="32">
          <cell r="E32" t="str">
            <v>Bar Cutter</v>
          </cell>
          <cell r="F32">
            <v>6000</v>
          </cell>
          <cell r="I32">
            <v>6382.9787234042551</v>
          </cell>
          <cell r="L32">
            <v>6382.9787234042551</v>
          </cell>
        </row>
        <row r="33">
          <cell r="E33" t="str">
            <v>Tolls</v>
          </cell>
          <cell r="F33">
            <v>1000</v>
          </cell>
          <cell r="I33">
            <v>1000</v>
          </cell>
          <cell r="L33">
            <v>1000</v>
          </cell>
        </row>
        <row r="34">
          <cell r="E34" t="str">
            <v>Chute</v>
          </cell>
          <cell r="F34">
            <v>2100</v>
          </cell>
          <cell r="I34">
            <v>2100</v>
          </cell>
          <cell r="L34">
            <v>2100</v>
          </cell>
        </row>
        <row r="35">
          <cell r="E35" t="str">
            <v>Water Tanker</v>
          </cell>
          <cell r="F35">
            <v>41666.666666666664</v>
          </cell>
          <cell r="G35">
            <v>10</v>
          </cell>
          <cell r="H35">
            <v>22500</v>
          </cell>
          <cell r="I35">
            <v>44326.24113475177</v>
          </cell>
          <cell r="J35">
            <v>2857.1428571428573</v>
          </cell>
          <cell r="L35">
            <v>69683.383991894618</v>
          </cell>
        </row>
        <row r="36">
          <cell r="E36" t="str">
            <v>Truck PU</v>
          </cell>
          <cell r="F36">
            <v>30000</v>
          </cell>
          <cell r="G36">
            <v>10</v>
          </cell>
          <cell r="H36">
            <v>22500</v>
          </cell>
          <cell r="I36">
            <v>31914.893617021276</v>
          </cell>
          <cell r="J36">
            <v>2857.1428571428573</v>
          </cell>
          <cell r="L36">
            <v>57272.036474164132</v>
          </cell>
        </row>
        <row r="37">
          <cell r="E37" t="str">
            <v>Pompa Air</v>
          </cell>
          <cell r="F37">
            <v>10000</v>
          </cell>
          <cell r="G37">
            <v>3</v>
          </cell>
          <cell r="H37">
            <v>6750</v>
          </cell>
          <cell r="I37">
            <v>10638.297872340425</v>
          </cell>
          <cell r="J37">
            <v>2857.1428571428573</v>
          </cell>
          <cell r="L37">
            <v>20245.440729483282</v>
          </cell>
        </row>
        <row r="38">
          <cell r="E38" t="str">
            <v>Alat Thermoplast</v>
          </cell>
          <cell r="F38">
            <v>30000</v>
          </cell>
          <cell r="G38">
            <v>5</v>
          </cell>
          <cell r="H38">
            <v>11250</v>
          </cell>
          <cell r="I38">
            <v>31914.893617021276</v>
          </cell>
          <cell r="J38">
            <v>2857.1428571428573</v>
          </cell>
          <cell r="L38">
            <v>46022.036474164132</v>
          </cell>
        </row>
        <row r="39">
          <cell r="E39" t="str">
            <v>Stone Crusher + Genset</v>
          </cell>
          <cell r="F39">
            <v>325000</v>
          </cell>
          <cell r="G39">
            <v>35</v>
          </cell>
          <cell r="H39">
            <v>78750</v>
          </cell>
          <cell r="I39">
            <v>345744.68085106381</v>
          </cell>
          <cell r="J39">
            <v>8571.4285714285725</v>
          </cell>
          <cell r="L39">
            <v>433066.10942249239</v>
          </cell>
        </row>
        <row r="168">
          <cell r="E168" t="str">
            <v>Material Alam</v>
          </cell>
        </row>
        <row r="169">
          <cell r="E169" t="str">
            <v xml:space="preserve">Batu Belah </v>
          </cell>
          <cell r="F169" t="str">
            <v>Rp/m3</v>
          </cell>
          <cell r="G169">
            <v>55000</v>
          </cell>
        </row>
        <row r="170">
          <cell r="E170" t="str">
            <v xml:space="preserve">(quarry Simpang Suruk </v>
          </cell>
          <cell r="F170" t="str">
            <v>Rp/m3</v>
          </cell>
          <cell r="G170">
            <v>60683.890577507605</v>
          </cell>
        </row>
        <row r="171">
          <cell r="E171" t="str">
            <v>km 604)</v>
          </cell>
          <cell r="F171" t="str">
            <v>Rp/m3</v>
          </cell>
          <cell r="G171">
            <v>115683.89057750761</v>
          </cell>
        </row>
        <row r="172">
          <cell r="E172" t="str">
            <v>Batu Kali (Batu ROW)</v>
          </cell>
          <cell r="F172" t="str">
            <v>Rp/m3</v>
          </cell>
          <cell r="G172">
            <v>269888.76715018455</v>
          </cell>
        </row>
        <row r="173">
          <cell r="E173" t="str">
            <v>(quarry Sungai Riam Piang</v>
          </cell>
          <cell r="F173" t="str">
            <v>Rp/m3</v>
          </cell>
          <cell r="G173">
            <v>19505.536257056017</v>
          </cell>
        </row>
        <row r="174">
          <cell r="E174" t="str">
            <v>km 580)</v>
          </cell>
          <cell r="F174" t="str">
            <v>Rp/m3</v>
          </cell>
          <cell r="G174">
            <v>289394.30340724054</v>
          </cell>
        </row>
        <row r="175">
          <cell r="E175" t="str">
            <v>Pasir Pasang (Sungai)</v>
          </cell>
          <cell r="F175" t="str">
            <v>Rp/Rit</v>
          </cell>
          <cell r="G175">
            <v>355631.00303951377</v>
          </cell>
        </row>
        <row r="176">
          <cell r="E176" t="str">
            <v>(quarry Nanga Suruk Km. 589)</v>
          </cell>
          <cell r="F176" t="str">
            <v>Rp/m3</v>
          </cell>
          <cell r="G176">
            <v>101900.00087092085</v>
          </cell>
        </row>
        <row r="177">
          <cell r="F177" t="str">
            <v>Rp/m3</v>
          </cell>
          <cell r="G177">
            <v>31208.858011289627</v>
          </cell>
        </row>
        <row r="178">
          <cell r="F178" t="str">
            <v>Rp/m3</v>
          </cell>
          <cell r="G178">
            <v>133108.85888221048</v>
          </cell>
        </row>
        <row r="179">
          <cell r="E179" t="str">
            <v>Tanah Urug Laterit</v>
          </cell>
          <cell r="F179" t="str">
            <v>m3</v>
          </cell>
          <cell r="G179">
            <v>10000</v>
          </cell>
        </row>
        <row r="180">
          <cell r="E180" t="str">
            <v xml:space="preserve">Tanah Urug </v>
          </cell>
          <cell r="F180" t="str">
            <v>m3</v>
          </cell>
          <cell r="G180">
            <v>4000</v>
          </cell>
        </row>
        <row r="181">
          <cell r="E181" t="str">
            <v>Sirtu</v>
          </cell>
          <cell r="F181" t="str">
            <v>m3</v>
          </cell>
          <cell r="G181">
            <v>127943.98610508037</v>
          </cell>
        </row>
        <row r="182">
          <cell r="E182" t="str">
            <v>(quarry di Km. 585)</v>
          </cell>
          <cell r="F182" t="str">
            <v>Rp/m3</v>
          </cell>
          <cell r="G182">
            <v>44656.969170646982</v>
          </cell>
        </row>
        <row r="183">
          <cell r="F183" t="str">
            <v>Rp/m3</v>
          </cell>
          <cell r="G183">
            <v>172600.95527572735</v>
          </cell>
        </row>
        <row r="184">
          <cell r="E184" t="str">
            <v>Agregat Kasar (CA/MA)</v>
          </cell>
          <cell r="F184" t="str">
            <v>m3</v>
          </cell>
          <cell r="G184">
            <v>369743.34133537114</v>
          </cell>
        </row>
        <row r="186">
          <cell r="E186" t="str">
            <v>Split (1/2 &amp; 2/3)</v>
          </cell>
          <cell r="F186" t="str">
            <v>m3</v>
          </cell>
          <cell r="G186">
            <v>360635.27043669816</v>
          </cell>
        </row>
        <row r="188">
          <cell r="E188" t="str">
            <v>Abu Batu (Filler)</v>
          </cell>
          <cell r="F188" t="str">
            <v>m3</v>
          </cell>
          <cell r="G188">
            <v>381128.42995871243</v>
          </cell>
        </row>
        <row r="191">
          <cell r="E191" t="str">
            <v>Material Kayu</v>
          </cell>
        </row>
        <row r="192">
          <cell r="E192" t="str">
            <v>Kayu Belian/Ulin U/ Turap</v>
          </cell>
        </row>
        <row r="193">
          <cell r="E193" t="str">
            <v xml:space="preserve">- Balok </v>
          </cell>
          <cell r="F193" t="str">
            <v>m1</v>
          </cell>
          <cell r="G193">
            <v>10500</v>
          </cell>
        </row>
        <row r="194">
          <cell r="F194" t="str">
            <v>m3</v>
          </cell>
          <cell r="G194">
            <v>1050000</v>
          </cell>
        </row>
        <row r="195">
          <cell r="E195" t="str">
            <v>- Papan</v>
          </cell>
          <cell r="F195" t="str">
            <v>Btg</v>
          </cell>
          <cell r="G195">
            <v>26500</v>
          </cell>
        </row>
        <row r="196">
          <cell r="F196" t="str">
            <v>m1</v>
          </cell>
          <cell r="G196">
            <v>6625</v>
          </cell>
        </row>
        <row r="197">
          <cell r="F197" t="str">
            <v>m2</v>
          </cell>
          <cell r="G197">
            <v>3312.5</v>
          </cell>
        </row>
        <row r="198">
          <cell r="E198" t="str">
            <v>Kayu biasa U/ Turap</v>
          </cell>
        </row>
        <row r="199">
          <cell r="E199" t="str">
            <v>- Balok</v>
          </cell>
        </row>
        <row r="201">
          <cell r="E201" t="str">
            <v>- Papan</v>
          </cell>
        </row>
        <row r="203">
          <cell r="E203" t="str">
            <v>Cerucuk Dia 8 cm</v>
          </cell>
          <cell r="F203" t="str">
            <v>m1</v>
          </cell>
          <cell r="G203">
            <v>750</v>
          </cell>
        </row>
        <row r="204">
          <cell r="E204" t="str">
            <v>Cerucuk Dia 10 cm</v>
          </cell>
          <cell r="F204" t="str">
            <v>m1</v>
          </cell>
          <cell r="G204">
            <v>1000</v>
          </cell>
        </row>
        <row r="206">
          <cell r="E206" t="str">
            <v>Kayu untuk pembetonan</v>
          </cell>
          <cell r="F206" t="str">
            <v>m3</v>
          </cell>
          <cell r="G206">
            <v>300000</v>
          </cell>
        </row>
        <row r="207">
          <cell r="E207" t="str">
            <v>Begesting Kayu</v>
          </cell>
          <cell r="F207" t="str">
            <v>m2</v>
          </cell>
          <cell r="G207">
            <v>20000</v>
          </cell>
        </row>
        <row r="208">
          <cell r="E208" t="str">
            <v>Multipleks</v>
          </cell>
          <cell r="F208" t="str">
            <v>Lbr</v>
          </cell>
          <cell r="G208">
            <v>50000</v>
          </cell>
        </row>
        <row r="209">
          <cell r="E209" t="str">
            <v>Cerucuk Junger</v>
          </cell>
          <cell r="F209" t="str">
            <v>m2</v>
          </cell>
          <cell r="G209">
            <v>16500</v>
          </cell>
        </row>
        <row r="211">
          <cell r="E211" t="str">
            <v>Material Pabrikasi</v>
          </cell>
        </row>
        <row r="212">
          <cell r="E212" t="str">
            <v>Semen</v>
          </cell>
          <cell r="F212" t="str">
            <v>Zak</v>
          </cell>
          <cell r="G212">
            <v>25000</v>
          </cell>
        </row>
        <row r="213">
          <cell r="F213" t="str">
            <v>Rp/zak</v>
          </cell>
          <cell r="G213">
            <v>20000</v>
          </cell>
        </row>
        <row r="214">
          <cell r="F214" t="str">
            <v>Rp/zak</v>
          </cell>
          <cell r="G214">
            <v>250</v>
          </cell>
        </row>
        <row r="215">
          <cell r="F215" t="str">
            <v>Rp/zak</v>
          </cell>
          <cell r="G215">
            <v>45250</v>
          </cell>
        </row>
        <row r="216">
          <cell r="F216" t="str">
            <v>Rp/kg</v>
          </cell>
          <cell r="G216">
            <v>905</v>
          </cell>
        </row>
        <row r="217">
          <cell r="E217" t="str">
            <v>Aspal  Curah</v>
          </cell>
          <cell r="F217" t="str">
            <v>Ton</v>
          </cell>
          <cell r="G217">
            <v>2410000</v>
          </cell>
        </row>
        <row r="218">
          <cell r="E218" t="str">
            <v>Aspal  Drum</v>
          </cell>
          <cell r="F218" t="str">
            <v>Ton</v>
          </cell>
          <cell r="G218">
            <v>2866666.6666666665</v>
          </cell>
        </row>
        <row r="219">
          <cell r="E219" t="str">
            <v>Ongkos Angkut</v>
          </cell>
          <cell r="F219" t="str">
            <v>Ton</v>
          </cell>
          <cell r="G219">
            <v>571428.57142857148</v>
          </cell>
        </row>
        <row r="220">
          <cell r="E220" t="str">
            <v>Aspal  Curah</v>
          </cell>
          <cell r="F220" t="str">
            <v>Rp/kg</v>
          </cell>
          <cell r="G220">
            <v>2981.4285714285716</v>
          </cell>
        </row>
        <row r="221">
          <cell r="E221" t="str">
            <v>Aspal  Drum</v>
          </cell>
          <cell r="F221" t="str">
            <v>Rp/kg</v>
          </cell>
          <cell r="G221">
            <v>3438.0952380952381</v>
          </cell>
        </row>
        <row r="222">
          <cell r="E222" t="str">
            <v>Besi Tulangan</v>
          </cell>
          <cell r="F222" t="str">
            <v>Kg</v>
          </cell>
          <cell r="G222">
            <v>3500</v>
          </cell>
        </row>
        <row r="223">
          <cell r="E223" t="str">
            <v>Guard Rail</v>
          </cell>
          <cell r="F223" t="str">
            <v>m'</v>
          </cell>
        </row>
        <row r="224">
          <cell r="E224" t="str">
            <v>Cat Besi</v>
          </cell>
          <cell r="F224" t="str">
            <v>Kg</v>
          </cell>
        </row>
        <row r="225">
          <cell r="E225" t="str">
            <v>Cat Tembok</v>
          </cell>
          <cell r="F225" t="str">
            <v>Kg</v>
          </cell>
        </row>
        <row r="226">
          <cell r="E226" t="str">
            <v>Cat Kayu</v>
          </cell>
          <cell r="F226" t="str">
            <v>Kg</v>
          </cell>
        </row>
        <row r="227">
          <cell r="E227" t="str">
            <v>Cat Marka</v>
          </cell>
          <cell r="F227" t="str">
            <v>Kg</v>
          </cell>
          <cell r="G227">
            <v>65000</v>
          </cell>
        </row>
        <row r="228">
          <cell r="E228" t="str">
            <v>Thiner</v>
          </cell>
          <cell r="F228" t="str">
            <v>lt</v>
          </cell>
          <cell r="G228">
            <v>9000</v>
          </cell>
        </row>
        <row r="229">
          <cell r="E229" t="str">
            <v>Kawat Bending</v>
          </cell>
          <cell r="F229" t="str">
            <v>Kg</v>
          </cell>
          <cell r="G229">
            <v>6000</v>
          </cell>
        </row>
        <row r="230">
          <cell r="E230" t="str">
            <v>M. Tanah</v>
          </cell>
          <cell r="F230" t="str">
            <v>lt</v>
          </cell>
          <cell r="G230">
            <v>2000</v>
          </cell>
        </row>
        <row r="231">
          <cell r="E231" t="str">
            <v>Paku</v>
          </cell>
          <cell r="F231" t="str">
            <v>Kg</v>
          </cell>
          <cell r="G231">
            <v>5000</v>
          </cell>
        </row>
        <row r="232">
          <cell r="E232" t="str">
            <v>Baut dia. 1/2 "</v>
          </cell>
          <cell r="F232" t="str">
            <v>Buah</v>
          </cell>
          <cell r="G232">
            <v>2500</v>
          </cell>
        </row>
        <row r="233">
          <cell r="E233" t="str">
            <v>Begel dia. 10</v>
          </cell>
          <cell r="F233" t="str">
            <v>Buah</v>
          </cell>
          <cell r="G233">
            <v>5000</v>
          </cell>
        </row>
        <row r="234">
          <cell r="E234" t="str">
            <v>Glassbit</v>
          </cell>
          <cell r="F234" t="str">
            <v>Kg</v>
          </cell>
          <cell r="G234">
            <v>15000</v>
          </cell>
        </row>
        <row r="235">
          <cell r="E235" t="str">
            <v>Rambu Jalan</v>
          </cell>
          <cell r="F235" t="str">
            <v>Buah</v>
          </cell>
          <cell r="G235">
            <v>250000</v>
          </cell>
        </row>
        <row r="236">
          <cell r="E236" t="str">
            <v>Bunker Oil</v>
          </cell>
          <cell r="F236" t="str">
            <v>Ltr</v>
          </cell>
          <cell r="G236">
            <v>1000</v>
          </cell>
        </row>
        <row r="237">
          <cell r="E237" t="str">
            <v>Additive</v>
          </cell>
          <cell r="F237" t="str">
            <v>Ls</v>
          </cell>
          <cell r="G237">
            <v>20000</v>
          </cell>
        </row>
        <row r="238">
          <cell r="E238" t="str">
            <v>Ter</v>
          </cell>
          <cell r="F238" t="str">
            <v>Kg</v>
          </cell>
          <cell r="G238">
            <v>5000</v>
          </cell>
        </row>
        <row r="239">
          <cell r="E239" t="str">
            <v>Bronjong</v>
          </cell>
          <cell r="F239" t="str">
            <v>bh</v>
          </cell>
          <cell r="G239">
            <v>100000</v>
          </cell>
        </row>
      </sheetData>
      <sheetData sheetId="25"/>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kat"/>
      <sheetName val="NOTA"/>
      <sheetName val="RKA"/>
      <sheetName val="himpunan"/>
      <sheetName val="REKAP"/>
      <sheetName val="DK"/>
      <sheetName val="HIT VOL"/>
      <sheetName val="ANALISA"/>
      <sheetName val="bahan"/>
      <sheetName val="cros"/>
      <sheetName val="grafik"/>
      <sheetName val="dppa"/>
    </sheetNames>
    <sheetDataSet>
      <sheetData sheetId="0"/>
      <sheetData sheetId="1"/>
      <sheetData sheetId="2">
        <row r="218">
          <cell r="L218" t="str">
            <v>NIP. 19650423 199403 1 006</v>
          </cell>
        </row>
      </sheetData>
      <sheetData sheetId="3">
        <row r="37">
          <cell r="V37">
            <v>36135000</v>
          </cell>
        </row>
        <row r="196">
          <cell r="V196">
            <v>30000000</v>
          </cell>
        </row>
        <row r="205">
          <cell r="V205">
            <v>6000000</v>
          </cell>
        </row>
      </sheetData>
      <sheetData sheetId="4"/>
      <sheetData sheetId="5"/>
      <sheetData sheetId="6">
        <row r="71">
          <cell r="J71">
            <v>69500753.919999987</v>
          </cell>
        </row>
        <row r="103">
          <cell r="J103">
            <v>134112495.07428569</v>
          </cell>
        </row>
        <row r="135">
          <cell r="J135">
            <v>1086957830.2553439</v>
          </cell>
        </row>
        <row r="198">
          <cell r="J198">
            <v>1732971609.3138094</v>
          </cell>
        </row>
        <row r="230">
          <cell r="J230">
            <v>764937867.44010568</v>
          </cell>
        </row>
        <row r="261">
          <cell r="J261">
            <v>28915000</v>
          </cell>
        </row>
      </sheetData>
      <sheetData sheetId="7"/>
      <sheetData sheetId="8"/>
      <sheetData sheetId="9">
        <row r="7">
          <cell r="F7">
            <v>47499.999999999993</v>
          </cell>
        </row>
        <row r="209">
          <cell r="H209">
            <v>18999.999999999996</v>
          </cell>
        </row>
        <row r="231">
          <cell r="H231">
            <v>272938</v>
          </cell>
        </row>
        <row r="237">
          <cell r="H237">
            <v>71090.909090909074</v>
          </cell>
        </row>
        <row r="270">
          <cell r="H270">
            <v>30000</v>
          </cell>
        </row>
        <row r="271">
          <cell r="H271">
            <v>60000</v>
          </cell>
        </row>
        <row r="273">
          <cell r="H273">
            <v>50000</v>
          </cell>
        </row>
        <row r="274">
          <cell r="H274">
            <v>20000</v>
          </cell>
        </row>
        <row r="275">
          <cell r="H275">
            <v>50000</v>
          </cell>
        </row>
        <row r="276">
          <cell r="H276">
            <v>87500</v>
          </cell>
        </row>
        <row r="277">
          <cell r="H277">
            <v>48500</v>
          </cell>
        </row>
        <row r="280">
          <cell r="H280">
            <v>30000</v>
          </cell>
        </row>
        <row r="281">
          <cell r="H281">
            <v>36000</v>
          </cell>
        </row>
        <row r="284">
          <cell r="H284">
            <v>15000</v>
          </cell>
        </row>
        <row r="285">
          <cell r="H285">
            <v>10000</v>
          </cell>
        </row>
        <row r="289">
          <cell r="H289">
            <v>25000</v>
          </cell>
        </row>
        <row r="291">
          <cell r="H291">
            <v>65000</v>
          </cell>
        </row>
        <row r="292">
          <cell r="H292">
            <v>12500</v>
          </cell>
        </row>
        <row r="294">
          <cell r="H294">
            <v>4000</v>
          </cell>
        </row>
        <row r="295">
          <cell r="H295">
            <v>35000</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itulasi"/>
      <sheetName val="Pendukung"/>
      <sheetName val="Peralatan"/>
      <sheetName val="Metode"/>
      <sheetName val="XXXX"/>
    </sheetNames>
    <sheetDataSet>
      <sheetData sheetId="0" refreshError="1"/>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DKH-Gbr"/>
      <sheetName val="QTY"/>
      <sheetName val="CATATAN"/>
    </sheetNames>
    <sheetDataSet>
      <sheetData sheetId="0">
        <row r="1">
          <cell r="A1">
            <v>1561886500</v>
          </cell>
        </row>
      </sheetData>
      <sheetData sheetId="1">
        <row r="66">
          <cell r="G66">
            <v>575658.41004274564</v>
          </cell>
        </row>
      </sheetData>
      <sheetData sheetId="2"/>
      <sheetData sheetId="3"/>
      <sheetData sheetId="4"/>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ponen"/>
      <sheetName val="K"/>
      <sheetName val="K210"/>
      <sheetName val="K211"/>
      <sheetName val="K220"/>
      <sheetName val="K221"/>
      <sheetName val="K224"/>
      <sheetName val="K225"/>
      <sheetName val="K230"/>
      <sheetName val="K231"/>
      <sheetName val="K232"/>
      <sheetName val="K233"/>
      <sheetName val="K310"/>
      <sheetName val="K311"/>
      <sheetName val="K320"/>
      <sheetName val="K321"/>
      <sheetName val="Rekap"/>
      <sheetName val="alat"/>
    </sheetNames>
    <sheetDataSet>
      <sheetData sheetId="0" refreshError="1"/>
      <sheetData sheetId="1" refreshError="1"/>
      <sheetData sheetId="2" refreshError="1">
        <row r="18">
          <cell r="I18" t="str">
            <v>Umur alat bantu rata-rata 1 bulan/orang/set @ 3 alat.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FE"/>
      <sheetName val="PE"/>
      <sheetName val="E-F"/>
      <sheetName val="MFC"/>
      <sheetName val="WC1"/>
      <sheetName val="WC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sheetName val="CRUSER"/>
      <sheetName val="AMP"/>
      <sheetName val="HarSat"/>
      <sheetName val="B_Down"/>
      <sheetName val="BD-LS"/>
      <sheetName val="BIA-LUMPSUM"/>
      <sheetName val="Bill_Qua"/>
      <sheetName val="REKAP"/>
      <sheetName val="ANTEK-GAL"/>
      <sheetName val="ANTEK-TIMB"/>
      <sheetName val="ANTEK-AGGA"/>
      <sheetName val="ANTEK-PRIME"/>
      <sheetName val="BURDA"/>
      <sheetName val="HRS-ATB"/>
      <sheetName val="KEBALAT"/>
      <sheetName val="GROUPKERJA"/>
      <sheetName val="SCEDUL"/>
      <sheetName val="Sheet4"/>
      <sheetName val="iso-Mat"/>
      <sheetName val="iso-Upah"/>
      <sheetName val="iso-Alt"/>
      <sheetName val="b-lsg"/>
      <sheetName val="bia-LS"/>
      <sheetName val="ars-kas"/>
      <sheetName val="BU"/>
      <sheetName val="fin"/>
    </sheetNames>
    <sheetDataSet>
      <sheetData sheetId="0"/>
      <sheetData sheetId="1">
        <row r="65">
          <cell r="D65" t="str">
            <v>PROYEK  :</v>
          </cell>
        </row>
        <row r="66">
          <cell r="D66" t="str">
            <v>PEKERJAAN        :  BAGIAN PROYEK PEMBANGUNAN JALAN BAKAUHENI - KETAPANG - LB. MARINGGAI</v>
          </cell>
        </row>
        <row r="68">
          <cell r="D68" t="str">
            <v>B. RINGKASAN PERHITUNGAN TENDER</v>
          </cell>
        </row>
        <row r="69">
          <cell r="D69" t="str">
            <v>I.</v>
          </cell>
          <cell r="E69" t="str">
            <v>DIRECT COST (PAY ITEM)</v>
          </cell>
        </row>
        <row r="71">
          <cell r="E71" t="str">
            <v>(1). General Work (Pay Item)</v>
          </cell>
          <cell r="J71" t="str">
            <v>Rp.</v>
          </cell>
        </row>
        <row r="73">
          <cell r="E73" t="str">
            <v>(2). Main Work</v>
          </cell>
          <cell r="J73" t="str">
            <v>Rp.</v>
          </cell>
          <cell r="L73">
            <v>852664712.29999995</v>
          </cell>
        </row>
        <row r="74">
          <cell r="E74" t="str">
            <v xml:space="preserve">     1.</v>
          </cell>
        </row>
        <row r="75">
          <cell r="E75" t="str">
            <v xml:space="preserve">     2.</v>
          </cell>
        </row>
        <row r="77">
          <cell r="E77" t="str">
            <v>(3). Day Work</v>
          </cell>
          <cell r="J77" t="str">
            <v>Rp.</v>
          </cell>
        </row>
        <row r="79">
          <cell r="E79" t="str">
            <v>TOTAL I :</v>
          </cell>
          <cell r="H79">
            <v>0.69700000000000006</v>
          </cell>
          <cell r="K79" t="str">
            <v>:</v>
          </cell>
          <cell r="L79">
            <v>852664712.29999995</v>
          </cell>
        </row>
        <row r="81">
          <cell r="D81" t="str">
            <v>II.</v>
          </cell>
          <cell r="E81" t="str">
            <v>INDIRECT COST</v>
          </cell>
          <cell r="F81" t="str">
            <v>(Non Pay Item)</v>
          </cell>
        </row>
        <row r="83">
          <cell r="E83" t="str">
            <v>(1). General Work (diluar Pay Item)</v>
          </cell>
          <cell r="F83" t="str">
            <v>:</v>
          </cell>
          <cell r="H83">
            <v>0</v>
          </cell>
          <cell r="J83" t="str">
            <v>Rp.</v>
          </cell>
          <cell r="L83">
            <v>0</v>
          </cell>
        </row>
        <row r="85">
          <cell r="E85" t="str">
            <v>(2). Biaya Umum</v>
          </cell>
          <cell r="F85" t="str">
            <v>:</v>
          </cell>
          <cell r="H85">
            <v>0.08</v>
          </cell>
          <cell r="J85" t="str">
            <v>Rp.</v>
          </cell>
          <cell r="L85">
            <v>68213176.983999997</v>
          </cell>
        </row>
        <row r="87">
          <cell r="E87" t="str">
            <v>(3). Peralatan Umum</v>
          </cell>
          <cell r="F87" t="str">
            <v>:</v>
          </cell>
          <cell r="J87" t="str">
            <v>Rp.</v>
          </cell>
        </row>
        <row r="89">
          <cell r="E89" t="str">
            <v>(4)  Asuransi :  ASTEK</v>
          </cell>
          <cell r="F89" t="str">
            <v>:</v>
          </cell>
          <cell r="H89">
            <v>2E-3</v>
          </cell>
          <cell r="J89" t="str">
            <v>Rp.</v>
          </cell>
          <cell r="L89">
            <v>1705329.4246</v>
          </cell>
        </row>
        <row r="90">
          <cell r="E90" t="str">
            <v xml:space="preserve">                        CAR</v>
          </cell>
          <cell r="F90" t="str">
            <v>:</v>
          </cell>
          <cell r="J90" t="str">
            <v>Rp.</v>
          </cell>
          <cell r="L90">
            <v>0</v>
          </cell>
        </row>
        <row r="91">
          <cell r="E91" t="str">
            <v xml:space="preserve">                        Third Party</v>
          </cell>
          <cell r="F91" t="str">
            <v>:</v>
          </cell>
          <cell r="J91" t="str">
            <v>Rp.</v>
          </cell>
          <cell r="L91">
            <v>0</v>
          </cell>
        </row>
        <row r="93">
          <cell r="E93" t="str">
            <v>(5)  Biaya Bank : Provisi</v>
          </cell>
          <cell r="F93" t="str">
            <v>:</v>
          </cell>
          <cell r="H93">
            <v>1E-3</v>
          </cell>
          <cell r="J93" t="str">
            <v>Rp.</v>
          </cell>
          <cell r="L93">
            <v>852664.71230000001</v>
          </cell>
        </row>
        <row r="94">
          <cell r="E94" t="str">
            <v xml:space="preserve">                            Bunga</v>
          </cell>
          <cell r="F94" t="str">
            <v>:</v>
          </cell>
          <cell r="H94">
            <v>0.04</v>
          </cell>
          <cell r="J94" t="str">
            <v>Rp.</v>
          </cell>
          <cell r="L94">
            <v>34106588.491999999</v>
          </cell>
        </row>
        <row r="96">
          <cell r="E96" t="str">
            <v>(6)  Resiko        : Eskalasi</v>
          </cell>
          <cell r="F96" t="str">
            <v>:</v>
          </cell>
          <cell r="J96" t="str">
            <v>Rp.</v>
          </cell>
        </row>
        <row r="97">
          <cell r="E97" t="str">
            <v xml:space="preserve">                          Reworks</v>
          </cell>
          <cell r="F97" t="str">
            <v>:</v>
          </cell>
          <cell r="J97" t="str">
            <v>Rp.</v>
          </cell>
        </row>
        <row r="98">
          <cell r="E98" t="str">
            <v xml:space="preserve">                          Keterlambatan</v>
          </cell>
          <cell r="F98" t="str">
            <v>:</v>
          </cell>
          <cell r="J98" t="str">
            <v>Rp.</v>
          </cell>
        </row>
        <row r="100">
          <cell r="E100" t="str">
            <v>(6)  Pemeliharaan, dll.</v>
          </cell>
          <cell r="H100">
            <v>0.01</v>
          </cell>
          <cell r="J100" t="str">
            <v>Rp.</v>
          </cell>
          <cell r="L100">
            <v>8526647.1229999997</v>
          </cell>
        </row>
        <row r="102">
          <cell r="E102" t="str">
            <v>(7)  Inflasi</v>
          </cell>
          <cell r="H102">
            <v>0.05</v>
          </cell>
          <cell r="J102" t="str">
            <v>Rp.</v>
          </cell>
          <cell r="L102">
            <v>42633235.615000002</v>
          </cell>
        </row>
        <row r="104">
          <cell r="E104" t="str">
            <v>(8)  PPN taktertagih</v>
          </cell>
          <cell r="J104" t="str">
            <v>Rp.</v>
          </cell>
          <cell r="L104">
            <v>0</v>
          </cell>
        </row>
        <row r="106">
          <cell r="E106" t="str">
            <v>(9)  PPH Final</v>
          </cell>
          <cell r="H106">
            <v>0.02</v>
          </cell>
          <cell r="J106" t="str">
            <v>Rp.</v>
          </cell>
          <cell r="L106">
            <v>17053294.245999999</v>
          </cell>
        </row>
        <row r="108">
          <cell r="E108" t="str">
            <v>(10) M/C</v>
          </cell>
          <cell r="H108">
            <v>0.02</v>
          </cell>
          <cell r="J108" t="str">
            <v>Rp.</v>
          </cell>
          <cell r="L108">
            <v>17053294.245999999</v>
          </cell>
        </row>
        <row r="110">
          <cell r="E110" t="str">
            <v>(11) Profit  OH</v>
          </cell>
          <cell r="H110">
            <v>0.08</v>
          </cell>
          <cell r="J110" t="str">
            <v>Rp.</v>
          </cell>
          <cell r="L110">
            <v>68213176.983999997</v>
          </cell>
        </row>
        <row r="112">
          <cell r="E112" t="str">
            <v xml:space="preserve">TOTAL  II </v>
          </cell>
          <cell r="H112">
            <v>0.30299999999999999</v>
          </cell>
          <cell r="K112" t="str">
            <v>:</v>
          </cell>
          <cell r="L112">
            <v>258357407.82689998</v>
          </cell>
        </row>
        <row r="114">
          <cell r="E114" t="str">
            <v>GRAND TOTAL III = (I+II)</v>
          </cell>
          <cell r="F114" t="str">
            <v>:</v>
          </cell>
          <cell r="J114" t="str">
            <v xml:space="preserve">Rp. </v>
          </cell>
          <cell r="L114">
            <v>1111022120.1269</v>
          </cell>
        </row>
        <row r="115">
          <cell r="E115" t="str">
            <v>atau</v>
          </cell>
        </row>
        <row r="116">
          <cell r="E116" t="str">
            <v>PENAWARAN (IV=III+PPN)</v>
          </cell>
          <cell r="F116" t="str">
            <v>:</v>
          </cell>
          <cell r="J116" t="str">
            <v xml:space="preserve">Rp. </v>
          </cell>
          <cell r="L116">
            <v>1222124332.13959</v>
          </cell>
        </row>
        <row r="119">
          <cell r="K119" t="str">
            <v>Jakarta, 26 Juni 1998</v>
          </cell>
        </row>
        <row r="120">
          <cell r="E120" t="str">
            <v>Mengetahui</v>
          </cell>
          <cell r="K120" t="str">
            <v>Penanggung Jawab</v>
          </cell>
        </row>
        <row r="121">
          <cell r="K121" t="str">
            <v>Cabang II</v>
          </cell>
        </row>
        <row r="126">
          <cell r="E126" t="str">
            <v>Direksi</v>
          </cell>
          <cell r="K126" t="str">
            <v>Ir. Sutjipto</v>
          </cell>
        </row>
        <row r="127">
          <cell r="K127" t="str">
            <v>Kepala Cabang</v>
          </cell>
        </row>
      </sheetData>
      <sheetData sheetId="2">
        <row r="1">
          <cell r="A1" t="str">
            <v>LAMPIRAN  2d - 1  PENAWARAN</v>
          </cell>
        </row>
        <row r="2">
          <cell r="A2" t="str">
            <v>( Lampiran ini dipergunakan semata-mata untuk evaluasi Penawaran )</v>
          </cell>
        </row>
        <row r="4">
          <cell r="A4" t="str">
            <v>KONFIRMASI  KAPASITAS  PLANT  PEMECAH  BATU</v>
          </cell>
        </row>
        <row r="7">
          <cell r="A7" t="str">
            <v>NAMA PENAWAR : PT. BRANTAS ABIPRAYA ( PERSERO )</v>
          </cell>
        </row>
        <row r="11">
          <cell r="A11" t="str">
            <v>1.</v>
          </cell>
          <cell r="B11" t="str">
            <v>Waktu Yang tersedia</v>
          </cell>
        </row>
        <row r="12">
          <cell r="B12" t="str">
            <v>( a )</v>
          </cell>
          <cell r="C12" t="str">
            <v>Jangka Waktu Pelaksanaan</v>
          </cell>
          <cell r="Q12" t="str">
            <v>=</v>
          </cell>
          <cell r="R12">
            <v>210</v>
          </cell>
          <cell r="S12" t="str">
            <v>hari.</v>
          </cell>
        </row>
        <row r="13">
          <cell r="B13" t="str">
            <v>( b )</v>
          </cell>
          <cell r="C13" t="str">
            <v>Mobilisasi dan Jangka Waktu Pemasangan Peralatan</v>
          </cell>
          <cell r="Q13" t="str">
            <v>=</v>
          </cell>
          <cell r="R13">
            <v>90</v>
          </cell>
          <cell r="S13" t="str">
            <v>hari.</v>
          </cell>
        </row>
        <row r="14">
          <cell r="B14" t="str">
            <v>( c )</v>
          </cell>
          <cell r="C14" t="str">
            <v>Demobilisasi pada akhir masa kontrak</v>
          </cell>
          <cell r="Q14" t="str">
            <v>=</v>
          </cell>
          <cell r="R14">
            <v>30</v>
          </cell>
          <cell r="S14" t="str">
            <v>hari.</v>
          </cell>
        </row>
        <row r="15">
          <cell r="B15" t="str">
            <v>( d )</v>
          </cell>
          <cell r="C15" t="str">
            <v>Hari-hari Libur, Kerusakan-Kerusakan / Gangguan-gangguan, dsb.</v>
          </cell>
          <cell r="Q15" t="str">
            <v>=</v>
          </cell>
          <cell r="R15">
            <v>35</v>
          </cell>
          <cell r="S15" t="str">
            <v>hari.</v>
          </cell>
        </row>
        <row r="17">
          <cell r="C17" t="str">
            <v>( e )</v>
          </cell>
          <cell r="D17" t="str">
            <v>Jumlah Hari Kerja yang sesungguhnya ( a ) - ( b ) - ( c ) - ( d )</v>
          </cell>
          <cell r="Q17" t="str">
            <v>=</v>
          </cell>
          <cell r="R17">
            <v>55</v>
          </cell>
          <cell r="S17" t="str">
            <v>hari.</v>
          </cell>
        </row>
        <row r="18">
          <cell r="C18" t="str">
            <v>( A )</v>
          </cell>
          <cell r="D18" t="str">
            <v>Jumlah Jam Kerja Plant yang sesungguhnya</v>
          </cell>
          <cell r="L18">
            <v>7</v>
          </cell>
          <cell r="N18" t="str">
            <v>Jam / hari</v>
          </cell>
          <cell r="Q18" t="str">
            <v>=</v>
          </cell>
          <cell r="R18">
            <v>385</v>
          </cell>
          <cell r="S18" t="str">
            <v>Jam.</v>
          </cell>
        </row>
        <row r="20">
          <cell r="A20" t="str">
            <v>2.</v>
          </cell>
          <cell r="B20" t="str">
            <v>Kebutuhan Bahan Batu Pecah</v>
          </cell>
        </row>
        <row r="21">
          <cell r="B21" t="str">
            <v>( 1 )</v>
          </cell>
          <cell r="C21" t="str">
            <v>Pondasi Aggregat</v>
          </cell>
          <cell r="H21">
            <v>1432.1120000000001</v>
          </cell>
          <cell r="I21" t="str">
            <v>x</v>
          </cell>
          <cell r="J21" t="str">
            <v>m3</v>
          </cell>
          <cell r="K21" t="str">
            <v>x</v>
          </cell>
          <cell r="L21">
            <v>2.2000000000000002</v>
          </cell>
          <cell r="M21" t="str">
            <v>x</v>
          </cell>
          <cell r="N21">
            <v>0.75</v>
          </cell>
          <cell r="O21" t="str">
            <v>x</v>
          </cell>
          <cell r="P21">
            <v>1.1000000000000001</v>
          </cell>
          <cell r="Q21" t="str">
            <v>=</v>
          </cell>
          <cell r="R21">
            <v>2599.2832800000006</v>
          </cell>
          <cell r="S21" t="str">
            <v>ton</v>
          </cell>
        </row>
        <row r="22">
          <cell r="B22" t="str">
            <v>( 2 )</v>
          </cell>
          <cell r="C22" t="str">
            <v>Pondasi Jalan tanpa Penutup</v>
          </cell>
          <cell r="I22" t="str">
            <v>x</v>
          </cell>
          <cell r="J22" t="str">
            <v>m3</v>
          </cell>
          <cell r="K22" t="str">
            <v>x</v>
          </cell>
          <cell r="L22">
            <v>2.2000000000000002</v>
          </cell>
          <cell r="M22" t="str">
            <v>x</v>
          </cell>
          <cell r="N22">
            <v>0.75</v>
          </cell>
          <cell r="O22" t="str">
            <v>x</v>
          </cell>
          <cell r="P22">
            <v>1.1000000000000001</v>
          </cell>
          <cell r="Q22" t="str">
            <v>=</v>
          </cell>
          <cell r="R22">
            <v>0</v>
          </cell>
          <cell r="S22" t="str">
            <v>ton</v>
          </cell>
        </row>
        <row r="23">
          <cell r="B23" t="str">
            <v>( 3 )</v>
          </cell>
          <cell r="C23" t="str">
            <v>Agregat Penutup Burtu</v>
          </cell>
          <cell r="H23" t="str">
            <v>m2</v>
          </cell>
          <cell r="I23" t="str">
            <v>x</v>
          </cell>
          <cell r="J23">
            <v>1.6500000000000001E-2</v>
          </cell>
          <cell r="K23" t="str">
            <v>x</v>
          </cell>
          <cell r="L23">
            <v>2</v>
          </cell>
          <cell r="M23" t="str">
            <v>x</v>
          </cell>
          <cell r="N23">
            <v>1</v>
          </cell>
          <cell r="O23" t="str">
            <v>x</v>
          </cell>
          <cell r="P23">
            <v>1.1000000000000001</v>
          </cell>
          <cell r="Q23" t="str">
            <v>=</v>
          </cell>
          <cell r="R23">
            <v>0</v>
          </cell>
          <cell r="S23" t="str">
            <v>ton</v>
          </cell>
        </row>
        <row r="24">
          <cell r="B24" t="str">
            <v>( 4 )</v>
          </cell>
          <cell r="C24" t="str">
            <v>Agregat Penutup Burda</v>
          </cell>
          <cell r="H24" t="str">
            <v>m2</v>
          </cell>
          <cell r="I24" t="str">
            <v>x</v>
          </cell>
          <cell r="J24">
            <v>2.5000000000000001E-2</v>
          </cell>
          <cell r="K24" t="str">
            <v>x</v>
          </cell>
          <cell r="L24">
            <v>2</v>
          </cell>
          <cell r="M24" t="str">
            <v>x</v>
          </cell>
          <cell r="N24">
            <v>1</v>
          </cell>
          <cell r="O24" t="str">
            <v>x</v>
          </cell>
          <cell r="P24">
            <v>1.1000000000000001</v>
          </cell>
          <cell r="Q24" t="str">
            <v>=</v>
          </cell>
          <cell r="R24">
            <v>0</v>
          </cell>
          <cell r="S24" t="str">
            <v>ton</v>
          </cell>
        </row>
        <row r="25">
          <cell r="B25" t="str">
            <v>( 5 )</v>
          </cell>
          <cell r="C25" t="str">
            <v>Latasir ( HRSS)</v>
          </cell>
          <cell r="J25" t="str">
            <v>m2</v>
          </cell>
          <cell r="K25" t="str">
            <v>x</v>
          </cell>
          <cell r="L25">
            <v>1.4999999999999999E-2</v>
          </cell>
          <cell r="M25" t="str">
            <v>x</v>
          </cell>
          <cell r="N25">
            <v>0.5</v>
          </cell>
          <cell r="O25" t="str">
            <v>x</v>
          </cell>
          <cell r="P25">
            <v>1.1000000000000001</v>
          </cell>
          <cell r="Q25" t="str">
            <v>=</v>
          </cell>
          <cell r="R25">
            <v>0</v>
          </cell>
          <cell r="S25" t="str">
            <v>ton</v>
          </cell>
        </row>
        <row r="26">
          <cell r="B26" t="str">
            <v>( 6 )</v>
          </cell>
          <cell r="C26" t="str">
            <v>Lataston ( HRS)</v>
          </cell>
          <cell r="H26" t="str">
            <v>m2</v>
          </cell>
          <cell r="I26" t="str">
            <v>x</v>
          </cell>
          <cell r="J26">
            <v>0.03</v>
          </cell>
          <cell r="K26" t="str">
            <v>x</v>
          </cell>
          <cell r="L26">
            <v>2.25</v>
          </cell>
          <cell r="M26" t="str">
            <v>x</v>
          </cell>
          <cell r="N26">
            <v>0.65</v>
          </cell>
          <cell r="O26" t="str">
            <v>x</v>
          </cell>
          <cell r="P26">
            <v>1.1000000000000001</v>
          </cell>
          <cell r="Q26" t="str">
            <v>=</v>
          </cell>
          <cell r="R26">
            <v>0</v>
          </cell>
          <cell r="S26" t="str">
            <v>ton</v>
          </cell>
        </row>
        <row r="27">
          <cell r="B27" t="str">
            <v>( 7 )</v>
          </cell>
          <cell r="C27" t="str">
            <v>Aspal Beton (Laston), Wearing Course</v>
          </cell>
          <cell r="G27">
            <v>940.8</v>
          </cell>
          <cell r="H27" t="str">
            <v>m2</v>
          </cell>
          <cell r="I27" t="str">
            <v>x</v>
          </cell>
          <cell r="J27">
            <v>0.04</v>
          </cell>
          <cell r="K27" t="str">
            <v>x</v>
          </cell>
          <cell r="L27">
            <v>2.2999999999999998</v>
          </cell>
          <cell r="M27" t="str">
            <v>x</v>
          </cell>
          <cell r="N27">
            <v>0.75</v>
          </cell>
          <cell r="O27" t="str">
            <v>x</v>
          </cell>
          <cell r="P27">
            <v>1.1000000000000001</v>
          </cell>
          <cell r="Q27" t="str">
            <v>=</v>
          </cell>
          <cell r="R27">
            <v>71.406719999999993</v>
          </cell>
          <cell r="S27" t="str">
            <v>ton</v>
          </cell>
        </row>
        <row r="28">
          <cell r="B28" t="str">
            <v>( 8 )</v>
          </cell>
          <cell r="C28" t="str">
            <v>Aspal Beton (Laston), Binder Course</v>
          </cell>
          <cell r="H28" t="str">
            <v>m2</v>
          </cell>
          <cell r="I28" t="str">
            <v>x</v>
          </cell>
          <cell r="J28">
            <v>0.05</v>
          </cell>
          <cell r="K28" t="str">
            <v>x</v>
          </cell>
          <cell r="L28">
            <v>2.2999999999999998</v>
          </cell>
          <cell r="M28" t="str">
            <v>x</v>
          </cell>
          <cell r="N28">
            <v>0.75</v>
          </cell>
          <cell r="O28" t="str">
            <v>x</v>
          </cell>
          <cell r="P28">
            <v>1.1000000000000001</v>
          </cell>
          <cell r="Q28" t="str">
            <v>=</v>
          </cell>
          <cell r="R28">
            <v>0</v>
          </cell>
          <cell r="S28" t="str">
            <v>ton</v>
          </cell>
        </row>
        <row r="29">
          <cell r="B29" t="str">
            <v>( 9 )</v>
          </cell>
          <cell r="C29" t="str">
            <v>Split Mastic Asphalt (SMA) O/11</v>
          </cell>
          <cell r="G29">
            <v>245.85000000000002</v>
          </cell>
          <cell r="H29" t="str">
            <v>m2</v>
          </cell>
          <cell r="I29" t="str">
            <v>x</v>
          </cell>
          <cell r="J29">
            <v>0.04</v>
          </cell>
          <cell r="K29" t="str">
            <v>x</v>
          </cell>
          <cell r="L29">
            <v>2.2999999999999998</v>
          </cell>
          <cell r="M29" t="str">
            <v>x</v>
          </cell>
          <cell r="N29">
            <v>0.75</v>
          </cell>
          <cell r="O29" t="str">
            <v>x</v>
          </cell>
          <cell r="P29">
            <v>1.1000000000000001</v>
          </cell>
          <cell r="Q29" t="str">
            <v>=</v>
          </cell>
          <cell r="R29">
            <v>18.660015000000001</v>
          </cell>
          <cell r="S29" t="str">
            <v>ton</v>
          </cell>
        </row>
        <row r="30">
          <cell r="B30" t="str">
            <v>( 10 )</v>
          </cell>
          <cell r="C30" t="str">
            <v>Asphalt Treated Base (ATB)</v>
          </cell>
          <cell r="J30" t="str">
            <v>m3</v>
          </cell>
          <cell r="K30" t="str">
            <v>x</v>
          </cell>
          <cell r="L30">
            <v>2.2999999999999998</v>
          </cell>
          <cell r="M30" t="str">
            <v>x</v>
          </cell>
          <cell r="N30">
            <v>0.75</v>
          </cell>
          <cell r="O30" t="str">
            <v>x</v>
          </cell>
          <cell r="P30">
            <v>1.1000000000000001</v>
          </cell>
          <cell r="Q30" t="str">
            <v>=</v>
          </cell>
          <cell r="R30">
            <v>0</v>
          </cell>
          <cell r="S30" t="str">
            <v>ton</v>
          </cell>
        </row>
        <row r="31">
          <cell r="B31" t="str">
            <v>( 11 )</v>
          </cell>
          <cell r="C31" t="str">
            <v>Lain-lain ( Agregat Beton, Drainase berongga, dll )</v>
          </cell>
          <cell r="H31">
            <v>43.9985</v>
          </cell>
          <cell r="I31" t="str">
            <v>x</v>
          </cell>
          <cell r="J31" t="str">
            <v>m3</v>
          </cell>
          <cell r="K31" t="str">
            <v>x</v>
          </cell>
          <cell r="L31">
            <v>2.2000000000000002</v>
          </cell>
          <cell r="M31" t="str">
            <v>x</v>
          </cell>
          <cell r="N31">
            <v>0.75</v>
          </cell>
          <cell r="O31" t="str">
            <v>x</v>
          </cell>
          <cell r="P31">
            <v>1.1000000000000001</v>
          </cell>
          <cell r="Q31" t="str">
            <v>=</v>
          </cell>
          <cell r="R31">
            <v>79.857277500000023</v>
          </cell>
          <cell r="S31" t="str">
            <v>ton</v>
          </cell>
        </row>
        <row r="33">
          <cell r="C33" t="str">
            <v>( B )</v>
          </cell>
          <cell r="D33" t="str">
            <v>Jumlah Kebutuhan Batu Pecah</v>
          </cell>
          <cell r="Q33" t="str">
            <v>=</v>
          </cell>
          <cell r="R33">
            <v>2769.2072925000007</v>
          </cell>
          <cell r="S33" t="str">
            <v>ton</v>
          </cell>
        </row>
        <row r="35">
          <cell r="A35" t="str">
            <v>3.</v>
          </cell>
          <cell r="B35" t="str">
            <v>Kapasitas Plant Pemecah Batu</v>
          </cell>
        </row>
        <row r="37">
          <cell r="C37" t="str">
            <v>Kapasitas yang diperlukan</v>
          </cell>
          <cell r="L37" t="str">
            <v>( B ) / ( A )</v>
          </cell>
          <cell r="Q37" t="str">
            <v>=</v>
          </cell>
          <cell r="R37">
            <v>7.1927462142857159</v>
          </cell>
          <cell r="S37" t="str">
            <v>ton/jam</v>
          </cell>
        </row>
        <row r="40">
          <cell r="C40" t="str">
            <v>Kapasitas yang sesungguhnya</v>
          </cell>
          <cell r="G40">
            <v>50</v>
          </cell>
          <cell r="H40" t="str">
            <v>T/H</v>
          </cell>
          <cell r="O40" t="str">
            <v>Plant - 1</v>
          </cell>
          <cell r="Q40" t="str">
            <v>=</v>
          </cell>
          <cell r="R40">
            <v>35</v>
          </cell>
          <cell r="S40" t="str">
            <v>ton/jam</v>
          </cell>
        </row>
        <row r="41">
          <cell r="O41" t="str">
            <v>Plant - 2</v>
          </cell>
          <cell r="Q41" t="str">
            <v>=</v>
          </cell>
          <cell r="S41" t="str">
            <v>ton/jam</v>
          </cell>
        </row>
        <row r="42">
          <cell r="O42" t="str">
            <v>Lain-lain</v>
          </cell>
          <cell r="Q42" t="str">
            <v>=</v>
          </cell>
          <cell r="S42" t="str">
            <v>ton/jam</v>
          </cell>
        </row>
        <row r="44">
          <cell r="C44" t="str">
            <v>Jumlah Kapasitas yang sesungguhnya</v>
          </cell>
          <cell r="Q44" t="str">
            <v>=</v>
          </cell>
          <cell r="R44">
            <v>35</v>
          </cell>
          <cell r="S44" t="str">
            <v>ton/jam</v>
          </cell>
        </row>
        <row r="49">
          <cell r="A49" t="str">
            <v>*</v>
          </cell>
          <cell r="B49" t="str">
            <v>Kuantitas yang diperoleh dan Daftar Kuantitas dan Harga, dan kalikan Kuantitas tersebut dengan faktor faktor yang ditunjukkan.</v>
          </cell>
        </row>
        <row r="51">
          <cell r="A51" t="str">
            <v>**</v>
          </cell>
          <cell r="B51" t="str">
            <v>Faktor "l" didasarkan atas perkiraan Penawar dari Proporsi Batu Pecvah yang diperlukan untuk menjamin bahwa sifat-sifat bahan yang ditentukan</v>
          </cell>
        </row>
        <row r="52">
          <cell r="B52" t="str">
            <v>dapat diperoleh. Untuk estimasi Kapasitas Plant Pemecah Batu Ini, nilai "l" dianggap berada diantara 0,5 sampai dengan 1,0.</v>
          </cell>
        </row>
        <row r="54">
          <cell r="A54" t="str">
            <v>***</v>
          </cell>
          <cell r="B54" t="str">
            <v>Fakto "W" adalah memperhitungkan material yang terbuang, tumpah dan lain-lain dan untuk kuantitas tambahan yang diperlukan sebagai koreksi</v>
          </cell>
        </row>
        <row r="55">
          <cell r="B55" t="str">
            <v>bentuk bila ditetapkan adanya Lapis Perata. Untuk kalkulasi kapasitas Plant pemecah batu ini, "W" dianggap 1,05 jika material yang terbuang</v>
          </cell>
        </row>
        <row r="56">
          <cell r="B56" t="str">
            <v>dan tumpah dalam kondisi normal dan lebih besar dari 1,05 bilamana lapisan-lapisan perata ditentukan, berdasarkan estimasi Penawar terhadap</v>
          </cell>
        </row>
        <row r="57">
          <cell r="B57" t="str">
            <v>kemungkinan tambahan kuantitas bahan yang diperlukan.</v>
          </cell>
        </row>
        <row r="60">
          <cell r="N60" t="str">
            <v>Jakarta, 29 Juni 1997</v>
          </cell>
        </row>
        <row r="61">
          <cell r="N61" t="str">
            <v>PT. Brantas Abipraya Persero</v>
          </cell>
        </row>
        <row r="62">
          <cell r="N62" t="str">
            <v>Cabang II</v>
          </cell>
        </row>
        <row r="68">
          <cell r="N68" t="str">
            <v>Ir. SUTJIPTO</v>
          </cell>
        </row>
        <row r="69">
          <cell r="N69" t="str">
            <v>Kepala Cabang</v>
          </cell>
        </row>
      </sheetData>
      <sheetData sheetId="3">
        <row r="1">
          <cell r="A1" t="str">
            <v>LAMPIRAN  2d - 2  PENAWARAN</v>
          </cell>
        </row>
        <row r="2">
          <cell r="A2" t="str">
            <v>( Lampiran ini dipergunakan semata-mata untuk evaluasi Penawaran )</v>
          </cell>
        </row>
        <row r="4">
          <cell r="A4" t="str">
            <v>KONFIRMASI  KAPASITAS  PLANT  PENCAMPUR  ASPAL</v>
          </cell>
        </row>
        <row r="7">
          <cell r="A7" t="str">
            <v>NAMA PENAWAR : PT. BRANTAS ABIPRAYA ( PERSERO )</v>
          </cell>
        </row>
        <row r="11">
          <cell r="A11" t="str">
            <v>1.</v>
          </cell>
          <cell r="B11" t="str">
            <v>Waktu Yang tersedia</v>
          </cell>
        </row>
        <row r="12">
          <cell r="B12" t="str">
            <v>( a )</v>
          </cell>
          <cell r="C12" t="str">
            <v>Jangka Waktu Pelaksanaan</v>
          </cell>
          <cell r="P12" t="str">
            <v>=</v>
          </cell>
          <cell r="Q12">
            <v>210</v>
          </cell>
          <cell r="R12" t="str">
            <v>hari.</v>
          </cell>
        </row>
        <row r="13">
          <cell r="B13" t="str">
            <v>( b )</v>
          </cell>
          <cell r="C13" t="str">
            <v>Mobilisasi dan Jangka Waktu Pemasangan Peralatan</v>
          </cell>
          <cell r="P13" t="str">
            <v>=</v>
          </cell>
          <cell r="Q13">
            <v>90</v>
          </cell>
          <cell r="R13" t="str">
            <v>hari.</v>
          </cell>
        </row>
        <row r="14">
          <cell r="B14" t="str">
            <v>( c )</v>
          </cell>
          <cell r="C14" t="str">
            <v>Demobilisasi pada akhir masa kontrak</v>
          </cell>
          <cell r="P14" t="str">
            <v>=</v>
          </cell>
          <cell r="Q14">
            <v>30</v>
          </cell>
          <cell r="R14" t="str">
            <v>hari.</v>
          </cell>
        </row>
        <row r="15">
          <cell r="B15" t="str">
            <v>( d )</v>
          </cell>
          <cell r="C15" t="str">
            <v>Hari-hari Libur, Kerusakan-Kerusakan / Gangguan-gangguan, dsb.</v>
          </cell>
          <cell r="P15" t="str">
            <v>=</v>
          </cell>
          <cell r="Q15">
            <v>35</v>
          </cell>
          <cell r="R15" t="str">
            <v>hari.</v>
          </cell>
        </row>
        <row r="17">
          <cell r="C17" t="str">
            <v>( e )</v>
          </cell>
          <cell r="D17" t="str">
            <v>Jumlah Hari Kerja yang sesungguhnya ( a ) - ( b ) - ( c ) - ( d )</v>
          </cell>
          <cell r="P17" t="str">
            <v>=</v>
          </cell>
          <cell r="Q17">
            <v>55</v>
          </cell>
          <cell r="R17" t="str">
            <v>hari.</v>
          </cell>
        </row>
        <row r="18">
          <cell r="C18" t="str">
            <v>( C )</v>
          </cell>
          <cell r="D18" t="str">
            <v>Jumlah Jam Kerja Plant yang sesungguhnya</v>
          </cell>
          <cell r="L18">
            <v>7</v>
          </cell>
          <cell r="N18" t="str">
            <v>Jam / hari</v>
          </cell>
          <cell r="P18" t="str">
            <v>=</v>
          </cell>
          <cell r="Q18">
            <v>385</v>
          </cell>
          <cell r="R18" t="str">
            <v>Jam.</v>
          </cell>
        </row>
        <row r="20">
          <cell r="A20" t="str">
            <v>2.</v>
          </cell>
          <cell r="B20" t="str">
            <v>Kebutuhan Bahan Batu Pecah</v>
          </cell>
        </row>
        <row r="21">
          <cell r="B21" t="str">
            <v>( 1 )</v>
          </cell>
          <cell r="C21" t="str">
            <v>Latasir ( HRSS)</v>
          </cell>
          <cell r="J21" t="str">
            <v>m2</v>
          </cell>
          <cell r="K21" t="str">
            <v>x</v>
          </cell>
          <cell r="L21">
            <v>1.4999999999999999E-2</v>
          </cell>
          <cell r="M21" t="str">
            <v>x</v>
          </cell>
          <cell r="N21">
            <v>1.1000000000000001</v>
          </cell>
          <cell r="P21" t="str">
            <v>=</v>
          </cell>
          <cell r="Q21">
            <v>0</v>
          </cell>
          <cell r="R21" t="str">
            <v>ton</v>
          </cell>
        </row>
        <row r="22">
          <cell r="B22" t="str">
            <v>( 2 )</v>
          </cell>
          <cell r="C22" t="str">
            <v>Lataston ( HRS)</v>
          </cell>
          <cell r="H22" t="str">
            <v>m2</v>
          </cell>
          <cell r="I22" t="str">
            <v>x</v>
          </cell>
          <cell r="J22">
            <v>0.03</v>
          </cell>
          <cell r="K22" t="str">
            <v>x</v>
          </cell>
          <cell r="L22">
            <v>2.25</v>
          </cell>
          <cell r="M22" t="str">
            <v>x</v>
          </cell>
          <cell r="N22">
            <v>1.1000000000000001</v>
          </cell>
          <cell r="P22" t="str">
            <v>=</v>
          </cell>
          <cell r="Q22">
            <v>0</v>
          </cell>
          <cell r="R22" t="str">
            <v>ton</v>
          </cell>
        </row>
        <row r="23">
          <cell r="B23" t="str">
            <v>( 3 )</v>
          </cell>
          <cell r="C23" t="str">
            <v>Aspal Beton (Laston), Wearing Course</v>
          </cell>
          <cell r="G23">
            <v>28000</v>
          </cell>
          <cell r="H23" t="str">
            <v>m2</v>
          </cell>
          <cell r="I23" t="str">
            <v>x</v>
          </cell>
          <cell r="J23">
            <v>0.04</v>
          </cell>
          <cell r="K23" t="str">
            <v>x</v>
          </cell>
          <cell r="L23">
            <v>2.2999999999999998</v>
          </cell>
          <cell r="M23" t="str">
            <v>x</v>
          </cell>
          <cell r="N23">
            <v>1.1000000000000001</v>
          </cell>
          <cell r="P23" t="str">
            <v>=</v>
          </cell>
          <cell r="Q23">
            <v>2833.6000000000004</v>
          </cell>
          <cell r="R23" t="str">
            <v>ton</v>
          </cell>
        </row>
        <row r="24">
          <cell r="B24" t="str">
            <v>( 4 )</v>
          </cell>
          <cell r="C24" t="str">
            <v>Aspal Beton (Laston), Binder Course</v>
          </cell>
          <cell r="H24" t="str">
            <v>m2</v>
          </cell>
          <cell r="I24" t="str">
            <v>x</v>
          </cell>
          <cell r="J24">
            <v>0.05</v>
          </cell>
          <cell r="K24" t="str">
            <v>x</v>
          </cell>
          <cell r="L24">
            <v>2.2999999999999998</v>
          </cell>
          <cell r="M24" t="str">
            <v>x</v>
          </cell>
          <cell r="N24">
            <v>1.1000000000000001</v>
          </cell>
          <cell r="P24" t="str">
            <v>=</v>
          </cell>
          <cell r="Q24">
            <v>0</v>
          </cell>
          <cell r="R24" t="str">
            <v>ton</v>
          </cell>
        </row>
        <row r="25">
          <cell r="B25" t="str">
            <v>( 5 )</v>
          </cell>
          <cell r="C25" t="str">
            <v>Split Mastic Asphalt (SMA) O/11</v>
          </cell>
          <cell r="H25" t="str">
            <v>m2</v>
          </cell>
          <cell r="I25" t="str">
            <v>x</v>
          </cell>
          <cell r="J25">
            <v>0.04</v>
          </cell>
          <cell r="K25" t="str">
            <v>x</v>
          </cell>
          <cell r="L25">
            <v>2.2999999999999998</v>
          </cell>
          <cell r="M25" t="str">
            <v>x</v>
          </cell>
          <cell r="N25">
            <v>1.1000000000000001</v>
          </cell>
          <cell r="P25" t="str">
            <v>=</v>
          </cell>
          <cell r="Q25">
            <v>0</v>
          </cell>
          <cell r="R25" t="str">
            <v>ton</v>
          </cell>
        </row>
        <row r="26">
          <cell r="B26" t="str">
            <v>( 6 )</v>
          </cell>
          <cell r="C26" t="str">
            <v>Asphalt Treated Base (ATB)</v>
          </cell>
          <cell r="J26" t="str">
            <v>m3</v>
          </cell>
          <cell r="K26" t="str">
            <v>x</v>
          </cell>
          <cell r="L26">
            <v>2.2999999999999998</v>
          </cell>
          <cell r="M26" t="str">
            <v>x</v>
          </cell>
          <cell r="N26">
            <v>1.1000000000000001</v>
          </cell>
          <cell r="P26" t="str">
            <v>=</v>
          </cell>
          <cell r="Q26">
            <v>0</v>
          </cell>
          <cell r="R26" t="str">
            <v>ton</v>
          </cell>
        </row>
        <row r="27">
          <cell r="B27" t="str">
            <v>( 7 )</v>
          </cell>
          <cell r="C27" t="str">
            <v>Lain-lain</v>
          </cell>
          <cell r="P27" t="str">
            <v>=</v>
          </cell>
          <cell r="R27" t="str">
            <v>ton</v>
          </cell>
        </row>
        <row r="29">
          <cell r="C29" t="str">
            <v>( D )</v>
          </cell>
          <cell r="D29" t="str">
            <v>Jumlah Kebutuhan Aspal Campur Panas</v>
          </cell>
          <cell r="P29" t="str">
            <v>=</v>
          </cell>
          <cell r="Q29">
            <v>2833.6000000000004</v>
          </cell>
          <cell r="R29" t="str">
            <v>ton</v>
          </cell>
        </row>
        <row r="31">
          <cell r="A31" t="str">
            <v>3.</v>
          </cell>
          <cell r="B31" t="str">
            <v>Kapasitas Peralatan Pencampuran Aspal</v>
          </cell>
        </row>
        <row r="33">
          <cell r="C33" t="str">
            <v>Kapasitas yang diperlukan = Jumlah kebutuhan Aspal / Jumlah Jam Kerja</v>
          </cell>
          <cell r="M33" t="str">
            <v>( D ) / ( C )</v>
          </cell>
          <cell r="P33" t="str">
            <v>=</v>
          </cell>
          <cell r="Q33">
            <v>7.3600000000000012</v>
          </cell>
          <cell r="R33" t="str">
            <v>ton/jam</v>
          </cell>
        </row>
        <row r="36">
          <cell r="C36" t="str">
            <v>Kapasitas yang sesungguhnya</v>
          </cell>
          <cell r="G36">
            <v>40</v>
          </cell>
          <cell r="H36" t="str">
            <v>T/H</v>
          </cell>
          <cell r="N36" t="str">
            <v>Plant - 1</v>
          </cell>
          <cell r="P36" t="str">
            <v>=</v>
          </cell>
          <cell r="Q36">
            <v>32</v>
          </cell>
          <cell r="R36" t="str">
            <v>ton/jam</v>
          </cell>
        </row>
        <row r="37">
          <cell r="N37" t="str">
            <v>Plant - 2</v>
          </cell>
          <cell r="P37" t="str">
            <v>=</v>
          </cell>
          <cell r="R37" t="str">
            <v>ton/jam</v>
          </cell>
        </row>
        <row r="38">
          <cell r="N38" t="str">
            <v>Lain-lain</v>
          </cell>
          <cell r="P38" t="str">
            <v>=</v>
          </cell>
          <cell r="R38" t="str">
            <v>ton/jam</v>
          </cell>
        </row>
        <row r="40">
          <cell r="C40" t="str">
            <v>Jumlah Kapasitas yang sesungguhnya</v>
          </cell>
          <cell r="P40" t="str">
            <v>=</v>
          </cell>
          <cell r="Q40">
            <v>32</v>
          </cell>
          <cell r="R40" t="str">
            <v>ton/jam</v>
          </cell>
        </row>
        <row r="45">
          <cell r="A45" t="str">
            <v>*</v>
          </cell>
          <cell r="B45" t="str">
            <v>Kuantitas yang diperoleh dan Daftar Kuantitas dan Harga, dan kalikan Kuantitas tersebut dengan faktor faktor yang ditunjukkan.</v>
          </cell>
        </row>
        <row r="47">
          <cell r="A47" t="str">
            <v>***</v>
          </cell>
          <cell r="B47" t="str">
            <v>Fakto "W" adalah memperhitungkan material yang terbuang, tumpah dan lain-lain dan untuk kuantitas tambahan yang diperlukan sebagai</v>
          </cell>
        </row>
        <row r="48">
          <cell r="B48" t="str">
            <v>koreksi bentuk bila ditetapkan adanya Lapis Perata. Untuk kalkulasi kapasitas Plant pemecah batu ini,  "W" dianggap 1,05  jika  material</v>
          </cell>
        </row>
        <row r="49">
          <cell r="B49" t="str">
            <v>yang terbuang dan tumpah dalam kondisi normal dan lebih besar dari 1,05 bilamana lapisan-lapisan perata ditentukan, berdasarkan</v>
          </cell>
        </row>
        <row r="50">
          <cell r="B50" t="str">
            <v>estimasi Penawar terhadap kemungkinan tambahan kuantitas bahan yang diperlukan.</v>
          </cell>
        </row>
        <row r="53">
          <cell r="N53" t="str">
            <v>Jakarta, 29 Juni 1997</v>
          </cell>
        </row>
        <row r="54">
          <cell r="N54" t="str">
            <v>PT. Brantas Abipraya Persero</v>
          </cell>
        </row>
        <row r="55">
          <cell r="N55" t="str">
            <v>Cabang II</v>
          </cell>
        </row>
        <row r="61">
          <cell r="N61" t="str">
            <v>Ir. Sutjipto</v>
          </cell>
        </row>
        <row r="62">
          <cell r="N62" t="str">
            <v>Kepala Cabang</v>
          </cell>
        </row>
      </sheetData>
      <sheetData sheetId="4"/>
      <sheetData sheetId="5"/>
      <sheetData sheetId="6">
        <row r="7">
          <cell r="B7" t="str">
            <v>Nomor Mata Pembayaran</v>
          </cell>
          <cell r="D7" t="str">
            <v>:</v>
          </cell>
        </row>
        <row r="8">
          <cell r="B8" t="str">
            <v>Jenis Pekerjaan</v>
          </cell>
          <cell r="D8" t="str">
            <v>:</v>
          </cell>
        </row>
        <row r="9">
          <cell r="B9" t="str">
            <v>Satuan</v>
          </cell>
          <cell r="D9" t="str">
            <v>:</v>
          </cell>
        </row>
        <row r="10">
          <cell r="B10" t="str">
            <v>Nomor Paket Kontrak</v>
          </cell>
          <cell r="D10" t="str">
            <v>:</v>
          </cell>
          <cell r="E10" t="str">
            <v>I (satu)</v>
          </cell>
        </row>
        <row r="12">
          <cell r="B12" t="str">
            <v>NAMA PENAWAR : PT. BRANTAS ABIPRAYA ( PERSERO )</v>
          </cell>
        </row>
        <row r="13">
          <cell r="J13" t="str">
            <v>Biaya</v>
          </cell>
          <cell r="K13" t="str">
            <v>Jumlah Per Satuan</v>
          </cell>
        </row>
        <row r="14">
          <cell r="B14" t="str">
            <v>No</v>
          </cell>
          <cell r="C14" t="str">
            <v>U r a i a n</v>
          </cell>
          <cell r="H14" t="str">
            <v>Satuan</v>
          </cell>
          <cell r="I14" t="str">
            <v>Kuantitas</v>
          </cell>
          <cell r="J14" t="str">
            <v>Satuan</v>
          </cell>
          <cell r="K14" t="str">
            <v>Pengukuran</v>
          </cell>
        </row>
        <row r="15">
          <cell r="J15" t="str">
            <v>(Rp)</v>
          </cell>
          <cell r="K15" t="str">
            <v>(Rp)</v>
          </cell>
        </row>
        <row r="16">
          <cell r="B16" t="str">
            <v>A</v>
          </cell>
          <cell r="C16" t="str">
            <v xml:space="preserve"> Tenaga</v>
          </cell>
        </row>
        <row r="17">
          <cell r="C17" t="str">
            <v xml:space="preserve"> Mandor</v>
          </cell>
          <cell r="H17" t="str">
            <v>jam</v>
          </cell>
          <cell r="I17">
            <v>6.3E-3</v>
          </cell>
          <cell r="J17">
            <v>2500</v>
          </cell>
          <cell r="K17">
            <v>15.75</v>
          </cell>
        </row>
        <row r="18">
          <cell r="C18" t="str">
            <v xml:space="preserve"> Operator</v>
          </cell>
          <cell r="H18" t="str">
            <v>jam</v>
          </cell>
          <cell r="I18">
            <v>8.7499999999999994E-2</v>
          </cell>
          <cell r="J18">
            <v>4000</v>
          </cell>
          <cell r="K18">
            <v>350</v>
          </cell>
        </row>
        <row r="24">
          <cell r="K24">
            <v>365.75</v>
          </cell>
        </row>
        <row r="25">
          <cell r="B25" t="str">
            <v>B</v>
          </cell>
          <cell r="C25" t="str">
            <v xml:space="preserve"> B a h a n</v>
          </cell>
        </row>
        <row r="26">
          <cell r="C26" t="str">
            <v xml:space="preserve"> Materil bantu</v>
          </cell>
          <cell r="H26" t="str">
            <v>ls</v>
          </cell>
          <cell r="K26">
            <v>0</v>
          </cell>
        </row>
        <row r="35">
          <cell r="K35">
            <v>0</v>
          </cell>
        </row>
        <row r="36">
          <cell r="B36" t="str">
            <v>C</v>
          </cell>
          <cell r="C36" t="str">
            <v xml:space="preserve"> Peralatan</v>
          </cell>
        </row>
        <row r="37">
          <cell r="C37" t="str">
            <v xml:space="preserve"> Alat bantu</v>
          </cell>
          <cell r="H37" t="str">
            <v>ls</v>
          </cell>
          <cell r="K37">
            <v>0</v>
          </cell>
        </row>
        <row r="46">
          <cell r="K46">
            <v>0</v>
          </cell>
        </row>
        <row r="47">
          <cell r="B47" t="str">
            <v>D</v>
          </cell>
          <cell r="C47" t="str">
            <v xml:space="preserve"> Jumlah = ( A + B + C )</v>
          </cell>
          <cell r="K47">
            <v>365.75</v>
          </cell>
        </row>
        <row r="49">
          <cell r="B49" t="str">
            <v>E</v>
          </cell>
          <cell r="C49" t="str">
            <v xml:space="preserve"> Biaya Umum dan Keuntungan </v>
          </cell>
          <cell r="H49">
            <v>0</v>
          </cell>
          <cell r="K49">
            <v>0</v>
          </cell>
        </row>
        <row r="51">
          <cell r="B51" t="str">
            <v>F</v>
          </cell>
          <cell r="C51" t="str">
            <v xml:space="preserve"> Harga Satuan = ( D + E )</v>
          </cell>
          <cell r="K51">
            <v>365.75</v>
          </cell>
        </row>
        <row r="52">
          <cell r="K52">
            <v>365</v>
          </cell>
        </row>
        <row r="65">
          <cell r="B65" t="str">
            <v>Nomor Mata Pembayaran</v>
          </cell>
          <cell r="D65" t="str">
            <v>:</v>
          </cell>
          <cell r="E65" t="str">
            <v>10.1(1)</v>
          </cell>
        </row>
        <row r="66">
          <cell r="B66" t="str">
            <v>Jenis Pekerjaan</v>
          </cell>
          <cell r="D66" t="str">
            <v>:</v>
          </cell>
          <cell r="E66" t="str">
            <v>Pemeliharaan rutin Perkerasan</v>
          </cell>
        </row>
        <row r="67">
          <cell r="B67" t="str">
            <v>Satuan</v>
          </cell>
          <cell r="D67" t="str">
            <v>:</v>
          </cell>
          <cell r="E67" t="str">
            <v>Lumpsum/Bulan</v>
          </cell>
        </row>
        <row r="68">
          <cell r="B68" t="str">
            <v>Nomor Paket Kontrak</v>
          </cell>
          <cell r="D68" t="str">
            <v>:</v>
          </cell>
          <cell r="E68" t="str">
            <v>I (satu)</v>
          </cell>
        </row>
        <row r="70">
          <cell r="B70" t="str">
            <v>NAMA PENAWAR : PT. BRANTAS ABIPRAYA ( PERSERO )</v>
          </cell>
        </row>
        <row r="71">
          <cell r="J71" t="str">
            <v>Biaya</v>
          </cell>
          <cell r="K71" t="str">
            <v>Jumlah Per Satuan</v>
          </cell>
        </row>
        <row r="72">
          <cell r="B72" t="str">
            <v>No</v>
          </cell>
          <cell r="C72" t="str">
            <v>U r a i a n</v>
          </cell>
          <cell r="H72" t="str">
            <v>Satuan</v>
          </cell>
          <cell r="I72" t="str">
            <v>Kuantitas</v>
          </cell>
          <cell r="J72" t="str">
            <v>Satuan</v>
          </cell>
          <cell r="K72" t="str">
            <v>Pengukuran</v>
          </cell>
        </row>
        <row r="73">
          <cell r="J73" t="str">
            <v>(Rp)</v>
          </cell>
          <cell r="K73" t="str">
            <v>(Rp)</v>
          </cell>
        </row>
        <row r="74">
          <cell r="B74" t="str">
            <v>I</v>
          </cell>
          <cell r="C74" t="str">
            <v>Tenaga Kerja</v>
          </cell>
        </row>
        <row r="75">
          <cell r="C75" t="str">
            <v xml:space="preserve"> Pekerja</v>
          </cell>
          <cell r="H75" t="str">
            <v>jam</v>
          </cell>
          <cell r="I75">
            <v>1176</v>
          </cell>
          <cell r="J75">
            <v>1800</v>
          </cell>
          <cell r="K75">
            <v>2116800</v>
          </cell>
        </row>
        <row r="76">
          <cell r="C76" t="str">
            <v xml:space="preserve"> Mandor</v>
          </cell>
          <cell r="H76" t="str">
            <v>jam</v>
          </cell>
          <cell r="I76">
            <v>1176</v>
          </cell>
          <cell r="J76">
            <v>2500</v>
          </cell>
          <cell r="K76">
            <v>2940000</v>
          </cell>
        </row>
        <row r="77">
          <cell r="K77">
            <v>5056800</v>
          </cell>
        </row>
        <row r="78">
          <cell r="B78" t="str">
            <v>II</v>
          </cell>
          <cell r="C78" t="str">
            <v>Bahan-bahan</v>
          </cell>
        </row>
        <row r="79">
          <cell r="C79" t="str">
            <v xml:space="preserve"> Campuran Aspal Panas</v>
          </cell>
          <cell r="H79" t="str">
            <v xml:space="preserve"> m3</v>
          </cell>
          <cell r="I79">
            <v>28</v>
          </cell>
          <cell r="J79">
            <v>248529.85</v>
          </cell>
          <cell r="K79">
            <v>6958835.7999999998</v>
          </cell>
        </row>
        <row r="80">
          <cell r="C80" t="str">
            <v xml:space="preserve"> Aspal untuk pengisian retak-retak</v>
          </cell>
          <cell r="H80" t="str">
            <v xml:space="preserve"> Liter</v>
          </cell>
          <cell r="I80">
            <v>1400</v>
          </cell>
          <cell r="J80">
            <v>1288.45</v>
          </cell>
          <cell r="K80">
            <v>1803830</v>
          </cell>
        </row>
        <row r="81">
          <cell r="C81" t="str">
            <v xml:space="preserve"> Campuran Aspal Dingin</v>
          </cell>
          <cell r="H81" t="str">
            <v xml:space="preserve"> m3</v>
          </cell>
          <cell r="I81">
            <v>28</v>
          </cell>
          <cell r="J81">
            <v>256029.85</v>
          </cell>
          <cell r="K81">
            <v>7168835.7999999998</v>
          </cell>
        </row>
        <row r="82">
          <cell r="C82" t="str">
            <v xml:space="preserve"> Material Lain-Lain</v>
          </cell>
          <cell r="H82" t="str">
            <v>ls</v>
          </cell>
          <cell r="I82">
            <v>14</v>
          </cell>
          <cell r="J82">
            <v>149856</v>
          </cell>
          <cell r="K82">
            <v>2097984</v>
          </cell>
        </row>
        <row r="83">
          <cell r="K83">
            <v>18029485.600000001</v>
          </cell>
        </row>
        <row r="84">
          <cell r="B84" t="str">
            <v>III</v>
          </cell>
          <cell r="C84" t="str">
            <v>Peralatan + Bahan Bakar</v>
          </cell>
        </row>
        <row r="85">
          <cell r="C85" t="str">
            <v xml:space="preserve"> Motor Grader</v>
          </cell>
          <cell r="H85" t="str">
            <v>jam</v>
          </cell>
          <cell r="I85">
            <v>560</v>
          </cell>
          <cell r="J85">
            <v>101388</v>
          </cell>
          <cell r="K85">
            <v>56777280</v>
          </cell>
        </row>
        <row r="86">
          <cell r="C86" t="str">
            <v xml:space="preserve"> Tamping Rammer</v>
          </cell>
          <cell r="H86" t="str">
            <v>jam</v>
          </cell>
          <cell r="I86">
            <v>560</v>
          </cell>
          <cell r="J86">
            <v>3234</v>
          </cell>
          <cell r="K86">
            <v>1811040</v>
          </cell>
        </row>
        <row r="87">
          <cell r="C87" t="str">
            <v xml:space="preserve"> Air Compressor</v>
          </cell>
          <cell r="H87" t="str">
            <v>jam</v>
          </cell>
          <cell r="I87">
            <v>40</v>
          </cell>
          <cell r="J87">
            <v>36006</v>
          </cell>
          <cell r="K87">
            <v>1440240</v>
          </cell>
        </row>
        <row r="88">
          <cell r="K88">
            <v>60028560</v>
          </cell>
        </row>
        <row r="89">
          <cell r="B89" t="str">
            <v>A</v>
          </cell>
          <cell r="C89" t="str">
            <v>Jumlah ( I + II + III )</v>
          </cell>
          <cell r="J89" t="str">
            <v xml:space="preserve">Rp. </v>
          </cell>
          <cell r="K89">
            <v>83114845.599999994</v>
          </cell>
        </row>
        <row r="91">
          <cell r="B91" t="str">
            <v>B</v>
          </cell>
          <cell r="C91" t="str">
            <v xml:space="preserve"> Biaya Umum dan Keuntungan = (</v>
          </cell>
          <cell r="G91">
            <v>0</v>
          </cell>
          <cell r="H91" t="str">
            <v>x A )</v>
          </cell>
          <cell r="J91" t="str">
            <v xml:space="preserve">Rp. </v>
          </cell>
          <cell r="K91">
            <v>0</v>
          </cell>
        </row>
        <row r="93">
          <cell r="B93" t="str">
            <v>C</v>
          </cell>
          <cell r="C93" t="str">
            <v xml:space="preserve"> Harga Lump Sum Total ( A + B )</v>
          </cell>
          <cell r="J93" t="str">
            <v xml:space="preserve">Rp. </v>
          </cell>
          <cell r="K93">
            <v>83114845.599999994</v>
          </cell>
        </row>
        <row r="95">
          <cell r="B95" t="str">
            <v>D</v>
          </cell>
          <cell r="C95" t="str">
            <v xml:space="preserve"> Biaya Lump Sum / Bulan untuk 3 Bulan pertama = C / 8</v>
          </cell>
          <cell r="J95" t="str">
            <v xml:space="preserve">Rp. </v>
          </cell>
          <cell r="K95">
            <v>10389355.699999999</v>
          </cell>
        </row>
        <row r="97">
          <cell r="B97" t="str">
            <v>E</v>
          </cell>
          <cell r="C97" t="str">
            <v xml:space="preserve"> Harga Lump Sum / Bulan untuk sisanya selama Masa Pelaksanaan</v>
          </cell>
        </row>
        <row r="98">
          <cell r="C98" t="str">
            <v>= 5/8 x C / (Masa Pelaksanaan-3)</v>
          </cell>
          <cell r="J98" t="str">
            <v xml:space="preserve">Rp. </v>
          </cell>
          <cell r="K98">
            <v>12986694.625</v>
          </cell>
        </row>
        <row r="99">
          <cell r="B99" t="str">
            <v>Catatan  :</v>
          </cell>
        </row>
        <row r="100">
          <cell r="B100" t="str">
            <v>-</v>
          </cell>
          <cell r="C100" t="str">
            <v>Sesuatu dapat berdasarkan atas jam operasi untuk tenaga kerja dan peralatan, volume dan atau ukuran</v>
          </cell>
        </row>
        <row r="101">
          <cell r="C101" t="str">
            <v>berat untuk bahan-bahan.</v>
          </cell>
        </row>
        <row r="102">
          <cell r="B102" t="str">
            <v>-</v>
          </cell>
          <cell r="C102" t="str">
            <v>Kuantitas satuan adalah kuantitas setiap komponen untuk menyelesaikan satu-satuan pekerjaan dari</v>
          </cell>
        </row>
        <row r="103">
          <cell r="C103" t="str">
            <v>nomor mata pekerjaan</v>
          </cell>
        </row>
        <row r="104">
          <cell r="B104" t="str">
            <v>-</v>
          </cell>
          <cell r="C104" t="str">
            <v>Biaya satuan untuk peralatan sudah termasuk bahan bakar, bahan habis terpakai dan operator</v>
          </cell>
        </row>
        <row r="105">
          <cell r="B105" t="str">
            <v>-</v>
          </cell>
          <cell r="C105" t="str">
            <v>Biaya satuan sudah termasuk pengeluaran untuk seluruh pajak yang berkaitan ( tetapi tidak termasuk</v>
          </cell>
        </row>
        <row r="106">
          <cell r="C106" t="str">
            <v>PPN yang dibayarkan dari Kontrak ) dan biaya-biaya lainnya.</v>
          </cell>
        </row>
        <row r="107">
          <cell r="B107" t="str">
            <v>-</v>
          </cell>
          <cell r="C107" t="str">
            <v>Penawar tidak diperkenankan untuk menambah komponen-komponen baru dan mengubah kuantitas</v>
          </cell>
        </row>
        <row r="108">
          <cell r="C108" t="str">
            <v>pada Bagian Bahan dalam formulir ini.</v>
          </cell>
        </row>
        <row r="109">
          <cell r="B109" t="str">
            <v>-</v>
          </cell>
          <cell r="C109" t="str">
            <v>Harga Satuan yang diajukan Penawar harus mencakup seluruh tambahan tenaga kerja, bahan, peralatan</v>
          </cell>
        </row>
        <row r="110">
          <cell r="C110" t="str">
            <v>atau kerugian yang mungkin diperlukan untuk menyelesaikan pekerjaan sesuai dengan Spesifikasi dan</v>
          </cell>
        </row>
        <row r="111">
          <cell r="C111" t="str">
            <v>Gambar.</v>
          </cell>
        </row>
        <row r="112">
          <cell r="B112" t="str">
            <v>-</v>
          </cell>
          <cell r="C112" t="str">
            <v>Untuk dilengkapi apakah perhitungannya berdasarkan atas produksi harian atau jam.</v>
          </cell>
        </row>
        <row r="114">
          <cell r="J114" t="str">
            <v>Jakarta, 29 Juni 1998.</v>
          </cell>
        </row>
        <row r="115">
          <cell r="J115" t="str">
            <v>PT. Brantas Abipraya (Persero)</v>
          </cell>
        </row>
        <row r="116">
          <cell r="J116" t="str">
            <v>Cabang II</v>
          </cell>
        </row>
        <row r="122">
          <cell r="J122" t="str">
            <v>Ir. SUTJIPTO</v>
          </cell>
        </row>
        <row r="123">
          <cell r="J123" t="str">
            <v>Kepala Cabang</v>
          </cell>
        </row>
        <row r="125">
          <cell r="B125" t="str">
            <v>Nomor Mata Pembayaran</v>
          </cell>
          <cell r="D125" t="str">
            <v>:</v>
          </cell>
          <cell r="E125" t="str">
            <v>-</v>
          </cell>
        </row>
        <row r="126">
          <cell r="B126" t="str">
            <v>Jenis Pekerjaan</v>
          </cell>
          <cell r="D126" t="str">
            <v>:</v>
          </cell>
          <cell r="E126" t="str">
            <v xml:space="preserve"> Campuran Aspal Panas</v>
          </cell>
        </row>
        <row r="127">
          <cell r="B127" t="str">
            <v>Satuan</v>
          </cell>
          <cell r="D127" t="str">
            <v>:</v>
          </cell>
          <cell r="E127" t="str">
            <v xml:space="preserve"> m3</v>
          </cell>
        </row>
        <row r="128">
          <cell r="B128" t="str">
            <v>Nomor Paket Kontrak</v>
          </cell>
          <cell r="D128" t="str">
            <v>:</v>
          </cell>
          <cell r="E128" t="str">
            <v>I (satu)</v>
          </cell>
        </row>
        <row r="130">
          <cell r="B130" t="str">
            <v>NAMA PENAWAR : PT. BRANTAS ABIPRAYA ( PERSERO )</v>
          </cell>
        </row>
        <row r="131">
          <cell r="J131" t="str">
            <v>Biaya</v>
          </cell>
          <cell r="K131" t="str">
            <v>Jumlah Per Satuan</v>
          </cell>
        </row>
        <row r="132">
          <cell r="B132" t="str">
            <v>No</v>
          </cell>
          <cell r="C132" t="str">
            <v>U r a i a n</v>
          </cell>
          <cell r="H132" t="str">
            <v>Satuan</v>
          </cell>
          <cell r="I132" t="str">
            <v>Kuantitas</v>
          </cell>
          <cell r="J132" t="str">
            <v>Satuan</v>
          </cell>
          <cell r="K132" t="str">
            <v>Pengukuran</v>
          </cell>
        </row>
        <row r="133">
          <cell r="J133" t="str">
            <v>(Rp)</v>
          </cell>
          <cell r="K133" t="str">
            <v>(Rp)</v>
          </cell>
        </row>
        <row r="134">
          <cell r="B134" t="str">
            <v>A</v>
          </cell>
          <cell r="C134" t="str">
            <v xml:space="preserve"> Tenaga</v>
          </cell>
        </row>
        <row r="135">
          <cell r="C135" t="str">
            <v xml:space="preserve"> Pekerja</v>
          </cell>
          <cell r="H135" t="str">
            <v>jam</v>
          </cell>
          <cell r="I135">
            <v>0.16</v>
          </cell>
          <cell r="J135">
            <v>1800</v>
          </cell>
          <cell r="K135">
            <v>288</v>
          </cell>
        </row>
        <row r="136">
          <cell r="C136" t="str">
            <v xml:space="preserve"> Tukang</v>
          </cell>
          <cell r="H136" t="str">
            <v>jam</v>
          </cell>
          <cell r="I136">
            <v>0.04</v>
          </cell>
          <cell r="J136">
            <v>2500</v>
          </cell>
          <cell r="K136">
            <v>100</v>
          </cell>
        </row>
        <row r="137">
          <cell r="C137" t="str">
            <v xml:space="preserve"> Mandor</v>
          </cell>
          <cell r="H137" t="str">
            <v>jam</v>
          </cell>
          <cell r="I137">
            <v>0.02</v>
          </cell>
          <cell r="J137">
            <v>2500</v>
          </cell>
          <cell r="K137">
            <v>50</v>
          </cell>
        </row>
        <row r="142">
          <cell r="K142">
            <v>438</v>
          </cell>
        </row>
        <row r="143">
          <cell r="B143" t="str">
            <v>B</v>
          </cell>
          <cell r="C143" t="str">
            <v xml:space="preserve"> B a h a n</v>
          </cell>
        </row>
        <row r="144">
          <cell r="C144" t="str">
            <v xml:space="preserve"> Aspal </v>
          </cell>
          <cell r="H144" t="str">
            <v>kg</v>
          </cell>
          <cell r="I144">
            <v>164.80500000000001</v>
          </cell>
          <cell r="J144">
            <v>1250</v>
          </cell>
          <cell r="K144">
            <v>206006.25</v>
          </cell>
        </row>
        <row r="145">
          <cell r="C145" t="str">
            <v xml:space="preserve"> Course Agregat</v>
          </cell>
          <cell r="H145" t="str">
            <v>m3</v>
          </cell>
          <cell r="I145">
            <v>0.56200000000000006</v>
          </cell>
          <cell r="J145">
            <v>35000</v>
          </cell>
          <cell r="K145">
            <v>19670</v>
          </cell>
        </row>
        <row r="146">
          <cell r="C146" t="str">
            <v xml:space="preserve"> Fine Agregat</v>
          </cell>
          <cell r="H146" t="str">
            <v>m3</v>
          </cell>
          <cell r="I146">
            <v>0.68799999999999994</v>
          </cell>
          <cell r="J146">
            <v>24500</v>
          </cell>
          <cell r="K146">
            <v>16856</v>
          </cell>
        </row>
        <row r="147">
          <cell r="C147" t="str">
            <v xml:space="preserve"> Bahan Pengisi (Filler)</v>
          </cell>
          <cell r="H147" t="str">
            <v>kg</v>
          </cell>
          <cell r="I147">
            <v>139.19999999999999</v>
          </cell>
          <cell r="J147">
            <v>28</v>
          </cell>
          <cell r="K147">
            <v>3897.6</v>
          </cell>
        </row>
        <row r="148">
          <cell r="C148" t="str">
            <v xml:space="preserve"> Kayu Bakar</v>
          </cell>
          <cell r="H148" t="str">
            <v>m3</v>
          </cell>
          <cell r="I148">
            <v>0.05</v>
          </cell>
          <cell r="J148">
            <v>42000</v>
          </cell>
          <cell r="K148">
            <v>2100</v>
          </cell>
        </row>
        <row r="153">
          <cell r="K153">
            <v>248529.85</v>
          </cell>
        </row>
        <row r="154">
          <cell r="B154" t="str">
            <v>C</v>
          </cell>
          <cell r="C154" t="str">
            <v xml:space="preserve"> Peralatan</v>
          </cell>
        </row>
        <row r="155">
          <cell r="C155" t="str">
            <v xml:space="preserve"> Vibrator Roller 1.1 ton</v>
          </cell>
          <cell r="H155" t="str">
            <v>jam</v>
          </cell>
          <cell r="I155">
            <v>0.04</v>
          </cell>
          <cell r="J155">
            <v>17134</v>
          </cell>
          <cell r="K155">
            <v>685.36</v>
          </cell>
        </row>
        <row r="156">
          <cell r="C156" t="str">
            <v xml:space="preserve"> Tamping Rammer</v>
          </cell>
          <cell r="H156" t="str">
            <v>jam</v>
          </cell>
          <cell r="I156">
            <v>0.05</v>
          </cell>
          <cell r="J156">
            <v>3234</v>
          </cell>
          <cell r="K156">
            <v>161.69999999999999</v>
          </cell>
        </row>
        <row r="164">
          <cell r="K164">
            <v>847.06</v>
          </cell>
        </row>
        <row r="165">
          <cell r="B165" t="str">
            <v>C</v>
          </cell>
          <cell r="C165" t="str">
            <v xml:space="preserve"> Jumlah = ( A + B + C )</v>
          </cell>
          <cell r="K165">
            <v>249814.91</v>
          </cell>
        </row>
        <row r="167">
          <cell r="B167" t="str">
            <v>E</v>
          </cell>
          <cell r="C167" t="str">
            <v xml:space="preserve"> Biaya Umum dan Keuntungan </v>
          </cell>
          <cell r="H167">
            <v>0</v>
          </cell>
          <cell r="K167">
            <v>0</v>
          </cell>
        </row>
        <row r="169">
          <cell r="B169" t="str">
            <v>F</v>
          </cell>
          <cell r="C169" t="str">
            <v xml:space="preserve"> Harga Satuan = ( D + E )</v>
          </cell>
          <cell r="K169">
            <v>249814.91</v>
          </cell>
        </row>
        <row r="170">
          <cell r="K170">
            <v>249814</v>
          </cell>
        </row>
        <row r="183">
          <cell r="B183" t="str">
            <v>Nomor Mata Pembayaran</v>
          </cell>
          <cell r="D183" t="str">
            <v>:</v>
          </cell>
          <cell r="E183" t="str">
            <v>-</v>
          </cell>
        </row>
        <row r="184">
          <cell r="B184" t="str">
            <v>Jenis Pekerjaan</v>
          </cell>
          <cell r="D184" t="str">
            <v>:</v>
          </cell>
          <cell r="E184" t="str">
            <v xml:space="preserve"> Aspal untuk pengisian retak-retak</v>
          </cell>
        </row>
        <row r="185">
          <cell r="B185" t="str">
            <v>Satuan</v>
          </cell>
          <cell r="D185" t="str">
            <v>:</v>
          </cell>
          <cell r="E185" t="str">
            <v xml:space="preserve"> Liter</v>
          </cell>
        </row>
        <row r="186">
          <cell r="B186" t="str">
            <v>Nomor Paket Kontrak</v>
          </cell>
          <cell r="D186" t="str">
            <v>:</v>
          </cell>
          <cell r="E186" t="str">
            <v>I (satu)</v>
          </cell>
        </row>
        <row r="188">
          <cell r="B188" t="str">
            <v>NAMA PENAWAR : PT. BRANTAS ABIPRAYA ( PERSERO )</v>
          </cell>
        </row>
        <row r="189">
          <cell r="J189" t="str">
            <v>Biaya</v>
          </cell>
          <cell r="K189" t="str">
            <v>Jumlah Per Satuan</v>
          </cell>
        </row>
        <row r="190">
          <cell r="B190" t="str">
            <v>No</v>
          </cell>
          <cell r="C190" t="str">
            <v>U r a i a n</v>
          </cell>
          <cell r="H190" t="str">
            <v>Satuan</v>
          </cell>
          <cell r="I190" t="str">
            <v>Kuantitas</v>
          </cell>
          <cell r="J190" t="str">
            <v>Satuan</v>
          </cell>
          <cell r="K190" t="str">
            <v>Pengukuran</v>
          </cell>
        </row>
        <row r="191">
          <cell r="J191" t="str">
            <v>(Rp)</v>
          </cell>
          <cell r="K191" t="str">
            <v>(Rp)</v>
          </cell>
        </row>
        <row r="192">
          <cell r="B192" t="str">
            <v>A</v>
          </cell>
          <cell r="C192" t="str">
            <v xml:space="preserve"> Tenaga</v>
          </cell>
        </row>
        <row r="193">
          <cell r="C193" t="str">
            <v xml:space="preserve"> Pekerja</v>
          </cell>
          <cell r="H193" t="str">
            <v>jam</v>
          </cell>
          <cell r="I193">
            <v>1.5100000000000001E-2</v>
          </cell>
          <cell r="J193">
            <v>1800</v>
          </cell>
          <cell r="K193">
            <v>27.18</v>
          </cell>
        </row>
        <row r="195">
          <cell r="C195" t="str">
            <v xml:space="preserve"> Mandor</v>
          </cell>
          <cell r="H195" t="str">
            <v>jam</v>
          </cell>
          <cell r="I195">
            <v>1.9E-3</v>
          </cell>
          <cell r="J195">
            <v>2500</v>
          </cell>
          <cell r="K195">
            <v>4.75</v>
          </cell>
        </row>
        <row r="200">
          <cell r="K200">
            <v>31.93</v>
          </cell>
        </row>
        <row r="201">
          <cell r="B201" t="str">
            <v>B</v>
          </cell>
          <cell r="C201" t="str">
            <v xml:space="preserve"> B a h a n</v>
          </cell>
        </row>
        <row r="202">
          <cell r="C202" t="str">
            <v xml:space="preserve"> Aspal </v>
          </cell>
          <cell r="H202" t="str">
            <v>kg</v>
          </cell>
          <cell r="I202">
            <v>0.98499999999999999</v>
          </cell>
          <cell r="J202">
            <v>1250</v>
          </cell>
          <cell r="K202">
            <v>1231.25</v>
          </cell>
        </row>
        <row r="203">
          <cell r="C203" t="str">
            <v xml:space="preserve"> Karosen</v>
          </cell>
          <cell r="H203" t="str">
            <v>liter</v>
          </cell>
          <cell r="I203">
            <v>0.14299999999999999</v>
          </cell>
          <cell r="J203">
            <v>400</v>
          </cell>
          <cell r="K203">
            <v>57.2</v>
          </cell>
        </row>
        <row r="211">
          <cell r="K211">
            <v>1288.45</v>
          </cell>
        </row>
        <row r="212">
          <cell r="B212" t="str">
            <v>C</v>
          </cell>
          <cell r="C212" t="str">
            <v xml:space="preserve"> Peralatan</v>
          </cell>
        </row>
        <row r="213">
          <cell r="C213" t="str">
            <v xml:space="preserve"> Asphalt Sprayer</v>
          </cell>
          <cell r="H213" t="str">
            <v>jam</v>
          </cell>
          <cell r="I213">
            <v>3.8E-3</v>
          </cell>
          <cell r="J213">
            <v>19104</v>
          </cell>
          <cell r="K213">
            <v>72.59</v>
          </cell>
        </row>
        <row r="214">
          <cell r="C214" t="str">
            <v xml:space="preserve"> Air Compressor</v>
          </cell>
          <cell r="H214" t="str">
            <v>jam</v>
          </cell>
          <cell r="I214">
            <v>3.0999999999999999E-3</v>
          </cell>
          <cell r="J214">
            <v>36006</v>
          </cell>
          <cell r="K214">
            <v>111.61</v>
          </cell>
        </row>
        <row r="222">
          <cell r="K222">
            <v>184.2</v>
          </cell>
        </row>
        <row r="223">
          <cell r="B223" t="str">
            <v>C</v>
          </cell>
          <cell r="C223" t="str">
            <v xml:space="preserve"> Jumlah = ( A + B + C )</v>
          </cell>
          <cell r="K223">
            <v>1504.5800000000002</v>
          </cell>
        </row>
        <row r="225">
          <cell r="B225" t="str">
            <v>E</v>
          </cell>
          <cell r="C225" t="str">
            <v xml:space="preserve"> Biaya Umum dan Keuntungan </v>
          </cell>
          <cell r="H225">
            <v>0</v>
          </cell>
          <cell r="K225">
            <v>0</v>
          </cell>
        </row>
        <row r="227">
          <cell r="B227" t="str">
            <v>F</v>
          </cell>
          <cell r="C227" t="str">
            <v xml:space="preserve"> Harga Satuan = ( D + E )</v>
          </cell>
          <cell r="K227">
            <v>1504.5800000000002</v>
          </cell>
        </row>
        <row r="228">
          <cell r="K228">
            <v>1504</v>
          </cell>
        </row>
        <row r="241">
          <cell r="B241" t="str">
            <v>Nomor Mata Pembayaran</v>
          </cell>
          <cell r="D241" t="str">
            <v>:</v>
          </cell>
          <cell r="E241" t="str">
            <v>-</v>
          </cell>
        </row>
        <row r="242">
          <cell r="B242" t="str">
            <v>Jenis Pekerjaan</v>
          </cell>
          <cell r="D242" t="str">
            <v>:</v>
          </cell>
          <cell r="E242" t="str">
            <v xml:space="preserve"> Campuran Aspal Dingin</v>
          </cell>
        </row>
        <row r="243">
          <cell r="B243" t="str">
            <v>Satuan</v>
          </cell>
          <cell r="D243" t="str">
            <v>:</v>
          </cell>
          <cell r="E243" t="str">
            <v xml:space="preserve"> m3</v>
          </cell>
        </row>
        <row r="244">
          <cell r="B244" t="str">
            <v>Nomor Paket Kontrak</v>
          </cell>
          <cell r="D244" t="str">
            <v>:</v>
          </cell>
          <cell r="E244" t="str">
            <v>I (satu)</v>
          </cell>
        </row>
        <row r="246">
          <cell r="B246" t="str">
            <v>NAMA PENAWAR : PT. BRANTAS ABIPRAYA ( PERSERO )</v>
          </cell>
        </row>
        <row r="247">
          <cell r="J247" t="str">
            <v>Biaya</v>
          </cell>
          <cell r="K247" t="str">
            <v>Jumlah Per Satuan</v>
          </cell>
        </row>
        <row r="248">
          <cell r="B248" t="str">
            <v>No</v>
          </cell>
          <cell r="C248" t="str">
            <v>U r a i a n</v>
          </cell>
          <cell r="H248" t="str">
            <v>Satuan</v>
          </cell>
          <cell r="I248" t="str">
            <v>Kuantitas</v>
          </cell>
          <cell r="J248" t="str">
            <v>Satuan</v>
          </cell>
          <cell r="K248" t="str">
            <v>Pengukuran</v>
          </cell>
        </row>
        <row r="249">
          <cell r="J249" t="str">
            <v>(Rp)</v>
          </cell>
          <cell r="K249" t="str">
            <v>(Rp)</v>
          </cell>
        </row>
        <row r="250">
          <cell r="B250" t="str">
            <v>A</v>
          </cell>
          <cell r="C250" t="str">
            <v xml:space="preserve"> Tenaga</v>
          </cell>
        </row>
        <row r="251">
          <cell r="C251" t="str">
            <v xml:space="preserve"> Pekerja</v>
          </cell>
          <cell r="H251" t="str">
            <v>jam</v>
          </cell>
          <cell r="I251">
            <v>0.16</v>
          </cell>
          <cell r="J251">
            <v>1800</v>
          </cell>
          <cell r="K251">
            <v>288</v>
          </cell>
        </row>
        <row r="252">
          <cell r="C252" t="str">
            <v xml:space="preserve"> Tukang</v>
          </cell>
          <cell r="H252" t="str">
            <v>jam</v>
          </cell>
          <cell r="I252">
            <v>0.04</v>
          </cell>
          <cell r="J252">
            <v>2500</v>
          </cell>
          <cell r="K252">
            <v>100</v>
          </cell>
        </row>
        <row r="253">
          <cell r="C253" t="str">
            <v xml:space="preserve"> Mandor</v>
          </cell>
          <cell r="H253" t="str">
            <v>jam</v>
          </cell>
          <cell r="I253">
            <v>0.02</v>
          </cell>
          <cell r="J253">
            <v>2500</v>
          </cell>
          <cell r="K253">
            <v>50</v>
          </cell>
        </row>
        <row r="258">
          <cell r="K258">
            <v>438</v>
          </cell>
        </row>
        <row r="259">
          <cell r="B259" t="str">
            <v>B</v>
          </cell>
          <cell r="C259" t="str">
            <v xml:space="preserve"> B a h a n</v>
          </cell>
        </row>
        <row r="260">
          <cell r="C260" t="str">
            <v xml:space="preserve"> Aspal </v>
          </cell>
          <cell r="H260" t="str">
            <v>kg</v>
          </cell>
          <cell r="I260">
            <v>164.80500000000001</v>
          </cell>
          <cell r="J260">
            <v>1250</v>
          </cell>
          <cell r="K260">
            <v>206006.25</v>
          </cell>
        </row>
        <row r="261">
          <cell r="C261" t="str">
            <v xml:space="preserve"> Karosen</v>
          </cell>
          <cell r="H261" t="str">
            <v>liter</v>
          </cell>
          <cell r="I261">
            <v>24</v>
          </cell>
          <cell r="J261">
            <v>400</v>
          </cell>
          <cell r="K261">
            <v>9600</v>
          </cell>
        </row>
        <row r="262">
          <cell r="C262" t="str">
            <v xml:space="preserve"> Course Agregat</v>
          </cell>
          <cell r="H262" t="str">
            <v>m3</v>
          </cell>
          <cell r="I262">
            <v>0.56200000000000006</v>
          </cell>
          <cell r="J262">
            <v>35000</v>
          </cell>
          <cell r="K262">
            <v>19670</v>
          </cell>
        </row>
        <row r="263">
          <cell r="C263" t="str">
            <v xml:space="preserve"> Fine Agregat</v>
          </cell>
          <cell r="H263" t="str">
            <v>m3</v>
          </cell>
          <cell r="I263">
            <v>0.68799999999999994</v>
          </cell>
          <cell r="J263">
            <v>24500</v>
          </cell>
          <cell r="K263">
            <v>16856</v>
          </cell>
        </row>
        <row r="264">
          <cell r="C264" t="str">
            <v xml:space="preserve"> Bahan Pengisi (Filler)</v>
          </cell>
          <cell r="H264" t="str">
            <v>kg</v>
          </cell>
          <cell r="I264">
            <v>139.19999999999999</v>
          </cell>
          <cell r="J264">
            <v>28</v>
          </cell>
          <cell r="K264">
            <v>3897.6</v>
          </cell>
        </row>
        <row r="269">
          <cell r="K269">
            <v>256029.85</v>
          </cell>
        </row>
        <row r="270">
          <cell r="B270" t="str">
            <v>C</v>
          </cell>
          <cell r="C270" t="str">
            <v xml:space="preserve"> Peralatan</v>
          </cell>
        </row>
        <row r="271">
          <cell r="C271" t="str">
            <v xml:space="preserve"> Vibrator Roller 1.1 ton</v>
          </cell>
          <cell r="H271" t="str">
            <v>jam</v>
          </cell>
          <cell r="I271">
            <v>0.04</v>
          </cell>
          <cell r="J271">
            <v>17134</v>
          </cell>
          <cell r="K271">
            <v>685.36</v>
          </cell>
        </row>
        <row r="272">
          <cell r="C272" t="str">
            <v xml:space="preserve"> Tamping Rammer</v>
          </cell>
          <cell r="H272" t="str">
            <v>jam</v>
          </cell>
          <cell r="I272">
            <v>0.05</v>
          </cell>
          <cell r="J272">
            <v>3234</v>
          </cell>
          <cell r="K272">
            <v>161.69999999999999</v>
          </cell>
        </row>
        <row r="280">
          <cell r="K280">
            <v>847.06</v>
          </cell>
        </row>
        <row r="281">
          <cell r="B281" t="str">
            <v>C</v>
          </cell>
          <cell r="C281" t="str">
            <v xml:space="preserve"> Jumlah = ( A + B + C )</v>
          </cell>
          <cell r="K281">
            <v>257314.91</v>
          </cell>
        </row>
        <row r="283">
          <cell r="B283" t="str">
            <v>E</v>
          </cell>
          <cell r="C283" t="str">
            <v xml:space="preserve"> Biaya Umum dan Keuntungan </v>
          </cell>
          <cell r="H283">
            <v>0</v>
          </cell>
          <cell r="K283">
            <v>0</v>
          </cell>
        </row>
        <row r="285">
          <cell r="B285" t="str">
            <v>F</v>
          </cell>
          <cell r="C285" t="str">
            <v xml:space="preserve"> Harga Satuan = ( D + E )</v>
          </cell>
          <cell r="K285">
            <v>257314.91</v>
          </cell>
        </row>
        <row r="286">
          <cell r="K286">
            <v>257314</v>
          </cell>
        </row>
        <row r="299">
          <cell r="B299" t="str">
            <v>Nomor Mata Pembayaran</v>
          </cell>
          <cell r="D299" t="str">
            <v>:</v>
          </cell>
          <cell r="E299" t="str">
            <v>-</v>
          </cell>
        </row>
        <row r="300">
          <cell r="B300" t="str">
            <v>Jenis Pekerjaan</v>
          </cell>
          <cell r="D300" t="str">
            <v>:</v>
          </cell>
          <cell r="E300" t="str">
            <v xml:space="preserve"> Material Lain-Lain</v>
          </cell>
        </row>
        <row r="301">
          <cell r="B301" t="str">
            <v>Satuan</v>
          </cell>
          <cell r="D301" t="str">
            <v>:</v>
          </cell>
          <cell r="E301" t="str">
            <v xml:space="preserve"> m3</v>
          </cell>
        </row>
        <row r="302">
          <cell r="B302" t="str">
            <v>Nomor Paket Kontrak</v>
          </cell>
          <cell r="D302" t="str">
            <v>:</v>
          </cell>
          <cell r="E302" t="str">
            <v>I (satu)</v>
          </cell>
        </row>
        <row r="304">
          <cell r="B304" t="str">
            <v>NAMA PENAWAR : PT. BRANTAS ABIPRAYA ( PERSERO )</v>
          </cell>
        </row>
        <row r="305">
          <cell r="J305" t="str">
            <v>Biaya</v>
          </cell>
          <cell r="K305" t="str">
            <v>Jumlah Per Satuan</v>
          </cell>
        </row>
        <row r="306">
          <cell r="B306" t="str">
            <v>No</v>
          </cell>
          <cell r="C306" t="str">
            <v>U r a i a n</v>
          </cell>
          <cell r="H306" t="str">
            <v>Satuan</v>
          </cell>
          <cell r="I306" t="str">
            <v>Kuantitas</v>
          </cell>
          <cell r="J306" t="str">
            <v>Satuan</v>
          </cell>
          <cell r="K306" t="str">
            <v>Pengukuran</v>
          </cell>
        </row>
        <row r="307">
          <cell r="J307" t="str">
            <v>(Rp)</v>
          </cell>
          <cell r="K307" t="str">
            <v>(Rp)</v>
          </cell>
        </row>
        <row r="308">
          <cell r="B308" t="str">
            <v>A</v>
          </cell>
          <cell r="C308" t="str">
            <v xml:space="preserve"> Tenaga</v>
          </cell>
        </row>
        <row r="309">
          <cell r="C309" t="str">
            <v xml:space="preserve"> Pekerja</v>
          </cell>
          <cell r="H309" t="str">
            <v>jam</v>
          </cell>
          <cell r="I309">
            <v>7.17E-2</v>
          </cell>
          <cell r="J309">
            <v>1800</v>
          </cell>
          <cell r="K309">
            <v>129.06</v>
          </cell>
        </row>
        <row r="310">
          <cell r="C310" t="str">
            <v xml:space="preserve"> Tukang</v>
          </cell>
          <cell r="H310" t="str">
            <v>jam</v>
          </cell>
          <cell r="I310">
            <v>1.7899999999999999E-2</v>
          </cell>
          <cell r="J310">
            <v>2500</v>
          </cell>
          <cell r="K310">
            <v>44.75</v>
          </cell>
        </row>
        <row r="311">
          <cell r="C311" t="str">
            <v xml:space="preserve"> Mandor</v>
          </cell>
          <cell r="H311" t="str">
            <v>jam</v>
          </cell>
          <cell r="I311">
            <v>8.9999999999999993E-3</v>
          </cell>
          <cell r="J311">
            <v>2500</v>
          </cell>
          <cell r="K311">
            <v>22.5</v>
          </cell>
        </row>
        <row r="316">
          <cell r="K316">
            <v>196.31</v>
          </cell>
        </row>
        <row r="317">
          <cell r="B317" t="str">
            <v>B</v>
          </cell>
          <cell r="C317" t="str">
            <v xml:space="preserve"> B a h a n</v>
          </cell>
        </row>
        <row r="318">
          <cell r="C318" t="str">
            <v xml:space="preserve"> Course Agregat</v>
          </cell>
          <cell r="H318" t="str">
            <v>m3</v>
          </cell>
          <cell r="I318">
            <v>0.76800000000000002</v>
          </cell>
          <cell r="J318">
            <v>35000</v>
          </cell>
          <cell r="K318">
            <v>26880</v>
          </cell>
        </row>
        <row r="319">
          <cell r="C319" t="str">
            <v xml:space="preserve"> Fine Agregat</v>
          </cell>
          <cell r="H319" t="str">
            <v>m3</v>
          </cell>
          <cell r="I319">
            <v>0.432</v>
          </cell>
          <cell r="J319">
            <v>24500</v>
          </cell>
          <cell r="K319">
            <v>10584</v>
          </cell>
        </row>
        <row r="327">
          <cell r="K327">
            <v>37464</v>
          </cell>
        </row>
        <row r="328">
          <cell r="B328" t="str">
            <v>C</v>
          </cell>
          <cell r="C328" t="str">
            <v xml:space="preserve"> Peralatan</v>
          </cell>
        </row>
        <row r="329">
          <cell r="C329" t="str">
            <v xml:space="preserve"> Whell Loader</v>
          </cell>
          <cell r="H329" t="str">
            <v>jam</v>
          </cell>
          <cell r="I329">
            <v>1.7899999999999999E-2</v>
          </cell>
          <cell r="J329">
            <v>86007</v>
          </cell>
          <cell r="K329">
            <v>1539.52</v>
          </cell>
        </row>
        <row r="330">
          <cell r="C330" t="str">
            <v xml:space="preserve"> Dump Truck </v>
          </cell>
          <cell r="H330" t="str">
            <v>jam</v>
          </cell>
          <cell r="I330">
            <v>8.4099999999999994E-2</v>
          </cell>
          <cell r="J330">
            <v>46093</v>
          </cell>
          <cell r="K330">
            <v>3876.42</v>
          </cell>
        </row>
        <row r="331">
          <cell r="C331" t="str">
            <v xml:space="preserve"> Vibrator Roller</v>
          </cell>
          <cell r="H331" t="str">
            <v>jam</v>
          </cell>
          <cell r="I331">
            <v>1.67E-2</v>
          </cell>
          <cell r="J331">
            <v>87631</v>
          </cell>
          <cell r="K331">
            <v>1463.43</v>
          </cell>
        </row>
        <row r="332">
          <cell r="C332" t="str">
            <v xml:space="preserve"> Tamping Rammer</v>
          </cell>
          <cell r="H332" t="str">
            <v>jam</v>
          </cell>
          <cell r="I332">
            <v>2.5000000000000001E-2</v>
          </cell>
          <cell r="J332">
            <v>3234</v>
          </cell>
          <cell r="K332">
            <v>80.849999999999994</v>
          </cell>
        </row>
        <row r="333">
          <cell r="C333" t="str">
            <v xml:space="preserve"> Alat Bantu 3</v>
          </cell>
          <cell r="H333" t="str">
            <v>ls</v>
          </cell>
          <cell r="I333">
            <v>1</v>
          </cell>
          <cell r="J333">
            <v>100</v>
          </cell>
          <cell r="K333">
            <v>100</v>
          </cell>
        </row>
        <row r="338">
          <cell r="K338">
            <v>7060.2200000000012</v>
          </cell>
        </row>
        <row r="339">
          <cell r="B339" t="str">
            <v>C</v>
          </cell>
          <cell r="C339" t="str">
            <v xml:space="preserve"> Jumlah = ( A + B + C )</v>
          </cell>
          <cell r="K339">
            <v>44720.53</v>
          </cell>
        </row>
        <row r="341">
          <cell r="B341" t="str">
            <v>E</v>
          </cell>
          <cell r="C341" t="str">
            <v xml:space="preserve"> Biaya Umum dan Keuntungan </v>
          </cell>
          <cell r="H341">
            <v>0</v>
          </cell>
          <cell r="K341">
            <v>0</v>
          </cell>
        </row>
        <row r="343">
          <cell r="B343" t="str">
            <v>F</v>
          </cell>
          <cell r="C343" t="str">
            <v xml:space="preserve"> Harga Satuan = ( D + E )</v>
          </cell>
          <cell r="K343">
            <v>44720.53</v>
          </cell>
        </row>
        <row r="344">
          <cell r="K344">
            <v>44720</v>
          </cell>
        </row>
        <row r="357">
          <cell r="B357" t="str">
            <v>NOMOR / NAMA PAKET KONTRAK</v>
          </cell>
          <cell r="F357" t="str">
            <v>:</v>
          </cell>
          <cell r="G357" t="str">
            <v>Paket I Bakauheni - Ketapang - Lb. Maringgai</v>
          </cell>
        </row>
        <row r="358">
          <cell r="B358" t="str">
            <v>NOMOR MATA PEMBAYARAN</v>
          </cell>
          <cell r="F358" t="str">
            <v>:</v>
          </cell>
          <cell r="G358" t="str">
            <v>1.17</v>
          </cell>
        </row>
        <row r="359">
          <cell r="B359" t="str">
            <v>JENIS PEKERJAAN</v>
          </cell>
          <cell r="F359" t="str">
            <v>:</v>
          </cell>
          <cell r="G359" t="str">
            <v>Mobilisasi</v>
          </cell>
        </row>
        <row r="360">
          <cell r="B360" t="str">
            <v>SATUAN PEKERJAAN</v>
          </cell>
          <cell r="F360" t="str">
            <v>:</v>
          </cell>
          <cell r="G360" t="str">
            <v>Lumpsum</v>
          </cell>
        </row>
        <row r="362">
          <cell r="B362" t="str">
            <v>NAMA PENAWAR : PT. BRANTAS ABIPRAYA ( PERSERO )</v>
          </cell>
        </row>
        <row r="363">
          <cell r="J363" t="str">
            <v>Biaya</v>
          </cell>
          <cell r="K363" t="str">
            <v>Jumlah Per Satuan</v>
          </cell>
        </row>
        <row r="364">
          <cell r="B364" t="str">
            <v>No</v>
          </cell>
          <cell r="C364" t="str">
            <v>U r a i a n</v>
          </cell>
          <cell r="H364" t="str">
            <v>Satuan</v>
          </cell>
          <cell r="I364" t="str">
            <v>Kuantitas</v>
          </cell>
          <cell r="J364" t="str">
            <v>Satuan</v>
          </cell>
          <cell r="K364" t="str">
            <v>Pengukuran</v>
          </cell>
        </row>
        <row r="365">
          <cell r="J365" t="str">
            <v>(Rp)</v>
          </cell>
          <cell r="K365" t="str">
            <v>(Rp)</v>
          </cell>
        </row>
        <row r="367">
          <cell r="B367" t="str">
            <v>A</v>
          </cell>
          <cell r="C367" t="str">
            <v xml:space="preserve"> Pengadaan Lahan Untuk Base Camp</v>
          </cell>
        </row>
        <row r="369">
          <cell r="B369" t="str">
            <v>B</v>
          </cell>
          <cell r="C369" t="str">
            <v xml:space="preserve"> Peralatan</v>
          </cell>
        </row>
        <row r="370">
          <cell r="C370" t="str">
            <v xml:space="preserve"> Sesuai lampiran 2a-2</v>
          </cell>
        </row>
        <row r="372">
          <cell r="B372" t="str">
            <v>C</v>
          </cell>
          <cell r="C372" t="str">
            <v xml:space="preserve"> Fasilitas Kontraktor</v>
          </cell>
        </row>
        <row r="373">
          <cell r="B373">
            <v>1</v>
          </cell>
          <cell r="C373" t="str">
            <v xml:space="preserve"> Base Camp</v>
          </cell>
        </row>
        <row r="374">
          <cell r="B374">
            <v>2</v>
          </cell>
          <cell r="C374" t="str">
            <v xml:space="preserve"> Kantor</v>
          </cell>
        </row>
        <row r="375">
          <cell r="B375">
            <v>3</v>
          </cell>
          <cell r="C375" t="str">
            <v xml:space="preserve"> Barak</v>
          </cell>
        </row>
        <row r="376">
          <cell r="B376">
            <v>4</v>
          </cell>
          <cell r="C376" t="str">
            <v xml:space="preserve"> Bengkel</v>
          </cell>
        </row>
        <row r="377">
          <cell r="B377">
            <v>5</v>
          </cell>
          <cell r="C377" t="str">
            <v xml:space="preserve"> Gudang, dll.</v>
          </cell>
        </row>
        <row r="379">
          <cell r="B379" t="str">
            <v>D</v>
          </cell>
          <cell r="C379" t="str">
            <v xml:space="preserve"> Fasilitas Direksi Teknik :</v>
          </cell>
        </row>
        <row r="380">
          <cell r="B380">
            <v>1</v>
          </cell>
          <cell r="C380" t="str">
            <v xml:space="preserve"> Kantor</v>
          </cell>
        </row>
        <row r="381">
          <cell r="B381">
            <v>2</v>
          </cell>
          <cell r="C381" t="str">
            <v xml:space="preserve"> Akomodasi untuk Wakil Direksi Teknik</v>
          </cell>
        </row>
        <row r="382">
          <cell r="B382">
            <v>3</v>
          </cell>
          <cell r="C382" t="str">
            <v xml:space="preserve"> Ruang Laboratorium</v>
          </cell>
        </row>
        <row r="383">
          <cell r="B383">
            <v>4</v>
          </cell>
          <cell r="C383" t="str">
            <v xml:space="preserve"> Peralatan Laboratorium</v>
          </cell>
        </row>
        <row r="384">
          <cell r="B384">
            <v>5</v>
          </cell>
          <cell r="C384" t="str">
            <v xml:space="preserve"> Perabotan dan Layanan</v>
          </cell>
        </row>
        <row r="385">
          <cell r="B385">
            <v>6</v>
          </cell>
          <cell r="C385" t="str">
            <v xml:space="preserve"> Furniture dan Pelayanan</v>
          </cell>
        </row>
        <row r="386">
          <cell r="B386">
            <v>7</v>
          </cell>
          <cell r="C386" t="str">
            <v xml:space="preserve"> Kendaraan untuk Direksi Teknik</v>
          </cell>
        </row>
        <row r="387">
          <cell r="C387" t="str">
            <v xml:space="preserve"> - Sewa Mobil</v>
          </cell>
        </row>
        <row r="388">
          <cell r="C388" t="str">
            <v xml:space="preserve"> - Sewa Motor</v>
          </cell>
        </row>
        <row r="390">
          <cell r="B390" t="str">
            <v>E</v>
          </cell>
          <cell r="C390" t="str">
            <v xml:space="preserve"> Mata Pekerjaan Mobilisasi lainnya</v>
          </cell>
        </row>
        <row r="391">
          <cell r="C391" t="str">
            <v xml:space="preserve">  - Biaya Pengujian Mutu / Lab.</v>
          </cell>
        </row>
        <row r="394">
          <cell r="B394" t="str">
            <v>F</v>
          </cell>
          <cell r="C394" t="str">
            <v xml:space="preserve"> Demobilisasi</v>
          </cell>
        </row>
        <row r="396">
          <cell r="K396">
            <v>0</v>
          </cell>
        </row>
        <row r="397">
          <cell r="B397" t="str">
            <v>G</v>
          </cell>
          <cell r="C397" t="str">
            <v xml:space="preserve"> Jumlah = ( A + B + C+ D + E + F )</v>
          </cell>
          <cell r="K397">
            <v>0</v>
          </cell>
        </row>
        <row r="399">
          <cell r="B399" t="str">
            <v>H</v>
          </cell>
          <cell r="C399" t="str">
            <v xml:space="preserve"> Biaya Umum dan Keuntungan </v>
          </cell>
          <cell r="H399">
            <v>0</v>
          </cell>
          <cell r="I399" t="str">
            <v>x G</v>
          </cell>
          <cell r="K399">
            <v>0</v>
          </cell>
        </row>
        <row r="401">
          <cell r="B401" t="str">
            <v>I</v>
          </cell>
          <cell r="C401" t="str">
            <v xml:space="preserve"> Harga Lump Sum = ( G + H )</v>
          </cell>
          <cell r="K401">
            <v>0</v>
          </cell>
        </row>
        <row r="402">
          <cell r="K402">
            <v>0</v>
          </cell>
        </row>
        <row r="415">
          <cell r="B415" t="str">
            <v>Nomor Mata Pembayaran</v>
          </cell>
          <cell r="D415" t="str">
            <v>:</v>
          </cell>
          <cell r="E415" t="str">
            <v>-</v>
          </cell>
        </row>
        <row r="416">
          <cell r="B416" t="str">
            <v>Jenis Pekerjaan</v>
          </cell>
          <cell r="D416" t="str">
            <v>:</v>
          </cell>
          <cell r="E416" t="str">
            <v xml:space="preserve"> Material Lain-Lain</v>
          </cell>
        </row>
        <row r="417">
          <cell r="B417" t="str">
            <v>Satuan</v>
          </cell>
          <cell r="D417" t="str">
            <v>:</v>
          </cell>
          <cell r="E417" t="str">
            <v xml:space="preserve"> m3</v>
          </cell>
        </row>
        <row r="418">
          <cell r="B418" t="str">
            <v>Nomor Paket Kontrak</v>
          </cell>
          <cell r="D418" t="str">
            <v>:</v>
          </cell>
          <cell r="E418" t="str">
            <v>I (satu)</v>
          </cell>
        </row>
        <row r="420">
          <cell r="B420" t="str">
            <v>NAMA PENAWAR : PT. BRANTAS ABIPRAYA ( PERSERO )</v>
          </cell>
        </row>
        <row r="421">
          <cell r="J421" t="str">
            <v>Biaya</v>
          </cell>
          <cell r="K421" t="str">
            <v>Jumlah Per Satuan</v>
          </cell>
        </row>
        <row r="422">
          <cell r="B422" t="str">
            <v>No</v>
          </cell>
          <cell r="C422" t="str">
            <v>U r a i a n</v>
          </cell>
          <cell r="H422" t="str">
            <v>Satuan</v>
          </cell>
          <cell r="I422" t="str">
            <v>Kuantitas</v>
          </cell>
          <cell r="J422" t="str">
            <v>Satuan</v>
          </cell>
          <cell r="K422" t="str">
            <v>Pengukuran</v>
          </cell>
        </row>
        <row r="423">
          <cell r="J423" t="str">
            <v>(Rp)</v>
          </cell>
          <cell r="K423" t="str">
            <v>(Rp)</v>
          </cell>
        </row>
        <row r="424">
          <cell r="B424" t="str">
            <v>A</v>
          </cell>
          <cell r="C424" t="str">
            <v xml:space="preserve"> Tenaga</v>
          </cell>
        </row>
        <row r="425">
          <cell r="C425" t="str">
            <v xml:space="preserve"> Pekerja</v>
          </cell>
          <cell r="H425" t="str">
            <v>jam</v>
          </cell>
          <cell r="I425">
            <v>7.17E-2</v>
          </cell>
          <cell r="J425">
            <v>1800</v>
          </cell>
          <cell r="K425">
            <v>129.06</v>
          </cell>
        </row>
        <row r="426">
          <cell r="C426" t="str">
            <v xml:space="preserve"> Tukang</v>
          </cell>
          <cell r="H426" t="str">
            <v>jam</v>
          </cell>
          <cell r="I426">
            <v>1.7899999999999999E-2</v>
          </cell>
          <cell r="J426">
            <v>2500</v>
          </cell>
          <cell r="K426">
            <v>44.75</v>
          </cell>
        </row>
        <row r="427">
          <cell r="C427" t="str">
            <v xml:space="preserve"> Mandor</v>
          </cell>
          <cell r="H427" t="str">
            <v>jam</v>
          </cell>
          <cell r="I427">
            <v>8.9999999999999993E-3</v>
          </cell>
          <cell r="J427">
            <v>2500</v>
          </cell>
          <cell r="K427">
            <v>22.5</v>
          </cell>
        </row>
        <row r="432">
          <cell r="K432">
            <v>196.31</v>
          </cell>
        </row>
        <row r="433">
          <cell r="B433" t="str">
            <v>B</v>
          </cell>
          <cell r="C433" t="str">
            <v xml:space="preserve"> B a h a n</v>
          </cell>
        </row>
        <row r="434">
          <cell r="C434" t="str">
            <v xml:space="preserve"> Course Agregat</v>
          </cell>
          <cell r="H434" t="str">
            <v>m3</v>
          </cell>
          <cell r="I434">
            <v>0.76800000000000002</v>
          </cell>
          <cell r="J434">
            <v>35000</v>
          </cell>
          <cell r="K434">
            <v>26880</v>
          </cell>
        </row>
        <row r="435">
          <cell r="C435" t="str">
            <v xml:space="preserve"> Fine Agregat</v>
          </cell>
          <cell r="H435" t="str">
            <v>m3</v>
          </cell>
          <cell r="I435">
            <v>0.432</v>
          </cell>
          <cell r="J435">
            <v>24500</v>
          </cell>
          <cell r="K435">
            <v>10584</v>
          </cell>
        </row>
        <row r="443">
          <cell r="K443">
            <v>37464</v>
          </cell>
        </row>
        <row r="444">
          <cell r="B444" t="str">
            <v>C</v>
          </cell>
          <cell r="C444" t="str">
            <v xml:space="preserve"> Peralatan</v>
          </cell>
        </row>
        <row r="445">
          <cell r="C445" t="str">
            <v xml:space="preserve"> Whell Loader</v>
          </cell>
          <cell r="H445" t="str">
            <v>jam</v>
          </cell>
          <cell r="I445">
            <v>1.7899999999999999E-2</v>
          </cell>
          <cell r="J445">
            <v>86007</v>
          </cell>
          <cell r="K445">
            <v>1539.52</v>
          </cell>
        </row>
        <row r="446">
          <cell r="C446" t="str">
            <v xml:space="preserve"> Dump Truck </v>
          </cell>
          <cell r="H446" t="str">
            <v>jam</v>
          </cell>
          <cell r="I446">
            <v>8.4099999999999994E-2</v>
          </cell>
          <cell r="J446">
            <v>46093</v>
          </cell>
          <cell r="K446">
            <v>3876.42</v>
          </cell>
        </row>
        <row r="447">
          <cell r="C447" t="str">
            <v xml:space="preserve"> Vibrator Roller</v>
          </cell>
          <cell r="H447" t="str">
            <v>jam</v>
          </cell>
          <cell r="I447">
            <v>1.67E-2</v>
          </cell>
          <cell r="J447">
            <v>87631</v>
          </cell>
          <cell r="K447">
            <v>1463.43</v>
          </cell>
        </row>
        <row r="448">
          <cell r="C448" t="str">
            <v xml:space="preserve"> Tamping Rammer</v>
          </cell>
          <cell r="H448" t="str">
            <v>jam</v>
          </cell>
          <cell r="I448">
            <v>2.5000000000000001E-2</v>
          </cell>
          <cell r="J448">
            <v>3234</v>
          </cell>
          <cell r="K448">
            <v>80.849999999999994</v>
          </cell>
        </row>
        <row r="449">
          <cell r="C449" t="str">
            <v xml:space="preserve"> Alat Bantu 3</v>
          </cell>
          <cell r="H449" t="str">
            <v>ls</v>
          </cell>
          <cell r="I449">
            <v>1</v>
          </cell>
          <cell r="J449">
            <v>100</v>
          </cell>
          <cell r="K449">
            <v>100</v>
          </cell>
        </row>
        <row r="454">
          <cell r="K454">
            <v>7060.2200000000012</v>
          </cell>
        </row>
        <row r="455">
          <cell r="B455" t="str">
            <v>G</v>
          </cell>
          <cell r="C455" t="str">
            <v xml:space="preserve"> Jumlah = ( A + B + C )</v>
          </cell>
          <cell r="K455">
            <v>44720.53</v>
          </cell>
        </row>
        <row r="457">
          <cell r="B457" t="str">
            <v>E</v>
          </cell>
          <cell r="C457" t="str">
            <v xml:space="preserve"> Biaya Umum dan Keuntungan </v>
          </cell>
          <cell r="H457">
            <v>0</v>
          </cell>
          <cell r="K457">
            <v>0</v>
          </cell>
        </row>
        <row r="459">
          <cell r="B459" t="str">
            <v>F</v>
          </cell>
          <cell r="C459" t="str">
            <v xml:space="preserve"> Harga Satuan = ( D + E )</v>
          </cell>
          <cell r="K459">
            <v>44720.53</v>
          </cell>
        </row>
        <row r="460">
          <cell r="K460">
            <v>44720</v>
          </cell>
        </row>
        <row r="473">
          <cell r="B473" t="str">
            <v>Nomor Mata Pembayaran</v>
          </cell>
          <cell r="D473" t="str">
            <v>:</v>
          </cell>
          <cell r="E473" t="str">
            <v>-</v>
          </cell>
        </row>
        <row r="474">
          <cell r="B474" t="str">
            <v>Jenis Pekerjaan</v>
          </cell>
          <cell r="D474" t="str">
            <v>:</v>
          </cell>
          <cell r="E474" t="str">
            <v xml:space="preserve"> Material Lain-Lain</v>
          </cell>
        </row>
        <row r="475">
          <cell r="B475" t="str">
            <v>Satuan</v>
          </cell>
          <cell r="D475" t="str">
            <v>:</v>
          </cell>
          <cell r="E475" t="str">
            <v xml:space="preserve"> m3</v>
          </cell>
        </row>
        <row r="476">
          <cell r="B476" t="str">
            <v>Nomor Paket Kontrak</v>
          </cell>
          <cell r="D476" t="str">
            <v>:</v>
          </cell>
          <cell r="E476" t="str">
            <v>I (satu)</v>
          </cell>
        </row>
        <row r="478">
          <cell r="B478" t="str">
            <v>NAMA PENAWAR : PT. BRANTAS ABIPRAYA ( PERSERO )</v>
          </cell>
        </row>
        <row r="479">
          <cell r="J479" t="str">
            <v>Biaya</v>
          </cell>
          <cell r="K479" t="str">
            <v>Jumlah Per Satuan</v>
          </cell>
        </row>
        <row r="480">
          <cell r="B480" t="str">
            <v>No</v>
          </cell>
          <cell r="C480" t="str">
            <v>U r a i a n</v>
          </cell>
          <cell r="H480" t="str">
            <v>Satuan</v>
          </cell>
          <cell r="I480" t="str">
            <v>Kuantitas</v>
          </cell>
          <cell r="J480" t="str">
            <v>Satuan</v>
          </cell>
          <cell r="K480" t="str">
            <v>Pengukuran</v>
          </cell>
        </row>
        <row r="481">
          <cell r="J481" t="str">
            <v>(Rp)</v>
          </cell>
          <cell r="K481" t="str">
            <v>(Rp)</v>
          </cell>
        </row>
        <row r="482">
          <cell r="B482" t="str">
            <v>A</v>
          </cell>
          <cell r="C482" t="str">
            <v xml:space="preserve"> Tenaga</v>
          </cell>
        </row>
        <row r="483">
          <cell r="C483" t="str">
            <v xml:space="preserve"> Pekerja</v>
          </cell>
          <cell r="H483" t="str">
            <v>jam</v>
          </cell>
          <cell r="I483">
            <v>7.17E-2</v>
          </cell>
          <cell r="J483">
            <v>1800</v>
          </cell>
          <cell r="K483">
            <v>129.06</v>
          </cell>
        </row>
        <row r="484">
          <cell r="C484" t="str">
            <v xml:space="preserve"> Tukang</v>
          </cell>
          <cell r="H484" t="str">
            <v>jam</v>
          </cell>
          <cell r="I484">
            <v>1.7899999999999999E-2</v>
          </cell>
          <cell r="J484">
            <v>2500</v>
          </cell>
          <cell r="K484">
            <v>44.75</v>
          </cell>
        </row>
        <row r="485">
          <cell r="C485" t="str">
            <v xml:space="preserve"> Mandor</v>
          </cell>
          <cell r="H485" t="str">
            <v>jam</v>
          </cell>
          <cell r="I485">
            <v>8.9999999999999993E-3</v>
          </cell>
          <cell r="J485">
            <v>2500</v>
          </cell>
          <cell r="K485">
            <v>22.5</v>
          </cell>
        </row>
        <row r="490">
          <cell r="K490">
            <v>196.31</v>
          </cell>
        </row>
        <row r="491">
          <cell r="B491" t="str">
            <v>B</v>
          </cell>
          <cell r="C491" t="str">
            <v xml:space="preserve"> B a h a n</v>
          </cell>
        </row>
        <row r="492">
          <cell r="C492" t="str">
            <v xml:space="preserve"> Course Agregat</v>
          </cell>
          <cell r="H492" t="str">
            <v>m3</v>
          </cell>
          <cell r="I492">
            <v>0.76800000000000002</v>
          </cell>
          <cell r="J492">
            <v>35000</v>
          </cell>
          <cell r="K492">
            <v>26880</v>
          </cell>
        </row>
        <row r="493">
          <cell r="C493" t="str">
            <v xml:space="preserve"> Fine Agregat</v>
          </cell>
          <cell r="H493" t="str">
            <v>m3</v>
          </cell>
          <cell r="I493">
            <v>0.432</v>
          </cell>
          <cell r="J493">
            <v>24500</v>
          </cell>
          <cell r="K493">
            <v>10584</v>
          </cell>
        </row>
        <row r="501">
          <cell r="K501">
            <v>37464</v>
          </cell>
        </row>
        <row r="502">
          <cell r="B502" t="str">
            <v>C</v>
          </cell>
          <cell r="C502" t="str">
            <v xml:space="preserve"> Peralatan</v>
          </cell>
        </row>
        <row r="503">
          <cell r="C503" t="str">
            <v xml:space="preserve"> Whell Loader</v>
          </cell>
          <cell r="H503" t="str">
            <v>jam</v>
          </cell>
          <cell r="I503">
            <v>1.7899999999999999E-2</v>
          </cell>
          <cell r="J503">
            <v>86007</v>
          </cell>
          <cell r="K503">
            <v>1539.52</v>
          </cell>
        </row>
        <row r="504">
          <cell r="C504" t="str">
            <v xml:space="preserve"> Dump Truck </v>
          </cell>
          <cell r="H504" t="str">
            <v>jam</v>
          </cell>
          <cell r="I504">
            <v>8.4099999999999994E-2</v>
          </cell>
          <cell r="J504">
            <v>46093</v>
          </cell>
          <cell r="K504">
            <v>3876.42</v>
          </cell>
        </row>
        <row r="505">
          <cell r="C505" t="str">
            <v xml:space="preserve"> Vibrator Roller</v>
          </cell>
          <cell r="H505" t="str">
            <v>jam</v>
          </cell>
          <cell r="I505">
            <v>1.67E-2</v>
          </cell>
          <cell r="J505">
            <v>87631</v>
          </cell>
          <cell r="K505">
            <v>1463.43</v>
          </cell>
        </row>
        <row r="506">
          <cell r="C506" t="str">
            <v xml:space="preserve"> Tamping Rammer</v>
          </cell>
          <cell r="H506" t="str">
            <v>jam</v>
          </cell>
          <cell r="I506">
            <v>2.5000000000000001E-2</v>
          </cell>
          <cell r="J506">
            <v>3234</v>
          </cell>
          <cell r="K506">
            <v>80.849999999999994</v>
          </cell>
        </row>
        <row r="507">
          <cell r="C507" t="str">
            <v xml:space="preserve"> Alat Bantu 3</v>
          </cell>
          <cell r="H507" t="str">
            <v>ls</v>
          </cell>
          <cell r="I507">
            <v>1</v>
          </cell>
          <cell r="J507">
            <v>100</v>
          </cell>
          <cell r="K507">
            <v>100</v>
          </cell>
        </row>
        <row r="512">
          <cell r="K512">
            <v>7060.2200000000012</v>
          </cell>
        </row>
        <row r="513">
          <cell r="B513" t="str">
            <v>G</v>
          </cell>
          <cell r="C513" t="str">
            <v xml:space="preserve"> Jumlah = ( A + B + C )</v>
          </cell>
          <cell r="K513">
            <v>44720.53</v>
          </cell>
        </row>
        <row r="515">
          <cell r="B515" t="str">
            <v>E</v>
          </cell>
          <cell r="C515" t="str">
            <v xml:space="preserve"> Biaya Umum dan Keuntungan </v>
          </cell>
          <cell r="H515">
            <v>0</v>
          </cell>
          <cell r="K515">
            <v>0</v>
          </cell>
        </row>
        <row r="517">
          <cell r="B517" t="str">
            <v>F</v>
          </cell>
          <cell r="C517" t="str">
            <v xml:space="preserve"> Harga Satuan = ( D + E )</v>
          </cell>
          <cell r="K517">
            <v>44720.53</v>
          </cell>
        </row>
        <row r="518">
          <cell r="K518">
            <v>44720</v>
          </cell>
        </row>
        <row r="531">
          <cell r="B531" t="str">
            <v>Nomor Mata Pembayaran</v>
          </cell>
          <cell r="D531" t="str">
            <v>:</v>
          </cell>
          <cell r="E531" t="str">
            <v>-</v>
          </cell>
        </row>
        <row r="532">
          <cell r="B532" t="str">
            <v>Jenis Pekerjaan</v>
          </cell>
          <cell r="D532" t="str">
            <v>:</v>
          </cell>
          <cell r="E532" t="str">
            <v xml:space="preserve"> Material Lain-Lain</v>
          </cell>
        </row>
        <row r="533">
          <cell r="B533" t="str">
            <v>Satuan</v>
          </cell>
          <cell r="D533" t="str">
            <v>:</v>
          </cell>
          <cell r="E533" t="str">
            <v xml:space="preserve"> m3</v>
          </cell>
        </row>
        <row r="534">
          <cell r="B534" t="str">
            <v>Nomor Paket Kontrak</v>
          </cell>
          <cell r="D534" t="str">
            <v>:</v>
          </cell>
          <cell r="E534" t="str">
            <v>I (satu)</v>
          </cell>
        </row>
        <row r="536">
          <cell r="B536" t="str">
            <v>NAMA PENAWAR : PT. BRANTAS ABIPRAYA ( PERSERO )</v>
          </cell>
        </row>
        <row r="537">
          <cell r="J537" t="str">
            <v>Biaya</v>
          </cell>
          <cell r="K537" t="str">
            <v>Jumlah Per Satuan</v>
          </cell>
        </row>
        <row r="538">
          <cell r="B538" t="str">
            <v>No</v>
          </cell>
          <cell r="C538" t="str">
            <v>U r a i a n</v>
          </cell>
          <cell r="H538" t="str">
            <v>Satuan</v>
          </cell>
          <cell r="I538" t="str">
            <v>Kuantitas</v>
          </cell>
          <cell r="J538" t="str">
            <v>Satuan</v>
          </cell>
          <cell r="K538" t="str">
            <v>Pengukuran</v>
          </cell>
        </row>
        <row r="539">
          <cell r="J539" t="str">
            <v>(Rp)</v>
          </cell>
          <cell r="K539" t="str">
            <v>(Rp)</v>
          </cell>
        </row>
        <row r="540">
          <cell r="B540" t="str">
            <v>A</v>
          </cell>
          <cell r="C540" t="str">
            <v xml:space="preserve"> Tenaga</v>
          </cell>
        </row>
        <row r="541">
          <cell r="C541" t="str">
            <v xml:space="preserve"> Pekerja</v>
          </cell>
          <cell r="H541" t="str">
            <v>jam</v>
          </cell>
          <cell r="I541">
            <v>7.17E-2</v>
          </cell>
          <cell r="J541">
            <v>1800</v>
          </cell>
          <cell r="K541">
            <v>129.06</v>
          </cell>
        </row>
        <row r="542">
          <cell r="C542" t="str">
            <v xml:space="preserve"> Tukang</v>
          </cell>
          <cell r="H542" t="str">
            <v>jam</v>
          </cell>
          <cell r="I542">
            <v>1.7899999999999999E-2</v>
          </cell>
          <cell r="J542">
            <v>2500</v>
          </cell>
          <cell r="K542">
            <v>44.75</v>
          </cell>
        </row>
        <row r="543">
          <cell r="C543" t="str">
            <v xml:space="preserve"> Mandor</v>
          </cell>
          <cell r="H543" t="str">
            <v>jam</v>
          </cell>
          <cell r="I543">
            <v>8.9999999999999993E-3</v>
          </cell>
          <cell r="J543">
            <v>2500</v>
          </cell>
          <cell r="K543">
            <v>22.5</v>
          </cell>
        </row>
        <row r="548">
          <cell r="K548">
            <v>196.31</v>
          </cell>
        </row>
        <row r="549">
          <cell r="B549" t="str">
            <v>B</v>
          </cell>
          <cell r="C549" t="str">
            <v xml:space="preserve"> B a h a n</v>
          </cell>
        </row>
        <row r="550">
          <cell r="C550" t="str">
            <v xml:space="preserve"> Course Agregat</v>
          </cell>
          <cell r="H550" t="str">
            <v>m3</v>
          </cell>
          <cell r="I550">
            <v>0.76800000000000002</v>
          </cell>
          <cell r="J550">
            <v>35000</v>
          </cell>
          <cell r="K550">
            <v>26880</v>
          </cell>
        </row>
        <row r="551">
          <cell r="C551" t="str">
            <v xml:space="preserve"> Fine Agregat</v>
          </cell>
          <cell r="H551" t="str">
            <v>m3</v>
          </cell>
          <cell r="I551">
            <v>0.432</v>
          </cell>
          <cell r="J551">
            <v>24500</v>
          </cell>
          <cell r="K551">
            <v>10584</v>
          </cell>
        </row>
        <row r="559">
          <cell r="K559">
            <v>37464</v>
          </cell>
        </row>
        <row r="560">
          <cell r="B560" t="str">
            <v>C</v>
          </cell>
          <cell r="C560" t="str">
            <v xml:space="preserve"> Peralatan</v>
          </cell>
        </row>
        <row r="561">
          <cell r="C561" t="str">
            <v xml:space="preserve"> Whell Loader</v>
          </cell>
          <cell r="H561" t="str">
            <v>jam</v>
          </cell>
          <cell r="I561">
            <v>1.7899999999999999E-2</v>
          </cell>
          <cell r="J561">
            <v>86007</v>
          </cell>
          <cell r="K561">
            <v>1539.52</v>
          </cell>
        </row>
        <row r="562">
          <cell r="C562" t="str">
            <v xml:space="preserve"> Dump Truck </v>
          </cell>
          <cell r="H562" t="str">
            <v>jam</v>
          </cell>
          <cell r="I562">
            <v>8.4099999999999994E-2</v>
          </cell>
          <cell r="J562">
            <v>46093</v>
          </cell>
          <cell r="K562">
            <v>3876.42</v>
          </cell>
        </row>
        <row r="563">
          <cell r="C563" t="str">
            <v xml:space="preserve"> Vibrator Roller</v>
          </cell>
          <cell r="H563" t="str">
            <v>jam</v>
          </cell>
          <cell r="I563">
            <v>1.67E-2</v>
          </cell>
          <cell r="J563">
            <v>87631</v>
          </cell>
          <cell r="K563">
            <v>1463.43</v>
          </cell>
        </row>
        <row r="564">
          <cell r="C564" t="str">
            <v xml:space="preserve"> Tamping Rammer</v>
          </cell>
          <cell r="H564" t="str">
            <v>jam</v>
          </cell>
          <cell r="I564">
            <v>2.5000000000000001E-2</v>
          </cell>
          <cell r="J564">
            <v>3234</v>
          </cell>
          <cell r="K564">
            <v>80.849999999999994</v>
          </cell>
        </row>
        <row r="565">
          <cell r="C565" t="str">
            <v xml:space="preserve"> Alat Bantu 3</v>
          </cell>
          <cell r="H565" t="str">
            <v>ls</v>
          </cell>
          <cell r="I565">
            <v>1</v>
          </cell>
          <cell r="J565">
            <v>100</v>
          </cell>
          <cell r="K565">
            <v>100</v>
          </cell>
        </row>
        <row r="570">
          <cell r="K570">
            <v>7060.2200000000012</v>
          </cell>
        </row>
        <row r="571">
          <cell r="B571" t="str">
            <v>G</v>
          </cell>
          <cell r="C571" t="str">
            <v xml:space="preserve"> Jumlah = ( A + B + C )</v>
          </cell>
          <cell r="K571">
            <v>44720.53</v>
          </cell>
        </row>
        <row r="573">
          <cell r="B573" t="str">
            <v>E</v>
          </cell>
          <cell r="C573" t="str">
            <v xml:space="preserve"> Biaya Umum dan Keuntungan </v>
          </cell>
          <cell r="H573">
            <v>0</v>
          </cell>
          <cell r="K573">
            <v>0</v>
          </cell>
        </row>
        <row r="575">
          <cell r="B575" t="str">
            <v>F</v>
          </cell>
          <cell r="C575" t="str">
            <v xml:space="preserve"> Harga Satuan = ( D + E )</v>
          </cell>
          <cell r="K575">
            <v>44720.53</v>
          </cell>
        </row>
        <row r="576">
          <cell r="K576">
            <v>44720</v>
          </cell>
        </row>
      </sheetData>
      <sheetData sheetId="7">
        <row r="9">
          <cell r="B9" t="str">
            <v>NAMA PENAWAR :  PT. BRANTAS ABIPRAYA ( PERSERO )</v>
          </cell>
        </row>
        <row r="11">
          <cell r="B11" t="str">
            <v>NOMOR MATA PEMBAYARAN</v>
          </cell>
          <cell r="F11" t="str">
            <v>:</v>
          </cell>
          <cell r="G11" t="str">
            <v>1.2</v>
          </cell>
        </row>
        <row r="12">
          <cell r="B12" t="str">
            <v>JENIS PEKERJAAN</v>
          </cell>
          <cell r="F12" t="str">
            <v>:</v>
          </cell>
          <cell r="G12" t="str">
            <v>Mobilisasi</v>
          </cell>
        </row>
        <row r="13">
          <cell r="B13" t="str">
            <v>SATUAN PEKERJAAN</v>
          </cell>
          <cell r="F13" t="str">
            <v>:</v>
          </cell>
          <cell r="G13" t="str">
            <v>Lumpsum</v>
          </cell>
        </row>
        <row r="15">
          <cell r="J15" t="str">
            <v>Biaya</v>
          </cell>
          <cell r="K15" t="str">
            <v>Jumlah Per Satuan</v>
          </cell>
        </row>
        <row r="16">
          <cell r="B16" t="str">
            <v>No</v>
          </cell>
          <cell r="C16" t="str">
            <v>U r a i a n</v>
          </cell>
          <cell r="H16" t="str">
            <v>Satuan</v>
          </cell>
          <cell r="I16" t="str">
            <v>Kuantitas</v>
          </cell>
          <cell r="J16" t="str">
            <v>Satuan</v>
          </cell>
          <cell r="K16" t="str">
            <v>Pengukuran</v>
          </cell>
        </row>
        <row r="17">
          <cell r="J17" t="str">
            <v>(Rp)</v>
          </cell>
          <cell r="K17" t="str">
            <v>(Rp)</v>
          </cell>
        </row>
        <row r="19">
          <cell r="B19" t="str">
            <v>A</v>
          </cell>
          <cell r="C19" t="str">
            <v xml:space="preserve"> Pengadaan Lahan Untuk Base Camp</v>
          </cell>
          <cell r="H19" t="str">
            <v>ls</v>
          </cell>
          <cell r="I19">
            <v>1</v>
          </cell>
          <cell r="J19">
            <v>4500000</v>
          </cell>
          <cell r="K19">
            <v>4500000</v>
          </cell>
        </row>
        <row r="21">
          <cell r="B21" t="str">
            <v>B</v>
          </cell>
          <cell r="C21" t="str">
            <v xml:space="preserve"> Peralatan</v>
          </cell>
        </row>
        <row r="22">
          <cell r="C22" t="str">
            <v xml:space="preserve"> Sesuai lampiran 2a-2</v>
          </cell>
          <cell r="H22" t="str">
            <v>ls</v>
          </cell>
          <cell r="I22">
            <v>1</v>
          </cell>
          <cell r="J22">
            <v>18450000</v>
          </cell>
          <cell r="K22">
            <v>18450000</v>
          </cell>
        </row>
        <row r="24">
          <cell r="B24" t="str">
            <v>C</v>
          </cell>
          <cell r="C24" t="str">
            <v xml:space="preserve"> Fasilitas Kontraktor</v>
          </cell>
        </row>
        <row r="25">
          <cell r="B25">
            <v>1</v>
          </cell>
          <cell r="C25" t="str">
            <v xml:space="preserve"> Base Camp</v>
          </cell>
          <cell r="H25" t="str">
            <v>m2</v>
          </cell>
          <cell r="I25">
            <v>70</v>
          </cell>
          <cell r="J25">
            <v>65000</v>
          </cell>
          <cell r="K25">
            <v>4550000</v>
          </cell>
        </row>
        <row r="26">
          <cell r="B26">
            <v>2</v>
          </cell>
          <cell r="C26" t="str">
            <v xml:space="preserve"> Kantor</v>
          </cell>
          <cell r="H26" t="str">
            <v>m2</v>
          </cell>
          <cell r="I26">
            <v>30</v>
          </cell>
          <cell r="J26">
            <v>110000</v>
          </cell>
          <cell r="K26">
            <v>3300000</v>
          </cell>
        </row>
        <row r="27">
          <cell r="B27">
            <v>3</v>
          </cell>
          <cell r="C27" t="str">
            <v xml:space="preserve"> Barak</v>
          </cell>
          <cell r="H27" t="str">
            <v>m2</v>
          </cell>
          <cell r="K27">
            <v>0</v>
          </cell>
        </row>
        <row r="28">
          <cell r="B28">
            <v>4</v>
          </cell>
          <cell r="C28" t="str">
            <v xml:space="preserve"> Bengkel</v>
          </cell>
          <cell r="H28" t="str">
            <v>m2</v>
          </cell>
          <cell r="K28">
            <v>0</v>
          </cell>
        </row>
        <row r="29">
          <cell r="B29">
            <v>5</v>
          </cell>
          <cell r="C29" t="str">
            <v xml:space="preserve"> Gudang, dll.</v>
          </cell>
          <cell r="H29" t="str">
            <v>m2</v>
          </cell>
          <cell r="K29">
            <v>0</v>
          </cell>
        </row>
        <row r="31">
          <cell r="B31" t="str">
            <v>D</v>
          </cell>
          <cell r="C31" t="str">
            <v xml:space="preserve"> Fasilitas Direksi Teknik :</v>
          </cell>
        </row>
        <row r="32">
          <cell r="B32">
            <v>1</v>
          </cell>
          <cell r="C32" t="str">
            <v xml:space="preserve"> Kantor</v>
          </cell>
          <cell r="H32" t="str">
            <v>m2</v>
          </cell>
          <cell r="I32">
            <v>30</v>
          </cell>
          <cell r="J32">
            <v>110000</v>
          </cell>
          <cell r="K32">
            <v>3300000</v>
          </cell>
        </row>
        <row r="33">
          <cell r="B33">
            <v>2</v>
          </cell>
          <cell r="C33" t="str">
            <v xml:space="preserve"> Akomodasi untuk Wakil Direksi Teknik</v>
          </cell>
          <cell r="H33" t="str">
            <v>m2</v>
          </cell>
          <cell r="I33">
            <v>35</v>
          </cell>
          <cell r="J33">
            <v>110000</v>
          </cell>
          <cell r="K33">
            <v>3850000</v>
          </cell>
        </row>
        <row r="34">
          <cell r="B34">
            <v>3</v>
          </cell>
          <cell r="C34" t="str">
            <v xml:space="preserve"> Ruang Laboratorium</v>
          </cell>
          <cell r="H34" t="str">
            <v>m2</v>
          </cell>
          <cell r="K34">
            <v>0</v>
          </cell>
        </row>
        <row r="35">
          <cell r="B35">
            <v>4</v>
          </cell>
          <cell r="C35" t="str">
            <v xml:space="preserve"> Peralatan Laboratorium</v>
          </cell>
          <cell r="H35" t="str">
            <v>unit</v>
          </cell>
          <cell r="K35">
            <v>0</v>
          </cell>
        </row>
        <row r="36">
          <cell r="B36">
            <v>5</v>
          </cell>
          <cell r="C36" t="str">
            <v xml:space="preserve"> Perabotan dan Layanan</v>
          </cell>
          <cell r="H36" t="str">
            <v>unit</v>
          </cell>
          <cell r="K36">
            <v>0</v>
          </cell>
        </row>
        <row r="37">
          <cell r="B37">
            <v>6</v>
          </cell>
          <cell r="C37" t="str">
            <v xml:space="preserve"> Furniture dan Pelayanan</v>
          </cell>
          <cell r="H37" t="str">
            <v>ls</v>
          </cell>
          <cell r="I37">
            <v>1</v>
          </cell>
          <cell r="J37">
            <v>4450000</v>
          </cell>
          <cell r="K37">
            <v>4450000</v>
          </cell>
        </row>
        <row r="38">
          <cell r="B38">
            <v>7</v>
          </cell>
          <cell r="C38" t="str">
            <v xml:space="preserve"> Kendaraan untuk Direksi Teknik</v>
          </cell>
          <cell r="K38">
            <v>0</v>
          </cell>
        </row>
        <row r="39">
          <cell r="C39" t="str">
            <v xml:space="preserve"> - Sewa Mobil</v>
          </cell>
          <cell r="H39" t="str">
            <v>unit</v>
          </cell>
          <cell r="K39">
            <v>0</v>
          </cell>
        </row>
        <row r="40">
          <cell r="C40" t="str">
            <v xml:space="preserve"> - Sewa Motor</v>
          </cell>
          <cell r="H40" t="str">
            <v>unit</v>
          </cell>
          <cell r="K40">
            <v>0</v>
          </cell>
        </row>
        <row r="42">
          <cell r="B42" t="str">
            <v>E</v>
          </cell>
          <cell r="C42" t="str">
            <v xml:space="preserve"> Mata Pekerjaan Mobilisasi lainnya</v>
          </cell>
        </row>
        <row r="43">
          <cell r="C43" t="str">
            <v xml:space="preserve">  - Biaya Pengujian Mutu / Lab.</v>
          </cell>
          <cell r="H43" t="str">
            <v>ls</v>
          </cell>
          <cell r="I43">
            <v>1</v>
          </cell>
          <cell r="J43">
            <v>3500000</v>
          </cell>
          <cell r="K43">
            <v>3500000</v>
          </cell>
        </row>
        <row r="46">
          <cell r="B46" t="str">
            <v>F</v>
          </cell>
          <cell r="C46" t="str">
            <v xml:space="preserve"> Demobilisasi</v>
          </cell>
          <cell r="H46" t="str">
            <v>ls</v>
          </cell>
          <cell r="I46">
            <v>1</v>
          </cell>
          <cell r="J46">
            <v>18450000</v>
          </cell>
          <cell r="K46">
            <v>18450000</v>
          </cell>
        </row>
        <row r="49">
          <cell r="B49" t="str">
            <v>G</v>
          </cell>
          <cell r="C49" t="str">
            <v xml:space="preserve"> Jumlah = ( A + B + C+ D + E + F )</v>
          </cell>
          <cell r="K49">
            <v>64350000</v>
          </cell>
        </row>
        <row r="51">
          <cell r="B51" t="str">
            <v>H</v>
          </cell>
          <cell r="C51" t="str">
            <v xml:space="preserve"> Biaya Umum dan Keuntungan </v>
          </cell>
          <cell r="H51">
            <v>0</v>
          </cell>
          <cell r="I51" t="str">
            <v>x G</v>
          </cell>
          <cell r="K51">
            <v>0</v>
          </cell>
        </row>
        <row r="53">
          <cell r="B53" t="str">
            <v>I</v>
          </cell>
          <cell r="C53" t="str">
            <v xml:space="preserve"> Harga Lump Sum = ( G + H )</v>
          </cell>
          <cell r="K53">
            <v>64350000</v>
          </cell>
        </row>
        <row r="55">
          <cell r="B55" t="str">
            <v>Catatan  :</v>
          </cell>
        </row>
        <row r="56">
          <cell r="C56" t="str">
            <v>Biaya Satuan untuk peralatan sudah termasuk bahan bakar, bahan habis terpakai dan operator</v>
          </cell>
        </row>
        <row r="57">
          <cell r="C57" t="str">
            <v>Biaya satuan sudah termasuk pengeluaran untuk seluruh pajak yang berkaitan (tetapi tidak termasuk</v>
          </cell>
        </row>
        <row r="58">
          <cell r="C58" t="str">
            <v>PPN yang dibayarkan dari Kontrak) dan biaya-biaya lainnya.</v>
          </cell>
        </row>
        <row r="59">
          <cell r="C59" t="str">
            <v>Harga Lump Sum yang diajukan Penawar harus mencakup seluruh tambahan tenaga kerja, bahan,</v>
          </cell>
        </row>
        <row r="60">
          <cell r="C60" t="str">
            <v>peralatan atau kerugian yang mungkin diperlukan untuk menyelesaikan pekerjaan sesuai dengan</v>
          </cell>
        </row>
        <row r="61">
          <cell r="C61" t="str">
            <v>Spesifikasi dan atau Gambar Rencana.</v>
          </cell>
        </row>
        <row r="63">
          <cell r="J63" t="str">
            <v>Jakarta, 29 Juni 1998.</v>
          </cell>
        </row>
        <row r="64">
          <cell r="J64" t="str">
            <v>PT. Brantas Abipraya (Persero)</v>
          </cell>
        </row>
        <row r="65">
          <cell r="J65" t="str">
            <v>Cabang II</v>
          </cell>
        </row>
        <row r="72">
          <cell r="J72" t="str">
            <v>Ir. SUTJIPTO</v>
          </cell>
        </row>
        <row r="73">
          <cell r="J73" t="str">
            <v>Kepala Cabang</v>
          </cell>
        </row>
        <row r="75">
          <cell r="B75" t="str">
            <v>NAMA PENAWAR :  PT. BRANTAS ABIPRAYA ( PERSERO )</v>
          </cell>
        </row>
        <row r="77">
          <cell r="B77" t="str">
            <v>NOMOR MATA PEMBAYARAN</v>
          </cell>
          <cell r="F77" t="str">
            <v>:</v>
          </cell>
          <cell r="G77" t="str">
            <v>1.2</v>
          </cell>
        </row>
        <row r="78">
          <cell r="B78" t="str">
            <v>JENIS PEKERJAAN</v>
          </cell>
          <cell r="F78" t="str">
            <v>:</v>
          </cell>
          <cell r="G78" t="str">
            <v>Mobilisasi</v>
          </cell>
        </row>
        <row r="79">
          <cell r="B79" t="str">
            <v>SATUAN PEKERJAAN</v>
          </cell>
          <cell r="F79" t="str">
            <v>:</v>
          </cell>
          <cell r="G79" t="str">
            <v>Lumpsum</v>
          </cell>
        </row>
        <row r="81">
          <cell r="J81" t="str">
            <v>Biaya</v>
          </cell>
          <cell r="K81" t="str">
            <v>Jumlah Per Satuan</v>
          </cell>
        </row>
        <row r="82">
          <cell r="B82" t="str">
            <v>No</v>
          </cell>
          <cell r="C82" t="str">
            <v>U r a i a n</v>
          </cell>
          <cell r="H82" t="str">
            <v>Satuan</v>
          </cell>
          <cell r="I82" t="str">
            <v>Kuantitas</v>
          </cell>
          <cell r="J82" t="str">
            <v>Satuan</v>
          </cell>
          <cell r="K82" t="str">
            <v>Pengukuran</v>
          </cell>
        </row>
        <row r="83">
          <cell r="J83" t="str">
            <v>(Rp)</v>
          </cell>
          <cell r="K83" t="str">
            <v>(Rp)</v>
          </cell>
        </row>
        <row r="84">
          <cell r="B84" t="str">
            <v>B</v>
          </cell>
          <cell r="C84" t="str">
            <v>Peralatan</v>
          </cell>
        </row>
        <row r="85">
          <cell r="B85">
            <v>1</v>
          </cell>
          <cell r="C85" t="str">
            <v xml:space="preserve"> Stone Crusher</v>
          </cell>
          <cell r="H85" t="str">
            <v>set</v>
          </cell>
          <cell r="I85">
            <v>0</v>
          </cell>
          <cell r="K85">
            <v>0</v>
          </cell>
        </row>
        <row r="86">
          <cell r="B86">
            <v>2</v>
          </cell>
          <cell r="C86" t="str">
            <v xml:space="preserve"> Asphalt Mixing Plant</v>
          </cell>
          <cell r="H86" t="str">
            <v>set</v>
          </cell>
          <cell r="I86">
            <v>1</v>
          </cell>
          <cell r="J86">
            <v>0</v>
          </cell>
          <cell r="K86">
            <v>0</v>
          </cell>
        </row>
        <row r="87">
          <cell r="B87">
            <v>3</v>
          </cell>
          <cell r="C87" t="str">
            <v xml:space="preserve"> Dump Truck</v>
          </cell>
          <cell r="H87" t="str">
            <v>unit</v>
          </cell>
          <cell r="I87">
            <v>30</v>
          </cell>
          <cell r="J87">
            <v>300000</v>
          </cell>
          <cell r="K87">
            <v>9000000</v>
          </cell>
        </row>
        <row r="88">
          <cell r="B88">
            <v>4</v>
          </cell>
          <cell r="C88" t="str">
            <v xml:space="preserve"> Fled Bed Truck</v>
          </cell>
          <cell r="H88" t="str">
            <v>unit</v>
          </cell>
          <cell r="I88">
            <v>0</v>
          </cell>
          <cell r="K88">
            <v>0</v>
          </cell>
        </row>
        <row r="89">
          <cell r="B89">
            <v>5</v>
          </cell>
          <cell r="C89" t="str">
            <v xml:space="preserve"> Asphalt Finisher</v>
          </cell>
          <cell r="H89" t="str">
            <v>unit</v>
          </cell>
          <cell r="I89">
            <v>1</v>
          </cell>
          <cell r="J89">
            <v>750000</v>
          </cell>
          <cell r="K89">
            <v>750000</v>
          </cell>
        </row>
        <row r="90">
          <cell r="B90">
            <v>6</v>
          </cell>
          <cell r="C90" t="str">
            <v xml:space="preserve"> Tyred Roller</v>
          </cell>
          <cell r="H90" t="str">
            <v>unit</v>
          </cell>
          <cell r="I90">
            <v>1</v>
          </cell>
          <cell r="J90">
            <v>750000</v>
          </cell>
          <cell r="K90">
            <v>750000</v>
          </cell>
        </row>
        <row r="91">
          <cell r="B91">
            <v>7</v>
          </cell>
          <cell r="C91" t="str">
            <v xml:space="preserve"> Tandem Roller</v>
          </cell>
          <cell r="H91" t="str">
            <v>unit</v>
          </cell>
          <cell r="I91">
            <v>1</v>
          </cell>
          <cell r="J91">
            <v>750000</v>
          </cell>
          <cell r="K91">
            <v>750000</v>
          </cell>
        </row>
        <row r="92">
          <cell r="B92">
            <v>8</v>
          </cell>
          <cell r="C92" t="str">
            <v xml:space="preserve"> Steel Wheel Roller</v>
          </cell>
          <cell r="H92" t="str">
            <v>unit</v>
          </cell>
          <cell r="I92">
            <v>1</v>
          </cell>
          <cell r="J92">
            <v>750000</v>
          </cell>
          <cell r="K92">
            <v>750000</v>
          </cell>
        </row>
        <row r="93">
          <cell r="B93">
            <v>9</v>
          </cell>
          <cell r="C93" t="str">
            <v xml:space="preserve"> Vibratory Roller</v>
          </cell>
          <cell r="H93" t="str">
            <v>unit</v>
          </cell>
          <cell r="I93">
            <v>1</v>
          </cell>
          <cell r="J93">
            <v>750000</v>
          </cell>
          <cell r="K93">
            <v>750000</v>
          </cell>
        </row>
        <row r="94">
          <cell r="B94">
            <v>10</v>
          </cell>
          <cell r="C94" t="str">
            <v xml:space="preserve"> Wheel Loader</v>
          </cell>
          <cell r="H94" t="str">
            <v>unit</v>
          </cell>
          <cell r="I94">
            <v>1</v>
          </cell>
          <cell r="J94">
            <v>750000</v>
          </cell>
          <cell r="K94">
            <v>750000</v>
          </cell>
        </row>
        <row r="95">
          <cell r="B95">
            <v>11</v>
          </cell>
          <cell r="C95" t="str">
            <v xml:space="preserve"> Track Loader</v>
          </cell>
          <cell r="H95" t="str">
            <v>unit</v>
          </cell>
          <cell r="I95">
            <v>0</v>
          </cell>
          <cell r="K95">
            <v>0</v>
          </cell>
        </row>
        <row r="96">
          <cell r="B96">
            <v>12</v>
          </cell>
          <cell r="C96" t="str">
            <v xml:space="preserve"> Bulldozer</v>
          </cell>
          <cell r="H96" t="str">
            <v>unit</v>
          </cell>
          <cell r="I96">
            <v>0</v>
          </cell>
          <cell r="K96">
            <v>0</v>
          </cell>
        </row>
        <row r="97">
          <cell r="B97">
            <v>13</v>
          </cell>
          <cell r="C97" t="str">
            <v xml:space="preserve"> Excavator</v>
          </cell>
          <cell r="H97" t="str">
            <v>unit</v>
          </cell>
          <cell r="I97">
            <v>1</v>
          </cell>
          <cell r="J97">
            <v>750000</v>
          </cell>
          <cell r="K97">
            <v>750000</v>
          </cell>
        </row>
        <row r="98">
          <cell r="B98">
            <v>14</v>
          </cell>
          <cell r="C98" t="str">
            <v xml:space="preserve"> Motor Grader</v>
          </cell>
          <cell r="H98" t="str">
            <v>unit</v>
          </cell>
          <cell r="I98">
            <v>1</v>
          </cell>
          <cell r="J98">
            <v>750000</v>
          </cell>
          <cell r="K98">
            <v>750000</v>
          </cell>
        </row>
        <row r="99">
          <cell r="B99">
            <v>15</v>
          </cell>
          <cell r="C99" t="str">
            <v xml:space="preserve"> Hand Tamper</v>
          </cell>
          <cell r="H99" t="str">
            <v>unit</v>
          </cell>
          <cell r="I99">
            <v>3</v>
          </cell>
          <cell r="J99">
            <v>300000</v>
          </cell>
          <cell r="K99">
            <v>900000</v>
          </cell>
        </row>
        <row r="100">
          <cell r="B100">
            <v>16</v>
          </cell>
          <cell r="C100" t="str">
            <v xml:space="preserve"> Asphalt Sprayer</v>
          </cell>
          <cell r="H100" t="str">
            <v>unit</v>
          </cell>
          <cell r="I100">
            <v>1</v>
          </cell>
          <cell r="J100">
            <v>750000</v>
          </cell>
          <cell r="K100">
            <v>750000</v>
          </cell>
        </row>
        <row r="101">
          <cell r="B101">
            <v>17</v>
          </cell>
          <cell r="C101" t="str">
            <v xml:space="preserve"> Water Tanker</v>
          </cell>
          <cell r="H101" t="str">
            <v>unit</v>
          </cell>
          <cell r="I101">
            <v>1</v>
          </cell>
          <cell r="J101">
            <v>300000</v>
          </cell>
          <cell r="K101">
            <v>300000</v>
          </cell>
        </row>
        <row r="102">
          <cell r="B102">
            <v>18</v>
          </cell>
          <cell r="C102" t="str">
            <v xml:space="preserve"> Concrete Mixer</v>
          </cell>
          <cell r="H102" t="str">
            <v>unit</v>
          </cell>
          <cell r="I102">
            <v>1</v>
          </cell>
          <cell r="J102">
            <v>300000</v>
          </cell>
          <cell r="K102">
            <v>300000</v>
          </cell>
        </row>
        <row r="103">
          <cell r="B103">
            <v>19</v>
          </cell>
          <cell r="C103" t="str">
            <v xml:space="preserve"> Generator Set</v>
          </cell>
          <cell r="H103" t="str">
            <v>unit</v>
          </cell>
          <cell r="I103">
            <v>1</v>
          </cell>
          <cell r="J103">
            <v>300000</v>
          </cell>
          <cell r="K103">
            <v>300000</v>
          </cell>
        </row>
        <row r="104">
          <cell r="B104">
            <v>20</v>
          </cell>
          <cell r="C104" t="str">
            <v xml:space="preserve"> Crane</v>
          </cell>
          <cell r="H104" t="str">
            <v>unit</v>
          </cell>
          <cell r="I104">
            <v>0</v>
          </cell>
          <cell r="K104">
            <v>0</v>
          </cell>
        </row>
        <row r="105">
          <cell r="B105">
            <v>21</v>
          </cell>
          <cell r="C105" t="str">
            <v xml:space="preserve"> Air Compressor</v>
          </cell>
          <cell r="H105" t="str">
            <v>unit</v>
          </cell>
          <cell r="I105">
            <v>1</v>
          </cell>
          <cell r="J105">
            <v>300000</v>
          </cell>
          <cell r="K105">
            <v>300000</v>
          </cell>
        </row>
        <row r="106">
          <cell r="B106">
            <v>22</v>
          </cell>
          <cell r="C106" t="str">
            <v xml:space="preserve"> Machine Filling</v>
          </cell>
          <cell r="H106" t="str">
            <v>unit</v>
          </cell>
          <cell r="I106">
            <v>0</v>
          </cell>
          <cell r="K106">
            <v>0</v>
          </cell>
        </row>
        <row r="107">
          <cell r="B107">
            <v>23</v>
          </cell>
          <cell r="C107" t="str">
            <v xml:space="preserve"> Survey Equipment</v>
          </cell>
          <cell r="H107" t="str">
            <v>unit</v>
          </cell>
          <cell r="I107">
            <v>1</v>
          </cell>
          <cell r="J107">
            <v>300000</v>
          </cell>
          <cell r="K107">
            <v>300000</v>
          </cell>
        </row>
        <row r="108">
          <cell r="B108">
            <v>24</v>
          </cell>
          <cell r="C108" t="str">
            <v xml:space="preserve"> Concrete Vibrator</v>
          </cell>
          <cell r="H108" t="str">
            <v>unit</v>
          </cell>
          <cell r="I108">
            <v>1</v>
          </cell>
          <cell r="J108">
            <v>300000</v>
          </cell>
          <cell r="K108">
            <v>300000</v>
          </cell>
        </row>
        <row r="109">
          <cell r="B109">
            <v>25</v>
          </cell>
          <cell r="C109" t="str">
            <v xml:space="preserve"> Vibratory Compactor</v>
          </cell>
          <cell r="H109" t="str">
            <v>unit</v>
          </cell>
          <cell r="I109">
            <v>0</v>
          </cell>
          <cell r="K109">
            <v>0</v>
          </cell>
        </row>
        <row r="110">
          <cell r="B110">
            <v>26</v>
          </cell>
          <cell r="C110" t="str">
            <v xml:space="preserve"> Water Pump</v>
          </cell>
          <cell r="H110" t="str">
            <v>unit</v>
          </cell>
          <cell r="I110">
            <v>0</v>
          </cell>
          <cell r="K110">
            <v>0</v>
          </cell>
        </row>
        <row r="111">
          <cell r="B111">
            <v>27</v>
          </cell>
          <cell r="C111" t="str">
            <v xml:space="preserve"> Pick-up Truck</v>
          </cell>
          <cell r="H111" t="str">
            <v>unit</v>
          </cell>
          <cell r="I111">
            <v>0</v>
          </cell>
          <cell r="K111">
            <v>0</v>
          </cell>
        </row>
        <row r="112">
          <cell r="B112">
            <v>28</v>
          </cell>
          <cell r="C112" t="str">
            <v xml:space="preserve"> Mesin Las</v>
          </cell>
          <cell r="H112" t="str">
            <v>unit</v>
          </cell>
          <cell r="I112">
            <v>0</v>
          </cell>
          <cell r="K112">
            <v>0</v>
          </cell>
        </row>
        <row r="120">
          <cell r="C120" t="str">
            <v>Jumlah untuk Mata Pekerjaan B dalam Lampiran 2a - 1</v>
          </cell>
          <cell r="K120">
            <v>18450000</v>
          </cell>
        </row>
        <row r="121">
          <cell r="B121" t="str">
            <v>Catatan  :</v>
          </cell>
        </row>
        <row r="122">
          <cell r="C122" t="str">
            <v>Biaya Satuan untuk peralatan sudah termasuk bahan bakar, bahan habis terpakai dan operator</v>
          </cell>
        </row>
        <row r="123">
          <cell r="C123" t="str">
            <v>Biaya satuan sudah termasuk pengeluaran untuk seluruh pajak yang berkaitan (tetapi tidak termasuk</v>
          </cell>
        </row>
        <row r="124">
          <cell r="C124" t="str">
            <v>PPN yang dibayarkan dari Kontrak) dan biaya-biaya lainnya.</v>
          </cell>
        </row>
        <row r="125">
          <cell r="C125" t="str">
            <v>Harga Lump Sum yang diajukan Penawar harus mencakup seluruh tambahan tenaga kerja, bahan,</v>
          </cell>
        </row>
        <row r="126">
          <cell r="C126" t="str">
            <v>peralatan atau kerugian yang mungkin diperlukan untuk menyelesaikan pekerjaan sesuai dengan</v>
          </cell>
        </row>
        <row r="127">
          <cell r="C127" t="str">
            <v>Spesifikasi dan atau Gambar Rencana.</v>
          </cell>
        </row>
        <row r="129">
          <cell r="J129" t="str">
            <v>Jakarta, 29 Juni 1998.</v>
          </cell>
        </row>
        <row r="130">
          <cell r="J130" t="str">
            <v>PT. Brantas Abipraya (Persero)</v>
          </cell>
        </row>
        <row r="131">
          <cell r="J131" t="str">
            <v>Cabang II</v>
          </cell>
        </row>
        <row r="138">
          <cell r="J138" t="str">
            <v>Ir. SUTJIPTO</v>
          </cell>
        </row>
        <row r="139">
          <cell r="J139" t="str">
            <v>Kepala Cabang</v>
          </cell>
        </row>
        <row r="141">
          <cell r="B141" t="str">
            <v>NOMOR / NAMA PAKET KONTRAK</v>
          </cell>
          <cell r="F141" t="str">
            <v>:</v>
          </cell>
          <cell r="G141" t="str">
            <v>Paket I Bakauheni - Ketapang - Lb. Maringgai</v>
          </cell>
        </row>
        <row r="142">
          <cell r="B142" t="str">
            <v>NOMOR MATA PEMBAYARAN</v>
          </cell>
          <cell r="F142" t="str">
            <v>:</v>
          </cell>
          <cell r="G142" t="str">
            <v>1.17</v>
          </cell>
        </row>
        <row r="143">
          <cell r="B143" t="str">
            <v>JENIS PEKERJAAN</v>
          </cell>
          <cell r="F143" t="str">
            <v>:</v>
          </cell>
          <cell r="G143" t="str">
            <v>Mobilisasi</v>
          </cell>
        </row>
        <row r="144">
          <cell r="B144" t="str">
            <v>SATUAN PEKERJAAN</v>
          </cell>
          <cell r="F144" t="str">
            <v>:</v>
          </cell>
          <cell r="G144" t="str">
            <v>Lumpsum</v>
          </cell>
        </row>
        <row r="146">
          <cell r="B146" t="str">
            <v>NAMA PENAWAR : PT. BRANTAS ABIPRAYA ( PERSERO )</v>
          </cell>
        </row>
        <row r="147">
          <cell r="J147" t="str">
            <v>Biaya</v>
          </cell>
          <cell r="K147" t="str">
            <v>Jumlah Per Satuan</v>
          </cell>
        </row>
        <row r="148">
          <cell r="B148" t="str">
            <v>No</v>
          </cell>
          <cell r="C148" t="str">
            <v>U r a i a n</v>
          </cell>
          <cell r="H148" t="str">
            <v>Satuan</v>
          </cell>
          <cell r="I148" t="str">
            <v>Kuantitas</v>
          </cell>
          <cell r="J148" t="str">
            <v>Satuan</v>
          </cell>
          <cell r="K148" t="str">
            <v>Pengukuran</v>
          </cell>
        </row>
        <row r="149">
          <cell r="J149" t="str">
            <v>(Rp)</v>
          </cell>
          <cell r="K149" t="str">
            <v>(Rp)</v>
          </cell>
        </row>
        <row r="150">
          <cell r="B150" t="str">
            <v>A</v>
          </cell>
          <cell r="C150" t="str">
            <v xml:space="preserve"> Tenaga</v>
          </cell>
        </row>
        <row r="151">
          <cell r="C151" t="str">
            <v xml:space="preserve"> Mandor</v>
          </cell>
          <cell r="H151" t="str">
            <v>jam</v>
          </cell>
          <cell r="I151">
            <v>6.3E-3</v>
          </cell>
          <cell r="J151">
            <v>2500</v>
          </cell>
          <cell r="K151">
            <v>15.75</v>
          </cell>
        </row>
        <row r="152">
          <cell r="C152" t="str">
            <v xml:space="preserve"> Operator</v>
          </cell>
          <cell r="H152" t="str">
            <v>jam</v>
          </cell>
          <cell r="I152">
            <v>8.7499999999999994E-2</v>
          </cell>
          <cell r="J152">
            <v>4000</v>
          </cell>
          <cell r="K152">
            <v>350</v>
          </cell>
        </row>
        <row r="158">
          <cell r="K158">
            <v>365.75</v>
          </cell>
        </row>
        <row r="159">
          <cell r="B159" t="str">
            <v>B</v>
          </cell>
          <cell r="C159" t="str">
            <v xml:space="preserve"> B a h a n</v>
          </cell>
        </row>
        <row r="160">
          <cell r="C160" t="str">
            <v xml:space="preserve"> Materil bantu</v>
          </cell>
          <cell r="H160" t="str">
            <v>ls</v>
          </cell>
          <cell r="K160">
            <v>0</v>
          </cell>
        </row>
        <row r="169">
          <cell r="K169">
            <v>0</v>
          </cell>
        </row>
        <row r="170">
          <cell r="B170" t="str">
            <v>C</v>
          </cell>
          <cell r="C170" t="str">
            <v xml:space="preserve"> Peralatan</v>
          </cell>
        </row>
        <row r="171">
          <cell r="C171" t="str">
            <v xml:space="preserve"> Alat bantu</v>
          </cell>
          <cell r="H171" t="str">
            <v>ls</v>
          </cell>
          <cell r="K171">
            <v>0</v>
          </cell>
        </row>
        <row r="180">
          <cell r="K180">
            <v>0</v>
          </cell>
        </row>
        <row r="181">
          <cell r="B181" t="str">
            <v>D</v>
          </cell>
          <cell r="C181" t="str">
            <v xml:space="preserve"> Jumlah = ( A + B + C )</v>
          </cell>
          <cell r="K181">
            <v>365.75</v>
          </cell>
        </row>
        <row r="183">
          <cell r="B183" t="str">
            <v>E</v>
          </cell>
          <cell r="C183" t="str">
            <v xml:space="preserve"> Biaya Umum dan Keuntungan </v>
          </cell>
          <cell r="H183">
            <v>0</v>
          </cell>
          <cell r="K183">
            <v>0</v>
          </cell>
        </row>
        <row r="185">
          <cell r="B185" t="str">
            <v>F</v>
          </cell>
          <cell r="C185" t="str">
            <v xml:space="preserve"> Harga Satuan = ( D + E )</v>
          </cell>
          <cell r="K185">
            <v>365.75</v>
          </cell>
        </row>
        <row r="186">
          <cell r="K186">
            <v>365</v>
          </cell>
        </row>
      </sheetData>
      <sheetData sheetId="8"/>
      <sheetData sheetId="9"/>
      <sheetData sheetId="10">
        <row r="1">
          <cell r="B1" t="str">
            <v>A N A L I S A    T E K N I K</v>
          </cell>
        </row>
        <row r="2">
          <cell r="C2" t="str">
            <v>JENIS PEKERJAAN</v>
          </cell>
          <cell r="J2" t="str">
            <v>Galian Tanah</v>
          </cell>
          <cell r="L2" t="str">
            <v>Galian Tanah</v>
          </cell>
        </row>
        <row r="3">
          <cell r="J3" t="str">
            <v>Biasa</v>
          </cell>
          <cell r="L3" t="str">
            <v>untuk Drainase</v>
          </cell>
        </row>
        <row r="4">
          <cell r="B4" t="str">
            <v>a.</v>
          </cell>
          <cell r="C4" t="str">
            <v>Bahan yang diperlukan</v>
          </cell>
        </row>
        <row r="40">
          <cell r="B40" t="str">
            <v>b.</v>
          </cell>
          <cell r="C40" t="str">
            <v>Peralatan yang diperlukan</v>
          </cell>
        </row>
        <row r="42">
          <cell r="C42" t="str">
            <v>1.</v>
          </cell>
          <cell r="D42" t="str">
            <v>Excavator</v>
          </cell>
        </row>
        <row r="44">
          <cell r="D44" t="str">
            <v>Kapasitas bucket</v>
          </cell>
          <cell r="I44" t="str">
            <v>( v )</v>
          </cell>
          <cell r="J44">
            <v>0.9</v>
          </cell>
          <cell r="K44" t="str">
            <v>m3</v>
          </cell>
          <cell r="L44">
            <v>0.9</v>
          </cell>
          <cell r="M44" t="str">
            <v>m3</v>
          </cell>
        </row>
        <row r="45">
          <cell r="D45" t="str">
            <v>Factor koreksi</v>
          </cell>
          <cell r="I45" t="str">
            <v>( F )</v>
          </cell>
        </row>
        <row r="46">
          <cell r="D46" t="str">
            <v>-</v>
          </cell>
          <cell r="E46" t="str">
            <v>Efisiensi alat</v>
          </cell>
          <cell r="I46" t="str">
            <v>( f1 )</v>
          </cell>
          <cell r="J46">
            <v>0.83</v>
          </cell>
          <cell r="L46">
            <v>0.83</v>
          </cell>
        </row>
        <row r="47">
          <cell r="D47" t="str">
            <v>-</v>
          </cell>
          <cell r="E47" t="str">
            <v>Berat volume material</v>
          </cell>
          <cell r="I47" t="str">
            <v>( f2 )</v>
          </cell>
          <cell r="J47">
            <v>0.83</v>
          </cell>
          <cell r="L47">
            <v>0.83</v>
          </cell>
        </row>
        <row r="48">
          <cell r="D48" t="str">
            <v>-</v>
          </cell>
          <cell r="E48" t="str">
            <v>Isian bucket</v>
          </cell>
          <cell r="I48" t="str">
            <v>( f3 )</v>
          </cell>
          <cell r="J48">
            <v>0.9</v>
          </cell>
          <cell r="L48">
            <v>0.9</v>
          </cell>
        </row>
        <row r="49">
          <cell r="D49" t="str">
            <v>-</v>
          </cell>
          <cell r="E49" t="str">
            <v>Angle swing &amp; lokasi</v>
          </cell>
          <cell r="I49" t="str">
            <v>( f4 )</v>
          </cell>
          <cell r="J49">
            <v>0.6</v>
          </cell>
          <cell r="L49">
            <v>0.6</v>
          </cell>
        </row>
        <row r="50">
          <cell r="E50" t="str">
            <v>F = f1 x f2 x f3 x f4</v>
          </cell>
          <cell r="I50" t="str">
            <v>( F )</v>
          </cell>
          <cell r="J50">
            <v>0.37200599999999995</v>
          </cell>
          <cell r="L50">
            <v>0.37200599999999995</v>
          </cell>
        </row>
        <row r="51">
          <cell r="D51" t="str">
            <v>Cycle Time  :</v>
          </cell>
          <cell r="I51" t="str">
            <v>( C )</v>
          </cell>
          <cell r="J51">
            <v>0.3</v>
          </cell>
          <cell r="K51" t="str">
            <v>menit</v>
          </cell>
          <cell r="L51">
            <v>0.5</v>
          </cell>
          <cell r="M51" t="str">
            <v>menit</v>
          </cell>
        </row>
        <row r="52">
          <cell r="J52">
            <v>5.0000000000000001E-3</v>
          </cell>
          <cell r="K52" t="str">
            <v>jam</v>
          </cell>
          <cell r="L52">
            <v>8.3333333333333332E-3</v>
          </cell>
          <cell r="M52" t="str">
            <v>jam</v>
          </cell>
        </row>
        <row r="53">
          <cell r="D53" t="str">
            <v>Produksi per Jam  :</v>
          </cell>
          <cell r="I53" t="str">
            <v>( Q1 )</v>
          </cell>
        </row>
        <row r="55">
          <cell r="H55" t="str">
            <v>F x v</v>
          </cell>
        </row>
        <row r="56">
          <cell r="E56" t="str">
            <v>Q1</v>
          </cell>
          <cell r="F56" t="str">
            <v>=</v>
          </cell>
          <cell r="H56" t="str">
            <v>-----------------</v>
          </cell>
          <cell r="I56" t="str">
            <v>( Q1 )</v>
          </cell>
          <cell r="J56">
            <v>66.961079999999995</v>
          </cell>
          <cell r="K56" t="str">
            <v>m3</v>
          </cell>
          <cell r="L56">
            <v>40.176648</v>
          </cell>
          <cell r="M56" t="str">
            <v>m3</v>
          </cell>
        </row>
        <row r="57">
          <cell r="H57" t="str">
            <v>C</v>
          </cell>
        </row>
        <row r="60">
          <cell r="C60" t="str">
            <v>2.</v>
          </cell>
          <cell r="D60" t="str">
            <v>Dump Truck</v>
          </cell>
        </row>
        <row r="62">
          <cell r="D62" t="str">
            <v>Kapasitas muat</v>
          </cell>
          <cell r="I62" t="str">
            <v>( v )</v>
          </cell>
          <cell r="J62">
            <v>4</v>
          </cell>
          <cell r="K62" t="str">
            <v>m3</v>
          </cell>
          <cell r="L62">
            <v>4</v>
          </cell>
          <cell r="M62" t="str">
            <v>m3</v>
          </cell>
        </row>
        <row r="63">
          <cell r="D63" t="str">
            <v>Jarak angkut rata-rata</v>
          </cell>
          <cell r="I63" t="str">
            <v>( d )</v>
          </cell>
          <cell r="J63">
            <v>2</v>
          </cell>
          <cell r="K63" t="str">
            <v>km</v>
          </cell>
          <cell r="L63">
            <v>2</v>
          </cell>
          <cell r="M63" t="str">
            <v>km</v>
          </cell>
        </row>
        <row r="64">
          <cell r="D64" t="str">
            <v>Kecepatan angkut rata-rata</v>
          </cell>
          <cell r="I64" t="str">
            <v>( s )</v>
          </cell>
          <cell r="J64">
            <v>45</v>
          </cell>
          <cell r="K64" t="str">
            <v>km/jam</v>
          </cell>
          <cell r="L64">
            <v>45</v>
          </cell>
          <cell r="M64" t="str">
            <v>km/jam</v>
          </cell>
        </row>
        <row r="65">
          <cell r="D65" t="str">
            <v>Factor Koreksi</v>
          </cell>
          <cell r="I65" t="str">
            <v>( F )</v>
          </cell>
        </row>
        <row r="66">
          <cell r="D66" t="str">
            <v>-</v>
          </cell>
          <cell r="E66" t="str">
            <v>Efisiensi</v>
          </cell>
          <cell r="I66" t="str">
            <v>( f1 )</v>
          </cell>
          <cell r="J66">
            <v>0.83</v>
          </cell>
          <cell r="L66">
            <v>0.83</v>
          </cell>
        </row>
        <row r="67">
          <cell r="D67" t="str">
            <v>-</v>
          </cell>
          <cell r="E67" t="str">
            <v>Berat volume material</v>
          </cell>
          <cell r="I67" t="str">
            <v>( f2 )</v>
          </cell>
          <cell r="J67">
            <v>0.83</v>
          </cell>
          <cell r="L67">
            <v>0.83</v>
          </cell>
        </row>
        <row r="68">
          <cell r="E68" t="str">
            <v>F = f1 x f2</v>
          </cell>
          <cell r="I68" t="str">
            <v>( F )</v>
          </cell>
          <cell r="J68">
            <v>0.68889999999999996</v>
          </cell>
          <cell r="L68">
            <v>0.68889999999999996</v>
          </cell>
        </row>
        <row r="69">
          <cell r="D69" t="str">
            <v>Cycle time</v>
          </cell>
          <cell r="I69" t="str">
            <v>( C )</v>
          </cell>
        </row>
        <row r="70">
          <cell r="D70" t="str">
            <v>-</v>
          </cell>
          <cell r="E70" t="str">
            <v>Travelling</v>
          </cell>
          <cell r="G70" t="str">
            <v>=</v>
          </cell>
          <cell r="H70" t="str">
            <v>( 2 x d ) / s</v>
          </cell>
          <cell r="I70" t="str">
            <v>( c1 )</v>
          </cell>
          <cell r="J70">
            <v>8.8888888888888892E-2</v>
          </cell>
          <cell r="K70" t="str">
            <v>jam</v>
          </cell>
          <cell r="L70">
            <v>8.8888888888888892E-2</v>
          </cell>
          <cell r="M70" t="str">
            <v>jam</v>
          </cell>
        </row>
        <row r="71">
          <cell r="D71" t="str">
            <v>-</v>
          </cell>
          <cell r="E71" t="str">
            <v>Muat</v>
          </cell>
          <cell r="G71" t="str">
            <v>=</v>
          </cell>
          <cell r="H71" t="str">
            <v>( f2 x v ) / Q1</v>
          </cell>
          <cell r="I71" t="str">
            <v>( c2 )</v>
          </cell>
          <cell r="J71">
            <v>4.9581040210223609E-2</v>
          </cell>
          <cell r="K71" t="str">
            <v>jam</v>
          </cell>
          <cell r="L71">
            <v>8.2635067017039349E-2</v>
          </cell>
          <cell r="M71" t="str">
            <v>jam</v>
          </cell>
        </row>
        <row r="72">
          <cell r="D72" t="str">
            <v>-</v>
          </cell>
          <cell r="E72" t="str">
            <v>Tunggu, putar</v>
          </cell>
          <cell r="G72" t="str">
            <v>=</v>
          </cell>
          <cell r="H72" t="str">
            <v>1  menit</v>
          </cell>
          <cell r="I72" t="str">
            <v>( c3 )</v>
          </cell>
          <cell r="J72">
            <v>1.6666666666666666E-2</v>
          </cell>
          <cell r="K72" t="str">
            <v>jam</v>
          </cell>
          <cell r="L72">
            <v>1.6666666666666666E-2</v>
          </cell>
          <cell r="M72" t="str">
            <v>jam</v>
          </cell>
        </row>
        <row r="73">
          <cell r="D73" t="str">
            <v>C = c1 + c2 + c3</v>
          </cell>
          <cell r="I73" t="str">
            <v>( C )</v>
          </cell>
          <cell r="J73">
            <v>0.15513659576577915</v>
          </cell>
          <cell r="K73" t="str">
            <v>jam</v>
          </cell>
          <cell r="L73">
            <v>0.18819062257259489</v>
          </cell>
          <cell r="M73" t="str">
            <v>jam</v>
          </cell>
        </row>
        <row r="74">
          <cell r="D74" t="str">
            <v>Produksi per Jam</v>
          </cell>
          <cell r="I74" t="str">
            <v>( Q2 )</v>
          </cell>
        </row>
        <row r="75">
          <cell r="H75" t="str">
            <v>F x v</v>
          </cell>
        </row>
        <row r="76">
          <cell r="E76" t="str">
            <v>( Q2 )</v>
          </cell>
          <cell r="F76" t="str">
            <v>=</v>
          </cell>
          <cell r="H76" t="str">
            <v>--------------------</v>
          </cell>
          <cell r="I76" t="str">
            <v>( Q2 )</v>
          </cell>
          <cell r="J76">
            <v>17.762411160293389</v>
          </cell>
          <cell r="K76" t="str">
            <v>m3</v>
          </cell>
          <cell r="L76">
            <v>14.642599946429435</v>
          </cell>
          <cell r="M76" t="str">
            <v>m3</v>
          </cell>
        </row>
        <row r="77">
          <cell r="H77" t="str">
            <v>C</v>
          </cell>
        </row>
        <row r="80">
          <cell r="D80" t="str">
            <v>*</v>
          </cell>
          <cell r="E80" t="str">
            <v>Setiap m3, diperlukan Alat</v>
          </cell>
          <cell r="I80" t="str">
            <v>:</v>
          </cell>
        </row>
        <row r="82">
          <cell r="E82" t="str">
            <v>-</v>
          </cell>
          <cell r="F82" t="str">
            <v>Excavator</v>
          </cell>
          <cell r="I82" t="str">
            <v>(1/Q1)</v>
          </cell>
          <cell r="J82">
            <v>1.493404825609145E-2</v>
          </cell>
          <cell r="L82">
            <v>2.4890080426819082E-2</v>
          </cell>
        </row>
        <row r="83">
          <cell r="E83" t="str">
            <v>-</v>
          </cell>
          <cell r="F83" t="str">
            <v>Dump Truck</v>
          </cell>
          <cell r="I83" t="str">
            <v>(1/Q2)</v>
          </cell>
          <cell r="J83">
            <v>5.6298663001081134E-2</v>
          </cell>
          <cell r="L83">
            <v>6.8293882483885501E-2</v>
          </cell>
        </row>
        <row r="91">
          <cell r="B91" t="str">
            <v>c.</v>
          </cell>
          <cell r="C91" t="str">
            <v>Produksi per hari</v>
          </cell>
        </row>
        <row r="92">
          <cell r="D92" t="str">
            <v>Qm (menentukan)</v>
          </cell>
          <cell r="G92" t="str">
            <v>=</v>
          </cell>
          <cell r="H92" t="str">
            <v>Excavator</v>
          </cell>
          <cell r="I92" t="str">
            <v>( Qm )</v>
          </cell>
          <cell r="J92">
            <v>66.961079999999995</v>
          </cell>
          <cell r="K92" t="str">
            <v>m3</v>
          </cell>
          <cell r="L92">
            <v>40.176648</v>
          </cell>
          <cell r="M92" t="str">
            <v>m3</v>
          </cell>
        </row>
        <row r="93">
          <cell r="D93" t="str">
            <v xml:space="preserve">Q </v>
          </cell>
          <cell r="E93" t="str">
            <v>=</v>
          </cell>
          <cell r="F93">
            <v>7</v>
          </cell>
          <cell r="G93" t="str">
            <v>x</v>
          </cell>
          <cell r="H93" t="str">
            <v xml:space="preserve">  Qm</v>
          </cell>
          <cell r="I93" t="str">
            <v>( Q )</v>
          </cell>
          <cell r="J93">
            <v>468.72755999999998</v>
          </cell>
          <cell r="K93" t="str">
            <v>m3</v>
          </cell>
          <cell r="L93">
            <v>281.236536</v>
          </cell>
          <cell r="M93" t="str">
            <v>m3</v>
          </cell>
        </row>
        <row r="97">
          <cell r="B97" t="str">
            <v>d.</v>
          </cell>
          <cell r="C97" t="str">
            <v>Tenaga yang diperlukan</v>
          </cell>
        </row>
        <row r="98">
          <cell r="C98" t="str">
            <v>Setiap hari diperlukan</v>
          </cell>
        </row>
        <row r="99">
          <cell r="D99" t="str">
            <v>-</v>
          </cell>
          <cell r="E99" t="str">
            <v>Pekerja biasa</v>
          </cell>
          <cell r="J99">
            <v>6</v>
          </cell>
          <cell r="K99" t="str">
            <v>orang</v>
          </cell>
          <cell r="L99">
            <v>12</v>
          </cell>
          <cell r="M99" t="str">
            <v>orang</v>
          </cell>
        </row>
        <row r="100">
          <cell r="J100">
            <v>42</v>
          </cell>
          <cell r="K100" t="str">
            <v>jam</v>
          </cell>
          <cell r="L100">
            <v>84</v>
          </cell>
          <cell r="M100" t="str">
            <v>jam</v>
          </cell>
        </row>
        <row r="101">
          <cell r="D101" t="str">
            <v>-</v>
          </cell>
          <cell r="E101" t="str">
            <v>Mandor</v>
          </cell>
          <cell r="J101">
            <v>1</v>
          </cell>
          <cell r="K101" t="str">
            <v>orang</v>
          </cell>
          <cell r="L101">
            <v>1</v>
          </cell>
          <cell r="M101" t="str">
            <v>orang</v>
          </cell>
        </row>
        <row r="102">
          <cell r="J102">
            <v>7</v>
          </cell>
          <cell r="K102" t="str">
            <v>jam</v>
          </cell>
          <cell r="L102">
            <v>7</v>
          </cell>
          <cell r="M102" t="str">
            <v>jam</v>
          </cell>
        </row>
        <row r="103">
          <cell r="D103" t="str">
            <v>*</v>
          </cell>
          <cell r="E103" t="str">
            <v>Setiap m3, diperlukan Tenaga</v>
          </cell>
        </row>
        <row r="104">
          <cell r="D104" t="str">
            <v>-</v>
          </cell>
          <cell r="E104" t="str">
            <v>Pekerja biasa</v>
          </cell>
          <cell r="I104" t="str">
            <v>(P/Q)</v>
          </cell>
          <cell r="J104">
            <v>8.9604289536548698E-2</v>
          </cell>
          <cell r="K104" t="str">
            <v>jam</v>
          </cell>
          <cell r="L104">
            <v>0.1792085790730974</v>
          </cell>
          <cell r="M104" t="str">
            <v>jam</v>
          </cell>
        </row>
        <row r="105">
          <cell r="D105" t="str">
            <v>-</v>
          </cell>
          <cell r="E105" t="str">
            <v>Mandor</v>
          </cell>
          <cell r="I105" t="str">
            <v>(M/Q)</v>
          </cell>
          <cell r="J105">
            <v>1.493404825609145E-2</v>
          </cell>
          <cell r="K105" t="str">
            <v>jam</v>
          </cell>
          <cell r="L105">
            <v>1.493404825609145E-2</v>
          </cell>
          <cell r="M105" t="str">
            <v>jam</v>
          </cell>
        </row>
      </sheetData>
      <sheetData sheetId="11">
        <row r="1">
          <cell r="B1" t="str">
            <v>A N A L I S A    T E K N I K</v>
          </cell>
        </row>
        <row r="2">
          <cell r="C2" t="str">
            <v>JENIS PEKERJAAN</v>
          </cell>
          <cell r="J2" t="str">
            <v>Timbunan</v>
          </cell>
        </row>
        <row r="3">
          <cell r="J3" t="str">
            <v>Tanah</v>
          </cell>
        </row>
        <row r="4">
          <cell r="B4" t="str">
            <v>a.</v>
          </cell>
          <cell r="C4" t="str">
            <v>Bahan yang diperlukan</v>
          </cell>
        </row>
        <row r="5">
          <cell r="C5" t="str">
            <v>-</v>
          </cell>
          <cell r="D5" t="str">
            <v>Tanah Timbunan</v>
          </cell>
          <cell r="J5">
            <v>1.3</v>
          </cell>
          <cell r="K5" t="str">
            <v>m3</v>
          </cell>
        </row>
        <row r="40">
          <cell r="B40" t="str">
            <v>b.</v>
          </cell>
          <cell r="C40" t="str">
            <v>Peralatan yang diperlukan</v>
          </cell>
        </row>
        <row r="42">
          <cell r="C42" t="str">
            <v>1.</v>
          </cell>
          <cell r="D42" t="str">
            <v>Excavator</v>
          </cell>
        </row>
        <row r="44">
          <cell r="D44" t="str">
            <v>Kapasitas bucket</v>
          </cell>
          <cell r="I44" t="str">
            <v>( v )</v>
          </cell>
          <cell r="J44">
            <v>0.9</v>
          </cell>
          <cell r="K44" t="str">
            <v>m3</v>
          </cell>
        </row>
        <row r="45">
          <cell r="D45" t="str">
            <v>Factor koreksi</v>
          </cell>
          <cell r="I45" t="str">
            <v>( F )</v>
          </cell>
        </row>
        <row r="46">
          <cell r="D46" t="str">
            <v>-</v>
          </cell>
          <cell r="E46" t="str">
            <v>Efisiensi alat</v>
          </cell>
          <cell r="I46" t="str">
            <v>( f1 )</v>
          </cell>
          <cell r="J46">
            <v>0.83</v>
          </cell>
        </row>
        <row r="47">
          <cell r="D47" t="str">
            <v>-</v>
          </cell>
          <cell r="E47" t="str">
            <v>Berat volume material</v>
          </cell>
          <cell r="I47" t="str">
            <v>( f2 )</v>
          </cell>
          <cell r="J47">
            <v>0.83</v>
          </cell>
        </row>
        <row r="48">
          <cell r="D48" t="str">
            <v>-</v>
          </cell>
          <cell r="E48" t="str">
            <v>Isian bucket</v>
          </cell>
          <cell r="I48" t="str">
            <v>( f3 )</v>
          </cell>
          <cell r="J48">
            <v>0.9</v>
          </cell>
        </row>
        <row r="49">
          <cell r="D49" t="str">
            <v>-</v>
          </cell>
          <cell r="E49" t="str">
            <v>Angle swing &amp; lokasi</v>
          </cell>
          <cell r="I49" t="str">
            <v>( f4 )</v>
          </cell>
          <cell r="J49">
            <v>0.75</v>
          </cell>
        </row>
        <row r="50">
          <cell r="E50" t="str">
            <v>F = f1 x f2 x f3 x f4</v>
          </cell>
          <cell r="I50" t="str">
            <v>( F )</v>
          </cell>
          <cell r="J50">
            <v>0.46500749999999996</v>
          </cell>
        </row>
        <row r="51">
          <cell r="D51" t="str">
            <v>Cycle Time  :</v>
          </cell>
          <cell r="I51" t="str">
            <v>( C )</v>
          </cell>
          <cell r="J51">
            <v>0.3</v>
          </cell>
          <cell r="K51" t="str">
            <v>menit</v>
          </cell>
        </row>
        <row r="52">
          <cell r="J52">
            <v>5.0000000000000001E-3</v>
          </cell>
          <cell r="K52" t="str">
            <v>jam</v>
          </cell>
        </row>
        <row r="53">
          <cell r="D53" t="str">
            <v>Produksi per Jam  :</v>
          </cell>
          <cell r="I53" t="str">
            <v>( Q1 )</v>
          </cell>
        </row>
        <row r="55">
          <cell r="H55" t="str">
            <v>F x v</v>
          </cell>
        </row>
        <row r="56">
          <cell r="E56" t="str">
            <v>Q1</v>
          </cell>
          <cell r="F56" t="str">
            <v>=</v>
          </cell>
          <cell r="H56" t="str">
            <v>-----------------</v>
          </cell>
          <cell r="I56" t="str">
            <v>( Q1 )</v>
          </cell>
          <cell r="J56">
            <v>83.701349999999991</v>
          </cell>
          <cell r="K56" t="str">
            <v>m3</v>
          </cell>
        </row>
        <row r="57">
          <cell r="H57" t="str">
            <v>C</v>
          </cell>
        </row>
        <row r="60">
          <cell r="C60" t="str">
            <v>2.</v>
          </cell>
          <cell r="D60" t="str">
            <v>Dump Truck</v>
          </cell>
        </row>
        <row r="62">
          <cell r="D62" t="str">
            <v>Kapasitas muat</v>
          </cell>
          <cell r="I62" t="str">
            <v>( v )</v>
          </cell>
          <cell r="J62">
            <v>4</v>
          </cell>
          <cell r="K62" t="str">
            <v>m3</v>
          </cell>
        </row>
        <row r="63">
          <cell r="D63" t="str">
            <v>Jarak angkut rata-rata</v>
          </cell>
          <cell r="I63" t="str">
            <v>( d )</v>
          </cell>
          <cell r="J63">
            <v>3</v>
          </cell>
          <cell r="K63" t="str">
            <v>km</v>
          </cell>
        </row>
        <row r="64">
          <cell r="D64" t="str">
            <v>Kecepatan angkut rata-rata</v>
          </cell>
          <cell r="I64" t="str">
            <v>( s )</v>
          </cell>
          <cell r="J64">
            <v>45</v>
          </cell>
          <cell r="K64" t="str">
            <v>km/jam</v>
          </cell>
        </row>
        <row r="65">
          <cell r="D65" t="str">
            <v>Factor Koreksi</v>
          </cell>
          <cell r="I65" t="str">
            <v>( F )</v>
          </cell>
        </row>
        <row r="66">
          <cell r="D66" t="str">
            <v>-</v>
          </cell>
          <cell r="E66" t="str">
            <v>Efisiensi</v>
          </cell>
          <cell r="I66" t="str">
            <v>( f1 )</v>
          </cell>
          <cell r="J66">
            <v>0.83</v>
          </cell>
        </row>
        <row r="67">
          <cell r="D67" t="str">
            <v>-</v>
          </cell>
          <cell r="E67" t="str">
            <v>Berat volume material</v>
          </cell>
          <cell r="I67" t="str">
            <v>( f2 )</v>
          </cell>
          <cell r="J67">
            <v>0.83</v>
          </cell>
        </row>
        <row r="68">
          <cell r="E68" t="str">
            <v>F = f1 x f2</v>
          </cell>
          <cell r="I68" t="str">
            <v>( F )</v>
          </cell>
          <cell r="J68">
            <v>0.68889999999999996</v>
          </cell>
        </row>
        <row r="69">
          <cell r="D69" t="str">
            <v>Cycle time</v>
          </cell>
          <cell r="I69" t="str">
            <v>( C )</v>
          </cell>
        </row>
        <row r="70">
          <cell r="D70" t="str">
            <v>-</v>
          </cell>
          <cell r="E70" t="str">
            <v>Travelling</v>
          </cell>
          <cell r="G70" t="str">
            <v>=</v>
          </cell>
          <cell r="H70" t="str">
            <v>( 2 x d ) / s</v>
          </cell>
          <cell r="I70" t="str">
            <v>( c1 )</v>
          </cell>
          <cell r="J70">
            <v>0.13333333333333333</v>
          </cell>
          <cell r="K70" t="str">
            <v>jam</v>
          </cell>
        </row>
        <row r="71">
          <cell r="D71" t="str">
            <v>-</v>
          </cell>
          <cell r="E71" t="str">
            <v>Muat</v>
          </cell>
          <cell r="G71" t="str">
            <v>=</v>
          </cell>
          <cell r="H71" t="str">
            <v>( f2 x v ) / Q1</v>
          </cell>
          <cell r="I71" t="str">
            <v>( c2 )</v>
          </cell>
          <cell r="J71">
            <v>3.9664832168178892E-2</v>
          </cell>
          <cell r="K71" t="str">
            <v>jam</v>
          </cell>
        </row>
        <row r="72">
          <cell r="D72" t="str">
            <v>-</v>
          </cell>
          <cell r="E72" t="str">
            <v>Tunggu, putar</v>
          </cell>
          <cell r="G72" t="str">
            <v>=</v>
          </cell>
          <cell r="H72" t="str">
            <v>1  menit</v>
          </cell>
          <cell r="I72" t="str">
            <v>( c3 )</v>
          </cell>
          <cell r="J72">
            <v>1.6666666666666666E-2</v>
          </cell>
          <cell r="K72" t="str">
            <v>jam</v>
          </cell>
        </row>
        <row r="73">
          <cell r="D73" t="str">
            <v>C = c1 + c2 + c3</v>
          </cell>
          <cell r="I73" t="str">
            <v>( C )</v>
          </cell>
          <cell r="J73">
            <v>0.18966483216817889</v>
          </cell>
          <cell r="K73" t="str">
            <v>jam</v>
          </cell>
        </row>
        <row r="74">
          <cell r="D74" t="str">
            <v>Produksi per Jam</v>
          </cell>
          <cell r="I74" t="str">
            <v>( Q2 )</v>
          </cell>
        </row>
        <row r="75">
          <cell r="H75" t="str">
            <v>F x v</v>
          </cell>
        </row>
        <row r="76">
          <cell r="E76" t="str">
            <v>( Q2 )</v>
          </cell>
          <cell r="F76" t="str">
            <v>=</v>
          </cell>
          <cell r="H76" t="str">
            <v>--------------------</v>
          </cell>
          <cell r="I76" t="str">
            <v>( Q2 )</v>
          </cell>
          <cell r="J76">
            <v>14.528787274367049</v>
          </cell>
          <cell r="K76" t="str">
            <v>m3</v>
          </cell>
        </row>
        <row r="77">
          <cell r="H77" t="str">
            <v>C</v>
          </cell>
        </row>
        <row r="80">
          <cell r="C80" t="str">
            <v>3.</v>
          </cell>
          <cell r="D80" t="str">
            <v>Motor grader</v>
          </cell>
        </row>
        <row r="81">
          <cell r="D81" t="str">
            <v>Jarak operasi rata-rata</v>
          </cell>
          <cell r="I81" t="str">
            <v>( d )</v>
          </cell>
          <cell r="J81">
            <v>50</v>
          </cell>
          <cell r="K81" t="str">
            <v>m</v>
          </cell>
        </row>
        <row r="82">
          <cell r="D82" t="str">
            <v>Kecepatan</v>
          </cell>
          <cell r="I82" t="str">
            <v>( s )</v>
          </cell>
          <cell r="J82">
            <v>4</v>
          </cell>
          <cell r="K82" t="str">
            <v>km/jam</v>
          </cell>
        </row>
        <row r="83">
          <cell r="D83" t="str">
            <v>Panjang efektif blade</v>
          </cell>
          <cell r="I83" t="str">
            <v>( w )</v>
          </cell>
          <cell r="J83">
            <v>2.4</v>
          </cell>
          <cell r="K83" t="str">
            <v>m</v>
          </cell>
        </row>
        <row r="84">
          <cell r="D84" t="str">
            <v>Tebal hamparan padat</v>
          </cell>
          <cell r="I84" t="str">
            <v>( t )</v>
          </cell>
          <cell r="J84">
            <v>0.2</v>
          </cell>
          <cell r="K84" t="str">
            <v>m</v>
          </cell>
        </row>
        <row r="85">
          <cell r="D85" t="str">
            <v>Banyak lintasan</v>
          </cell>
          <cell r="I85" t="str">
            <v>( n )</v>
          </cell>
          <cell r="J85">
            <v>3</v>
          </cell>
          <cell r="K85" t="str">
            <v>x pp</v>
          </cell>
        </row>
        <row r="86">
          <cell r="D86" t="str">
            <v>Factor efisien alat</v>
          </cell>
          <cell r="I86" t="str">
            <v>( f1 )</v>
          </cell>
          <cell r="J86">
            <v>0.83333333333333337</v>
          </cell>
        </row>
        <row r="88">
          <cell r="D88" t="str">
            <v>Cycle time</v>
          </cell>
          <cell r="I88" t="str">
            <v>( C )</v>
          </cell>
        </row>
        <row r="89">
          <cell r="D89" t="str">
            <v>-</v>
          </cell>
          <cell r="E89" t="str">
            <v>Perataan</v>
          </cell>
          <cell r="G89" t="str">
            <v>=</v>
          </cell>
          <cell r="H89" t="str">
            <v>( 2 x d ) / s</v>
          </cell>
          <cell r="I89" t="str">
            <v>( c1 )</v>
          </cell>
          <cell r="J89">
            <v>2.5000000000000001E-2</v>
          </cell>
          <cell r="K89" t="str">
            <v>jam</v>
          </cell>
        </row>
        <row r="90">
          <cell r="D90" t="str">
            <v>-</v>
          </cell>
          <cell r="E90" t="str">
            <v>lain-lain</v>
          </cell>
          <cell r="G90" t="str">
            <v>=</v>
          </cell>
          <cell r="H90" t="str">
            <v>1  menit</v>
          </cell>
          <cell r="I90" t="str">
            <v>( c2 )</v>
          </cell>
          <cell r="J90">
            <v>1.6666666666666666E-2</v>
          </cell>
          <cell r="K90" t="str">
            <v>jam</v>
          </cell>
        </row>
        <row r="91">
          <cell r="D91" t="str">
            <v>C = c1 + c2</v>
          </cell>
          <cell r="I91" t="str">
            <v>( C )</v>
          </cell>
          <cell r="J91">
            <v>4.1666666666666671E-2</v>
          </cell>
          <cell r="K91" t="str">
            <v>jam</v>
          </cell>
        </row>
        <row r="93">
          <cell r="D93" t="str">
            <v>Produksi per Jam</v>
          </cell>
          <cell r="I93" t="str">
            <v>( Q3 )</v>
          </cell>
        </row>
        <row r="94">
          <cell r="H94" t="str">
            <v xml:space="preserve">d x w x t x f1 </v>
          </cell>
        </row>
        <row r="95">
          <cell r="E95" t="str">
            <v>( Q3 )</v>
          </cell>
          <cell r="F95" t="str">
            <v>=</v>
          </cell>
          <cell r="H95" t="str">
            <v>--------------------</v>
          </cell>
          <cell r="I95" t="str">
            <v>( Q3 )</v>
          </cell>
          <cell r="J95">
            <v>160</v>
          </cell>
          <cell r="K95" t="str">
            <v>m3</v>
          </cell>
        </row>
        <row r="96">
          <cell r="H96" t="str">
            <v>C x n</v>
          </cell>
        </row>
        <row r="100">
          <cell r="C100" t="str">
            <v>4.</v>
          </cell>
          <cell r="D100" t="str">
            <v>Vibrator Roller</v>
          </cell>
        </row>
        <row r="101">
          <cell r="D101" t="str">
            <v>Kecepatan</v>
          </cell>
          <cell r="I101" t="str">
            <v>( s )</v>
          </cell>
          <cell r="J101">
            <v>4</v>
          </cell>
          <cell r="K101" t="str">
            <v>km/jam</v>
          </cell>
        </row>
        <row r="102">
          <cell r="D102" t="str">
            <v>Lebar efektif pemadatan</v>
          </cell>
          <cell r="I102" t="str">
            <v>( w )</v>
          </cell>
          <cell r="J102">
            <v>1.2</v>
          </cell>
          <cell r="K102" t="str">
            <v>m</v>
          </cell>
        </row>
        <row r="103">
          <cell r="D103" t="str">
            <v>Tebal hamparan padat</v>
          </cell>
          <cell r="I103" t="str">
            <v>( t )</v>
          </cell>
          <cell r="J103">
            <v>0.2</v>
          </cell>
          <cell r="K103" t="str">
            <v>m</v>
          </cell>
        </row>
        <row r="104">
          <cell r="D104" t="str">
            <v>Banyak lintasan</v>
          </cell>
          <cell r="I104" t="str">
            <v>( n )</v>
          </cell>
          <cell r="J104">
            <v>8</v>
          </cell>
        </row>
        <row r="105">
          <cell r="D105" t="str">
            <v>Faktor efisiensi Alat</v>
          </cell>
          <cell r="I105" t="str">
            <v>( f1 )</v>
          </cell>
          <cell r="J105">
            <v>0.83333333333333337</v>
          </cell>
        </row>
        <row r="107">
          <cell r="D107" t="str">
            <v>Produksi per Jam</v>
          </cell>
          <cell r="I107" t="str">
            <v>( Q4 )</v>
          </cell>
        </row>
        <row r="108">
          <cell r="H108" t="str">
            <v xml:space="preserve">s x w x t x f1 </v>
          </cell>
        </row>
        <row r="109">
          <cell r="E109" t="str">
            <v>( Q4 )</v>
          </cell>
          <cell r="F109" t="str">
            <v>=</v>
          </cell>
          <cell r="H109" t="str">
            <v>--------------------</v>
          </cell>
          <cell r="I109" t="str">
            <v>( Q4 )</v>
          </cell>
          <cell r="J109">
            <v>100</v>
          </cell>
          <cell r="K109" t="str">
            <v>m3</v>
          </cell>
        </row>
        <row r="110">
          <cell r="H110" t="str">
            <v>n</v>
          </cell>
        </row>
        <row r="120">
          <cell r="C120" t="str">
            <v>5.</v>
          </cell>
          <cell r="D120" t="str">
            <v>Tire Roller</v>
          </cell>
        </row>
        <row r="121">
          <cell r="D121" t="str">
            <v>Kecepatan</v>
          </cell>
          <cell r="I121" t="str">
            <v>( s )</v>
          </cell>
          <cell r="J121">
            <v>4</v>
          </cell>
          <cell r="K121" t="str">
            <v>km/jam</v>
          </cell>
        </row>
        <row r="122">
          <cell r="D122" t="str">
            <v>Lebar efektif pemadatan</v>
          </cell>
          <cell r="I122" t="str">
            <v>( w )</v>
          </cell>
          <cell r="J122">
            <v>1.2</v>
          </cell>
          <cell r="K122" t="str">
            <v>m</v>
          </cell>
        </row>
        <row r="123">
          <cell r="D123" t="str">
            <v>Tebal hamparan padat</v>
          </cell>
          <cell r="I123" t="str">
            <v>( t )</v>
          </cell>
          <cell r="J123">
            <v>0.2</v>
          </cell>
          <cell r="K123" t="str">
            <v>m</v>
          </cell>
        </row>
        <row r="124">
          <cell r="D124" t="str">
            <v>Banyak lintasan</v>
          </cell>
          <cell r="I124" t="str">
            <v>( n )</v>
          </cell>
          <cell r="J124">
            <v>4</v>
          </cell>
        </row>
        <row r="125">
          <cell r="D125" t="str">
            <v>Faktor efisiensi Alat</v>
          </cell>
          <cell r="I125" t="str">
            <v>( f1 )</v>
          </cell>
          <cell r="J125">
            <v>0.83333333333333337</v>
          </cell>
        </row>
        <row r="127">
          <cell r="D127" t="str">
            <v>Produksi per Jam</v>
          </cell>
          <cell r="I127" t="str">
            <v>( Q5 )</v>
          </cell>
        </row>
        <row r="128">
          <cell r="H128" t="str">
            <v xml:space="preserve">s x w x t x f1 </v>
          </cell>
        </row>
        <row r="129">
          <cell r="E129" t="str">
            <v>( Q5 )</v>
          </cell>
          <cell r="F129" t="str">
            <v>=</v>
          </cell>
          <cell r="H129" t="str">
            <v>--------------------</v>
          </cell>
          <cell r="I129" t="str">
            <v>( Q5 )</v>
          </cell>
          <cell r="J129">
            <v>200</v>
          </cell>
          <cell r="K129" t="str">
            <v>m3</v>
          </cell>
        </row>
        <row r="130">
          <cell r="H130" t="str">
            <v>n</v>
          </cell>
        </row>
        <row r="140">
          <cell r="C140" t="str">
            <v>6.</v>
          </cell>
          <cell r="D140" t="str">
            <v>Water Tank</v>
          </cell>
        </row>
        <row r="141">
          <cell r="D141" t="str">
            <v>Volume tangki</v>
          </cell>
          <cell r="I141" t="str">
            <v>( v )</v>
          </cell>
          <cell r="J141">
            <v>2</v>
          </cell>
          <cell r="K141" t="str">
            <v>m3</v>
          </cell>
        </row>
        <row r="142">
          <cell r="D142" t="str">
            <v>Per Jam, dapat mengisi</v>
          </cell>
          <cell r="I142" t="str">
            <v>( n )</v>
          </cell>
          <cell r="J142">
            <v>4</v>
          </cell>
          <cell r="K142" t="str">
            <v>x kali</v>
          </cell>
        </row>
        <row r="143">
          <cell r="D143" t="str">
            <v>Jumlah air/m3 tanah padat</v>
          </cell>
          <cell r="I143" t="str">
            <v>( v1 )</v>
          </cell>
          <cell r="J143">
            <v>0.08</v>
          </cell>
          <cell r="L143" t="str">
            <v>kadar Air Optimum</v>
          </cell>
        </row>
        <row r="144">
          <cell r="D144" t="str">
            <v>Faktor efisiensi alat</v>
          </cell>
          <cell r="I144" t="str">
            <v>( f1 )</v>
          </cell>
          <cell r="J144">
            <v>0.83333333333333337</v>
          </cell>
        </row>
        <row r="146">
          <cell r="D146" t="str">
            <v>Produksi per Jam</v>
          </cell>
          <cell r="I146" t="str">
            <v>( Q6 )</v>
          </cell>
        </row>
        <row r="147">
          <cell r="H147" t="str">
            <v xml:space="preserve">v x n x f1 </v>
          </cell>
        </row>
        <row r="148">
          <cell r="E148" t="str">
            <v>( Q6 )</v>
          </cell>
          <cell r="F148" t="str">
            <v>=</v>
          </cell>
          <cell r="H148" t="str">
            <v>--------------------</v>
          </cell>
          <cell r="I148" t="str">
            <v>( Q6 )</v>
          </cell>
          <cell r="J148">
            <v>83.333333333333329</v>
          </cell>
          <cell r="K148" t="str">
            <v>m3</v>
          </cell>
        </row>
        <row r="149">
          <cell r="H149" t="str">
            <v>v1</v>
          </cell>
        </row>
        <row r="160">
          <cell r="C160" t="str">
            <v>*</v>
          </cell>
          <cell r="D160" t="str">
            <v>Setiap m3 diperlukan Alat :</v>
          </cell>
        </row>
        <row r="161">
          <cell r="D161" t="str">
            <v>-</v>
          </cell>
          <cell r="E161" t="str">
            <v>Excavator</v>
          </cell>
          <cell r="I161" t="str">
            <v>1/Q1</v>
          </cell>
          <cell r="J161">
            <v>1.1947238604873161E-2</v>
          </cell>
        </row>
        <row r="162">
          <cell r="D162" t="str">
            <v>-</v>
          </cell>
          <cell r="E162" t="str">
            <v>Dump Truck</v>
          </cell>
          <cell r="I162" t="str">
            <v>1/Q2</v>
          </cell>
          <cell r="J162">
            <v>6.8828869272818588E-2</v>
          </cell>
        </row>
        <row r="163">
          <cell r="D163" t="str">
            <v>-</v>
          </cell>
          <cell r="E163" t="str">
            <v>Motot Grader</v>
          </cell>
          <cell r="I163" t="str">
            <v>1/Q3</v>
          </cell>
          <cell r="J163">
            <v>6.2500000000000003E-3</v>
          </cell>
        </row>
        <row r="164">
          <cell r="D164" t="str">
            <v>-</v>
          </cell>
          <cell r="E164" t="str">
            <v>Vibrator Roller</v>
          </cell>
          <cell r="I164" t="str">
            <v>1/Q4</v>
          </cell>
          <cell r="J164">
            <v>0.01</v>
          </cell>
        </row>
        <row r="165">
          <cell r="D165" t="str">
            <v>-</v>
          </cell>
          <cell r="E165" t="str">
            <v>Tire Roller</v>
          </cell>
          <cell r="I165" t="str">
            <v>1/Q5</v>
          </cell>
          <cell r="J165">
            <v>5.0000000000000001E-3</v>
          </cell>
        </row>
        <row r="166">
          <cell r="D166" t="str">
            <v>-</v>
          </cell>
          <cell r="E166" t="str">
            <v>Water Tank</v>
          </cell>
          <cell r="I166" t="str">
            <v>1/Q6</v>
          </cell>
          <cell r="J166">
            <v>1.2E-2</v>
          </cell>
        </row>
        <row r="170">
          <cell r="B170" t="str">
            <v>c.</v>
          </cell>
          <cell r="C170" t="str">
            <v>Produksi per hari</v>
          </cell>
          <cell r="I170" t="str">
            <v>( Q )</v>
          </cell>
        </row>
        <row r="171">
          <cell r="D171" t="str">
            <v>Qm (menentukan)</v>
          </cell>
          <cell r="G171" t="str">
            <v>=</v>
          </cell>
          <cell r="H171" t="str">
            <v>Excavator</v>
          </cell>
          <cell r="I171" t="str">
            <v>( Qm )</v>
          </cell>
          <cell r="J171">
            <v>83.701349999999991</v>
          </cell>
          <cell r="K171" t="str">
            <v>m3</v>
          </cell>
        </row>
        <row r="172">
          <cell r="D172" t="str">
            <v xml:space="preserve">Q </v>
          </cell>
          <cell r="E172" t="str">
            <v>=</v>
          </cell>
          <cell r="F172">
            <v>7</v>
          </cell>
          <cell r="G172" t="str">
            <v>x</v>
          </cell>
          <cell r="H172" t="str">
            <v xml:space="preserve">  Qm</v>
          </cell>
          <cell r="I172" t="str">
            <v>( Q )</v>
          </cell>
          <cell r="J172">
            <v>585.90944999999988</v>
          </cell>
          <cell r="K172" t="str">
            <v>m3</v>
          </cell>
        </row>
        <row r="178">
          <cell r="B178" t="str">
            <v>d.</v>
          </cell>
          <cell r="C178" t="str">
            <v>Tenaga yang diperlukan</v>
          </cell>
        </row>
        <row r="180">
          <cell r="C180" t="str">
            <v xml:space="preserve">Setiap hari diperlukan </v>
          </cell>
          <cell r="G180" t="str">
            <v>:</v>
          </cell>
        </row>
        <row r="181">
          <cell r="D181" t="str">
            <v>-</v>
          </cell>
          <cell r="E181" t="str">
            <v>Pekerja biasa</v>
          </cell>
          <cell r="J181">
            <v>12</v>
          </cell>
          <cell r="K181" t="str">
            <v>Orang</v>
          </cell>
        </row>
        <row r="182">
          <cell r="J182">
            <v>84</v>
          </cell>
          <cell r="K182" t="str">
            <v>Jam</v>
          </cell>
        </row>
        <row r="183">
          <cell r="D183" t="str">
            <v>-</v>
          </cell>
          <cell r="E183" t="str">
            <v>Mandor</v>
          </cell>
          <cell r="J183">
            <v>1</v>
          </cell>
          <cell r="K183" t="str">
            <v>Orang</v>
          </cell>
        </row>
        <row r="184">
          <cell r="J184">
            <v>0.14285714285714285</v>
          </cell>
          <cell r="K184" t="str">
            <v>Jam</v>
          </cell>
        </row>
        <row r="185">
          <cell r="C185" t="str">
            <v>*</v>
          </cell>
          <cell r="D185" t="str">
            <v>Setiap m3 diperlukan Tenaga :</v>
          </cell>
        </row>
        <row r="186">
          <cell r="D186" t="str">
            <v>-</v>
          </cell>
          <cell r="E186" t="str">
            <v>Pekerja biasa</v>
          </cell>
          <cell r="I186" t="str">
            <v>P/Q</v>
          </cell>
          <cell r="J186">
            <v>0.14336686325847794</v>
          </cell>
          <cell r="K186" t="str">
            <v>Jam</v>
          </cell>
        </row>
        <row r="187">
          <cell r="D187" t="str">
            <v>-</v>
          </cell>
          <cell r="E187" t="str">
            <v>Mandor</v>
          </cell>
          <cell r="I187" t="str">
            <v>M/Q</v>
          </cell>
          <cell r="J187">
            <v>2.4382119601781962E-4</v>
          </cell>
          <cell r="K187" t="str">
            <v>Jam</v>
          </cell>
        </row>
      </sheetData>
      <sheetData sheetId="12">
        <row r="1">
          <cell r="B1" t="str">
            <v>A N A L I S A    T E K N I K</v>
          </cell>
        </row>
        <row r="2">
          <cell r="C2" t="str">
            <v>JENIS PEKERJAAN</v>
          </cell>
          <cell r="J2" t="str">
            <v>Aggregate Base</v>
          </cell>
        </row>
        <row r="3">
          <cell r="J3" t="str">
            <v>Class A</v>
          </cell>
        </row>
        <row r="4">
          <cell r="B4" t="str">
            <v>a.</v>
          </cell>
          <cell r="C4" t="str">
            <v>Bahan yang diperlukan</v>
          </cell>
        </row>
        <row r="6">
          <cell r="D6" t="str">
            <v>-</v>
          </cell>
          <cell r="E6" t="str">
            <v>Aggregate Base Class A</v>
          </cell>
          <cell r="J6">
            <v>1.2</v>
          </cell>
          <cell r="K6" t="str">
            <v>m3</v>
          </cell>
        </row>
        <row r="40">
          <cell r="B40" t="str">
            <v>b.</v>
          </cell>
          <cell r="C40" t="str">
            <v>Peralatan yang diperlukan</v>
          </cell>
        </row>
        <row r="42">
          <cell r="C42" t="str">
            <v>1.</v>
          </cell>
          <cell r="D42" t="str">
            <v>Wheel Loader</v>
          </cell>
        </row>
        <row r="44">
          <cell r="D44" t="str">
            <v>Kapasitas bucket</v>
          </cell>
          <cell r="I44" t="str">
            <v>( v )</v>
          </cell>
          <cell r="J44">
            <v>1.5</v>
          </cell>
          <cell r="K44" t="str">
            <v>m3</v>
          </cell>
        </row>
        <row r="45">
          <cell r="D45" t="str">
            <v>Factor koreksi</v>
          </cell>
          <cell r="I45" t="str">
            <v>( F )</v>
          </cell>
        </row>
        <row r="46">
          <cell r="D46" t="str">
            <v>-</v>
          </cell>
          <cell r="E46" t="str">
            <v>Efisiensi alat</v>
          </cell>
          <cell r="I46" t="str">
            <v>( f1 )</v>
          </cell>
          <cell r="J46">
            <v>0.83</v>
          </cell>
        </row>
        <row r="47">
          <cell r="D47" t="str">
            <v>-</v>
          </cell>
          <cell r="E47" t="str">
            <v>Berat volume material</v>
          </cell>
          <cell r="I47" t="str">
            <v>( f2 )</v>
          </cell>
          <cell r="J47">
            <v>0.83</v>
          </cell>
        </row>
        <row r="48">
          <cell r="D48" t="str">
            <v>-</v>
          </cell>
          <cell r="E48" t="str">
            <v>Isian bucket</v>
          </cell>
          <cell r="I48" t="str">
            <v>( f3 )</v>
          </cell>
          <cell r="J48">
            <v>0.9</v>
          </cell>
        </row>
        <row r="49">
          <cell r="E49" t="str">
            <v>F = f1 x f2 x f3</v>
          </cell>
          <cell r="I49" t="str">
            <v>( F )</v>
          </cell>
          <cell r="J49">
            <v>0.62000999999999995</v>
          </cell>
        </row>
        <row r="50">
          <cell r="D50" t="str">
            <v>Cycle Time  :</v>
          </cell>
          <cell r="I50" t="str">
            <v>( C )</v>
          </cell>
          <cell r="J50">
            <v>1</v>
          </cell>
          <cell r="K50" t="str">
            <v>menit</v>
          </cell>
        </row>
        <row r="51">
          <cell r="J51">
            <v>1.6666666666666666E-2</v>
          </cell>
          <cell r="K51" t="str">
            <v>jam</v>
          </cell>
        </row>
        <row r="52">
          <cell r="D52" t="str">
            <v>Produksi per Jam  :</v>
          </cell>
          <cell r="I52" t="str">
            <v>( Q1 )</v>
          </cell>
        </row>
        <row r="54">
          <cell r="H54" t="str">
            <v>F x v</v>
          </cell>
        </row>
        <row r="55">
          <cell r="E55" t="str">
            <v>Q1</v>
          </cell>
          <cell r="F55" t="str">
            <v>=</v>
          </cell>
          <cell r="H55" t="str">
            <v>-----------------</v>
          </cell>
          <cell r="I55" t="str">
            <v>( Q1 )</v>
          </cell>
          <cell r="J55">
            <v>55.800899999999999</v>
          </cell>
          <cell r="K55" t="str">
            <v>m3</v>
          </cell>
        </row>
        <row r="56">
          <cell r="H56" t="str">
            <v>C</v>
          </cell>
        </row>
        <row r="60">
          <cell r="C60" t="str">
            <v>2.</v>
          </cell>
          <cell r="D60" t="str">
            <v>Dump Truck</v>
          </cell>
        </row>
        <row r="62">
          <cell r="D62" t="str">
            <v>Kapasitas muat</v>
          </cell>
          <cell r="I62" t="str">
            <v>( v )</v>
          </cell>
          <cell r="J62">
            <v>4</v>
          </cell>
          <cell r="K62" t="str">
            <v>m3</v>
          </cell>
        </row>
        <row r="63">
          <cell r="D63" t="str">
            <v>Jarak angkut rata-rata</v>
          </cell>
          <cell r="I63" t="str">
            <v>( d )</v>
          </cell>
          <cell r="J63">
            <v>3.5</v>
          </cell>
          <cell r="K63" t="str">
            <v>km</v>
          </cell>
          <cell r="L63" t="str">
            <v>( dihitung lagi )</v>
          </cell>
        </row>
        <row r="64">
          <cell r="D64" t="str">
            <v>Kecepatan angkut rata-rata</v>
          </cell>
          <cell r="I64" t="str">
            <v>( s )</v>
          </cell>
          <cell r="J64">
            <v>45</v>
          </cell>
          <cell r="K64" t="str">
            <v>km/jam</v>
          </cell>
        </row>
        <row r="65">
          <cell r="D65" t="str">
            <v>Factor Koreksi</v>
          </cell>
          <cell r="I65" t="str">
            <v>( F )</v>
          </cell>
        </row>
        <row r="66">
          <cell r="D66" t="str">
            <v>-</v>
          </cell>
          <cell r="E66" t="str">
            <v>Efisiensi</v>
          </cell>
          <cell r="I66" t="str">
            <v>( f1 )</v>
          </cell>
          <cell r="J66">
            <v>0.83</v>
          </cell>
        </row>
        <row r="67">
          <cell r="D67" t="str">
            <v>-</v>
          </cell>
          <cell r="E67" t="str">
            <v>Berat volume material</v>
          </cell>
          <cell r="I67" t="str">
            <v>( f2 )</v>
          </cell>
          <cell r="J67">
            <v>0.83</v>
          </cell>
        </row>
        <row r="68">
          <cell r="E68" t="str">
            <v>F = f1 x f2</v>
          </cell>
          <cell r="I68" t="str">
            <v>( F )</v>
          </cell>
          <cell r="J68">
            <v>0.68889999999999996</v>
          </cell>
        </row>
        <row r="69">
          <cell r="D69" t="str">
            <v>Cycle time</v>
          </cell>
          <cell r="I69" t="str">
            <v>( C )</v>
          </cell>
        </row>
        <row r="70">
          <cell r="D70" t="str">
            <v>-</v>
          </cell>
          <cell r="E70" t="str">
            <v>Travelling</v>
          </cell>
          <cell r="G70" t="str">
            <v>=</v>
          </cell>
          <cell r="H70" t="str">
            <v>( 2 x d ) / s</v>
          </cell>
          <cell r="I70" t="str">
            <v>( c1 )</v>
          </cell>
          <cell r="J70">
            <v>0.15555555555555556</v>
          </cell>
          <cell r="K70" t="str">
            <v>jam</v>
          </cell>
        </row>
        <row r="71">
          <cell r="D71" t="str">
            <v>-</v>
          </cell>
          <cell r="E71" t="str">
            <v>Muat</v>
          </cell>
          <cell r="G71" t="str">
            <v>=</v>
          </cell>
          <cell r="H71" t="str">
            <v>( f2 x v ) / Q1</v>
          </cell>
          <cell r="I71" t="str">
            <v>( c2 )</v>
          </cell>
          <cell r="J71">
            <v>5.9497248252268334E-2</v>
          </cell>
          <cell r="K71" t="str">
            <v>jam</v>
          </cell>
        </row>
        <row r="72">
          <cell r="D72" t="str">
            <v>-</v>
          </cell>
          <cell r="E72" t="str">
            <v>Tunggu, putar</v>
          </cell>
          <cell r="G72" t="str">
            <v>=</v>
          </cell>
          <cell r="H72" t="str">
            <v>1  menit</v>
          </cell>
          <cell r="I72" t="str">
            <v>( c3 )</v>
          </cell>
          <cell r="J72">
            <v>1.6666666666666666E-2</v>
          </cell>
          <cell r="K72" t="str">
            <v>jam</v>
          </cell>
        </row>
        <row r="73">
          <cell r="D73" t="str">
            <v>C = c1 + c2 + c3</v>
          </cell>
          <cell r="I73" t="str">
            <v>( C )</v>
          </cell>
          <cell r="J73">
            <v>0.23171947047449054</v>
          </cell>
          <cell r="K73" t="str">
            <v>jam</v>
          </cell>
        </row>
        <row r="74">
          <cell r="D74" t="str">
            <v>Produksi per Jam</v>
          </cell>
          <cell r="I74" t="str">
            <v>( Q2 )</v>
          </cell>
        </row>
        <row r="75">
          <cell r="H75" t="str">
            <v>F x v</v>
          </cell>
        </row>
        <row r="76">
          <cell r="E76" t="str">
            <v>( Q2 )</v>
          </cell>
          <cell r="F76" t="str">
            <v>=</v>
          </cell>
          <cell r="H76" t="str">
            <v>--------------------</v>
          </cell>
          <cell r="I76" t="str">
            <v>( Q2 )</v>
          </cell>
          <cell r="J76">
            <v>11.891965721988639</v>
          </cell>
          <cell r="K76" t="str">
            <v>m3</v>
          </cell>
        </row>
        <row r="77">
          <cell r="H77" t="str">
            <v>C</v>
          </cell>
        </row>
        <row r="80">
          <cell r="C80" t="str">
            <v>3.</v>
          </cell>
          <cell r="D80" t="str">
            <v>Motor grader</v>
          </cell>
        </row>
        <row r="81">
          <cell r="D81" t="str">
            <v>Jarak operasi rata-rata</v>
          </cell>
          <cell r="I81" t="str">
            <v>( d )</v>
          </cell>
          <cell r="J81">
            <v>50</v>
          </cell>
          <cell r="K81" t="str">
            <v>m</v>
          </cell>
        </row>
        <row r="82">
          <cell r="D82" t="str">
            <v>Kecepatan</v>
          </cell>
          <cell r="I82" t="str">
            <v>( s )</v>
          </cell>
          <cell r="J82">
            <v>4</v>
          </cell>
          <cell r="K82" t="str">
            <v>km/jam</v>
          </cell>
        </row>
        <row r="83">
          <cell r="D83" t="str">
            <v>Panjang efektif blade</v>
          </cell>
          <cell r="I83" t="str">
            <v>( w )</v>
          </cell>
          <cell r="J83">
            <v>2.4</v>
          </cell>
          <cell r="K83" t="str">
            <v>m</v>
          </cell>
        </row>
        <row r="84">
          <cell r="D84" t="str">
            <v>Tebal hamparan padat</v>
          </cell>
          <cell r="I84" t="str">
            <v>( t )</v>
          </cell>
          <cell r="J84">
            <v>0.15</v>
          </cell>
          <cell r="K84" t="str">
            <v>m</v>
          </cell>
          <cell r="L84" t="str">
            <v>(Lihat Spesifikasi)</v>
          </cell>
        </row>
        <row r="85">
          <cell r="D85" t="str">
            <v>Banyak lintasan</v>
          </cell>
          <cell r="I85" t="str">
            <v>( n )</v>
          </cell>
          <cell r="J85">
            <v>3</v>
          </cell>
          <cell r="K85" t="str">
            <v>x pp</v>
          </cell>
          <cell r="L85" t="str">
            <v>(Lihat Spesifikasi)</v>
          </cell>
        </row>
        <row r="86">
          <cell r="D86" t="str">
            <v>Factor efisien alat</v>
          </cell>
          <cell r="I86" t="str">
            <v>( f1 )</v>
          </cell>
          <cell r="J86">
            <v>0.83333333333333337</v>
          </cell>
        </row>
        <row r="88">
          <cell r="D88" t="str">
            <v>Cycle time</v>
          </cell>
          <cell r="I88" t="str">
            <v>( C )</v>
          </cell>
        </row>
        <row r="89">
          <cell r="D89" t="str">
            <v>-</v>
          </cell>
          <cell r="E89" t="str">
            <v>Perataan</v>
          </cell>
          <cell r="G89" t="str">
            <v>=</v>
          </cell>
          <cell r="H89" t="str">
            <v>( 2 x d ) / s</v>
          </cell>
          <cell r="I89" t="str">
            <v>( c1 )</v>
          </cell>
          <cell r="J89">
            <v>2.5000000000000001E-2</v>
          </cell>
          <cell r="K89" t="str">
            <v>jam</v>
          </cell>
        </row>
        <row r="90">
          <cell r="D90" t="str">
            <v>-</v>
          </cell>
          <cell r="E90" t="str">
            <v>lain-lain</v>
          </cell>
          <cell r="G90" t="str">
            <v>=</v>
          </cell>
          <cell r="H90" t="str">
            <v>1  menit</v>
          </cell>
          <cell r="I90" t="str">
            <v>( c2 )</v>
          </cell>
          <cell r="J90">
            <v>1.6666666666666666E-2</v>
          </cell>
          <cell r="K90" t="str">
            <v>jam</v>
          </cell>
        </row>
        <row r="91">
          <cell r="D91" t="str">
            <v>C = c1 + c2</v>
          </cell>
          <cell r="I91" t="str">
            <v>( C )</v>
          </cell>
          <cell r="J91">
            <v>4.1666666666666671E-2</v>
          </cell>
          <cell r="K91" t="str">
            <v>jam</v>
          </cell>
        </row>
        <row r="93">
          <cell r="D93" t="str">
            <v>Produksi per Jam</v>
          </cell>
          <cell r="I93" t="str">
            <v>( Q3 )</v>
          </cell>
        </row>
        <row r="94">
          <cell r="H94" t="str">
            <v xml:space="preserve">d x w x t x f1 </v>
          </cell>
        </row>
        <row r="95">
          <cell r="E95" t="str">
            <v>( Q3 )</v>
          </cell>
          <cell r="F95" t="str">
            <v>=</v>
          </cell>
          <cell r="H95" t="str">
            <v>--------------------</v>
          </cell>
          <cell r="I95" t="str">
            <v>( Q3 )</v>
          </cell>
          <cell r="J95">
            <v>120</v>
          </cell>
          <cell r="K95" t="str">
            <v>m3</v>
          </cell>
        </row>
        <row r="96">
          <cell r="H96" t="str">
            <v>C x n</v>
          </cell>
        </row>
        <row r="100">
          <cell r="C100" t="str">
            <v>4.</v>
          </cell>
          <cell r="D100" t="str">
            <v>Vibrator Roller</v>
          </cell>
        </row>
        <row r="101">
          <cell r="D101" t="str">
            <v>Kecepatan</v>
          </cell>
          <cell r="I101" t="str">
            <v>( s )</v>
          </cell>
          <cell r="J101">
            <v>4</v>
          </cell>
          <cell r="K101" t="str">
            <v>km/jam</v>
          </cell>
        </row>
        <row r="102">
          <cell r="D102" t="str">
            <v>Lebar efektif pemadatan</v>
          </cell>
          <cell r="I102" t="str">
            <v>( w )</v>
          </cell>
          <cell r="J102">
            <v>1.2</v>
          </cell>
          <cell r="K102" t="str">
            <v>m</v>
          </cell>
        </row>
        <row r="103">
          <cell r="D103" t="str">
            <v>Tebal hamparan padat</v>
          </cell>
          <cell r="I103" t="str">
            <v>( t )</v>
          </cell>
          <cell r="J103">
            <v>0.15</v>
          </cell>
          <cell r="K103" t="str">
            <v>m</v>
          </cell>
        </row>
        <row r="104">
          <cell r="D104" t="str">
            <v>Banyak lintasan</v>
          </cell>
          <cell r="I104" t="str">
            <v>( n )</v>
          </cell>
          <cell r="J104">
            <v>10</v>
          </cell>
        </row>
        <row r="105">
          <cell r="D105" t="str">
            <v>Faktor efisiensi Alat</v>
          </cell>
          <cell r="I105" t="str">
            <v>( f1 )</v>
          </cell>
          <cell r="J105">
            <v>0.83333333333333337</v>
          </cell>
        </row>
        <row r="107">
          <cell r="D107" t="str">
            <v>Produksi per Jam</v>
          </cell>
          <cell r="I107" t="str">
            <v>( Q4 )</v>
          </cell>
        </row>
        <row r="108">
          <cell r="H108" t="str">
            <v xml:space="preserve">s x w x t x f1 </v>
          </cell>
        </row>
        <row r="109">
          <cell r="E109" t="str">
            <v>( Q4 )</v>
          </cell>
          <cell r="F109" t="str">
            <v>=</v>
          </cell>
          <cell r="H109" t="str">
            <v>--------------------</v>
          </cell>
          <cell r="I109" t="str">
            <v>( Q4 )</v>
          </cell>
          <cell r="J109">
            <v>60</v>
          </cell>
          <cell r="K109" t="str">
            <v>m3</v>
          </cell>
        </row>
        <row r="110">
          <cell r="H110" t="str">
            <v>n</v>
          </cell>
        </row>
        <row r="120">
          <cell r="C120" t="str">
            <v>5.</v>
          </cell>
          <cell r="D120" t="str">
            <v>Tire Roller</v>
          </cell>
        </row>
        <row r="121">
          <cell r="D121" t="str">
            <v>Kecepatan</v>
          </cell>
          <cell r="I121" t="str">
            <v>( s )</v>
          </cell>
          <cell r="J121">
            <v>4</v>
          </cell>
          <cell r="K121" t="str">
            <v>km/jam</v>
          </cell>
        </row>
        <row r="122">
          <cell r="D122" t="str">
            <v>Lebar efektif pemadatan</v>
          </cell>
          <cell r="I122" t="str">
            <v>( w )</v>
          </cell>
          <cell r="J122">
            <v>1.7</v>
          </cell>
          <cell r="K122" t="str">
            <v>m</v>
          </cell>
        </row>
        <row r="123">
          <cell r="D123" t="str">
            <v>Tebal hamparan padat</v>
          </cell>
          <cell r="I123" t="str">
            <v>( t )</v>
          </cell>
          <cell r="J123">
            <v>0.2</v>
          </cell>
          <cell r="K123" t="str">
            <v>m</v>
          </cell>
        </row>
        <row r="124">
          <cell r="D124" t="str">
            <v>Banyak lintasan</v>
          </cell>
          <cell r="I124" t="str">
            <v>( n )</v>
          </cell>
          <cell r="J124">
            <v>6</v>
          </cell>
        </row>
        <row r="125">
          <cell r="D125" t="str">
            <v>Faktor efisiensi Alat</v>
          </cell>
          <cell r="I125" t="str">
            <v>( f1 )</v>
          </cell>
          <cell r="J125">
            <v>0.83333333333333337</v>
          </cell>
        </row>
        <row r="127">
          <cell r="D127" t="str">
            <v>Produksi per Jam</v>
          </cell>
          <cell r="I127" t="str">
            <v>( Q5 )</v>
          </cell>
        </row>
        <row r="128">
          <cell r="H128" t="str">
            <v xml:space="preserve">s x w x t x f1 </v>
          </cell>
        </row>
        <row r="129">
          <cell r="E129" t="str">
            <v>( Q5 )</v>
          </cell>
          <cell r="F129" t="str">
            <v>=</v>
          </cell>
          <cell r="H129" t="str">
            <v>--------------------</v>
          </cell>
          <cell r="I129" t="str">
            <v>( Q5 )</v>
          </cell>
          <cell r="J129">
            <v>188.88888888888891</v>
          </cell>
          <cell r="K129" t="str">
            <v>m3</v>
          </cell>
        </row>
        <row r="130">
          <cell r="H130" t="str">
            <v>n</v>
          </cell>
        </row>
        <row r="140">
          <cell r="C140" t="str">
            <v>6.</v>
          </cell>
          <cell r="D140" t="str">
            <v>Water Tank</v>
          </cell>
        </row>
        <row r="141">
          <cell r="D141" t="str">
            <v>Volume tangki</v>
          </cell>
          <cell r="I141" t="str">
            <v>( v )</v>
          </cell>
          <cell r="J141">
            <v>2</v>
          </cell>
          <cell r="K141" t="str">
            <v>m3</v>
          </cell>
        </row>
        <row r="142">
          <cell r="D142" t="str">
            <v>Per Jam, dapat mengisi</v>
          </cell>
          <cell r="I142" t="str">
            <v>( n )</v>
          </cell>
          <cell r="J142">
            <v>4</v>
          </cell>
          <cell r="K142" t="str">
            <v>x kali</v>
          </cell>
        </row>
        <row r="143">
          <cell r="D143" t="str">
            <v>Jumlah air/m3 tanah padat</v>
          </cell>
          <cell r="I143" t="str">
            <v>( v1 )</v>
          </cell>
          <cell r="J143">
            <v>0.08</v>
          </cell>
          <cell r="K143" t="str">
            <v>kadar Air Optimum</v>
          </cell>
        </row>
        <row r="144">
          <cell r="D144" t="str">
            <v>Faktor efisiensi alat</v>
          </cell>
          <cell r="I144" t="str">
            <v>( f1 )</v>
          </cell>
          <cell r="J144">
            <v>0.83333333333333337</v>
          </cell>
        </row>
        <row r="146">
          <cell r="D146" t="str">
            <v>Produksi per Jam</v>
          </cell>
          <cell r="I146" t="str">
            <v>( Q6 )</v>
          </cell>
        </row>
        <row r="147">
          <cell r="H147" t="str">
            <v xml:space="preserve">v x n x f1 </v>
          </cell>
        </row>
        <row r="148">
          <cell r="E148" t="str">
            <v>( Q6 )</v>
          </cell>
          <cell r="F148" t="str">
            <v>=</v>
          </cell>
          <cell r="H148" t="str">
            <v>--------------------</v>
          </cell>
          <cell r="I148" t="str">
            <v>( Q6 )</v>
          </cell>
          <cell r="J148">
            <v>83.333333333333329</v>
          </cell>
          <cell r="K148" t="str">
            <v>m3</v>
          </cell>
        </row>
        <row r="149">
          <cell r="H149" t="str">
            <v>v1</v>
          </cell>
        </row>
        <row r="160">
          <cell r="C160" t="str">
            <v>*</v>
          </cell>
          <cell r="D160" t="str">
            <v>Setiap m3 diperlukan Alat :</v>
          </cell>
        </row>
        <row r="161">
          <cell r="D161" t="str">
            <v>-</v>
          </cell>
          <cell r="E161" t="str">
            <v>Excavator</v>
          </cell>
          <cell r="I161" t="str">
            <v>1/Q1</v>
          </cell>
          <cell r="J161">
            <v>1.792085790730974E-2</v>
          </cell>
        </row>
        <row r="162">
          <cell r="D162" t="str">
            <v>-</v>
          </cell>
          <cell r="E162" t="str">
            <v>Dump Truck</v>
          </cell>
          <cell r="I162" t="str">
            <v>1/Q2</v>
          </cell>
          <cell r="J162">
            <v>8.4090387020790594E-2</v>
          </cell>
        </row>
        <row r="163">
          <cell r="D163" t="str">
            <v>-</v>
          </cell>
          <cell r="E163" t="str">
            <v>Motot Grader</v>
          </cell>
          <cell r="I163" t="str">
            <v>1/Q3</v>
          </cell>
          <cell r="J163">
            <v>8.3333333333333332E-3</v>
          </cell>
        </row>
        <row r="164">
          <cell r="D164" t="str">
            <v>-</v>
          </cell>
          <cell r="E164" t="str">
            <v>Vibrator Roller</v>
          </cell>
          <cell r="I164" t="str">
            <v>1/Q4</v>
          </cell>
          <cell r="J164">
            <v>1.6666666666666666E-2</v>
          </cell>
        </row>
        <row r="165">
          <cell r="D165" t="str">
            <v>-</v>
          </cell>
          <cell r="E165" t="str">
            <v>Tire Roller</v>
          </cell>
          <cell r="I165" t="str">
            <v>1/Q5</v>
          </cell>
          <cell r="J165">
            <v>5.2941176470588224E-3</v>
          </cell>
        </row>
        <row r="166">
          <cell r="D166" t="str">
            <v>-</v>
          </cell>
          <cell r="E166" t="str">
            <v>Water Tank</v>
          </cell>
          <cell r="I166" t="str">
            <v>1/Q6</v>
          </cell>
          <cell r="J166">
            <v>1.2E-2</v>
          </cell>
        </row>
        <row r="170">
          <cell r="B170" t="str">
            <v>c.</v>
          </cell>
          <cell r="C170" t="str">
            <v>Produksi per hari</v>
          </cell>
          <cell r="I170" t="str">
            <v>( Q )</v>
          </cell>
        </row>
        <row r="171">
          <cell r="D171" t="str">
            <v>Qm (menentukan)</v>
          </cell>
          <cell r="G171" t="str">
            <v>=</v>
          </cell>
          <cell r="H171" t="str">
            <v>Wheel Loader</v>
          </cell>
          <cell r="I171" t="str">
            <v>( Qm )</v>
          </cell>
          <cell r="J171">
            <v>55.800899999999999</v>
          </cell>
          <cell r="K171" t="str">
            <v>m3</v>
          </cell>
        </row>
        <row r="172">
          <cell r="D172" t="str">
            <v xml:space="preserve">Q </v>
          </cell>
          <cell r="E172" t="str">
            <v>=</v>
          </cell>
          <cell r="F172">
            <v>7</v>
          </cell>
          <cell r="G172" t="str">
            <v>x</v>
          </cell>
          <cell r="H172" t="str">
            <v xml:space="preserve">  Qm</v>
          </cell>
          <cell r="I172" t="str">
            <v>( Q )</v>
          </cell>
          <cell r="J172">
            <v>390.60629999999998</v>
          </cell>
          <cell r="K172" t="str">
            <v>m3</v>
          </cell>
        </row>
        <row r="178">
          <cell r="B178" t="str">
            <v>d.</v>
          </cell>
          <cell r="C178" t="str">
            <v>Tenaga yang diperlukan</v>
          </cell>
        </row>
        <row r="179">
          <cell r="C179" t="str">
            <v xml:space="preserve">Setiap hari diperlukan </v>
          </cell>
          <cell r="G179" t="str">
            <v>:</v>
          </cell>
        </row>
        <row r="180">
          <cell r="D180" t="str">
            <v>-</v>
          </cell>
          <cell r="E180" t="str">
            <v>Pekerja biasa</v>
          </cell>
          <cell r="J180">
            <v>12</v>
          </cell>
          <cell r="K180" t="str">
            <v>Orang</v>
          </cell>
        </row>
        <row r="181">
          <cell r="J181">
            <v>84</v>
          </cell>
          <cell r="K181" t="str">
            <v>Jam</v>
          </cell>
        </row>
        <row r="182">
          <cell r="D182" t="str">
            <v>-</v>
          </cell>
          <cell r="E182" t="str">
            <v>Mandor</v>
          </cell>
          <cell r="J182">
            <v>1</v>
          </cell>
          <cell r="K182" t="str">
            <v>Orang</v>
          </cell>
        </row>
        <row r="183">
          <cell r="J183">
            <v>0.14285714285714285</v>
          </cell>
          <cell r="K183" t="str">
            <v>Jam</v>
          </cell>
        </row>
        <row r="184">
          <cell r="D184" t="str">
            <v>*</v>
          </cell>
          <cell r="E184" t="str">
            <v>Setiap m3, diperlukan Tenaga</v>
          </cell>
        </row>
        <row r="185">
          <cell r="D185" t="str">
            <v>-</v>
          </cell>
          <cell r="E185" t="str">
            <v>Pekerja biasa</v>
          </cell>
          <cell r="I185" t="str">
            <v>P/Q</v>
          </cell>
          <cell r="J185">
            <v>0.21505029488771688</v>
          </cell>
          <cell r="K185" t="str">
            <v>jam</v>
          </cell>
        </row>
        <row r="186">
          <cell r="D186" t="str">
            <v>-</v>
          </cell>
          <cell r="E186" t="str">
            <v>Mandor</v>
          </cell>
          <cell r="I186" t="str">
            <v>M/Q</v>
          </cell>
          <cell r="J186">
            <v>3.6573179402672935E-4</v>
          </cell>
          <cell r="K186" t="str">
            <v>jam</v>
          </cell>
        </row>
      </sheetData>
      <sheetData sheetId="13">
        <row r="1">
          <cell r="B1" t="str">
            <v>A N A L I S A    T E K N I K</v>
          </cell>
        </row>
        <row r="2">
          <cell r="C2" t="str">
            <v>JENIS PEKERJAAN</v>
          </cell>
          <cell r="J2" t="str">
            <v>Lapis Rekat</v>
          </cell>
          <cell r="L2" t="str">
            <v>Lapis</v>
          </cell>
          <cell r="N2" t="str">
            <v>Material Aspal</v>
          </cell>
        </row>
        <row r="3">
          <cell r="J3" t="str">
            <v>Pengikat</v>
          </cell>
          <cell r="L3" t="str">
            <v>Perekat</v>
          </cell>
          <cell r="N3" t="str">
            <v>untuk Pelaburan</v>
          </cell>
        </row>
        <row r="4">
          <cell r="B4" t="str">
            <v>a.</v>
          </cell>
          <cell r="C4" t="str">
            <v>Bahan yang diperlukan</v>
          </cell>
        </row>
        <row r="5">
          <cell r="C5" t="str">
            <v>-</v>
          </cell>
          <cell r="D5" t="str">
            <v>Untuk mendapatkan =</v>
          </cell>
          <cell r="G5">
            <v>1</v>
          </cell>
          <cell r="H5" t="str">
            <v>Liter</v>
          </cell>
          <cell r="J5">
            <v>1.2</v>
          </cell>
          <cell r="K5" t="str">
            <v>m3</v>
          </cell>
        </row>
        <row r="6">
          <cell r="D6" t="str">
            <v>diperlukan               =</v>
          </cell>
          <cell r="G6">
            <v>1.1000000000000001</v>
          </cell>
          <cell r="H6" t="str">
            <v>Asphalt Cair</v>
          </cell>
        </row>
        <row r="7">
          <cell r="G7" t="str">
            <v>(hasil campuran Aspal &amp; Karosene</v>
          </cell>
        </row>
        <row r="8">
          <cell r="G8" t="str">
            <v>dengan perbandingan sbb. :)</v>
          </cell>
        </row>
        <row r="9">
          <cell r="J9">
            <v>100</v>
          </cell>
          <cell r="L9">
            <v>100</v>
          </cell>
          <cell r="N9">
            <v>100</v>
          </cell>
        </row>
        <row r="10">
          <cell r="D10" t="str">
            <v>Aspal (A)</v>
          </cell>
          <cell r="F10" t="str">
            <v>:</v>
          </cell>
          <cell r="G10" t="str">
            <v>Karosene (K)</v>
          </cell>
          <cell r="J10" t="str">
            <v>-------------</v>
          </cell>
          <cell r="L10" t="str">
            <v>-------------</v>
          </cell>
          <cell r="N10" t="str">
            <v>-------------</v>
          </cell>
        </row>
        <row r="11">
          <cell r="J11">
            <v>80</v>
          </cell>
          <cell r="L11">
            <v>30</v>
          </cell>
          <cell r="N11">
            <v>15</v>
          </cell>
        </row>
        <row r="13">
          <cell r="D13" t="str">
            <v>-</v>
          </cell>
          <cell r="E13" t="str">
            <v>Asphal</v>
          </cell>
          <cell r="F13" t="str">
            <v>=</v>
          </cell>
          <cell r="G13">
            <v>1.1000000000000001</v>
          </cell>
          <cell r="H13" t="str">
            <v xml:space="preserve"> Liter x A / (A+K)</v>
          </cell>
          <cell r="J13">
            <v>0.61111111111111116</v>
          </cell>
          <cell r="K13" t="str">
            <v xml:space="preserve"> liter</v>
          </cell>
          <cell r="L13">
            <v>0.84615384615384626</v>
          </cell>
          <cell r="M13" t="str">
            <v xml:space="preserve"> liter</v>
          </cell>
          <cell r="N13">
            <v>0.95652173913043492</v>
          </cell>
          <cell r="O13" t="str">
            <v xml:space="preserve"> liter</v>
          </cell>
        </row>
        <row r="14">
          <cell r="E14" t="str">
            <v>( Berat Jenis )</v>
          </cell>
          <cell r="G14" t="str">
            <v>=</v>
          </cell>
          <cell r="H14">
            <v>1.1000000000000001</v>
          </cell>
          <cell r="I14" t="str">
            <v>ton / m3</v>
          </cell>
          <cell r="J14">
            <v>0.67222222222222228</v>
          </cell>
          <cell r="K14" t="str">
            <v xml:space="preserve"> kg</v>
          </cell>
          <cell r="L14">
            <v>0.9307692307692309</v>
          </cell>
          <cell r="M14" t="str">
            <v xml:space="preserve"> kg</v>
          </cell>
          <cell r="N14">
            <v>1.0521739130434784</v>
          </cell>
          <cell r="O14" t="str">
            <v xml:space="preserve"> kg</v>
          </cell>
        </row>
        <row r="15">
          <cell r="D15" t="str">
            <v>-</v>
          </cell>
          <cell r="E15" t="str">
            <v>Karosene</v>
          </cell>
          <cell r="F15" t="str">
            <v>=</v>
          </cell>
          <cell r="G15">
            <v>1.1000000000000001</v>
          </cell>
          <cell r="H15" t="str">
            <v xml:space="preserve"> Liter x K / (A+K)</v>
          </cell>
          <cell r="J15">
            <v>0.48888888888888887</v>
          </cell>
          <cell r="K15" t="str">
            <v xml:space="preserve"> liter</v>
          </cell>
          <cell r="L15">
            <v>0.25384615384615383</v>
          </cell>
          <cell r="M15" t="str">
            <v xml:space="preserve"> liter</v>
          </cell>
          <cell r="N15">
            <v>0.14347826086956522</v>
          </cell>
          <cell r="O15" t="str">
            <v xml:space="preserve"> liter</v>
          </cell>
        </row>
        <row r="40">
          <cell r="B40" t="str">
            <v>b.</v>
          </cell>
          <cell r="C40" t="str">
            <v>Peralatan yang diperlukan</v>
          </cell>
        </row>
        <row r="42">
          <cell r="C42" t="str">
            <v>1.</v>
          </cell>
          <cell r="D42" t="str">
            <v>Asphalt Sprayer</v>
          </cell>
        </row>
        <row r="44">
          <cell r="D44" t="str">
            <v>Kapasitas bucket</v>
          </cell>
          <cell r="I44" t="str">
            <v>( v )</v>
          </cell>
          <cell r="J44">
            <v>700</v>
          </cell>
          <cell r="K44" t="str">
            <v>liter</v>
          </cell>
          <cell r="L44">
            <v>700</v>
          </cell>
          <cell r="M44" t="str">
            <v>liter</v>
          </cell>
          <cell r="N44">
            <v>700</v>
          </cell>
          <cell r="O44" t="str">
            <v>liter</v>
          </cell>
        </row>
        <row r="45">
          <cell r="D45" t="str">
            <v>Factor koreksi</v>
          </cell>
          <cell r="I45" t="str">
            <v>( F )</v>
          </cell>
        </row>
        <row r="46">
          <cell r="D46" t="str">
            <v>-</v>
          </cell>
          <cell r="E46" t="str">
            <v>Efisiensi alat</v>
          </cell>
          <cell r="I46" t="str">
            <v>( f1 )</v>
          </cell>
          <cell r="J46">
            <v>0.83</v>
          </cell>
          <cell r="L46">
            <v>0.83</v>
          </cell>
          <cell r="N46">
            <v>0.83</v>
          </cell>
        </row>
        <row r="47">
          <cell r="D47" t="str">
            <v>-</v>
          </cell>
          <cell r="E47" t="str">
            <v>Kehilangan material</v>
          </cell>
          <cell r="I47" t="str">
            <v>( f2 )</v>
          </cell>
          <cell r="J47">
            <v>0.90909090909090906</v>
          </cell>
          <cell r="L47">
            <v>0.90909090909090906</v>
          </cell>
          <cell r="N47">
            <v>0.90909090909090906</v>
          </cell>
        </row>
        <row r="48">
          <cell r="E48" t="str">
            <v>F = f1 x f2</v>
          </cell>
          <cell r="I48" t="str">
            <v>( F )</v>
          </cell>
          <cell r="J48">
            <v>0.75454545454545452</v>
          </cell>
          <cell r="L48">
            <v>0.75454545454545452</v>
          </cell>
          <cell r="N48">
            <v>0.75454545454545452</v>
          </cell>
        </row>
        <row r="49">
          <cell r="D49" t="str">
            <v>Cycle Time  :</v>
          </cell>
          <cell r="I49" t="str">
            <v>( C )</v>
          </cell>
          <cell r="J49">
            <v>2</v>
          </cell>
          <cell r="K49" t="str">
            <v>jam</v>
          </cell>
          <cell r="L49">
            <v>2</v>
          </cell>
          <cell r="M49" t="str">
            <v>jam</v>
          </cell>
          <cell r="N49">
            <v>2</v>
          </cell>
          <cell r="O49" t="str">
            <v>jam</v>
          </cell>
        </row>
        <row r="51">
          <cell r="D51" t="str">
            <v>Produksi per Jam  :</v>
          </cell>
          <cell r="I51" t="str">
            <v>( Q1 )</v>
          </cell>
        </row>
        <row r="53">
          <cell r="H53" t="str">
            <v>F x v</v>
          </cell>
        </row>
        <row r="54">
          <cell r="E54" t="str">
            <v>Q1</v>
          </cell>
          <cell r="F54" t="str">
            <v>=</v>
          </cell>
          <cell r="H54" t="str">
            <v>-----------------</v>
          </cell>
          <cell r="I54" t="str">
            <v>( Q1 )</v>
          </cell>
          <cell r="J54">
            <v>264.09090909090907</v>
          </cell>
          <cell r="K54" t="str">
            <v>liter</v>
          </cell>
          <cell r="L54">
            <v>264.09090909090907</v>
          </cell>
          <cell r="M54" t="str">
            <v>liter</v>
          </cell>
          <cell r="N54">
            <v>264.09090909090907</v>
          </cell>
          <cell r="O54" t="str">
            <v>liter</v>
          </cell>
        </row>
        <row r="55">
          <cell r="H55" t="str">
            <v>C</v>
          </cell>
        </row>
        <row r="60">
          <cell r="C60" t="str">
            <v>2.</v>
          </cell>
          <cell r="D60" t="str">
            <v>Air Compressor</v>
          </cell>
        </row>
        <row r="62">
          <cell r="D62" t="str">
            <v>Kapasitas per Jam</v>
          </cell>
          <cell r="I62" t="str">
            <v>( v )</v>
          </cell>
          <cell r="J62">
            <v>400</v>
          </cell>
          <cell r="K62" t="str">
            <v>m2</v>
          </cell>
          <cell r="L62">
            <v>400</v>
          </cell>
          <cell r="M62" t="str">
            <v>m2</v>
          </cell>
          <cell r="N62">
            <v>400</v>
          </cell>
          <cell r="O62" t="str">
            <v>m2</v>
          </cell>
        </row>
        <row r="63">
          <cell r="D63" t="str">
            <v>Jumlah Aspal Cair / m2</v>
          </cell>
          <cell r="I63" t="str">
            <v>( v1 )</v>
          </cell>
          <cell r="J63">
            <v>0.8</v>
          </cell>
          <cell r="K63" t="str">
            <v>liter</v>
          </cell>
          <cell r="L63">
            <v>0.4</v>
          </cell>
          <cell r="M63" t="str">
            <v>liter</v>
          </cell>
          <cell r="N63">
            <v>0.9</v>
          </cell>
          <cell r="O63" t="str">
            <v>liter</v>
          </cell>
        </row>
        <row r="64">
          <cell r="N64" t="str">
            <v>( rata-rata )</v>
          </cell>
        </row>
        <row r="65">
          <cell r="D65" t="str">
            <v>Produksi per Jam</v>
          </cell>
          <cell r="I65" t="str">
            <v>( Q2 )</v>
          </cell>
        </row>
        <row r="67">
          <cell r="E67" t="str">
            <v>( Q2 )</v>
          </cell>
          <cell r="F67" t="str">
            <v>=</v>
          </cell>
          <cell r="H67" t="str">
            <v>v x v1</v>
          </cell>
          <cell r="I67" t="str">
            <v>( Q2 )</v>
          </cell>
          <cell r="J67">
            <v>320</v>
          </cell>
          <cell r="K67" t="str">
            <v>liter</v>
          </cell>
          <cell r="L67">
            <v>160</v>
          </cell>
          <cell r="M67" t="str">
            <v>liter</v>
          </cell>
          <cell r="N67">
            <v>360</v>
          </cell>
          <cell r="O67" t="str">
            <v>liter</v>
          </cell>
        </row>
        <row r="80">
          <cell r="C80" t="str">
            <v>3.</v>
          </cell>
          <cell r="D80" t="str">
            <v>Dump Truck</v>
          </cell>
        </row>
        <row r="82">
          <cell r="D82" t="str">
            <v>Kapasitas muat</v>
          </cell>
          <cell r="I82" t="str">
            <v>( v )</v>
          </cell>
          <cell r="J82">
            <v>4000</v>
          </cell>
          <cell r="K82" t="str">
            <v>liter</v>
          </cell>
          <cell r="L82">
            <v>4000</v>
          </cell>
          <cell r="M82" t="str">
            <v>liter</v>
          </cell>
          <cell r="N82">
            <v>4000</v>
          </cell>
          <cell r="O82" t="str">
            <v>liter</v>
          </cell>
        </row>
        <row r="83">
          <cell r="D83" t="str">
            <v>Jarak angkut rata-rata</v>
          </cell>
          <cell r="I83" t="str">
            <v>( d )</v>
          </cell>
          <cell r="J83">
            <v>0.5</v>
          </cell>
          <cell r="K83" t="str">
            <v>km</v>
          </cell>
          <cell r="L83">
            <v>0.5</v>
          </cell>
          <cell r="M83" t="str">
            <v>km</v>
          </cell>
          <cell r="N83">
            <v>0.5</v>
          </cell>
          <cell r="O83" t="str">
            <v>km</v>
          </cell>
        </row>
        <row r="84">
          <cell r="D84" t="str">
            <v>Kecepatan angkut rata-rata</v>
          </cell>
          <cell r="I84" t="str">
            <v>( s )</v>
          </cell>
          <cell r="J84">
            <v>45</v>
          </cell>
          <cell r="K84" t="str">
            <v>km/jam</v>
          </cell>
          <cell r="L84">
            <v>45</v>
          </cell>
          <cell r="M84" t="str">
            <v>km/jam</v>
          </cell>
          <cell r="N84">
            <v>45</v>
          </cell>
          <cell r="O84" t="str">
            <v>km/jam</v>
          </cell>
        </row>
        <row r="85">
          <cell r="D85" t="str">
            <v>Factor Koreksi</v>
          </cell>
          <cell r="I85" t="str">
            <v>( F )</v>
          </cell>
        </row>
        <row r="86">
          <cell r="D86" t="str">
            <v>-</v>
          </cell>
          <cell r="E86" t="str">
            <v>Efisiensi</v>
          </cell>
          <cell r="I86" t="str">
            <v>( f1 )</v>
          </cell>
          <cell r="J86">
            <v>0.83</v>
          </cell>
          <cell r="L86">
            <v>0.83</v>
          </cell>
          <cell r="N86">
            <v>0.83</v>
          </cell>
        </row>
        <row r="87">
          <cell r="D87" t="str">
            <v>-</v>
          </cell>
          <cell r="E87" t="str">
            <v>Berat volume material</v>
          </cell>
          <cell r="I87" t="str">
            <v>( f2 )</v>
          </cell>
          <cell r="J87">
            <v>0.83</v>
          </cell>
          <cell r="L87">
            <v>0.83</v>
          </cell>
          <cell r="N87">
            <v>0.83</v>
          </cell>
        </row>
        <row r="88">
          <cell r="E88" t="str">
            <v>F = f1 x f2</v>
          </cell>
          <cell r="I88" t="str">
            <v>( F )</v>
          </cell>
          <cell r="J88">
            <v>0.68889999999999996</v>
          </cell>
          <cell r="L88">
            <v>0.68889999999999996</v>
          </cell>
          <cell r="N88">
            <v>0.68889999999999996</v>
          </cell>
        </row>
        <row r="89">
          <cell r="D89" t="str">
            <v>Cycle time</v>
          </cell>
          <cell r="I89" t="str">
            <v>( C )</v>
          </cell>
        </row>
        <row r="90">
          <cell r="D90" t="str">
            <v>-</v>
          </cell>
          <cell r="E90" t="str">
            <v>Travelling</v>
          </cell>
          <cell r="G90" t="str">
            <v>=</v>
          </cell>
          <cell r="H90" t="str">
            <v>( 2 x d ) / s</v>
          </cell>
          <cell r="I90" t="str">
            <v>( c1 )</v>
          </cell>
          <cell r="J90">
            <v>2.2222222222222223E-2</v>
          </cell>
          <cell r="K90" t="str">
            <v>jam</v>
          </cell>
          <cell r="L90">
            <v>2.2222222222222223E-2</v>
          </cell>
          <cell r="M90" t="str">
            <v>jam</v>
          </cell>
          <cell r="N90">
            <v>2.2222222222222223E-2</v>
          </cell>
          <cell r="O90" t="str">
            <v>jam</v>
          </cell>
        </row>
        <row r="91">
          <cell r="D91" t="str">
            <v>-</v>
          </cell>
          <cell r="E91" t="str">
            <v>Muat</v>
          </cell>
          <cell r="G91" t="str">
            <v>=</v>
          </cell>
          <cell r="H91" t="str">
            <v>( f2 x v ) / Q1</v>
          </cell>
          <cell r="I91" t="str">
            <v>( c2 )</v>
          </cell>
          <cell r="J91">
            <v>6.2857142857142865</v>
          </cell>
          <cell r="K91" t="str">
            <v>jam</v>
          </cell>
          <cell r="L91">
            <v>6.2857142857142865</v>
          </cell>
          <cell r="M91" t="str">
            <v>jam</v>
          </cell>
          <cell r="N91">
            <v>6.2857142857142865</v>
          </cell>
          <cell r="O91" t="str">
            <v>jam</v>
          </cell>
        </row>
        <row r="92">
          <cell r="D92" t="str">
            <v>-</v>
          </cell>
          <cell r="E92" t="str">
            <v>Tunggu, putar</v>
          </cell>
          <cell r="G92" t="str">
            <v>=</v>
          </cell>
          <cell r="H92" t="str">
            <v>1  menit</v>
          </cell>
          <cell r="I92" t="str">
            <v>( c3 )</v>
          </cell>
          <cell r="J92">
            <v>8.3333333333333332E-3</v>
          </cell>
          <cell r="K92" t="str">
            <v>jam</v>
          </cell>
          <cell r="L92">
            <v>8.3333333333333332E-3</v>
          </cell>
          <cell r="M92" t="str">
            <v>jam</v>
          </cell>
          <cell r="N92">
            <v>8.3333333333333332E-3</v>
          </cell>
          <cell r="O92" t="str">
            <v>jam</v>
          </cell>
        </row>
        <row r="93">
          <cell r="D93" t="str">
            <v>C = c1 + c2 + c3</v>
          </cell>
          <cell r="I93" t="str">
            <v>( C )</v>
          </cell>
          <cell r="J93">
            <v>6.3162698412698424</v>
          </cell>
          <cell r="K93" t="str">
            <v>jam</v>
          </cell>
          <cell r="L93">
            <v>6.3162698412698424</v>
          </cell>
          <cell r="M93" t="str">
            <v>jam</v>
          </cell>
          <cell r="N93">
            <v>6.3162698412698424</v>
          </cell>
          <cell r="O93" t="str">
            <v>jam</v>
          </cell>
        </row>
        <row r="94">
          <cell r="D94" t="str">
            <v>Produksi per Jam</v>
          </cell>
          <cell r="I94" t="str">
            <v>( Q2 )</v>
          </cell>
        </row>
        <row r="95">
          <cell r="H95" t="str">
            <v>F x v</v>
          </cell>
        </row>
        <row r="96">
          <cell r="E96" t="str">
            <v>( Q2 )</v>
          </cell>
          <cell r="F96" t="str">
            <v>=</v>
          </cell>
          <cell r="H96" t="str">
            <v>--------------------</v>
          </cell>
          <cell r="I96" t="str">
            <v>( Q2 )</v>
          </cell>
          <cell r="J96">
            <v>436.2701514104416</v>
          </cell>
          <cell r="K96" t="str">
            <v>liter</v>
          </cell>
          <cell r="L96">
            <v>436.2701514104416</v>
          </cell>
          <cell r="M96" t="str">
            <v>liter</v>
          </cell>
          <cell r="N96">
            <v>436.2701514104416</v>
          </cell>
          <cell r="O96" t="str">
            <v>liter</v>
          </cell>
        </row>
        <row r="97">
          <cell r="H97" t="str">
            <v>C</v>
          </cell>
        </row>
        <row r="100">
          <cell r="C100" t="str">
            <v>*</v>
          </cell>
          <cell r="D100" t="str">
            <v>Setiap m3 diperlukan Alat :</v>
          </cell>
        </row>
        <row r="101">
          <cell r="D101" t="str">
            <v>-</v>
          </cell>
          <cell r="E101" t="str">
            <v>Asphalt Sprayer</v>
          </cell>
          <cell r="I101" t="str">
            <v>1/Q1</v>
          </cell>
          <cell r="J101">
            <v>3.7865748709122208E-3</v>
          </cell>
        </row>
        <row r="102">
          <cell r="D102" t="str">
            <v>-</v>
          </cell>
          <cell r="E102" t="str">
            <v>Air Compressor</v>
          </cell>
          <cell r="I102" t="str">
            <v>1/Q2</v>
          </cell>
          <cell r="J102">
            <v>3.1250000000000002E-3</v>
          </cell>
        </row>
        <row r="103">
          <cell r="D103" t="str">
            <v>-</v>
          </cell>
          <cell r="E103" t="str">
            <v>Dump Truck</v>
          </cell>
          <cell r="I103" t="str">
            <v>1/Q3</v>
          </cell>
          <cell r="J103">
            <v>2.2921577301748593E-3</v>
          </cell>
        </row>
        <row r="110">
          <cell r="B110" t="str">
            <v>c.</v>
          </cell>
          <cell r="C110" t="str">
            <v>Produksi per hari</v>
          </cell>
          <cell r="I110" t="str">
            <v>( Q )</v>
          </cell>
        </row>
        <row r="111">
          <cell r="D111" t="str">
            <v>Qm (menentukan)</v>
          </cell>
          <cell r="G111" t="str">
            <v>=</v>
          </cell>
          <cell r="H111" t="str">
            <v>Aspal Sprayer</v>
          </cell>
          <cell r="I111" t="str">
            <v>( Qm )</v>
          </cell>
          <cell r="J111">
            <v>264.09090909090907</v>
          </cell>
          <cell r="K111" t="str">
            <v>liter</v>
          </cell>
          <cell r="N111">
            <v>264.09090909090907</v>
          </cell>
          <cell r="O111" t="str">
            <v>liter</v>
          </cell>
        </row>
        <row r="112">
          <cell r="D112" t="str">
            <v xml:space="preserve">Q </v>
          </cell>
          <cell r="E112" t="str">
            <v>=</v>
          </cell>
          <cell r="F112">
            <v>7</v>
          </cell>
          <cell r="G112" t="str">
            <v>x</v>
          </cell>
          <cell r="H112" t="str">
            <v xml:space="preserve">  Qm</v>
          </cell>
          <cell r="I112" t="str">
            <v>( Q )</v>
          </cell>
          <cell r="J112">
            <v>1848.6363636363635</v>
          </cell>
          <cell r="K112" t="str">
            <v>liter</v>
          </cell>
          <cell r="N112">
            <v>1848.6363636363635</v>
          </cell>
          <cell r="O112" t="str">
            <v>liter</v>
          </cell>
        </row>
        <row r="113">
          <cell r="D113" t="str">
            <v>Qm (menentukan)</v>
          </cell>
          <cell r="G113" t="str">
            <v>=</v>
          </cell>
          <cell r="H113" t="str">
            <v>Air Compress.</v>
          </cell>
          <cell r="I113" t="str">
            <v>( Qm )</v>
          </cell>
          <cell r="L113">
            <v>160</v>
          </cell>
          <cell r="M113" t="str">
            <v>liter</v>
          </cell>
        </row>
        <row r="114">
          <cell r="D114" t="str">
            <v xml:space="preserve">Q </v>
          </cell>
          <cell r="E114" t="str">
            <v>=</v>
          </cell>
          <cell r="F114">
            <v>7</v>
          </cell>
          <cell r="G114" t="str">
            <v>x</v>
          </cell>
          <cell r="H114" t="str">
            <v xml:space="preserve">  Qm</v>
          </cell>
          <cell r="I114" t="str">
            <v>( Q )</v>
          </cell>
          <cell r="L114">
            <v>1120</v>
          </cell>
          <cell r="M114" t="str">
            <v>liter</v>
          </cell>
        </row>
        <row r="119">
          <cell r="B119" t="str">
            <v>d.</v>
          </cell>
          <cell r="C119" t="str">
            <v>Tenaga yang diperlukan</v>
          </cell>
        </row>
        <row r="120">
          <cell r="C120" t="str">
            <v xml:space="preserve">Setiap hari diperlukan </v>
          </cell>
          <cell r="G120" t="str">
            <v>:</v>
          </cell>
        </row>
        <row r="121">
          <cell r="D121" t="str">
            <v>-</v>
          </cell>
          <cell r="E121" t="str">
            <v>Pekerja biasa</v>
          </cell>
          <cell r="J121">
            <v>12</v>
          </cell>
          <cell r="K121" t="str">
            <v>Orang</v>
          </cell>
          <cell r="L121">
            <v>12</v>
          </cell>
          <cell r="M121" t="str">
            <v>Orang</v>
          </cell>
          <cell r="N121">
            <v>12</v>
          </cell>
          <cell r="O121" t="str">
            <v>Orang</v>
          </cell>
        </row>
        <row r="122">
          <cell r="J122">
            <v>84</v>
          </cell>
          <cell r="K122" t="str">
            <v>Jam</v>
          </cell>
          <cell r="L122">
            <v>84</v>
          </cell>
          <cell r="M122" t="str">
            <v>Jam</v>
          </cell>
          <cell r="N122">
            <v>84</v>
          </cell>
          <cell r="O122" t="str">
            <v>Jam</v>
          </cell>
        </row>
        <row r="123">
          <cell r="D123" t="str">
            <v>-</v>
          </cell>
          <cell r="E123" t="str">
            <v>Mandor</v>
          </cell>
          <cell r="J123">
            <v>1</v>
          </cell>
          <cell r="K123" t="str">
            <v>Orang</v>
          </cell>
          <cell r="L123">
            <v>1</v>
          </cell>
          <cell r="M123" t="str">
            <v>Orang</v>
          </cell>
          <cell r="N123">
            <v>1</v>
          </cell>
          <cell r="O123" t="str">
            <v>Orang</v>
          </cell>
        </row>
        <row r="124">
          <cell r="J124">
            <v>7</v>
          </cell>
          <cell r="K124" t="str">
            <v>Jam</v>
          </cell>
          <cell r="L124">
            <v>7</v>
          </cell>
          <cell r="M124" t="str">
            <v>Jam</v>
          </cell>
          <cell r="N124">
            <v>7</v>
          </cell>
          <cell r="O124" t="str">
            <v>Jam</v>
          </cell>
        </row>
        <row r="125">
          <cell r="D125" t="str">
            <v>*</v>
          </cell>
          <cell r="E125" t="str">
            <v>Setiap m3, diperlukan Tenaga</v>
          </cell>
        </row>
        <row r="126">
          <cell r="D126" t="str">
            <v>-</v>
          </cell>
          <cell r="E126" t="str">
            <v>Pekerja biasa</v>
          </cell>
          <cell r="I126" t="str">
            <v>P/Q</v>
          </cell>
          <cell r="J126">
            <v>4.5438898450946646E-2</v>
          </cell>
          <cell r="K126" t="str">
            <v>jam</v>
          </cell>
          <cell r="L126">
            <v>7.4999999999999997E-2</v>
          </cell>
          <cell r="M126" t="str">
            <v>jam</v>
          </cell>
          <cell r="N126">
            <v>4.5438898450946646E-2</v>
          </cell>
          <cell r="O126" t="str">
            <v>jam</v>
          </cell>
        </row>
        <row r="127">
          <cell r="D127" t="str">
            <v>-</v>
          </cell>
          <cell r="E127" t="str">
            <v>Mandor</v>
          </cell>
          <cell r="I127" t="str">
            <v>M/Q</v>
          </cell>
          <cell r="J127">
            <v>3.7865748709122204E-3</v>
          </cell>
          <cell r="K127" t="str">
            <v>jam</v>
          </cell>
          <cell r="L127">
            <v>6.2500000000000003E-3</v>
          </cell>
          <cell r="M127" t="str">
            <v>jam</v>
          </cell>
          <cell r="N127">
            <v>3.7865748709122204E-3</v>
          </cell>
          <cell r="O127" t="str">
            <v>jam</v>
          </cell>
        </row>
      </sheetData>
      <sheetData sheetId="14">
        <row r="1">
          <cell r="B1" t="str">
            <v>A N A L I S A    T E K N I K</v>
          </cell>
        </row>
        <row r="2">
          <cell r="C2" t="str">
            <v>JENIS PEKERJAAN</v>
          </cell>
          <cell r="J2" t="str">
            <v>Laburan Aspal Lapis Dua</v>
          </cell>
        </row>
        <row r="3">
          <cell r="J3" t="str">
            <v>( BURDA )</v>
          </cell>
        </row>
        <row r="4">
          <cell r="B4" t="str">
            <v>a.</v>
          </cell>
          <cell r="C4" t="str">
            <v>Bahan yang diperlukan</v>
          </cell>
        </row>
        <row r="5">
          <cell r="C5" t="str">
            <v>1.</v>
          </cell>
          <cell r="D5" t="str">
            <v>Aggregate Kasar (sebagai lapisan pertama)</v>
          </cell>
        </row>
        <row r="6">
          <cell r="D6" t="str">
            <v>Ukuran Nominal</v>
          </cell>
          <cell r="G6" t="str">
            <v>=</v>
          </cell>
          <cell r="H6">
            <v>13</v>
          </cell>
          <cell r="I6" t="str">
            <v>mm</v>
          </cell>
        </row>
        <row r="7">
          <cell r="D7" t="str">
            <v>Perkiraan Volume</v>
          </cell>
          <cell r="G7" t="str">
            <v>:</v>
          </cell>
        </row>
        <row r="8">
          <cell r="D8" t="str">
            <v>ALD      =</v>
          </cell>
          <cell r="F8">
            <v>6.4</v>
          </cell>
          <cell r="G8" t="str">
            <v>s/d</v>
          </cell>
          <cell r="H8">
            <v>9.5</v>
          </cell>
          <cell r="I8" t="str">
            <v>m</v>
          </cell>
          <cell r="J8">
            <v>9.5</v>
          </cell>
          <cell r="K8" t="str">
            <v>m</v>
          </cell>
        </row>
        <row r="10">
          <cell r="G10">
            <v>1000</v>
          </cell>
        </row>
        <row r="11">
          <cell r="D11" t="str">
            <v>Takaran</v>
          </cell>
          <cell r="F11" t="str">
            <v>=</v>
          </cell>
          <cell r="G11" t="str">
            <v>-------------------------------</v>
          </cell>
          <cell r="I11" t="str">
            <v>m2/m3</v>
          </cell>
          <cell r="J11">
            <v>70.775438596491227</v>
          </cell>
          <cell r="K11" t="str">
            <v>m2/m3</v>
          </cell>
        </row>
        <row r="12">
          <cell r="G12" t="str">
            <v>( 1.5 ALD + 0.6 )</v>
          </cell>
        </row>
        <row r="14">
          <cell r="C14" t="str">
            <v>2.</v>
          </cell>
          <cell r="D14" t="str">
            <v>Aggregate Kasar (sebagai lapisan pertama)</v>
          </cell>
        </row>
        <row r="15">
          <cell r="D15" t="str">
            <v>Ukuran Nominal</v>
          </cell>
          <cell r="G15" t="str">
            <v>=</v>
          </cell>
          <cell r="H15">
            <v>9</v>
          </cell>
          <cell r="I15" t="str">
            <v>mm</v>
          </cell>
        </row>
        <row r="17">
          <cell r="D17" t="str">
            <v>Per m2 DBST, diperlukan  :</v>
          </cell>
        </row>
        <row r="18">
          <cell r="D18" t="str">
            <v>-</v>
          </cell>
          <cell r="E18" t="str">
            <v>Agregat Kasar</v>
          </cell>
          <cell r="G18" t="str">
            <v>=</v>
          </cell>
          <cell r="H18" t="str">
            <v>1.2 x ( 1 / Takaran )</v>
          </cell>
          <cell r="J18">
            <v>1.6955034455406276E-2</v>
          </cell>
          <cell r="K18" t="str">
            <v>m3</v>
          </cell>
        </row>
        <row r="19">
          <cell r="E19" t="str">
            <v>( Berat Jenis )</v>
          </cell>
          <cell r="G19" t="str">
            <v>=</v>
          </cell>
          <cell r="H19">
            <v>1890</v>
          </cell>
          <cell r="J19">
            <v>32.045015120717864</v>
          </cell>
          <cell r="K19" t="str">
            <v>kg</v>
          </cell>
        </row>
        <row r="20">
          <cell r="D20" t="str">
            <v>-</v>
          </cell>
          <cell r="E20" t="str">
            <v>Agregat Halus</v>
          </cell>
          <cell r="G20" t="str">
            <v>=</v>
          </cell>
          <cell r="H20" t="str">
            <v>1.2 x ( Uk.Nominal ) x 1 m2</v>
          </cell>
          <cell r="J20">
            <v>1.0799999999999999E-2</v>
          </cell>
          <cell r="K20" t="str">
            <v>m3</v>
          </cell>
        </row>
        <row r="21">
          <cell r="E21" t="str">
            <v>( Berat Jenis )</v>
          </cell>
          <cell r="G21" t="str">
            <v>=</v>
          </cell>
          <cell r="H21">
            <v>1760</v>
          </cell>
          <cell r="J21">
            <v>19.007999999999999</v>
          </cell>
          <cell r="K21" t="str">
            <v>kg</v>
          </cell>
        </row>
        <row r="40">
          <cell r="B40" t="str">
            <v>b.</v>
          </cell>
          <cell r="C40" t="str">
            <v>Peralatan yang diperlukan</v>
          </cell>
        </row>
        <row r="42">
          <cell r="C42" t="str">
            <v>1.</v>
          </cell>
          <cell r="D42" t="str">
            <v>Wheel Loader</v>
          </cell>
        </row>
        <row r="44">
          <cell r="D44" t="str">
            <v>Kapasitas bucket</v>
          </cell>
          <cell r="I44" t="str">
            <v>( v )</v>
          </cell>
          <cell r="J44">
            <v>1.5</v>
          </cell>
          <cell r="K44" t="str">
            <v>m3</v>
          </cell>
        </row>
        <row r="45">
          <cell r="D45" t="str">
            <v>Factor koreksi</v>
          </cell>
          <cell r="I45" t="str">
            <v>( F )</v>
          </cell>
        </row>
        <row r="46">
          <cell r="D46" t="str">
            <v>-</v>
          </cell>
          <cell r="E46" t="str">
            <v>Efisiensi alat</v>
          </cell>
          <cell r="I46" t="str">
            <v>( f1 )</v>
          </cell>
          <cell r="J46">
            <v>0.83</v>
          </cell>
        </row>
        <row r="47">
          <cell r="D47" t="str">
            <v>-</v>
          </cell>
          <cell r="E47" t="str">
            <v>Berat volume material</v>
          </cell>
          <cell r="I47" t="str">
            <v>( f2 )</v>
          </cell>
          <cell r="J47">
            <v>0.83</v>
          </cell>
        </row>
        <row r="48">
          <cell r="D48" t="str">
            <v>-</v>
          </cell>
          <cell r="E48" t="str">
            <v>Isian bucket</v>
          </cell>
          <cell r="I48" t="str">
            <v>( f3 )</v>
          </cell>
          <cell r="J48">
            <v>0.9</v>
          </cell>
        </row>
        <row r="49">
          <cell r="E49" t="str">
            <v>F = f1 x f2 x f3</v>
          </cell>
          <cell r="I49" t="str">
            <v>( F )</v>
          </cell>
          <cell r="J49">
            <v>0.62000999999999995</v>
          </cell>
        </row>
        <row r="50">
          <cell r="D50" t="str">
            <v>Cycle Time  :</v>
          </cell>
          <cell r="I50" t="str">
            <v>( C )</v>
          </cell>
          <cell r="J50">
            <v>1</v>
          </cell>
          <cell r="K50" t="str">
            <v>menit</v>
          </cell>
        </row>
        <row r="51">
          <cell r="J51">
            <v>1.6666666666666666E-2</v>
          </cell>
          <cell r="K51" t="str">
            <v>jam</v>
          </cell>
        </row>
        <row r="52">
          <cell r="D52" t="str">
            <v>Produksi per Jam  :</v>
          </cell>
          <cell r="I52" t="str">
            <v>( Q1 )</v>
          </cell>
        </row>
        <row r="54">
          <cell r="H54" t="str">
            <v>F x v</v>
          </cell>
        </row>
        <row r="55">
          <cell r="E55" t="str">
            <v>Q1</v>
          </cell>
          <cell r="F55" t="str">
            <v>=</v>
          </cell>
          <cell r="H55" t="str">
            <v>-----------------</v>
          </cell>
          <cell r="I55" t="str">
            <v>( Q1 )</v>
          </cell>
          <cell r="J55">
            <v>55.800899999999999</v>
          </cell>
          <cell r="K55" t="str">
            <v>m3</v>
          </cell>
        </row>
        <row r="56">
          <cell r="H56" t="str">
            <v>C</v>
          </cell>
        </row>
        <row r="57">
          <cell r="E57" t="str">
            <v>t</v>
          </cell>
          <cell r="F57" t="str">
            <v>=</v>
          </cell>
          <cell r="G57">
            <v>2.5</v>
          </cell>
          <cell r="H57" t="str">
            <v>cm</v>
          </cell>
          <cell r="I57" t="str">
            <v>( Q1 )</v>
          </cell>
          <cell r="J57">
            <v>2232.0359999999996</v>
          </cell>
          <cell r="K57" t="str">
            <v>m2</v>
          </cell>
        </row>
        <row r="60">
          <cell r="C60" t="str">
            <v>2.</v>
          </cell>
          <cell r="D60" t="str">
            <v>Dump Truck</v>
          </cell>
        </row>
        <row r="62">
          <cell r="D62" t="str">
            <v>Kapasitas muat</v>
          </cell>
          <cell r="I62" t="str">
            <v>( v )</v>
          </cell>
          <cell r="J62">
            <v>4</v>
          </cell>
          <cell r="K62" t="str">
            <v>m3</v>
          </cell>
        </row>
        <row r="63">
          <cell r="D63" t="str">
            <v>Jarak angkut rata-rata</v>
          </cell>
          <cell r="I63" t="str">
            <v>( d )</v>
          </cell>
          <cell r="J63">
            <v>3.5</v>
          </cell>
          <cell r="K63" t="str">
            <v>km</v>
          </cell>
          <cell r="L63" t="str">
            <v>( dihitung lagi )</v>
          </cell>
        </row>
        <row r="64">
          <cell r="D64" t="str">
            <v>Kecepatan angkut rata-rata</v>
          </cell>
          <cell r="I64" t="str">
            <v>( s )</v>
          </cell>
          <cell r="J64">
            <v>45</v>
          </cell>
          <cell r="K64" t="str">
            <v>km/jam</v>
          </cell>
        </row>
        <row r="65">
          <cell r="D65" t="str">
            <v>Factor Koreksi</v>
          </cell>
          <cell r="I65" t="str">
            <v>( F )</v>
          </cell>
        </row>
        <row r="66">
          <cell r="D66" t="str">
            <v>-</v>
          </cell>
          <cell r="E66" t="str">
            <v>Efisiensi</v>
          </cell>
          <cell r="I66" t="str">
            <v>( f1 )</v>
          </cell>
          <cell r="J66">
            <v>0.83</v>
          </cell>
        </row>
        <row r="67">
          <cell r="D67" t="str">
            <v>-</v>
          </cell>
          <cell r="E67" t="str">
            <v>Berat volume material</v>
          </cell>
          <cell r="I67" t="str">
            <v>( f2 )</v>
          </cell>
          <cell r="J67">
            <v>0.83</v>
          </cell>
        </row>
        <row r="68">
          <cell r="E68" t="str">
            <v>F = f1 x f2</v>
          </cell>
          <cell r="I68" t="str">
            <v>( F )</v>
          </cell>
          <cell r="J68">
            <v>0.68889999999999996</v>
          </cell>
        </row>
        <row r="69">
          <cell r="D69" t="str">
            <v>Cycle time</v>
          </cell>
          <cell r="I69" t="str">
            <v>( C )</v>
          </cell>
        </row>
        <row r="70">
          <cell r="D70" t="str">
            <v>-</v>
          </cell>
          <cell r="E70" t="str">
            <v>Travelling</v>
          </cell>
          <cell r="G70" t="str">
            <v>=</v>
          </cell>
          <cell r="H70" t="str">
            <v>( 2 x d ) / s</v>
          </cell>
          <cell r="I70" t="str">
            <v>( c1 )</v>
          </cell>
          <cell r="J70">
            <v>0.15555555555555556</v>
          </cell>
          <cell r="K70" t="str">
            <v>jam</v>
          </cell>
        </row>
        <row r="71">
          <cell r="D71" t="str">
            <v>-</v>
          </cell>
          <cell r="E71" t="str">
            <v>Muat</v>
          </cell>
          <cell r="G71" t="str">
            <v>=</v>
          </cell>
          <cell r="H71" t="str">
            <v>( f2 x v ) / Q1</v>
          </cell>
          <cell r="I71" t="str">
            <v>( c2 )</v>
          </cell>
          <cell r="J71">
            <v>5.9497248252268334E-2</v>
          </cell>
          <cell r="K71" t="str">
            <v>jam</v>
          </cell>
        </row>
        <row r="72">
          <cell r="D72" t="str">
            <v>-</v>
          </cell>
          <cell r="E72" t="str">
            <v>Tunggu, putar</v>
          </cell>
          <cell r="G72" t="str">
            <v>=</v>
          </cell>
          <cell r="H72" t="str">
            <v>1  menit</v>
          </cell>
          <cell r="I72" t="str">
            <v>( c3 )</v>
          </cell>
          <cell r="J72">
            <v>1.6666666666666666E-2</v>
          </cell>
          <cell r="K72" t="str">
            <v>jam</v>
          </cell>
        </row>
        <row r="73">
          <cell r="D73" t="str">
            <v>C = c1 + c2 + c3</v>
          </cell>
          <cell r="I73" t="str">
            <v>( C )</v>
          </cell>
          <cell r="J73">
            <v>0.23171947047449054</v>
          </cell>
          <cell r="K73" t="str">
            <v>jam</v>
          </cell>
        </row>
        <row r="74">
          <cell r="D74" t="str">
            <v>Produksi per Jam</v>
          </cell>
          <cell r="I74" t="str">
            <v>( Q2 )</v>
          </cell>
        </row>
        <row r="75">
          <cell r="H75" t="str">
            <v>F x v</v>
          </cell>
        </row>
        <row r="76">
          <cell r="E76" t="str">
            <v>( Q2 )</v>
          </cell>
          <cell r="F76" t="str">
            <v>=</v>
          </cell>
          <cell r="H76" t="str">
            <v>--------------------</v>
          </cell>
          <cell r="I76" t="str">
            <v>( Q2 )</v>
          </cell>
          <cell r="J76">
            <v>11.891965721988639</v>
          </cell>
          <cell r="K76" t="str">
            <v>m3</v>
          </cell>
        </row>
        <row r="77">
          <cell r="H77" t="str">
            <v>C</v>
          </cell>
        </row>
        <row r="78">
          <cell r="E78" t="str">
            <v>t</v>
          </cell>
          <cell r="F78" t="str">
            <v>=</v>
          </cell>
          <cell r="G78">
            <v>2.5</v>
          </cell>
          <cell r="H78" t="str">
            <v>cm</v>
          </cell>
          <cell r="I78" t="str">
            <v>( Q1 )</v>
          </cell>
          <cell r="J78">
            <v>475.6786288795455</v>
          </cell>
          <cell r="K78" t="str">
            <v>m2</v>
          </cell>
        </row>
        <row r="80">
          <cell r="C80" t="str">
            <v>3.</v>
          </cell>
          <cell r="D80" t="str">
            <v>Tire Roller</v>
          </cell>
        </row>
        <row r="81">
          <cell r="D81" t="str">
            <v>Kecepatan</v>
          </cell>
          <cell r="I81" t="str">
            <v>( s )</v>
          </cell>
          <cell r="J81">
            <v>4</v>
          </cell>
          <cell r="K81" t="str">
            <v>km/jam</v>
          </cell>
        </row>
        <row r="82">
          <cell r="D82" t="str">
            <v>Lebar efektif pemadatan</v>
          </cell>
          <cell r="I82" t="str">
            <v>( w )</v>
          </cell>
          <cell r="J82">
            <v>1.7</v>
          </cell>
          <cell r="K82" t="str">
            <v>m</v>
          </cell>
        </row>
        <row r="83">
          <cell r="D83" t="str">
            <v>Banyak lintasan</v>
          </cell>
          <cell r="I83" t="str">
            <v>( n )</v>
          </cell>
          <cell r="J83">
            <v>4</v>
          </cell>
          <cell r="K83" t="str">
            <v>x per Lapis</v>
          </cell>
        </row>
        <row r="84">
          <cell r="D84" t="str">
            <v>Faktor efisiensi Alat</v>
          </cell>
          <cell r="I84" t="str">
            <v>( f1 )</v>
          </cell>
          <cell r="J84">
            <v>0.83333333333333337</v>
          </cell>
        </row>
        <row r="86">
          <cell r="D86" t="str">
            <v>Produksi per Jam</v>
          </cell>
          <cell r="I86" t="str">
            <v>( Q3 )</v>
          </cell>
        </row>
        <row r="87">
          <cell r="H87" t="str">
            <v xml:space="preserve">s x w x f1 </v>
          </cell>
        </row>
        <row r="88">
          <cell r="E88" t="str">
            <v>( Q3 )</v>
          </cell>
          <cell r="F88" t="str">
            <v>=</v>
          </cell>
          <cell r="H88" t="str">
            <v>--------------------</v>
          </cell>
          <cell r="I88" t="str">
            <v>( Q3 )</v>
          </cell>
          <cell r="J88">
            <v>708.33333333333337</v>
          </cell>
          <cell r="K88" t="str">
            <v>m2</v>
          </cell>
        </row>
        <row r="89">
          <cell r="H89" t="str">
            <v>2 x n</v>
          </cell>
        </row>
        <row r="100">
          <cell r="C100" t="str">
            <v>*</v>
          </cell>
          <cell r="D100" t="str">
            <v>Setiap m3 diperlukan Alat :</v>
          </cell>
        </row>
        <row r="101">
          <cell r="D101" t="str">
            <v>-</v>
          </cell>
          <cell r="E101" t="str">
            <v>Wheel Loader</v>
          </cell>
          <cell r="I101" t="str">
            <v>1/Q1</v>
          </cell>
          <cell r="J101">
            <v>4.4802144768274352E-4</v>
          </cell>
        </row>
        <row r="102">
          <cell r="D102" t="str">
            <v>-</v>
          </cell>
          <cell r="E102" t="str">
            <v>Dump Truck</v>
          </cell>
          <cell r="I102" t="str">
            <v>1/Q2</v>
          </cell>
          <cell r="J102">
            <v>2.1022596755197651E-3</v>
          </cell>
        </row>
        <row r="103">
          <cell r="D103" t="str">
            <v>-</v>
          </cell>
          <cell r="E103" t="str">
            <v>Tire Roller</v>
          </cell>
          <cell r="I103" t="str">
            <v>1/Q3</v>
          </cell>
          <cell r="J103">
            <v>1.4117647058823528E-3</v>
          </cell>
        </row>
        <row r="110">
          <cell r="B110" t="str">
            <v>c.</v>
          </cell>
          <cell r="C110" t="str">
            <v>Produksi per hari</v>
          </cell>
          <cell r="I110" t="str">
            <v>( Q )</v>
          </cell>
        </row>
        <row r="111">
          <cell r="D111" t="str">
            <v>Qm (menentukan)</v>
          </cell>
          <cell r="G111" t="str">
            <v>=</v>
          </cell>
          <cell r="H111" t="str">
            <v>Tire Roller</v>
          </cell>
          <cell r="I111" t="str">
            <v>( Qm )</v>
          </cell>
          <cell r="J111">
            <v>708.33333333333337</v>
          </cell>
          <cell r="K111" t="str">
            <v>m3</v>
          </cell>
        </row>
        <row r="112">
          <cell r="D112" t="str">
            <v xml:space="preserve">Q </v>
          </cell>
          <cell r="E112" t="str">
            <v>=</v>
          </cell>
          <cell r="F112">
            <v>7</v>
          </cell>
          <cell r="G112" t="str">
            <v>x</v>
          </cell>
          <cell r="H112" t="str">
            <v xml:space="preserve">  Qm</v>
          </cell>
          <cell r="I112" t="str">
            <v>( Q )</v>
          </cell>
          <cell r="J112">
            <v>4958.3333333333339</v>
          </cell>
          <cell r="K112" t="str">
            <v>m3</v>
          </cell>
        </row>
        <row r="119">
          <cell r="B119" t="str">
            <v>d.</v>
          </cell>
          <cell r="C119" t="str">
            <v>Tenaga yang diperlukan</v>
          </cell>
        </row>
        <row r="120">
          <cell r="C120" t="str">
            <v xml:space="preserve">Setiap hari diperlukan </v>
          </cell>
          <cell r="G120" t="str">
            <v>:</v>
          </cell>
        </row>
        <row r="121">
          <cell r="D121" t="str">
            <v>-</v>
          </cell>
          <cell r="E121" t="str">
            <v>Pekerja biasa</v>
          </cell>
          <cell r="J121">
            <v>20</v>
          </cell>
          <cell r="K121" t="str">
            <v>Orang</v>
          </cell>
        </row>
        <row r="122">
          <cell r="J122">
            <v>140</v>
          </cell>
          <cell r="K122" t="str">
            <v>Jam</v>
          </cell>
        </row>
        <row r="123">
          <cell r="D123" t="str">
            <v>-</v>
          </cell>
          <cell r="E123" t="str">
            <v>Mandor</v>
          </cell>
          <cell r="J123">
            <v>1</v>
          </cell>
          <cell r="K123" t="str">
            <v>Orang</v>
          </cell>
        </row>
        <row r="124">
          <cell r="J124">
            <v>7</v>
          </cell>
          <cell r="K124" t="str">
            <v>Jam</v>
          </cell>
        </row>
        <row r="125">
          <cell r="D125" t="str">
            <v>*</v>
          </cell>
          <cell r="E125" t="str">
            <v>Setiap m3, diperlukan Tenaga</v>
          </cell>
        </row>
        <row r="126">
          <cell r="D126" t="str">
            <v>-</v>
          </cell>
          <cell r="E126" t="str">
            <v>Pekerja biasa</v>
          </cell>
          <cell r="I126" t="str">
            <v>P/Q</v>
          </cell>
          <cell r="J126">
            <v>2.8235294117647056E-2</v>
          </cell>
          <cell r="K126" t="str">
            <v>jam</v>
          </cell>
        </row>
        <row r="127">
          <cell r="D127" t="str">
            <v>-</v>
          </cell>
          <cell r="E127" t="str">
            <v>Mandor</v>
          </cell>
          <cell r="I127" t="str">
            <v>M/Q</v>
          </cell>
          <cell r="J127">
            <v>1.4117647058823528E-3</v>
          </cell>
          <cell r="K127" t="str">
            <v>jam</v>
          </cell>
        </row>
      </sheetData>
      <sheetData sheetId="15">
        <row r="1">
          <cell r="B1" t="str">
            <v>A N A L I S A    T E K N I K</v>
          </cell>
        </row>
        <row r="2">
          <cell r="C2" t="str">
            <v>JENIS PEKERJAAN</v>
          </cell>
          <cell r="J2" t="str">
            <v>H.R.S</v>
          </cell>
          <cell r="L2" t="str">
            <v>A.T.B</v>
          </cell>
        </row>
        <row r="4">
          <cell r="B4" t="str">
            <v>a.</v>
          </cell>
          <cell r="C4" t="str">
            <v>Bahan yang diperlukan</v>
          </cell>
        </row>
        <row r="6">
          <cell r="C6" t="str">
            <v>1.</v>
          </cell>
          <cell r="D6" t="str">
            <v>Spesifikasi</v>
          </cell>
        </row>
        <row r="7">
          <cell r="C7" t="str">
            <v>-</v>
          </cell>
          <cell r="D7" t="str">
            <v>Coarse Aggregate ( CA )</v>
          </cell>
          <cell r="I7" t="str">
            <v>20% - 40%</v>
          </cell>
          <cell r="J7">
            <v>0.3</v>
          </cell>
          <cell r="L7">
            <v>0.5</v>
          </cell>
        </row>
        <row r="9">
          <cell r="C9" t="str">
            <v>-</v>
          </cell>
          <cell r="D9" t="str">
            <v>Fine Aggregate ( FA )</v>
          </cell>
          <cell r="I9" t="str">
            <v>47% - 67%</v>
          </cell>
          <cell r="J9">
            <v>0.56000000000000005</v>
          </cell>
          <cell r="L9">
            <v>0.38</v>
          </cell>
        </row>
        <row r="11">
          <cell r="C11" t="str">
            <v>-</v>
          </cell>
          <cell r="D11" t="str">
            <v>Filer ( FF )</v>
          </cell>
          <cell r="I11" t="str">
            <v>5% - 9%</v>
          </cell>
          <cell r="J11">
            <v>6.5000000000000002E-2</v>
          </cell>
          <cell r="L11">
            <v>5.5E-2</v>
          </cell>
        </row>
        <row r="13">
          <cell r="C13" t="str">
            <v>-</v>
          </cell>
          <cell r="D13" t="str">
            <v>Total Kadar Bitumen</v>
          </cell>
          <cell r="I13" t="str">
            <v>&gt; 7.3%</v>
          </cell>
          <cell r="J13">
            <v>7.4999999999999997E-2</v>
          </cell>
          <cell r="L13">
            <v>6.5000000000000002E-2</v>
          </cell>
        </row>
        <row r="15">
          <cell r="C15" t="str">
            <v>-</v>
          </cell>
          <cell r="D15" t="str">
            <v>Berat Volume ( t/m3 )</v>
          </cell>
          <cell r="I15" t="str">
            <v>( b )</v>
          </cell>
          <cell r="J15">
            <v>2.25</v>
          </cell>
          <cell r="L15">
            <v>2.2999999999999998</v>
          </cell>
        </row>
        <row r="16">
          <cell r="D16" t="str">
            <v>- Coarse Aggregate ( CA )</v>
          </cell>
          <cell r="I16" t="str">
            <v>( b1 )</v>
          </cell>
          <cell r="J16">
            <v>1.8</v>
          </cell>
          <cell r="L16">
            <v>1.8</v>
          </cell>
        </row>
        <row r="17">
          <cell r="D17" t="str">
            <v>- Fine Aggregate ( FA )</v>
          </cell>
          <cell r="I17" t="str">
            <v>( b2 )</v>
          </cell>
          <cell r="J17">
            <v>1.8</v>
          </cell>
          <cell r="L17">
            <v>1.8</v>
          </cell>
        </row>
        <row r="18">
          <cell r="D18" t="str">
            <v>- Filer ( FF )</v>
          </cell>
          <cell r="I18" t="str">
            <v>( b3 )</v>
          </cell>
          <cell r="J18">
            <v>2</v>
          </cell>
          <cell r="L18">
            <v>2</v>
          </cell>
        </row>
        <row r="20">
          <cell r="C20" t="str">
            <v>-</v>
          </cell>
          <cell r="D20" t="str">
            <v>Factor Kehilangan bahan</v>
          </cell>
        </row>
        <row r="21">
          <cell r="D21" t="str">
            <v>- Agregate</v>
          </cell>
          <cell r="I21" t="str">
            <v>( f1 )</v>
          </cell>
          <cell r="J21">
            <v>1.1000000000000001</v>
          </cell>
          <cell r="L21">
            <v>1.1000000000000001</v>
          </cell>
        </row>
        <row r="22">
          <cell r="D22" t="str">
            <v>- Aspal</v>
          </cell>
          <cell r="I22" t="str">
            <v>( f2 )</v>
          </cell>
          <cell r="J22">
            <v>1.05</v>
          </cell>
          <cell r="L22">
            <v>1.05</v>
          </cell>
        </row>
        <row r="24">
          <cell r="C24" t="str">
            <v>-</v>
          </cell>
          <cell r="D24" t="str">
            <v>Tebal padat</v>
          </cell>
          <cell r="I24" t="str">
            <v>( t )</v>
          </cell>
          <cell r="J24">
            <v>0.04</v>
          </cell>
          <cell r="K24" t="str">
            <v>m</v>
          </cell>
          <cell r="L24">
            <v>0.04</v>
          </cell>
          <cell r="M24" t="str">
            <v>m</v>
          </cell>
        </row>
        <row r="25">
          <cell r="C25" t="str">
            <v>-</v>
          </cell>
          <cell r="D25" t="str">
            <v>Berat 1 m2 HRS  :</v>
          </cell>
        </row>
        <row r="26">
          <cell r="D26" t="str">
            <v>= t x b x 1000 kg</v>
          </cell>
          <cell r="I26" t="str">
            <v>( g )</v>
          </cell>
          <cell r="J26">
            <v>90</v>
          </cell>
          <cell r="K26" t="str">
            <v>kg</v>
          </cell>
        </row>
        <row r="27">
          <cell r="C27" t="str">
            <v>-</v>
          </cell>
          <cell r="D27" t="str">
            <v>Berat 1 m2 ATB  :</v>
          </cell>
        </row>
        <row r="28">
          <cell r="D28" t="str">
            <v>= b x 1000 kg</v>
          </cell>
          <cell r="I28" t="str">
            <v>( g )</v>
          </cell>
          <cell r="L28">
            <v>2300</v>
          </cell>
          <cell r="M28" t="str">
            <v>kg</v>
          </cell>
        </row>
        <row r="29">
          <cell r="C29" t="str">
            <v>-</v>
          </cell>
          <cell r="D29" t="str">
            <v>Agregat Kasar</v>
          </cell>
        </row>
        <row r="30">
          <cell r="D30" t="str">
            <v>( % CA x f1 x g )/b1</v>
          </cell>
          <cell r="J30">
            <v>1.6500000000000001E-2</v>
          </cell>
          <cell r="K30" t="str">
            <v>m3</v>
          </cell>
          <cell r="L30">
            <v>0.70277777777777772</v>
          </cell>
          <cell r="M30" t="str">
            <v>m3</v>
          </cell>
        </row>
        <row r="31">
          <cell r="C31" t="str">
            <v>-</v>
          </cell>
          <cell r="D31" t="str">
            <v>Agregat Halus</v>
          </cell>
        </row>
        <row r="32">
          <cell r="D32" t="str">
            <v>( % CA x f1 x g )/b2</v>
          </cell>
          <cell r="J32">
            <v>3.0800000000000008E-2</v>
          </cell>
          <cell r="K32" t="str">
            <v>m3</v>
          </cell>
          <cell r="L32">
            <v>0.5341111111111112</v>
          </cell>
          <cell r="M32" t="str">
            <v>m3</v>
          </cell>
        </row>
        <row r="33">
          <cell r="C33" t="str">
            <v>-</v>
          </cell>
          <cell r="D33" t="str">
            <v>Filler</v>
          </cell>
        </row>
        <row r="34">
          <cell r="D34" t="str">
            <v>( % FF x f1 x g )</v>
          </cell>
          <cell r="J34">
            <v>6.4350000000000005</v>
          </cell>
          <cell r="K34" t="str">
            <v>kg</v>
          </cell>
          <cell r="L34">
            <v>139.15</v>
          </cell>
          <cell r="M34" t="str">
            <v>kg</v>
          </cell>
        </row>
        <row r="35">
          <cell r="D35" t="str">
            <v>( % CA x f1 x g )/b3</v>
          </cell>
          <cell r="J35">
            <v>3.2175000000000003E-3</v>
          </cell>
          <cell r="K35" t="str">
            <v>m3</v>
          </cell>
          <cell r="L35">
            <v>6.9574999999999998E-2</v>
          </cell>
          <cell r="M35" t="str">
            <v>m3</v>
          </cell>
        </row>
        <row r="36">
          <cell r="C36" t="str">
            <v>-</v>
          </cell>
          <cell r="D36" t="str">
            <v>Aspal</v>
          </cell>
        </row>
        <row r="37">
          <cell r="D37" t="str">
            <v>( % Aspal x f2 x g )</v>
          </cell>
          <cell r="J37">
            <v>7.0875000000000004</v>
          </cell>
          <cell r="K37" t="str">
            <v>kg</v>
          </cell>
          <cell r="L37">
            <v>156.97500000000002</v>
          </cell>
          <cell r="M37" t="str">
            <v>kg</v>
          </cell>
        </row>
        <row r="40">
          <cell r="B40" t="str">
            <v>b.</v>
          </cell>
          <cell r="C40" t="str">
            <v>Peralatan yang diperlukan</v>
          </cell>
        </row>
        <row r="42">
          <cell r="C42" t="str">
            <v>1.</v>
          </cell>
          <cell r="D42" t="str">
            <v>Wheel Loader</v>
          </cell>
        </row>
        <row r="44">
          <cell r="D44" t="str">
            <v>Kapasitas bucket</v>
          </cell>
          <cell r="I44" t="str">
            <v>( v )</v>
          </cell>
          <cell r="J44">
            <v>1.5</v>
          </cell>
          <cell r="K44" t="str">
            <v>m3</v>
          </cell>
          <cell r="L44">
            <v>1.5</v>
          </cell>
          <cell r="M44" t="str">
            <v>m3</v>
          </cell>
        </row>
        <row r="45">
          <cell r="D45" t="str">
            <v>- Berat Agregat</v>
          </cell>
          <cell r="I45" t="str">
            <v>( v )</v>
          </cell>
          <cell r="J45">
            <v>2.7</v>
          </cell>
          <cell r="K45" t="str">
            <v>ton</v>
          </cell>
          <cell r="L45">
            <v>2.7</v>
          </cell>
          <cell r="M45" t="str">
            <v>ton</v>
          </cell>
        </row>
        <row r="46">
          <cell r="D46" t="str">
            <v>Factor koreksi</v>
          </cell>
          <cell r="I46" t="str">
            <v>( F )</v>
          </cell>
        </row>
        <row r="47">
          <cell r="D47" t="str">
            <v>-</v>
          </cell>
          <cell r="E47" t="str">
            <v>Efisiensi alat</v>
          </cell>
          <cell r="I47" t="str">
            <v>( f1 )</v>
          </cell>
          <cell r="J47">
            <v>0.83</v>
          </cell>
          <cell r="L47">
            <v>0.83</v>
          </cell>
        </row>
        <row r="48">
          <cell r="D48" t="str">
            <v>-</v>
          </cell>
          <cell r="E48" t="str">
            <v>Berat volume material</v>
          </cell>
          <cell r="I48" t="str">
            <v>( f2 )</v>
          </cell>
          <cell r="J48">
            <v>0.83</v>
          </cell>
          <cell r="L48">
            <v>0.83</v>
          </cell>
        </row>
        <row r="49">
          <cell r="D49" t="str">
            <v>-</v>
          </cell>
          <cell r="E49" t="str">
            <v>Isian bucket</v>
          </cell>
          <cell r="I49" t="str">
            <v>( f3 )</v>
          </cell>
          <cell r="J49">
            <v>0.9</v>
          </cell>
          <cell r="L49">
            <v>0.9</v>
          </cell>
        </row>
        <row r="50">
          <cell r="E50" t="str">
            <v>F = f1 x f2 x f3</v>
          </cell>
          <cell r="I50" t="str">
            <v>( F )</v>
          </cell>
          <cell r="J50">
            <v>0.62000999999999995</v>
          </cell>
          <cell r="L50">
            <v>0.62000999999999995</v>
          </cell>
        </row>
        <row r="51">
          <cell r="D51" t="str">
            <v>Cycle Time  :</v>
          </cell>
          <cell r="I51" t="str">
            <v>( C )</v>
          </cell>
          <cell r="J51">
            <v>1</v>
          </cell>
          <cell r="K51" t="str">
            <v>menit</v>
          </cell>
          <cell r="L51">
            <v>1</v>
          </cell>
          <cell r="M51" t="str">
            <v>menit</v>
          </cell>
        </row>
        <row r="52">
          <cell r="J52">
            <v>1.6666666666666666E-2</v>
          </cell>
          <cell r="K52" t="str">
            <v>jam</v>
          </cell>
          <cell r="L52">
            <v>1.6666666666666666E-2</v>
          </cell>
          <cell r="M52" t="str">
            <v>jam</v>
          </cell>
        </row>
        <row r="53">
          <cell r="D53" t="str">
            <v>Produksi per Jam  :</v>
          </cell>
          <cell r="I53" t="str">
            <v>( Q1 )</v>
          </cell>
        </row>
        <row r="55">
          <cell r="H55" t="str">
            <v>F x v (ton)</v>
          </cell>
        </row>
        <row r="56">
          <cell r="E56" t="str">
            <v>Q1</v>
          </cell>
          <cell r="F56" t="str">
            <v>=</v>
          </cell>
          <cell r="H56" t="str">
            <v>-----------------</v>
          </cell>
          <cell r="I56" t="str">
            <v>( Q1 )</v>
          </cell>
          <cell r="J56">
            <v>100.44162</v>
          </cell>
          <cell r="K56" t="str">
            <v>m3</v>
          </cell>
          <cell r="L56">
            <v>100.44162</v>
          </cell>
          <cell r="M56" t="str">
            <v>m3</v>
          </cell>
        </row>
        <row r="57">
          <cell r="H57" t="str">
            <v>C</v>
          </cell>
        </row>
        <row r="58">
          <cell r="D58" t="str">
            <v xml:space="preserve">Dalam m3 Hotmix </v>
          </cell>
          <cell r="F58" t="str">
            <v>=</v>
          </cell>
          <cell r="I58" t="str">
            <v>( Q1 ) / b</v>
          </cell>
          <cell r="J58">
            <v>44.640720000000002</v>
          </cell>
          <cell r="K58" t="str">
            <v>m3</v>
          </cell>
          <cell r="L58">
            <v>43.670269565217396</v>
          </cell>
          <cell r="M58" t="str">
            <v>m3</v>
          </cell>
        </row>
        <row r="59">
          <cell r="J59">
            <v>1116.018</v>
          </cell>
          <cell r="K59" t="str">
            <v>m2</v>
          </cell>
        </row>
        <row r="60">
          <cell r="C60" t="str">
            <v>2.</v>
          </cell>
          <cell r="D60" t="str">
            <v>Dump Truck</v>
          </cell>
        </row>
        <row r="62">
          <cell r="D62" t="str">
            <v>Kapasitas muat</v>
          </cell>
          <cell r="I62" t="str">
            <v>( v )</v>
          </cell>
          <cell r="J62">
            <v>8</v>
          </cell>
          <cell r="K62" t="str">
            <v>ton</v>
          </cell>
          <cell r="L62">
            <v>8</v>
          </cell>
          <cell r="M62" t="str">
            <v>ton</v>
          </cell>
        </row>
        <row r="63">
          <cell r="D63" t="str">
            <v>Jarak angkut rata-rata</v>
          </cell>
          <cell r="I63" t="str">
            <v>( d )</v>
          </cell>
          <cell r="J63">
            <v>3.5</v>
          </cell>
          <cell r="K63" t="str">
            <v>km</v>
          </cell>
          <cell r="L63">
            <v>3.5</v>
          </cell>
          <cell r="M63" t="str">
            <v>km</v>
          </cell>
        </row>
        <row r="64">
          <cell r="D64" t="str">
            <v>Kecepatan angkut rata-rata</v>
          </cell>
          <cell r="I64" t="str">
            <v>( s )</v>
          </cell>
          <cell r="J64">
            <v>45</v>
          </cell>
          <cell r="K64" t="str">
            <v>km/jam</v>
          </cell>
          <cell r="L64">
            <v>45</v>
          </cell>
          <cell r="M64" t="str">
            <v>km/jam</v>
          </cell>
        </row>
        <row r="65">
          <cell r="D65" t="str">
            <v>Factor Koreksi</v>
          </cell>
          <cell r="I65" t="str">
            <v>( F )</v>
          </cell>
        </row>
        <row r="66">
          <cell r="D66" t="str">
            <v>-</v>
          </cell>
          <cell r="E66" t="str">
            <v>Efisiensi</v>
          </cell>
          <cell r="I66" t="str">
            <v>( f1 )</v>
          </cell>
          <cell r="J66">
            <v>0.83</v>
          </cell>
          <cell r="L66">
            <v>0.83</v>
          </cell>
        </row>
        <row r="67">
          <cell r="D67" t="str">
            <v>-</v>
          </cell>
          <cell r="E67" t="str">
            <v>Berat volume material</v>
          </cell>
          <cell r="I67" t="str">
            <v>( f2 )</v>
          </cell>
          <cell r="J67">
            <v>0.83</v>
          </cell>
          <cell r="L67">
            <v>0.83</v>
          </cell>
        </row>
        <row r="68">
          <cell r="E68" t="str">
            <v>F = f1 x f2</v>
          </cell>
          <cell r="I68" t="str">
            <v>( F )</v>
          </cell>
          <cell r="J68">
            <v>0.68889999999999996</v>
          </cell>
          <cell r="L68">
            <v>0.68889999999999996</v>
          </cell>
        </row>
        <row r="69">
          <cell r="D69" t="str">
            <v>Cycle time</v>
          </cell>
          <cell r="I69" t="str">
            <v>( C )</v>
          </cell>
        </row>
        <row r="70">
          <cell r="D70" t="str">
            <v>-</v>
          </cell>
          <cell r="E70" t="str">
            <v>Travelling</v>
          </cell>
          <cell r="G70" t="str">
            <v>=</v>
          </cell>
          <cell r="H70" t="str">
            <v>( 2 x d ) / s</v>
          </cell>
          <cell r="I70" t="str">
            <v>( c1 )</v>
          </cell>
          <cell r="J70">
            <v>0.15555555555555556</v>
          </cell>
          <cell r="K70" t="str">
            <v>jam</v>
          </cell>
          <cell r="L70">
            <v>0.15555555555555556</v>
          </cell>
          <cell r="M70" t="str">
            <v>jam</v>
          </cell>
        </row>
        <row r="71">
          <cell r="D71" t="str">
            <v>-</v>
          </cell>
          <cell r="E71" t="str">
            <v>Muat</v>
          </cell>
          <cell r="G71" t="str">
            <v>=</v>
          </cell>
          <cell r="H71" t="str">
            <v>( f2 x v ) / Q1</v>
          </cell>
          <cell r="I71" t="str">
            <v>( c2 )</v>
          </cell>
          <cell r="J71">
            <v>6.6108053613631479E-2</v>
          </cell>
          <cell r="K71" t="str">
            <v>jam</v>
          </cell>
          <cell r="L71">
            <v>6.6108053613631479E-2</v>
          </cell>
          <cell r="M71" t="str">
            <v>jam</v>
          </cell>
        </row>
        <row r="72">
          <cell r="D72" t="str">
            <v>-</v>
          </cell>
          <cell r="E72" t="str">
            <v>Tunggu, putar</v>
          </cell>
          <cell r="G72" t="str">
            <v>=</v>
          </cell>
          <cell r="H72" t="str">
            <v>1  menit</v>
          </cell>
          <cell r="I72" t="str">
            <v>( c3 )</v>
          </cell>
          <cell r="J72">
            <v>1.6666666666666666E-2</v>
          </cell>
          <cell r="K72" t="str">
            <v>jam</v>
          </cell>
          <cell r="L72">
            <v>1.6666666666666666E-2</v>
          </cell>
          <cell r="M72" t="str">
            <v>jam</v>
          </cell>
        </row>
        <row r="73">
          <cell r="D73" t="str">
            <v>C = c1 + c2 + c3</v>
          </cell>
          <cell r="I73" t="str">
            <v>( C )</v>
          </cell>
          <cell r="J73">
            <v>0.2383302758358537</v>
          </cell>
          <cell r="K73" t="str">
            <v>jam</v>
          </cell>
          <cell r="L73">
            <v>0.2383302758358537</v>
          </cell>
          <cell r="M73" t="str">
            <v>jam</v>
          </cell>
        </row>
        <row r="74">
          <cell r="D74" t="str">
            <v>Produksi per Jam</v>
          </cell>
          <cell r="I74" t="str">
            <v>( Q2 )</v>
          </cell>
        </row>
        <row r="75">
          <cell r="H75" t="str">
            <v>F x v (ton)</v>
          </cell>
        </row>
        <row r="76">
          <cell r="E76" t="str">
            <v>( Q2 )</v>
          </cell>
          <cell r="F76" t="str">
            <v>=</v>
          </cell>
          <cell r="H76" t="str">
            <v>--------------------</v>
          </cell>
          <cell r="I76" t="str">
            <v>( Q2 )</v>
          </cell>
          <cell r="J76">
            <v>23.124212736596476</v>
          </cell>
          <cell r="K76" t="str">
            <v>ton</v>
          </cell>
          <cell r="L76">
            <v>23.124212736596476</v>
          </cell>
          <cell r="M76" t="str">
            <v>ton</v>
          </cell>
        </row>
        <row r="77">
          <cell r="H77" t="str">
            <v>C</v>
          </cell>
        </row>
        <row r="78">
          <cell r="D78" t="str">
            <v xml:space="preserve">Dalam m3 Hotmix </v>
          </cell>
          <cell r="F78" t="str">
            <v>=</v>
          </cell>
          <cell r="I78" t="str">
            <v>( Q2 ) / b</v>
          </cell>
          <cell r="J78">
            <v>10.277427882931768</v>
          </cell>
          <cell r="K78" t="str">
            <v>m3</v>
          </cell>
          <cell r="L78">
            <v>10.054005537650642</v>
          </cell>
          <cell r="M78" t="str">
            <v>m3</v>
          </cell>
        </row>
        <row r="79">
          <cell r="J79">
            <v>256.93569707329419</v>
          </cell>
          <cell r="K79" t="str">
            <v>m2</v>
          </cell>
        </row>
        <row r="80">
          <cell r="C80" t="str">
            <v>3.</v>
          </cell>
          <cell r="D80" t="str">
            <v>Tandem Roller</v>
          </cell>
        </row>
        <row r="81">
          <cell r="D81" t="str">
            <v>Kecepatan</v>
          </cell>
          <cell r="I81" t="str">
            <v>( s )</v>
          </cell>
          <cell r="J81">
            <v>4</v>
          </cell>
          <cell r="K81" t="str">
            <v>km/jam</v>
          </cell>
          <cell r="L81">
            <v>4</v>
          </cell>
          <cell r="M81" t="str">
            <v>km/jam</v>
          </cell>
        </row>
        <row r="82">
          <cell r="D82" t="str">
            <v>Lebar efektif pemadatan</v>
          </cell>
          <cell r="I82" t="str">
            <v>( w )</v>
          </cell>
          <cell r="J82">
            <v>1.2</v>
          </cell>
          <cell r="K82" t="str">
            <v>m</v>
          </cell>
          <cell r="L82">
            <v>1.2</v>
          </cell>
          <cell r="M82" t="str">
            <v>m</v>
          </cell>
        </row>
        <row r="83">
          <cell r="D83" t="str">
            <v>Tebal Hamparan Padat</v>
          </cell>
          <cell r="I83" t="str">
            <v>( t )</v>
          </cell>
          <cell r="J83">
            <v>0.03</v>
          </cell>
          <cell r="K83" t="str">
            <v>m</v>
          </cell>
          <cell r="L83">
            <v>0.04</v>
          </cell>
          <cell r="M83" t="str">
            <v>m</v>
          </cell>
        </row>
        <row r="84">
          <cell r="D84" t="str">
            <v>Banyak lintasan</v>
          </cell>
          <cell r="I84" t="str">
            <v>( n )</v>
          </cell>
          <cell r="J84">
            <v>6</v>
          </cell>
          <cell r="K84" t="str">
            <v>x per Lapis</v>
          </cell>
          <cell r="L84">
            <v>6</v>
          </cell>
          <cell r="M84" t="str">
            <v>x per Lapis</v>
          </cell>
        </row>
        <row r="85">
          <cell r="D85" t="str">
            <v>Faktor efisiensi Alat</v>
          </cell>
          <cell r="I85" t="str">
            <v>( f1 )</v>
          </cell>
          <cell r="J85">
            <v>0.83333333333333337</v>
          </cell>
          <cell r="L85">
            <v>0.83333333333333337</v>
          </cell>
        </row>
        <row r="87">
          <cell r="D87" t="str">
            <v>Produksi per Jam</v>
          </cell>
          <cell r="I87" t="str">
            <v>( Q3 )</v>
          </cell>
        </row>
        <row r="88">
          <cell r="H88" t="str">
            <v xml:space="preserve">s x w x t x f1 </v>
          </cell>
        </row>
        <row r="89">
          <cell r="E89" t="str">
            <v>( Q3 )</v>
          </cell>
          <cell r="F89" t="str">
            <v>=</v>
          </cell>
          <cell r="H89" t="str">
            <v>--------------------</v>
          </cell>
          <cell r="I89" t="str">
            <v>( Q3 )</v>
          </cell>
          <cell r="J89">
            <v>666.66666666666663</v>
          </cell>
          <cell r="K89" t="str">
            <v>m2</v>
          </cell>
          <cell r="L89">
            <v>666.66666666666663</v>
          </cell>
          <cell r="M89" t="str">
            <v>m2</v>
          </cell>
        </row>
        <row r="90">
          <cell r="H90" t="str">
            <v>n</v>
          </cell>
        </row>
        <row r="91">
          <cell r="D91" t="str">
            <v>Dalam m3 ATB</v>
          </cell>
          <cell r="F91" t="str">
            <v>=</v>
          </cell>
          <cell r="H91" t="str">
            <v>Q3 x t</v>
          </cell>
          <cell r="L91">
            <v>26.666666666666664</v>
          </cell>
          <cell r="M91" t="str">
            <v>m3</v>
          </cell>
        </row>
        <row r="100">
          <cell r="C100" t="str">
            <v>4.</v>
          </cell>
          <cell r="D100" t="str">
            <v>Tire Roller</v>
          </cell>
        </row>
        <row r="101">
          <cell r="D101" t="str">
            <v>Kecepatan</v>
          </cell>
          <cell r="I101" t="str">
            <v>( s )</v>
          </cell>
          <cell r="J101">
            <v>4</v>
          </cell>
          <cell r="K101" t="str">
            <v>km/jam</v>
          </cell>
          <cell r="L101">
            <v>4</v>
          </cell>
          <cell r="M101" t="str">
            <v>km/jam</v>
          </cell>
        </row>
        <row r="102">
          <cell r="D102" t="str">
            <v>Lebar efektif pemadatan</v>
          </cell>
          <cell r="I102" t="str">
            <v>( w )</v>
          </cell>
          <cell r="J102">
            <v>1.7</v>
          </cell>
          <cell r="K102" t="str">
            <v>m</v>
          </cell>
          <cell r="L102">
            <v>1.7</v>
          </cell>
          <cell r="M102" t="str">
            <v>m</v>
          </cell>
        </row>
        <row r="103">
          <cell r="D103" t="str">
            <v>Tebal Hamparan Padat</v>
          </cell>
          <cell r="I103" t="str">
            <v>( t )</v>
          </cell>
          <cell r="J103">
            <v>0.03</v>
          </cell>
          <cell r="K103" t="str">
            <v>m</v>
          </cell>
          <cell r="L103">
            <v>0.04</v>
          </cell>
          <cell r="M103" t="str">
            <v>m</v>
          </cell>
        </row>
        <row r="104">
          <cell r="D104" t="str">
            <v>Banyak lintasan</v>
          </cell>
          <cell r="I104" t="str">
            <v>( n )</v>
          </cell>
          <cell r="J104">
            <v>8</v>
          </cell>
          <cell r="K104" t="str">
            <v>x per Lapis</v>
          </cell>
          <cell r="L104">
            <v>8</v>
          </cell>
          <cell r="M104" t="str">
            <v>x per Lapis</v>
          </cell>
        </row>
        <row r="105">
          <cell r="D105" t="str">
            <v>Faktor efisiensi Alat</v>
          </cell>
          <cell r="I105" t="str">
            <v>( f1 )</v>
          </cell>
          <cell r="J105">
            <v>0.83333333333333337</v>
          </cell>
          <cell r="L105">
            <v>0.83333333333333337</v>
          </cell>
        </row>
        <row r="107">
          <cell r="D107" t="str">
            <v>Produksi per Jam</v>
          </cell>
          <cell r="I107" t="str">
            <v>( Q4 )</v>
          </cell>
        </row>
        <row r="108">
          <cell r="H108" t="str">
            <v xml:space="preserve">s x w x t x f1 </v>
          </cell>
        </row>
        <row r="109">
          <cell r="E109" t="str">
            <v>( Q4 )</v>
          </cell>
          <cell r="F109" t="str">
            <v>=</v>
          </cell>
          <cell r="H109" t="str">
            <v>--------------------</v>
          </cell>
          <cell r="I109" t="str">
            <v>( Q4 )</v>
          </cell>
          <cell r="J109">
            <v>708.33333333333337</v>
          </cell>
          <cell r="K109" t="str">
            <v>m2</v>
          </cell>
          <cell r="L109">
            <v>708.33333333333337</v>
          </cell>
          <cell r="M109" t="str">
            <v>m2</v>
          </cell>
        </row>
        <row r="110">
          <cell r="H110" t="str">
            <v>n</v>
          </cell>
        </row>
        <row r="111">
          <cell r="D111" t="str">
            <v>Dalam m3 ATB</v>
          </cell>
          <cell r="F111" t="str">
            <v>=</v>
          </cell>
          <cell r="H111" t="str">
            <v>Q4 x t</v>
          </cell>
          <cell r="L111">
            <v>28.333333333333336</v>
          </cell>
          <cell r="M111" t="str">
            <v>m3</v>
          </cell>
        </row>
        <row r="120">
          <cell r="C120" t="str">
            <v>5.</v>
          </cell>
          <cell r="D120" t="str">
            <v>Asphalt Finisher</v>
          </cell>
        </row>
        <row r="121">
          <cell r="D121" t="str">
            <v>Kapasitas</v>
          </cell>
          <cell r="I121" t="str">
            <v>( v )</v>
          </cell>
          <cell r="J121">
            <v>50</v>
          </cell>
          <cell r="K121" t="str">
            <v>ton/jam</v>
          </cell>
          <cell r="L121">
            <v>50</v>
          </cell>
          <cell r="M121" t="str">
            <v>ton/jam</v>
          </cell>
        </row>
        <row r="122">
          <cell r="D122" t="str">
            <v>Faktor efisiensi Alat</v>
          </cell>
          <cell r="I122" t="str">
            <v>( f1 )</v>
          </cell>
          <cell r="J122">
            <v>0.83333333333333337</v>
          </cell>
          <cell r="L122">
            <v>0.83333333333333337</v>
          </cell>
        </row>
        <row r="124">
          <cell r="D124" t="str">
            <v>Produksi per jam</v>
          </cell>
        </row>
        <row r="126">
          <cell r="E126" t="str">
            <v>( Q5 )</v>
          </cell>
          <cell r="F126" t="str">
            <v>=</v>
          </cell>
          <cell r="H126" t="str">
            <v>f1 x v</v>
          </cell>
          <cell r="J126">
            <v>41.666666666666671</v>
          </cell>
          <cell r="K126" t="str">
            <v>ton</v>
          </cell>
          <cell r="L126">
            <v>41.666666666666671</v>
          </cell>
          <cell r="M126" t="str">
            <v>ton</v>
          </cell>
        </row>
        <row r="128">
          <cell r="D128" t="str">
            <v>Dalam m3</v>
          </cell>
          <cell r="F128" t="str">
            <v>=</v>
          </cell>
          <cell r="H128" t="str">
            <v>( Q5 )/b</v>
          </cell>
          <cell r="J128">
            <v>18.518518518518519</v>
          </cell>
          <cell r="K128" t="str">
            <v>m3</v>
          </cell>
          <cell r="L128">
            <v>18.115942028985511</v>
          </cell>
          <cell r="M128" t="str">
            <v>m3</v>
          </cell>
        </row>
        <row r="129">
          <cell r="D129" t="str">
            <v>Dalam m2 HRS</v>
          </cell>
          <cell r="F129" t="str">
            <v>=</v>
          </cell>
          <cell r="H129" t="str">
            <v>( Q7 )/( b x t)</v>
          </cell>
          <cell r="J129">
            <v>462.96296296296299</v>
          </cell>
          <cell r="K129" t="str">
            <v>m2</v>
          </cell>
        </row>
        <row r="140">
          <cell r="C140" t="str">
            <v>6.</v>
          </cell>
          <cell r="D140" t="str">
            <v>Generator</v>
          </cell>
        </row>
        <row r="141">
          <cell r="D141" t="str">
            <v>Kapasitas</v>
          </cell>
          <cell r="I141" t="str">
            <v>( v )</v>
          </cell>
          <cell r="J141">
            <v>50</v>
          </cell>
          <cell r="K141" t="str">
            <v>ton/jam</v>
          </cell>
          <cell r="L141">
            <v>50</v>
          </cell>
          <cell r="M141" t="str">
            <v>ton/jam</v>
          </cell>
        </row>
        <row r="142">
          <cell r="D142" t="str">
            <v>Faktor efisiensi Alat</v>
          </cell>
          <cell r="I142" t="str">
            <v>( f1 )</v>
          </cell>
          <cell r="J142">
            <v>0.83333333333333337</v>
          </cell>
          <cell r="L142">
            <v>0.83333333333333337</v>
          </cell>
        </row>
        <row r="144">
          <cell r="D144" t="str">
            <v>Produksi per jam</v>
          </cell>
        </row>
        <row r="146">
          <cell r="E146" t="str">
            <v>( Q6 )</v>
          </cell>
          <cell r="F146" t="str">
            <v>=</v>
          </cell>
          <cell r="H146" t="str">
            <v>f1 x v</v>
          </cell>
          <cell r="J146">
            <v>41.666666666666671</v>
          </cell>
          <cell r="K146" t="str">
            <v>ton</v>
          </cell>
          <cell r="L146">
            <v>41.666666666666671</v>
          </cell>
          <cell r="M146" t="str">
            <v>ton</v>
          </cell>
        </row>
        <row r="148">
          <cell r="D148" t="str">
            <v>Dalam m3</v>
          </cell>
          <cell r="F148" t="str">
            <v>=</v>
          </cell>
          <cell r="H148" t="str">
            <v>( Q6 )/b</v>
          </cell>
          <cell r="J148">
            <v>18.518518518518519</v>
          </cell>
          <cell r="K148" t="str">
            <v>m3</v>
          </cell>
          <cell r="L148">
            <v>18.115942028985511</v>
          </cell>
          <cell r="M148" t="str">
            <v>m3</v>
          </cell>
        </row>
        <row r="149">
          <cell r="D149" t="str">
            <v>Dalam m2 HRS</v>
          </cell>
          <cell r="F149" t="str">
            <v>=</v>
          </cell>
          <cell r="H149" t="str">
            <v>( Q7 )/( b x t)</v>
          </cell>
          <cell r="J149">
            <v>462.96296296296299</v>
          </cell>
          <cell r="K149" t="str">
            <v>m2</v>
          </cell>
        </row>
        <row r="160">
          <cell r="C160" t="str">
            <v>7.</v>
          </cell>
          <cell r="D160" t="str">
            <v>A M P</v>
          </cell>
        </row>
        <row r="161">
          <cell r="D161" t="str">
            <v>Kapasitas</v>
          </cell>
          <cell r="I161" t="str">
            <v>( v )</v>
          </cell>
          <cell r="J161">
            <v>50</v>
          </cell>
          <cell r="K161" t="str">
            <v>ton/jam</v>
          </cell>
          <cell r="L161">
            <v>50</v>
          </cell>
          <cell r="M161" t="str">
            <v>ton/jam</v>
          </cell>
        </row>
        <row r="162">
          <cell r="D162" t="str">
            <v>Faktor efisiensi Alat</v>
          </cell>
          <cell r="I162" t="str">
            <v>( f1 )</v>
          </cell>
          <cell r="J162">
            <v>0.83333333333333337</v>
          </cell>
          <cell r="L162">
            <v>0.83333333333333337</v>
          </cell>
        </row>
        <row r="164">
          <cell r="D164" t="str">
            <v>Produksi per jam</v>
          </cell>
        </row>
        <row r="166">
          <cell r="E166" t="str">
            <v>( Q7 )</v>
          </cell>
          <cell r="F166" t="str">
            <v>=</v>
          </cell>
          <cell r="H166" t="str">
            <v>f1 x v</v>
          </cell>
          <cell r="J166">
            <v>41.666666666666671</v>
          </cell>
          <cell r="K166" t="str">
            <v>ton</v>
          </cell>
          <cell r="L166">
            <v>41.666666666666671</v>
          </cell>
          <cell r="M166" t="str">
            <v>ton</v>
          </cell>
        </row>
        <row r="168">
          <cell r="D168" t="str">
            <v>Dalam m3</v>
          </cell>
          <cell r="F168" t="str">
            <v>=</v>
          </cell>
          <cell r="H168" t="str">
            <v>( Q7 )/b</v>
          </cell>
          <cell r="J168">
            <v>18.518518518518519</v>
          </cell>
          <cell r="K168" t="str">
            <v>m3</v>
          </cell>
          <cell r="L168">
            <v>18.115942028985511</v>
          </cell>
          <cell r="M168" t="str">
            <v>m3</v>
          </cell>
        </row>
        <row r="169">
          <cell r="D169" t="str">
            <v>Dalam m2 HRS</v>
          </cell>
          <cell r="F169" t="str">
            <v>=</v>
          </cell>
          <cell r="H169" t="str">
            <v>( Q7 )/( b x t)</v>
          </cell>
          <cell r="J169">
            <v>462.96296296296299</v>
          </cell>
          <cell r="K169" t="str">
            <v>m2</v>
          </cell>
        </row>
        <row r="180">
          <cell r="C180" t="str">
            <v>*</v>
          </cell>
          <cell r="D180" t="str">
            <v>Setiap m3 diperlukan Alat :</v>
          </cell>
        </row>
        <row r="181">
          <cell r="D181" t="str">
            <v>-</v>
          </cell>
          <cell r="E181" t="str">
            <v>Wheel Loader</v>
          </cell>
          <cell r="I181" t="str">
            <v>1/Q1</v>
          </cell>
          <cell r="J181">
            <v>2.2401072384137171E-2</v>
          </cell>
          <cell r="L181">
            <v>2.2898873992673551E-2</v>
          </cell>
        </row>
        <row r="182">
          <cell r="D182" t="str">
            <v>-</v>
          </cell>
          <cell r="E182" t="str">
            <v>Dump Truck</v>
          </cell>
          <cell r="I182" t="str">
            <v>1/Q2</v>
          </cell>
          <cell r="J182">
            <v>9.7300609782020403E-2</v>
          </cell>
          <cell r="L182">
            <v>9.9462845554954188E-2</v>
          </cell>
        </row>
        <row r="183">
          <cell r="D183" t="str">
            <v>-</v>
          </cell>
          <cell r="E183" t="str">
            <v>Tandem Roller</v>
          </cell>
          <cell r="I183" t="str">
            <v>1/Q3</v>
          </cell>
          <cell r="J183">
            <v>1.5E-3</v>
          </cell>
          <cell r="L183">
            <v>1.5E-3</v>
          </cell>
        </row>
        <row r="184">
          <cell r="D184" t="str">
            <v>-</v>
          </cell>
          <cell r="E184" t="str">
            <v>Tire Roller</v>
          </cell>
          <cell r="I184" t="str">
            <v>1/Q4</v>
          </cell>
          <cell r="J184">
            <v>1.4117647058823528E-3</v>
          </cell>
          <cell r="L184">
            <v>1.4117647058823528E-3</v>
          </cell>
        </row>
        <row r="185">
          <cell r="D185" t="str">
            <v>-</v>
          </cell>
          <cell r="E185" t="str">
            <v>Asphalt Finisher</v>
          </cell>
          <cell r="I185" t="str">
            <v>1/Q5</v>
          </cell>
          <cell r="J185">
            <v>2.16E-3</v>
          </cell>
          <cell r="L185">
            <v>5.5199999999999985E-2</v>
          </cell>
        </row>
        <row r="186">
          <cell r="D186" t="str">
            <v>-</v>
          </cell>
          <cell r="E186" t="str">
            <v>Generator</v>
          </cell>
          <cell r="I186" t="str">
            <v>1/Q6</v>
          </cell>
          <cell r="J186">
            <v>2.16E-3</v>
          </cell>
          <cell r="L186">
            <v>5.5199999999999985E-2</v>
          </cell>
        </row>
        <row r="187">
          <cell r="D187" t="str">
            <v>-</v>
          </cell>
          <cell r="E187" t="str">
            <v>A M P</v>
          </cell>
          <cell r="I187" t="str">
            <v>1/Q7</v>
          </cell>
          <cell r="J187">
            <v>2.16E-3</v>
          </cell>
          <cell r="L187">
            <v>5.5199999999999985E-2</v>
          </cell>
        </row>
        <row r="190">
          <cell r="B190" t="str">
            <v>c.</v>
          </cell>
          <cell r="C190" t="str">
            <v>Produksi per hari</v>
          </cell>
          <cell r="I190" t="str">
            <v>( Q )</v>
          </cell>
        </row>
        <row r="191">
          <cell r="D191" t="str">
            <v>Qm (menentukan)</v>
          </cell>
          <cell r="G191" t="str">
            <v>=</v>
          </cell>
          <cell r="H191" t="str">
            <v>A.M.P.</v>
          </cell>
          <cell r="I191" t="str">
            <v>( Qm )</v>
          </cell>
          <cell r="J191">
            <v>462.96296296296299</v>
          </cell>
          <cell r="K191" t="str">
            <v>m2</v>
          </cell>
          <cell r="L191">
            <v>18.115942028985511</v>
          </cell>
          <cell r="M191" t="str">
            <v>m3</v>
          </cell>
        </row>
        <row r="192">
          <cell r="D192" t="str">
            <v xml:space="preserve">Q </v>
          </cell>
          <cell r="E192" t="str">
            <v>=</v>
          </cell>
          <cell r="F192">
            <v>7</v>
          </cell>
          <cell r="G192" t="str">
            <v>x</v>
          </cell>
          <cell r="H192" t="str">
            <v xml:space="preserve">  Qm</v>
          </cell>
          <cell r="I192" t="str">
            <v>( Q )</v>
          </cell>
          <cell r="J192">
            <v>3240.7407407407409</v>
          </cell>
          <cell r="K192" t="str">
            <v>m2</v>
          </cell>
          <cell r="L192">
            <v>126.81159420289858</v>
          </cell>
          <cell r="M192" t="str">
            <v>m2</v>
          </cell>
        </row>
        <row r="195">
          <cell r="B195" t="str">
            <v>d.</v>
          </cell>
          <cell r="C195" t="str">
            <v>Tenaga yang diperlukan</v>
          </cell>
        </row>
        <row r="196">
          <cell r="C196" t="str">
            <v xml:space="preserve">Setiap hari diperlukan </v>
          </cell>
          <cell r="G196" t="str">
            <v>:</v>
          </cell>
        </row>
        <row r="197">
          <cell r="D197" t="str">
            <v>-</v>
          </cell>
          <cell r="E197" t="str">
            <v>Pekerja biasa</v>
          </cell>
          <cell r="J197">
            <v>20</v>
          </cell>
          <cell r="K197" t="str">
            <v>Orang</v>
          </cell>
          <cell r="L197">
            <v>20</v>
          </cell>
          <cell r="M197" t="str">
            <v>Orang</v>
          </cell>
        </row>
        <row r="198">
          <cell r="J198">
            <v>140</v>
          </cell>
          <cell r="K198" t="str">
            <v>Jam</v>
          </cell>
          <cell r="L198">
            <v>140</v>
          </cell>
          <cell r="M198" t="str">
            <v>Jam</v>
          </cell>
        </row>
        <row r="199">
          <cell r="D199" t="str">
            <v>-</v>
          </cell>
          <cell r="E199" t="str">
            <v>Mandor</v>
          </cell>
          <cell r="J199">
            <v>1</v>
          </cell>
          <cell r="K199" t="str">
            <v>Orang</v>
          </cell>
          <cell r="L199">
            <v>1</v>
          </cell>
          <cell r="M199" t="str">
            <v>Orang</v>
          </cell>
        </row>
        <row r="200">
          <cell r="J200">
            <v>7</v>
          </cell>
          <cell r="K200" t="str">
            <v>Jam</v>
          </cell>
          <cell r="L200">
            <v>7</v>
          </cell>
          <cell r="M200" t="str">
            <v>Jam</v>
          </cell>
        </row>
        <row r="201">
          <cell r="D201" t="str">
            <v>*</v>
          </cell>
          <cell r="E201" t="str">
            <v>Setiap m3, diperlukan Tenaga</v>
          </cell>
        </row>
        <row r="202">
          <cell r="D202" t="str">
            <v>-</v>
          </cell>
          <cell r="E202" t="str">
            <v>Pekerja biasa</v>
          </cell>
          <cell r="I202" t="str">
            <v>P/Q</v>
          </cell>
          <cell r="J202">
            <v>4.3199999999999995E-2</v>
          </cell>
          <cell r="K202" t="str">
            <v>jam</v>
          </cell>
          <cell r="L202">
            <v>1.1039999999999999</v>
          </cell>
          <cell r="M202" t="str">
            <v>jam</v>
          </cell>
        </row>
        <row r="203">
          <cell r="D203" t="str">
            <v>-</v>
          </cell>
          <cell r="E203" t="str">
            <v>Mandor</v>
          </cell>
          <cell r="I203" t="str">
            <v>M/Q</v>
          </cell>
          <cell r="J203">
            <v>2.16E-3</v>
          </cell>
          <cell r="K203" t="str">
            <v>jam</v>
          </cell>
          <cell r="L203">
            <v>5.5199999999999992E-2</v>
          </cell>
          <cell r="M203" t="str">
            <v>jam</v>
          </cell>
        </row>
      </sheetData>
      <sheetData sheetId="16">
        <row r="1">
          <cell r="B1" t="str">
            <v>TABEL .1</v>
          </cell>
        </row>
        <row r="2">
          <cell r="B2" t="str">
            <v>PERHITUNGAN  JUMLAH  PERALATAN</v>
          </cell>
        </row>
        <row r="4">
          <cell r="B4" t="str">
            <v>PEKERJAAN        :  BAGIAN PROYEK PEMBANGUNAN JALAN BAKAUHENI - KETAPANG - LB. MARINGGAI</v>
          </cell>
        </row>
        <row r="6">
          <cell r="D6" t="str">
            <v>Waktu Pelaksanaan</v>
          </cell>
          <cell r="H6" t="str">
            <v>Volume</v>
          </cell>
          <cell r="I6" t="str">
            <v xml:space="preserve">Target </v>
          </cell>
          <cell r="J6" t="str">
            <v>Kebutuhan Alat</v>
          </cell>
          <cell r="P6" t="str">
            <v>PRODUKSI</v>
          </cell>
          <cell r="R6" t="str">
            <v>REVISI</v>
          </cell>
        </row>
        <row r="7">
          <cell r="D7" t="str">
            <v xml:space="preserve">Jumlah </v>
          </cell>
          <cell r="E7" t="str">
            <v>Jumlah</v>
          </cell>
          <cell r="F7" t="str">
            <v>Jumlah Jam</v>
          </cell>
          <cell r="H7" t="str">
            <v>Pekerjaan</v>
          </cell>
          <cell r="I7" t="str">
            <v>Produksi</v>
          </cell>
          <cell r="J7" t="str">
            <v>Koef. Alat</v>
          </cell>
          <cell r="K7" t="str">
            <v>Per</v>
          </cell>
          <cell r="L7" t="str">
            <v>Total</v>
          </cell>
          <cell r="M7" t="str">
            <v>Pembu-</v>
          </cell>
          <cell r="P7" t="str">
            <v>ALAT</v>
          </cell>
        </row>
        <row r="8">
          <cell r="B8" t="str">
            <v>No.</v>
          </cell>
          <cell r="C8" t="str">
            <v>Jenis</v>
          </cell>
          <cell r="D8" t="str">
            <v>Bulan</v>
          </cell>
          <cell r="E8" t="str">
            <v>Hari</v>
          </cell>
          <cell r="F8" t="str">
            <v>Efektif</v>
          </cell>
          <cell r="H8" t="str">
            <v>(dlm sat.</v>
          </cell>
          <cell r="I8" t="str">
            <v>Per -Jam</v>
          </cell>
          <cell r="J8" t="str">
            <v>per-Jenis</v>
          </cell>
          <cell r="K8" t="str">
            <v>Jenis</v>
          </cell>
          <cell r="L8" t="str">
            <v>per</v>
          </cell>
          <cell r="M8" t="str">
            <v>latan</v>
          </cell>
          <cell r="P8" t="str">
            <v>SEMENTARA</v>
          </cell>
        </row>
        <row r="9">
          <cell r="C9" t="str">
            <v>Pekerjaan</v>
          </cell>
          <cell r="E9" t="str">
            <v>Effektif</v>
          </cell>
          <cell r="F9" t="str">
            <v>Per</v>
          </cell>
          <cell r="H9" t="str">
            <v>pekerjaan)</v>
          </cell>
          <cell r="I9" t="str">
            <v>(dlm sat.</v>
          </cell>
          <cell r="J9" t="str">
            <v>Pekerjaan</v>
          </cell>
          <cell r="K9" t="str">
            <v>Peker-</v>
          </cell>
          <cell r="L9" t="str">
            <v>kelom-</v>
          </cell>
          <cell r="M9" t="str">
            <v>Jumlah</v>
          </cell>
          <cell r="R9" t="str">
            <v>PRODUKSI</v>
          </cell>
          <cell r="S9" t="str">
            <v>KOEFISIEN</v>
          </cell>
        </row>
        <row r="10">
          <cell r="F10" t="str">
            <v>hari</v>
          </cell>
          <cell r="G10" t="str">
            <v>Total</v>
          </cell>
          <cell r="I10" t="str">
            <v>pekerjaan)</v>
          </cell>
          <cell r="J10" t="str">
            <v>(dari</v>
          </cell>
          <cell r="K10" t="str">
            <v>jaan</v>
          </cell>
          <cell r="L10" t="str">
            <v>pok</v>
          </cell>
          <cell r="P10" t="str">
            <v>PRODUKSI</v>
          </cell>
          <cell r="Q10" t="str">
            <v>KOEFISIEN</v>
          </cell>
        </row>
        <row r="11">
          <cell r="J11" t="str">
            <v>Analisa)</v>
          </cell>
          <cell r="K11" t="str">
            <v>(unit)</v>
          </cell>
          <cell r="L11" t="str">
            <v>pek.</v>
          </cell>
        </row>
        <row r="12">
          <cell r="B12">
            <v>1</v>
          </cell>
          <cell r="C12">
            <v>2</v>
          </cell>
          <cell r="D12">
            <v>3</v>
          </cell>
          <cell r="E12">
            <v>4</v>
          </cell>
          <cell r="F12">
            <v>5</v>
          </cell>
          <cell r="G12" t="str">
            <v>6=4x5</v>
          </cell>
          <cell r="H12">
            <v>7</v>
          </cell>
          <cell r="I12" t="str">
            <v>8=7:6</v>
          </cell>
          <cell r="J12">
            <v>9</v>
          </cell>
          <cell r="K12" t="str">
            <v>10=8x9</v>
          </cell>
          <cell r="L12">
            <v>11</v>
          </cell>
          <cell r="M12">
            <v>12</v>
          </cell>
          <cell r="P12">
            <v>13</v>
          </cell>
          <cell r="Q12">
            <v>14</v>
          </cell>
          <cell r="R12">
            <v>15</v>
          </cell>
          <cell r="S12">
            <v>16</v>
          </cell>
        </row>
        <row r="14">
          <cell r="B14" t="str">
            <v>1.</v>
          </cell>
          <cell r="C14" t="str">
            <v xml:space="preserve"> Excavator PC 200</v>
          </cell>
          <cell r="O14" t="str">
            <v xml:space="preserve"> Excavator PC 200</v>
          </cell>
        </row>
        <row r="15">
          <cell r="B15">
            <v>0</v>
          </cell>
          <cell r="C15" t="str">
            <v>3.1(1)</v>
          </cell>
          <cell r="D15">
            <v>1</v>
          </cell>
          <cell r="E15">
            <v>24</v>
          </cell>
          <cell r="F15">
            <v>6.25</v>
          </cell>
          <cell r="G15">
            <v>150</v>
          </cell>
          <cell r="H15">
            <v>5242</v>
          </cell>
          <cell r="I15">
            <v>34.946666666666665</v>
          </cell>
          <cell r="J15">
            <v>2.8571428571428571E-2</v>
          </cell>
          <cell r="K15">
            <v>0.99847619047619041</v>
          </cell>
          <cell r="P15">
            <v>34.965034965034967</v>
          </cell>
          <cell r="Q15">
            <v>2.86E-2</v>
          </cell>
          <cell r="R15">
            <v>35</v>
          </cell>
          <cell r="S15">
            <v>2.8571428571428571E-2</v>
          </cell>
        </row>
        <row r="16">
          <cell r="B16">
            <v>0</v>
          </cell>
          <cell r="C16" t="str">
            <v>3.2(1)</v>
          </cell>
          <cell r="D16">
            <v>1.5</v>
          </cell>
          <cell r="E16">
            <v>24</v>
          </cell>
          <cell r="F16">
            <v>7</v>
          </cell>
          <cell r="G16">
            <v>252</v>
          </cell>
          <cell r="H16">
            <v>22655</v>
          </cell>
          <cell r="I16">
            <v>89.900793650793645</v>
          </cell>
          <cell r="J16">
            <v>1.1111111111111112E-2</v>
          </cell>
          <cell r="K16">
            <v>0.99889770723104054</v>
          </cell>
          <cell r="L16">
            <v>1.9973738977072308</v>
          </cell>
          <cell r="P16">
            <v>90.090090090090087</v>
          </cell>
          <cell r="Q16">
            <v>1.11E-2</v>
          </cell>
          <cell r="R16">
            <v>90</v>
          </cell>
          <cell r="S16">
            <v>1.1111111111111112E-2</v>
          </cell>
        </row>
        <row r="18">
          <cell r="B18" t="str">
            <v>2.</v>
          </cell>
          <cell r="C18" t="str">
            <v xml:space="preserve"> Dump Truck</v>
          </cell>
          <cell r="O18" t="str">
            <v xml:space="preserve"> Dump Truck</v>
          </cell>
        </row>
        <row r="19">
          <cell r="B19">
            <v>0</v>
          </cell>
          <cell r="C19" t="str">
            <v>3.1(1)</v>
          </cell>
          <cell r="D19">
            <v>1</v>
          </cell>
          <cell r="E19">
            <v>24</v>
          </cell>
          <cell r="F19">
            <v>6.25</v>
          </cell>
          <cell r="G19">
            <v>150</v>
          </cell>
          <cell r="H19">
            <v>5242</v>
          </cell>
          <cell r="I19">
            <v>34.946666666666665</v>
          </cell>
          <cell r="J19">
            <v>5.6300000000000003E-2</v>
          </cell>
          <cell r="K19">
            <v>1.9674973333333334</v>
          </cell>
          <cell r="P19">
            <v>17.761989342806395</v>
          </cell>
          <cell r="Q19">
            <v>5.6300000000000003E-2</v>
          </cell>
          <cell r="R19">
            <v>11.89</v>
          </cell>
          <cell r="S19">
            <v>8.4104289318755257E-2</v>
          </cell>
        </row>
        <row r="20">
          <cell r="B20">
            <v>0</v>
          </cell>
          <cell r="C20" t="str">
            <v>3.2(1)</v>
          </cell>
          <cell r="D20">
            <v>1.5</v>
          </cell>
          <cell r="E20">
            <v>24</v>
          </cell>
          <cell r="F20">
            <v>7</v>
          </cell>
          <cell r="G20">
            <v>252</v>
          </cell>
          <cell r="H20">
            <v>22655</v>
          </cell>
          <cell r="I20">
            <v>89.900793650793645</v>
          </cell>
          <cell r="J20">
            <v>6.88E-2</v>
          </cell>
          <cell r="K20">
            <v>6.1851746031746027</v>
          </cell>
          <cell r="P20">
            <v>14.534883720930232</v>
          </cell>
          <cell r="Q20">
            <v>6.88E-2</v>
          </cell>
          <cell r="R20">
            <v>14.534883720930232</v>
          </cell>
          <cell r="S20">
            <v>6.88E-2</v>
          </cell>
        </row>
        <row r="21">
          <cell r="B21">
            <v>0</v>
          </cell>
          <cell r="C21" t="str">
            <v>4.1(2)</v>
          </cell>
          <cell r="D21">
            <v>1</v>
          </cell>
          <cell r="E21">
            <v>24</v>
          </cell>
          <cell r="F21">
            <v>6.25</v>
          </cell>
          <cell r="G21">
            <v>150</v>
          </cell>
          <cell r="H21">
            <v>785</v>
          </cell>
          <cell r="I21">
            <v>5.2333333333333334</v>
          </cell>
          <cell r="J21">
            <v>8.4104289318755257E-2</v>
          </cell>
          <cell r="K21">
            <v>0.44014578076815253</v>
          </cell>
          <cell r="P21">
            <v>11.890606420927469</v>
          </cell>
          <cell r="Q21">
            <v>8.4099999999999994E-2</v>
          </cell>
          <cell r="R21">
            <v>11.89</v>
          </cell>
          <cell r="S21">
            <v>8.4104289318755257E-2</v>
          </cell>
        </row>
        <row r="22">
          <cell r="B22">
            <v>0</v>
          </cell>
          <cell r="C22" t="str">
            <v>5.1(2)</v>
          </cell>
          <cell r="D22">
            <v>1</v>
          </cell>
          <cell r="E22">
            <v>24</v>
          </cell>
          <cell r="F22">
            <v>6.25</v>
          </cell>
          <cell r="G22">
            <v>150</v>
          </cell>
          <cell r="H22">
            <v>914</v>
          </cell>
          <cell r="I22">
            <v>6.0933333333333337</v>
          </cell>
          <cell r="J22">
            <v>8.4104289318755257E-2</v>
          </cell>
          <cell r="K22">
            <v>0.51247546958228207</v>
          </cell>
          <cell r="P22">
            <v>11.890606420927469</v>
          </cell>
          <cell r="Q22">
            <v>8.4099999999999994E-2</v>
          </cell>
          <cell r="R22">
            <v>11.89</v>
          </cell>
          <cell r="S22">
            <v>8.4104289318755257E-2</v>
          </cell>
        </row>
        <row r="23">
          <cell r="B23">
            <v>0</v>
          </cell>
          <cell r="C23" t="str">
            <v>8.1(1)</v>
          </cell>
          <cell r="D23">
            <v>1</v>
          </cell>
          <cell r="E23">
            <v>24</v>
          </cell>
          <cell r="F23">
            <v>6.25</v>
          </cell>
          <cell r="G23">
            <v>150</v>
          </cell>
          <cell r="H23">
            <v>180</v>
          </cell>
          <cell r="I23">
            <v>1.2</v>
          </cell>
          <cell r="J23">
            <v>8.4104289318755257E-2</v>
          </cell>
          <cell r="K23">
            <v>0.10092514718250631</v>
          </cell>
          <cell r="P23">
            <v>11.890606420927469</v>
          </cell>
          <cell r="Q23">
            <v>8.4099999999999994E-2</v>
          </cell>
          <cell r="R23">
            <v>11.89</v>
          </cell>
          <cell r="S23">
            <v>8.4104289318755257E-2</v>
          </cell>
        </row>
        <row r="24">
          <cell r="B24">
            <v>0</v>
          </cell>
          <cell r="C24" t="str">
            <v>8.1(7)</v>
          </cell>
          <cell r="D24">
            <v>1</v>
          </cell>
          <cell r="E24">
            <v>24</v>
          </cell>
          <cell r="F24">
            <v>6.25</v>
          </cell>
          <cell r="G24">
            <v>150</v>
          </cell>
          <cell r="H24">
            <v>50</v>
          </cell>
          <cell r="I24">
            <v>0.33333333333333331</v>
          </cell>
          <cell r="J24">
            <v>8.4104289318755257E-2</v>
          </cell>
          <cell r="K24">
            <v>2.8034763106251751E-2</v>
          </cell>
          <cell r="P24">
            <v>11.890606420927469</v>
          </cell>
          <cell r="Q24">
            <v>8.4099999999999994E-2</v>
          </cell>
          <cell r="R24">
            <v>11.89</v>
          </cell>
          <cell r="S24">
            <v>8.4104289318755257E-2</v>
          </cell>
        </row>
        <row r="25">
          <cell r="B25">
            <v>0</v>
          </cell>
          <cell r="C25" t="str">
            <v>6.3(4)</v>
          </cell>
          <cell r="D25">
            <v>1</v>
          </cell>
          <cell r="E25">
            <v>24</v>
          </cell>
          <cell r="F25">
            <v>6.25</v>
          </cell>
          <cell r="G25">
            <v>150</v>
          </cell>
          <cell r="H25">
            <v>28000</v>
          </cell>
          <cell r="I25">
            <v>186.66666666666666</v>
          </cell>
          <cell r="J25">
            <v>5.0000000000000001E-3</v>
          </cell>
          <cell r="K25">
            <v>0.93333333333333335</v>
          </cell>
          <cell r="L25">
            <v>10.167586430480462</v>
          </cell>
          <cell r="P25">
            <v>200</v>
          </cell>
          <cell r="Q25">
            <v>5.0000000000000001E-3</v>
          </cell>
          <cell r="R25">
            <v>200</v>
          </cell>
          <cell r="S25">
            <v>5.0000000000000001E-3</v>
          </cell>
        </row>
        <row r="27">
          <cell r="B27" t="str">
            <v>2.</v>
          </cell>
          <cell r="C27" t="str">
            <v xml:space="preserve"> Whell Loader</v>
          </cell>
          <cell r="O27" t="str">
            <v xml:space="preserve"> Whell Loader</v>
          </cell>
        </row>
        <row r="28">
          <cell r="B28">
            <v>0</v>
          </cell>
          <cell r="C28" t="str">
            <v>4.1(2)</v>
          </cell>
          <cell r="D28">
            <v>0.5</v>
          </cell>
          <cell r="E28">
            <v>24</v>
          </cell>
          <cell r="F28">
            <v>6.25</v>
          </cell>
          <cell r="G28">
            <v>75</v>
          </cell>
          <cell r="H28">
            <v>785</v>
          </cell>
          <cell r="I28">
            <v>10.466666666666667</v>
          </cell>
          <cell r="J28">
            <v>3.3333333333333333E-2</v>
          </cell>
          <cell r="K28">
            <v>0.34888888888888892</v>
          </cell>
          <cell r="P28">
            <v>30.030030030030026</v>
          </cell>
          <cell r="Q28">
            <v>3.3300000000000003E-2</v>
          </cell>
          <cell r="R28">
            <v>30</v>
          </cell>
          <cell r="S28">
            <v>3.3333333333333333E-2</v>
          </cell>
        </row>
        <row r="29">
          <cell r="B29">
            <v>0</v>
          </cell>
          <cell r="C29" t="str">
            <v>5.1(2)</v>
          </cell>
          <cell r="D29">
            <v>0.5</v>
          </cell>
          <cell r="E29">
            <v>24</v>
          </cell>
          <cell r="F29">
            <v>6.25</v>
          </cell>
          <cell r="G29">
            <v>75</v>
          </cell>
          <cell r="H29">
            <v>914</v>
          </cell>
          <cell r="I29">
            <v>12.186666666666667</v>
          </cell>
          <cell r="J29">
            <v>3.3333333333333333E-2</v>
          </cell>
          <cell r="K29">
            <v>0.40622222222222226</v>
          </cell>
          <cell r="P29">
            <v>30.030030030030026</v>
          </cell>
          <cell r="Q29">
            <v>3.3300000000000003E-2</v>
          </cell>
          <cell r="R29">
            <v>30</v>
          </cell>
          <cell r="S29">
            <v>3.3333333333333333E-2</v>
          </cell>
        </row>
        <row r="30">
          <cell r="B30">
            <v>0</v>
          </cell>
          <cell r="C30" t="str">
            <v>8.1(1)</v>
          </cell>
          <cell r="D30">
            <v>0.25</v>
          </cell>
          <cell r="E30">
            <v>24</v>
          </cell>
          <cell r="F30">
            <v>6.25</v>
          </cell>
          <cell r="G30">
            <v>37.5</v>
          </cell>
          <cell r="H30">
            <v>180</v>
          </cell>
          <cell r="I30">
            <v>4.8</v>
          </cell>
          <cell r="J30">
            <v>3.3333333333333333E-2</v>
          </cell>
          <cell r="K30">
            <v>0.16</v>
          </cell>
          <cell r="P30">
            <v>30.030030030030026</v>
          </cell>
          <cell r="Q30">
            <v>3.3300000000000003E-2</v>
          </cell>
          <cell r="R30">
            <v>30</v>
          </cell>
          <cell r="S30">
            <v>3.3333333333333333E-2</v>
          </cell>
        </row>
        <row r="31">
          <cell r="B31">
            <v>0</v>
          </cell>
          <cell r="C31" t="str">
            <v>8.1(7)</v>
          </cell>
          <cell r="D31">
            <v>0.25</v>
          </cell>
          <cell r="E31">
            <v>24</v>
          </cell>
          <cell r="F31">
            <v>6.25</v>
          </cell>
          <cell r="G31">
            <v>37.5</v>
          </cell>
          <cell r="H31">
            <v>50</v>
          </cell>
          <cell r="I31">
            <v>1.3333333333333333</v>
          </cell>
          <cell r="J31">
            <v>3.3333333333333333E-2</v>
          </cell>
          <cell r="K31">
            <v>4.4444444444444439E-2</v>
          </cell>
          <cell r="P31">
            <v>30.030030030030026</v>
          </cell>
          <cell r="Q31">
            <v>3.3300000000000003E-2</v>
          </cell>
          <cell r="R31">
            <v>30</v>
          </cell>
          <cell r="S31">
            <v>3.3333333333333333E-2</v>
          </cell>
        </row>
        <row r="32">
          <cell r="B32">
            <v>0</v>
          </cell>
          <cell r="C32" t="str">
            <v>6.3(4)</v>
          </cell>
          <cell r="D32">
            <v>1</v>
          </cell>
          <cell r="E32">
            <v>24</v>
          </cell>
          <cell r="F32">
            <v>6.25</v>
          </cell>
          <cell r="G32">
            <v>150</v>
          </cell>
          <cell r="H32">
            <v>28000</v>
          </cell>
          <cell r="I32">
            <v>186.66666666666666</v>
          </cell>
          <cell r="J32">
            <v>5.0000000000000001E-3</v>
          </cell>
          <cell r="K32">
            <v>0.93333333333333335</v>
          </cell>
          <cell r="L32">
            <v>1.8928888888888888</v>
          </cell>
          <cell r="P32">
            <v>200</v>
          </cell>
          <cell r="Q32">
            <v>5.0000000000000001E-3</v>
          </cell>
          <cell r="R32">
            <v>200</v>
          </cell>
          <cell r="S32">
            <v>5.0000000000000001E-3</v>
          </cell>
        </row>
        <row r="34">
          <cell r="B34" t="str">
            <v>3.</v>
          </cell>
          <cell r="C34" t="str">
            <v xml:space="preserve"> Motor Grader</v>
          </cell>
          <cell r="O34" t="str">
            <v xml:space="preserve"> Motor Grader</v>
          </cell>
        </row>
        <row r="35">
          <cell r="B35">
            <v>0</v>
          </cell>
          <cell r="C35" t="str">
            <v>3.2(1)</v>
          </cell>
          <cell r="D35">
            <v>1</v>
          </cell>
          <cell r="E35">
            <v>24</v>
          </cell>
          <cell r="F35">
            <v>6.25</v>
          </cell>
          <cell r="G35">
            <v>150</v>
          </cell>
          <cell r="H35">
            <v>22655</v>
          </cell>
          <cell r="I35">
            <v>151.03333333333333</v>
          </cell>
          <cell r="J35">
            <v>6.3E-3</v>
          </cell>
          <cell r="K35">
            <v>0.95150999999999997</v>
          </cell>
          <cell r="P35">
            <v>158.73015873015873</v>
          </cell>
          <cell r="Q35">
            <v>6.3E-3</v>
          </cell>
          <cell r="R35">
            <v>158.73015873015873</v>
          </cell>
          <cell r="S35">
            <v>6.3E-3</v>
          </cell>
        </row>
        <row r="36">
          <cell r="B36">
            <v>0</v>
          </cell>
          <cell r="C36" t="str">
            <v>4.1(2)</v>
          </cell>
          <cell r="D36">
            <v>0.5</v>
          </cell>
          <cell r="E36">
            <v>24</v>
          </cell>
          <cell r="F36">
            <v>6.25</v>
          </cell>
          <cell r="G36">
            <v>75</v>
          </cell>
          <cell r="H36">
            <v>785</v>
          </cell>
          <cell r="I36">
            <v>10.466666666666667</v>
          </cell>
          <cell r="J36">
            <v>3.3333333333333333E-2</v>
          </cell>
          <cell r="K36">
            <v>0.34888888888888892</v>
          </cell>
          <cell r="P36">
            <v>30.030030030030026</v>
          </cell>
          <cell r="Q36">
            <v>3.3300000000000003E-2</v>
          </cell>
          <cell r="R36">
            <v>30</v>
          </cell>
          <cell r="S36">
            <v>3.3333333333333333E-2</v>
          </cell>
        </row>
        <row r="37">
          <cell r="B37">
            <v>0</v>
          </cell>
          <cell r="C37" t="str">
            <v>5.1(2)</v>
          </cell>
          <cell r="D37">
            <v>0.5</v>
          </cell>
          <cell r="E37">
            <v>24</v>
          </cell>
          <cell r="F37">
            <v>6.25</v>
          </cell>
          <cell r="G37">
            <v>75</v>
          </cell>
          <cell r="H37">
            <v>914</v>
          </cell>
          <cell r="I37">
            <v>12.186666666666667</v>
          </cell>
          <cell r="J37">
            <v>3.3333333333333333E-2</v>
          </cell>
          <cell r="K37">
            <v>0.40622222222222226</v>
          </cell>
          <cell r="P37">
            <v>30.030030030030026</v>
          </cell>
          <cell r="Q37">
            <v>3.3300000000000003E-2</v>
          </cell>
          <cell r="R37">
            <v>30</v>
          </cell>
          <cell r="S37">
            <v>3.3333333333333333E-2</v>
          </cell>
        </row>
        <row r="38">
          <cell r="B38">
            <v>0</v>
          </cell>
          <cell r="C38" t="str">
            <v>8.1(1)</v>
          </cell>
          <cell r="D38">
            <v>0.25</v>
          </cell>
          <cell r="E38">
            <v>24</v>
          </cell>
          <cell r="F38">
            <v>6.25</v>
          </cell>
          <cell r="G38">
            <v>37.5</v>
          </cell>
          <cell r="H38">
            <v>180</v>
          </cell>
          <cell r="I38">
            <v>4.8</v>
          </cell>
          <cell r="J38">
            <v>3.3333333333333333E-2</v>
          </cell>
          <cell r="K38">
            <v>0.16</v>
          </cell>
          <cell r="L38">
            <v>1.8666211111111111</v>
          </cell>
          <cell r="P38">
            <v>25</v>
          </cell>
          <cell r="Q38">
            <v>0.04</v>
          </cell>
          <cell r="R38">
            <v>30</v>
          </cell>
          <cell r="S38">
            <v>3.3333333333333333E-2</v>
          </cell>
        </row>
        <row r="41">
          <cell r="B41" t="str">
            <v>4.</v>
          </cell>
          <cell r="C41" t="str">
            <v xml:space="preserve"> Vibrator Roller</v>
          </cell>
          <cell r="O41" t="str">
            <v xml:space="preserve"> Vibrator Roller</v>
          </cell>
        </row>
        <row r="42">
          <cell r="B42">
            <v>0</v>
          </cell>
          <cell r="C42" t="str">
            <v>3.2(1)</v>
          </cell>
          <cell r="D42">
            <v>1.5</v>
          </cell>
          <cell r="E42">
            <v>24</v>
          </cell>
          <cell r="F42">
            <v>6.25</v>
          </cell>
          <cell r="G42">
            <v>225</v>
          </cell>
          <cell r="H42">
            <v>22655</v>
          </cell>
          <cell r="I42">
            <v>100.68888888888888</v>
          </cell>
          <cell r="J42">
            <v>0.01</v>
          </cell>
          <cell r="K42">
            <v>1.0068888888888889</v>
          </cell>
          <cell r="P42">
            <v>100</v>
          </cell>
          <cell r="Q42">
            <v>0.01</v>
          </cell>
        </row>
        <row r="43">
          <cell r="B43">
            <v>0</v>
          </cell>
          <cell r="C43" t="str">
            <v>4.1(2)</v>
          </cell>
          <cell r="D43">
            <v>0.5</v>
          </cell>
          <cell r="E43">
            <v>24</v>
          </cell>
          <cell r="F43">
            <v>6.25</v>
          </cell>
          <cell r="G43">
            <v>75</v>
          </cell>
          <cell r="H43">
            <v>785</v>
          </cell>
          <cell r="I43">
            <v>10.466666666666667</v>
          </cell>
          <cell r="J43">
            <v>3.3333333333333333E-2</v>
          </cell>
          <cell r="K43">
            <v>0.34888888888888892</v>
          </cell>
          <cell r="P43">
            <v>30.030030030030026</v>
          </cell>
          <cell r="Q43">
            <v>3.3300000000000003E-2</v>
          </cell>
          <cell r="R43">
            <v>30</v>
          </cell>
          <cell r="S43">
            <v>3.3333333333333333E-2</v>
          </cell>
        </row>
        <row r="44">
          <cell r="B44">
            <v>0</v>
          </cell>
          <cell r="C44" t="str">
            <v>5.1(2)</v>
          </cell>
          <cell r="D44">
            <v>0.5</v>
          </cell>
          <cell r="E44">
            <v>24</v>
          </cell>
          <cell r="F44">
            <v>6.25</v>
          </cell>
          <cell r="G44">
            <v>75</v>
          </cell>
          <cell r="H44">
            <v>914</v>
          </cell>
          <cell r="I44">
            <v>12.186666666666667</v>
          </cell>
          <cell r="J44">
            <v>3.3333333333333333E-2</v>
          </cell>
          <cell r="K44">
            <v>0.40622222222222226</v>
          </cell>
          <cell r="P44">
            <v>30.030030030030026</v>
          </cell>
          <cell r="Q44">
            <v>3.3300000000000003E-2</v>
          </cell>
          <cell r="R44">
            <v>30</v>
          </cell>
          <cell r="S44">
            <v>3.3333333333333333E-2</v>
          </cell>
        </row>
        <row r="45">
          <cell r="B45">
            <v>0</v>
          </cell>
          <cell r="C45" t="str">
            <v>8.1(1)</v>
          </cell>
          <cell r="D45">
            <v>0.25</v>
          </cell>
          <cell r="E45">
            <v>24</v>
          </cell>
          <cell r="F45">
            <v>6.25</v>
          </cell>
          <cell r="G45">
            <v>37.5</v>
          </cell>
          <cell r="H45">
            <v>180</v>
          </cell>
          <cell r="I45">
            <v>4.8</v>
          </cell>
          <cell r="J45">
            <v>3.3333333333333333E-2</v>
          </cell>
          <cell r="K45">
            <v>0.16</v>
          </cell>
          <cell r="L45">
            <v>1.9220000000000002</v>
          </cell>
          <cell r="P45">
            <v>45.045045045045043</v>
          </cell>
          <cell r="Q45">
            <v>2.2200000000000001E-2</v>
          </cell>
          <cell r="R45">
            <v>30</v>
          </cell>
          <cell r="S45">
            <v>3.3333333333333333E-2</v>
          </cell>
        </row>
        <row r="48">
          <cell r="B48" t="str">
            <v>5.</v>
          </cell>
          <cell r="C48" t="str">
            <v xml:space="preserve"> Peneumatic Tire Roller</v>
          </cell>
          <cell r="O48" t="str">
            <v xml:space="preserve"> Peneumatic Tire Roller</v>
          </cell>
        </row>
        <row r="49">
          <cell r="B49">
            <v>0</v>
          </cell>
          <cell r="C49" t="str">
            <v>4.1(2)</v>
          </cell>
          <cell r="D49">
            <v>0.5</v>
          </cell>
          <cell r="E49">
            <v>24</v>
          </cell>
          <cell r="F49">
            <v>6.25</v>
          </cell>
          <cell r="G49">
            <v>75</v>
          </cell>
          <cell r="H49">
            <v>785</v>
          </cell>
          <cell r="I49">
            <v>10.466666666666667</v>
          </cell>
          <cell r="J49">
            <v>0.04</v>
          </cell>
          <cell r="K49">
            <v>0.41866666666666669</v>
          </cell>
          <cell r="P49">
            <v>25</v>
          </cell>
          <cell r="Q49">
            <v>0.04</v>
          </cell>
          <cell r="R49">
            <v>25</v>
          </cell>
          <cell r="S49">
            <v>0.04</v>
          </cell>
        </row>
        <row r="50">
          <cell r="B50">
            <v>0</v>
          </cell>
          <cell r="C50" t="str">
            <v>5.1(2)</v>
          </cell>
          <cell r="D50">
            <v>0.5</v>
          </cell>
          <cell r="E50">
            <v>24</v>
          </cell>
          <cell r="F50">
            <v>6.25</v>
          </cell>
          <cell r="G50">
            <v>75</v>
          </cell>
          <cell r="H50">
            <v>914</v>
          </cell>
          <cell r="I50">
            <v>12.186666666666667</v>
          </cell>
          <cell r="J50">
            <v>0.04</v>
          </cell>
          <cell r="K50">
            <v>0.48746666666666671</v>
          </cell>
          <cell r="P50">
            <v>25</v>
          </cell>
          <cell r="Q50">
            <v>0.04</v>
          </cell>
          <cell r="R50">
            <v>25</v>
          </cell>
          <cell r="S50">
            <v>0.04</v>
          </cell>
        </row>
        <row r="51">
          <cell r="B51">
            <v>0</v>
          </cell>
          <cell r="C51" t="str">
            <v>8.1(1)</v>
          </cell>
          <cell r="D51">
            <v>0.5</v>
          </cell>
          <cell r="E51">
            <v>24</v>
          </cell>
          <cell r="F51">
            <v>6.25</v>
          </cell>
          <cell r="G51">
            <v>75</v>
          </cell>
          <cell r="H51">
            <v>180</v>
          </cell>
          <cell r="I51">
            <v>2.4</v>
          </cell>
          <cell r="J51">
            <v>3.3333333333333333E-2</v>
          </cell>
          <cell r="K51">
            <v>0.08</v>
          </cell>
          <cell r="P51">
            <v>25</v>
          </cell>
          <cell r="Q51">
            <v>0.04</v>
          </cell>
          <cell r="R51">
            <v>30</v>
          </cell>
          <cell r="S51">
            <v>3.3333333333333333E-2</v>
          </cell>
        </row>
        <row r="52">
          <cell r="B52">
            <v>0</v>
          </cell>
          <cell r="C52" t="str">
            <v>6.3(4)</v>
          </cell>
          <cell r="D52">
            <v>1</v>
          </cell>
          <cell r="E52">
            <v>24</v>
          </cell>
          <cell r="F52">
            <v>6.25</v>
          </cell>
          <cell r="G52">
            <v>150</v>
          </cell>
          <cell r="H52">
            <v>28000</v>
          </cell>
          <cell r="I52">
            <v>186.66666666666666</v>
          </cell>
          <cell r="J52">
            <v>5.0000000000000001E-3</v>
          </cell>
          <cell r="K52">
            <v>0.93333333333333335</v>
          </cell>
          <cell r="L52">
            <v>1.9194666666666667</v>
          </cell>
          <cell r="P52">
            <v>200</v>
          </cell>
          <cell r="Q52">
            <v>5.0000000000000001E-3</v>
          </cell>
          <cell r="R52">
            <v>200</v>
          </cell>
          <cell r="S52">
            <v>5.0000000000000001E-3</v>
          </cell>
        </row>
        <row r="54">
          <cell r="B54" t="str">
            <v>6.</v>
          </cell>
          <cell r="C54" t="str">
            <v xml:space="preserve"> Water Tanker Truck</v>
          </cell>
          <cell r="O54" t="str">
            <v xml:space="preserve"> Water Tanker Truck</v>
          </cell>
        </row>
        <row r="55">
          <cell r="B55">
            <v>0</v>
          </cell>
          <cell r="C55" t="str">
            <v>3.2(1)</v>
          </cell>
          <cell r="D55">
            <v>1.5</v>
          </cell>
          <cell r="E55">
            <v>24</v>
          </cell>
          <cell r="F55">
            <v>8</v>
          </cell>
          <cell r="G55">
            <v>288</v>
          </cell>
          <cell r="H55">
            <v>22655</v>
          </cell>
          <cell r="I55">
            <v>78.663194444444443</v>
          </cell>
          <cell r="J55">
            <v>1.2E-2</v>
          </cell>
          <cell r="K55">
            <v>0.94395833333333334</v>
          </cell>
          <cell r="P55">
            <v>83.333333333333329</v>
          </cell>
          <cell r="Q55">
            <v>1.2E-2</v>
          </cell>
          <cell r="R55">
            <v>83.333333333333329</v>
          </cell>
          <cell r="S55">
            <v>1.2E-2</v>
          </cell>
        </row>
        <row r="56">
          <cell r="B56">
            <v>0</v>
          </cell>
          <cell r="C56" t="str">
            <v>4.1(2)</v>
          </cell>
          <cell r="D56">
            <v>0.25</v>
          </cell>
          <cell r="E56">
            <v>24</v>
          </cell>
          <cell r="F56">
            <v>6.25</v>
          </cell>
          <cell r="G56">
            <v>37.5</v>
          </cell>
          <cell r="H56">
            <v>785</v>
          </cell>
          <cell r="I56">
            <v>20.933333333333334</v>
          </cell>
          <cell r="J56">
            <v>2.2222222222222223E-2</v>
          </cell>
          <cell r="K56">
            <v>0.4651851851851852</v>
          </cell>
          <cell r="P56">
            <v>45.045045045045043</v>
          </cell>
          <cell r="Q56">
            <v>2.2200000000000001E-2</v>
          </cell>
          <cell r="R56">
            <v>45</v>
          </cell>
          <cell r="S56">
            <v>2.2222222222222223E-2</v>
          </cell>
        </row>
        <row r="57">
          <cell r="B57">
            <v>0</v>
          </cell>
          <cell r="C57" t="str">
            <v>5.1(2)</v>
          </cell>
          <cell r="D57">
            <v>0.25</v>
          </cell>
          <cell r="E57">
            <v>24</v>
          </cell>
          <cell r="F57">
            <v>6.25</v>
          </cell>
          <cell r="G57">
            <v>37.5</v>
          </cell>
          <cell r="H57">
            <v>914</v>
          </cell>
          <cell r="I57">
            <v>24.373333333333335</v>
          </cell>
          <cell r="J57">
            <v>2.2222222222222223E-2</v>
          </cell>
          <cell r="K57">
            <v>0.54162962962962968</v>
          </cell>
          <cell r="L57">
            <v>1.9507731481481483</v>
          </cell>
          <cell r="P57">
            <v>45.045045045045043</v>
          </cell>
          <cell r="Q57">
            <v>2.2200000000000001E-2</v>
          </cell>
          <cell r="R57">
            <v>45</v>
          </cell>
          <cell r="S57">
            <v>2.2222222222222223E-2</v>
          </cell>
        </row>
        <row r="59">
          <cell r="B59" t="str">
            <v>7.</v>
          </cell>
          <cell r="C59" t="str">
            <v>Asphal Sprayer</v>
          </cell>
        </row>
        <row r="60">
          <cell r="B60">
            <v>0</v>
          </cell>
          <cell r="C60" t="str">
            <v>6.1(1)</v>
          </cell>
          <cell r="D60">
            <v>0.25</v>
          </cell>
          <cell r="E60">
            <v>24</v>
          </cell>
          <cell r="F60">
            <v>6.25</v>
          </cell>
          <cell r="G60">
            <v>37.5</v>
          </cell>
          <cell r="H60">
            <v>1200</v>
          </cell>
          <cell r="I60">
            <v>32</v>
          </cell>
          <cell r="J60">
            <v>8.3333333333333332E-3</v>
          </cell>
          <cell r="K60">
            <v>0.26666666666666666</v>
          </cell>
          <cell r="P60">
            <v>120.48192771084337</v>
          </cell>
          <cell r="Q60">
            <v>8.3000000000000001E-3</v>
          </cell>
          <cell r="R60">
            <v>120</v>
          </cell>
          <cell r="S60">
            <v>8.3333333333333332E-3</v>
          </cell>
        </row>
        <row r="61">
          <cell r="B61">
            <v>0</v>
          </cell>
          <cell r="C61" t="str">
            <v>6.1(2)</v>
          </cell>
          <cell r="D61">
            <v>0.75</v>
          </cell>
          <cell r="E61">
            <v>24</v>
          </cell>
          <cell r="F61">
            <v>6.25</v>
          </cell>
          <cell r="G61">
            <v>112.5</v>
          </cell>
          <cell r="H61">
            <v>9799</v>
          </cell>
          <cell r="I61">
            <v>87.102222222222224</v>
          </cell>
          <cell r="J61">
            <v>8.3333333333333332E-3</v>
          </cell>
          <cell r="K61">
            <v>0.72585185185185186</v>
          </cell>
          <cell r="P61">
            <v>120.48192771084337</v>
          </cell>
          <cell r="Q61">
            <v>8.3000000000000001E-3</v>
          </cell>
          <cell r="R61">
            <v>120</v>
          </cell>
          <cell r="S61">
            <v>8.3333333333333332E-3</v>
          </cell>
        </row>
        <row r="63">
          <cell r="B63" t="str">
            <v>8.</v>
          </cell>
          <cell r="C63" t="str">
            <v>Compressor</v>
          </cell>
        </row>
        <row r="64">
          <cell r="B64">
            <v>0</v>
          </cell>
          <cell r="C64" t="str">
            <v>6.1(1)</v>
          </cell>
          <cell r="D64">
            <v>0.25</v>
          </cell>
          <cell r="E64">
            <v>24</v>
          </cell>
          <cell r="F64">
            <v>6.25</v>
          </cell>
          <cell r="G64">
            <v>37.5</v>
          </cell>
          <cell r="H64">
            <v>1200</v>
          </cell>
          <cell r="I64">
            <v>32</v>
          </cell>
          <cell r="J64">
            <v>8.0000000000000002E-3</v>
          </cell>
          <cell r="K64">
            <v>0.25600000000000001</v>
          </cell>
          <cell r="P64">
            <v>125</v>
          </cell>
          <cell r="Q64">
            <v>8.0000000000000002E-3</v>
          </cell>
          <cell r="R64">
            <v>125</v>
          </cell>
          <cell r="S64">
            <v>8.0000000000000002E-3</v>
          </cell>
        </row>
        <row r="65">
          <cell r="B65">
            <v>0</v>
          </cell>
          <cell r="C65" t="str">
            <v>6.1(2)</v>
          </cell>
          <cell r="D65">
            <v>0.75</v>
          </cell>
          <cell r="E65">
            <v>24</v>
          </cell>
          <cell r="F65">
            <v>6.25</v>
          </cell>
          <cell r="G65">
            <v>112.5</v>
          </cell>
          <cell r="H65">
            <v>9799</v>
          </cell>
          <cell r="I65">
            <v>87.102222222222224</v>
          </cell>
          <cell r="J65">
            <v>8.0000000000000002E-3</v>
          </cell>
          <cell r="K65">
            <v>0.69681777777777776</v>
          </cell>
          <cell r="P65">
            <v>125</v>
          </cell>
          <cell r="Q65">
            <v>8.0000000000000002E-3</v>
          </cell>
          <cell r="R65">
            <v>125</v>
          </cell>
          <cell r="S65">
            <v>8.0000000000000002E-3</v>
          </cell>
        </row>
        <row r="67">
          <cell r="B67" t="str">
            <v>9.</v>
          </cell>
          <cell r="C67" t="str">
            <v>Tire Roller</v>
          </cell>
        </row>
        <row r="68">
          <cell r="B68">
            <v>0</v>
          </cell>
          <cell r="C68" t="str">
            <v>6.3(4)</v>
          </cell>
          <cell r="D68">
            <v>1</v>
          </cell>
          <cell r="E68">
            <v>24</v>
          </cell>
          <cell r="F68">
            <v>6.25</v>
          </cell>
          <cell r="G68">
            <v>150</v>
          </cell>
          <cell r="H68">
            <v>28000</v>
          </cell>
          <cell r="I68">
            <v>186.66666666666666</v>
          </cell>
          <cell r="J68">
            <v>5.0000000000000001E-3</v>
          </cell>
          <cell r="K68">
            <v>0.93333333333333335</v>
          </cell>
          <cell r="L68">
            <v>0.93333333333333335</v>
          </cell>
          <cell r="P68">
            <v>200</v>
          </cell>
          <cell r="Q68">
            <v>5.0000000000000001E-3</v>
          </cell>
          <cell r="R68">
            <v>200</v>
          </cell>
          <cell r="S68">
            <v>5.0000000000000001E-3</v>
          </cell>
        </row>
        <row r="70">
          <cell r="B70" t="str">
            <v>10.</v>
          </cell>
          <cell r="C70" t="str">
            <v>Asphalt Finisher</v>
          </cell>
        </row>
        <row r="71">
          <cell r="B71">
            <v>0</v>
          </cell>
          <cell r="C71" t="str">
            <v>6.3(4)</v>
          </cell>
          <cell r="D71">
            <v>1</v>
          </cell>
          <cell r="E71">
            <v>24</v>
          </cell>
          <cell r="F71">
            <v>6.25</v>
          </cell>
          <cell r="G71">
            <v>150</v>
          </cell>
          <cell r="H71">
            <v>28000</v>
          </cell>
          <cell r="I71">
            <v>186.66666666666666</v>
          </cell>
          <cell r="J71">
            <v>5.0000000000000001E-3</v>
          </cell>
          <cell r="K71">
            <v>0.93333333333333335</v>
          </cell>
          <cell r="L71">
            <v>0.93333333333333335</v>
          </cell>
          <cell r="P71">
            <v>200</v>
          </cell>
          <cell r="Q71">
            <v>5.0000000000000001E-3</v>
          </cell>
          <cell r="R71">
            <v>200</v>
          </cell>
          <cell r="S71">
            <v>5.0000000000000001E-3</v>
          </cell>
        </row>
      </sheetData>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
      <sheetName val="rekap"/>
      <sheetName val=" BQ TA 06"/>
      <sheetName val="BQ"/>
      <sheetName val="1.2 alat"/>
      <sheetName val="7.DFTR PBYRN UTAMA"/>
      <sheetName val="2a.sch"/>
      <sheetName val="2B.schALAT"/>
      <sheetName val="2C.schBAHAN"/>
      <sheetName val="3a.ANL"/>
      <sheetName val="3b.URAIAN ANL HARSAT (2)"/>
      <sheetName val="4.a_ANL LS Mob"/>
      <sheetName val="4 ANL HARSAT"/>
      <sheetName val="5a.ANL_PEK.PEMLIHARAAN RUTIN"/>
      <sheetName val="6A_plant"/>
      <sheetName val="6B_plant"/>
      <sheetName val="8. dftr usulan prltn"/>
      <sheetName val="9.prsonil inti (2)"/>
      <sheetName val="10.sub "/>
      <sheetName val="11. DFTR LAMPIRAN PNWRAN"/>
      <sheetName val="4BHN"/>
      <sheetName val="4.upah"/>
      <sheetName val="3B_mos"/>
      <sheetName val="ANL_TEK"/>
      <sheetName val="ANL_TEK.6"/>
      <sheetName val="ANL_TEK.8"/>
      <sheetName val="KBTH_BAHAN"/>
      <sheetName val="Sheet2"/>
    </sheetNames>
    <sheetDataSet>
      <sheetData sheetId="0">
        <row r="2">
          <cell r="R2">
            <v>1</v>
          </cell>
        </row>
      </sheetData>
      <sheetData sheetId="1">
        <row r="42">
          <cell r="E42" t="str">
            <v>Kepala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RAB"/>
      <sheetName val="Analisa"/>
      <sheetName val="Bahan"/>
      <sheetName val="Upah"/>
      <sheetName val="Quary"/>
    </sheetNames>
    <sheetDataSet>
      <sheetData sheetId="0"/>
      <sheetData sheetId="1"/>
      <sheetData sheetId="2"/>
      <sheetData sheetId="3" refreshError="1">
        <row r="17">
          <cell r="M17">
            <v>212583.85834535834</v>
          </cell>
        </row>
        <row r="18">
          <cell r="M18">
            <v>208583.85834535834</v>
          </cell>
        </row>
        <row r="19">
          <cell r="M19">
            <v>18900</v>
          </cell>
        </row>
        <row r="44">
          <cell r="M44">
            <v>600</v>
          </cell>
        </row>
        <row r="46">
          <cell r="M46">
            <v>22000</v>
          </cell>
        </row>
        <row r="47">
          <cell r="M47">
            <v>5488432</v>
          </cell>
        </row>
        <row r="48">
          <cell r="M48">
            <v>5450000</v>
          </cell>
        </row>
        <row r="52">
          <cell r="M52">
            <v>2267360</v>
          </cell>
        </row>
        <row r="53">
          <cell r="M53">
            <v>2715</v>
          </cell>
        </row>
        <row r="54">
          <cell r="M54">
            <v>2175</v>
          </cell>
        </row>
        <row r="55">
          <cell r="M55">
            <v>2715</v>
          </cell>
        </row>
        <row r="56">
          <cell r="M56">
            <v>4392.4392439243929</v>
          </cell>
        </row>
        <row r="57">
          <cell r="M57">
            <v>11200</v>
          </cell>
        </row>
        <row r="74">
          <cell r="M74">
            <v>16300</v>
          </cell>
        </row>
        <row r="75">
          <cell r="M75">
            <v>48800</v>
          </cell>
        </row>
        <row r="79">
          <cell r="M79">
            <v>100400</v>
          </cell>
        </row>
        <row r="85">
          <cell r="M85">
            <v>72400</v>
          </cell>
        </row>
        <row r="87">
          <cell r="M87">
            <v>12800</v>
          </cell>
        </row>
        <row r="90">
          <cell r="M90">
            <v>99400</v>
          </cell>
        </row>
        <row r="91">
          <cell r="M91">
            <v>22250</v>
          </cell>
        </row>
        <row r="95">
          <cell r="M95">
            <v>3650</v>
          </cell>
        </row>
      </sheetData>
      <sheetData sheetId="4"/>
      <sheetData sheetId="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FINALIS"/>
      <sheetName val="terbilang"/>
      <sheetName val="Skedule"/>
      <sheetName val="BQ"/>
      <sheetName val="Rate"/>
      <sheetName val="BQ (2)"/>
      <sheetName val="Breakdown"/>
      <sheetName val="Analisa"/>
      <sheetName val="CM-GAL"/>
      <sheetName val="CM_embk"/>
      <sheetName val="CM_beton"/>
      <sheetName val="CM_msnry"/>
      <sheetName val="CM_agg"/>
      <sheetName val="CM_coat"/>
    </sheetNames>
    <sheetDataSet>
      <sheetData sheetId="0"/>
      <sheetData sheetId="1"/>
      <sheetData sheetId="2"/>
      <sheetData sheetId="3"/>
      <sheetData sheetId="4"/>
      <sheetData sheetId="5"/>
      <sheetData sheetId="6"/>
      <sheetData sheetId="7"/>
      <sheetData sheetId="8">
        <row r="15">
          <cell r="A15">
            <v>10010</v>
          </cell>
          <cell r="B15">
            <v>1</v>
          </cell>
          <cell r="C15">
            <v>0</v>
          </cell>
          <cell r="D15" t="str">
            <v>Mobilisasi &amp; Demobilisasi</v>
          </cell>
          <cell r="E15" t="str">
            <v>ls</v>
          </cell>
          <cell r="F15">
            <v>1</v>
          </cell>
          <cell r="H15">
            <v>0</v>
          </cell>
          <cell r="Z15">
            <v>0</v>
          </cell>
          <cell r="AA15">
            <v>0</v>
          </cell>
          <cell r="AB15">
            <v>0</v>
          </cell>
          <cell r="AJ15">
            <v>0</v>
          </cell>
          <cell r="AK15">
            <v>0</v>
          </cell>
          <cell r="AO15">
            <v>0</v>
          </cell>
          <cell r="AS15">
            <v>0</v>
          </cell>
          <cell r="AT15">
            <v>0</v>
          </cell>
          <cell r="AV15">
            <v>0</v>
          </cell>
          <cell r="AW15">
            <v>0</v>
          </cell>
          <cell r="AX15">
            <v>0</v>
          </cell>
          <cell r="AZ15">
            <v>0</v>
          </cell>
          <cell r="BA15">
            <v>0</v>
          </cell>
          <cell r="BB15">
            <v>0</v>
          </cell>
          <cell r="BC15">
            <v>0</v>
          </cell>
          <cell r="BD15">
            <v>0</v>
          </cell>
        </row>
        <row r="16">
          <cell r="A16">
            <v>10011</v>
          </cell>
          <cell r="K16">
            <v>0</v>
          </cell>
          <cell r="L16">
            <v>4</v>
          </cell>
          <cell r="M16">
            <v>25</v>
          </cell>
          <cell r="N16">
            <v>7</v>
          </cell>
          <cell r="O16">
            <v>1</v>
          </cell>
          <cell r="P16">
            <v>700</v>
          </cell>
          <cell r="Q16">
            <v>1</v>
          </cell>
          <cell r="R16">
            <v>0</v>
          </cell>
          <cell r="S16">
            <v>0</v>
          </cell>
          <cell r="V16">
            <v>0</v>
          </cell>
          <cell r="W16">
            <v>0</v>
          </cell>
          <cell r="X16">
            <v>0</v>
          </cell>
          <cell r="Y16">
            <v>0</v>
          </cell>
          <cell r="Z16">
            <v>0</v>
          </cell>
          <cell r="AA16">
            <v>0</v>
          </cell>
          <cell r="AB16">
            <v>0</v>
          </cell>
          <cell r="AF16">
            <v>1</v>
          </cell>
          <cell r="AG16">
            <v>0</v>
          </cell>
          <cell r="AH16">
            <v>0</v>
          </cell>
          <cell r="AJ16">
            <v>0</v>
          </cell>
          <cell r="AK16">
            <v>0</v>
          </cell>
          <cell r="AP16">
            <v>1</v>
          </cell>
          <cell r="AQ16">
            <v>0</v>
          </cell>
          <cell r="AS16">
            <v>0</v>
          </cell>
          <cell r="AT16">
            <v>0</v>
          </cell>
        </row>
        <row r="17">
          <cell r="A17">
            <v>10012</v>
          </cell>
          <cell r="K17">
            <v>0</v>
          </cell>
          <cell r="L17">
            <v>0</v>
          </cell>
          <cell r="P17">
            <v>0</v>
          </cell>
          <cell r="Q17">
            <v>0</v>
          </cell>
          <cell r="R17">
            <v>0</v>
          </cell>
          <cell r="S17">
            <v>0</v>
          </cell>
          <cell r="V17">
            <v>0</v>
          </cell>
          <cell r="W17">
            <v>0</v>
          </cell>
          <cell r="X17">
            <v>0</v>
          </cell>
          <cell r="Y17">
            <v>0</v>
          </cell>
          <cell r="Z17">
            <v>0</v>
          </cell>
          <cell r="AA17">
            <v>0</v>
          </cell>
          <cell r="AB17">
            <v>0</v>
          </cell>
          <cell r="AO17">
            <v>0</v>
          </cell>
          <cell r="AP17">
            <v>0</v>
          </cell>
          <cell r="AQ17">
            <v>0</v>
          </cell>
          <cell r="AS17">
            <v>0</v>
          </cell>
          <cell r="AT17">
            <v>0</v>
          </cell>
        </row>
        <row r="18">
          <cell r="A18">
            <v>10013</v>
          </cell>
          <cell r="K18">
            <v>0</v>
          </cell>
          <cell r="L18">
            <v>0</v>
          </cell>
          <cell r="P18">
            <v>0</v>
          </cell>
          <cell r="Q18">
            <v>0</v>
          </cell>
          <cell r="R18">
            <v>0</v>
          </cell>
          <cell r="S18">
            <v>0</v>
          </cell>
          <cell r="V18">
            <v>0</v>
          </cell>
          <cell r="W18">
            <v>0</v>
          </cell>
          <cell r="X18">
            <v>0</v>
          </cell>
          <cell r="Y18">
            <v>0</v>
          </cell>
          <cell r="Z18">
            <v>0</v>
          </cell>
          <cell r="AA18">
            <v>0</v>
          </cell>
          <cell r="AB18">
            <v>0</v>
          </cell>
          <cell r="AO18">
            <v>0</v>
          </cell>
          <cell r="AP18">
            <v>0</v>
          </cell>
          <cell r="AQ18">
            <v>0</v>
          </cell>
          <cell r="AS18">
            <v>0</v>
          </cell>
          <cell r="AT18">
            <v>0</v>
          </cell>
        </row>
        <row r="19">
          <cell r="A19">
            <v>10014</v>
          </cell>
          <cell r="K19">
            <v>0</v>
          </cell>
          <cell r="L19">
            <v>0</v>
          </cell>
          <cell r="P19">
            <v>0</v>
          </cell>
          <cell r="Q19">
            <v>0</v>
          </cell>
          <cell r="R19">
            <v>0</v>
          </cell>
          <cell r="S19">
            <v>0</v>
          </cell>
          <cell r="V19">
            <v>0</v>
          </cell>
          <cell r="W19">
            <v>0</v>
          </cell>
          <cell r="X19">
            <v>0</v>
          </cell>
          <cell r="Y19">
            <v>0</v>
          </cell>
          <cell r="Z19">
            <v>0</v>
          </cell>
          <cell r="AA19">
            <v>0</v>
          </cell>
          <cell r="AB19">
            <v>0</v>
          </cell>
          <cell r="AO19">
            <v>0</v>
          </cell>
          <cell r="AP19">
            <v>0</v>
          </cell>
          <cell r="AQ19">
            <v>0</v>
          </cell>
          <cell r="AS19">
            <v>0</v>
          </cell>
          <cell r="AT19">
            <v>0</v>
          </cell>
        </row>
        <row r="20">
          <cell r="A20">
            <v>10015</v>
          </cell>
          <cell r="K20">
            <v>0</v>
          </cell>
          <cell r="L20">
            <v>0</v>
          </cell>
          <cell r="P20">
            <v>0</v>
          </cell>
          <cell r="Q20">
            <v>0</v>
          </cell>
          <cell r="R20">
            <v>0</v>
          </cell>
          <cell r="S20">
            <v>0</v>
          </cell>
          <cell r="V20">
            <v>0</v>
          </cell>
          <cell r="W20">
            <v>0</v>
          </cell>
          <cell r="X20">
            <v>0</v>
          </cell>
          <cell r="Y20">
            <v>0</v>
          </cell>
          <cell r="Z20">
            <v>0</v>
          </cell>
          <cell r="AA20">
            <v>0</v>
          </cell>
          <cell r="AB20">
            <v>0</v>
          </cell>
          <cell r="AO20">
            <v>0</v>
          </cell>
          <cell r="AP20">
            <v>0</v>
          </cell>
          <cell r="AQ20">
            <v>0</v>
          </cell>
          <cell r="AS20">
            <v>0</v>
          </cell>
          <cell r="AT20">
            <v>0</v>
          </cell>
        </row>
        <row r="21">
          <cell r="A21">
            <v>10016</v>
          </cell>
          <cell r="K21">
            <v>0</v>
          </cell>
          <cell r="L21">
            <v>0</v>
          </cell>
          <cell r="P21">
            <v>0</v>
          </cell>
          <cell r="Q21">
            <v>0</v>
          </cell>
          <cell r="R21">
            <v>0</v>
          </cell>
          <cell r="S21">
            <v>0</v>
          </cell>
          <cell r="V21">
            <v>0</v>
          </cell>
          <cell r="W21">
            <v>0</v>
          </cell>
          <cell r="X21">
            <v>0</v>
          </cell>
          <cell r="Y21">
            <v>0</v>
          </cell>
          <cell r="Z21">
            <v>0</v>
          </cell>
          <cell r="AA21">
            <v>0</v>
          </cell>
          <cell r="AB21">
            <v>0</v>
          </cell>
          <cell r="AO21">
            <v>0</v>
          </cell>
          <cell r="AP21">
            <v>0</v>
          </cell>
          <cell r="AQ21">
            <v>0</v>
          </cell>
          <cell r="AS21">
            <v>0</v>
          </cell>
          <cell r="AT21">
            <v>0</v>
          </cell>
        </row>
        <row r="22">
          <cell r="A22">
            <v>10017</v>
          </cell>
          <cell r="K22">
            <v>0</v>
          </cell>
          <cell r="L22">
            <v>0</v>
          </cell>
          <cell r="P22">
            <v>0</v>
          </cell>
          <cell r="Q22">
            <v>0</v>
          </cell>
          <cell r="R22">
            <v>0</v>
          </cell>
          <cell r="S22">
            <v>0</v>
          </cell>
          <cell r="V22">
            <v>0</v>
          </cell>
          <cell r="W22">
            <v>0</v>
          </cell>
          <cell r="X22">
            <v>0</v>
          </cell>
          <cell r="Y22">
            <v>0</v>
          </cell>
          <cell r="Z22">
            <v>0</v>
          </cell>
          <cell r="AA22">
            <v>0</v>
          </cell>
          <cell r="AB22">
            <v>0</v>
          </cell>
          <cell r="AO22">
            <v>0</v>
          </cell>
          <cell r="AP22">
            <v>0</v>
          </cell>
          <cell r="AQ22">
            <v>0</v>
          </cell>
          <cell r="AS22">
            <v>0</v>
          </cell>
          <cell r="AT22">
            <v>0</v>
          </cell>
        </row>
        <row r="23">
          <cell r="A23">
            <v>10020</v>
          </cell>
          <cell r="B23">
            <v>2</v>
          </cell>
          <cell r="C23" t="str">
            <v>b.1</v>
          </cell>
          <cell r="D23" t="str">
            <v>Pek. Galian dan pembuangan tanah galian (Alat Berat) L=&gt;150 m</v>
          </cell>
          <cell r="E23" t="str">
            <v>m3</v>
          </cell>
          <cell r="F23">
            <v>4794</v>
          </cell>
          <cell r="H23">
            <v>55</v>
          </cell>
          <cell r="Z23">
            <v>10170</v>
          </cell>
          <cell r="AA23">
            <v>10145.58</v>
          </cell>
          <cell r="AB23">
            <v>48637910.519999996</v>
          </cell>
          <cell r="AJ23">
            <v>0</v>
          </cell>
          <cell r="AK23">
            <v>0</v>
          </cell>
          <cell r="AO23">
            <v>55</v>
          </cell>
          <cell r="AS23">
            <v>4268.5</v>
          </cell>
          <cell r="AT23">
            <v>20463189</v>
          </cell>
          <cell r="AV23">
            <v>0</v>
          </cell>
          <cell r="AW23">
            <v>14414.08</v>
          </cell>
          <cell r="AX23">
            <v>69101099.519999996</v>
          </cell>
          <cell r="AZ23">
            <v>10145.58</v>
          </cell>
          <cell r="BA23">
            <v>0</v>
          </cell>
          <cell r="BB23">
            <v>4268.5</v>
          </cell>
          <cell r="BC23">
            <v>0</v>
          </cell>
          <cell r="BD23">
            <v>14414.08</v>
          </cell>
        </row>
        <row r="24">
          <cell r="A24">
            <v>10021</v>
          </cell>
          <cell r="G24" t="str">
            <v>Excavator, 200 hp</v>
          </cell>
          <cell r="H24">
            <v>55</v>
          </cell>
          <cell r="I24" t="str">
            <v>Jam</v>
          </cell>
          <cell r="J24">
            <v>1</v>
          </cell>
          <cell r="K24">
            <v>1.8100000000000002E-2</v>
          </cell>
          <cell r="L24">
            <v>1</v>
          </cell>
          <cell r="M24">
            <v>25</v>
          </cell>
          <cell r="N24">
            <v>7</v>
          </cell>
          <cell r="O24">
            <v>1</v>
          </cell>
          <cell r="P24">
            <v>175</v>
          </cell>
          <cell r="Q24">
            <v>4794</v>
          </cell>
          <cell r="R24">
            <v>87</v>
          </cell>
          <cell r="S24">
            <v>1</v>
          </cell>
          <cell r="T24">
            <v>160616.5</v>
          </cell>
          <cell r="U24">
            <v>30722.999999999996</v>
          </cell>
          <cell r="V24">
            <v>13973635.5</v>
          </cell>
          <cell r="W24">
            <v>2672900.9999999995</v>
          </cell>
          <cell r="X24">
            <v>2914</v>
          </cell>
          <cell r="Y24">
            <v>557</v>
          </cell>
          <cell r="Z24">
            <v>3471</v>
          </cell>
          <cell r="AA24">
            <v>3463.24</v>
          </cell>
          <cell r="AB24">
            <v>16602772.559999999</v>
          </cell>
          <cell r="AF24">
            <v>4794</v>
          </cell>
          <cell r="AG24">
            <v>0</v>
          </cell>
          <cell r="AH24">
            <v>0</v>
          </cell>
          <cell r="AJ24">
            <v>0</v>
          </cell>
          <cell r="AK24">
            <v>0</v>
          </cell>
          <cell r="AL24" t="str">
            <v>Mandor</v>
          </cell>
          <cell r="AM24">
            <v>1</v>
          </cell>
          <cell r="AN24" t="str">
            <v>Hari</v>
          </cell>
          <cell r="AO24">
            <v>55</v>
          </cell>
          <cell r="AP24">
            <v>4794</v>
          </cell>
          <cell r="AQ24">
            <v>1.8100000000000002E-2</v>
          </cell>
          <cell r="AR24">
            <v>35000</v>
          </cell>
          <cell r="AS24">
            <v>633.5</v>
          </cell>
          <cell r="AT24">
            <v>3036999</v>
          </cell>
        </row>
        <row r="25">
          <cell r="A25">
            <v>10022</v>
          </cell>
          <cell r="G25" t="str">
            <v>Wheel Loader 1.7 m3</v>
          </cell>
          <cell r="H25">
            <v>55</v>
          </cell>
          <cell r="I25" t="str">
            <v>Jam</v>
          </cell>
          <cell r="J25">
            <v>1</v>
          </cell>
          <cell r="K25">
            <v>1.8100000000000002E-2</v>
          </cell>
          <cell r="L25">
            <v>1</v>
          </cell>
          <cell r="P25">
            <v>175</v>
          </cell>
          <cell r="Q25">
            <v>4794</v>
          </cell>
          <cell r="R25">
            <v>87</v>
          </cell>
          <cell r="S25">
            <v>1</v>
          </cell>
          <cell r="T25">
            <v>154524.15</v>
          </cell>
          <cell r="U25">
            <v>44140.800000000003</v>
          </cell>
          <cell r="V25">
            <v>13443601.049999999</v>
          </cell>
          <cell r="W25">
            <v>3840249.6</v>
          </cell>
          <cell r="X25">
            <v>2804</v>
          </cell>
          <cell r="Y25">
            <v>801</v>
          </cell>
          <cell r="Z25">
            <v>3605</v>
          </cell>
          <cell r="AA25">
            <v>3595.83</v>
          </cell>
          <cell r="AB25">
            <v>17238409.02</v>
          </cell>
          <cell r="AF25">
            <v>0</v>
          </cell>
          <cell r="AL25" t="str">
            <v>Pekerja</v>
          </cell>
          <cell r="AM25">
            <v>8</v>
          </cell>
          <cell r="AN25" t="str">
            <v>Hari</v>
          </cell>
          <cell r="AO25">
            <v>55</v>
          </cell>
          <cell r="AP25">
            <v>4794</v>
          </cell>
          <cell r="AQ25">
            <v>0.1454</v>
          </cell>
          <cell r="AR25">
            <v>25000</v>
          </cell>
          <cell r="AS25">
            <v>3635</v>
          </cell>
          <cell r="AT25">
            <v>17426190</v>
          </cell>
        </row>
        <row r="26">
          <cell r="A26">
            <v>10023</v>
          </cell>
          <cell r="G26" t="str">
            <v>Dump Truck, 3-4 m3</v>
          </cell>
          <cell r="H26">
            <v>24.000000000000007</v>
          </cell>
          <cell r="I26" t="str">
            <v>Jam</v>
          </cell>
          <cell r="J26">
            <v>1</v>
          </cell>
          <cell r="K26">
            <v>4.1599999999999998E-2</v>
          </cell>
          <cell r="L26">
            <v>1</v>
          </cell>
          <cell r="P26">
            <v>175</v>
          </cell>
          <cell r="Q26">
            <v>4794</v>
          </cell>
          <cell r="R26">
            <v>200</v>
          </cell>
          <cell r="S26">
            <v>2.2799999999999998</v>
          </cell>
          <cell r="T26">
            <v>55384.999999999993</v>
          </cell>
          <cell r="U26">
            <v>18810</v>
          </cell>
          <cell r="V26">
            <v>11076999.999999998</v>
          </cell>
          <cell r="W26">
            <v>3762000</v>
          </cell>
          <cell r="X26">
            <v>2310</v>
          </cell>
          <cell r="Y26">
            <v>784</v>
          </cell>
          <cell r="Z26">
            <v>3094</v>
          </cell>
          <cell r="AA26">
            <v>3086.51</v>
          </cell>
          <cell r="AB26">
            <v>14796728.940000001</v>
          </cell>
        </row>
        <row r="27">
          <cell r="A27">
            <v>10024</v>
          </cell>
          <cell r="K27">
            <v>0</v>
          </cell>
          <cell r="L27">
            <v>0</v>
          </cell>
          <cell r="P27">
            <v>0</v>
          </cell>
          <cell r="Q27">
            <v>0</v>
          </cell>
          <cell r="R27">
            <v>0</v>
          </cell>
          <cell r="S27">
            <v>0</v>
          </cell>
          <cell r="V27">
            <v>0</v>
          </cell>
          <cell r="W27">
            <v>0</v>
          </cell>
          <cell r="X27">
            <v>0</v>
          </cell>
          <cell r="Y27">
            <v>0</v>
          </cell>
          <cell r="Z27">
            <v>0</v>
          </cell>
          <cell r="AA27">
            <v>0</v>
          </cell>
          <cell r="AB27">
            <v>0</v>
          </cell>
        </row>
        <row r="28">
          <cell r="A28">
            <v>10025</v>
          </cell>
          <cell r="K28">
            <v>0</v>
          </cell>
          <cell r="L28">
            <v>0</v>
          </cell>
          <cell r="P28">
            <v>0</v>
          </cell>
          <cell r="Q28">
            <v>0</v>
          </cell>
          <cell r="R28">
            <v>0</v>
          </cell>
          <cell r="S28">
            <v>0</v>
          </cell>
          <cell r="V28">
            <v>0</v>
          </cell>
          <cell r="W28">
            <v>0</v>
          </cell>
          <cell r="X28">
            <v>0</v>
          </cell>
          <cell r="Y28">
            <v>0</v>
          </cell>
          <cell r="Z28">
            <v>0</v>
          </cell>
          <cell r="AA28">
            <v>0</v>
          </cell>
          <cell r="AB28">
            <v>0</v>
          </cell>
        </row>
        <row r="29">
          <cell r="A29">
            <v>10026</v>
          </cell>
          <cell r="K29">
            <v>0</v>
          </cell>
          <cell r="L29">
            <v>0</v>
          </cell>
          <cell r="P29">
            <v>0</v>
          </cell>
          <cell r="Q29">
            <v>0</v>
          </cell>
          <cell r="R29">
            <v>0</v>
          </cell>
          <cell r="S29">
            <v>0</v>
          </cell>
          <cell r="V29">
            <v>0</v>
          </cell>
          <cell r="W29">
            <v>0</v>
          </cell>
          <cell r="X29">
            <v>0</v>
          </cell>
          <cell r="Y29">
            <v>0</v>
          </cell>
          <cell r="Z29">
            <v>0</v>
          </cell>
          <cell r="AA29">
            <v>0</v>
          </cell>
          <cell r="AB29">
            <v>0</v>
          </cell>
        </row>
        <row r="30">
          <cell r="A30">
            <v>10027</v>
          </cell>
          <cell r="K30">
            <v>0</v>
          </cell>
          <cell r="L30">
            <v>0</v>
          </cell>
          <cell r="P30">
            <v>0</v>
          </cell>
          <cell r="Q30">
            <v>0</v>
          </cell>
          <cell r="R30">
            <v>0</v>
          </cell>
          <cell r="S30">
            <v>0</v>
          </cell>
          <cell r="V30">
            <v>0</v>
          </cell>
          <cell r="W30">
            <v>0</v>
          </cell>
          <cell r="X30">
            <v>0</v>
          </cell>
          <cell r="Y30">
            <v>0</v>
          </cell>
          <cell r="Z30">
            <v>0</v>
          </cell>
          <cell r="AA30">
            <v>0</v>
          </cell>
          <cell r="AB30">
            <v>0</v>
          </cell>
        </row>
        <row r="31">
          <cell r="A31">
            <v>10030</v>
          </cell>
          <cell r="B31">
            <v>3</v>
          </cell>
          <cell r="C31" t="str">
            <v>b.2</v>
          </cell>
          <cell r="D31" t="str">
            <v>Pek. Galian tanah diratakan setempat (Alat Berat)</v>
          </cell>
          <cell r="E31" t="str">
            <v>m3</v>
          </cell>
          <cell r="F31">
            <v>0</v>
          </cell>
          <cell r="H31">
            <v>55</v>
          </cell>
          <cell r="Z31">
            <v>0</v>
          </cell>
          <cell r="AA31">
            <v>7730.27</v>
          </cell>
          <cell r="AB31">
            <v>0</v>
          </cell>
          <cell r="AJ31">
            <v>0</v>
          </cell>
          <cell r="AK31">
            <v>0</v>
          </cell>
          <cell r="AO31">
            <v>10</v>
          </cell>
          <cell r="AS31">
            <v>4268.5</v>
          </cell>
          <cell r="AT31">
            <v>0</v>
          </cell>
          <cell r="AV31">
            <v>0</v>
          </cell>
          <cell r="AW31">
            <v>11998.77</v>
          </cell>
          <cell r="AX31">
            <v>0</v>
          </cell>
          <cell r="AZ31">
            <v>7730.27</v>
          </cell>
          <cell r="BA31">
            <v>0</v>
          </cell>
          <cell r="BB31">
            <v>4268.5</v>
          </cell>
          <cell r="BC31">
            <v>0</v>
          </cell>
          <cell r="BD31">
            <v>11998.77</v>
          </cell>
        </row>
        <row r="32">
          <cell r="A32">
            <v>10031</v>
          </cell>
          <cell r="G32" t="str">
            <v>Excavator, 200 hp</v>
          </cell>
          <cell r="H32">
            <v>55</v>
          </cell>
          <cell r="I32" t="str">
            <v>Jam</v>
          </cell>
          <cell r="J32">
            <v>1</v>
          </cell>
          <cell r="K32">
            <v>1.8100000000000002E-2</v>
          </cell>
          <cell r="L32">
            <v>1</v>
          </cell>
          <cell r="M32">
            <v>25</v>
          </cell>
          <cell r="N32">
            <v>7</v>
          </cell>
          <cell r="O32">
            <v>1</v>
          </cell>
          <cell r="P32">
            <v>175</v>
          </cell>
          <cell r="Q32">
            <v>0</v>
          </cell>
          <cell r="R32">
            <v>0</v>
          </cell>
          <cell r="S32">
            <v>0</v>
          </cell>
          <cell r="T32">
            <v>160616.5</v>
          </cell>
          <cell r="U32">
            <v>30722.999999999996</v>
          </cell>
          <cell r="V32">
            <v>0</v>
          </cell>
          <cell r="W32">
            <v>0</v>
          </cell>
          <cell r="X32">
            <v>0</v>
          </cell>
          <cell r="Y32">
            <v>0</v>
          </cell>
          <cell r="Z32">
            <v>0</v>
          </cell>
          <cell r="AA32">
            <v>3463.24</v>
          </cell>
          <cell r="AB32">
            <v>0</v>
          </cell>
          <cell r="AE32">
            <v>1</v>
          </cell>
          <cell r="AF32">
            <v>0</v>
          </cell>
          <cell r="AG32">
            <v>0</v>
          </cell>
          <cell r="AH32">
            <v>0</v>
          </cell>
          <cell r="AJ32">
            <v>0</v>
          </cell>
          <cell r="AK32">
            <v>0</v>
          </cell>
          <cell r="AL32" t="str">
            <v>Mandor</v>
          </cell>
          <cell r="AM32">
            <v>1</v>
          </cell>
          <cell r="AN32" t="str">
            <v>Hari</v>
          </cell>
          <cell r="AO32">
            <v>55</v>
          </cell>
          <cell r="AP32">
            <v>0</v>
          </cell>
          <cell r="AQ32">
            <v>1.8100000000000002E-2</v>
          </cell>
          <cell r="AR32">
            <v>35000</v>
          </cell>
          <cell r="AS32">
            <v>633.5</v>
          </cell>
          <cell r="AT32">
            <v>0</v>
          </cell>
        </row>
        <row r="33">
          <cell r="A33">
            <v>10032</v>
          </cell>
          <cell r="G33" t="str">
            <v>Wheel Loader 1.7 m3</v>
          </cell>
          <cell r="H33">
            <v>82.5</v>
          </cell>
          <cell r="I33" t="str">
            <v>Jam</v>
          </cell>
          <cell r="J33">
            <v>1</v>
          </cell>
          <cell r="K33">
            <v>1.21E-2</v>
          </cell>
          <cell r="L33">
            <v>1</v>
          </cell>
          <cell r="P33">
            <v>175</v>
          </cell>
          <cell r="Q33">
            <v>0</v>
          </cell>
          <cell r="R33">
            <v>0</v>
          </cell>
          <cell r="S33">
            <v>0</v>
          </cell>
          <cell r="T33">
            <v>154524.15</v>
          </cell>
          <cell r="U33">
            <v>44140.800000000003</v>
          </cell>
          <cell r="V33">
            <v>0</v>
          </cell>
          <cell r="W33">
            <v>0</v>
          </cell>
          <cell r="X33">
            <v>0</v>
          </cell>
          <cell r="Y33">
            <v>0</v>
          </cell>
          <cell r="Z33">
            <v>0</v>
          </cell>
          <cell r="AA33">
            <v>2403.84</v>
          </cell>
          <cell r="AB33">
            <v>0</v>
          </cell>
          <cell r="AF33">
            <v>0</v>
          </cell>
          <cell r="AG33">
            <v>0</v>
          </cell>
          <cell r="AL33" t="str">
            <v>Pekerja</v>
          </cell>
          <cell r="AM33">
            <v>8</v>
          </cell>
          <cell r="AN33" t="str">
            <v>Hari</v>
          </cell>
          <cell r="AO33">
            <v>55</v>
          </cell>
          <cell r="AP33">
            <v>0</v>
          </cell>
          <cell r="AQ33">
            <v>0.1454</v>
          </cell>
          <cell r="AR33">
            <v>25000</v>
          </cell>
          <cell r="AS33">
            <v>3635</v>
          </cell>
          <cell r="AT33">
            <v>0</v>
          </cell>
        </row>
        <row r="34">
          <cell r="A34">
            <v>10033</v>
          </cell>
          <cell r="G34" t="str">
            <v>Motor Grader 10t</v>
          </cell>
          <cell r="H34">
            <v>130</v>
          </cell>
          <cell r="I34" t="str">
            <v>Jam</v>
          </cell>
          <cell r="J34">
            <v>1</v>
          </cell>
          <cell r="K34">
            <v>7.6E-3</v>
          </cell>
          <cell r="L34">
            <v>1</v>
          </cell>
          <cell r="P34">
            <v>175</v>
          </cell>
          <cell r="Q34">
            <v>0</v>
          </cell>
          <cell r="R34">
            <v>0</v>
          </cell>
          <cell r="S34">
            <v>0</v>
          </cell>
          <cell r="T34">
            <v>204924.5</v>
          </cell>
          <cell r="U34">
            <v>40232.5</v>
          </cell>
          <cell r="V34">
            <v>0</v>
          </cell>
          <cell r="W34">
            <v>0</v>
          </cell>
          <cell r="X34">
            <v>0</v>
          </cell>
          <cell r="Y34">
            <v>0</v>
          </cell>
          <cell r="Z34">
            <v>0</v>
          </cell>
          <cell r="AA34">
            <v>1863.19</v>
          </cell>
          <cell r="AB34">
            <v>0</v>
          </cell>
          <cell r="AF34">
            <v>0</v>
          </cell>
          <cell r="AG34">
            <v>0</v>
          </cell>
          <cell r="AO34">
            <v>0</v>
          </cell>
          <cell r="AP34">
            <v>0</v>
          </cell>
          <cell r="AQ34">
            <v>0</v>
          </cell>
          <cell r="AS34">
            <v>0</v>
          </cell>
          <cell r="AT34">
            <v>0</v>
          </cell>
        </row>
        <row r="35">
          <cell r="A35">
            <v>10034</v>
          </cell>
          <cell r="K35">
            <v>0</v>
          </cell>
          <cell r="L35">
            <v>0</v>
          </cell>
          <cell r="P35">
            <v>0</v>
          </cell>
          <cell r="Q35">
            <v>0</v>
          </cell>
          <cell r="R35">
            <v>0</v>
          </cell>
          <cell r="S35">
            <v>0</v>
          </cell>
          <cell r="X35">
            <v>0</v>
          </cell>
          <cell r="Y35">
            <v>0</v>
          </cell>
          <cell r="Z35">
            <v>0</v>
          </cell>
          <cell r="AA35">
            <v>0</v>
          </cell>
          <cell r="AB35">
            <v>0</v>
          </cell>
          <cell r="AF35">
            <v>0</v>
          </cell>
          <cell r="AG35">
            <v>0</v>
          </cell>
          <cell r="AO35">
            <v>0</v>
          </cell>
          <cell r="AP35">
            <v>0</v>
          </cell>
          <cell r="AQ35">
            <v>0</v>
          </cell>
          <cell r="AS35">
            <v>0</v>
          </cell>
          <cell r="AT35">
            <v>0</v>
          </cell>
        </row>
        <row r="36">
          <cell r="A36">
            <v>10035</v>
          </cell>
          <cell r="K36">
            <v>0</v>
          </cell>
          <cell r="L36">
            <v>0</v>
          </cell>
          <cell r="P36">
            <v>0</v>
          </cell>
          <cell r="Q36">
            <v>0</v>
          </cell>
          <cell r="R36">
            <v>0</v>
          </cell>
          <cell r="S36">
            <v>0</v>
          </cell>
          <cell r="X36">
            <v>0</v>
          </cell>
          <cell r="Y36">
            <v>0</v>
          </cell>
          <cell r="Z36">
            <v>0</v>
          </cell>
          <cell r="AA36">
            <v>0</v>
          </cell>
          <cell r="AB36">
            <v>0</v>
          </cell>
          <cell r="AF36">
            <v>0</v>
          </cell>
          <cell r="AG36">
            <v>0</v>
          </cell>
        </row>
        <row r="37">
          <cell r="A37">
            <v>10036</v>
          </cell>
          <cell r="K37">
            <v>0</v>
          </cell>
          <cell r="L37">
            <v>0</v>
          </cell>
          <cell r="P37">
            <v>0</v>
          </cell>
          <cell r="Q37">
            <v>0</v>
          </cell>
          <cell r="R37">
            <v>0</v>
          </cell>
          <cell r="S37">
            <v>0</v>
          </cell>
          <cell r="X37">
            <v>0</v>
          </cell>
          <cell r="Y37">
            <v>0</v>
          </cell>
          <cell r="Z37">
            <v>0</v>
          </cell>
          <cell r="AA37">
            <v>0</v>
          </cell>
          <cell r="AB37">
            <v>0</v>
          </cell>
          <cell r="AF37">
            <v>0</v>
          </cell>
          <cell r="AG37">
            <v>0</v>
          </cell>
        </row>
        <row r="38">
          <cell r="A38">
            <v>10037</v>
          </cell>
          <cell r="K38">
            <v>0</v>
          </cell>
          <cell r="L38">
            <v>0</v>
          </cell>
          <cell r="P38">
            <v>0</v>
          </cell>
          <cell r="Q38">
            <v>0</v>
          </cell>
          <cell r="R38">
            <v>0</v>
          </cell>
          <cell r="S38">
            <v>0</v>
          </cell>
          <cell r="X38">
            <v>0</v>
          </cell>
          <cell r="Y38">
            <v>0</v>
          </cell>
          <cell r="Z38">
            <v>0</v>
          </cell>
          <cell r="AA38">
            <v>0</v>
          </cell>
          <cell r="AB38">
            <v>0</v>
          </cell>
          <cell r="AF38">
            <v>0</v>
          </cell>
          <cell r="AG38">
            <v>0</v>
          </cell>
        </row>
        <row r="39">
          <cell r="A39">
            <v>10040</v>
          </cell>
          <cell r="B39">
            <v>4</v>
          </cell>
          <cell r="C39" t="str">
            <v>b.3</v>
          </cell>
          <cell r="D39" t="str">
            <v>Pek. Timbunan Tanah biasa dipadatkan (alat Berat)</v>
          </cell>
          <cell r="E39" t="str">
            <v>m3</v>
          </cell>
          <cell r="F39">
            <v>4740</v>
          </cell>
          <cell r="H39">
            <v>62</v>
          </cell>
          <cell r="Z39">
            <v>5108</v>
          </cell>
          <cell r="AA39">
            <v>5129.33</v>
          </cell>
          <cell r="AB39">
            <v>24313024.199999999</v>
          </cell>
          <cell r="AJ39">
            <v>0</v>
          </cell>
          <cell r="AK39">
            <v>0</v>
          </cell>
          <cell r="AO39">
            <v>62</v>
          </cell>
          <cell r="AS39">
            <v>3386</v>
          </cell>
          <cell r="AT39">
            <v>16049640</v>
          </cell>
          <cell r="AV39">
            <v>0</v>
          </cell>
          <cell r="AW39">
            <v>8515.33</v>
          </cell>
          <cell r="AX39">
            <v>40362664.200000003</v>
          </cell>
          <cell r="AZ39">
            <v>5129.33</v>
          </cell>
          <cell r="BA39">
            <v>0</v>
          </cell>
          <cell r="BB39">
            <v>3386</v>
          </cell>
          <cell r="BC39">
            <v>0</v>
          </cell>
          <cell r="BD39">
            <v>8515.33</v>
          </cell>
        </row>
        <row r="40">
          <cell r="A40">
            <v>10041</v>
          </cell>
          <cell r="G40" t="str">
            <v>Bulldozer, 100 - 150 hp</v>
          </cell>
          <cell r="H40">
            <v>62</v>
          </cell>
          <cell r="I40" t="str">
            <v>Jam</v>
          </cell>
          <cell r="J40">
            <v>1</v>
          </cell>
          <cell r="K40">
            <v>1.61E-2</v>
          </cell>
          <cell r="L40">
            <v>1</v>
          </cell>
          <cell r="M40">
            <v>25</v>
          </cell>
          <cell r="N40">
            <v>7</v>
          </cell>
          <cell r="O40">
            <v>1</v>
          </cell>
          <cell r="P40">
            <v>175</v>
          </cell>
          <cell r="Q40">
            <v>4740</v>
          </cell>
          <cell r="R40">
            <v>76</v>
          </cell>
          <cell r="S40">
            <v>0.86</v>
          </cell>
          <cell r="T40">
            <v>180555.09999999998</v>
          </cell>
          <cell r="U40">
            <v>42009</v>
          </cell>
          <cell r="V40">
            <v>13722187.599999998</v>
          </cell>
          <cell r="W40">
            <v>3192684</v>
          </cell>
          <cell r="X40">
            <v>2894</v>
          </cell>
          <cell r="Y40">
            <v>673</v>
          </cell>
          <cell r="Z40">
            <v>3567</v>
          </cell>
          <cell r="AA40">
            <v>3583.28</v>
          </cell>
          <cell r="AB40">
            <v>16984747.199999999</v>
          </cell>
          <cell r="AF40">
            <v>4740</v>
          </cell>
          <cell r="AG40">
            <v>0</v>
          </cell>
          <cell r="AH40">
            <v>0</v>
          </cell>
          <cell r="AJ40">
            <v>0</v>
          </cell>
          <cell r="AK40">
            <v>0</v>
          </cell>
          <cell r="AL40" t="str">
            <v>Mandor</v>
          </cell>
          <cell r="AM40">
            <v>1</v>
          </cell>
          <cell r="AN40" t="str">
            <v>Hari</v>
          </cell>
          <cell r="AO40">
            <v>62</v>
          </cell>
          <cell r="AP40">
            <v>4740</v>
          </cell>
          <cell r="AQ40">
            <v>1.61E-2</v>
          </cell>
          <cell r="AR40">
            <v>35000</v>
          </cell>
          <cell r="AS40">
            <v>563.5</v>
          </cell>
          <cell r="AT40">
            <v>2670990</v>
          </cell>
        </row>
        <row r="41">
          <cell r="A41">
            <v>10042</v>
          </cell>
          <cell r="G41" t="str">
            <v>Vibration Roller, 5 -8 ton</v>
          </cell>
          <cell r="H41">
            <v>180</v>
          </cell>
          <cell r="I41" t="str">
            <v>Jam</v>
          </cell>
          <cell r="J41">
            <v>1</v>
          </cell>
          <cell r="K41">
            <v>5.4999999999999997E-3</v>
          </cell>
          <cell r="L41">
            <v>1</v>
          </cell>
          <cell r="P41">
            <v>175</v>
          </cell>
          <cell r="Q41">
            <v>4740</v>
          </cell>
          <cell r="R41">
            <v>26</v>
          </cell>
          <cell r="S41">
            <v>0.3</v>
          </cell>
          <cell r="T41">
            <v>144554.84999999998</v>
          </cell>
          <cell r="U41">
            <v>10659</v>
          </cell>
          <cell r="V41">
            <v>3758426.0999999996</v>
          </cell>
          <cell r="W41">
            <v>277134</v>
          </cell>
          <cell r="X41">
            <v>792</v>
          </cell>
          <cell r="Y41">
            <v>58</v>
          </cell>
          <cell r="Z41">
            <v>850</v>
          </cell>
          <cell r="AA41">
            <v>853.67</v>
          </cell>
          <cell r="AB41">
            <v>4046395.8</v>
          </cell>
          <cell r="AF41">
            <v>0</v>
          </cell>
          <cell r="AG41">
            <v>0</v>
          </cell>
          <cell r="AH41">
            <v>0</v>
          </cell>
          <cell r="AJ41">
            <v>0</v>
          </cell>
          <cell r="AK41">
            <v>0</v>
          </cell>
          <cell r="AL41" t="str">
            <v>Pekerja</v>
          </cell>
          <cell r="AM41">
            <v>7</v>
          </cell>
          <cell r="AN41" t="str">
            <v>Hari</v>
          </cell>
          <cell r="AO41">
            <v>62</v>
          </cell>
          <cell r="AP41">
            <v>4740</v>
          </cell>
          <cell r="AQ41">
            <v>0.1129</v>
          </cell>
          <cell r="AR41">
            <v>25000</v>
          </cell>
          <cell r="AS41">
            <v>2822.5</v>
          </cell>
          <cell r="AT41">
            <v>13378650</v>
          </cell>
        </row>
        <row r="42">
          <cell r="A42">
            <v>10043</v>
          </cell>
          <cell r="G42" t="str">
            <v>Water Tanker 5000 ltr</v>
          </cell>
          <cell r="H42">
            <v>130</v>
          </cell>
          <cell r="I42" t="str">
            <v>Jam</v>
          </cell>
          <cell r="J42">
            <v>1</v>
          </cell>
          <cell r="K42">
            <v>7.6E-3</v>
          </cell>
          <cell r="L42">
            <v>1</v>
          </cell>
          <cell r="P42">
            <v>175</v>
          </cell>
          <cell r="Q42">
            <v>4740</v>
          </cell>
          <cell r="R42">
            <v>36</v>
          </cell>
          <cell r="S42">
            <v>0.42</v>
          </cell>
          <cell r="T42">
            <v>89723.7</v>
          </cell>
          <cell r="U42">
            <v>1379.3999999999999</v>
          </cell>
          <cell r="V42">
            <v>3230053.1999999997</v>
          </cell>
          <cell r="W42">
            <v>49658.399999999994</v>
          </cell>
          <cell r="X42">
            <v>681</v>
          </cell>
          <cell r="Y42">
            <v>10</v>
          </cell>
          <cell r="Z42">
            <v>691</v>
          </cell>
          <cell r="AA42">
            <v>692.38</v>
          </cell>
          <cell r="AB42">
            <v>3281881.2</v>
          </cell>
          <cell r="AF42">
            <v>0</v>
          </cell>
          <cell r="AG42">
            <v>0</v>
          </cell>
          <cell r="AH42">
            <v>0</v>
          </cell>
          <cell r="AJ42">
            <v>0</v>
          </cell>
          <cell r="AK42">
            <v>0</v>
          </cell>
          <cell r="AO42">
            <v>0</v>
          </cell>
          <cell r="AP42">
            <v>0</v>
          </cell>
          <cell r="AQ42">
            <v>0</v>
          </cell>
          <cell r="AS42">
            <v>0</v>
          </cell>
          <cell r="AT42">
            <v>0</v>
          </cell>
        </row>
        <row r="43">
          <cell r="A43">
            <v>10044</v>
          </cell>
          <cell r="K43">
            <v>0</v>
          </cell>
          <cell r="L43">
            <v>0</v>
          </cell>
          <cell r="P43">
            <v>0</v>
          </cell>
          <cell r="Q43">
            <v>0</v>
          </cell>
          <cell r="R43">
            <v>0</v>
          </cell>
          <cell r="S43">
            <v>0</v>
          </cell>
          <cell r="V43">
            <v>0</v>
          </cell>
          <cell r="W43">
            <v>0</v>
          </cell>
          <cell r="X43">
            <v>0</v>
          </cell>
          <cell r="Y43">
            <v>0</v>
          </cell>
          <cell r="Z43">
            <v>0</v>
          </cell>
          <cell r="AA43">
            <v>0</v>
          </cell>
          <cell r="AB43">
            <v>0</v>
          </cell>
          <cell r="AF43">
            <v>0</v>
          </cell>
          <cell r="AG43">
            <v>0</v>
          </cell>
          <cell r="AH43">
            <v>0</v>
          </cell>
          <cell r="AJ43">
            <v>0</v>
          </cell>
          <cell r="AK43">
            <v>0</v>
          </cell>
        </row>
        <row r="44">
          <cell r="A44">
            <v>10045</v>
          </cell>
          <cell r="K44">
            <v>0</v>
          </cell>
          <cell r="L44">
            <v>0</v>
          </cell>
          <cell r="P44">
            <v>0</v>
          </cell>
          <cell r="Q44">
            <v>0</v>
          </cell>
          <cell r="R44">
            <v>0</v>
          </cell>
          <cell r="S44">
            <v>0</v>
          </cell>
          <cell r="V44">
            <v>0</v>
          </cell>
          <cell r="W44">
            <v>0</v>
          </cell>
          <cell r="X44">
            <v>0</v>
          </cell>
          <cell r="Y44">
            <v>0</v>
          </cell>
          <cell r="Z44">
            <v>0</v>
          </cell>
          <cell r="AA44">
            <v>0</v>
          </cell>
          <cell r="AB44">
            <v>0</v>
          </cell>
          <cell r="AF44">
            <v>0</v>
          </cell>
          <cell r="AG44">
            <v>0</v>
          </cell>
          <cell r="AH44">
            <v>0</v>
          </cell>
          <cell r="AJ44">
            <v>0</v>
          </cell>
          <cell r="AK44">
            <v>0</v>
          </cell>
        </row>
        <row r="45">
          <cell r="A45">
            <v>10046</v>
          </cell>
          <cell r="K45">
            <v>0</v>
          </cell>
          <cell r="L45">
            <v>0</v>
          </cell>
          <cell r="P45">
            <v>0</v>
          </cell>
          <cell r="Q45">
            <v>0</v>
          </cell>
          <cell r="R45">
            <v>0</v>
          </cell>
          <cell r="S45">
            <v>0</v>
          </cell>
          <cell r="X45">
            <v>0</v>
          </cell>
          <cell r="Y45">
            <v>0</v>
          </cell>
          <cell r="Z45">
            <v>0</v>
          </cell>
          <cell r="AA45">
            <v>0</v>
          </cell>
          <cell r="AB45">
            <v>0</v>
          </cell>
          <cell r="AF45">
            <v>0</v>
          </cell>
          <cell r="AG45">
            <v>0</v>
          </cell>
          <cell r="AH45">
            <v>0</v>
          </cell>
          <cell r="AJ45">
            <v>0</v>
          </cell>
          <cell r="AK45">
            <v>0</v>
          </cell>
        </row>
        <row r="46">
          <cell r="A46">
            <v>10047</v>
          </cell>
          <cell r="K46">
            <v>0</v>
          </cell>
          <cell r="L46">
            <v>0</v>
          </cell>
          <cell r="P46">
            <v>0</v>
          </cell>
          <cell r="Q46">
            <v>0</v>
          </cell>
          <cell r="R46">
            <v>0</v>
          </cell>
          <cell r="S46">
            <v>0</v>
          </cell>
          <cell r="X46">
            <v>0</v>
          </cell>
          <cell r="Y46">
            <v>0</v>
          </cell>
          <cell r="Z46">
            <v>0</v>
          </cell>
          <cell r="AA46">
            <v>0</v>
          </cell>
          <cell r="AB46">
            <v>0</v>
          </cell>
          <cell r="AF46">
            <v>0</v>
          </cell>
          <cell r="AG46">
            <v>0</v>
          </cell>
        </row>
        <row r="47">
          <cell r="A47">
            <v>10050</v>
          </cell>
          <cell r="B47">
            <v>5</v>
          </cell>
          <cell r="C47" t="str">
            <v>b.4</v>
          </cell>
          <cell r="D47" t="str">
            <v>Pembuatan Lantai Kerja 1:3:5</v>
          </cell>
          <cell r="E47" t="str">
            <v>m3</v>
          </cell>
          <cell r="F47">
            <v>106</v>
          </cell>
          <cell r="H47">
            <v>1</v>
          </cell>
          <cell r="Z47">
            <v>131881</v>
          </cell>
          <cell r="AA47">
            <v>131695.09999999998</v>
          </cell>
          <cell r="AB47">
            <v>13959680.6</v>
          </cell>
          <cell r="AJ47">
            <v>816000</v>
          </cell>
          <cell r="AK47">
            <v>86496000</v>
          </cell>
          <cell r="AO47">
            <v>1</v>
          </cell>
          <cell r="AS47">
            <v>25500</v>
          </cell>
          <cell r="AT47">
            <v>2703000</v>
          </cell>
          <cell r="AV47">
            <v>0</v>
          </cell>
          <cell r="AW47">
            <v>973195.1</v>
          </cell>
          <cell r="AX47">
            <v>103158680.59999999</v>
          </cell>
          <cell r="AZ47">
            <v>131695.09999999998</v>
          </cell>
          <cell r="BA47">
            <v>816000</v>
          </cell>
          <cell r="BB47">
            <v>25500</v>
          </cell>
          <cell r="BC47">
            <v>0</v>
          </cell>
          <cell r="BD47">
            <v>973195.1</v>
          </cell>
        </row>
        <row r="48">
          <cell r="A48">
            <v>10051</v>
          </cell>
          <cell r="G48" t="str">
            <v>Chute</v>
          </cell>
          <cell r="H48">
            <v>1</v>
          </cell>
          <cell r="I48" t="str">
            <v>ls</v>
          </cell>
          <cell r="J48">
            <v>1</v>
          </cell>
          <cell r="K48">
            <v>1</v>
          </cell>
          <cell r="L48">
            <v>0.5</v>
          </cell>
          <cell r="M48">
            <v>25</v>
          </cell>
          <cell r="N48">
            <v>7</v>
          </cell>
          <cell r="O48">
            <v>1</v>
          </cell>
          <cell r="P48">
            <v>87.5</v>
          </cell>
          <cell r="Q48">
            <v>106</v>
          </cell>
          <cell r="R48">
            <v>106</v>
          </cell>
          <cell r="S48">
            <v>2.42</v>
          </cell>
          <cell r="T48">
            <v>50000</v>
          </cell>
          <cell r="U48">
            <v>0</v>
          </cell>
          <cell r="V48">
            <v>5300000</v>
          </cell>
          <cell r="W48">
            <v>0</v>
          </cell>
          <cell r="X48">
            <v>50000</v>
          </cell>
          <cell r="Y48">
            <v>0</v>
          </cell>
          <cell r="Z48">
            <v>50000</v>
          </cell>
          <cell r="AA48">
            <v>50000</v>
          </cell>
          <cell r="AB48">
            <v>5300000</v>
          </cell>
          <cell r="AC48" t="str">
            <v>Ready Mixed Concrete Type K-100</v>
          </cell>
          <cell r="AD48" t="str">
            <v>m3</v>
          </cell>
          <cell r="AE48">
            <v>1</v>
          </cell>
          <cell r="AF48">
            <v>106</v>
          </cell>
          <cell r="AG48">
            <v>106</v>
          </cell>
          <cell r="AH48">
            <v>212</v>
          </cell>
          <cell r="AI48">
            <v>255000</v>
          </cell>
          <cell r="AJ48">
            <v>255000</v>
          </cell>
          <cell r="AK48">
            <v>27030000</v>
          </cell>
          <cell r="AL48" t="str">
            <v>Mandor</v>
          </cell>
          <cell r="AM48">
            <v>0.3</v>
          </cell>
          <cell r="AN48" t="str">
            <v>Hari</v>
          </cell>
          <cell r="AO48">
            <v>1</v>
          </cell>
          <cell r="AP48">
            <v>106</v>
          </cell>
          <cell r="AQ48">
            <v>0.3</v>
          </cell>
          <cell r="AR48">
            <v>35000</v>
          </cell>
          <cell r="AS48">
            <v>10500</v>
          </cell>
          <cell r="AT48">
            <v>1113000</v>
          </cell>
        </row>
        <row r="49">
          <cell r="A49">
            <v>10052</v>
          </cell>
          <cell r="G49" t="str">
            <v>Concrete Vibrator, d2"</v>
          </cell>
          <cell r="H49">
            <v>0.64000000000000012</v>
          </cell>
          <cell r="I49" t="str">
            <v>Jam</v>
          </cell>
          <cell r="J49">
            <v>1</v>
          </cell>
          <cell r="K49">
            <v>1.5625</v>
          </cell>
          <cell r="L49">
            <v>0.5</v>
          </cell>
          <cell r="P49">
            <v>87.5</v>
          </cell>
          <cell r="Q49">
            <v>106</v>
          </cell>
          <cell r="R49">
            <v>166</v>
          </cell>
          <cell r="S49">
            <v>3.8</v>
          </cell>
          <cell r="T49">
            <v>21046.3</v>
          </cell>
          <cell r="U49">
            <v>4598</v>
          </cell>
          <cell r="V49">
            <v>3493685.8</v>
          </cell>
          <cell r="W49">
            <v>763268</v>
          </cell>
          <cell r="X49">
            <v>32959</v>
          </cell>
          <cell r="Y49">
            <v>7200</v>
          </cell>
          <cell r="Z49">
            <v>40159</v>
          </cell>
          <cell r="AA49">
            <v>40069.21</v>
          </cell>
          <cell r="AB49">
            <v>4247336.26</v>
          </cell>
          <cell r="AC49" t="str">
            <v>bekisting</v>
          </cell>
          <cell r="AD49" t="str">
            <v>m3</v>
          </cell>
          <cell r="AE49">
            <v>1</v>
          </cell>
          <cell r="AF49">
            <v>106</v>
          </cell>
          <cell r="AG49">
            <v>106</v>
          </cell>
          <cell r="AH49">
            <v>212</v>
          </cell>
          <cell r="AI49">
            <v>561000</v>
          </cell>
          <cell r="AJ49">
            <v>561000</v>
          </cell>
          <cell r="AK49">
            <v>59466000</v>
          </cell>
          <cell r="AL49" t="str">
            <v>Pekerja</v>
          </cell>
          <cell r="AM49">
            <v>0.6</v>
          </cell>
          <cell r="AN49" t="str">
            <v>Hari</v>
          </cell>
          <cell r="AO49">
            <v>1</v>
          </cell>
          <cell r="AP49">
            <v>106</v>
          </cell>
          <cell r="AQ49">
            <v>0.6</v>
          </cell>
          <cell r="AR49">
            <v>25000</v>
          </cell>
          <cell r="AS49">
            <v>15000</v>
          </cell>
          <cell r="AT49">
            <v>1590000</v>
          </cell>
        </row>
        <row r="50">
          <cell r="A50">
            <v>10053</v>
          </cell>
          <cell r="G50" t="str">
            <v>Air Compressor</v>
          </cell>
          <cell r="H50">
            <v>1.2800000000000002</v>
          </cell>
          <cell r="I50" t="str">
            <v>Jam</v>
          </cell>
          <cell r="J50">
            <v>1</v>
          </cell>
          <cell r="K50">
            <v>0.78120000000000001</v>
          </cell>
          <cell r="L50">
            <v>0.5</v>
          </cell>
          <cell r="P50">
            <v>87.5</v>
          </cell>
          <cell r="Q50">
            <v>106</v>
          </cell>
          <cell r="R50">
            <v>83</v>
          </cell>
          <cell r="S50">
            <v>1.9</v>
          </cell>
          <cell r="T50">
            <v>34892.549999999996</v>
          </cell>
          <cell r="U50">
            <v>18392</v>
          </cell>
          <cell r="V50">
            <v>2896081.6499999994</v>
          </cell>
          <cell r="W50">
            <v>1526536</v>
          </cell>
          <cell r="X50">
            <v>27321</v>
          </cell>
          <cell r="Y50">
            <v>14401</v>
          </cell>
          <cell r="Z50">
            <v>41722</v>
          </cell>
          <cell r="AA50">
            <v>41625.89</v>
          </cell>
          <cell r="AB50">
            <v>4412344.34</v>
          </cell>
          <cell r="AF50">
            <v>0</v>
          </cell>
          <cell r="AG50">
            <v>0</v>
          </cell>
          <cell r="AH50">
            <v>0</v>
          </cell>
          <cell r="AJ50">
            <v>0</v>
          </cell>
          <cell r="AK50">
            <v>0</v>
          </cell>
          <cell r="AO50">
            <v>0</v>
          </cell>
          <cell r="AP50">
            <v>0</v>
          </cell>
          <cell r="AQ50">
            <v>0</v>
          </cell>
          <cell r="AS50">
            <v>0</v>
          </cell>
          <cell r="AT50">
            <v>0</v>
          </cell>
        </row>
        <row r="51">
          <cell r="A51">
            <v>10054</v>
          </cell>
          <cell r="K51">
            <v>0</v>
          </cell>
          <cell r="L51">
            <v>0</v>
          </cell>
          <cell r="P51">
            <v>0</v>
          </cell>
          <cell r="Q51">
            <v>0</v>
          </cell>
          <cell r="R51">
            <v>0</v>
          </cell>
          <cell r="S51">
            <v>0</v>
          </cell>
          <cell r="X51">
            <v>0</v>
          </cell>
          <cell r="Y51">
            <v>0</v>
          </cell>
          <cell r="Z51">
            <v>0</v>
          </cell>
          <cell r="AA51">
            <v>0</v>
          </cell>
          <cell r="AB51">
            <v>0</v>
          </cell>
          <cell r="AF51">
            <v>0</v>
          </cell>
          <cell r="AG51">
            <v>0</v>
          </cell>
          <cell r="AH51">
            <v>0</v>
          </cell>
          <cell r="AJ51">
            <v>0</v>
          </cell>
          <cell r="AK51">
            <v>0</v>
          </cell>
          <cell r="AO51">
            <v>0</v>
          </cell>
          <cell r="AP51">
            <v>0</v>
          </cell>
          <cell r="AQ51">
            <v>0</v>
          </cell>
          <cell r="AS51">
            <v>0</v>
          </cell>
          <cell r="AT51">
            <v>0</v>
          </cell>
        </row>
        <row r="52">
          <cell r="A52">
            <v>10055</v>
          </cell>
          <cell r="K52">
            <v>0</v>
          </cell>
          <cell r="L52">
            <v>0</v>
          </cell>
          <cell r="P52">
            <v>0</v>
          </cell>
          <cell r="Q52">
            <v>0</v>
          </cell>
          <cell r="R52">
            <v>0</v>
          </cell>
          <cell r="S52">
            <v>0</v>
          </cell>
          <cell r="X52">
            <v>0</v>
          </cell>
          <cell r="Y52">
            <v>0</v>
          </cell>
          <cell r="Z52">
            <v>0</v>
          </cell>
          <cell r="AA52">
            <v>0</v>
          </cell>
          <cell r="AB52">
            <v>0</v>
          </cell>
          <cell r="AF52">
            <v>0</v>
          </cell>
          <cell r="AG52">
            <v>0</v>
          </cell>
          <cell r="AH52">
            <v>0</v>
          </cell>
          <cell r="AJ52">
            <v>0</v>
          </cell>
          <cell r="AK52">
            <v>0</v>
          </cell>
          <cell r="AO52">
            <v>0</v>
          </cell>
          <cell r="AP52">
            <v>0</v>
          </cell>
          <cell r="AQ52">
            <v>0</v>
          </cell>
          <cell r="AS52">
            <v>0</v>
          </cell>
          <cell r="AT52">
            <v>0</v>
          </cell>
        </row>
        <row r="53">
          <cell r="A53">
            <v>10056</v>
          </cell>
          <cell r="K53">
            <v>0</v>
          </cell>
          <cell r="L53">
            <v>0</v>
          </cell>
          <cell r="P53">
            <v>0</v>
          </cell>
          <cell r="Q53">
            <v>0</v>
          </cell>
          <cell r="R53">
            <v>0</v>
          </cell>
          <cell r="S53">
            <v>0</v>
          </cell>
          <cell r="X53">
            <v>0</v>
          </cell>
          <cell r="Y53">
            <v>0</v>
          </cell>
          <cell r="Z53">
            <v>0</v>
          </cell>
          <cell r="AA53">
            <v>0</v>
          </cell>
          <cell r="AB53">
            <v>0</v>
          </cell>
          <cell r="AF53">
            <v>0</v>
          </cell>
          <cell r="AG53">
            <v>0</v>
          </cell>
          <cell r="AO53">
            <v>0</v>
          </cell>
          <cell r="AP53">
            <v>0</v>
          </cell>
          <cell r="AQ53">
            <v>0</v>
          </cell>
          <cell r="AS53">
            <v>0</v>
          </cell>
          <cell r="AT53">
            <v>0</v>
          </cell>
        </row>
        <row r="54">
          <cell r="A54">
            <v>10057</v>
          </cell>
          <cell r="K54">
            <v>0</v>
          </cell>
          <cell r="L54">
            <v>0</v>
          </cell>
          <cell r="P54">
            <v>0</v>
          </cell>
          <cell r="Q54">
            <v>0</v>
          </cell>
          <cell r="R54">
            <v>0</v>
          </cell>
          <cell r="S54">
            <v>0</v>
          </cell>
          <cell r="X54">
            <v>0</v>
          </cell>
          <cell r="Y54">
            <v>0</v>
          </cell>
          <cell r="Z54">
            <v>0</v>
          </cell>
          <cell r="AA54">
            <v>0</v>
          </cell>
          <cell r="AB54">
            <v>0</v>
          </cell>
          <cell r="AF54">
            <v>0</v>
          </cell>
          <cell r="AG54">
            <v>0</v>
          </cell>
        </row>
        <row r="55">
          <cell r="A55">
            <v>10060</v>
          </cell>
          <cell r="B55">
            <v>6</v>
          </cell>
          <cell r="C55" t="str">
            <v>b.5</v>
          </cell>
          <cell r="D55" t="str">
            <v>Urugan Pasir tebal 10 cm</v>
          </cell>
          <cell r="E55" t="str">
            <v>m3</v>
          </cell>
          <cell r="F55">
            <v>106</v>
          </cell>
          <cell r="H55">
            <v>1</v>
          </cell>
          <cell r="Z55">
            <v>500</v>
          </cell>
          <cell r="AA55">
            <v>500</v>
          </cell>
          <cell r="AB55">
            <v>53000</v>
          </cell>
          <cell r="AJ55">
            <v>44880</v>
          </cell>
          <cell r="AK55">
            <v>4757280</v>
          </cell>
          <cell r="AO55">
            <v>7</v>
          </cell>
          <cell r="AS55">
            <v>29998</v>
          </cell>
          <cell r="AT55">
            <v>3179788</v>
          </cell>
          <cell r="AV55">
            <v>0</v>
          </cell>
          <cell r="AW55">
            <v>75378</v>
          </cell>
          <cell r="AX55">
            <v>7990068</v>
          </cell>
          <cell r="AZ55">
            <v>500</v>
          </cell>
          <cell r="BA55">
            <v>44880</v>
          </cell>
          <cell r="BB55">
            <v>29998</v>
          </cell>
          <cell r="BC55">
            <v>0</v>
          </cell>
          <cell r="BD55">
            <v>75378</v>
          </cell>
        </row>
        <row r="56">
          <cell r="A56">
            <v>10061</v>
          </cell>
          <cell r="G56" t="str">
            <v>Alat bantu</v>
          </cell>
          <cell r="H56">
            <v>1</v>
          </cell>
          <cell r="I56" t="str">
            <v>ls</v>
          </cell>
          <cell r="J56">
            <v>1</v>
          </cell>
          <cell r="K56">
            <v>1</v>
          </cell>
          <cell r="L56">
            <v>0.5</v>
          </cell>
          <cell r="M56">
            <v>25</v>
          </cell>
          <cell r="N56">
            <v>7</v>
          </cell>
          <cell r="O56">
            <v>1</v>
          </cell>
          <cell r="P56">
            <v>87.5</v>
          </cell>
          <cell r="Q56">
            <v>106</v>
          </cell>
          <cell r="R56">
            <v>106</v>
          </cell>
          <cell r="S56">
            <v>2.42</v>
          </cell>
          <cell r="T56">
            <v>500</v>
          </cell>
          <cell r="U56">
            <v>0</v>
          </cell>
          <cell r="V56">
            <v>53000</v>
          </cell>
          <cell r="W56">
            <v>0</v>
          </cell>
          <cell r="X56">
            <v>500</v>
          </cell>
          <cell r="Y56">
            <v>0</v>
          </cell>
          <cell r="Z56">
            <v>500</v>
          </cell>
          <cell r="AA56">
            <v>500</v>
          </cell>
          <cell r="AB56">
            <v>53000</v>
          </cell>
          <cell r="AC56" t="str">
            <v>Pasir Urug</v>
          </cell>
          <cell r="AD56" t="str">
            <v>m3</v>
          </cell>
          <cell r="AE56">
            <v>1</v>
          </cell>
          <cell r="AF56">
            <v>106</v>
          </cell>
          <cell r="AG56">
            <v>106</v>
          </cell>
          <cell r="AH56">
            <v>212</v>
          </cell>
          <cell r="AI56">
            <v>44880</v>
          </cell>
          <cell r="AJ56">
            <v>44880</v>
          </cell>
          <cell r="AK56">
            <v>4757280</v>
          </cell>
          <cell r="AL56" t="str">
            <v>Mandor</v>
          </cell>
          <cell r="AM56">
            <v>1</v>
          </cell>
          <cell r="AN56" t="str">
            <v>Hari</v>
          </cell>
          <cell r="AO56">
            <v>7</v>
          </cell>
          <cell r="AP56">
            <v>106</v>
          </cell>
          <cell r="AQ56">
            <v>0.14280000000000001</v>
          </cell>
          <cell r="AR56">
            <v>35000</v>
          </cell>
          <cell r="AS56">
            <v>4998</v>
          </cell>
          <cell r="AT56">
            <v>529788</v>
          </cell>
        </row>
        <row r="57">
          <cell r="A57">
            <v>10062</v>
          </cell>
          <cell r="K57">
            <v>0</v>
          </cell>
          <cell r="L57">
            <v>0</v>
          </cell>
          <cell r="P57">
            <v>0</v>
          </cell>
          <cell r="Q57">
            <v>0</v>
          </cell>
          <cell r="R57">
            <v>0</v>
          </cell>
          <cell r="S57">
            <v>0</v>
          </cell>
          <cell r="V57">
            <v>0</v>
          </cell>
          <cell r="W57">
            <v>0</v>
          </cell>
          <cell r="X57">
            <v>0</v>
          </cell>
          <cell r="Y57">
            <v>0</v>
          </cell>
          <cell r="Z57">
            <v>0</v>
          </cell>
          <cell r="AA57">
            <v>0</v>
          </cell>
          <cell r="AB57">
            <v>0</v>
          </cell>
          <cell r="AF57">
            <v>0</v>
          </cell>
          <cell r="AG57">
            <v>0</v>
          </cell>
          <cell r="AH57">
            <v>0</v>
          </cell>
          <cell r="AJ57">
            <v>0</v>
          </cell>
          <cell r="AK57">
            <v>0</v>
          </cell>
          <cell r="AL57" t="str">
            <v>Pekerja</v>
          </cell>
          <cell r="AM57">
            <v>7</v>
          </cell>
          <cell r="AN57" t="str">
            <v>Hari</v>
          </cell>
          <cell r="AO57">
            <v>7</v>
          </cell>
          <cell r="AP57">
            <v>106</v>
          </cell>
          <cell r="AQ57">
            <v>1</v>
          </cell>
          <cell r="AR57">
            <v>25000</v>
          </cell>
          <cell r="AS57">
            <v>25000</v>
          </cell>
          <cell r="AT57">
            <v>2650000</v>
          </cell>
        </row>
        <row r="58">
          <cell r="A58">
            <v>10063</v>
          </cell>
          <cell r="K58">
            <v>0</v>
          </cell>
          <cell r="L58">
            <v>0</v>
          </cell>
          <cell r="P58">
            <v>0</v>
          </cell>
          <cell r="Q58">
            <v>0</v>
          </cell>
          <cell r="R58">
            <v>0</v>
          </cell>
          <cell r="S58">
            <v>0</v>
          </cell>
          <cell r="X58">
            <v>0</v>
          </cell>
          <cell r="Y58">
            <v>0</v>
          </cell>
          <cell r="Z58">
            <v>0</v>
          </cell>
          <cell r="AA58">
            <v>0</v>
          </cell>
          <cell r="AB58">
            <v>0</v>
          </cell>
          <cell r="AF58">
            <v>0</v>
          </cell>
          <cell r="AG58">
            <v>0</v>
          </cell>
        </row>
        <row r="59">
          <cell r="A59">
            <v>10064</v>
          </cell>
          <cell r="K59">
            <v>0</v>
          </cell>
          <cell r="L59">
            <v>0</v>
          </cell>
          <cell r="P59">
            <v>0</v>
          </cell>
          <cell r="Q59">
            <v>0</v>
          </cell>
          <cell r="R59">
            <v>0</v>
          </cell>
          <cell r="S59">
            <v>0</v>
          </cell>
          <cell r="X59">
            <v>0</v>
          </cell>
          <cell r="Y59">
            <v>0</v>
          </cell>
          <cell r="Z59">
            <v>0</v>
          </cell>
          <cell r="AA59">
            <v>0</v>
          </cell>
          <cell r="AB59">
            <v>0</v>
          </cell>
          <cell r="AF59">
            <v>0</v>
          </cell>
          <cell r="AG59">
            <v>0</v>
          </cell>
        </row>
        <row r="60">
          <cell r="A60">
            <v>10065</v>
          </cell>
          <cell r="K60">
            <v>0</v>
          </cell>
          <cell r="L60">
            <v>0</v>
          </cell>
          <cell r="P60">
            <v>0</v>
          </cell>
          <cell r="Q60">
            <v>0</v>
          </cell>
          <cell r="R60">
            <v>0</v>
          </cell>
          <cell r="S60">
            <v>0</v>
          </cell>
          <cell r="X60">
            <v>0</v>
          </cell>
          <cell r="Y60">
            <v>0</v>
          </cell>
          <cell r="Z60">
            <v>0</v>
          </cell>
          <cell r="AA60">
            <v>0</v>
          </cell>
          <cell r="AB60">
            <v>0</v>
          </cell>
          <cell r="AF60">
            <v>0</v>
          </cell>
          <cell r="AG60">
            <v>0</v>
          </cell>
        </row>
        <row r="61">
          <cell r="A61">
            <v>10066</v>
          </cell>
          <cell r="K61">
            <v>0</v>
          </cell>
          <cell r="L61">
            <v>0</v>
          </cell>
          <cell r="P61">
            <v>0</v>
          </cell>
          <cell r="Q61">
            <v>0</v>
          </cell>
          <cell r="R61">
            <v>0</v>
          </cell>
          <cell r="S61">
            <v>0</v>
          </cell>
          <cell r="X61">
            <v>0</v>
          </cell>
          <cell r="Y61">
            <v>0</v>
          </cell>
          <cell r="Z61">
            <v>0</v>
          </cell>
          <cell r="AA61">
            <v>0</v>
          </cell>
          <cell r="AB61">
            <v>0</v>
          </cell>
          <cell r="AF61">
            <v>0</v>
          </cell>
          <cell r="AG61">
            <v>0</v>
          </cell>
        </row>
        <row r="62">
          <cell r="A62">
            <v>10067</v>
          </cell>
          <cell r="K62">
            <v>0</v>
          </cell>
          <cell r="L62">
            <v>0</v>
          </cell>
          <cell r="P62">
            <v>0</v>
          </cell>
          <cell r="Q62">
            <v>0</v>
          </cell>
          <cell r="R62">
            <v>0</v>
          </cell>
          <cell r="S62">
            <v>0</v>
          </cell>
          <cell r="X62">
            <v>0</v>
          </cell>
          <cell r="Y62">
            <v>0</v>
          </cell>
          <cell r="Z62">
            <v>0</v>
          </cell>
          <cell r="AA62">
            <v>0</v>
          </cell>
          <cell r="AB62">
            <v>0</v>
          </cell>
          <cell r="AF62">
            <v>0</v>
          </cell>
          <cell r="AG62">
            <v>0</v>
          </cell>
        </row>
        <row r="63">
          <cell r="A63">
            <v>10070</v>
          </cell>
          <cell r="B63">
            <v>7</v>
          </cell>
          <cell r="C63" t="str">
            <v>b.6</v>
          </cell>
          <cell r="D63" t="str">
            <v>Pek. Pengadaan dan pemanc. Tiang pancang beton dia. 0.35 m - 15 m</v>
          </cell>
          <cell r="E63" t="str">
            <v>m1</v>
          </cell>
          <cell r="F63">
            <v>1620</v>
          </cell>
          <cell r="H63">
            <v>12</v>
          </cell>
          <cell r="Z63">
            <v>32922</v>
          </cell>
          <cell r="AA63">
            <v>32911.279999999999</v>
          </cell>
          <cell r="AB63">
            <v>53316273.600000001</v>
          </cell>
          <cell r="AJ63">
            <v>164934</v>
          </cell>
          <cell r="AK63">
            <v>267193080</v>
          </cell>
          <cell r="AO63">
            <v>12</v>
          </cell>
          <cell r="AS63">
            <v>7080.5</v>
          </cell>
          <cell r="AT63">
            <v>11470410</v>
          </cell>
          <cell r="AV63">
            <v>0</v>
          </cell>
          <cell r="AW63">
            <v>204925.78</v>
          </cell>
          <cell r="AX63">
            <v>331979763.60000002</v>
          </cell>
          <cell r="AZ63">
            <v>32911.279999999999</v>
          </cell>
          <cell r="BA63">
            <v>164934</v>
          </cell>
          <cell r="BB63">
            <v>7080.5</v>
          </cell>
          <cell r="BC63">
            <v>0</v>
          </cell>
          <cell r="BD63">
            <v>204925.78</v>
          </cell>
        </row>
        <row r="64">
          <cell r="A64">
            <v>10071</v>
          </cell>
          <cell r="G64" t="str">
            <v>CrawlerCrane 30 ton</v>
          </cell>
          <cell r="H64">
            <v>12</v>
          </cell>
          <cell r="I64" t="str">
            <v>Jam</v>
          </cell>
          <cell r="J64">
            <v>1</v>
          </cell>
          <cell r="K64">
            <v>8.3299999999999999E-2</v>
          </cell>
          <cell r="L64">
            <v>1</v>
          </cell>
          <cell r="M64">
            <v>25</v>
          </cell>
          <cell r="N64">
            <v>7</v>
          </cell>
          <cell r="O64">
            <v>1</v>
          </cell>
          <cell r="P64">
            <v>175</v>
          </cell>
          <cell r="Q64">
            <v>1620</v>
          </cell>
          <cell r="R64">
            <v>135</v>
          </cell>
          <cell r="S64">
            <v>1.54</v>
          </cell>
          <cell r="T64">
            <v>144210</v>
          </cell>
          <cell r="U64">
            <v>45980</v>
          </cell>
          <cell r="V64">
            <v>19468350</v>
          </cell>
          <cell r="W64">
            <v>6207300</v>
          </cell>
          <cell r="X64">
            <v>12017</v>
          </cell>
          <cell r="Y64">
            <v>3831</v>
          </cell>
          <cell r="Z64">
            <v>15848</v>
          </cell>
          <cell r="AA64">
            <v>15842.82</v>
          </cell>
          <cell r="AB64">
            <v>25665368.399999999</v>
          </cell>
          <cell r="AC64" t="str">
            <v>Tiang pancang beton d 35 cm K-600</v>
          </cell>
          <cell r="AD64" t="str">
            <v>m</v>
          </cell>
          <cell r="AE64">
            <v>1</v>
          </cell>
          <cell r="AF64">
            <v>1620</v>
          </cell>
          <cell r="AG64">
            <v>1620</v>
          </cell>
          <cell r="AH64">
            <v>1620</v>
          </cell>
          <cell r="AI64">
            <v>164934</v>
          </cell>
          <cell r="AJ64">
            <v>164934</v>
          </cell>
          <cell r="AK64">
            <v>267193080</v>
          </cell>
          <cell r="AL64" t="str">
            <v>Mandor</v>
          </cell>
          <cell r="AM64">
            <v>1</v>
          </cell>
          <cell r="AN64" t="str">
            <v>Hari</v>
          </cell>
          <cell r="AO64">
            <v>12</v>
          </cell>
          <cell r="AP64">
            <v>1620</v>
          </cell>
          <cell r="AQ64">
            <v>8.3299999999999999E-2</v>
          </cell>
          <cell r="AR64">
            <v>35000</v>
          </cell>
          <cell r="AS64">
            <v>2915.5</v>
          </cell>
          <cell r="AT64">
            <v>4723110</v>
          </cell>
        </row>
        <row r="65">
          <cell r="A65">
            <v>10072</v>
          </cell>
          <cell r="G65" t="str">
            <v>Diesel Hammer 4.5 ton</v>
          </cell>
          <cell r="H65">
            <v>12</v>
          </cell>
          <cell r="I65" t="str">
            <v>Jam</v>
          </cell>
          <cell r="J65">
            <v>1</v>
          </cell>
          <cell r="K65">
            <v>8.3299999999999999E-2</v>
          </cell>
          <cell r="L65">
            <v>1</v>
          </cell>
          <cell r="P65">
            <v>175</v>
          </cell>
          <cell r="Q65">
            <v>1620</v>
          </cell>
          <cell r="R65">
            <v>135</v>
          </cell>
          <cell r="S65">
            <v>1.54</v>
          </cell>
          <cell r="T65">
            <v>78375</v>
          </cell>
          <cell r="U65">
            <v>0</v>
          </cell>
          <cell r="V65">
            <v>10580625</v>
          </cell>
          <cell r="W65">
            <v>0</v>
          </cell>
          <cell r="X65">
            <v>6531</v>
          </cell>
          <cell r="Y65">
            <v>0</v>
          </cell>
          <cell r="Z65">
            <v>6531</v>
          </cell>
          <cell r="AA65">
            <v>6528.63</v>
          </cell>
          <cell r="AB65">
            <v>10576380.6</v>
          </cell>
          <cell r="AF65">
            <v>0</v>
          </cell>
          <cell r="AG65">
            <v>0</v>
          </cell>
          <cell r="AH65">
            <v>0</v>
          </cell>
          <cell r="AJ65">
            <v>0</v>
          </cell>
          <cell r="AK65">
            <v>0</v>
          </cell>
          <cell r="AL65" t="str">
            <v>Pekerja</v>
          </cell>
          <cell r="AM65">
            <v>2</v>
          </cell>
          <cell r="AN65" t="str">
            <v>Hari</v>
          </cell>
          <cell r="AO65">
            <v>12</v>
          </cell>
          <cell r="AP65">
            <v>1620</v>
          </cell>
          <cell r="AQ65">
            <v>0.1666</v>
          </cell>
          <cell r="AR65">
            <v>25000</v>
          </cell>
          <cell r="AS65">
            <v>4165</v>
          </cell>
          <cell r="AT65">
            <v>6747300</v>
          </cell>
        </row>
        <row r="66">
          <cell r="A66">
            <v>10073</v>
          </cell>
          <cell r="G66" t="str">
            <v>Generator Set 250 KVA</v>
          </cell>
          <cell r="H66">
            <v>12</v>
          </cell>
          <cell r="I66" t="str">
            <v>Jam</v>
          </cell>
          <cell r="J66">
            <v>1</v>
          </cell>
          <cell r="K66">
            <v>8.3299999999999999E-2</v>
          </cell>
          <cell r="L66">
            <v>1</v>
          </cell>
          <cell r="P66">
            <v>175</v>
          </cell>
          <cell r="Q66">
            <v>1620</v>
          </cell>
          <cell r="R66">
            <v>135</v>
          </cell>
          <cell r="S66">
            <v>1.54</v>
          </cell>
          <cell r="T66">
            <v>119631.59999999999</v>
          </cell>
          <cell r="U66">
            <v>6896.9999999999991</v>
          </cell>
          <cell r="V66">
            <v>16150265.999999998</v>
          </cell>
          <cell r="W66">
            <v>931094.99999999988</v>
          </cell>
          <cell r="X66">
            <v>9969</v>
          </cell>
          <cell r="Y66">
            <v>574</v>
          </cell>
          <cell r="Z66">
            <v>10543</v>
          </cell>
          <cell r="AA66">
            <v>10539.83</v>
          </cell>
          <cell r="AB66">
            <v>17074524.600000001</v>
          </cell>
          <cell r="AO66">
            <v>0</v>
          </cell>
          <cell r="AP66">
            <v>0</v>
          </cell>
          <cell r="AQ66">
            <v>0</v>
          </cell>
          <cell r="AS66">
            <v>0</v>
          </cell>
          <cell r="AT66">
            <v>0</v>
          </cell>
        </row>
        <row r="67">
          <cell r="A67">
            <v>10074</v>
          </cell>
          <cell r="K67">
            <v>0</v>
          </cell>
          <cell r="L67">
            <v>0</v>
          </cell>
          <cell r="P67">
            <v>0</v>
          </cell>
          <cell r="Q67">
            <v>0</v>
          </cell>
          <cell r="R67">
            <v>0</v>
          </cell>
          <cell r="S67">
            <v>0</v>
          </cell>
          <cell r="V67">
            <v>0</v>
          </cell>
          <cell r="W67">
            <v>0</v>
          </cell>
          <cell r="X67">
            <v>0</v>
          </cell>
          <cell r="Y67">
            <v>0</v>
          </cell>
          <cell r="Z67">
            <v>0</v>
          </cell>
          <cell r="AA67">
            <v>0</v>
          </cell>
          <cell r="AB67">
            <v>0</v>
          </cell>
        </row>
        <row r="68">
          <cell r="A68">
            <v>10075</v>
          </cell>
          <cell r="K68">
            <v>0</v>
          </cell>
          <cell r="L68">
            <v>0</v>
          </cell>
          <cell r="P68">
            <v>0</v>
          </cell>
          <cell r="Q68">
            <v>0</v>
          </cell>
          <cell r="R68">
            <v>0</v>
          </cell>
          <cell r="S68">
            <v>0</v>
          </cell>
          <cell r="X68">
            <v>0</v>
          </cell>
          <cell r="Y68">
            <v>0</v>
          </cell>
          <cell r="Z68">
            <v>0</v>
          </cell>
          <cell r="AA68">
            <v>0</v>
          </cell>
          <cell r="AB68">
            <v>0</v>
          </cell>
        </row>
        <row r="69">
          <cell r="A69">
            <v>10076</v>
          </cell>
          <cell r="K69">
            <v>0</v>
          </cell>
          <cell r="L69">
            <v>0</v>
          </cell>
          <cell r="P69">
            <v>0</v>
          </cell>
          <cell r="Q69">
            <v>0</v>
          </cell>
          <cell r="R69">
            <v>0</v>
          </cell>
          <cell r="S69">
            <v>0</v>
          </cell>
          <cell r="X69">
            <v>0</v>
          </cell>
          <cell r="Y69">
            <v>0</v>
          </cell>
          <cell r="Z69">
            <v>0</v>
          </cell>
          <cell r="AA69">
            <v>0</v>
          </cell>
          <cell r="AB69">
            <v>0</v>
          </cell>
        </row>
        <row r="70">
          <cell r="A70">
            <v>10077</v>
          </cell>
          <cell r="K70">
            <v>0</v>
          </cell>
          <cell r="L70">
            <v>0</v>
          </cell>
          <cell r="P70">
            <v>0</v>
          </cell>
          <cell r="Q70">
            <v>0</v>
          </cell>
          <cell r="R70">
            <v>0</v>
          </cell>
          <cell r="S70">
            <v>0</v>
          </cell>
          <cell r="X70">
            <v>0</v>
          </cell>
          <cell r="Y70">
            <v>0</v>
          </cell>
          <cell r="Z70">
            <v>0</v>
          </cell>
          <cell r="AA70">
            <v>0</v>
          </cell>
          <cell r="AB70">
            <v>0</v>
          </cell>
        </row>
        <row r="71">
          <cell r="A71">
            <v>10080</v>
          </cell>
          <cell r="B71">
            <v>8</v>
          </cell>
          <cell r="C71" t="str">
            <v>b.7</v>
          </cell>
          <cell r="D71" t="str">
            <v>Pek. Pengadaan dan pemanc. Tiang pancang beton dia. 0.35 m - 16 m</v>
          </cell>
          <cell r="E71" t="str">
            <v>m1</v>
          </cell>
          <cell r="F71">
            <v>1280</v>
          </cell>
          <cell r="H71">
            <v>12</v>
          </cell>
          <cell r="Z71">
            <v>33025</v>
          </cell>
          <cell r="AA71">
            <v>32911.279999999999</v>
          </cell>
          <cell r="AB71">
            <v>42126438.399999999</v>
          </cell>
          <cell r="AJ71">
            <v>164934</v>
          </cell>
          <cell r="AK71">
            <v>211115520</v>
          </cell>
          <cell r="AO71">
            <v>12</v>
          </cell>
          <cell r="AS71">
            <v>7080.5</v>
          </cell>
          <cell r="AT71">
            <v>9063040</v>
          </cell>
          <cell r="AV71">
            <v>0</v>
          </cell>
          <cell r="AW71">
            <v>204925.78</v>
          </cell>
          <cell r="AX71">
            <v>262304998.40000001</v>
          </cell>
          <cell r="AZ71">
            <v>32911.279999999999</v>
          </cell>
          <cell r="BA71">
            <v>164934</v>
          </cell>
          <cell r="BB71">
            <v>7080.5</v>
          </cell>
          <cell r="BC71">
            <v>0</v>
          </cell>
          <cell r="BD71">
            <v>204925.78</v>
          </cell>
        </row>
        <row r="72">
          <cell r="A72">
            <v>10081</v>
          </cell>
          <cell r="G72" t="str">
            <v>CrawlerCrane 30 ton</v>
          </cell>
          <cell r="H72">
            <v>12</v>
          </cell>
          <cell r="I72" t="str">
            <v>Jam</v>
          </cell>
          <cell r="J72">
            <v>1</v>
          </cell>
          <cell r="K72">
            <v>8.3299999999999999E-2</v>
          </cell>
          <cell r="L72">
            <v>1</v>
          </cell>
          <cell r="M72">
            <v>25</v>
          </cell>
          <cell r="N72">
            <v>7</v>
          </cell>
          <cell r="O72">
            <v>1</v>
          </cell>
          <cell r="P72">
            <v>175</v>
          </cell>
          <cell r="Q72">
            <v>1280</v>
          </cell>
          <cell r="R72">
            <v>107</v>
          </cell>
          <cell r="S72">
            <v>1.22</v>
          </cell>
          <cell r="T72">
            <v>144210</v>
          </cell>
          <cell r="U72">
            <v>45980</v>
          </cell>
          <cell r="V72">
            <v>15430470</v>
          </cell>
          <cell r="W72">
            <v>4919860</v>
          </cell>
          <cell r="X72">
            <v>12055</v>
          </cell>
          <cell r="Y72">
            <v>3843</v>
          </cell>
          <cell r="Z72">
            <v>15898</v>
          </cell>
          <cell r="AA72">
            <v>15842.82</v>
          </cell>
          <cell r="AB72">
            <v>20278809.600000001</v>
          </cell>
          <cell r="AC72" t="str">
            <v>Tiang pancang beton d 35 cm K-600</v>
          </cell>
          <cell r="AD72" t="str">
            <v>m</v>
          </cell>
          <cell r="AE72">
            <v>1</v>
          </cell>
          <cell r="AF72">
            <v>1280</v>
          </cell>
          <cell r="AG72">
            <v>1280</v>
          </cell>
          <cell r="AH72">
            <v>1280</v>
          </cell>
          <cell r="AI72">
            <v>164934</v>
          </cell>
          <cell r="AJ72">
            <v>164934</v>
          </cell>
          <cell r="AK72">
            <v>211115520</v>
          </cell>
          <cell r="AL72" t="str">
            <v>Mandor</v>
          </cell>
          <cell r="AM72">
            <v>1</v>
          </cell>
          <cell r="AN72" t="str">
            <v>Hari</v>
          </cell>
          <cell r="AO72">
            <v>12</v>
          </cell>
          <cell r="AP72">
            <v>1280</v>
          </cell>
          <cell r="AQ72">
            <v>8.3299999999999999E-2</v>
          </cell>
          <cell r="AR72">
            <v>35000</v>
          </cell>
          <cell r="AS72">
            <v>2915.5</v>
          </cell>
          <cell r="AT72">
            <v>3731840</v>
          </cell>
        </row>
        <row r="73">
          <cell r="A73">
            <v>10082</v>
          </cell>
          <cell r="G73" t="str">
            <v>Diesel Hammer 4.5 ton</v>
          </cell>
          <cell r="H73">
            <v>12</v>
          </cell>
          <cell r="I73" t="str">
            <v>Jam</v>
          </cell>
          <cell r="J73">
            <v>1</v>
          </cell>
          <cell r="K73">
            <v>8.3299999999999999E-2</v>
          </cell>
          <cell r="L73">
            <v>1</v>
          </cell>
          <cell r="P73">
            <v>175</v>
          </cell>
          <cell r="Q73">
            <v>1280</v>
          </cell>
          <cell r="R73">
            <v>107</v>
          </cell>
          <cell r="S73">
            <v>1.22</v>
          </cell>
          <cell r="T73">
            <v>78375</v>
          </cell>
          <cell r="U73">
            <v>0</v>
          </cell>
          <cell r="V73">
            <v>8386125</v>
          </cell>
          <cell r="W73">
            <v>0</v>
          </cell>
          <cell r="X73">
            <v>6551</v>
          </cell>
          <cell r="Y73">
            <v>0</v>
          </cell>
          <cell r="Z73">
            <v>6551</v>
          </cell>
          <cell r="AA73">
            <v>6528.63</v>
          </cell>
          <cell r="AB73">
            <v>8356646.4000000004</v>
          </cell>
          <cell r="AF73">
            <v>0</v>
          </cell>
          <cell r="AG73">
            <v>0</v>
          </cell>
          <cell r="AH73">
            <v>0</v>
          </cell>
          <cell r="AJ73">
            <v>0</v>
          </cell>
          <cell r="AK73">
            <v>0</v>
          </cell>
          <cell r="AL73" t="str">
            <v>Pekerja</v>
          </cell>
          <cell r="AM73">
            <v>2</v>
          </cell>
          <cell r="AN73" t="str">
            <v>Hari</v>
          </cell>
          <cell r="AO73">
            <v>12</v>
          </cell>
          <cell r="AP73">
            <v>1280</v>
          </cell>
          <cell r="AQ73">
            <v>0.1666</v>
          </cell>
          <cell r="AR73">
            <v>25000</v>
          </cell>
          <cell r="AS73">
            <v>4165</v>
          </cell>
          <cell r="AT73">
            <v>5331200</v>
          </cell>
        </row>
        <row r="74">
          <cell r="A74">
            <v>10083</v>
          </cell>
          <cell r="G74" t="str">
            <v>Generator Set 250 KVA</v>
          </cell>
          <cell r="H74">
            <v>12</v>
          </cell>
          <cell r="I74" t="str">
            <v>Jam</v>
          </cell>
          <cell r="J74">
            <v>1</v>
          </cell>
          <cell r="K74">
            <v>8.3299999999999999E-2</v>
          </cell>
          <cell r="L74">
            <v>1</v>
          </cell>
          <cell r="P74">
            <v>175</v>
          </cell>
          <cell r="Q74">
            <v>1280</v>
          </cell>
          <cell r="R74">
            <v>107</v>
          </cell>
          <cell r="S74">
            <v>1.22</v>
          </cell>
          <cell r="T74">
            <v>119631.59999999999</v>
          </cell>
          <cell r="U74">
            <v>6896.9999999999991</v>
          </cell>
          <cell r="V74">
            <v>12800581.199999999</v>
          </cell>
          <cell r="W74">
            <v>737978.99999999988</v>
          </cell>
          <cell r="X74">
            <v>10000</v>
          </cell>
          <cell r="Y74">
            <v>576</v>
          </cell>
          <cell r="Z74">
            <v>10576</v>
          </cell>
          <cell r="AA74">
            <v>10539.83</v>
          </cell>
          <cell r="AB74">
            <v>13490982.4</v>
          </cell>
        </row>
        <row r="75">
          <cell r="A75">
            <v>10084</v>
          </cell>
          <cell r="K75">
            <v>0</v>
          </cell>
          <cell r="L75">
            <v>0</v>
          </cell>
          <cell r="P75">
            <v>0</v>
          </cell>
          <cell r="Q75">
            <v>0</v>
          </cell>
          <cell r="R75">
            <v>0</v>
          </cell>
          <cell r="S75">
            <v>0</v>
          </cell>
          <cell r="X75">
            <v>0</v>
          </cell>
          <cell r="Y75">
            <v>0</v>
          </cell>
          <cell r="Z75">
            <v>0</v>
          </cell>
          <cell r="AA75">
            <v>0</v>
          </cell>
          <cell r="AB75">
            <v>0</v>
          </cell>
        </row>
        <row r="76">
          <cell r="A76">
            <v>10085</v>
          </cell>
          <cell r="K76">
            <v>0</v>
          </cell>
          <cell r="L76">
            <v>0</v>
          </cell>
          <cell r="P76">
            <v>0</v>
          </cell>
          <cell r="Q76">
            <v>0</v>
          </cell>
          <cell r="R76">
            <v>0</v>
          </cell>
          <cell r="S76">
            <v>0</v>
          </cell>
          <cell r="X76">
            <v>0</v>
          </cell>
          <cell r="Y76">
            <v>0</v>
          </cell>
          <cell r="Z76">
            <v>0</v>
          </cell>
          <cell r="AA76">
            <v>0</v>
          </cell>
          <cell r="AB76">
            <v>0</v>
          </cell>
        </row>
        <row r="77">
          <cell r="A77">
            <v>10086</v>
          </cell>
          <cell r="K77">
            <v>0</v>
          </cell>
          <cell r="L77">
            <v>0</v>
          </cell>
          <cell r="P77">
            <v>0</v>
          </cell>
          <cell r="Q77">
            <v>0</v>
          </cell>
          <cell r="R77">
            <v>0</v>
          </cell>
          <cell r="S77">
            <v>0</v>
          </cell>
          <cell r="X77">
            <v>0</v>
          </cell>
          <cell r="Y77">
            <v>0</v>
          </cell>
          <cell r="Z77">
            <v>0</v>
          </cell>
          <cell r="AA77">
            <v>0</v>
          </cell>
          <cell r="AB77">
            <v>0</v>
          </cell>
        </row>
        <row r="78">
          <cell r="A78">
            <v>10087</v>
          </cell>
          <cell r="K78">
            <v>0</v>
          </cell>
          <cell r="L78">
            <v>0</v>
          </cell>
          <cell r="P78">
            <v>0</v>
          </cell>
          <cell r="Q78">
            <v>0</v>
          </cell>
          <cell r="R78">
            <v>0</v>
          </cell>
          <cell r="S78">
            <v>0</v>
          </cell>
          <cell r="X78">
            <v>0</v>
          </cell>
          <cell r="Y78">
            <v>0</v>
          </cell>
          <cell r="Z78">
            <v>0</v>
          </cell>
          <cell r="AA78">
            <v>0</v>
          </cell>
          <cell r="AB78">
            <v>0</v>
          </cell>
        </row>
        <row r="79">
          <cell r="A79">
            <v>10090</v>
          </cell>
          <cell r="B79">
            <v>9</v>
          </cell>
          <cell r="C79" t="str">
            <v>b.8</v>
          </cell>
          <cell r="D79" t="str">
            <v>Pek. Beton lantai bendung (Mutu K-225)</v>
          </cell>
          <cell r="E79" t="str">
            <v>m3</v>
          </cell>
          <cell r="F79">
            <v>808</v>
          </cell>
          <cell r="H79">
            <v>1</v>
          </cell>
          <cell r="Z79">
            <v>131696</v>
          </cell>
          <cell r="AA79">
            <v>131695.09999999998</v>
          </cell>
          <cell r="AB79">
            <v>106409640.80000001</v>
          </cell>
          <cell r="AJ79">
            <v>1718700</v>
          </cell>
          <cell r="AK79">
            <v>1388709600</v>
          </cell>
          <cell r="AO79">
            <v>1</v>
          </cell>
          <cell r="AS79">
            <v>34000</v>
          </cell>
          <cell r="AT79">
            <v>27472000</v>
          </cell>
          <cell r="AV79">
            <v>0</v>
          </cell>
          <cell r="AW79">
            <v>1884395.1</v>
          </cell>
          <cell r="AX79">
            <v>1522591240.8</v>
          </cell>
          <cell r="AZ79">
            <v>131695.09999999998</v>
          </cell>
          <cell r="BA79">
            <v>1718700</v>
          </cell>
          <cell r="BB79">
            <v>34000</v>
          </cell>
          <cell r="BC79">
            <v>0</v>
          </cell>
          <cell r="BD79">
            <v>1884395.1</v>
          </cell>
        </row>
        <row r="80">
          <cell r="A80">
            <v>10091</v>
          </cell>
          <cell r="G80" t="str">
            <v>Chute</v>
          </cell>
          <cell r="H80">
            <v>1</v>
          </cell>
          <cell r="I80" t="str">
            <v>ls</v>
          </cell>
          <cell r="J80">
            <v>1</v>
          </cell>
          <cell r="K80">
            <v>1</v>
          </cell>
          <cell r="L80">
            <v>1</v>
          </cell>
          <cell r="M80">
            <v>25</v>
          </cell>
          <cell r="N80">
            <v>7</v>
          </cell>
          <cell r="O80">
            <v>1</v>
          </cell>
          <cell r="P80">
            <v>175</v>
          </cell>
          <cell r="Q80">
            <v>808</v>
          </cell>
          <cell r="R80">
            <v>808</v>
          </cell>
          <cell r="S80">
            <v>9.24</v>
          </cell>
          <cell r="T80">
            <v>50000</v>
          </cell>
          <cell r="U80">
            <v>0</v>
          </cell>
          <cell r="V80">
            <v>40400000</v>
          </cell>
          <cell r="W80">
            <v>0</v>
          </cell>
          <cell r="X80">
            <v>50000</v>
          </cell>
          <cell r="Y80">
            <v>0</v>
          </cell>
          <cell r="Z80">
            <v>50000</v>
          </cell>
          <cell r="AA80">
            <v>50000</v>
          </cell>
          <cell r="AB80">
            <v>40400000</v>
          </cell>
          <cell r="AC80" t="str">
            <v>Ready Mixed Concrete Type K-225</v>
          </cell>
          <cell r="AD80" t="str">
            <v>m3</v>
          </cell>
          <cell r="AE80">
            <v>1</v>
          </cell>
          <cell r="AF80">
            <v>808</v>
          </cell>
          <cell r="AG80">
            <v>808</v>
          </cell>
          <cell r="AH80">
            <v>808</v>
          </cell>
          <cell r="AI80">
            <v>316200</v>
          </cell>
          <cell r="AJ80">
            <v>316200</v>
          </cell>
          <cell r="AK80">
            <v>255489600</v>
          </cell>
          <cell r="AL80" t="str">
            <v>Mandor</v>
          </cell>
          <cell r="AM80">
            <v>0.4</v>
          </cell>
          <cell r="AN80" t="str">
            <v>Hari</v>
          </cell>
          <cell r="AO80">
            <v>1</v>
          </cell>
          <cell r="AP80">
            <v>808</v>
          </cell>
          <cell r="AQ80">
            <v>0.4</v>
          </cell>
          <cell r="AR80">
            <v>35000</v>
          </cell>
          <cell r="AS80">
            <v>14000</v>
          </cell>
          <cell r="AT80">
            <v>11312000</v>
          </cell>
        </row>
        <row r="81">
          <cell r="A81">
            <v>10092</v>
          </cell>
          <cell r="G81" t="str">
            <v>Concrete Vibrator, d2"</v>
          </cell>
          <cell r="H81">
            <v>0.64000000000000012</v>
          </cell>
          <cell r="I81" t="str">
            <v>Jam</v>
          </cell>
          <cell r="J81">
            <v>1</v>
          </cell>
          <cell r="K81">
            <v>1.5625</v>
          </cell>
          <cell r="L81">
            <v>1</v>
          </cell>
          <cell r="P81">
            <v>175</v>
          </cell>
          <cell r="Q81">
            <v>808</v>
          </cell>
          <cell r="R81">
            <v>1263</v>
          </cell>
          <cell r="S81">
            <v>14.44</v>
          </cell>
          <cell r="T81">
            <v>21046.3</v>
          </cell>
          <cell r="U81">
            <v>4598</v>
          </cell>
          <cell r="V81">
            <v>26581476.899999999</v>
          </cell>
          <cell r="W81">
            <v>5807274</v>
          </cell>
          <cell r="X81">
            <v>32897</v>
          </cell>
          <cell r="Y81">
            <v>7187</v>
          </cell>
          <cell r="Z81">
            <v>40084</v>
          </cell>
          <cell r="AA81">
            <v>40069.21</v>
          </cell>
          <cell r="AB81">
            <v>32375921.68</v>
          </cell>
          <cell r="AC81" t="str">
            <v>besi ulir</v>
          </cell>
          <cell r="AD81" t="str">
            <v>kg</v>
          </cell>
          <cell r="AE81">
            <v>150</v>
          </cell>
          <cell r="AF81">
            <v>808</v>
          </cell>
          <cell r="AG81">
            <v>121200</v>
          </cell>
          <cell r="AH81">
            <v>121200</v>
          </cell>
          <cell r="AI81">
            <v>5610</v>
          </cell>
          <cell r="AJ81">
            <v>841500</v>
          </cell>
          <cell r="AK81">
            <v>679932000</v>
          </cell>
          <cell r="AL81" t="str">
            <v>Pekerja</v>
          </cell>
          <cell r="AM81">
            <v>0.8</v>
          </cell>
          <cell r="AN81" t="str">
            <v>Hari</v>
          </cell>
          <cell r="AO81">
            <v>1</v>
          </cell>
          <cell r="AP81">
            <v>808</v>
          </cell>
          <cell r="AQ81">
            <v>0.8</v>
          </cell>
          <cell r="AR81">
            <v>25000</v>
          </cell>
          <cell r="AS81">
            <v>20000</v>
          </cell>
          <cell r="AT81">
            <v>16160000</v>
          </cell>
        </row>
        <row r="82">
          <cell r="A82">
            <v>10093</v>
          </cell>
          <cell r="G82" t="str">
            <v>Air Compressor</v>
          </cell>
          <cell r="H82">
            <v>1.2800000000000002</v>
          </cell>
          <cell r="I82" t="str">
            <v>Jam</v>
          </cell>
          <cell r="J82">
            <v>1</v>
          </cell>
          <cell r="K82">
            <v>0.78120000000000001</v>
          </cell>
          <cell r="L82">
            <v>1</v>
          </cell>
          <cell r="P82">
            <v>175</v>
          </cell>
          <cell r="Q82">
            <v>808</v>
          </cell>
          <cell r="R82">
            <v>631</v>
          </cell>
          <cell r="S82">
            <v>7.22</v>
          </cell>
          <cell r="T82">
            <v>34892.549999999996</v>
          </cell>
          <cell r="U82">
            <v>18392</v>
          </cell>
          <cell r="V82">
            <v>22017199.049999997</v>
          </cell>
          <cell r="W82">
            <v>11605352</v>
          </cell>
          <cell r="X82">
            <v>27249</v>
          </cell>
          <cell r="Y82">
            <v>14363</v>
          </cell>
          <cell r="Z82">
            <v>41612</v>
          </cell>
          <cell r="AA82">
            <v>41625.89</v>
          </cell>
          <cell r="AB82">
            <v>33633719.119999997</v>
          </cell>
          <cell r="AC82" t="str">
            <v>bekisting</v>
          </cell>
          <cell r="AD82" t="str">
            <v>m3</v>
          </cell>
          <cell r="AE82">
            <v>1</v>
          </cell>
          <cell r="AF82">
            <v>808</v>
          </cell>
          <cell r="AG82">
            <v>808</v>
          </cell>
          <cell r="AH82">
            <v>808</v>
          </cell>
          <cell r="AI82">
            <v>561000</v>
          </cell>
          <cell r="AJ82">
            <v>561000</v>
          </cell>
          <cell r="AK82">
            <v>453288000</v>
          </cell>
          <cell r="AO82">
            <v>0</v>
          </cell>
          <cell r="AP82">
            <v>0</v>
          </cell>
          <cell r="AQ82">
            <v>0</v>
          </cell>
          <cell r="AS82">
            <v>0</v>
          </cell>
          <cell r="AT82">
            <v>0</v>
          </cell>
        </row>
        <row r="83">
          <cell r="A83">
            <v>10094</v>
          </cell>
          <cell r="L83">
            <v>0</v>
          </cell>
          <cell r="S83">
            <v>0</v>
          </cell>
          <cell r="AG83">
            <v>0</v>
          </cell>
          <cell r="AH83">
            <v>0</v>
          </cell>
          <cell r="AJ83">
            <v>0</v>
          </cell>
          <cell r="AK83">
            <v>0</v>
          </cell>
        </row>
        <row r="84">
          <cell r="A84">
            <v>10095</v>
          </cell>
          <cell r="L84">
            <v>0</v>
          </cell>
          <cell r="S84">
            <v>0</v>
          </cell>
          <cell r="AG84">
            <v>0</v>
          </cell>
          <cell r="AH84">
            <v>0</v>
          </cell>
          <cell r="AJ84">
            <v>0</v>
          </cell>
          <cell r="AK84">
            <v>0</v>
          </cell>
        </row>
        <row r="85">
          <cell r="A85">
            <v>10096</v>
          </cell>
          <cell r="L85">
            <v>0</v>
          </cell>
          <cell r="S85">
            <v>0</v>
          </cell>
        </row>
        <row r="86">
          <cell r="A86">
            <v>10097</v>
          </cell>
          <cell r="L86">
            <v>0</v>
          </cell>
          <cell r="S86">
            <v>0</v>
          </cell>
        </row>
        <row r="87">
          <cell r="A87">
            <v>10100</v>
          </cell>
          <cell r="B87">
            <v>10</v>
          </cell>
          <cell r="C87" t="str">
            <v>b.9</v>
          </cell>
          <cell r="D87" t="str">
            <v>Pek. Beton Dinding Sayap Kolam Olak &amp; Bag. Udik (Mutu K-225)</v>
          </cell>
          <cell r="E87" t="str">
            <v>m3</v>
          </cell>
          <cell r="F87">
            <v>146</v>
          </cell>
          <cell r="H87">
            <v>1</v>
          </cell>
          <cell r="Z87">
            <v>131650</v>
          </cell>
          <cell r="AA87">
            <v>131695.09999999998</v>
          </cell>
          <cell r="AB87">
            <v>19227484.600000001</v>
          </cell>
          <cell r="AJ87">
            <v>1718700</v>
          </cell>
          <cell r="AK87">
            <v>250930200</v>
          </cell>
          <cell r="AO87">
            <v>1</v>
          </cell>
          <cell r="AS87">
            <v>34000</v>
          </cell>
          <cell r="AT87">
            <v>4964000</v>
          </cell>
          <cell r="AV87">
            <v>0</v>
          </cell>
          <cell r="AW87">
            <v>1884395.1</v>
          </cell>
          <cell r="AX87">
            <v>275121684.60000002</v>
          </cell>
          <cell r="AZ87">
            <v>131695.09999999998</v>
          </cell>
          <cell r="BA87">
            <v>1718700</v>
          </cell>
          <cell r="BB87">
            <v>34000</v>
          </cell>
          <cell r="BC87">
            <v>0</v>
          </cell>
          <cell r="BD87">
            <v>1884395.1</v>
          </cell>
        </row>
        <row r="88">
          <cell r="A88">
            <v>10101</v>
          </cell>
          <cell r="G88" t="str">
            <v>Chute</v>
          </cell>
          <cell r="H88">
            <v>1</v>
          </cell>
          <cell r="I88" t="str">
            <v>ls</v>
          </cell>
          <cell r="J88">
            <v>1</v>
          </cell>
          <cell r="K88">
            <v>1</v>
          </cell>
          <cell r="L88">
            <v>1</v>
          </cell>
          <cell r="M88">
            <v>25</v>
          </cell>
          <cell r="N88">
            <v>7</v>
          </cell>
          <cell r="O88">
            <v>1</v>
          </cell>
          <cell r="P88">
            <v>175</v>
          </cell>
          <cell r="Q88">
            <v>146</v>
          </cell>
          <cell r="R88">
            <v>146</v>
          </cell>
          <cell r="S88">
            <v>1.66</v>
          </cell>
          <cell r="T88">
            <v>50000</v>
          </cell>
          <cell r="U88">
            <v>0</v>
          </cell>
          <cell r="V88">
            <v>7300000</v>
          </cell>
          <cell r="W88">
            <v>0</v>
          </cell>
          <cell r="X88">
            <v>50000</v>
          </cell>
          <cell r="Y88">
            <v>0</v>
          </cell>
          <cell r="Z88">
            <v>50000</v>
          </cell>
          <cell r="AA88">
            <v>50000</v>
          </cell>
          <cell r="AB88">
            <v>7300000</v>
          </cell>
          <cell r="AC88" t="str">
            <v>Ready Mixed Concrete Type K-225</v>
          </cell>
          <cell r="AD88" t="str">
            <v>m3</v>
          </cell>
          <cell r="AE88">
            <v>1</v>
          </cell>
          <cell r="AF88">
            <v>146</v>
          </cell>
          <cell r="AG88">
            <v>146</v>
          </cell>
          <cell r="AH88">
            <v>146</v>
          </cell>
          <cell r="AI88">
            <v>316200</v>
          </cell>
          <cell r="AJ88">
            <v>316200</v>
          </cell>
          <cell r="AK88">
            <v>46165200</v>
          </cell>
          <cell r="AL88" t="str">
            <v>Mandor</v>
          </cell>
          <cell r="AM88">
            <v>0.4</v>
          </cell>
          <cell r="AN88" t="str">
            <v>Hari</v>
          </cell>
          <cell r="AO88">
            <v>1</v>
          </cell>
          <cell r="AP88">
            <v>146</v>
          </cell>
          <cell r="AQ88">
            <v>0.4</v>
          </cell>
          <cell r="AR88">
            <v>35000</v>
          </cell>
          <cell r="AS88">
            <v>14000</v>
          </cell>
          <cell r="AT88">
            <v>2044000</v>
          </cell>
        </row>
        <row r="89">
          <cell r="A89">
            <v>10102</v>
          </cell>
          <cell r="G89" t="str">
            <v>Concrete Vibrator, d2"</v>
          </cell>
          <cell r="H89">
            <v>0.64000000000000012</v>
          </cell>
          <cell r="I89" t="str">
            <v>Jam</v>
          </cell>
          <cell r="J89">
            <v>1</v>
          </cell>
          <cell r="K89">
            <v>1.5625</v>
          </cell>
          <cell r="L89">
            <v>1</v>
          </cell>
          <cell r="P89">
            <v>175</v>
          </cell>
          <cell r="Q89">
            <v>146</v>
          </cell>
          <cell r="R89">
            <v>228</v>
          </cell>
          <cell r="S89">
            <v>2.6</v>
          </cell>
          <cell r="T89">
            <v>21046.3</v>
          </cell>
          <cell r="U89">
            <v>4598</v>
          </cell>
          <cell r="V89">
            <v>4798556.3999999994</v>
          </cell>
          <cell r="W89">
            <v>1048344</v>
          </cell>
          <cell r="X89">
            <v>32866</v>
          </cell>
          <cell r="Y89">
            <v>7180</v>
          </cell>
          <cell r="Z89">
            <v>40046</v>
          </cell>
          <cell r="AA89">
            <v>40069.21</v>
          </cell>
          <cell r="AB89">
            <v>5850104.6600000001</v>
          </cell>
          <cell r="AC89" t="str">
            <v>besi ulir</v>
          </cell>
          <cell r="AD89" t="str">
            <v>kg</v>
          </cell>
          <cell r="AE89">
            <v>150</v>
          </cell>
          <cell r="AF89">
            <v>146</v>
          </cell>
          <cell r="AG89">
            <v>21900</v>
          </cell>
          <cell r="AH89">
            <v>21900</v>
          </cell>
          <cell r="AI89">
            <v>5610</v>
          </cell>
          <cell r="AJ89">
            <v>841500</v>
          </cell>
          <cell r="AK89">
            <v>122859000</v>
          </cell>
          <cell r="AL89" t="str">
            <v>Pekerja</v>
          </cell>
          <cell r="AM89">
            <v>0.8</v>
          </cell>
          <cell r="AN89" t="str">
            <v>Hari</v>
          </cell>
          <cell r="AO89">
            <v>1</v>
          </cell>
          <cell r="AP89">
            <v>146</v>
          </cell>
          <cell r="AQ89">
            <v>0.8</v>
          </cell>
          <cell r="AR89">
            <v>25000</v>
          </cell>
          <cell r="AS89">
            <v>20000</v>
          </cell>
          <cell r="AT89">
            <v>2920000</v>
          </cell>
        </row>
        <row r="90">
          <cell r="A90">
            <v>10103</v>
          </cell>
          <cell r="G90" t="str">
            <v>Air Compressor</v>
          </cell>
          <cell r="H90">
            <v>1.2800000000000002</v>
          </cell>
          <cell r="I90" t="str">
            <v>Jam</v>
          </cell>
          <cell r="J90">
            <v>1</v>
          </cell>
          <cell r="K90">
            <v>0.78120000000000001</v>
          </cell>
          <cell r="L90">
            <v>1</v>
          </cell>
          <cell r="P90">
            <v>175</v>
          </cell>
          <cell r="Q90">
            <v>146</v>
          </cell>
          <cell r="R90">
            <v>114</v>
          </cell>
          <cell r="S90">
            <v>1.3</v>
          </cell>
          <cell r="T90">
            <v>34892.549999999996</v>
          </cell>
          <cell r="U90">
            <v>18392</v>
          </cell>
          <cell r="V90">
            <v>3977750.6999999997</v>
          </cell>
          <cell r="W90">
            <v>2096688</v>
          </cell>
          <cell r="X90">
            <v>27244</v>
          </cell>
          <cell r="Y90">
            <v>14360</v>
          </cell>
          <cell r="Z90">
            <v>41604</v>
          </cell>
          <cell r="AA90">
            <v>41625.89</v>
          </cell>
          <cell r="AB90">
            <v>6077379.9399999995</v>
          </cell>
          <cell r="AC90" t="str">
            <v>bekisting</v>
          </cell>
          <cell r="AD90" t="str">
            <v>m3</v>
          </cell>
          <cell r="AE90">
            <v>1</v>
          </cell>
          <cell r="AF90">
            <v>146</v>
          </cell>
          <cell r="AG90">
            <v>146</v>
          </cell>
          <cell r="AH90">
            <v>146</v>
          </cell>
          <cell r="AI90">
            <v>561000</v>
          </cell>
          <cell r="AJ90">
            <v>561000</v>
          </cell>
          <cell r="AK90">
            <v>81906000</v>
          </cell>
          <cell r="AO90">
            <v>0</v>
          </cell>
          <cell r="AP90">
            <v>0</v>
          </cell>
          <cell r="AQ90">
            <v>0</v>
          </cell>
          <cell r="AS90">
            <v>0</v>
          </cell>
          <cell r="AT90">
            <v>0</v>
          </cell>
        </row>
        <row r="91">
          <cell r="A91">
            <v>10104</v>
          </cell>
          <cell r="K91">
            <v>0</v>
          </cell>
          <cell r="L91">
            <v>0</v>
          </cell>
          <cell r="P91">
            <v>0</v>
          </cell>
          <cell r="Q91">
            <v>0</v>
          </cell>
          <cell r="R91">
            <v>0</v>
          </cell>
          <cell r="S91">
            <v>0</v>
          </cell>
          <cell r="V91">
            <v>0</v>
          </cell>
          <cell r="W91">
            <v>0</v>
          </cell>
          <cell r="X91">
            <v>0</v>
          </cell>
          <cell r="Y91">
            <v>0</v>
          </cell>
          <cell r="Z91">
            <v>0</v>
          </cell>
          <cell r="AA91">
            <v>0</v>
          </cell>
          <cell r="AB91">
            <v>0</v>
          </cell>
          <cell r="AG91">
            <v>0</v>
          </cell>
          <cell r="AH91">
            <v>0</v>
          </cell>
          <cell r="AJ91">
            <v>0</v>
          </cell>
          <cell r="AK91">
            <v>0</v>
          </cell>
        </row>
        <row r="92">
          <cell r="A92">
            <v>10105</v>
          </cell>
          <cell r="K92">
            <v>0</v>
          </cell>
          <cell r="L92">
            <v>0</v>
          </cell>
          <cell r="P92">
            <v>0</v>
          </cell>
          <cell r="Q92">
            <v>0</v>
          </cell>
          <cell r="R92">
            <v>0</v>
          </cell>
          <cell r="S92">
            <v>0</v>
          </cell>
          <cell r="AG92">
            <v>0</v>
          </cell>
          <cell r="AH92">
            <v>0</v>
          </cell>
          <cell r="AJ92">
            <v>0</v>
          </cell>
          <cell r="AK92">
            <v>0</v>
          </cell>
        </row>
        <row r="93">
          <cell r="A93">
            <v>10106</v>
          </cell>
          <cell r="K93">
            <v>0</v>
          </cell>
          <cell r="L93">
            <v>0</v>
          </cell>
          <cell r="P93">
            <v>0</v>
          </cell>
          <cell r="Q93">
            <v>0</v>
          </cell>
          <cell r="R93">
            <v>0</v>
          </cell>
          <cell r="S93">
            <v>0</v>
          </cell>
        </row>
        <row r="94">
          <cell r="A94">
            <v>10107</v>
          </cell>
          <cell r="K94">
            <v>0</v>
          </cell>
          <cell r="L94">
            <v>0</v>
          </cell>
          <cell r="P94">
            <v>0</v>
          </cell>
          <cell r="Q94">
            <v>0</v>
          </cell>
          <cell r="R94">
            <v>0</v>
          </cell>
          <cell r="S94">
            <v>0</v>
          </cell>
          <cell r="X94">
            <v>0</v>
          </cell>
          <cell r="Y94">
            <v>0</v>
          </cell>
          <cell r="Z94">
            <v>0</v>
          </cell>
          <cell r="AA94">
            <v>0</v>
          </cell>
          <cell r="AB94">
            <v>0</v>
          </cell>
        </row>
        <row r="95">
          <cell r="A95">
            <v>10110</v>
          </cell>
          <cell r="B95">
            <v>11</v>
          </cell>
          <cell r="C95" t="str">
            <v>b.10</v>
          </cell>
          <cell r="D95" t="str">
            <v>Pek. Beton Dinding Sayap Bendung (Mutu K-225)</v>
          </cell>
          <cell r="E95" t="str">
            <v>m3</v>
          </cell>
          <cell r="F95">
            <v>44</v>
          </cell>
          <cell r="H95">
            <v>1</v>
          </cell>
          <cell r="Z95">
            <v>131388</v>
          </cell>
          <cell r="AA95">
            <v>131695.09999999998</v>
          </cell>
          <cell r="AB95">
            <v>5794584.4000000004</v>
          </cell>
          <cell r="AJ95">
            <v>1718700</v>
          </cell>
          <cell r="AK95">
            <v>75622800</v>
          </cell>
          <cell r="AO95">
            <v>1</v>
          </cell>
          <cell r="AS95">
            <v>34000</v>
          </cell>
          <cell r="AT95">
            <v>1496000</v>
          </cell>
          <cell r="AV95">
            <v>0</v>
          </cell>
          <cell r="AW95">
            <v>1884395.1</v>
          </cell>
          <cell r="AX95">
            <v>82913384.400000006</v>
          </cell>
          <cell r="AZ95">
            <v>131695.09999999998</v>
          </cell>
          <cell r="BA95">
            <v>1718700</v>
          </cell>
          <cell r="BB95">
            <v>34000</v>
          </cell>
          <cell r="BC95">
            <v>0</v>
          </cell>
          <cell r="BD95">
            <v>1884395.1</v>
          </cell>
        </row>
        <row r="96">
          <cell r="A96">
            <v>10111</v>
          </cell>
          <cell r="G96" t="str">
            <v>Chute</v>
          </cell>
          <cell r="H96">
            <v>1</v>
          </cell>
          <cell r="I96" t="str">
            <v>ls</v>
          </cell>
          <cell r="J96">
            <v>1</v>
          </cell>
          <cell r="K96">
            <v>1</v>
          </cell>
          <cell r="L96">
            <v>1</v>
          </cell>
          <cell r="M96">
            <v>25</v>
          </cell>
          <cell r="N96">
            <v>7</v>
          </cell>
          <cell r="O96">
            <v>1</v>
          </cell>
          <cell r="P96">
            <v>175</v>
          </cell>
          <cell r="Q96">
            <v>44</v>
          </cell>
          <cell r="R96">
            <v>44</v>
          </cell>
          <cell r="S96">
            <v>0.5</v>
          </cell>
          <cell r="T96">
            <v>50000</v>
          </cell>
          <cell r="U96">
            <v>0</v>
          </cell>
          <cell r="V96">
            <v>2200000</v>
          </cell>
          <cell r="W96">
            <v>0</v>
          </cell>
          <cell r="X96">
            <v>50000</v>
          </cell>
          <cell r="Y96">
            <v>0</v>
          </cell>
          <cell r="Z96">
            <v>50000</v>
          </cell>
          <cell r="AA96">
            <v>50000</v>
          </cell>
          <cell r="AB96">
            <v>2200000</v>
          </cell>
          <cell r="AC96" t="str">
            <v>Ready Mixed Concrete Type K-225</v>
          </cell>
          <cell r="AD96" t="str">
            <v>m3</v>
          </cell>
          <cell r="AE96">
            <v>1</v>
          </cell>
          <cell r="AF96">
            <v>44</v>
          </cell>
          <cell r="AG96">
            <v>44</v>
          </cell>
          <cell r="AH96">
            <v>44</v>
          </cell>
          <cell r="AI96">
            <v>316200</v>
          </cell>
          <cell r="AJ96">
            <v>316200</v>
          </cell>
          <cell r="AK96">
            <v>13912800</v>
          </cell>
          <cell r="AL96" t="str">
            <v>Mandor</v>
          </cell>
          <cell r="AM96">
            <v>0.4</v>
          </cell>
          <cell r="AN96" t="str">
            <v>Hari</v>
          </cell>
          <cell r="AO96">
            <v>1</v>
          </cell>
          <cell r="AP96">
            <v>44</v>
          </cell>
          <cell r="AQ96">
            <v>0.4</v>
          </cell>
          <cell r="AR96">
            <v>35000</v>
          </cell>
          <cell r="AS96">
            <v>14000</v>
          </cell>
          <cell r="AT96">
            <v>616000</v>
          </cell>
        </row>
        <row r="97">
          <cell r="A97">
            <v>10112</v>
          </cell>
          <cell r="G97" t="str">
            <v>Concrete Vibrator, d2"</v>
          </cell>
          <cell r="H97">
            <v>0.64000000000000012</v>
          </cell>
          <cell r="I97" t="str">
            <v>Jam</v>
          </cell>
          <cell r="J97">
            <v>1</v>
          </cell>
          <cell r="K97">
            <v>1.5625</v>
          </cell>
          <cell r="L97">
            <v>1</v>
          </cell>
          <cell r="P97">
            <v>175</v>
          </cell>
          <cell r="Q97">
            <v>44</v>
          </cell>
          <cell r="R97">
            <v>69</v>
          </cell>
          <cell r="S97">
            <v>0.78</v>
          </cell>
          <cell r="T97">
            <v>21046.3</v>
          </cell>
          <cell r="U97">
            <v>4598</v>
          </cell>
          <cell r="V97">
            <v>1452194.7</v>
          </cell>
          <cell r="W97">
            <v>317262</v>
          </cell>
          <cell r="X97">
            <v>33004</v>
          </cell>
          <cell r="Y97">
            <v>7210</v>
          </cell>
          <cell r="Z97">
            <v>40214</v>
          </cell>
          <cell r="AA97">
            <v>40069.21</v>
          </cell>
          <cell r="AB97">
            <v>1763045.24</v>
          </cell>
          <cell r="AC97" t="str">
            <v>besi ulir</v>
          </cell>
          <cell r="AD97" t="str">
            <v>kg</v>
          </cell>
          <cell r="AE97">
            <v>150</v>
          </cell>
          <cell r="AF97">
            <v>44</v>
          </cell>
          <cell r="AG97">
            <v>6600</v>
          </cell>
          <cell r="AH97">
            <v>6600</v>
          </cell>
          <cell r="AI97">
            <v>5610</v>
          </cell>
          <cell r="AJ97">
            <v>841500</v>
          </cell>
          <cell r="AK97">
            <v>37026000</v>
          </cell>
          <cell r="AL97" t="str">
            <v>Pekerja</v>
          </cell>
          <cell r="AM97">
            <v>0.8</v>
          </cell>
          <cell r="AN97" t="str">
            <v>Hari</v>
          </cell>
          <cell r="AO97">
            <v>1</v>
          </cell>
          <cell r="AP97">
            <v>44</v>
          </cell>
          <cell r="AQ97">
            <v>0.8</v>
          </cell>
          <cell r="AR97">
            <v>25000</v>
          </cell>
          <cell r="AS97">
            <v>20000</v>
          </cell>
          <cell r="AT97">
            <v>880000</v>
          </cell>
        </row>
        <row r="98">
          <cell r="A98">
            <v>10113</v>
          </cell>
          <cell r="G98" t="str">
            <v>Air Compressor</v>
          </cell>
          <cell r="H98">
            <v>1.2800000000000002</v>
          </cell>
          <cell r="I98" t="str">
            <v>Jam</v>
          </cell>
          <cell r="J98">
            <v>1</v>
          </cell>
          <cell r="K98">
            <v>0.78120000000000001</v>
          </cell>
          <cell r="L98">
            <v>1</v>
          </cell>
          <cell r="P98">
            <v>175</v>
          </cell>
          <cell r="Q98">
            <v>44</v>
          </cell>
          <cell r="R98">
            <v>34</v>
          </cell>
          <cell r="S98">
            <v>0.38</v>
          </cell>
          <cell r="T98">
            <v>34892.549999999996</v>
          </cell>
          <cell r="U98">
            <v>18392</v>
          </cell>
          <cell r="V98">
            <v>1186346.7</v>
          </cell>
          <cell r="W98">
            <v>625328</v>
          </cell>
          <cell r="X98">
            <v>26962</v>
          </cell>
          <cell r="Y98">
            <v>14212</v>
          </cell>
          <cell r="Z98">
            <v>41174</v>
          </cell>
          <cell r="AA98">
            <v>41625.89</v>
          </cell>
          <cell r="AB98">
            <v>1831539.16</v>
          </cell>
          <cell r="AC98" t="str">
            <v>bekisting</v>
          </cell>
          <cell r="AD98" t="str">
            <v>m3</v>
          </cell>
          <cell r="AE98">
            <v>1</v>
          </cell>
          <cell r="AF98">
            <v>44</v>
          </cell>
          <cell r="AG98">
            <v>44</v>
          </cell>
          <cell r="AH98">
            <v>44</v>
          </cell>
          <cell r="AI98">
            <v>561000</v>
          </cell>
          <cell r="AJ98">
            <v>561000</v>
          </cell>
          <cell r="AK98">
            <v>24684000</v>
          </cell>
          <cell r="AO98">
            <v>0</v>
          </cell>
          <cell r="AP98">
            <v>0</v>
          </cell>
          <cell r="AQ98">
            <v>0</v>
          </cell>
          <cell r="AS98">
            <v>0</v>
          </cell>
          <cell r="AT98">
            <v>0</v>
          </cell>
        </row>
        <row r="99">
          <cell r="A99">
            <v>10114</v>
          </cell>
          <cell r="K99">
            <v>0</v>
          </cell>
          <cell r="L99">
            <v>0</v>
          </cell>
          <cell r="P99">
            <v>0</v>
          </cell>
          <cell r="Q99">
            <v>0</v>
          </cell>
          <cell r="R99">
            <v>0</v>
          </cell>
          <cell r="S99">
            <v>0</v>
          </cell>
          <cell r="V99">
            <v>0</v>
          </cell>
          <cell r="W99">
            <v>0</v>
          </cell>
          <cell r="X99">
            <v>0</v>
          </cell>
          <cell r="Y99">
            <v>0</v>
          </cell>
          <cell r="Z99">
            <v>0</v>
          </cell>
          <cell r="AA99">
            <v>0</v>
          </cell>
          <cell r="AB99">
            <v>0</v>
          </cell>
          <cell r="AE99">
            <v>0</v>
          </cell>
          <cell r="AG99">
            <v>0</v>
          </cell>
          <cell r="AH99">
            <v>0</v>
          </cell>
          <cell r="AJ99">
            <v>0</v>
          </cell>
          <cell r="AK99">
            <v>0</v>
          </cell>
        </row>
        <row r="100">
          <cell r="A100">
            <v>10115</v>
          </cell>
          <cell r="K100">
            <v>0</v>
          </cell>
          <cell r="L100">
            <v>0</v>
          </cell>
          <cell r="P100">
            <v>0</v>
          </cell>
          <cell r="Q100">
            <v>0</v>
          </cell>
          <cell r="R100">
            <v>0</v>
          </cell>
          <cell r="S100">
            <v>0</v>
          </cell>
          <cell r="AE100">
            <v>0</v>
          </cell>
          <cell r="AG100">
            <v>0</v>
          </cell>
          <cell r="AH100">
            <v>0</v>
          </cell>
          <cell r="AJ100">
            <v>0</v>
          </cell>
          <cell r="AK100">
            <v>0</v>
          </cell>
        </row>
        <row r="101">
          <cell r="A101">
            <v>10116</v>
          </cell>
          <cell r="K101">
            <v>0</v>
          </cell>
          <cell r="L101">
            <v>0</v>
          </cell>
          <cell r="P101">
            <v>0</v>
          </cell>
          <cell r="Q101">
            <v>0</v>
          </cell>
          <cell r="R101">
            <v>0</v>
          </cell>
          <cell r="S101">
            <v>0</v>
          </cell>
        </row>
        <row r="102">
          <cell r="A102">
            <v>10117</v>
          </cell>
          <cell r="K102">
            <v>0</v>
          </cell>
          <cell r="L102">
            <v>0</v>
          </cell>
          <cell r="P102">
            <v>0</v>
          </cell>
          <cell r="Q102">
            <v>0</v>
          </cell>
          <cell r="R102">
            <v>0</v>
          </cell>
          <cell r="S102">
            <v>0</v>
          </cell>
          <cell r="X102">
            <v>0</v>
          </cell>
          <cell r="Y102">
            <v>0</v>
          </cell>
          <cell r="Z102">
            <v>0</v>
          </cell>
          <cell r="AA102">
            <v>0</v>
          </cell>
          <cell r="AB102">
            <v>0</v>
          </cell>
        </row>
        <row r="103">
          <cell r="A103">
            <v>10120</v>
          </cell>
          <cell r="B103">
            <v>11</v>
          </cell>
          <cell r="C103" t="str">
            <v>b.11</v>
          </cell>
          <cell r="D103" t="str">
            <v>Pek. Beton Pilar Pintu Pembilas (Mutu K-225)</v>
          </cell>
          <cell r="E103" t="str">
            <v>m3</v>
          </cell>
          <cell r="F103">
            <v>155</v>
          </cell>
          <cell r="H103">
            <v>1</v>
          </cell>
          <cell r="Z103">
            <v>131632</v>
          </cell>
          <cell r="AA103">
            <v>131695.09999999998</v>
          </cell>
          <cell r="AB103">
            <v>20412740.5</v>
          </cell>
          <cell r="AJ103">
            <v>1718700</v>
          </cell>
          <cell r="AK103">
            <v>266398500</v>
          </cell>
          <cell r="AO103">
            <v>1</v>
          </cell>
          <cell r="AS103">
            <v>34000</v>
          </cell>
          <cell r="AT103">
            <v>5270000</v>
          </cell>
          <cell r="AV103">
            <v>0</v>
          </cell>
          <cell r="AW103">
            <v>1884395.1</v>
          </cell>
          <cell r="AX103">
            <v>292081240.5</v>
          </cell>
          <cell r="AZ103">
            <v>131695.09999999998</v>
          </cell>
          <cell r="BA103">
            <v>1718700</v>
          </cell>
          <cell r="BB103">
            <v>34000</v>
          </cell>
          <cell r="BC103">
            <v>0</v>
          </cell>
          <cell r="BD103">
            <v>1884395.1</v>
          </cell>
        </row>
        <row r="104">
          <cell r="A104">
            <v>10121</v>
          </cell>
          <cell r="G104" t="str">
            <v>Chute</v>
          </cell>
          <cell r="H104">
            <v>1</v>
          </cell>
          <cell r="I104" t="str">
            <v>ls</v>
          </cell>
          <cell r="J104">
            <v>1</v>
          </cell>
          <cell r="K104">
            <v>1</v>
          </cell>
          <cell r="L104">
            <v>0.5</v>
          </cell>
          <cell r="M104">
            <v>25</v>
          </cell>
          <cell r="N104">
            <v>7</v>
          </cell>
          <cell r="O104">
            <v>1</v>
          </cell>
          <cell r="P104">
            <v>87.5</v>
          </cell>
          <cell r="Q104">
            <v>155</v>
          </cell>
          <cell r="R104">
            <v>155</v>
          </cell>
          <cell r="S104">
            <v>3.54</v>
          </cell>
          <cell r="T104">
            <v>50000</v>
          </cell>
          <cell r="U104">
            <v>0</v>
          </cell>
          <cell r="V104">
            <v>7750000</v>
          </cell>
          <cell r="W104">
            <v>0</v>
          </cell>
          <cell r="X104">
            <v>50000</v>
          </cell>
          <cell r="Y104">
            <v>0</v>
          </cell>
          <cell r="Z104">
            <v>50000</v>
          </cell>
          <cell r="AA104">
            <v>50000</v>
          </cell>
          <cell r="AB104">
            <v>7750000</v>
          </cell>
          <cell r="AC104" t="str">
            <v>Ready Mixed Concrete Type K-225</v>
          </cell>
          <cell r="AD104" t="str">
            <v>m3</v>
          </cell>
          <cell r="AE104">
            <v>1</v>
          </cell>
          <cell r="AF104">
            <v>155</v>
          </cell>
          <cell r="AG104">
            <v>155</v>
          </cell>
          <cell r="AH104">
            <v>310</v>
          </cell>
          <cell r="AI104">
            <v>316200</v>
          </cell>
          <cell r="AJ104">
            <v>316200</v>
          </cell>
          <cell r="AK104">
            <v>49011000</v>
          </cell>
          <cell r="AL104" t="str">
            <v>Mandor</v>
          </cell>
          <cell r="AM104">
            <v>0.4</v>
          </cell>
          <cell r="AN104" t="str">
            <v>Hari</v>
          </cell>
          <cell r="AO104">
            <v>1</v>
          </cell>
          <cell r="AP104">
            <v>155</v>
          </cell>
          <cell r="AQ104">
            <v>0.4</v>
          </cell>
          <cell r="AR104">
            <v>35000</v>
          </cell>
          <cell r="AS104">
            <v>14000</v>
          </cell>
          <cell r="AT104">
            <v>2170000</v>
          </cell>
        </row>
        <row r="105">
          <cell r="A105">
            <v>10122</v>
          </cell>
          <cell r="G105" t="str">
            <v>Concrete Vibrator, d2"</v>
          </cell>
          <cell r="H105">
            <v>0.64000000000000012</v>
          </cell>
          <cell r="I105" t="str">
            <v>Jam</v>
          </cell>
          <cell r="J105">
            <v>1</v>
          </cell>
          <cell r="K105">
            <v>1.5625</v>
          </cell>
          <cell r="L105">
            <v>0.5</v>
          </cell>
          <cell r="P105">
            <v>87.5</v>
          </cell>
          <cell r="Q105">
            <v>155</v>
          </cell>
          <cell r="R105">
            <v>242</v>
          </cell>
          <cell r="S105">
            <v>5.54</v>
          </cell>
          <cell r="T105">
            <v>21046.3</v>
          </cell>
          <cell r="U105">
            <v>4598</v>
          </cell>
          <cell r="V105">
            <v>5093204.5999999996</v>
          </cell>
          <cell r="W105">
            <v>1112716</v>
          </cell>
          <cell r="X105">
            <v>32859</v>
          </cell>
          <cell r="Y105">
            <v>7178</v>
          </cell>
          <cell r="Z105">
            <v>40037</v>
          </cell>
          <cell r="AA105">
            <v>40069.21</v>
          </cell>
          <cell r="AB105">
            <v>6210727.5499999998</v>
          </cell>
          <cell r="AC105" t="str">
            <v>besi ulir</v>
          </cell>
          <cell r="AD105" t="str">
            <v>kg</v>
          </cell>
          <cell r="AE105">
            <v>150</v>
          </cell>
          <cell r="AF105">
            <v>155</v>
          </cell>
          <cell r="AG105">
            <v>23250</v>
          </cell>
          <cell r="AH105">
            <v>46500</v>
          </cell>
          <cell r="AI105">
            <v>5610</v>
          </cell>
          <cell r="AJ105">
            <v>841500</v>
          </cell>
          <cell r="AK105">
            <v>130432500</v>
          </cell>
          <cell r="AL105" t="str">
            <v>Pekerja</v>
          </cell>
          <cell r="AM105">
            <v>0.8</v>
          </cell>
          <cell r="AN105" t="str">
            <v>Hari</v>
          </cell>
          <cell r="AO105">
            <v>1</v>
          </cell>
          <cell r="AP105">
            <v>155</v>
          </cell>
          <cell r="AQ105">
            <v>0.8</v>
          </cell>
          <cell r="AR105">
            <v>25000</v>
          </cell>
          <cell r="AS105">
            <v>20000</v>
          </cell>
          <cell r="AT105">
            <v>3100000</v>
          </cell>
        </row>
        <row r="106">
          <cell r="A106">
            <v>10123</v>
          </cell>
          <cell r="G106" t="str">
            <v>Air Compressor</v>
          </cell>
          <cell r="H106">
            <v>1.2800000000000002</v>
          </cell>
          <cell r="I106" t="str">
            <v>Jam</v>
          </cell>
          <cell r="J106">
            <v>1</v>
          </cell>
          <cell r="K106">
            <v>0.78120000000000001</v>
          </cell>
          <cell r="L106">
            <v>0.5</v>
          </cell>
          <cell r="P106">
            <v>87.5</v>
          </cell>
          <cell r="Q106">
            <v>155</v>
          </cell>
          <cell r="R106">
            <v>121</v>
          </cell>
          <cell r="S106">
            <v>2.76</v>
          </cell>
          <cell r="T106">
            <v>34892.549999999996</v>
          </cell>
          <cell r="U106">
            <v>18392</v>
          </cell>
          <cell r="V106">
            <v>4221998.55</v>
          </cell>
          <cell r="W106">
            <v>2225432</v>
          </cell>
          <cell r="X106">
            <v>27238</v>
          </cell>
          <cell r="Y106">
            <v>14357</v>
          </cell>
          <cell r="Z106">
            <v>41595</v>
          </cell>
          <cell r="AA106">
            <v>41625.89</v>
          </cell>
          <cell r="AB106">
            <v>6452012.9500000002</v>
          </cell>
          <cell r="AC106" t="str">
            <v>bekisting</v>
          </cell>
          <cell r="AD106" t="str">
            <v>m3</v>
          </cell>
          <cell r="AE106">
            <v>1</v>
          </cell>
          <cell r="AF106">
            <v>155</v>
          </cell>
          <cell r="AG106">
            <v>155</v>
          </cell>
          <cell r="AH106">
            <v>310</v>
          </cell>
          <cell r="AI106">
            <v>561000</v>
          </cell>
          <cell r="AJ106">
            <v>561000</v>
          </cell>
          <cell r="AK106">
            <v>86955000</v>
          </cell>
          <cell r="AO106">
            <v>0</v>
          </cell>
          <cell r="AP106">
            <v>0</v>
          </cell>
          <cell r="AQ106">
            <v>0</v>
          </cell>
          <cell r="AS106">
            <v>0</v>
          </cell>
          <cell r="AT106">
            <v>0</v>
          </cell>
        </row>
        <row r="107">
          <cell r="A107">
            <v>10124</v>
          </cell>
          <cell r="K107">
            <v>0</v>
          </cell>
          <cell r="L107">
            <v>0</v>
          </cell>
          <cell r="P107">
            <v>0</v>
          </cell>
          <cell r="Q107">
            <v>0</v>
          </cell>
          <cell r="R107">
            <v>0</v>
          </cell>
          <cell r="S107">
            <v>0</v>
          </cell>
          <cell r="V107">
            <v>0</v>
          </cell>
          <cell r="W107">
            <v>0</v>
          </cell>
          <cell r="X107">
            <v>0</v>
          </cell>
          <cell r="Y107">
            <v>0</v>
          </cell>
          <cell r="Z107">
            <v>0</v>
          </cell>
          <cell r="AA107">
            <v>0</v>
          </cell>
          <cell r="AB107">
            <v>0</v>
          </cell>
          <cell r="AE107">
            <v>0</v>
          </cell>
          <cell r="AG107">
            <v>0</v>
          </cell>
          <cell r="AH107">
            <v>0</v>
          </cell>
          <cell r="AJ107">
            <v>0</v>
          </cell>
          <cell r="AK107">
            <v>0</v>
          </cell>
        </row>
        <row r="108">
          <cell r="A108">
            <v>10125</v>
          </cell>
          <cell r="K108">
            <v>0</v>
          </cell>
          <cell r="L108">
            <v>0</v>
          </cell>
          <cell r="P108">
            <v>0</v>
          </cell>
          <cell r="Q108">
            <v>0</v>
          </cell>
          <cell r="R108">
            <v>0</v>
          </cell>
          <cell r="S108">
            <v>0</v>
          </cell>
          <cell r="X108">
            <v>0</v>
          </cell>
          <cell r="Y108">
            <v>0</v>
          </cell>
          <cell r="Z108">
            <v>0</v>
          </cell>
          <cell r="AA108">
            <v>0</v>
          </cell>
          <cell r="AB108">
            <v>0</v>
          </cell>
          <cell r="AE108">
            <v>0</v>
          </cell>
          <cell r="AG108">
            <v>0</v>
          </cell>
          <cell r="AH108">
            <v>0</v>
          </cell>
          <cell r="AJ108">
            <v>0</v>
          </cell>
          <cell r="AK108">
            <v>0</v>
          </cell>
        </row>
        <row r="109">
          <cell r="A109">
            <v>10126</v>
          </cell>
          <cell r="K109">
            <v>0</v>
          </cell>
          <cell r="L109">
            <v>0</v>
          </cell>
          <cell r="P109">
            <v>0</v>
          </cell>
          <cell r="Q109">
            <v>0</v>
          </cell>
          <cell r="R109">
            <v>0</v>
          </cell>
          <cell r="S109">
            <v>0</v>
          </cell>
          <cell r="X109">
            <v>0</v>
          </cell>
          <cell r="Y109">
            <v>0</v>
          </cell>
          <cell r="Z109">
            <v>0</v>
          </cell>
          <cell r="AA109">
            <v>0</v>
          </cell>
          <cell r="AB109">
            <v>0</v>
          </cell>
          <cell r="AG109">
            <v>0</v>
          </cell>
          <cell r="AH109">
            <v>0</v>
          </cell>
          <cell r="AJ109">
            <v>0</v>
          </cell>
          <cell r="AK109">
            <v>0</v>
          </cell>
        </row>
        <row r="110">
          <cell r="A110">
            <v>10127</v>
          </cell>
          <cell r="K110">
            <v>0</v>
          </cell>
          <cell r="L110">
            <v>0</v>
          </cell>
          <cell r="P110">
            <v>0</v>
          </cell>
          <cell r="Q110">
            <v>0</v>
          </cell>
          <cell r="R110">
            <v>0</v>
          </cell>
          <cell r="S110">
            <v>0</v>
          </cell>
          <cell r="X110">
            <v>0</v>
          </cell>
          <cell r="Y110">
            <v>0</v>
          </cell>
          <cell r="Z110">
            <v>0</v>
          </cell>
          <cell r="AA110">
            <v>0</v>
          </cell>
          <cell r="AB110">
            <v>0</v>
          </cell>
        </row>
        <row r="111">
          <cell r="A111">
            <v>10130</v>
          </cell>
          <cell r="B111">
            <v>12</v>
          </cell>
          <cell r="C111" t="str">
            <v>b.12</v>
          </cell>
          <cell r="D111" t="str">
            <v>Pek. Pasangan batu kali 1:4</v>
          </cell>
          <cell r="E111" t="str">
            <v>m3</v>
          </cell>
          <cell r="F111">
            <v>70</v>
          </cell>
          <cell r="H111">
            <v>1</v>
          </cell>
          <cell r="Z111">
            <v>26125</v>
          </cell>
          <cell r="AA111">
            <v>26125</v>
          </cell>
          <cell r="AB111">
            <v>1828750</v>
          </cell>
          <cell r="AJ111">
            <v>259563.94</v>
          </cell>
          <cell r="AK111">
            <v>18169475.800000001</v>
          </cell>
          <cell r="AO111">
            <v>4</v>
          </cell>
          <cell r="AS111">
            <v>48750</v>
          </cell>
          <cell r="AT111">
            <v>3412500</v>
          </cell>
          <cell r="AV111">
            <v>0</v>
          </cell>
          <cell r="AW111">
            <v>334438.94</v>
          </cell>
          <cell r="AX111">
            <v>23410725.800000001</v>
          </cell>
          <cell r="AZ111">
            <v>26125</v>
          </cell>
          <cell r="BA111">
            <v>259563.94</v>
          </cell>
          <cell r="BB111">
            <v>48750</v>
          </cell>
          <cell r="BC111">
            <v>0</v>
          </cell>
          <cell r="BD111">
            <v>334438.94</v>
          </cell>
        </row>
        <row r="112">
          <cell r="A112">
            <v>10131</v>
          </cell>
          <cell r="G112" t="str">
            <v>Concrete Mixer, 0.25 m3</v>
          </cell>
          <cell r="H112">
            <v>1</v>
          </cell>
          <cell r="I112" t="str">
            <v>Jam</v>
          </cell>
          <cell r="J112">
            <v>1</v>
          </cell>
          <cell r="K112">
            <v>1</v>
          </cell>
          <cell r="L112">
            <v>1</v>
          </cell>
          <cell r="M112">
            <v>25</v>
          </cell>
          <cell r="N112">
            <v>7</v>
          </cell>
          <cell r="O112">
            <v>1</v>
          </cell>
          <cell r="P112">
            <v>175</v>
          </cell>
          <cell r="Q112">
            <v>70</v>
          </cell>
          <cell r="R112">
            <v>70</v>
          </cell>
          <cell r="S112">
            <v>0.8</v>
          </cell>
          <cell r="T112">
            <v>21527.000000000004</v>
          </cell>
          <cell r="U112">
            <v>4598</v>
          </cell>
          <cell r="V112">
            <v>1506890.0000000002</v>
          </cell>
          <cell r="W112">
            <v>321860</v>
          </cell>
          <cell r="X112">
            <v>21527</v>
          </cell>
          <cell r="Y112">
            <v>4598</v>
          </cell>
          <cell r="Z112">
            <v>26125</v>
          </cell>
          <cell r="AA112">
            <v>26125</v>
          </cell>
          <cell r="AB112">
            <v>1828750</v>
          </cell>
          <cell r="AC112" t="str">
            <v>Semen Portland</v>
          </cell>
          <cell r="AD112" t="str">
            <v>kg</v>
          </cell>
          <cell r="AE112">
            <v>161.00000000000003</v>
          </cell>
          <cell r="AF112">
            <v>70</v>
          </cell>
          <cell r="AG112">
            <v>11270.000000000002</v>
          </cell>
          <cell r="AH112">
            <v>11270.000000000002</v>
          </cell>
          <cell r="AI112">
            <v>714</v>
          </cell>
          <cell r="AJ112">
            <v>114954</v>
          </cell>
          <cell r="AK112">
            <v>8046780</v>
          </cell>
          <cell r="AL112" t="str">
            <v>Mandor</v>
          </cell>
          <cell r="AM112">
            <v>1</v>
          </cell>
          <cell r="AN112" t="str">
            <v>Hari</v>
          </cell>
          <cell r="AO112">
            <v>4</v>
          </cell>
          <cell r="AP112">
            <v>70</v>
          </cell>
          <cell r="AQ112">
            <v>0.25</v>
          </cell>
          <cell r="AR112">
            <v>35000</v>
          </cell>
          <cell r="AS112">
            <v>8750</v>
          </cell>
          <cell r="AT112">
            <v>612500</v>
          </cell>
        </row>
        <row r="113">
          <cell r="A113">
            <v>10132</v>
          </cell>
          <cell r="K113">
            <v>0</v>
          </cell>
          <cell r="L113">
            <v>0</v>
          </cell>
          <cell r="P113">
            <v>0</v>
          </cell>
          <cell r="Q113">
            <v>0</v>
          </cell>
          <cell r="R113">
            <v>0</v>
          </cell>
          <cell r="S113">
            <v>0</v>
          </cell>
          <cell r="V113">
            <v>0</v>
          </cell>
          <cell r="W113">
            <v>0</v>
          </cell>
          <cell r="X113">
            <v>0</v>
          </cell>
          <cell r="Y113">
            <v>0</v>
          </cell>
          <cell r="Z113">
            <v>0</v>
          </cell>
          <cell r="AA113">
            <v>0</v>
          </cell>
          <cell r="AB113">
            <v>0</v>
          </cell>
          <cell r="AC113" t="str">
            <v>Pasir Pasang</v>
          </cell>
          <cell r="AD113" t="str">
            <v>m3</v>
          </cell>
          <cell r="AE113">
            <v>0.45908183632734534</v>
          </cell>
          <cell r="AF113">
            <v>70</v>
          </cell>
          <cell r="AG113">
            <v>32.135728542914173</v>
          </cell>
          <cell r="AH113">
            <v>32.135728542914173</v>
          </cell>
          <cell r="AI113">
            <v>61710</v>
          </cell>
          <cell r="AJ113">
            <v>28329.94</v>
          </cell>
          <cell r="AK113">
            <v>1983095.7999999998</v>
          </cell>
          <cell r="AL113" t="str">
            <v>Tukang</v>
          </cell>
          <cell r="AM113">
            <v>2</v>
          </cell>
          <cell r="AN113" t="str">
            <v>Hari</v>
          </cell>
          <cell r="AO113">
            <v>4</v>
          </cell>
          <cell r="AP113">
            <v>70</v>
          </cell>
          <cell r="AQ113">
            <v>0.5</v>
          </cell>
          <cell r="AR113">
            <v>30000</v>
          </cell>
          <cell r="AS113">
            <v>15000</v>
          </cell>
          <cell r="AT113">
            <v>1050000</v>
          </cell>
        </row>
        <row r="114">
          <cell r="A114">
            <v>10133</v>
          </cell>
          <cell r="K114">
            <v>0</v>
          </cell>
          <cell r="L114">
            <v>0</v>
          </cell>
          <cell r="P114">
            <v>0</v>
          </cell>
          <cell r="Q114">
            <v>0</v>
          </cell>
          <cell r="R114">
            <v>0</v>
          </cell>
          <cell r="S114">
            <v>0</v>
          </cell>
          <cell r="X114">
            <v>0</v>
          </cell>
          <cell r="Y114">
            <v>0</v>
          </cell>
          <cell r="Z114">
            <v>0</v>
          </cell>
          <cell r="AA114">
            <v>0</v>
          </cell>
          <cell r="AB114">
            <v>0</v>
          </cell>
          <cell r="AC114" t="str">
            <v>Batu Kali</v>
          </cell>
          <cell r="AD114" t="str">
            <v>m3</v>
          </cell>
          <cell r="AE114">
            <v>1.2</v>
          </cell>
          <cell r="AF114">
            <v>70</v>
          </cell>
          <cell r="AG114">
            <v>84</v>
          </cell>
          <cell r="AH114">
            <v>84</v>
          </cell>
          <cell r="AI114">
            <v>96900</v>
          </cell>
          <cell r="AJ114">
            <v>116280</v>
          </cell>
          <cell r="AK114">
            <v>8139600</v>
          </cell>
          <cell r="AL114" t="str">
            <v>Pekerja</v>
          </cell>
          <cell r="AM114">
            <v>4</v>
          </cell>
          <cell r="AN114" t="str">
            <v>Hari</v>
          </cell>
          <cell r="AO114">
            <v>4</v>
          </cell>
          <cell r="AP114">
            <v>70</v>
          </cell>
          <cell r="AQ114">
            <v>1</v>
          </cell>
          <cell r="AR114">
            <v>25000</v>
          </cell>
          <cell r="AS114">
            <v>25000</v>
          </cell>
          <cell r="AT114">
            <v>1750000</v>
          </cell>
        </row>
        <row r="115">
          <cell r="A115">
            <v>10134</v>
          </cell>
          <cell r="K115">
            <v>0</v>
          </cell>
          <cell r="L115">
            <v>0</v>
          </cell>
          <cell r="P115">
            <v>0</v>
          </cell>
          <cell r="Q115">
            <v>0</v>
          </cell>
          <cell r="R115">
            <v>0</v>
          </cell>
          <cell r="S115">
            <v>0</v>
          </cell>
          <cell r="X115">
            <v>0</v>
          </cell>
          <cell r="Y115">
            <v>0</v>
          </cell>
          <cell r="Z115">
            <v>0</v>
          </cell>
          <cell r="AA115">
            <v>0</v>
          </cell>
          <cell r="AB115">
            <v>0</v>
          </cell>
          <cell r="AG115">
            <v>0</v>
          </cell>
          <cell r="AH115">
            <v>0</v>
          </cell>
          <cell r="AJ115">
            <v>0</v>
          </cell>
          <cell r="AK115">
            <v>0</v>
          </cell>
        </row>
        <row r="116">
          <cell r="A116">
            <v>10135</v>
          </cell>
          <cell r="K116">
            <v>0</v>
          </cell>
          <cell r="L116">
            <v>0</v>
          </cell>
          <cell r="P116">
            <v>0</v>
          </cell>
          <cell r="Q116">
            <v>0</v>
          </cell>
          <cell r="R116">
            <v>0</v>
          </cell>
          <cell r="S116">
            <v>0</v>
          </cell>
          <cell r="X116">
            <v>0</v>
          </cell>
          <cell r="Y116">
            <v>0</v>
          </cell>
          <cell r="Z116">
            <v>0</v>
          </cell>
          <cell r="AA116">
            <v>0</v>
          </cell>
          <cell r="AB116">
            <v>0</v>
          </cell>
          <cell r="AG116">
            <v>0</v>
          </cell>
          <cell r="AH116">
            <v>0</v>
          </cell>
          <cell r="AJ116">
            <v>0</v>
          </cell>
          <cell r="AK116">
            <v>0</v>
          </cell>
        </row>
        <row r="117">
          <cell r="A117">
            <v>10136</v>
          </cell>
          <cell r="K117">
            <v>0</v>
          </cell>
          <cell r="L117">
            <v>0</v>
          </cell>
          <cell r="P117">
            <v>0</v>
          </cell>
          <cell r="Q117">
            <v>0</v>
          </cell>
          <cell r="R117">
            <v>0</v>
          </cell>
          <cell r="S117">
            <v>0</v>
          </cell>
          <cell r="X117">
            <v>0</v>
          </cell>
          <cell r="Y117">
            <v>0</v>
          </cell>
          <cell r="Z117">
            <v>0</v>
          </cell>
          <cell r="AA117">
            <v>0</v>
          </cell>
          <cell r="AB117">
            <v>0</v>
          </cell>
          <cell r="AG117">
            <v>0</v>
          </cell>
          <cell r="AH117">
            <v>0</v>
          </cell>
          <cell r="AJ117">
            <v>0</v>
          </cell>
          <cell r="AK117">
            <v>0</v>
          </cell>
        </row>
        <row r="118">
          <cell r="A118">
            <v>10137</v>
          </cell>
          <cell r="K118">
            <v>0</v>
          </cell>
          <cell r="L118">
            <v>0</v>
          </cell>
          <cell r="P118">
            <v>0</v>
          </cell>
          <cell r="Q118">
            <v>0</v>
          </cell>
          <cell r="R118">
            <v>0</v>
          </cell>
          <cell r="S118">
            <v>0</v>
          </cell>
          <cell r="X118">
            <v>0</v>
          </cell>
          <cell r="Y118">
            <v>0</v>
          </cell>
          <cell r="Z118">
            <v>0</v>
          </cell>
          <cell r="AA118">
            <v>0</v>
          </cell>
          <cell r="AB118">
            <v>0</v>
          </cell>
          <cell r="AG118">
            <v>0</v>
          </cell>
        </row>
        <row r="119">
          <cell r="A119">
            <v>10140</v>
          </cell>
          <cell r="B119">
            <v>13</v>
          </cell>
          <cell r="C119" t="str">
            <v>b.13</v>
          </cell>
          <cell r="D119" t="str">
            <v>Pek. Pengadaan dan pemancangan dolos dia 0.10 - 4 m'</v>
          </cell>
          <cell r="E119" t="str">
            <v>m1</v>
          </cell>
          <cell r="F119">
            <v>240</v>
          </cell>
          <cell r="H119">
            <v>1</v>
          </cell>
          <cell r="Z119">
            <v>500</v>
          </cell>
          <cell r="AA119">
            <v>500</v>
          </cell>
          <cell r="AB119">
            <v>120000</v>
          </cell>
          <cell r="AJ119">
            <v>4335</v>
          </cell>
          <cell r="AK119">
            <v>1040400</v>
          </cell>
          <cell r="AO119">
            <v>1</v>
          </cell>
          <cell r="AS119">
            <v>21250</v>
          </cell>
          <cell r="AT119">
            <v>5100000</v>
          </cell>
          <cell r="AV119">
            <v>0</v>
          </cell>
          <cell r="AW119">
            <v>26085</v>
          </cell>
          <cell r="AX119">
            <v>6260400</v>
          </cell>
          <cell r="AZ119">
            <v>500</v>
          </cell>
          <cell r="BA119">
            <v>4335</v>
          </cell>
          <cell r="BB119">
            <v>21250</v>
          </cell>
          <cell r="BC119">
            <v>0</v>
          </cell>
          <cell r="BD119">
            <v>26085</v>
          </cell>
        </row>
        <row r="120">
          <cell r="A120">
            <v>10141</v>
          </cell>
          <cell r="G120" t="str">
            <v>Alat bantu</v>
          </cell>
          <cell r="H120">
            <v>1</v>
          </cell>
          <cell r="I120" t="str">
            <v>ls</v>
          </cell>
          <cell r="J120">
            <v>1</v>
          </cell>
          <cell r="K120">
            <v>1</v>
          </cell>
          <cell r="L120">
            <v>0.5</v>
          </cell>
          <cell r="M120">
            <v>25</v>
          </cell>
          <cell r="N120">
            <v>7</v>
          </cell>
          <cell r="O120">
            <v>1</v>
          </cell>
          <cell r="P120">
            <v>87.5</v>
          </cell>
          <cell r="Q120">
            <v>240</v>
          </cell>
          <cell r="R120">
            <v>240</v>
          </cell>
          <cell r="S120">
            <v>5.48</v>
          </cell>
          <cell r="T120">
            <v>500</v>
          </cell>
          <cell r="U120">
            <v>0</v>
          </cell>
          <cell r="V120">
            <v>120000</v>
          </cell>
          <cell r="W120">
            <v>0</v>
          </cell>
          <cell r="X120">
            <v>500</v>
          </cell>
          <cell r="Y120">
            <v>0</v>
          </cell>
          <cell r="Z120">
            <v>500</v>
          </cell>
          <cell r="AA120">
            <v>500</v>
          </cell>
          <cell r="AB120">
            <v>120000</v>
          </cell>
          <cell r="AC120" t="str">
            <v>Kayu dolos 0.1 - 4m</v>
          </cell>
          <cell r="AD120" t="str">
            <v>Btg</v>
          </cell>
          <cell r="AE120">
            <v>0.25</v>
          </cell>
          <cell r="AF120">
            <v>240</v>
          </cell>
          <cell r="AG120">
            <v>60</v>
          </cell>
          <cell r="AH120">
            <v>120</v>
          </cell>
          <cell r="AI120">
            <v>17340</v>
          </cell>
          <cell r="AJ120">
            <v>4335</v>
          </cell>
          <cell r="AK120">
            <v>1040400</v>
          </cell>
          <cell r="AL120" t="str">
            <v>Mandor</v>
          </cell>
          <cell r="AM120">
            <v>0.25</v>
          </cell>
          <cell r="AN120" t="str">
            <v>Hari</v>
          </cell>
          <cell r="AO120">
            <v>1</v>
          </cell>
          <cell r="AP120">
            <v>240</v>
          </cell>
          <cell r="AQ120">
            <v>0.25</v>
          </cell>
          <cell r="AR120">
            <v>35000</v>
          </cell>
          <cell r="AS120">
            <v>8750</v>
          </cell>
          <cell r="AT120">
            <v>2100000</v>
          </cell>
        </row>
        <row r="121">
          <cell r="A121">
            <v>10142</v>
          </cell>
          <cell r="K121">
            <v>0</v>
          </cell>
          <cell r="L121">
            <v>0</v>
          </cell>
          <cell r="P121">
            <v>0</v>
          </cell>
          <cell r="Q121">
            <v>0</v>
          </cell>
          <cell r="R121">
            <v>0</v>
          </cell>
          <cell r="S121">
            <v>0</v>
          </cell>
          <cell r="W121">
            <v>0</v>
          </cell>
          <cell r="X121">
            <v>0</v>
          </cell>
          <cell r="Y121">
            <v>0</v>
          </cell>
          <cell r="Z121">
            <v>0</v>
          </cell>
          <cell r="AA121">
            <v>0</v>
          </cell>
          <cell r="AB121">
            <v>0</v>
          </cell>
          <cell r="AL121" t="str">
            <v>Pekerja</v>
          </cell>
          <cell r="AM121">
            <v>0.5</v>
          </cell>
          <cell r="AN121" t="str">
            <v>Hari</v>
          </cell>
          <cell r="AO121">
            <v>1</v>
          </cell>
          <cell r="AP121">
            <v>240</v>
          </cell>
          <cell r="AQ121">
            <v>0.5</v>
          </cell>
          <cell r="AR121">
            <v>25000</v>
          </cell>
          <cell r="AS121">
            <v>12500</v>
          </cell>
          <cell r="AT121">
            <v>3000000</v>
          </cell>
        </row>
        <row r="122">
          <cell r="A122">
            <v>10143</v>
          </cell>
          <cell r="K122">
            <v>0</v>
          </cell>
          <cell r="L122">
            <v>0</v>
          </cell>
          <cell r="P122">
            <v>0</v>
          </cell>
          <cell r="Q122">
            <v>0</v>
          </cell>
          <cell r="R122">
            <v>0</v>
          </cell>
          <cell r="S122">
            <v>0</v>
          </cell>
          <cell r="X122">
            <v>0</v>
          </cell>
          <cell r="Y122">
            <v>0</v>
          </cell>
          <cell r="Z122">
            <v>0</v>
          </cell>
          <cell r="AA122">
            <v>0</v>
          </cell>
          <cell r="AB122">
            <v>0</v>
          </cell>
          <cell r="AO122">
            <v>0</v>
          </cell>
          <cell r="AP122">
            <v>0</v>
          </cell>
          <cell r="AQ122">
            <v>0</v>
          </cell>
          <cell r="AS122">
            <v>0</v>
          </cell>
          <cell r="AT122">
            <v>0</v>
          </cell>
        </row>
        <row r="123">
          <cell r="A123">
            <v>10144</v>
          </cell>
          <cell r="K123">
            <v>0</v>
          </cell>
          <cell r="L123">
            <v>0</v>
          </cell>
          <cell r="P123">
            <v>0</v>
          </cell>
          <cell r="Q123">
            <v>0</v>
          </cell>
          <cell r="R123">
            <v>0</v>
          </cell>
          <cell r="S123">
            <v>0</v>
          </cell>
          <cell r="X123">
            <v>0</v>
          </cell>
          <cell r="Y123">
            <v>0</v>
          </cell>
          <cell r="Z123">
            <v>0</v>
          </cell>
          <cell r="AA123">
            <v>0</v>
          </cell>
          <cell r="AB123">
            <v>0</v>
          </cell>
          <cell r="AO123">
            <v>0</v>
          </cell>
          <cell r="AP123">
            <v>0</v>
          </cell>
          <cell r="AQ123">
            <v>0</v>
          </cell>
          <cell r="AS123">
            <v>0</v>
          </cell>
          <cell r="AT123">
            <v>0</v>
          </cell>
        </row>
        <row r="124">
          <cell r="A124">
            <v>10145</v>
          </cell>
          <cell r="K124">
            <v>0</v>
          </cell>
          <cell r="L124">
            <v>0</v>
          </cell>
          <cell r="P124">
            <v>0</v>
          </cell>
          <cell r="Q124">
            <v>0</v>
          </cell>
          <cell r="R124">
            <v>0</v>
          </cell>
          <cell r="S124">
            <v>0</v>
          </cell>
          <cell r="X124">
            <v>0</v>
          </cell>
          <cell r="Y124">
            <v>0</v>
          </cell>
          <cell r="Z124">
            <v>0</v>
          </cell>
          <cell r="AA124">
            <v>0</v>
          </cell>
          <cell r="AB124">
            <v>0</v>
          </cell>
        </row>
        <row r="125">
          <cell r="A125">
            <v>10146</v>
          </cell>
          <cell r="K125">
            <v>0</v>
          </cell>
          <cell r="L125">
            <v>0</v>
          </cell>
          <cell r="P125">
            <v>0</v>
          </cell>
          <cell r="Q125">
            <v>0</v>
          </cell>
          <cell r="R125">
            <v>0</v>
          </cell>
          <cell r="S125">
            <v>0</v>
          </cell>
          <cell r="X125">
            <v>0</v>
          </cell>
          <cell r="Y125">
            <v>0</v>
          </cell>
          <cell r="Z125">
            <v>0</v>
          </cell>
          <cell r="AA125">
            <v>0</v>
          </cell>
          <cell r="AB125">
            <v>0</v>
          </cell>
        </row>
        <row r="126">
          <cell r="A126">
            <v>10147</v>
          </cell>
          <cell r="K126">
            <v>0</v>
          </cell>
          <cell r="L126">
            <v>0</v>
          </cell>
          <cell r="P126">
            <v>0</v>
          </cell>
          <cell r="Q126">
            <v>0</v>
          </cell>
          <cell r="R126">
            <v>0</v>
          </cell>
          <cell r="S126">
            <v>0</v>
          </cell>
          <cell r="X126">
            <v>0</v>
          </cell>
          <cell r="Y126">
            <v>0</v>
          </cell>
          <cell r="Z126">
            <v>0</v>
          </cell>
          <cell r="AA126">
            <v>0</v>
          </cell>
          <cell r="AB126">
            <v>0</v>
          </cell>
        </row>
        <row r="127">
          <cell r="A127">
            <v>10150</v>
          </cell>
          <cell r="B127">
            <v>14</v>
          </cell>
          <cell r="C127" t="str">
            <v>b.14</v>
          </cell>
          <cell r="D127" t="str">
            <v>Pek. Waterstop</v>
          </cell>
          <cell r="E127" t="str">
            <v>m1</v>
          </cell>
          <cell r="F127">
            <v>140</v>
          </cell>
          <cell r="H127">
            <v>1</v>
          </cell>
          <cell r="Z127">
            <v>500</v>
          </cell>
          <cell r="AA127">
            <v>500</v>
          </cell>
          <cell r="AB127">
            <v>70000</v>
          </cell>
          <cell r="AJ127">
            <v>59182.95</v>
          </cell>
          <cell r="AK127">
            <v>8285613</v>
          </cell>
          <cell r="AO127">
            <v>20</v>
          </cell>
          <cell r="AS127">
            <v>5500</v>
          </cell>
          <cell r="AT127">
            <v>770000</v>
          </cell>
          <cell r="AV127">
            <v>0</v>
          </cell>
          <cell r="AW127">
            <v>65182.95</v>
          </cell>
          <cell r="AX127">
            <v>9125613</v>
          </cell>
          <cell r="AZ127">
            <v>500</v>
          </cell>
          <cell r="BA127">
            <v>59182.95</v>
          </cell>
          <cell r="BB127">
            <v>5500</v>
          </cell>
          <cell r="BC127">
            <v>0</v>
          </cell>
          <cell r="BD127">
            <v>65182.95</v>
          </cell>
        </row>
        <row r="128">
          <cell r="A128">
            <v>10151</v>
          </cell>
          <cell r="G128" t="str">
            <v>Alat bantu</v>
          </cell>
          <cell r="H128">
            <v>1</v>
          </cell>
          <cell r="I128" t="str">
            <v>ls</v>
          </cell>
          <cell r="J128">
            <v>1</v>
          </cell>
          <cell r="K128">
            <v>1</v>
          </cell>
          <cell r="L128">
            <v>0.5</v>
          </cell>
          <cell r="M128">
            <v>25</v>
          </cell>
          <cell r="N128">
            <v>7</v>
          </cell>
          <cell r="O128">
            <v>1</v>
          </cell>
          <cell r="P128">
            <v>87.5</v>
          </cell>
          <cell r="Q128">
            <v>140</v>
          </cell>
          <cell r="R128">
            <v>140</v>
          </cell>
          <cell r="S128">
            <v>3.2</v>
          </cell>
          <cell r="T128">
            <v>500</v>
          </cell>
          <cell r="U128">
            <v>0</v>
          </cell>
          <cell r="V128">
            <v>70000</v>
          </cell>
          <cell r="W128">
            <v>0</v>
          </cell>
          <cell r="X128">
            <v>500</v>
          </cell>
          <cell r="Y128">
            <v>0</v>
          </cell>
          <cell r="Z128">
            <v>500</v>
          </cell>
          <cell r="AA128">
            <v>500</v>
          </cell>
          <cell r="AB128">
            <v>70000</v>
          </cell>
          <cell r="AC128" t="str">
            <v>Waterstop</v>
          </cell>
          <cell r="AD128" t="str">
            <v>m</v>
          </cell>
          <cell r="AE128">
            <v>1</v>
          </cell>
          <cell r="AF128">
            <v>140</v>
          </cell>
          <cell r="AG128">
            <v>140</v>
          </cell>
          <cell r="AH128">
            <v>280</v>
          </cell>
          <cell r="AI128">
            <v>59160</v>
          </cell>
          <cell r="AJ128">
            <v>59160</v>
          </cell>
          <cell r="AK128">
            <v>8282400</v>
          </cell>
          <cell r="AL128" t="str">
            <v>Mandor</v>
          </cell>
          <cell r="AM128">
            <v>1</v>
          </cell>
          <cell r="AN128" t="str">
            <v>Hari</v>
          </cell>
          <cell r="AO128">
            <v>20</v>
          </cell>
          <cell r="AP128">
            <v>140</v>
          </cell>
          <cell r="AQ128">
            <v>0.05</v>
          </cell>
          <cell r="AR128">
            <v>35000</v>
          </cell>
          <cell r="AS128">
            <v>1750</v>
          </cell>
          <cell r="AT128">
            <v>245000</v>
          </cell>
        </row>
        <row r="129">
          <cell r="A129">
            <v>10152</v>
          </cell>
          <cell r="K129">
            <v>0</v>
          </cell>
          <cell r="L129">
            <v>0</v>
          </cell>
          <cell r="P129">
            <v>0</v>
          </cell>
          <cell r="Q129">
            <v>0</v>
          </cell>
          <cell r="R129">
            <v>0</v>
          </cell>
          <cell r="S129">
            <v>0</v>
          </cell>
          <cell r="X129">
            <v>0</v>
          </cell>
          <cell r="Y129">
            <v>0</v>
          </cell>
          <cell r="Z129">
            <v>0</v>
          </cell>
          <cell r="AA129">
            <v>0</v>
          </cell>
          <cell r="AB129">
            <v>0</v>
          </cell>
          <cell r="AC129" t="str">
            <v>Paku</v>
          </cell>
          <cell r="AD129" t="str">
            <v>kg</v>
          </cell>
          <cell r="AE129">
            <v>3.0000000000000001E-3</v>
          </cell>
          <cell r="AF129">
            <v>140</v>
          </cell>
          <cell r="AG129">
            <v>0.42</v>
          </cell>
          <cell r="AH129">
            <v>0.84</v>
          </cell>
          <cell r="AI129">
            <v>7650</v>
          </cell>
          <cell r="AJ129">
            <v>22.95</v>
          </cell>
          <cell r="AK129">
            <v>3213</v>
          </cell>
          <cell r="AL129" t="str">
            <v>Pekerja</v>
          </cell>
          <cell r="AM129">
            <v>3</v>
          </cell>
          <cell r="AN129" t="str">
            <v>Hari</v>
          </cell>
          <cell r="AO129">
            <v>20</v>
          </cell>
          <cell r="AP129">
            <v>140</v>
          </cell>
          <cell r="AQ129">
            <v>0.15</v>
          </cell>
          <cell r="AR129">
            <v>25000</v>
          </cell>
          <cell r="AS129">
            <v>3750</v>
          </cell>
          <cell r="AT129">
            <v>525000</v>
          </cell>
        </row>
        <row r="130">
          <cell r="A130">
            <v>10153</v>
          </cell>
          <cell r="K130">
            <v>0</v>
          </cell>
          <cell r="L130">
            <v>0</v>
          </cell>
          <cell r="P130">
            <v>0</v>
          </cell>
          <cell r="Q130">
            <v>0</v>
          </cell>
          <cell r="R130">
            <v>0</v>
          </cell>
          <cell r="S130">
            <v>0</v>
          </cell>
          <cell r="X130">
            <v>0</v>
          </cell>
          <cell r="Y130">
            <v>0</v>
          </cell>
          <cell r="Z130">
            <v>0</v>
          </cell>
          <cell r="AA130">
            <v>0</v>
          </cell>
          <cell r="AB130">
            <v>0</v>
          </cell>
          <cell r="AE130">
            <v>0</v>
          </cell>
          <cell r="AF130">
            <v>0</v>
          </cell>
          <cell r="AG130">
            <v>0</v>
          </cell>
          <cell r="AH130">
            <v>0</v>
          </cell>
          <cell r="AJ130">
            <v>0</v>
          </cell>
          <cell r="AK130">
            <v>0</v>
          </cell>
        </row>
        <row r="131">
          <cell r="A131">
            <v>10154</v>
          </cell>
          <cell r="K131">
            <v>0</v>
          </cell>
          <cell r="L131">
            <v>0</v>
          </cell>
          <cell r="P131">
            <v>0</v>
          </cell>
          <cell r="Q131">
            <v>0</v>
          </cell>
          <cell r="R131">
            <v>0</v>
          </cell>
          <cell r="S131">
            <v>0</v>
          </cell>
          <cell r="X131">
            <v>0</v>
          </cell>
          <cell r="Y131">
            <v>0</v>
          </cell>
          <cell r="Z131">
            <v>0</v>
          </cell>
          <cell r="AA131">
            <v>0</v>
          </cell>
          <cell r="AB131">
            <v>0</v>
          </cell>
          <cell r="AE131">
            <v>0</v>
          </cell>
          <cell r="AF131">
            <v>0</v>
          </cell>
          <cell r="AG131">
            <v>0</v>
          </cell>
          <cell r="AH131">
            <v>0</v>
          </cell>
          <cell r="AJ131">
            <v>0</v>
          </cell>
          <cell r="AK131">
            <v>0</v>
          </cell>
        </row>
        <row r="132">
          <cell r="A132">
            <v>10155</v>
          </cell>
          <cell r="K132">
            <v>0</v>
          </cell>
          <cell r="L132">
            <v>0</v>
          </cell>
          <cell r="P132">
            <v>0</v>
          </cell>
          <cell r="Q132">
            <v>0</v>
          </cell>
          <cell r="R132">
            <v>0</v>
          </cell>
          <cell r="S132">
            <v>0</v>
          </cell>
          <cell r="X132">
            <v>0</v>
          </cell>
          <cell r="Y132">
            <v>0</v>
          </cell>
          <cell r="Z132">
            <v>0</v>
          </cell>
          <cell r="AA132">
            <v>0</v>
          </cell>
          <cell r="AB132">
            <v>0</v>
          </cell>
          <cell r="AE132">
            <v>0</v>
          </cell>
          <cell r="AF132">
            <v>0</v>
          </cell>
          <cell r="AG132">
            <v>0</v>
          </cell>
          <cell r="AH132">
            <v>0</v>
          </cell>
          <cell r="AJ132">
            <v>0</v>
          </cell>
          <cell r="AK132">
            <v>0</v>
          </cell>
        </row>
        <row r="133">
          <cell r="A133">
            <v>10156</v>
          </cell>
          <cell r="K133">
            <v>0</v>
          </cell>
          <cell r="L133">
            <v>0</v>
          </cell>
          <cell r="P133">
            <v>0</v>
          </cell>
          <cell r="Q133">
            <v>0</v>
          </cell>
          <cell r="R133">
            <v>0</v>
          </cell>
          <cell r="S133">
            <v>0</v>
          </cell>
          <cell r="X133">
            <v>0</v>
          </cell>
          <cell r="Y133">
            <v>0</v>
          </cell>
          <cell r="Z133">
            <v>0</v>
          </cell>
          <cell r="AA133">
            <v>0</v>
          </cell>
          <cell r="AB133">
            <v>0</v>
          </cell>
          <cell r="AE133">
            <v>0</v>
          </cell>
          <cell r="AF133">
            <v>0</v>
          </cell>
          <cell r="AG133">
            <v>0</v>
          </cell>
          <cell r="AH133">
            <v>0</v>
          </cell>
          <cell r="AJ133">
            <v>0</v>
          </cell>
          <cell r="AK133">
            <v>0</v>
          </cell>
        </row>
        <row r="134">
          <cell r="A134">
            <v>10157</v>
          </cell>
          <cell r="K134">
            <v>0</v>
          </cell>
          <cell r="L134">
            <v>0</v>
          </cell>
          <cell r="P134">
            <v>0</v>
          </cell>
          <cell r="Q134">
            <v>0</v>
          </cell>
          <cell r="R134">
            <v>0</v>
          </cell>
          <cell r="S134">
            <v>0</v>
          </cell>
          <cell r="X134">
            <v>0</v>
          </cell>
          <cell r="Y134">
            <v>0</v>
          </cell>
          <cell r="Z134">
            <v>0</v>
          </cell>
          <cell r="AA134">
            <v>0</v>
          </cell>
          <cell r="AB134">
            <v>0</v>
          </cell>
          <cell r="AF134">
            <v>0</v>
          </cell>
          <cell r="AG134">
            <v>0</v>
          </cell>
        </row>
        <row r="135">
          <cell r="A135">
            <v>10160</v>
          </cell>
          <cell r="B135">
            <v>15</v>
          </cell>
          <cell r="C135" t="str">
            <v>b.15</v>
          </cell>
          <cell r="D135" t="str">
            <v>Plesteran 1:3</v>
          </cell>
          <cell r="E135" t="str">
            <v>m2</v>
          </cell>
          <cell r="F135">
            <v>56</v>
          </cell>
          <cell r="H135">
            <v>1</v>
          </cell>
          <cell r="Z135">
            <v>26125</v>
          </cell>
          <cell r="AA135">
            <v>26125</v>
          </cell>
          <cell r="AB135">
            <v>1463000</v>
          </cell>
          <cell r="AJ135">
            <v>121419.31</v>
          </cell>
          <cell r="AK135">
            <v>6799481.3600000003</v>
          </cell>
          <cell r="AO135">
            <v>5</v>
          </cell>
          <cell r="AS135">
            <v>39000</v>
          </cell>
          <cell r="AT135">
            <v>2184000</v>
          </cell>
          <cell r="AV135">
            <v>0</v>
          </cell>
          <cell r="AW135">
            <v>186544.31</v>
          </cell>
          <cell r="AX135">
            <v>10446481.359999999</v>
          </cell>
          <cell r="AZ135">
            <v>26125</v>
          </cell>
          <cell r="BA135">
            <v>121419.31</v>
          </cell>
          <cell r="BB135">
            <v>39000</v>
          </cell>
          <cell r="BC135">
            <v>0</v>
          </cell>
          <cell r="BD135">
            <v>186544.31</v>
          </cell>
        </row>
        <row r="136">
          <cell r="A136">
            <v>10161</v>
          </cell>
          <cell r="G136" t="str">
            <v>Concrete Mixer, 0.25 m3</v>
          </cell>
          <cell r="H136">
            <v>1</v>
          </cell>
          <cell r="I136" t="str">
            <v>Jam</v>
          </cell>
          <cell r="J136">
            <v>1</v>
          </cell>
          <cell r="K136">
            <v>1</v>
          </cell>
          <cell r="L136">
            <v>1</v>
          </cell>
          <cell r="M136">
            <v>25</v>
          </cell>
          <cell r="N136">
            <v>7</v>
          </cell>
          <cell r="O136">
            <v>1</v>
          </cell>
          <cell r="P136">
            <v>175</v>
          </cell>
          <cell r="Q136">
            <v>56</v>
          </cell>
          <cell r="R136">
            <v>56</v>
          </cell>
          <cell r="S136">
            <v>0.64</v>
          </cell>
          <cell r="T136">
            <v>21527.000000000004</v>
          </cell>
          <cell r="U136">
            <v>4598</v>
          </cell>
          <cell r="V136">
            <v>1205512.0000000002</v>
          </cell>
          <cell r="W136">
            <v>257488</v>
          </cell>
          <cell r="X136">
            <v>21527</v>
          </cell>
          <cell r="Y136">
            <v>4598</v>
          </cell>
          <cell r="Z136">
            <v>26125</v>
          </cell>
          <cell r="AA136">
            <v>26125</v>
          </cell>
          <cell r="AB136">
            <v>1463000</v>
          </cell>
          <cell r="AC136" t="str">
            <v>Ready Mixed Concrete Type K-225</v>
          </cell>
          <cell r="AD136" t="str">
            <v>m3</v>
          </cell>
          <cell r="AE136">
            <v>0.3</v>
          </cell>
          <cell r="AF136">
            <v>56</v>
          </cell>
          <cell r="AG136">
            <v>16.8</v>
          </cell>
          <cell r="AH136">
            <v>16.8</v>
          </cell>
          <cell r="AI136">
            <v>316200</v>
          </cell>
          <cell r="AJ136">
            <v>94860</v>
          </cell>
          <cell r="AK136">
            <v>5312160</v>
          </cell>
          <cell r="AL136" t="str">
            <v>Mandor</v>
          </cell>
          <cell r="AM136">
            <v>1</v>
          </cell>
          <cell r="AN136" t="str">
            <v>Hari</v>
          </cell>
          <cell r="AO136">
            <v>5</v>
          </cell>
          <cell r="AP136">
            <v>56</v>
          </cell>
          <cell r="AQ136">
            <v>0.2</v>
          </cell>
          <cell r="AR136">
            <v>35000</v>
          </cell>
          <cell r="AS136">
            <v>7000</v>
          </cell>
          <cell r="AT136">
            <v>392000</v>
          </cell>
        </row>
        <row r="137">
          <cell r="A137">
            <v>10162</v>
          </cell>
          <cell r="K137">
            <v>0</v>
          </cell>
          <cell r="L137">
            <v>0</v>
          </cell>
          <cell r="P137">
            <v>0</v>
          </cell>
          <cell r="Q137">
            <v>0</v>
          </cell>
          <cell r="R137">
            <v>0</v>
          </cell>
          <cell r="S137">
            <v>0</v>
          </cell>
          <cell r="V137">
            <v>0</v>
          </cell>
          <cell r="W137">
            <v>0</v>
          </cell>
          <cell r="X137">
            <v>0</v>
          </cell>
          <cell r="Y137">
            <v>0</v>
          </cell>
          <cell r="Z137">
            <v>0</v>
          </cell>
          <cell r="AA137">
            <v>0</v>
          </cell>
          <cell r="AB137">
            <v>0</v>
          </cell>
          <cell r="AC137" t="str">
            <v>Pasir Pasang</v>
          </cell>
          <cell r="AD137" t="str">
            <v>m3</v>
          </cell>
          <cell r="AE137">
            <v>0.43038922155688625</v>
          </cell>
          <cell r="AF137">
            <v>56</v>
          </cell>
          <cell r="AG137">
            <v>24.101796407185631</v>
          </cell>
          <cell r="AH137">
            <v>24.101796407185631</v>
          </cell>
          <cell r="AI137">
            <v>61710</v>
          </cell>
          <cell r="AJ137">
            <v>26559.31</v>
          </cell>
          <cell r="AK137">
            <v>1487321.36</v>
          </cell>
          <cell r="AL137" t="str">
            <v>Tukang</v>
          </cell>
          <cell r="AM137">
            <v>2</v>
          </cell>
          <cell r="AN137" t="str">
            <v>Hari</v>
          </cell>
          <cell r="AO137">
            <v>5</v>
          </cell>
          <cell r="AP137">
            <v>56</v>
          </cell>
          <cell r="AQ137">
            <v>0.4</v>
          </cell>
          <cell r="AR137">
            <v>30000</v>
          </cell>
          <cell r="AS137">
            <v>12000</v>
          </cell>
          <cell r="AT137">
            <v>672000</v>
          </cell>
        </row>
        <row r="138">
          <cell r="A138">
            <v>10163</v>
          </cell>
          <cell r="L138">
            <v>0</v>
          </cell>
          <cell r="S138">
            <v>0</v>
          </cell>
          <cell r="AL138" t="str">
            <v>Pekerja</v>
          </cell>
          <cell r="AM138">
            <v>4</v>
          </cell>
          <cell r="AN138" t="str">
            <v>Hari</v>
          </cell>
          <cell r="AO138">
            <v>5</v>
          </cell>
          <cell r="AP138">
            <v>56</v>
          </cell>
          <cell r="AQ138">
            <v>0.8</v>
          </cell>
          <cell r="AR138">
            <v>25000</v>
          </cell>
          <cell r="AS138">
            <v>20000</v>
          </cell>
          <cell r="AT138">
            <v>1120000</v>
          </cell>
        </row>
        <row r="139">
          <cell r="A139">
            <v>10164</v>
          </cell>
          <cell r="L139">
            <v>0</v>
          </cell>
          <cell r="S139">
            <v>0</v>
          </cell>
        </row>
        <row r="140">
          <cell r="A140">
            <v>10165</v>
          </cell>
          <cell r="L140">
            <v>0</v>
          </cell>
          <cell r="S140">
            <v>0</v>
          </cell>
        </row>
        <row r="141">
          <cell r="A141">
            <v>10166</v>
          </cell>
          <cell r="L141">
            <v>0</v>
          </cell>
          <cell r="S141">
            <v>0</v>
          </cell>
        </row>
        <row r="142">
          <cell r="A142">
            <v>10167</v>
          </cell>
          <cell r="L142">
            <v>0</v>
          </cell>
          <cell r="S142">
            <v>0</v>
          </cell>
        </row>
        <row r="143">
          <cell r="A143">
            <v>10170</v>
          </cell>
          <cell r="B143">
            <v>16</v>
          </cell>
          <cell r="C143" t="str">
            <v>b.16</v>
          </cell>
          <cell r="D143" t="str">
            <v>Pekerjaan batu kosong/ Rip-rap</v>
          </cell>
          <cell r="E143" t="str">
            <v>m3</v>
          </cell>
          <cell r="F143">
            <v>0</v>
          </cell>
          <cell r="H143">
            <v>0</v>
          </cell>
          <cell r="Z143">
            <v>0</v>
          </cell>
          <cell r="AA143">
            <v>0</v>
          </cell>
          <cell r="AB143">
            <v>0</v>
          </cell>
          <cell r="AJ143">
            <v>629850</v>
          </cell>
          <cell r="AK143">
            <v>0</v>
          </cell>
          <cell r="AO143">
            <v>5</v>
          </cell>
          <cell r="AS143">
            <v>39000</v>
          </cell>
          <cell r="AT143">
            <v>0</v>
          </cell>
          <cell r="AV143">
            <v>0</v>
          </cell>
          <cell r="AW143">
            <v>668850</v>
          </cell>
          <cell r="AX143">
            <v>0</v>
          </cell>
          <cell r="AZ143">
            <v>0</v>
          </cell>
          <cell r="BA143">
            <v>629850</v>
          </cell>
          <cell r="BB143">
            <v>39000</v>
          </cell>
          <cell r="BC143">
            <v>0</v>
          </cell>
          <cell r="BD143">
            <v>668850</v>
          </cell>
        </row>
        <row r="144">
          <cell r="A144">
            <v>10171</v>
          </cell>
          <cell r="K144">
            <v>0</v>
          </cell>
          <cell r="L144">
            <v>1</v>
          </cell>
          <cell r="M144">
            <v>25</v>
          </cell>
          <cell r="N144">
            <v>7</v>
          </cell>
          <cell r="O144">
            <v>1</v>
          </cell>
          <cell r="P144">
            <v>175</v>
          </cell>
          <cell r="Q144">
            <v>0</v>
          </cell>
          <cell r="R144">
            <v>0</v>
          </cell>
          <cell r="S144">
            <v>0</v>
          </cell>
          <cell r="V144">
            <v>0</v>
          </cell>
          <cell r="W144">
            <v>0</v>
          </cell>
          <cell r="X144">
            <v>0</v>
          </cell>
          <cell r="Y144">
            <v>0</v>
          </cell>
          <cell r="Z144">
            <v>0</v>
          </cell>
          <cell r="AA144">
            <v>0</v>
          </cell>
          <cell r="AB144">
            <v>0</v>
          </cell>
          <cell r="AC144" t="str">
            <v>Batu Kali</v>
          </cell>
          <cell r="AD144" t="str">
            <v>m3</v>
          </cell>
          <cell r="AE144">
            <v>6.5</v>
          </cell>
          <cell r="AF144">
            <v>0</v>
          </cell>
          <cell r="AG144">
            <v>0</v>
          </cell>
          <cell r="AH144">
            <v>0</v>
          </cell>
          <cell r="AI144">
            <v>96900</v>
          </cell>
          <cell r="AJ144">
            <v>629850</v>
          </cell>
          <cell r="AK144">
            <v>0</v>
          </cell>
          <cell r="AL144" t="str">
            <v>Mandor</v>
          </cell>
          <cell r="AM144">
            <v>1</v>
          </cell>
          <cell r="AN144" t="str">
            <v>Hari</v>
          </cell>
          <cell r="AO144">
            <v>5</v>
          </cell>
          <cell r="AP144">
            <v>0</v>
          </cell>
          <cell r="AQ144">
            <v>0.2</v>
          </cell>
          <cell r="AR144">
            <v>35000</v>
          </cell>
          <cell r="AS144">
            <v>7000</v>
          </cell>
          <cell r="AT144">
            <v>0</v>
          </cell>
        </row>
        <row r="145">
          <cell r="A145">
            <v>10172</v>
          </cell>
          <cell r="K145">
            <v>0</v>
          </cell>
          <cell r="L145">
            <v>0</v>
          </cell>
          <cell r="P145">
            <v>0</v>
          </cell>
          <cell r="Q145">
            <v>0</v>
          </cell>
          <cell r="R145">
            <v>0</v>
          </cell>
          <cell r="S145">
            <v>0</v>
          </cell>
          <cell r="V145">
            <v>0</v>
          </cell>
          <cell r="W145">
            <v>0</v>
          </cell>
          <cell r="X145">
            <v>0</v>
          </cell>
          <cell r="Y145">
            <v>0</v>
          </cell>
          <cell r="Z145">
            <v>0</v>
          </cell>
          <cell r="AA145">
            <v>0</v>
          </cell>
          <cell r="AB145">
            <v>0</v>
          </cell>
          <cell r="AF145">
            <v>0</v>
          </cell>
          <cell r="AG145">
            <v>0</v>
          </cell>
          <cell r="AH145">
            <v>0</v>
          </cell>
          <cell r="AJ145">
            <v>0</v>
          </cell>
          <cell r="AK145">
            <v>0</v>
          </cell>
          <cell r="AL145" t="str">
            <v>Tukang</v>
          </cell>
          <cell r="AM145">
            <v>2</v>
          </cell>
          <cell r="AN145" t="str">
            <v>Hari</v>
          </cell>
          <cell r="AO145">
            <v>5</v>
          </cell>
          <cell r="AP145">
            <v>0</v>
          </cell>
          <cell r="AQ145">
            <v>0.4</v>
          </cell>
          <cell r="AR145">
            <v>30000</v>
          </cell>
          <cell r="AS145">
            <v>12000</v>
          </cell>
          <cell r="AT145">
            <v>0</v>
          </cell>
        </row>
        <row r="146">
          <cell r="A146">
            <v>10173</v>
          </cell>
          <cell r="K146">
            <v>0</v>
          </cell>
          <cell r="L146">
            <v>0</v>
          </cell>
          <cell r="P146">
            <v>0</v>
          </cell>
          <cell r="Q146">
            <v>0</v>
          </cell>
          <cell r="R146">
            <v>0</v>
          </cell>
          <cell r="S146">
            <v>0</v>
          </cell>
          <cell r="V146">
            <v>0</v>
          </cell>
          <cell r="W146">
            <v>0</v>
          </cell>
          <cell r="X146">
            <v>0</v>
          </cell>
          <cell r="Y146">
            <v>0</v>
          </cell>
          <cell r="Z146">
            <v>0</v>
          </cell>
          <cell r="AA146">
            <v>0</v>
          </cell>
          <cell r="AB146">
            <v>0</v>
          </cell>
          <cell r="AF146">
            <v>0</v>
          </cell>
          <cell r="AG146">
            <v>0</v>
          </cell>
          <cell r="AH146">
            <v>0</v>
          </cell>
          <cell r="AJ146">
            <v>0</v>
          </cell>
          <cell r="AK146">
            <v>0</v>
          </cell>
          <cell r="AL146" t="str">
            <v>Pekerja</v>
          </cell>
          <cell r="AM146">
            <v>4</v>
          </cell>
          <cell r="AN146" t="str">
            <v>Hari</v>
          </cell>
          <cell r="AO146">
            <v>5</v>
          </cell>
          <cell r="AP146">
            <v>0</v>
          </cell>
          <cell r="AQ146">
            <v>0.8</v>
          </cell>
          <cell r="AR146">
            <v>25000</v>
          </cell>
          <cell r="AS146">
            <v>20000</v>
          </cell>
          <cell r="AT146">
            <v>0</v>
          </cell>
        </row>
        <row r="147">
          <cell r="A147">
            <v>10174</v>
          </cell>
          <cell r="K147">
            <v>0</v>
          </cell>
          <cell r="L147">
            <v>0</v>
          </cell>
          <cell r="P147">
            <v>0</v>
          </cell>
          <cell r="Q147">
            <v>0</v>
          </cell>
          <cell r="R147">
            <v>0</v>
          </cell>
          <cell r="S147">
            <v>0</v>
          </cell>
          <cell r="X147">
            <v>0</v>
          </cell>
          <cell r="Y147">
            <v>0</v>
          </cell>
          <cell r="Z147">
            <v>0</v>
          </cell>
          <cell r="AA147">
            <v>0</v>
          </cell>
          <cell r="AB147">
            <v>0</v>
          </cell>
          <cell r="AF147">
            <v>0</v>
          </cell>
          <cell r="AG147">
            <v>0</v>
          </cell>
          <cell r="AH147">
            <v>0</v>
          </cell>
          <cell r="AJ147">
            <v>0</v>
          </cell>
          <cell r="AK147">
            <v>0</v>
          </cell>
          <cell r="AM147">
            <v>0</v>
          </cell>
          <cell r="AO147">
            <v>0</v>
          </cell>
          <cell r="AP147">
            <v>0</v>
          </cell>
          <cell r="AQ147">
            <v>0</v>
          </cell>
          <cell r="AS147">
            <v>0</v>
          </cell>
          <cell r="AT147">
            <v>0</v>
          </cell>
        </row>
        <row r="148">
          <cell r="A148">
            <v>10175</v>
          </cell>
          <cell r="K148">
            <v>0</v>
          </cell>
          <cell r="L148">
            <v>0</v>
          </cell>
          <cell r="P148">
            <v>0</v>
          </cell>
          <cell r="Q148">
            <v>0</v>
          </cell>
          <cell r="R148">
            <v>0</v>
          </cell>
          <cell r="S148">
            <v>0</v>
          </cell>
          <cell r="X148">
            <v>0</v>
          </cell>
          <cell r="Y148">
            <v>0</v>
          </cell>
          <cell r="Z148">
            <v>0</v>
          </cell>
          <cell r="AA148">
            <v>0</v>
          </cell>
          <cell r="AB148">
            <v>0</v>
          </cell>
          <cell r="AF148">
            <v>0</v>
          </cell>
          <cell r="AG148">
            <v>0</v>
          </cell>
          <cell r="AH148">
            <v>0</v>
          </cell>
          <cell r="AJ148">
            <v>0</v>
          </cell>
          <cell r="AK148">
            <v>0</v>
          </cell>
          <cell r="AM148">
            <v>0</v>
          </cell>
          <cell r="AO148">
            <v>0</v>
          </cell>
          <cell r="AP148">
            <v>0</v>
          </cell>
          <cell r="AQ148">
            <v>0</v>
          </cell>
          <cell r="AS148">
            <v>0</v>
          </cell>
          <cell r="AT148">
            <v>0</v>
          </cell>
        </row>
        <row r="149">
          <cell r="A149">
            <v>10176</v>
          </cell>
          <cell r="K149">
            <v>0</v>
          </cell>
          <cell r="L149">
            <v>0</v>
          </cell>
          <cell r="P149">
            <v>0</v>
          </cell>
          <cell r="Q149">
            <v>0</v>
          </cell>
          <cell r="R149">
            <v>0</v>
          </cell>
          <cell r="S149">
            <v>0</v>
          </cell>
          <cell r="X149">
            <v>0</v>
          </cell>
          <cell r="Y149">
            <v>0</v>
          </cell>
          <cell r="Z149">
            <v>0</v>
          </cell>
          <cell r="AA149">
            <v>0</v>
          </cell>
          <cell r="AB149">
            <v>0</v>
          </cell>
          <cell r="AF149">
            <v>0</v>
          </cell>
          <cell r="AM149">
            <v>0</v>
          </cell>
          <cell r="AO149">
            <v>0</v>
          </cell>
          <cell r="AP149">
            <v>0</v>
          </cell>
          <cell r="AQ149">
            <v>0</v>
          </cell>
          <cell r="AS149">
            <v>0</v>
          </cell>
          <cell r="AT149">
            <v>0</v>
          </cell>
        </row>
        <row r="150">
          <cell r="A150">
            <v>10177</v>
          </cell>
          <cell r="K150">
            <v>0</v>
          </cell>
          <cell r="L150">
            <v>0</v>
          </cell>
          <cell r="P150">
            <v>0</v>
          </cell>
          <cell r="Q150">
            <v>0</v>
          </cell>
          <cell r="R150">
            <v>0</v>
          </cell>
          <cell r="S150">
            <v>0</v>
          </cell>
          <cell r="X150">
            <v>0</v>
          </cell>
          <cell r="Y150">
            <v>0</v>
          </cell>
          <cell r="Z150">
            <v>0</v>
          </cell>
          <cell r="AA150">
            <v>0</v>
          </cell>
          <cell r="AB150">
            <v>0</v>
          </cell>
          <cell r="AF150">
            <v>0</v>
          </cell>
        </row>
        <row r="151">
          <cell r="A151">
            <v>10180</v>
          </cell>
          <cell r="B151">
            <v>17</v>
          </cell>
          <cell r="C151" t="str">
            <v>b.17</v>
          </cell>
          <cell r="D151" t="str">
            <v>Pekerjaan lapisan ijuk 5 cm</v>
          </cell>
          <cell r="E151" t="str">
            <v>m2</v>
          </cell>
          <cell r="F151">
            <v>0</v>
          </cell>
          <cell r="H151">
            <v>0</v>
          </cell>
          <cell r="Z151">
            <v>0</v>
          </cell>
          <cell r="AA151">
            <v>0</v>
          </cell>
          <cell r="AB151">
            <v>0</v>
          </cell>
          <cell r="AJ151">
            <v>3570</v>
          </cell>
          <cell r="AK151">
            <v>0</v>
          </cell>
          <cell r="AO151">
            <v>25</v>
          </cell>
          <cell r="AS151">
            <v>3400</v>
          </cell>
          <cell r="AT151">
            <v>0</v>
          </cell>
          <cell r="AV151">
            <v>0</v>
          </cell>
          <cell r="AW151">
            <v>6970</v>
          </cell>
          <cell r="AX151">
            <v>0</v>
          </cell>
          <cell r="AZ151">
            <v>0</v>
          </cell>
          <cell r="BA151">
            <v>3570</v>
          </cell>
          <cell r="BB151">
            <v>3400</v>
          </cell>
          <cell r="BC151">
            <v>0</v>
          </cell>
          <cell r="BD151">
            <v>6970</v>
          </cell>
        </row>
        <row r="152">
          <cell r="A152">
            <v>10181</v>
          </cell>
          <cell r="K152">
            <v>0</v>
          </cell>
          <cell r="L152">
            <v>0.5</v>
          </cell>
          <cell r="M152">
            <v>25</v>
          </cell>
          <cell r="N152">
            <v>7</v>
          </cell>
          <cell r="O152">
            <v>1</v>
          </cell>
          <cell r="P152">
            <v>87.5</v>
          </cell>
          <cell r="Q152">
            <v>0</v>
          </cell>
          <cell r="R152">
            <v>0</v>
          </cell>
          <cell r="S152">
            <v>0</v>
          </cell>
          <cell r="V152">
            <v>0</v>
          </cell>
          <cell r="W152">
            <v>0</v>
          </cell>
          <cell r="X152">
            <v>0</v>
          </cell>
          <cell r="Y152">
            <v>0</v>
          </cell>
          <cell r="Z152">
            <v>0</v>
          </cell>
          <cell r="AA152">
            <v>0</v>
          </cell>
          <cell r="AB152">
            <v>0</v>
          </cell>
          <cell r="AC152" t="str">
            <v>Ijuk</v>
          </cell>
          <cell r="AD152" t="str">
            <v>m2</v>
          </cell>
          <cell r="AE152">
            <v>1</v>
          </cell>
          <cell r="AF152">
            <v>0</v>
          </cell>
          <cell r="AG152">
            <v>0</v>
          </cell>
          <cell r="AH152">
            <v>0</v>
          </cell>
          <cell r="AI152">
            <v>3570</v>
          </cell>
          <cell r="AJ152">
            <v>3570</v>
          </cell>
          <cell r="AK152">
            <v>0</v>
          </cell>
          <cell r="AL152" t="str">
            <v>Mandor</v>
          </cell>
          <cell r="AM152">
            <v>1</v>
          </cell>
          <cell r="AN152" t="str">
            <v>Hari</v>
          </cell>
          <cell r="AO152">
            <v>25</v>
          </cell>
          <cell r="AP152">
            <v>0</v>
          </cell>
          <cell r="AQ152">
            <v>0.04</v>
          </cell>
          <cell r="AR152">
            <v>35000</v>
          </cell>
          <cell r="AS152">
            <v>1400</v>
          </cell>
          <cell r="AT152">
            <v>0</v>
          </cell>
        </row>
        <row r="153">
          <cell r="A153">
            <v>10182</v>
          </cell>
          <cell r="K153">
            <v>0</v>
          </cell>
          <cell r="L153">
            <v>0</v>
          </cell>
          <cell r="P153">
            <v>0</v>
          </cell>
          <cell r="Q153">
            <v>0</v>
          </cell>
          <cell r="R153">
            <v>0</v>
          </cell>
          <cell r="S153">
            <v>0</v>
          </cell>
          <cell r="X153">
            <v>0</v>
          </cell>
          <cell r="Y153">
            <v>0</v>
          </cell>
          <cell r="Z153">
            <v>0</v>
          </cell>
          <cell r="AA153">
            <v>0</v>
          </cell>
          <cell r="AB153">
            <v>0</v>
          </cell>
          <cell r="AF153">
            <v>0</v>
          </cell>
          <cell r="AL153" t="str">
            <v>Pekerja</v>
          </cell>
          <cell r="AM153">
            <v>2</v>
          </cell>
          <cell r="AN153" t="str">
            <v>Hari</v>
          </cell>
          <cell r="AO153">
            <v>25</v>
          </cell>
          <cell r="AP153">
            <v>0</v>
          </cell>
          <cell r="AQ153">
            <v>0.08</v>
          </cell>
          <cell r="AR153">
            <v>25000</v>
          </cell>
          <cell r="AS153">
            <v>2000</v>
          </cell>
          <cell r="AT153">
            <v>0</v>
          </cell>
        </row>
        <row r="154">
          <cell r="A154">
            <v>10183</v>
          </cell>
          <cell r="K154">
            <v>0</v>
          </cell>
          <cell r="L154">
            <v>0</v>
          </cell>
          <cell r="P154">
            <v>0</v>
          </cell>
          <cell r="Q154">
            <v>0</v>
          </cell>
          <cell r="R154">
            <v>0</v>
          </cell>
          <cell r="S154">
            <v>0</v>
          </cell>
          <cell r="X154">
            <v>0</v>
          </cell>
          <cell r="Y154">
            <v>0</v>
          </cell>
          <cell r="Z154">
            <v>0</v>
          </cell>
          <cell r="AA154">
            <v>0</v>
          </cell>
          <cell r="AB154">
            <v>0</v>
          </cell>
        </row>
        <row r="155">
          <cell r="A155">
            <v>10184</v>
          </cell>
          <cell r="K155">
            <v>0</v>
          </cell>
          <cell r="L155">
            <v>0</v>
          </cell>
          <cell r="P155">
            <v>0</v>
          </cell>
          <cell r="Q155">
            <v>0</v>
          </cell>
          <cell r="R155">
            <v>0</v>
          </cell>
          <cell r="S155">
            <v>0</v>
          </cell>
          <cell r="X155">
            <v>0</v>
          </cell>
          <cell r="Y155">
            <v>0</v>
          </cell>
          <cell r="Z155">
            <v>0</v>
          </cell>
          <cell r="AA155">
            <v>0</v>
          </cell>
          <cell r="AB155">
            <v>0</v>
          </cell>
        </row>
        <row r="156">
          <cell r="A156">
            <v>10185</v>
          </cell>
          <cell r="K156">
            <v>0</v>
          </cell>
          <cell r="L156">
            <v>0</v>
          </cell>
          <cell r="P156">
            <v>0</v>
          </cell>
          <cell r="Q156">
            <v>0</v>
          </cell>
          <cell r="R156">
            <v>0</v>
          </cell>
          <cell r="S156">
            <v>0</v>
          </cell>
          <cell r="X156">
            <v>0</v>
          </cell>
          <cell r="Y156">
            <v>0</v>
          </cell>
          <cell r="Z156">
            <v>0</v>
          </cell>
          <cell r="AA156">
            <v>0</v>
          </cell>
          <cell r="AB156">
            <v>0</v>
          </cell>
        </row>
        <row r="157">
          <cell r="A157">
            <v>10186</v>
          </cell>
          <cell r="K157">
            <v>0</v>
          </cell>
          <cell r="L157">
            <v>0</v>
          </cell>
          <cell r="P157">
            <v>0</v>
          </cell>
          <cell r="Q157">
            <v>0</v>
          </cell>
          <cell r="R157">
            <v>0</v>
          </cell>
          <cell r="S157">
            <v>0</v>
          </cell>
          <cell r="X157">
            <v>0</v>
          </cell>
          <cell r="Y157">
            <v>0</v>
          </cell>
          <cell r="Z157">
            <v>0</v>
          </cell>
          <cell r="AA157">
            <v>0</v>
          </cell>
          <cell r="AB157">
            <v>0</v>
          </cell>
        </row>
        <row r="158">
          <cell r="A158">
            <v>10187</v>
          </cell>
          <cell r="K158">
            <v>0</v>
          </cell>
          <cell r="L158">
            <v>0</v>
          </cell>
          <cell r="P158">
            <v>0</v>
          </cell>
          <cell r="Q158">
            <v>0</v>
          </cell>
          <cell r="R158">
            <v>0</v>
          </cell>
          <cell r="S158">
            <v>0</v>
          </cell>
          <cell r="X158">
            <v>0</v>
          </cell>
          <cell r="Y158">
            <v>0</v>
          </cell>
          <cell r="Z158">
            <v>0</v>
          </cell>
          <cell r="AA158">
            <v>0</v>
          </cell>
          <cell r="AB158">
            <v>0</v>
          </cell>
        </row>
        <row r="159">
          <cell r="A159">
            <v>10190</v>
          </cell>
          <cell r="B159">
            <v>18</v>
          </cell>
          <cell r="C159" t="str">
            <v>b.18</v>
          </cell>
          <cell r="D159" t="str">
            <v>Pek. Handrail</v>
          </cell>
          <cell r="E159" t="str">
            <v>ls</v>
          </cell>
          <cell r="F159">
            <v>60</v>
          </cell>
          <cell r="H159">
            <v>1</v>
          </cell>
          <cell r="Z159">
            <v>500</v>
          </cell>
          <cell r="AA159">
            <v>500</v>
          </cell>
          <cell r="AB159">
            <v>30000</v>
          </cell>
          <cell r="AJ159">
            <v>229500</v>
          </cell>
          <cell r="AK159">
            <v>13770000</v>
          </cell>
          <cell r="AO159">
            <v>15</v>
          </cell>
          <cell r="AS159">
            <v>12995</v>
          </cell>
          <cell r="AT159">
            <v>779700</v>
          </cell>
          <cell r="AV159">
            <v>0</v>
          </cell>
          <cell r="AW159">
            <v>242995</v>
          </cell>
          <cell r="AX159">
            <v>14579700</v>
          </cell>
          <cell r="AZ159">
            <v>500</v>
          </cell>
          <cell r="BA159">
            <v>229500</v>
          </cell>
          <cell r="BB159">
            <v>12995</v>
          </cell>
          <cell r="BC159">
            <v>0</v>
          </cell>
          <cell r="BD159">
            <v>242995</v>
          </cell>
        </row>
        <row r="160">
          <cell r="A160">
            <v>10191</v>
          </cell>
          <cell r="G160" t="str">
            <v>Alat bantu</v>
          </cell>
          <cell r="H160">
            <v>1</v>
          </cell>
          <cell r="I160" t="str">
            <v>ls</v>
          </cell>
          <cell r="J160">
            <v>1</v>
          </cell>
          <cell r="K160">
            <v>1</v>
          </cell>
          <cell r="L160">
            <v>0.5</v>
          </cell>
          <cell r="M160">
            <v>25</v>
          </cell>
          <cell r="N160">
            <v>7</v>
          </cell>
          <cell r="O160">
            <v>1</v>
          </cell>
          <cell r="P160">
            <v>87.5</v>
          </cell>
          <cell r="Q160">
            <v>60</v>
          </cell>
          <cell r="R160">
            <v>60</v>
          </cell>
          <cell r="S160">
            <v>1.38</v>
          </cell>
          <cell r="T160">
            <v>500</v>
          </cell>
          <cell r="U160">
            <v>0</v>
          </cell>
          <cell r="V160">
            <v>30000</v>
          </cell>
          <cell r="W160">
            <v>0</v>
          </cell>
          <cell r="X160">
            <v>500</v>
          </cell>
          <cell r="Y160">
            <v>0</v>
          </cell>
          <cell r="Z160">
            <v>500</v>
          </cell>
          <cell r="AA160">
            <v>500</v>
          </cell>
          <cell r="AB160">
            <v>30000</v>
          </cell>
          <cell r="AC160" t="str">
            <v>Pipa Galvanize 3" dia - 4000</v>
          </cell>
          <cell r="AD160" t="str">
            <v>m</v>
          </cell>
          <cell r="AE160">
            <v>1</v>
          </cell>
          <cell r="AF160">
            <v>60</v>
          </cell>
          <cell r="AG160">
            <v>60</v>
          </cell>
          <cell r="AH160">
            <v>120</v>
          </cell>
          <cell r="AI160">
            <v>229500</v>
          </cell>
          <cell r="AJ160">
            <v>229500</v>
          </cell>
          <cell r="AK160">
            <v>13770000</v>
          </cell>
          <cell r="AL160" t="str">
            <v>Mandor</v>
          </cell>
          <cell r="AM160">
            <v>1</v>
          </cell>
          <cell r="AN160" t="str">
            <v>Hari</v>
          </cell>
          <cell r="AO160">
            <v>15</v>
          </cell>
          <cell r="AP160">
            <v>60</v>
          </cell>
          <cell r="AQ160">
            <v>6.6600000000000006E-2</v>
          </cell>
          <cell r="AR160">
            <v>35000</v>
          </cell>
          <cell r="AS160">
            <v>2331</v>
          </cell>
          <cell r="AT160">
            <v>139860</v>
          </cell>
        </row>
        <row r="161">
          <cell r="A161">
            <v>10192</v>
          </cell>
          <cell r="K161">
            <v>0</v>
          </cell>
          <cell r="L161">
            <v>0</v>
          </cell>
          <cell r="P161">
            <v>0</v>
          </cell>
          <cell r="Q161">
            <v>0</v>
          </cell>
          <cell r="R161">
            <v>0</v>
          </cell>
          <cell r="S161">
            <v>0</v>
          </cell>
          <cell r="X161">
            <v>0</v>
          </cell>
          <cell r="Y161">
            <v>0</v>
          </cell>
          <cell r="Z161">
            <v>0</v>
          </cell>
          <cell r="AA161">
            <v>0</v>
          </cell>
          <cell r="AB161">
            <v>0</v>
          </cell>
          <cell r="AF161">
            <v>0</v>
          </cell>
          <cell r="AL161" t="str">
            <v>Tukang</v>
          </cell>
          <cell r="AM161">
            <v>2</v>
          </cell>
          <cell r="AN161" t="str">
            <v>Hari</v>
          </cell>
          <cell r="AO161">
            <v>15</v>
          </cell>
          <cell r="AP161">
            <v>60</v>
          </cell>
          <cell r="AQ161">
            <v>0.1333</v>
          </cell>
          <cell r="AR161">
            <v>30000</v>
          </cell>
          <cell r="AS161">
            <v>3999</v>
          </cell>
          <cell r="AT161">
            <v>239940</v>
          </cell>
        </row>
        <row r="162">
          <cell r="A162">
            <v>10193</v>
          </cell>
          <cell r="K162">
            <v>0</v>
          </cell>
          <cell r="L162">
            <v>0</v>
          </cell>
          <cell r="P162">
            <v>0</v>
          </cell>
          <cell r="Q162">
            <v>0</v>
          </cell>
          <cell r="R162">
            <v>0</v>
          </cell>
          <cell r="S162">
            <v>0</v>
          </cell>
          <cell r="X162">
            <v>0</v>
          </cell>
          <cell r="Y162">
            <v>0</v>
          </cell>
          <cell r="Z162">
            <v>0</v>
          </cell>
          <cell r="AA162">
            <v>0</v>
          </cell>
          <cell r="AB162">
            <v>0</v>
          </cell>
          <cell r="AF162">
            <v>0</v>
          </cell>
          <cell r="AL162" t="str">
            <v>Pekerja</v>
          </cell>
          <cell r="AM162">
            <v>4</v>
          </cell>
          <cell r="AN162" t="str">
            <v>Hari</v>
          </cell>
          <cell r="AO162">
            <v>15</v>
          </cell>
          <cell r="AP162">
            <v>60</v>
          </cell>
          <cell r="AQ162">
            <v>0.2666</v>
          </cell>
          <cell r="AR162">
            <v>25000</v>
          </cell>
          <cell r="AS162">
            <v>6665</v>
          </cell>
          <cell r="AT162">
            <v>399900</v>
          </cell>
        </row>
        <row r="163">
          <cell r="A163">
            <v>10194</v>
          </cell>
          <cell r="K163">
            <v>0</v>
          </cell>
          <cell r="L163">
            <v>0</v>
          </cell>
          <cell r="P163">
            <v>0</v>
          </cell>
          <cell r="Q163">
            <v>0</v>
          </cell>
          <cell r="R163">
            <v>0</v>
          </cell>
          <cell r="S163">
            <v>0</v>
          </cell>
          <cell r="X163">
            <v>0</v>
          </cell>
          <cell r="Y163">
            <v>0</v>
          </cell>
          <cell r="Z163">
            <v>0</v>
          </cell>
          <cell r="AA163">
            <v>0</v>
          </cell>
          <cell r="AB163">
            <v>0</v>
          </cell>
          <cell r="AF163">
            <v>0</v>
          </cell>
          <cell r="AO163">
            <v>0</v>
          </cell>
          <cell r="AP163">
            <v>0</v>
          </cell>
          <cell r="AQ163">
            <v>0</v>
          </cell>
          <cell r="AS163">
            <v>0</v>
          </cell>
          <cell r="AT163">
            <v>0</v>
          </cell>
        </row>
        <row r="164">
          <cell r="A164">
            <v>10195</v>
          </cell>
          <cell r="K164">
            <v>0</v>
          </cell>
          <cell r="L164">
            <v>0</v>
          </cell>
          <cell r="P164">
            <v>0</v>
          </cell>
          <cell r="Q164">
            <v>0</v>
          </cell>
          <cell r="R164">
            <v>0</v>
          </cell>
          <cell r="S164">
            <v>0</v>
          </cell>
          <cell r="X164">
            <v>0</v>
          </cell>
          <cell r="Y164">
            <v>0</v>
          </cell>
          <cell r="Z164">
            <v>0</v>
          </cell>
          <cell r="AA164">
            <v>0</v>
          </cell>
          <cell r="AB164">
            <v>0</v>
          </cell>
          <cell r="AF164">
            <v>0</v>
          </cell>
        </row>
        <row r="165">
          <cell r="A165">
            <v>10196</v>
          </cell>
          <cell r="K165">
            <v>0</v>
          </cell>
          <cell r="L165">
            <v>0</v>
          </cell>
          <cell r="P165">
            <v>0</v>
          </cell>
          <cell r="Q165">
            <v>0</v>
          </cell>
          <cell r="R165">
            <v>0</v>
          </cell>
          <cell r="S165">
            <v>0</v>
          </cell>
          <cell r="X165">
            <v>0</v>
          </cell>
          <cell r="Y165">
            <v>0</v>
          </cell>
          <cell r="Z165">
            <v>0</v>
          </cell>
          <cell r="AA165">
            <v>0</v>
          </cell>
          <cell r="AB165">
            <v>0</v>
          </cell>
          <cell r="AF165">
            <v>0</v>
          </cell>
        </row>
        <row r="166">
          <cell r="A166">
            <v>10197</v>
          </cell>
          <cell r="K166">
            <v>0</v>
          </cell>
          <cell r="L166">
            <v>0</v>
          </cell>
          <cell r="P166">
            <v>0</v>
          </cell>
          <cell r="Q166">
            <v>0</v>
          </cell>
          <cell r="R166">
            <v>0</v>
          </cell>
          <cell r="S166">
            <v>0</v>
          </cell>
          <cell r="X166">
            <v>0</v>
          </cell>
          <cell r="Y166">
            <v>0</v>
          </cell>
          <cell r="Z166">
            <v>0</v>
          </cell>
          <cell r="AA166">
            <v>0</v>
          </cell>
          <cell r="AB166">
            <v>0</v>
          </cell>
          <cell r="AF166">
            <v>0</v>
          </cell>
        </row>
        <row r="167">
          <cell r="A167">
            <v>10200</v>
          </cell>
          <cell r="B167">
            <v>19</v>
          </cell>
          <cell r="C167" t="str">
            <v>c.1</v>
          </cell>
          <cell r="D167" t="str">
            <v>Pek. Pembuatan Kistdam, pembelokan aliran &amp; pengeringan</v>
          </cell>
          <cell r="E167" t="str">
            <v>ls</v>
          </cell>
          <cell r="F167">
            <v>1</v>
          </cell>
          <cell r="H167">
            <v>1</v>
          </cell>
          <cell r="Z167">
            <v>710996</v>
          </cell>
          <cell r="AA167">
            <v>710997.1</v>
          </cell>
          <cell r="AB167">
            <v>710997.1</v>
          </cell>
          <cell r="AJ167">
            <v>137700000</v>
          </cell>
          <cell r="AK167">
            <v>137700000</v>
          </cell>
          <cell r="AO167">
            <v>3</v>
          </cell>
          <cell r="AS167">
            <v>36665.5</v>
          </cell>
          <cell r="AT167">
            <v>36665.5</v>
          </cell>
          <cell r="AV167">
            <v>0</v>
          </cell>
          <cell r="AW167">
            <v>138447662.59999999</v>
          </cell>
          <cell r="AX167">
            <v>138447662.59999999</v>
          </cell>
          <cell r="AZ167">
            <v>710997.1</v>
          </cell>
          <cell r="BA167">
            <v>137700000</v>
          </cell>
          <cell r="BB167">
            <v>36665.5</v>
          </cell>
          <cell r="BC167">
            <v>0</v>
          </cell>
          <cell r="BD167">
            <v>138447662.59999999</v>
          </cell>
        </row>
        <row r="168">
          <cell r="A168">
            <v>10201</v>
          </cell>
          <cell r="G168" t="str">
            <v>Excavator, 200 hp</v>
          </cell>
          <cell r="H168">
            <v>1</v>
          </cell>
          <cell r="I168" t="str">
            <v>Jam</v>
          </cell>
          <cell r="J168">
            <v>1</v>
          </cell>
          <cell r="K168">
            <v>1</v>
          </cell>
          <cell r="L168">
            <v>1.5</v>
          </cell>
          <cell r="M168">
            <v>25</v>
          </cell>
          <cell r="N168">
            <v>7</v>
          </cell>
          <cell r="O168">
            <v>1</v>
          </cell>
          <cell r="P168">
            <v>262.5</v>
          </cell>
          <cell r="Q168">
            <v>1</v>
          </cell>
          <cell r="R168">
            <v>1</v>
          </cell>
          <cell r="S168">
            <v>0</v>
          </cell>
          <cell r="T168">
            <v>160616.5</v>
          </cell>
          <cell r="U168">
            <v>30722.999999999996</v>
          </cell>
          <cell r="V168">
            <v>160616.5</v>
          </cell>
          <cell r="W168">
            <v>30722.999999999996</v>
          </cell>
          <cell r="X168">
            <v>160616</v>
          </cell>
          <cell r="Y168">
            <v>30723</v>
          </cell>
          <cell r="Z168">
            <v>191339</v>
          </cell>
          <cell r="AA168">
            <v>191339.5</v>
          </cell>
          <cell r="AB168">
            <v>191339.5</v>
          </cell>
          <cell r="AC168" t="str">
            <v>Sheet Pile baja b = 40 cm</v>
          </cell>
          <cell r="AD168" t="str">
            <v>kg</v>
          </cell>
          <cell r="AE168">
            <v>15000</v>
          </cell>
          <cell r="AF168">
            <v>1</v>
          </cell>
          <cell r="AG168">
            <v>15000</v>
          </cell>
          <cell r="AH168">
            <v>10000</v>
          </cell>
          <cell r="AI168">
            <v>9180</v>
          </cell>
          <cell r="AJ168">
            <v>137700000</v>
          </cell>
          <cell r="AK168">
            <v>137700000</v>
          </cell>
          <cell r="AL168" t="str">
            <v>Mandor</v>
          </cell>
          <cell r="AM168">
            <v>1</v>
          </cell>
          <cell r="AN168" t="str">
            <v>Hari</v>
          </cell>
          <cell r="AO168">
            <v>3</v>
          </cell>
          <cell r="AP168">
            <v>1</v>
          </cell>
          <cell r="AQ168">
            <v>0.33329999999999999</v>
          </cell>
          <cell r="AR168">
            <v>35000</v>
          </cell>
          <cell r="AS168">
            <v>11665.5</v>
          </cell>
          <cell r="AT168">
            <v>11665.5</v>
          </cell>
        </row>
        <row r="169">
          <cell r="A169">
            <v>10202</v>
          </cell>
          <cell r="G169" t="str">
            <v>Bulldozer, 100 - 150 hp</v>
          </cell>
          <cell r="H169">
            <v>1</v>
          </cell>
          <cell r="I169" t="str">
            <v>Jam</v>
          </cell>
          <cell r="J169">
            <v>1</v>
          </cell>
          <cell r="K169">
            <v>1</v>
          </cell>
          <cell r="L169">
            <v>1.5</v>
          </cell>
          <cell r="P169">
            <v>262.5</v>
          </cell>
          <cell r="Q169">
            <v>1</v>
          </cell>
          <cell r="R169">
            <v>1</v>
          </cell>
          <cell r="S169">
            <v>0</v>
          </cell>
          <cell r="T169">
            <v>180555.09999999998</v>
          </cell>
          <cell r="U169">
            <v>42009</v>
          </cell>
          <cell r="V169">
            <v>180555.09999999998</v>
          </cell>
          <cell r="W169">
            <v>42009</v>
          </cell>
          <cell r="X169">
            <v>180555</v>
          </cell>
          <cell r="Y169">
            <v>42009</v>
          </cell>
          <cell r="Z169">
            <v>222564</v>
          </cell>
          <cell r="AA169">
            <v>222564.1</v>
          </cell>
          <cell r="AB169">
            <v>222564.1</v>
          </cell>
          <cell r="AF169">
            <v>0</v>
          </cell>
          <cell r="AG169">
            <v>0</v>
          </cell>
          <cell r="AH169">
            <v>0</v>
          </cell>
          <cell r="AJ169">
            <v>0</v>
          </cell>
          <cell r="AK169">
            <v>0</v>
          </cell>
          <cell r="AL169" t="str">
            <v>Pekerja</v>
          </cell>
          <cell r="AM169">
            <v>3</v>
          </cell>
          <cell r="AN169" t="str">
            <v>Hari</v>
          </cell>
          <cell r="AO169">
            <v>3</v>
          </cell>
          <cell r="AP169">
            <v>1</v>
          </cell>
          <cell r="AQ169">
            <v>1</v>
          </cell>
          <cell r="AR169">
            <v>25000</v>
          </cell>
          <cell r="AS169">
            <v>25000</v>
          </cell>
          <cell r="AT169">
            <v>25000</v>
          </cell>
        </row>
        <row r="170">
          <cell r="A170">
            <v>10203</v>
          </cell>
          <cell r="G170" t="str">
            <v>Vibro Hammer</v>
          </cell>
          <cell r="H170">
            <v>1</v>
          </cell>
          <cell r="I170" t="str">
            <v>Jam</v>
          </cell>
          <cell r="J170">
            <v>1</v>
          </cell>
          <cell r="K170">
            <v>1</v>
          </cell>
          <cell r="L170">
            <v>1.5</v>
          </cell>
          <cell r="P170">
            <v>262.5</v>
          </cell>
          <cell r="Q170">
            <v>1</v>
          </cell>
          <cell r="R170">
            <v>1</v>
          </cell>
          <cell r="S170">
            <v>0</v>
          </cell>
          <cell r="T170">
            <v>85690</v>
          </cell>
          <cell r="U170">
            <v>0</v>
          </cell>
          <cell r="V170">
            <v>85690</v>
          </cell>
          <cell r="W170">
            <v>0</v>
          </cell>
          <cell r="X170">
            <v>85690</v>
          </cell>
          <cell r="Y170">
            <v>0</v>
          </cell>
          <cell r="Z170">
            <v>85690</v>
          </cell>
          <cell r="AA170">
            <v>85690</v>
          </cell>
          <cell r="AB170">
            <v>85690</v>
          </cell>
          <cell r="AE170">
            <v>0</v>
          </cell>
          <cell r="AF170">
            <v>0</v>
          </cell>
          <cell r="AG170">
            <v>0</v>
          </cell>
          <cell r="AH170">
            <v>0</v>
          </cell>
          <cell r="AJ170">
            <v>0</v>
          </cell>
          <cell r="AK170">
            <v>0</v>
          </cell>
          <cell r="AT170">
            <v>0</v>
          </cell>
        </row>
        <row r="171">
          <cell r="A171">
            <v>10204</v>
          </cell>
          <cell r="G171" t="str">
            <v>CrawlerCrane 30 ton</v>
          </cell>
          <cell r="H171">
            <v>1</v>
          </cell>
          <cell r="I171" t="str">
            <v>Jam</v>
          </cell>
          <cell r="J171">
            <v>1</v>
          </cell>
          <cell r="K171">
            <v>1</v>
          </cell>
          <cell r="L171">
            <v>1.5</v>
          </cell>
          <cell r="P171">
            <v>262.5</v>
          </cell>
          <cell r="Q171">
            <v>1</v>
          </cell>
          <cell r="R171">
            <v>1</v>
          </cell>
          <cell r="S171">
            <v>0</v>
          </cell>
          <cell r="T171">
            <v>144210</v>
          </cell>
          <cell r="U171">
            <v>45980</v>
          </cell>
          <cell r="V171">
            <v>144210</v>
          </cell>
          <cell r="W171">
            <v>45980</v>
          </cell>
          <cell r="X171">
            <v>144210</v>
          </cell>
          <cell r="Y171">
            <v>45980</v>
          </cell>
          <cell r="Z171">
            <v>190190</v>
          </cell>
          <cell r="AA171">
            <v>190190</v>
          </cell>
          <cell r="AB171">
            <v>190190</v>
          </cell>
          <cell r="AE171">
            <v>0</v>
          </cell>
          <cell r="AF171">
            <v>0</v>
          </cell>
          <cell r="AG171">
            <v>0</v>
          </cell>
          <cell r="AH171">
            <v>0</v>
          </cell>
          <cell r="AJ171">
            <v>0</v>
          </cell>
          <cell r="AK171">
            <v>0</v>
          </cell>
        </row>
        <row r="172">
          <cell r="A172">
            <v>10205</v>
          </cell>
          <cell r="G172" t="str">
            <v>Engine Pump 70 - 100 mm</v>
          </cell>
          <cell r="H172">
            <v>1</v>
          </cell>
          <cell r="I172" t="str">
            <v>Jam</v>
          </cell>
          <cell r="J172">
            <v>1</v>
          </cell>
          <cell r="K172">
            <v>1</v>
          </cell>
          <cell r="L172">
            <v>1.5</v>
          </cell>
          <cell r="P172">
            <v>262.5</v>
          </cell>
          <cell r="Q172">
            <v>1</v>
          </cell>
          <cell r="R172">
            <v>1</v>
          </cell>
          <cell r="S172">
            <v>0</v>
          </cell>
          <cell r="T172">
            <v>16615.5</v>
          </cell>
          <cell r="U172">
            <v>4598</v>
          </cell>
          <cell r="V172">
            <v>16615.5</v>
          </cell>
          <cell r="W172">
            <v>4598</v>
          </cell>
          <cell r="X172">
            <v>16615</v>
          </cell>
          <cell r="Y172">
            <v>4598</v>
          </cell>
          <cell r="Z172">
            <v>21213</v>
          </cell>
          <cell r="AA172">
            <v>21213.5</v>
          </cell>
          <cell r="AB172">
            <v>21213.5</v>
          </cell>
          <cell r="AE172">
            <v>0</v>
          </cell>
          <cell r="AF172">
            <v>0</v>
          </cell>
          <cell r="AG172">
            <v>0</v>
          </cell>
          <cell r="AH172">
            <v>0</v>
          </cell>
          <cell r="AJ172">
            <v>0</v>
          </cell>
          <cell r="AK172">
            <v>0</v>
          </cell>
        </row>
        <row r="173">
          <cell r="A173">
            <v>10206</v>
          </cell>
          <cell r="K173">
            <v>0</v>
          </cell>
          <cell r="L173">
            <v>0</v>
          </cell>
          <cell r="P173">
            <v>0</v>
          </cell>
          <cell r="Q173">
            <v>0</v>
          </cell>
          <cell r="R173">
            <v>0</v>
          </cell>
          <cell r="S173">
            <v>0</v>
          </cell>
          <cell r="X173">
            <v>0</v>
          </cell>
          <cell r="Y173">
            <v>0</v>
          </cell>
          <cell r="Z173">
            <v>0</v>
          </cell>
          <cell r="AA173">
            <v>0</v>
          </cell>
          <cell r="AB173">
            <v>0</v>
          </cell>
          <cell r="AE173">
            <v>0</v>
          </cell>
          <cell r="AF173">
            <v>0</v>
          </cell>
          <cell r="AG173">
            <v>0</v>
          </cell>
          <cell r="AH173">
            <v>0</v>
          </cell>
          <cell r="AJ173">
            <v>0</v>
          </cell>
          <cell r="AK173">
            <v>0</v>
          </cell>
        </row>
        <row r="174">
          <cell r="A174">
            <v>10207</v>
          </cell>
          <cell r="K174">
            <v>0</v>
          </cell>
          <cell r="L174">
            <v>0</v>
          </cell>
          <cell r="P174">
            <v>0</v>
          </cell>
          <cell r="Q174">
            <v>0</v>
          </cell>
          <cell r="R174">
            <v>0</v>
          </cell>
          <cell r="S174">
            <v>0</v>
          </cell>
          <cell r="X174">
            <v>0</v>
          </cell>
          <cell r="Y174">
            <v>0</v>
          </cell>
          <cell r="Z174">
            <v>0</v>
          </cell>
          <cell r="AA174">
            <v>0</v>
          </cell>
          <cell r="AB174">
            <v>0</v>
          </cell>
        </row>
        <row r="175">
          <cell r="A175">
            <v>10210</v>
          </cell>
          <cell r="B175">
            <v>20</v>
          </cell>
          <cell r="C175" t="str">
            <v>d.1</v>
          </cell>
          <cell r="D175" t="str">
            <v>Pek. Galian dan pembuangan tanah galian (Alat Berat) L=&gt;150 m</v>
          </cell>
          <cell r="E175" t="str">
            <v>m3</v>
          </cell>
          <cell r="F175">
            <v>324</v>
          </cell>
          <cell r="H175">
            <v>55</v>
          </cell>
          <cell r="Z175">
            <v>10425</v>
          </cell>
          <cell r="AA175">
            <v>10145.58</v>
          </cell>
          <cell r="AB175">
            <v>3287167.92</v>
          </cell>
          <cell r="AJ175">
            <v>0</v>
          </cell>
          <cell r="AK175">
            <v>0</v>
          </cell>
          <cell r="AO175">
            <v>55</v>
          </cell>
          <cell r="AS175">
            <v>4268.5</v>
          </cell>
          <cell r="AT175">
            <v>1382994</v>
          </cell>
          <cell r="AW175">
            <v>14414.08</v>
          </cell>
          <cell r="AX175">
            <v>4670161.92</v>
          </cell>
          <cell r="AZ175">
            <v>10145.58</v>
          </cell>
          <cell r="BA175">
            <v>0</v>
          </cell>
          <cell r="BB175">
            <v>4268.5</v>
          </cell>
          <cell r="BC175">
            <v>0</v>
          </cell>
          <cell r="BD175">
            <v>14414.08</v>
          </cell>
        </row>
        <row r="176">
          <cell r="A176">
            <v>10211</v>
          </cell>
          <cell r="G176" t="str">
            <v>Excavator, 200 hp</v>
          </cell>
          <cell r="H176">
            <v>55</v>
          </cell>
          <cell r="I176" t="str">
            <v>Jam</v>
          </cell>
          <cell r="J176">
            <v>1</v>
          </cell>
          <cell r="K176">
            <v>1.8100000000000002E-2</v>
          </cell>
          <cell r="L176">
            <v>1</v>
          </cell>
          <cell r="M176">
            <v>25</v>
          </cell>
          <cell r="N176">
            <v>7</v>
          </cell>
          <cell r="O176">
            <v>1</v>
          </cell>
          <cell r="P176">
            <v>175</v>
          </cell>
          <cell r="Q176">
            <v>324</v>
          </cell>
          <cell r="R176">
            <v>6</v>
          </cell>
          <cell r="S176">
            <v>0.06</v>
          </cell>
          <cell r="T176">
            <v>160616.5</v>
          </cell>
          <cell r="U176">
            <v>30722.999999999996</v>
          </cell>
          <cell r="V176">
            <v>963699</v>
          </cell>
          <cell r="W176">
            <v>184337.99999999997</v>
          </cell>
          <cell r="X176">
            <v>2974</v>
          </cell>
          <cell r="Y176">
            <v>568</v>
          </cell>
          <cell r="Z176">
            <v>3542</v>
          </cell>
          <cell r="AA176">
            <v>3463.24</v>
          </cell>
          <cell r="AB176">
            <v>1122089.76</v>
          </cell>
          <cell r="AF176">
            <v>324</v>
          </cell>
          <cell r="AG176">
            <v>0</v>
          </cell>
          <cell r="AH176">
            <v>0</v>
          </cell>
          <cell r="AJ176">
            <v>0</v>
          </cell>
          <cell r="AK176">
            <v>0</v>
          </cell>
          <cell r="AL176" t="str">
            <v>Mandor</v>
          </cell>
          <cell r="AM176">
            <v>1</v>
          </cell>
          <cell r="AN176" t="str">
            <v>Hari</v>
          </cell>
          <cell r="AO176">
            <v>55</v>
          </cell>
          <cell r="AP176">
            <v>324</v>
          </cell>
          <cell r="AQ176">
            <v>1.8100000000000002E-2</v>
          </cell>
          <cell r="AR176">
            <v>35000</v>
          </cell>
          <cell r="AS176">
            <v>633.5</v>
          </cell>
          <cell r="AT176">
            <v>205254</v>
          </cell>
        </row>
        <row r="177">
          <cell r="A177">
            <v>10212</v>
          </cell>
          <cell r="G177" t="str">
            <v>Wheel Loader 1.7 m3</v>
          </cell>
          <cell r="H177">
            <v>55</v>
          </cell>
          <cell r="I177" t="str">
            <v>Jam</v>
          </cell>
          <cell r="J177">
            <v>1</v>
          </cell>
          <cell r="K177">
            <v>1.8100000000000002E-2</v>
          </cell>
          <cell r="L177">
            <v>1</v>
          </cell>
          <cell r="P177">
            <v>175</v>
          </cell>
          <cell r="Q177">
            <v>324</v>
          </cell>
          <cell r="R177">
            <v>6</v>
          </cell>
          <cell r="S177">
            <v>0.06</v>
          </cell>
          <cell r="T177">
            <v>154524.15</v>
          </cell>
          <cell r="U177">
            <v>44140.800000000003</v>
          </cell>
          <cell r="V177">
            <v>927144.89999999991</v>
          </cell>
          <cell r="W177">
            <v>264844.80000000005</v>
          </cell>
          <cell r="X177">
            <v>2861</v>
          </cell>
          <cell r="Y177">
            <v>817</v>
          </cell>
          <cell r="Z177">
            <v>3678</v>
          </cell>
          <cell r="AA177">
            <v>3595.83</v>
          </cell>
          <cell r="AB177">
            <v>1165048.92</v>
          </cell>
          <cell r="AF177">
            <v>0</v>
          </cell>
          <cell r="AG177">
            <v>0</v>
          </cell>
          <cell r="AH177">
            <v>0</v>
          </cell>
          <cell r="AJ177">
            <v>0</v>
          </cell>
          <cell r="AK177">
            <v>0</v>
          </cell>
          <cell r="AL177" t="str">
            <v>Pekerja</v>
          </cell>
          <cell r="AM177">
            <v>8</v>
          </cell>
          <cell r="AN177" t="str">
            <v>Hari</v>
          </cell>
          <cell r="AO177">
            <v>55</v>
          </cell>
          <cell r="AP177">
            <v>324</v>
          </cell>
          <cell r="AQ177">
            <v>0.1454</v>
          </cell>
          <cell r="AR177">
            <v>25000</v>
          </cell>
          <cell r="AS177">
            <v>3635</v>
          </cell>
          <cell r="AT177">
            <v>1177740</v>
          </cell>
        </row>
        <row r="178">
          <cell r="A178">
            <v>10213</v>
          </cell>
          <cell r="G178" t="str">
            <v>Dump Truck, 3-4 m3</v>
          </cell>
          <cell r="H178">
            <v>24.000000000000007</v>
          </cell>
          <cell r="I178" t="str">
            <v>Jam</v>
          </cell>
          <cell r="J178">
            <v>1</v>
          </cell>
          <cell r="K178">
            <v>4.1599999999999998E-2</v>
          </cell>
          <cell r="L178">
            <v>1</v>
          </cell>
          <cell r="P178">
            <v>175</v>
          </cell>
          <cell r="Q178">
            <v>324</v>
          </cell>
          <cell r="R178">
            <v>14</v>
          </cell>
          <cell r="S178">
            <v>0.16</v>
          </cell>
          <cell r="T178">
            <v>55384.999999999993</v>
          </cell>
          <cell r="U178">
            <v>18810</v>
          </cell>
          <cell r="V178">
            <v>775389.99999999988</v>
          </cell>
          <cell r="W178">
            <v>263340</v>
          </cell>
          <cell r="X178">
            <v>2393</v>
          </cell>
          <cell r="Y178">
            <v>812</v>
          </cell>
          <cell r="Z178">
            <v>3205</v>
          </cell>
          <cell r="AA178">
            <v>3086.51</v>
          </cell>
          <cell r="AB178">
            <v>1000029.2400000001</v>
          </cell>
          <cell r="AO178">
            <v>0</v>
          </cell>
          <cell r="AP178">
            <v>0</v>
          </cell>
          <cell r="AQ178">
            <v>0</v>
          </cell>
          <cell r="AS178">
            <v>0</v>
          </cell>
          <cell r="AT178">
            <v>0</v>
          </cell>
        </row>
        <row r="179">
          <cell r="A179">
            <v>10214</v>
          </cell>
          <cell r="K179">
            <v>0</v>
          </cell>
          <cell r="L179">
            <v>0</v>
          </cell>
          <cell r="P179">
            <v>0</v>
          </cell>
          <cell r="Q179">
            <v>0</v>
          </cell>
          <cell r="R179">
            <v>0</v>
          </cell>
          <cell r="S179">
            <v>0</v>
          </cell>
          <cell r="X179">
            <v>0</v>
          </cell>
          <cell r="Y179">
            <v>0</v>
          </cell>
          <cell r="Z179">
            <v>0</v>
          </cell>
          <cell r="AA179">
            <v>0</v>
          </cell>
          <cell r="AB179">
            <v>0</v>
          </cell>
        </row>
        <row r="180">
          <cell r="A180">
            <v>10215</v>
          </cell>
          <cell r="K180">
            <v>0</v>
          </cell>
          <cell r="L180">
            <v>0</v>
          </cell>
          <cell r="P180">
            <v>0</v>
          </cell>
          <cell r="Q180">
            <v>0</v>
          </cell>
          <cell r="R180">
            <v>0</v>
          </cell>
          <cell r="S180">
            <v>0</v>
          </cell>
          <cell r="X180">
            <v>0</v>
          </cell>
          <cell r="Y180">
            <v>0</v>
          </cell>
          <cell r="Z180">
            <v>0</v>
          </cell>
          <cell r="AA180">
            <v>0</v>
          </cell>
          <cell r="AB180">
            <v>0</v>
          </cell>
        </row>
        <row r="181">
          <cell r="A181">
            <v>10216</v>
          </cell>
          <cell r="K181">
            <v>0</v>
          </cell>
          <cell r="L181">
            <v>0</v>
          </cell>
          <cell r="P181">
            <v>0</v>
          </cell>
          <cell r="Q181">
            <v>0</v>
          </cell>
          <cell r="R181">
            <v>0</v>
          </cell>
          <cell r="S181">
            <v>0</v>
          </cell>
          <cell r="X181">
            <v>0</v>
          </cell>
          <cell r="Y181">
            <v>0</v>
          </cell>
          <cell r="Z181">
            <v>0</v>
          </cell>
          <cell r="AA181">
            <v>0</v>
          </cell>
          <cell r="AB181">
            <v>0</v>
          </cell>
        </row>
        <row r="182">
          <cell r="A182">
            <v>10217</v>
          </cell>
          <cell r="K182">
            <v>0</v>
          </cell>
          <cell r="L182">
            <v>0</v>
          </cell>
          <cell r="P182">
            <v>0</v>
          </cell>
          <cell r="Q182">
            <v>0</v>
          </cell>
          <cell r="R182">
            <v>0</v>
          </cell>
          <cell r="S182">
            <v>0</v>
          </cell>
          <cell r="X182">
            <v>0</v>
          </cell>
          <cell r="Y182">
            <v>0</v>
          </cell>
          <cell r="Z182">
            <v>0</v>
          </cell>
          <cell r="AA182">
            <v>0</v>
          </cell>
          <cell r="AB182">
            <v>0</v>
          </cell>
        </row>
        <row r="183">
          <cell r="A183">
            <v>10220</v>
          </cell>
          <cell r="B183">
            <v>21</v>
          </cell>
          <cell r="C183" t="str">
            <v>d.2</v>
          </cell>
          <cell r="D183" t="str">
            <v>Pek. Urugan kembali tanah biasa dipadatkan (Alat Berat)</v>
          </cell>
          <cell r="E183" t="str">
            <v>m3</v>
          </cell>
          <cell r="F183">
            <v>96</v>
          </cell>
          <cell r="H183">
            <v>62</v>
          </cell>
          <cell r="Z183">
            <v>7200</v>
          </cell>
          <cell r="AA183">
            <v>5129.33</v>
          </cell>
          <cell r="AB183">
            <v>492415.68</v>
          </cell>
          <cell r="AJ183">
            <v>0</v>
          </cell>
          <cell r="AK183">
            <v>0</v>
          </cell>
          <cell r="AO183">
            <v>62</v>
          </cell>
          <cell r="AS183">
            <v>3386</v>
          </cell>
          <cell r="AT183">
            <v>325056</v>
          </cell>
          <cell r="AV183">
            <v>0</v>
          </cell>
          <cell r="AW183">
            <v>8515.33</v>
          </cell>
          <cell r="AX183">
            <v>817471.68</v>
          </cell>
          <cell r="AZ183">
            <v>5129.33</v>
          </cell>
          <cell r="BA183">
            <v>0</v>
          </cell>
          <cell r="BB183">
            <v>3386</v>
          </cell>
          <cell r="BC183">
            <v>0</v>
          </cell>
          <cell r="BD183">
            <v>8515.33</v>
          </cell>
        </row>
        <row r="184">
          <cell r="A184">
            <v>10221</v>
          </cell>
          <cell r="G184" t="str">
            <v>Bulldozer, 100 - 150 hp</v>
          </cell>
          <cell r="H184">
            <v>62</v>
          </cell>
          <cell r="I184" t="str">
            <v>Jam</v>
          </cell>
          <cell r="J184">
            <v>1</v>
          </cell>
          <cell r="K184">
            <v>1.61E-2</v>
          </cell>
          <cell r="L184">
            <v>1</v>
          </cell>
          <cell r="M184">
            <v>25</v>
          </cell>
          <cell r="N184">
            <v>7</v>
          </cell>
          <cell r="O184">
            <v>1</v>
          </cell>
          <cell r="P184">
            <v>175</v>
          </cell>
          <cell r="Q184">
            <v>96</v>
          </cell>
          <cell r="R184">
            <v>2</v>
          </cell>
          <cell r="S184">
            <v>0.02</v>
          </cell>
          <cell r="T184">
            <v>180555.09999999998</v>
          </cell>
          <cell r="U184">
            <v>42009</v>
          </cell>
          <cell r="V184">
            <v>361110.19999999995</v>
          </cell>
          <cell r="W184">
            <v>84018</v>
          </cell>
          <cell r="X184">
            <v>3761</v>
          </cell>
          <cell r="Y184">
            <v>875</v>
          </cell>
          <cell r="Z184">
            <v>4636</v>
          </cell>
          <cell r="AA184">
            <v>3583.28</v>
          </cell>
          <cell r="AB184">
            <v>343994.88</v>
          </cell>
          <cell r="AF184">
            <v>96</v>
          </cell>
          <cell r="AG184">
            <v>0</v>
          </cell>
          <cell r="AH184">
            <v>0</v>
          </cell>
          <cell r="AJ184">
            <v>0</v>
          </cell>
          <cell r="AK184">
            <v>0</v>
          </cell>
          <cell r="AL184" t="str">
            <v>Mandor</v>
          </cell>
          <cell r="AM184">
            <v>1</v>
          </cell>
          <cell r="AN184" t="str">
            <v>Hari</v>
          </cell>
          <cell r="AO184">
            <v>62</v>
          </cell>
          <cell r="AP184">
            <v>96</v>
          </cell>
          <cell r="AQ184">
            <v>1.61E-2</v>
          </cell>
          <cell r="AR184">
            <v>35000</v>
          </cell>
          <cell r="AS184">
            <v>563.5</v>
          </cell>
          <cell r="AT184">
            <v>54096</v>
          </cell>
        </row>
        <row r="185">
          <cell r="A185">
            <v>10222</v>
          </cell>
          <cell r="G185" t="str">
            <v>Vibration Roller, 5 -8 ton</v>
          </cell>
          <cell r="H185">
            <v>180</v>
          </cell>
          <cell r="I185" t="str">
            <v>Jam</v>
          </cell>
          <cell r="J185">
            <v>1</v>
          </cell>
          <cell r="K185">
            <v>5.4999999999999997E-3</v>
          </cell>
          <cell r="L185">
            <v>1</v>
          </cell>
          <cell r="P185">
            <v>175</v>
          </cell>
          <cell r="Q185">
            <v>96</v>
          </cell>
          <cell r="R185">
            <v>1</v>
          </cell>
          <cell r="S185">
            <v>0.02</v>
          </cell>
          <cell r="T185">
            <v>144554.84999999998</v>
          </cell>
          <cell r="U185">
            <v>10659</v>
          </cell>
          <cell r="V185">
            <v>144554.84999999998</v>
          </cell>
          <cell r="W185">
            <v>10659</v>
          </cell>
          <cell r="X185">
            <v>1505</v>
          </cell>
          <cell r="Y185">
            <v>111</v>
          </cell>
          <cell r="Z185">
            <v>1616</v>
          </cell>
          <cell r="AA185">
            <v>853.67</v>
          </cell>
          <cell r="AB185">
            <v>81952.319999999992</v>
          </cell>
          <cell r="AF185">
            <v>0</v>
          </cell>
          <cell r="AG185">
            <v>0</v>
          </cell>
          <cell r="AH185">
            <v>0</v>
          </cell>
          <cell r="AJ185">
            <v>0</v>
          </cell>
          <cell r="AK185">
            <v>0</v>
          </cell>
          <cell r="AL185" t="str">
            <v>Pekerja</v>
          </cell>
          <cell r="AM185">
            <v>7</v>
          </cell>
          <cell r="AN185" t="str">
            <v>Hari</v>
          </cell>
          <cell r="AO185">
            <v>62</v>
          </cell>
          <cell r="AP185">
            <v>96</v>
          </cell>
          <cell r="AQ185">
            <v>0.1129</v>
          </cell>
          <cell r="AR185">
            <v>25000</v>
          </cell>
          <cell r="AS185">
            <v>2822.5</v>
          </cell>
          <cell r="AT185">
            <v>270960</v>
          </cell>
        </row>
        <row r="186">
          <cell r="A186">
            <v>10223</v>
          </cell>
          <cell r="G186" t="str">
            <v>Water Tanker 5000 ltr</v>
          </cell>
          <cell r="H186">
            <v>130</v>
          </cell>
          <cell r="I186" t="str">
            <v>Jam</v>
          </cell>
          <cell r="J186">
            <v>1</v>
          </cell>
          <cell r="K186">
            <v>7.6E-3</v>
          </cell>
          <cell r="L186">
            <v>1</v>
          </cell>
          <cell r="P186">
            <v>175</v>
          </cell>
          <cell r="Q186">
            <v>96</v>
          </cell>
          <cell r="R186">
            <v>1</v>
          </cell>
          <cell r="S186">
            <v>0.02</v>
          </cell>
          <cell r="T186">
            <v>89723.7</v>
          </cell>
          <cell r="U186">
            <v>1379.3999999999999</v>
          </cell>
          <cell r="V186">
            <v>89723.7</v>
          </cell>
          <cell r="W186">
            <v>1379.3999999999999</v>
          </cell>
          <cell r="X186">
            <v>934</v>
          </cell>
          <cell r="Y186">
            <v>14</v>
          </cell>
          <cell r="Z186">
            <v>948</v>
          </cell>
          <cell r="AA186">
            <v>692.38</v>
          </cell>
          <cell r="AB186">
            <v>66468.479999999996</v>
          </cell>
          <cell r="AF186">
            <v>0</v>
          </cell>
          <cell r="AG186">
            <v>0</v>
          </cell>
          <cell r="AH186">
            <v>0</v>
          </cell>
          <cell r="AJ186">
            <v>0</v>
          </cell>
          <cell r="AK186">
            <v>0</v>
          </cell>
          <cell r="AO186">
            <v>0</v>
          </cell>
          <cell r="AP186">
            <v>0</v>
          </cell>
          <cell r="AQ186">
            <v>0</v>
          </cell>
          <cell r="AS186">
            <v>0</v>
          </cell>
          <cell r="AT186">
            <v>0</v>
          </cell>
        </row>
        <row r="187">
          <cell r="A187">
            <v>10224</v>
          </cell>
          <cell r="H187">
            <v>0</v>
          </cell>
          <cell r="K187">
            <v>0</v>
          </cell>
          <cell r="L187">
            <v>0</v>
          </cell>
          <cell r="P187">
            <v>0</v>
          </cell>
          <cell r="Q187">
            <v>0</v>
          </cell>
          <cell r="R187">
            <v>0</v>
          </cell>
          <cell r="S187">
            <v>0</v>
          </cell>
          <cell r="V187">
            <v>0</v>
          </cell>
          <cell r="W187">
            <v>0</v>
          </cell>
          <cell r="X187">
            <v>0</v>
          </cell>
          <cell r="Y187">
            <v>0</v>
          </cell>
          <cell r="Z187">
            <v>0</v>
          </cell>
          <cell r="AA187">
            <v>0</v>
          </cell>
          <cell r="AB187">
            <v>0</v>
          </cell>
          <cell r="AF187">
            <v>0</v>
          </cell>
          <cell r="AG187">
            <v>0</v>
          </cell>
          <cell r="AH187">
            <v>0</v>
          </cell>
          <cell r="AJ187">
            <v>0</v>
          </cell>
          <cell r="AK187">
            <v>0</v>
          </cell>
          <cell r="AM187">
            <v>0</v>
          </cell>
          <cell r="AO187">
            <v>0</v>
          </cell>
          <cell r="AP187">
            <v>0</v>
          </cell>
          <cell r="AQ187">
            <v>0</v>
          </cell>
          <cell r="AS187">
            <v>0</v>
          </cell>
          <cell r="AT187">
            <v>0</v>
          </cell>
        </row>
        <row r="188">
          <cell r="A188">
            <v>10225</v>
          </cell>
          <cell r="H188">
            <v>0</v>
          </cell>
          <cell r="K188">
            <v>0</v>
          </cell>
          <cell r="L188">
            <v>0</v>
          </cell>
          <cell r="P188">
            <v>0</v>
          </cell>
          <cell r="Q188">
            <v>0</v>
          </cell>
          <cell r="R188">
            <v>0</v>
          </cell>
          <cell r="S188">
            <v>0</v>
          </cell>
          <cell r="V188">
            <v>0</v>
          </cell>
          <cell r="W188">
            <v>0</v>
          </cell>
          <cell r="X188">
            <v>0</v>
          </cell>
          <cell r="Y188">
            <v>0</v>
          </cell>
          <cell r="Z188">
            <v>0</v>
          </cell>
          <cell r="AA188">
            <v>0</v>
          </cell>
          <cell r="AB188">
            <v>0</v>
          </cell>
          <cell r="AF188">
            <v>0</v>
          </cell>
          <cell r="AG188">
            <v>0</v>
          </cell>
          <cell r="AH188">
            <v>0</v>
          </cell>
          <cell r="AJ188">
            <v>0</v>
          </cell>
          <cell r="AK188">
            <v>0</v>
          </cell>
          <cell r="AM188">
            <v>0</v>
          </cell>
          <cell r="AO188">
            <v>0</v>
          </cell>
          <cell r="AP188">
            <v>0</v>
          </cell>
          <cell r="AQ188">
            <v>0</v>
          </cell>
          <cell r="AS188">
            <v>0</v>
          </cell>
          <cell r="AT188">
            <v>0</v>
          </cell>
        </row>
        <row r="189">
          <cell r="A189">
            <v>10226</v>
          </cell>
          <cell r="L189">
            <v>0</v>
          </cell>
          <cell r="S189">
            <v>0</v>
          </cell>
          <cell r="AM189">
            <v>0</v>
          </cell>
          <cell r="AO189">
            <v>0</v>
          </cell>
          <cell r="AP189">
            <v>0</v>
          </cell>
          <cell r="AQ189">
            <v>0</v>
          </cell>
          <cell r="AS189">
            <v>0</v>
          </cell>
          <cell r="AT189">
            <v>0</v>
          </cell>
        </row>
        <row r="190">
          <cell r="A190">
            <v>10227</v>
          </cell>
          <cell r="L190">
            <v>0</v>
          </cell>
          <cell r="S190">
            <v>0</v>
          </cell>
        </row>
        <row r="191">
          <cell r="A191">
            <v>10230</v>
          </cell>
          <cell r="B191">
            <v>22</v>
          </cell>
          <cell r="C191" t="str">
            <v>d.3</v>
          </cell>
          <cell r="D191" t="str">
            <v>Pembuatan Lantai Kerja 1:3:5</v>
          </cell>
          <cell r="E191" t="str">
            <v>m3</v>
          </cell>
          <cell r="F191">
            <v>3.5</v>
          </cell>
          <cell r="H191">
            <v>1</v>
          </cell>
          <cell r="Z191">
            <v>139447</v>
          </cell>
          <cell r="AA191">
            <v>131695.09999999998</v>
          </cell>
          <cell r="AB191">
            <v>460932.85</v>
          </cell>
          <cell r="AJ191" t="e">
            <v>#N/A</v>
          </cell>
          <cell r="AK191" t="e">
            <v>#N/A</v>
          </cell>
          <cell r="AO191">
            <v>1</v>
          </cell>
          <cell r="AS191">
            <v>25500</v>
          </cell>
          <cell r="AT191">
            <v>89250</v>
          </cell>
          <cell r="AV191">
            <v>0</v>
          </cell>
          <cell r="AW191" t="e">
            <v>#N/A</v>
          </cell>
          <cell r="AX191" t="e">
            <v>#N/A</v>
          </cell>
          <cell r="AZ191">
            <v>131695.09999999998</v>
          </cell>
          <cell r="BA191" t="e">
            <v>#N/A</v>
          </cell>
          <cell r="BB191">
            <v>25500</v>
          </cell>
          <cell r="BC191">
            <v>0</v>
          </cell>
          <cell r="BD191" t="e">
            <v>#N/A</v>
          </cell>
        </row>
        <row r="192">
          <cell r="A192">
            <v>10231</v>
          </cell>
          <cell r="G192" t="str">
            <v>Chute</v>
          </cell>
          <cell r="H192">
            <v>1</v>
          </cell>
          <cell r="I192" t="str">
            <v>ls</v>
          </cell>
          <cell r="J192">
            <v>1</v>
          </cell>
          <cell r="K192">
            <v>1</v>
          </cell>
          <cell r="L192">
            <v>0.5</v>
          </cell>
          <cell r="M192">
            <v>25</v>
          </cell>
          <cell r="N192">
            <v>7</v>
          </cell>
          <cell r="O192">
            <v>1</v>
          </cell>
          <cell r="P192">
            <v>87.5</v>
          </cell>
          <cell r="Q192">
            <v>3.5</v>
          </cell>
          <cell r="R192">
            <v>4</v>
          </cell>
          <cell r="S192">
            <v>0.1</v>
          </cell>
          <cell r="T192">
            <v>50000</v>
          </cell>
          <cell r="U192">
            <v>0</v>
          </cell>
          <cell r="V192">
            <v>200000</v>
          </cell>
          <cell r="W192">
            <v>0</v>
          </cell>
          <cell r="X192">
            <v>57142</v>
          </cell>
          <cell r="Y192">
            <v>0</v>
          </cell>
          <cell r="Z192">
            <v>57142</v>
          </cell>
          <cell r="AA192">
            <v>50000</v>
          </cell>
          <cell r="AB192">
            <v>175000</v>
          </cell>
          <cell r="AC192" t="str">
            <v>Ready Mixed Concrete Type K-100</v>
          </cell>
          <cell r="AD192" t="str">
            <v>m3</v>
          </cell>
          <cell r="AE192">
            <v>1</v>
          </cell>
          <cell r="AF192">
            <v>3.5</v>
          </cell>
          <cell r="AG192">
            <v>3.5</v>
          </cell>
          <cell r="AH192">
            <v>7</v>
          </cell>
          <cell r="AI192">
            <v>255000</v>
          </cell>
          <cell r="AJ192">
            <v>255000</v>
          </cell>
          <cell r="AK192">
            <v>892500</v>
          </cell>
          <cell r="AL192" t="str">
            <v>Mandor</v>
          </cell>
          <cell r="AM192">
            <v>0.3</v>
          </cell>
          <cell r="AN192" t="str">
            <v>Hari</v>
          </cell>
          <cell r="AO192">
            <v>1</v>
          </cell>
          <cell r="AP192">
            <v>3.5</v>
          </cell>
          <cell r="AQ192">
            <v>0.3</v>
          </cell>
          <cell r="AR192">
            <v>35000</v>
          </cell>
          <cell r="AS192">
            <v>10500</v>
          </cell>
          <cell r="AT192">
            <v>36750</v>
          </cell>
        </row>
        <row r="193">
          <cell r="A193">
            <v>10232</v>
          </cell>
          <cell r="G193" t="str">
            <v>Concrete Vibrator, d2"</v>
          </cell>
          <cell r="H193">
            <v>0.64000000000000012</v>
          </cell>
          <cell r="I193" t="str">
            <v>Jam</v>
          </cell>
          <cell r="J193">
            <v>1</v>
          </cell>
          <cell r="K193">
            <v>1.5625</v>
          </cell>
          <cell r="L193">
            <v>0.5</v>
          </cell>
          <cell r="P193">
            <v>87.5</v>
          </cell>
          <cell r="Q193">
            <v>3.5</v>
          </cell>
          <cell r="R193">
            <v>5</v>
          </cell>
          <cell r="S193">
            <v>0.12</v>
          </cell>
          <cell r="T193">
            <v>21046.3</v>
          </cell>
          <cell r="U193">
            <v>4598</v>
          </cell>
          <cell r="V193">
            <v>105231.5</v>
          </cell>
          <cell r="W193">
            <v>22990</v>
          </cell>
          <cell r="X193">
            <v>30066</v>
          </cell>
          <cell r="Y193">
            <v>6568</v>
          </cell>
          <cell r="Z193">
            <v>36634</v>
          </cell>
          <cell r="AA193">
            <v>40069.21</v>
          </cell>
          <cell r="AB193">
            <v>140242.23499999999</v>
          </cell>
          <cell r="AC193" t="str">
            <v>bekisting</v>
          </cell>
          <cell r="AD193" t="str">
            <v>m3</v>
          </cell>
          <cell r="AE193">
            <v>1</v>
          </cell>
          <cell r="AF193">
            <v>3.5</v>
          </cell>
          <cell r="AG193">
            <v>3.5</v>
          </cell>
          <cell r="AH193">
            <v>7</v>
          </cell>
          <cell r="AI193">
            <v>561000</v>
          </cell>
          <cell r="AJ193">
            <v>561000</v>
          </cell>
          <cell r="AK193">
            <v>1963500</v>
          </cell>
          <cell r="AL193" t="str">
            <v>Pekerja</v>
          </cell>
          <cell r="AM193">
            <v>0.6</v>
          </cell>
          <cell r="AN193" t="str">
            <v>Hari</v>
          </cell>
          <cell r="AO193">
            <v>1</v>
          </cell>
          <cell r="AP193">
            <v>3.5</v>
          </cell>
          <cell r="AQ193">
            <v>0.6</v>
          </cell>
          <cell r="AR193">
            <v>25000</v>
          </cell>
          <cell r="AS193">
            <v>15000</v>
          </cell>
          <cell r="AT193">
            <v>52500</v>
          </cell>
        </row>
        <row r="194">
          <cell r="A194">
            <v>10233</v>
          </cell>
          <cell r="G194" t="str">
            <v>Air Compressor</v>
          </cell>
          <cell r="H194">
            <v>1.2800000000000002</v>
          </cell>
          <cell r="I194" t="str">
            <v>Jam</v>
          </cell>
          <cell r="J194">
            <v>1</v>
          </cell>
          <cell r="K194">
            <v>0.78120000000000001</v>
          </cell>
          <cell r="L194">
            <v>0.5</v>
          </cell>
          <cell r="P194">
            <v>87.5</v>
          </cell>
          <cell r="Q194">
            <v>3.5</v>
          </cell>
          <cell r="R194">
            <v>3</v>
          </cell>
          <cell r="S194">
            <v>0.06</v>
          </cell>
          <cell r="T194">
            <v>34892.549999999996</v>
          </cell>
          <cell r="U194">
            <v>18392</v>
          </cell>
          <cell r="V194">
            <v>104677.65</v>
          </cell>
          <cell r="W194">
            <v>55176</v>
          </cell>
          <cell r="X194">
            <v>29907</v>
          </cell>
          <cell r="Y194">
            <v>15764</v>
          </cell>
          <cell r="Z194">
            <v>45671</v>
          </cell>
          <cell r="AA194">
            <v>41625.89</v>
          </cell>
          <cell r="AB194">
            <v>145690.61499999999</v>
          </cell>
          <cell r="AF194">
            <v>0</v>
          </cell>
          <cell r="AG194">
            <v>0</v>
          </cell>
          <cell r="AH194">
            <v>0</v>
          </cell>
          <cell r="AI194" t="e">
            <v>#N/A</v>
          </cell>
          <cell r="AJ194" t="e">
            <v>#N/A</v>
          </cell>
          <cell r="AK194" t="e">
            <v>#N/A</v>
          </cell>
          <cell r="AM194">
            <v>0</v>
          </cell>
          <cell r="AO194">
            <v>0</v>
          </cell>
          <cell r="AP194">
            <v>0</v>
          </cell>
          <cell r="AQ194">
            <v>0</v>
          </cell>
          <cell r="AS194">
            <v>0</v>
          </cell>
          <cell r="AT194">
            <v>0</v>
          </cell>
        </row>
        <row r="195">
          <cell r="A195">
            <v>10234</v>
          </cell>
          <cell r="K195">
            <v>0</v>
          </cell>
          <cell r="L195">
            <v>0</v>
          </cell>
          <cell r="P195">
            <v>0</v>
          </cell>
          <cell r="Q195">
            <v>0</v>
          </cell>
          <cell r="R195">
            <v>0</v>
          </cell>
          <cell r="S195">
            <v>0</v>
          </cell>
          <cell r="X195">
            <v>0</v>
          </cell>
          <cell r="Y195">
            <v>0</v>
          </cell>
          <cell r="Z195">
            <v>0</v>
          </cell>
          <cell r="AA195">
            <v>0</v>
          </cell>
          <cell r="AB195">
            <v>0</v>
          </cell>
          <cell r="AF195">
            <v>0</v>
          </cell>
          <cell r="AG195">
            <v>0</v>
          </cell>
          <cell r="AH195">
            <v>0</v>
          </cell>
          <cell r="AJ195">
            <v>0</v>
          </cell>
          <cell r="AK195">
            <v>0</v>
          </cell>
          <cell r="AM195">
            <v>0</v>
          </cell>
          <cell r="AO195">
            <v>0</v>
          </cell>
          <cell r="AP195">
            <v>0</v>
          </cell>
          <cell r="AQ195">
            <v>0</v>
          </cell>
          <cell r="AS195">
            <v>0</v>
          </cell>
          <cell r="AT195">
            <v>0</v>
          </cell>
        </row>
        <row r="196">
          <cell r="A196">
            <v>10235</v>
          </cell>
          <cell r="K196">
            <v>0</v>
          </cell>
          <cell r="L196">
            <v>0</v>
          </cell>
          <cell r="P196">
            <v>0</v>
          </cell>
          <cell r="Q196">
            <v>0</v>
          </cell>
          <cell r="R196">
            <v>0</v>
          </cell>
          <cell r="S196">
            <v>0</v>
          </cell>
          <cell r="X196">
            <v>0</v>
          </cell>
          <cell r="Y196">
            <v>0</v>
          </cell>
          <cell r="Z196">
            <v>0</v>
          </cell>
          <cell r="AA196">
            <v>0</v>
          </cell>
          <cell r="AB196">
            <v>0</v>
          </cell>
          <cell r="AF196">
            <v>0</v>
          </cell>
          <cell r="AG196">
            <v>0</v>
          </cell>
          <cell r="AH196">
            <v>0</v>
          </cell>
          <cell r="AJ196">
            <v>0</v>
          </cell>
          <cell r="AK196">
            <v>0</v>
          </cell>
          <cell r="AM196">
            <v>0</v>
          </cell>
          <cell r="AO196">
            <v>0</v>
          </cell>
          <cell r="AP196">
            <v>0</v>
          </cell>
          <cell r="AQ196">
            <v>0</v>
          </cell>
          <cell r="AS196">
            <v>0</v>
          </cell>
          <cell r="AT196">
            <v>0</v>
          </cell>
        </row>
        <row r="197">
          <cell r="A197">
            <v>10236</v>
          </cell>
          <cell r="K197">
            <v>0</v>
          </cell>
          <cell r="L197">
            <v>0</v>
          </cell>
          <cell r="P197">
            <v>0</v>
          </cell>
          <cell r="Q197">
            <v>0</v>
          </cell>
          <cell r="R197">
            <v>0</v>
          </cell>
          <cell r="S197">
            <v>0</v>
          </cell>
          <cell r="X197">
            <v>0</v>
          </cell>
          <cell r="Y197">
            <v>0</v>
          </cell>
          <cell r="Z197">
            <v>0</v>
          </cell>
          <cell r="AA197">
            <v>0</v>
          </cell>
          <cell r="AB197">
            <v>0</v>
          </cell>
          <cell r="AF197">
            <v>0</v>
          </cell>
          <cell r="AM197">
            <v>0</v>
          </cell>
          <cell r="AO197">
            <v>0</v>
          </cell>
          <cell r="AP197">
            <v>0</v>
          </cell>
          <cell r="AQ197">
            <v>0</v>
          </cell>
          <cell r="AS197">
            <v>0</v>
          </cell>
          <cell r="AT197">
            <v>0</v>
          </cell>
        </row>
        <row r="198">
          <cell r="A198">
            <v>10237</v>
          </cell>
          <cell r="K198">
            <v>0</v>
          </cell>
          <cell r="L198">
            <v>0</v>
          </cell>
          <cell r="P198">
            <v>0</v>
          </cell>
          <cell r="Q198">
            <v>0</v>
          </cell>
          <cell r="R198">
            <v>0</v>
          </cell>
          <cell r="S198">
            <v>0</v>
          </cell>
          <cell r="X198">
            <v>0</v>
          </cell>
          <cell r="Y198">
            <v>0</v>
          </cell>
          <cell r="Z198">
            <v>0</v>
          </cell>
          <cell r="AA198">
            <v>0</v>
          </cell>
          <cell r="AB198">
            <v>0</v>
          </cell>
          <cell r="AF198">
            <v>0</v>
          </cell>
        </row>
        <row r="199">
          <cell r="A199">
            <v>10240</v>
          </cell>
          <cell r="B199">
            <v>23</v>
          </cell>
          <cell r="C199" t="str">
            <v>d.4</v>
          </cell>
          <cell r="D199" t="str">
            <v>Urugan Pasir tebal 10 cm</v>
          </cell>
          <cell r="E199" t="str">
            <v>m3</v>
          </cell>
          <cell r="F199">
            <v>3.5</v>
          </cell>
          <cell r="H199">
            <v>1</v>
          </cell>
          <cell r="Z199">
            <v>571</v>
          </cell>
          <cell r="AA199">
            <v>500</v>
          </cell>
          <cell r="AB199">
            <v>1750</v>
          </cell>
          <cell r="AJ199">
            <v>0</v>
          </cell>
          <cell r="AK199">
            <v>0</v>
          </cell>
          <cell r="AO199">
            <v>7</v>
          </cell>
          <cell r="AS199">
            <v>29998</v>
          </cell>
          <cell r="AT199">
            <v>104993</v>
          </cell>
          <cell r="AV199">
            <v>0</v>
          </cell>
          <cell r="AW199">
            <v>30498</v>
          </cell>
          <cell r="AX199">
            <v>106743</v>
          </cell>
          <cell r="AZ199">
            <v>500</v>
          </cell>
          <cell r="BA199">
            <v>0</v>
          </cell>
          <cell r="BB199">
            <v>29998</v>
          </cell>
          <cell r="BC199">
            <v>0</v>
          </cell>
          <cell r="BD199">
            <v>30498</v>
          </cell>
        </row>
        <row r="200">
          <cell r="A200">
            <v>10241</v>
          </cell>
          <cell r="G200" t="str">
            <v>Alat bantu</v>
          </cell>
          <cell r="H200">
            <v>1</v>
          </cell>
          <cell r="I200" t="str">
            <v>ls</v>
          </cell>
          <cell r="J200">
            <v>1</v>
          </cell>
          <cell r="K200">
            <v>1</v>
          </cell>
          <cell r="L200">
            <v>0.5</v>
          </cell>
          <cell r="M200">
            <v>25</v>
          </cell>
          <cell r="N200">
            <v>7</v>
          </cell>
          <cell r="O200">
            <v>1</v>
          </cell>
          <cell r="P200">
            <v>87.5</v>
          </cell>
          <cell r="Q200">
            <v>3.5</v>
          </cell>
          <cell r="R200">
            <v>4</v>
          </cell>
          <cell r="S200">
            <v>0.1</v>
          </cell>
          <cell r="T200">
            <v>500</v>
          </cell>
          <cell r="U200">
            <v>0</v>
          </cell>
          <cell r="V200">
            <v>2000</v>
          </cell>
          <cell r="W200">
            <v>0</v>
          </cell>
          <cell r="X200">
            <v>571</v>
          </cell>
          <cell r="Y200">
            <v>0</v>
          </cell>
          <cell r="Z200">
            <v>571</v>
          </cell>
          <cell r="AA200">
            <v>500</v>
          </cell>
          <cell r="AB200">
            <v>1750</v>
          </cell>
          <cell r="AC200" t="str">
            <v>Pasir Urug</v>
          </cell>
          <cell r="AD200" t="str">
            <v>m3</v>
          </cell>
          <cell r="AE200">
            <v>0</v>
          </cell>
          <cell r="AF200">
            <v>3.5</v>
          </cell>
          <cell r="AG200">
            <v>0</v>
          </cell>
          <cell r="AH200">
            <v>0</v>
          </cell>
          <cell r="AI200">
            <v>44880</v>
          </cell>
          <cell r="AJ200">
            <v>0</v>
          </cell>
          <cell r="AK200">
            <v>0</v>
          </cell>
          <cell r="AL200" t="str">
            <v>Mandor</v>
          </cell>
          <cell r="AM200">
            <v>1</v>
          </cell>
          <cell r="AN200" t="str">
            <v>Hari</v>
          </cell>
          <cell r="AO200">
            <v>7</v>
          </cell>
          <cell r="AP200">
            <v>3.5</v>
          </cell>
          <cell r="AQ200">
            <v>0.14280000000000001</v>
          </cell>
          <cell r="AR200">
            <v>35000</v>
          </cell>
          <cell r="AS200">
            <v>4998</v>
          </cell>
          <cell r="AT200">
            <v>17493</v>
          </cell>
        </row>
        <row r="201">
          <cell r="A201">
            <v>10242</v>
          </cell>
          <cell r="K201">
            <v>0</v>
          </cell>
          <cell r="L201">
            <v>0</v>
          </cell>
          <cell r="P201">
            <v>0</v>
          </cell>
          <cell r="Q201">
            <v>0</v>
          </cell>
          <cell r="R201">
            <v>0</v>
          </cell>
          <cell r="S201">
            <v>0</v>
          </cell>
          <cell r="V201">
            <v>0</v>
          </cell>
          <cell r="W201">
            <v>0</v>
          </cell>
          <cell r="X201">
            <v>0</v>
          </cell>
          <cell r="Y201">
            <v>0</v>
          </cell>
          <cell r="Z201">
            <v>0</v>
          </cell>
          <cell r="AA201">
            <v>0</v>
          </cell>
          <cell r="AB201">
            <v>0</v>
          </cell>
          <cell r="AF201">
            <v>0</v>
          </cell>
          <cell r="AG201">
            <v>0</v>
          </cell>
          <cell r="AH201">
            <v>0</v>
          </cell>
          <cell r="AJ201">
            <v>0</v>
          </cell>
          <cell r="AK201">
            <v>0</v>
          </cell>
          <cell r="AL201" t="str">
            <v>Pekerja</v>
          </cell>
          <cell r="AM201">
            <v>7</v>
          </cell>
          <cell r="AN201" t="str">
            <v>Hari</v>
          </cell>
          <cell r="AO201">
            <v>7</v>
          </cell>
          <cell r="AP201">
            <v>3.5</v>
          </cell>
          <cell r="AQ201">
            <v>1</v>
          </cell>
          <cell r="AR201">
            <v>25000</v>
          </cell>
          <cell r="AS201">
            <v>25000</v>
          </cell>
          <cell r="AT201">
            <v>87500</v>
          </cell>
        </row>
        <row r="202">
          <cell r="A202">
            <v>10243</v>
          </cell>
          <cell r="K202">
            <v>0</v>
          </cell>
          <cell r="L202">
            <v>0</v>
          </cell>
          <cell r="P202">
            <v>0</v>
          </cell>
          <cell r="Q202">
            <v>0</v>
          </cell>
          <cell r="R202">
            <v>0</v>
          </cell>
          <cell r="S202">
            <v>0</v>
          </cell>
          <cell r="X202">
            <v>0</v>
          </cell>
          <cell r="Y202">
            <v>0</v>
          </cell>
          <cell r="Z202">
            <v>0</v>
          </cell>
          <cell r="AA202">
            <v>0</v>
          </cell>
          <cell r="AB202">
            <v>0</v>
          </cell>
          <cell r="AF202">
            <v>0</v>
          </cell>
          <cell r="AG202">
            <v>0</v>
          </cell>
          <cell r="AH202">
            <v>0</v>
          </cell>
          <cell r="AM202">
            <v>0</v>
          </cell>
          <cell r="AO202">
            <v>0</v>
          </cell>
          <cell r="AP202">
            <v>0</v>
          </cell>
          <cell r="AQ202">
            <v>0</v>
          </cell>
          <cell r="AS202">
            <v>0</v>
          </cell>
          <cell r="AT202">
            <v>0</v>
          </cell>
        </row>
        <row r="203">
          <cell r="A203">
            <v>10244</v>
          </cell>
          <cell r="K203">
            <v>0</v>
          </cell>
          <cell r="L203">
            <v>0</v>
          </cell>
          <cell r="P203">
            <v>0</v>
          </cell>
          <cell r="Q203">
            <v>0</v>
          </cell>
          <cell r="R203">
            <v>0</v>
          </cell>
          <cell r="S203">
            <v>0</v>
          </cell>
          <cell r="X203">
            <v>0</v>
          </cell>
          <cell r="Y203">
            <v>0</v>
          </cell>
          <cell r="Z203">
            <v>0</v>
          </cell>
          <cell r="AA203">
            <v>0</v>
          </cell>
          <cell r="AB203">
            <v>0</v>
          </cell>
          <cell r="AF203">
            <v>0</v>
          </cell>
          <cell r="AG203">
            <v>0</v>
          </cell>
          <cell r="AH203">
            <v>0</v>
          </cell>
        </row>
        <row r="204">
          <cell r="A204">
            <v>10245</v>
          </cell>
          <cell r="K204">
            <v>0</v>
          </cell>
          <cell r="L204">
            <v>0</v>
          </cell>
          <cell r="P204">
            <v>0</v>
          </cell>
          <cell r="Q204">
            <v>0</v>
          </cell>
          <cell r="R204">
            <v>0</v>
          </cell>
          <cell r="S204">
            <v>0</v>
          </cell>
          <cell r="X204">
            <v>0</v>
          </cell>
          <cell r="Y204">
            <v>0</v>
          </cell>
          <cell r="Z204">
            <v>0</v>
          </cell>
          <cell r="AA204">
            <v>0</v>
          </cell>
          <cell r="AB204">
            <v>0</v>
          </cell>
          <cell r="AF204">
            <v>0</v>
          </cell>
          <cell r="AG204">
            <v>0</v>
          </cell>
          <cell r="AH204">
            <v>0</v>
          </cell>
        </row>
        <row r="205">
          <cell r="A205">
            <v>10246</v>
          </cell>
          <cell r="K205">
            <v>0</v>
          </cell>
          <cell r="L205">
            <v>0</v>
          </cell>
          <cell r="P205">
            <v>0</v>
          </cell>
          <cell r="Q205">
            <v>0</v>
          </cell>
          <cell r="R205">
            <v>0</v>
          </cell>
          <cell r="S205">
            <v>0</v>
          </cell>
          <cell r="X205">
            <v>0</v>
          </cell>
          <cell r="Y205">
            <v>0</v>
          </cell>
          <cell r="Z205">
            <v>0</v>
          </cell>
          <cell r="AA205">
            <v>0</v>
          </cell>
          <cell r="AB205">
            <v>0</v>
          </cell>
          <cell r="AF205">
            <v>0</v>
          </cell>
          <cell r="AG205">
            <v>0</v>
          </cell>
          <cell r="AH205">
            <v>0</v>
          </cell>
        </row>
        <row r="206">
          <cell r="A206">
            <v>10247</v>
          </cell>
          <cell r="K206">
            <v>0</v>
          </cell>
          <cell r="L206">
            <v>0</v>
          </cell>
          <cell r="P206">
            <v>0</v>
          </cell>
          <cell r="Q206">
            <v>0</v>
          </cell>
          <cell r="R206">
            <v>0</v>
          </cell>
          <cell r="S206">
            <v>0</v>
          </cell>
          <cell r="X206">
            <v>0</v>
          </cell>
          <cell r="Y206">
            <v>0</v>
          </cell>
          <cell r="Z206">
            <v>0</v>
          </cell>
          <cell r="AA206">
            <v>0</v>
          </cell>
          <cell r="AB206">
            <v>0</v>
          </cell>
        </row>
        <row r="207">
          <cell r="A207">
            <v>10250</v>
          </cell>
          <cell r="B207">
            <v>24</v>
          </cell>
          <cell r="C207" t="str">
            <v>d.5</v>
          </cell>
          <cell r="D207" t="str">
            <v>Pek. Pengadaan dan pemanc. Tiang pancang beton dia. 0.35 m - 6 m</v>
          </cell>
          <cell r="E207" t="str">
            <v>m1</v>
          </cell>
          <cell r="F207">
            <v>36</v>
          </cell>
          <cell r="H207">
            <v>12</v>
          </cell>
          <cell r="Z207">
            <v>32922</v>
          </cell>
          <cell r="AA207">
            <v>32911.279999999999</v>
          </cell>
          <cell r="AB207">
            <v>1184806.08</v>
          </cell>
          <cell r="AJ207">
            <v>164934</v>
          </cell>
          <cell r="AK207">
            <v>5937624</v>
          </cell>
          <cell r="AO207">
            <v>12</v>
          </cell>
          <cell r="AS207">
            <v>7080.5</v>
          </cell>
          <cell r="AT207">
            <v>254898</v>
          </cell>
          <cell r="AV207">
            <v>0</v>
          </cell>
          <cell r="AW207">
            <v>204925.78</v>
          </cell>
          <cell r="AX207">
            <v>7377328.0800000001</v>
          </cell>
          <cell r="AZ207">
            <v>32911.279999999999</v>
          </cell>
          <cell r="BA207">
            <v>164934</v>
          </cell>
          <cell r="BB207">
            <v>7080.5</v>
          </cell>
          <cell r="BC207">
            <v>0</v>
          </cell>
          <cell r="BD207">
            <v>204925.78</v>
          </cell>
        </row>
        <row r="208">
          <cell r="A208">
            <v>10251</v>
          </cell>
          <cell r="G208" t="str">
            <v>CrawlerCrane 30 ton</v>
          </cell>
          <cell r="H208">
            <v>12</v>
          </cell>
          <cell r="I208" t="str">
            <v>Jam</v>
          </cell>
          <cell r="J208">
            <v>1</v>
          </cell>
          <cell r="K208">
            <v>8.3299999999999999E-2</v>
          </cell>
          <cell r="L208">
            <v>0.5</v>
          </cell>
          <cell r="M208">
            <v>25</v>
          </cell>
          <cell r="N208">
            <v>7</v>
          </cell>
          <cell r="O208">
            <v>1</v>
          </cell>
          <cell r="P208">
            <v>87.5</v>
          </cell>
          <cell r="Q208">
            <v>36</v>
          </cell>
          <cell r="R208">
            <v>3</v>
          </cell>
          <cell r="S208">
            <v>0.06</v>
          </cell>
          <cell r="T208">
            <v>144210</v>
          </cell>
          <cell r="U208">
            <v>45980</v>
          </cell>
          <cell r="V208">
            <v>432630</v>
          </cell>
          <cell r="W208">
            <v>137940</v>
          </cell>
          <cell r="X208">
            <v>12017</v>
          </cell>
          <cell r="Y208">
            <v>3831</v>
          </cell>
          <cell r="Z208">
            <v>15848</v>
          </cell>
          <cell r="AA208">
            <v>15842.82</v>
          </cell>
          <cell r="AB208">
            <v>570341.52</v>
          </cell>
          <cell r="AC208" t="str">
            <v>Tiang pancang beton d 35 cm K-600</v>
          </cell>
          <cell r="AD208" t="str">
            <v>m</v>
          </cell>
          <cell r="AE208">
            <v>1</v>
          </cell>
          <cell r="AF208">
            <v>36</v>
          </cell>
          <cell r="AG208">
            <v>36</v>
          </cell>
          <cell r="AH208">
            <v>72</v>
          </cell>
          <cell r="AI208">
            <v>164934</v>
          </cell>
          <cell r="AJ208">
            <v>164934</v>
          </cell>
          <cell r="AK208">
            <v>5937624</v>
          </cell>
          <cell r="AL208" t="str">
            <v>Mandor</v>
          </cell>
          <cell r="AM208">
            <v>1</v>
          </cell>
          <cell r="AN208" t="str">
            <v>Hari</v>
          </cell>
          <cell r="AO208">
            <v>12</v>
          </cell>
          <cell r="AP208">
            <v>36</v>
          </cell>
          <cell r="AQ208">
            <v>8.3299999999999999E-2</v>
          </cell>
          <cell r="AR208">
            <v>35000</v>
          </cell>
          <cell r="AS208">
            <v>2915.5</v>
          </cell>
          <cell r="AT208">
            <v>104958</v>
          </cell>
        </row>
        <row r="209">
          <cell r="A209">
            <v>10252</v>
          </cell>
          <cell r="G209" t="str">
            <v>Diesel Hammer 4.5 ton</v>
          </cell>
          <cell r="H209">
            <v>12</v>
          </cell>
          <cell r="I209" t="str">
            <v>Jam</v>
          </cell>
          <cell r="J209">
            <v>1</v>
          </cell>
          <cell r="K209">
            <v>8.3299999999999999E-2</v>
          </cell>
          <cell r="L209">
            <v>0.5</v>
          </cell>
          <cell r="P209">
            <v>87.5</v>
          </cell>
          <cell r="Q209">
            <v>36</v>
          </cell>
          <cell r="R209">
            <v>3</v>
          </cell>
          <cell r="S209">
            <v>0.06</v>
          </cell>
          <cell r="T209">
            <v>78375</v>
          </cell>
          <cell r="U209">
            <v>0</v>
          </cell>
          <cell r="V209">
            <v>235125</v>
          </cell>
          <cell r="W209">
            <v>0</v>
          </cell>
          <cell r="X209">
            <v>6531</v>
          </cell>
          <cell r="Y209">
            <v>0</v>
          </cell>
          <cell r="Z209">
            <v>6531</v>
          </cell>
          <cell r="AA209">
            <v>6528.63</v>
          </cell>
          <cell r="AB209">
            <v>235030.68</v>
          </cell>
          <cell r="AF209">
            <v>0</v>
          </cell>
          <cell r="AG209">
            <v>0</v>
          </cell>
          <cell r="AH209">
            <v>0</v>
          </cell>
          <cell r="AJ209">
            <v>0</v>
          </cell>
          <cell r="AK209">
            <v>0</v>
          </cell>
          <cell r="AL209" t="str">
            <v>Pekerja</v>
          </cell>
          <cell r="AM209">
            <v>2</v>
          </cell>
          <cell r="AN209" t="str">
            <v>Hari</v>
          </cell>
          <cell r="AO209">
            <v>12</v>
          </cell>
          <cell r="AP209">
            <v>36</v>
          </cell>
          <cell r="AQ209">
            <v>0.1666</v>
          </cell>
          <cell r="AR209">
            <v>25000</v>
          </cell>
          <cell r="AS209">
            <v>4165</v>
          </cell>
          <cell r="AT209">
            <v>149940</v>
          </cell>
        </row>
        <row r="210">
          <cell r="A210">
            <v>10253</v>
          </cell>
          <cell r="G210" t="str">
            <v>Generator Set 250 KVA</v>
          </cell>
          <cell r="H210">
            <v>12</v>
          </cell>
          <cell r="I210" t="str">
            <v>Jam</v>
          </cell>
          <cell r="J210">
            <v>1</v>
          </cell>
          <cell r="K210">
            <v>8.3299999999999999E-2</v>
          </cell>
          <cell r="L210">
            <v>0.5</v>
          </cell>
          <cell r="P210">
            <v>87.5</v>
          </cell>
          <cell r="Q210">
            <v>36</v>
          </cell>
          <cell r="R210">
            <v>3</v>
          </cell>
          <cell r="S210">
            <v>0.06</v>
          </cell>
          <cell r="T210">
            <v>119631.59999999999</v>
          </cell>
          <cell r="U210">
            <v>6896.9999999999991</v>
          </cell>
          <cell r="V210">
            <v>358894.8</v>
          </cell>
          <cell r="W210">
            <v>20690.999999999996</v>
          </cell>
          <cell r="X210">
            <v>9969</v>
          </cell>
          <cell r="Y210">
            <v>574</v>
          </cell>
          <cell r="Z210">
            <v>10543</v>
          </cell>
          <cell r="AA210">
            <v>10539.83</v>
          </cell>
          <cell r="AB210">
            <v>379433.88</v>
          </cell>
          <cell r="AO210">
            <v>0</v>
          </cell>
          <cell r="AP210">
            <v>0</v>
          </cell>
          <cell r="AQ210">
            <v>0</v>
          </cell>
          <cell r="AS210">
            <v>0</v>
          </cell>
          <cell r="AT210">
            <v>0</v>
          </cell>
        </row>
        <row r="211">
          <cell r="A211">
            <v>10254</v>
          </cell>
          <cell r="K211">
            <v>0</v>
          </cell>
          <cell r="L211">
            <v>0</v>
          </cell>
          <cell r="P211">
            <v>0</v>
          </cell>
          <cell r="Q211">
            <v>0</v>
          </cell>
          <cell r="R211">
            <v>0</v>
          </cell>
          <cell r="S211">
            <v>0</v>
          </cell>
          <cell r="X211">
            <v>0</v>
          </cell>
          <cell r="Y211">
            <v>0</v>
          </cell>
          <cell r="Z211">
            <v>0</v>
          </cell>
          <cell r="AA211">
            <v>0</v>
          </cell>
          <cell r="AB211">
            <v>0</v>
          </cell>
        </row>
        <row r="212">
          <cell r="A212">
            <v>10255</v>
          </cell>
          <cell r="K212">
            <v>0</v>
          </cell>
          <cell r="L212">
            <v>0</v>
          </cell>
          <cell r="P212">
            <v>0</v>
          </cell>
          <cell r="Q212">
            <v>0</v>
          </cell>
          <cell r="R212">
            <v>0</v>
          </cell>
          <cell r="S212">
            <v>0</v>
          </cell>
          <cell r="X212">
            <v>0</v>
          </cell>
          <cell r="Y212">
            <v>0</v>
          </cell>
          <cell r="Z212">
            <v>0</v>
          </cell>
          <cell r="AA212">
            <v>0</v>
          </cell>
          <cell r="AB212">
            <v>0</v>
          </cell>
        </row>
        <row r="213">
          <cell r="A213">
            <v>10256</v>
          </cell>
          <cell r="K213">
            <v>0</v>
          </cell>
          <cell r="L213">
            <v>0</v>
          </cell>
          <cell r="P213">
            <v>0</v>
          </cell>
          <cell r="Q213">
            <v>0</v>
          </cell>
          <cell r="R213">
            <v>0</v>
          </cell>
          <cell r="S213">
            <v>0</v>
          </cell>
          <cell r="X213">
            <v>0</v>
          </cell>
          <cell r="Y213">
            <v>0</v>
          </cell>
          <cell r="Z213">
            <v>0</v>
          </cell>
          <cell r="AA213">
            <v>0</v>
          </cell>
          <cell r="AB213">
            <v>0</v>
          </cell>
        </row>
        <row r="214">
          <cell r="A214">
            <v>10257</v>
          </cell>
          <cell r="K214">
            <v>0</v>
          </cell>
          <cell r="L214">
            <v>0</v>
          </cell>
          <cell r="P214">
            <v>0</v>
          </cell>
          <cell r="Q214">
            <v>0</v>
          </cell>
          <cell r="R214">
            <v>0</v>
          </cell>
          <cell r="S214">
            <v>0</v>
          </cell>
          <cell r="X214">
            <v>0</v>
          </cell>
          <cell r="Y214">
            <v>0</v>
          </cell>
          <cell r="Z214">
            <v>0</v>
          </cell>
          <cell r="AA214">
            <v>0</v>
          </cell>
          <cell r="AB214">
            <v>0</v>
          </cell>
        </row>
        <row r="215">
          <cell r="A215">
            <v>10260</v>
          </cell>
          <cell r="B215">
            <v>25</v>
          </cell>
          <cell r="C215" t="str">
            <v>d.6</v>
          </cell>
          <cell r="D215" t="str">
            <v>Pek. Lantai beton (mutu K-175)</v>
          </cell>
          <cell r="E215" t="str">
            <v>m3</v>
          </cell>
          <cell r="F215">
            <v>11</v>
          </cell>
          <cell r="H215">
            <v>1</v>
          </cell>
          <cell r="Z215">
            <v>133228</v>
          </cell>
          <cell r="AA215">
            <v>131695.09999999998</v>
          </cell>
          <cell r="AB215">
            <v>1448646.1</v>
          </cell>
          <cell r="AJ215">
            <v>1703400</v>
          </cell>
          <cell r="AK215">
            <v>18737400</v>
          </cell>
          <cell r="AO215">
            <v>1</v>
          </cell>
          <cell r="AS215">
            <v>21250</v>
          </cell>
          <cell r="AT215">
            <v>233750</v>
          </cell>
          <cell r="AV215">
            <v>0</v>
          </cell>
          <cell r="AW215">
            <v>1856345.1</v>
          </cell>
          <cell r="AX215">
            <v>20419796.100000001</v>
          </cell>
          <cell r="AZ215">
            <v>131695.09999999998</v>
          </cell>
          <cell r="BA215">
            <v>1703400</v>
          </cell>
          <cell r="BB215">
            <v>21250</v>
          </cell>
          <cell r="BC215">
            <v>0</v>
          </cell>
          <cell r="BD215">
            <v>1856345.1</v>
          </cell>
        </row>
        <row r="216">
          <cell r="A216">
            <v>10261</v>
          </cell>
          <cell r="G216" t="str">
            <v>Chute</v>
          </cell>
          <cell r="H216">
            <v>1</v>
          </cell>
          <cell r="I216" t="str">
            <v>ls</v>
          </cell>
          <cell r="J216">
            <v>1</v>
          </cell>
          <cell r="K216">
            <v>1</v>
          </cell>
          <cell r="L216">
            <v>0.5</v>
          </cell>
          <cell r="M216">
            <v>25</v>
          </cell>
          <cell r="N216">
            <v>7</v>
          </cell>
          <cell r="O216">
            <v>1</v>
          </cell>
          <cell r="P216">
            <v>87.5</v>
          </cell>
          <cell r="Q216">
            <v>11</v>
          </cell>
          <cell r="R216">
            <v>11</v>
          </cell>
          <cell r="S216">
            <v>0.26</v>
          </cell>
          <cell r="T216">
            <v>50000</v>
          </cell>
          <cell r="U216">
            <v>0</v>
          </cell>
          <cell r="V216">
            <v>550000</v>
          </cell>
          <cell r="W216">
            <v>0</v>
          </cell>
          <cell r="X216">
            <v>50000</v>
          </cell>
          <cell r="Y216">
            <v>0</v>
          </cell>
          <cell r="Z216">
            <v>50000</v>
          </cell>
          <cell r="AA216">
            <v>50000</v>
          </cell>
          <cell r="AB216">
            <v>550000</v>
          </cell>
          <cell r="AC216" t="str">
            <v>Ready Mixed Concrete Type K-175</v>
          </cell>
          <cell r="AD216" t="str">
            <v>m3</v>
          </cell>
          <cell r="AE216">
            <v>1</v>
          </cell>
          <cell r="AF216">
            <v>11</v>
          </cell>
          <cell r="AG216">
            <v>11</v>
          </cell>
          <cell r="AH216">
            <v>22</v>
          </cell>
          <cell r="AI216">
            <v>357000</v>
          </cell>
          <cell r="AJ216">
            <v>357000</v>
          </cell>
          <cell r="AK216">
            <v>3927000</v>
          </cell>
          <cell r="AL216" t="str">
            <v>Mandor</v>
          </cell>
          <cell r="AM216">
            <v>0.25</v>
          </cell>
          <cell r="AN216" t="str">
            <v>Hari</v>
          </cell>
          <cell r="AO216">
            <v>1</v>
          </cell>
          <cell r="AP216">
            <v>11</v>
          </cell>
          <cell r="AQ216">
            <v>0.25</v>
          </cell>
          <cell r="AR216">
            <v>35000</v>
          </cell>
          <cell r="AS216">
            <v>8750</v>
          </cell>
          <cell r="AT216">
            <v>96250</v>
          </cell>
        </row>
        <row r="217">
          <cell r="A217">
            <v>10262</v>
          </cell>
          <cell r="G217" t="str">
            <v>Concrete Vibrator, d2"</v>
          </cell>
          <cell r="H217">
            <v>0.64000000000000012</v>
          </cell>
          <cell r="I217" t="str">
            <v>Jam</v>
          </cell>
          <cell r="J217">
            <v>1</v>
          </cell>
          <cell r="K217">
            <v>1.5625</v>
          </cell>
          <cell r="L217">
            <v>0.5</v>
          </cell>
          <cell r="P217">
            <v>87.5</v>
          </cell>
          <cell r="Q217">
            <v>11</v>
          </cell>
          <cell r="R217">
            <v>17</v>
          </cell>
          <cell r="S217">
            <v>0.38</v>
          </cell>
          <cell r="T217">
            <v>21046.3</v>
          </cell>
          <cell r="U217">
            <v>4598</v>
          </cell>
          <cell r="V217">
            <v>357787.1</v>
          </cell>
          <cell r="W217">
            <v>78166</v>
          </cell>
          <cell r="X217">
            <v>32526</v>
          </cell>
          <cell r="Y217">
            <v>7106</v>
          </cell>
          <cell r="Z217">
            <v>39632</v>
          </cell>
          <cell r="AA217">
            <v>40069.21</v>
          </cell>
          <cell r="AB217">
            <v>440761.31</v>
          </cell>
          <cell r="AC217" t="str">
            <v>besi ulir</v>
          </cell>
          <cell r="AD217" t="str">
            <v>kg</v>
          </cell>
          <cell r="AE217">
            <v>140</v>
          </cell>
          <cell r="AF217">
            <v>11</v>
          </cell>
          <cell r="AG217">
            <v>1540</v>
          </cell>
          <cell r="AH217">
            <v>3080</v>
          </cell>
          <cell r="AI217">
            <v>5610</v>
          </cell>
          <cell r="AJ217">
            <v>785400</v>
          </cell>
          <cell r="AK217">
            <v>8639400</v>
          </cell>
          <cell r="AL217" t="str">
            <v>Pekerja</v>
          </cell>
          <cell r="AM217">
            <v>0.5</v>
          </cell>
          <cell r="AN217" t="str">
            <v>Hari</v>
          </cell>
          <cell r="AO217">
            <v>1</v>
          </cell>
          <cell r="AP217">
            <v>11</v>
          </cell>
          <cell r="AQ217">
            <v>0.5</v>
          </cell>
          <cell r="AR217">
            <v>25000</v>
          </cell>
          <cell r="AS217">
            <v>12500</v>
          </cell>
          <cell r="AT217">
            <v>137500</v>
          </cell>
        </row>
        <row r="218">
          <cell r="A218">
            <v>10263</v>
          </cell>
          <cell r="G218" t="str">
            <v>Air Compressor</v>
          </cell>
          <cell r="H218">
            <v>1.2800000000000002</v>
          </cell>
          <cell r="I218" t="str">
            <v>Jam</v>
          </cell>
          <cell r="J218">
            <v>1</v>
          </cell>
          <cell r="K218">
            <v>0.78120000000000001</v>
          </cell>
          <cell r="L218">
            <v>0.5</v>
          </cell>
          <cell r="P218">
            <v>87.5</v>
          </cell>
          <cell r="Q218">
            <v>11</v>
          </cell>
          <cell r="R218">
            <v>9</v>
          </cell>
          <cell r="S218">
            <v>0.2</v>
          </cell>
          <cell r="T218">
            <v>34892.549999999996</v>
          </cell>
          <cell r="U218">
            <v>18392</v>
          </cell>
          <cell r="V218">
            <v>314032.94999999995</v>
          </cell>
          <cell r="W218">
            <v>165528</v>
          </cell>
          <cell r="X218">
            <v>28548</v>
          </cell>
          <cell r="Y218">
            <v>15048</v>
          </cell>
          <cell r="Z218">
            <v>43596</v>
          </cell>
          <cell r="AA218">
            <v>41625.89</v>
          </cell>
          <cell r="AB218">
            <v>457884.79</v>
          </cell>
          <cell r="AC218" t="str">
            <v>bekisting</v>
          </cell>
          <cell r="AD218" t="str">
            <v>m3</v>
          </cell>
          <cell r="AE218">
            <v>1</v>
          </cell>
          <cell r="AF218">
            <v>11</v>
          </cell>
          <cell r="AG218">
            <v>11</v>
          </cell>
          <cell r="AH218">
            <v>22</v>
          </cell>
          <cell r="AI218">
            <v>561000</v>
          </cell>
          <cell r="AJ218">
            <v>561000</v>
          </cell>
          <cell r="AK218">
            <v>6171000</v>
          </cell>
        </row>
        <row r="219">
          <cell r="A219">
            <v>10264</v>
          </cell>
          <cell r="L219">
            <v>0</v>
          </cell>
          <cell r="P219">
            <v>0</v>
          </cell>
          <cell r="Q219">
            <v>0</v>
          </cell>
          <cell r="R219">
            <v>0</v>
          </cell>
          <cell r="S219">
            <v>0</v>
          </cell>
          <cell r="V219">
            <v>0</v>
          </cell>
          <cell r="W219">
            <v>0</v>
          </cell>
          <cell r="X219">
            <v>0</v>
          </cell>
          <cell r="Y219">
            <v>0</v>
          </cell>
          <cell r="Z219">
            <v>0</v>
          </cell>
          <cell r="AA219">
            <v>0</v>
          </cell>
          <cell r="AB219">
            <v>0</v>
          </cell>
          <cell r="AF219">
            <v>0</v>
          </cell>
        </row>
        <row r="220">
          <cell r="A220">
            <v>10265</v>
          </cell>
          <cell r="K220">
            <v>0</v>
          </cell>
          <cell r="L220">
            <v>0</v>
          </cell>
          <cell r="P220">
            <v>0</v>
          </cell>
          <cell r="Q220">
            <v>0</v>
          </cell>
          <cell r="R220">
            <v>0</v>
          </cell>
          <cell r="S220">
            <v>0</v>
          </cell>
          <cell r="X220">
            <v>0</v>
          </cell>
          <cell r="Y220">
            <v>0</v>
          </cell>
          <cell r="Z220">
            <v>0</v>
          </cell>
          <cell r="AA220">
            <v>0</v>
          </cell>
          <cell r="AB220">
            <v>0</v>
          </cell>
          <cell r="AF220">
            <v>0</v>
          </cell>
        </row>
        <row r="221">
          <cell r="A221">
            <v>10266</v>
          </cell>
          <cell r="K221">
            <v>0</v>
          </cell>
          <cell r="L221">
            <v>0</v>
          </cell>
          <cell r="P221">
            <v>0</v>
          </cell>
          <cell r="Q221">
            <v>0</v>
          </cell>
          <cell r="R221">
            <v>0</v>
          </cell>
          <cell r="S221">
            <v>0</v>
          </cell>
          <cell r="X221">
            <v>0</v>
          </cell>
          <cell r="Y221">
            <v>0</v>
          </cell>
          <cell r="Z221">
            <v>0</v>
          </cell>
          <cell r="AA221">
            <v>0</v>
          </cell>
          <cell r="AB221">
            <v>0</v>
          </cell>
        </row>
        <row r="222">
          <cell r="A222">
            <v>10267</v>
          </cell>
          <cell r="K222">
            <v>0</v>
          </cell>
          <cell r="L222">
            <v>0</v>
          </cell>
          <cell r="P222">
            <v>0</v>
          </cell>
          <cell r="Q222">
            <v>0</v>
          </cell>
          <cell r="R222">
            <v>0</v>
          </cell>
          <cell r="S222">
            <v>0</v>
          </cell>
          <cell r="X222">
            <v>0</v>
          </cell>
          <cell r="Y222">
            <v>0</v>
          </cell>
          <cell r="Z222">
            <v>0</v>
          </cell>
          <cell r="AA222">
            <v>0</v>
          </cell>
          <cell r="AB222">
            <v>0</v>
          </cell>
        </row>
        <row r="223">
          <cell r="A223">
            <v>10270</v>
          </cell>
          <cell r="B223">
            <v>26</v>
          </cell>
          <cell r="C223" t="str">
            <v>d.7</v>
          </cell>
          <cell r="D223" t="str">
            <v>Pek. Dak lantai beton</v>
          </cell>
          <cell r="E223" t="str">
            <v>m3</v>
          </cell>
          <cell r="F223">
            <v>9.5</v>
          </cell>
          <cell r="H223">
            <v>1</v>
          </cell>
          <cell r="Z223">
            <v>132384</v>
          </cell>
          <cell r="AA223">
            <v>131695.09999999998</v>
          </cell>
          <cell r="AB223">
            <v>1251103.45</v>
          </cell>
          <cell r="AJ223">
            <v>1718700</v>
          </cell>
          <cell r="AK223">
            <v>16327650</v>
          </cell>
          <cell r="AO223">
            <v>1</v>
          </cell>
          <cell r="AS223">
            <v>34000</v>
          </cell>
          <cell r="AT223">
            <v>323000</v>
          </cell>
          <cell r="AV223">
            <v>0</v>
          </cell>
          <cell r="AW223">
            <v>1884395.1</v>
          </cell>
          <cell r="AX223">
            <v>17901753.449999999</v>
          </cell>
          <cell r="AZ223">
            <v>131695.09999999998</v>
          </cell>
          <cell r="BA223">
            <v>1718700</v>
          </cell>
          <cell r="BB223">
            <v>34000</v>
          </cell>
          <cell r="BC223">
            <v>0</v>
          </cell>
          <cell r="BD223">
            <v>1884395.1</v>
          </cell>
        </row>
        <row r="224">
          <cell r="A224">
            <v>10271</v>
          </cell>
          <cell r="G224" t="str">
            <v>Chute</v>
          </cell>
          <cell r="H224">
            <v>1</v>
          </cell>
          <cell r="I224" t="str">
            <v>ls</v>
          </cell>
          <cell r="J224">
            <v>1</v>
          </cell>
          <cell r="K224">
            <v>1</v>
          </cell>
          <cell r="L224">
            <v>0.5</v>
          </cell>
          <cell r="M224">
            <v>25</v>
          </cell>
          <cell r="N224">
            <v>7</v>
          </cell>
          <cell r="O224">
            <v>1</v>
          </cell>
          <cell r="P224">
            <v>87.5</v>
          </cell>
          <cell r="Q224">
            <v>9.5</v>
          </cell>
          <cell r="R224">
            <v>10</v>
          </cell>
          <cell r="S224">
            <v>0.22</v>
          </cell>
          <cell r="T224">
            <v>50000</v>
          </cell>
          <cell r="U224">
            <v>0</v>
          </cell>
          <cell r="V224">
            <v>500000</v>
          </cell>
          <cell r="W224">
            <v>0</v>
          </cell>
          <cell r="X224">
            <v>52631</v>
          </cell>
          <cell r="Y224">
            <v>0</v>
          </cell>
          <cell r="Z224">
            <v>52631</v>
          </cell>
          <cell r="AA224">
            <v>50000</v>
          </cell>
          <cell r="AB224">
            <v>475000</v>
          </cell>
          <cell r="AC224" t="str">
            <v>Ready Mixed Concrete Type K-225</v>
          </cell>
          <cell r="AD224" t="str">
            <v>m3</v>
          </cell>
          <cell r="AE224">
            <v>1</v>
          </cell>
          <cell r="AF224">
            <v>9.5</v>
          </cell>
          <cell r="AG224">
            <v>9.5</v>
          </cell>
          <cell r="AH224">
            <v>19</v>
          </cell>
          <cell r="AI224">
            <v>316200</v>
          </cell>
          <cell r="AJ224">
            <v>316200</v>
          </cell>
          <cell r="AK224">
            <v>3003900</v>
          </cell>
          <cell r="AL224" t="str">
            <v>Mandor</v>
          </cell>
          <cell r="AM224">
            <v>0.4</v>
          </cell>
          <cell r="AN224" t="str">
            <v>Hari</v>
          </cell>
          <cell r="AO224">
            <v>1</v>
          </cell>
          <cell r="AP224">
            <v>9.5</v>
          </cell>
          <cell r="AQ224">
            <v>0.4</v>
          </cell>
          <cell r="AR224">
            <v>35000</v>
          </cell>
          <cell r="AS224">
            <v>14000</v>
          </cell>
          <cell r="AT224">
            <v>133000</v>
          </cell>
        </row>
        <row r="225">
          <cell r="A225">
            <v>10272</v>
          </cell>
          <cell r="G225" t="str">
            <v>Concrete Vibrator, d2"</v>
          </cell>
          <cell r="H225">
            <v>0.64000000000000012</v>
          </cell>
          <cell r="I225" t="str">
            <v>Jam</v>
          </cell>
          <cell r="J225">
            <v>1</v>
          </cell>
          <cell r="K225">
            <v>1.5625</v>
          </cell>
          <cell r="L225">
            <v>0.5</v>
          </cell>
          <cell r="P225">
            <v>87.5</v>
          </cell>
          <cell r="Q225">
            <v>9.5</v>
          </cell>
          <cell r="R225">
            <v>15</v>
          </cell>
          <cell r="S225">
            <v>0.34</v>
          </cell>
          <cell r="T225">
            <v>21046.3</v>
          </cell>
          <cell r="U225">
            <v>4598</v>
          </cell>
          <cell r="V225">
            <v>315694.5</v>
          </cell>
          <cell r="W225">
            <v>68970</v>
          </cell>
          <cell r="X225">
            <v>33231</v>
          </cell>
          <cell r="Y225">
            <v>7260</v>
          </cell>
          <cell r="Z225">
            <v>40491</v>
          </cell>
          <cell r="AA225">
            <v>40069.21</v>
          </cell>
          <cell r="AB225">
            <v>380657.495</v>
          </cell>
          <cell r="AC225" t="str">
            <v>besi ulir</v>
          </cell>
          <cell r="AD225" t="str">
            <v>kg</v>
          </cell>
          <cell r="AE225">
            <v>150</v>
          </cell>
          <cell r="AF225">
            <v>9.5</v>
          </cell>
          <cell r="AG225">
            <v>1425</v>
          </cell>
          <cell r="AH225">
            <v>2850</v>
          </cell>
          <cell r="AI225">
            <v>5610</v>
          </cell>
          <cell r="AJ225">
            <v>841500</v>
          </cell>
          <cell r="AK225">
            <v>7994250</v>
          </cell>
          <cell r="AL225" t="str">
            <v>Pekerja</v>
          </cell>
          <cell r="AM225">
            <v>0.8</v>
          </cell>
          <cell r="AN225" t="str">
            <v>Hari</v>
          </cell>
          <cell r="AO225">
            <v>1</v>
          </cell>
          <cell r="AP225">
            <v>9.5</v>
          </cell>
          <cell r="AQ225">
            <v>0.8</v>
          </cell>
          <cell r="AR225">
            <v>25000</v>
          </cell>
          <cell r="AS225">
            <v>20000</v>
          </cell>
          <cell r="AT225">
            <v>190000</v>
          </cell>
        </row>
        <row r="226">
          <cell r="A226">
            <v>10273</v>
          </cell>
          <cell r="G226" t="str">
            <v>Air Compressor</v>
          </cell>
          <cell r="H226">
            <v>1.2800000000000002</v>
          </cell>
          <cell r="I226" t="str">
            <v>Jam</v>
          </cell>
          <cell r="J226">
            <v>1</v>
          </cell>
          <cell r="K226">
            <v>0.78120000000000001</v>
          </cell>
          <cell r="L226">
            <v>0.5</v>
          </cell>
          <cell r="P226">
            <v>87.5</v>
          </cell>
          <cell r="Q226">
            <v>9.5</v>
          </cell>
          <cell r="R226">
            <v>7</v>
          </cell>
          <cell r="S226">
            <v>0.16</v>
          </cell>
          <cell r="T226">
            <v>34892.549999999996</v>
          </cell>
          <cell r="U226">
            <v>18392</v>
          </cell>
          <cell r="V226">
            <v>244247.84999999998</v>
          </cell>
          <cell r="W226">
            <v>128744</v>
          </cell>
          <cell r="X226">
            <v>25710</v>
          </cell>
          <cell r="Y226">
            <v>13552</v>
          </cell>
          <cell r="Z226">
            <v>39262</v>
          </cell>
          <cell r="AA226">
            <v>41625.89</v>
          </cell>
          <cell r="AB226">
            <v>395445.95500000002</v>
          </cell>
          <cell r="AC226" t="str">
            <v>bekisting</v>
          </cell>
          <cell r="AD226" t="str">
            <v>m3</v>
          </cell>
          <cell r="AE226">
            <v>1</v>
          </cell>
          <cell r="AF226">
            <v>9.5</v>
          </cell>
          <cell r="AG226">
            <v>9.5</v>
          </cell>
          <cell r="AH226">
            <v>19</v>
          </cell>
          <cell r="AI226">
            <v>561000</v>
          </cell>
          <cell r="AJ226">
            <v>561000</v>
          </cell>
          <cell r="AK226">
            <v>5329500</v>
          </cell>
          <cell r="AO226">
            <v>0</v>
          </cell>
          <cell r="AP226">
            <v>0</v>
          </cell>
          <cell r="AQ226">
            <v>0</v>
          </cell>
          <cell r="AS226">
            <v>0</v>
          </cell>
          <cell r="AT226">
            <v>0</v>
          </cell>
        </row>
        <row r="227">
          <cell r="A227">
            <v>10274</v>
          </cell>
          <cell r="K227">
            <v>0</v>
          </cell>
          <cell r="L227">
            <v>0</v>
          </cell>
          <cell r="P227">
            <v>0</v>
          </cell>
          <cell r="Q227">
            <v>0</v>
          </cell>
          <cell r="R227">
            <v>0</v>
          </cell>
          <cell r="S227">
            <v>0</v>
          </cell>
          <cell r="X227">
            <v>0</v>
          </cell>
          <cell r="Y227">
            <v>0</v>
          </cell>
          <cell r="Z227">
            <v>0</v>
          </cell>
          <cell r="AA227">
            <v>0</v>
          </cell>
          <cell r="AB227">
            <v>0</v>
          </cell>
          <cell r="AE227">
            <v>0</v>
          </cell>
          <cell r="AF227">
            <v>0</v>
          </cell>
          <cell r="AG227">
            <v>0</v>
          </cell>
          <cell r="AH227">
            <v>0</v>
          </cell>
          <cell r="AJ227">
            <v>0</v>
          </cell>
          <cell r="AK227">
            <v>0</v>
          </cell>
        </row>
        <row r="228">
          <cell r="A228">
            <v>10275</v>
          </cell>
          <cell r="K228">
            <v>0</v>
          </cell>
          <cell r="L228">
            <v>0</v>
          </cell>
          <cell r="P228">
            <v>0</v>
          </cell>
          <cell r="Q228">
            <v>0</v>
          </cell>
          <cell r="R228">
            <v>0</v>
          </cell>
          <cell r="S228">
            <v>0</v>
          </cell>
          <cell r="X228">
            <v>0</v>
          </cell>
          <cell r="Y228">
            <v>0</v>
          </cell>
          <cell r="Z228">
            <v>0</v>
          </cell>
          <cell r="AA228">
            <v>0</v>
          </cell>
          <cell r="AB228">
            <v>0</v>
          </cell>
          <cell r="AE228">
            <v>0</v>
          </cell>
          <cell r="AF228">
            <v>0</v>
          </cell>
          <cell r="AG228">
            <v>0</v>
          </cell>
          <cell r="AH228">
            <v>0</v>
          </cell>
          <cell r="AJ228">
            <v>0</v>
          </cell>
          <cell r="AK228">
            <v>0</v>
          </cell>
        </row>
        <row r="229">
          <cell r="A229">
            <v>10276</v>
          </cell>
          <cell r="K229">
            <v>0</v>
          </cell>
          <cell r="L229">
            <v>0</v>
          </cell>
          <cell r="P229">
            <v>0</v>
          </cell>
          <cell r="Q229">
            <v>0</v>
          </cell>
          <cell r="R229">
            <v>0</v>
          </cell>
          <cell r="S229">
            <v>0</v>
          </cell>
          <cell r="X229">
            <v>0</v>
          </cell>
          <cell r="Y229">
            <v>0</v>
          </cell>
          <cell r="Z229">
            <v>0</v>
          </cell>
          <cell r="AA229">
            <v>0</v>
          </cell>
          <cell r="AB229">
            <v>0</v>
          </cell>
          <cell r="AE229">
            <v>0</v>
          </cell>
          <cell r="AF229">
            <v>0</v>
          </cell>
          <cell r="AG229">
            <v>0</v>
          </cell>
          <cell r="AH229">
            <v>0</v>
          </cell>
          <cell r="AJ229">
            <v>0</v>
          </cell>
          <cell r="AK229">
            <v>0</v>
          </cell>
        </row>
        <row r="230">
          <cell r="A230">
            <v>10277</v>
          </cell>
          <cell r="K230">
            <v>0</v>
          </cell>
          <cell r="L230">
            <v>0</v>
          </cell>
          <cell r="P230">
            <v>0</v>
          </cell>
          <cell r="Q230">
            <v>0</v>
          </cell>
          <cell r="R230">
            <v>0</v>
          </cell>
          <cell r="S230">
            <v>0</v>
          </cell>
          <cell r="X230">
            <v>0</v>
          </cell>
          <cell r="Y230">
            <v>0</v>
          </cell>
          <cell r="Z230">
            <v>0</v>
          </cell>
          <cell r="AA230">
            <v>0</v>
          </cell>
          <cell r="AB230">
            <v>0</v>
          </cell>
        </row>
        <row r="231">
          <cell r="A231">
            <v>10280</v>
          </cell>
          <cell r="B231">
            <v>27</v>
          </cell>
          <cell r="C231" t="str">
            <v>d.8</v>
          </cell>
          <cell r="D231" t="str">
            <v>Pek. Dinding tebal 0.20 m (lantai basement)</v>
          </cell>
          <cell r="E231" t="str">
            <v>m3</v>
          </cell>
          <cell r="F231">
            <v>30</v>
          </cell>
          <cell r="H231">
            <v>1</v>
          </cell>
          <cell r="Z231">
            <v>131025</v>
          </cell>
          <cell r="AA231">
            <v>131695.09999999998</v>
          </cell>
          <cell r="AB231">
            <v>3950853</v>
          </cell>
          <cell r="AJ231">
            <v>1718700</v>
          </cell>
          <cell r="AK231">
            <v>51561000</v>
          </cell>
          <cell r="AO231">
            <v>1</v>
          </cell>
          <cell r="AS231">
            <v>34000</v>
          </cell>
          <cell r="AT231">
            <v>1020000</v>
          </cell>
          <cell r="AV231">
            <v>0</v>
          </cell>
          <cell r="AW231">
            <v>1884395.1</v>
          </cell>
          <cell r="AX231">
            <v>56531853</v>
          </cell>
          <cell r="AZ231">
            <v>131695.09999999998</v>
          </cell>
          <cell r="BA231">
            <v>1718700</v>
          </cell>
          <cell r="BB231">
            <v>34000</v>
          </cell>
          <cell r="BC231">
            <v>0</v>
          </cell>
          <cell r="BD231">
            <v>1884395.1</v>
          </cell>
        </row>
        <row r="232">
          <cell r="A232">
            <v>10281</v>
          </cell>
          <cell r="G232" t="str">
            <v>Chute</v>
          </cell>
          <cell r="H232">
            <v>1</v>
          </cell>
          <cell r="I232" t="str">
            <v>ls</v>
          </cell>
          <cell r="J232">
            <v>1</v>
          </cell>
          <cell r="K232">
            <v>1</v>
          </cell>
          <cell r="L232">
            <v>0.5</v>
          </cell>
          <cell r="M232">
            <v>25</v>
          </cell>
          <cell r="N232">
            <v>7</v>
          </cell>
          <cell r="O232">
            <v>1</v>
          </cell>
          <cell r="P232">
            <v>87.5</v>
          </cell>
          <cell r="Q232">
            <v>30</v>
          </cell>
          <cell r="R232">
            <v>30</v>
          </cell>
          <cell r="S232">
            <v>0.68</v>
          </cell>
          <cell r="T232">
            <v>50000</v>
          </cell>
          <cell r="U232">
            <v>0</v>
          </cell>
          <cell r="V232">
            <v>1500000</v>
          </cell>
          <cell r="W232">
            <v>0</v>
          </cell>
          <cell r="X232">
            <v>50000</v>
          </cell>
          <cell r="Y232">
            <v>0</v>
          </cell>
          <cell r="Z232">
            <v>50000</v>
          </cell>
          <cell r="AA232">
            <v>50000</v>
          </cell>
          <cell r="AB232">
            <v>1500000</v>
          </cell>
          <cell r="AC232" t="str">
            <v>Ready Mixed Concrete Type K-225</v>
          </cell>
          <cell r="AD232" t="str">
            <v>m3</v>
          </cell>
          <cell r="AE232">
            <v>1</v>
          </cell>
          <cell r="AF232">
            <v>30</v>
          </cell>
          <cell r="AG232">
            <v>30</v>
          </cell>
          <cell r="AH232">
            <v>60</v>
          </cell>
          <cell r="AI232">
            <v>316200</v>
          </cell>
          <cell r="AJ232">
            <v>316200</v>
          </cell>
          <cell r="AK232">
            <v>9486000</v>
          </cell>
          <cell r="AL232" t="str">
            <v>Mandor</v>
          </cell>
          <cell r="AM232">
            <v>0.4</v>
          </cell>
          <cell r="AN232" t="str">
            <v>Hari</v>
          </cell>
          <cell r="AO232">
            <v>1</v>
          </cell>
          <cell r="AP232">
            <v>30</v>
          </cell>
          <cell r="AQ232">
            <v>0.4</v>
          </cell>
          <cell r="AR232">
            <v>35000</v>
          </cell>
          <cell r="AS232">
            <v>14000</v>
          </cell>
          <cell r="AT232">
            <v>420000</v>
          </cell>
        </row>
        <row r="233">
          <cell r="A233">
            <v>10282</v>
          </cell>
          <cell r="G233" t="str">
            <v>Concrete Vibrator, d2"</v>
          </cell>
          <cell r="H233">
            <v>0.64000000000000012</v>
          </cell>
          <cell r="I233" t="str">
            <v>Jam</v>
          </cell>
          <cell r="J233">
            <v>1</v>
          </cell>
          <cell r="K233">
            <v>1.5625</v>
          </cell>
          <cell r="L233">
            <v>0.5</v>
          </cell>
          <cell r="P233">
            <v>87.5</v>
          </cell>
          <cell r="Q233">
            <v>30</v>
          </cell>
          <cell r="R233">
            <v>47</v>
          </cell>
          <cell r="S233">
            <v>1.08</v>
          </cell>
          <cell r="T233">
            <v>21046.3</v>
          </cell>
          <cell r="U233">
            <v>4598</v>
          </cell>
          <cell r="V233">
            <v>989176.1</v>
          </cell>
          <cell r="W233">
            <v>216106</v>
          </cell>
          <cell r="X233">
            <v>32972</v>
          </cell>
          <cell r="Y233">
            <v>7203</v>
          </cell>
          <cell r="Z233">
            <v>40175</v>
          </cell>
          <cell r="AA233">
            <v>40069.21</v>
          </cell>
          <cell r="AB233">
            <v>1202076.3</v>
          </cell>
          <cell r="AC233" t="str">
            <v>besi ulir</v>
          </cell>
          <cell r="AD233" t="str">
            <v>kg</v>
          </cell>
          <cell r="AE233">
            <v>150</v>
          </cell>
          <cell r="AF233">
            <v>30</v>
          </cell>
          <cell r="AG233">
            <v>4500</v>
          </cell>
          <cell r="AH233">
            <v>9000</v>
          </cell>
          <cell r="AI233">
            <v>5610</v>
          </cell>
          <cell r="AJ233">
            <v>841500</v>
          </cell>
          <cell r="AK233">
            <v>25245000</v>
          </cell>
          <cell r="AL233" t="str">
            <v>Pekerja</v>
          </cell>
          <cell r="AM233">
            <v>0.8</v>
          </cell>
          <cell r="AN233" t="str">
            <v>Hari</v>
          </cell>
          <cell r="AO233">
            <v>1</v>
          </cell>
          <cell r="AP233">
            <v>30</v>
          </cell>
          <cell r="AQ233">
            <v>0.8</v>
          </cell>
          <cell r="AR233">
            <v>25000</v>
          </cell>
          <cell r="AS233">
            <v>20000</v>
          </cell>
          <cell r="AT233">
            <v>600000</v>
          </cell>
        </row>
        <row r="234">
          <cell r="A234">
            <v>10283</v>
          </cell>
          <cell r="G234" t="str">
            <v>Air Compressor</v>
          </cell>
          <cell r="H234">
            <v>1.2800000000000002</v>
          </cell>
          <cell r="I234" t="str">
            <v>Jam</v>
          </cell>
          <cell r="J234">
            <v>1</v>
          </cell>
          <cell r="K234">
            <v>0.78120000000000001</v>
          </cell>
          <cell r="L234">
            <v>0.5</v>
          </cell>
          <cell r="P234">
            <v>87.5</v>
          </cell>
          <cell r="Q234">
            <v>30</v>
          </cell>
          <cell r="R234">
            <v>23</v>
          </cell>
          <cell r="S234">
            <v>0.52</v>
          </cell>
          <cell r="T234">
            <v>34892.549999999996</v>
          </cell>
          <cell r="U234">
            <v>18392</v>
          </cell>
          <cell r="V234">
            <v>802528.64999999991</v>
          </cell>
          <cell r="W234">
            <v>423016</v>
          </cell>
          <cell r="X234">
            <v>26750</v>
          </cell>
          <cell r="Y234">
            <v>14100</v>
          </cell>
          <cell r="Z234">
            <v>40850</v>
          </cell>
          <cell r="AA234">
            <v>41625.89</v>
          </cell>
          <cell r="AB234">
            <v>1248776.7</v>
          </cell>
          <cell r="AC234" t="str">
            <v>bekisting</v>
          </cell>
          <cell r="AD234" t="str">
            <v>m3</v>
          </cell>
          <cell r="AE234">
            <v>1</v>
          </cell>
          <cell r="AF234">
            <v>30</v>
          </cell>
          <cell r="AG234">
            <v>30</v>
          </cell>
          <cell r="AH234">
            <v>60</v>
          </cell>
          <cell r="AI234">
            <v>561000</v>
          </cell>
          <cell r="AJ234">
            <v>561000</v>
          </cell>
          <cell r="AK234">
            <v>16830000</v>
          </cell>
        </row>
        <row r="235">
          <cell r="A235">
            <v>10284</v>
          </cell>
          <cell r="K235">
            <v>0</v>
          </cell>
          <cell r="L235">
            <v>0</v>
          </cell>
          <cell r="P235">
            <v>0</v>
          </cell>
          <cell r="Q235">
            <v>0</v>
          </cell>
          <cell r="R235">
            <v>0</v>
          </cell>
          <cell r="S235">
            <v>0</v>
          </cell>
          <cell r="X235">
            <v>0</v>
          </cell>
          <cell r="Y235">
            <v>0</v>
          </cell>
          <cell r="Z235">
            <v>0</v>
          </cell>
          <cell r="AA235">
            <v>0</v>
          </cell>
          <cell r="AB235">
            <v>0</v>
          </cell>
          <cell r="AE235">
            <v>0</v>
          </cell>
          <cell r="AF235">
            <v>0</v>
          </cell>
          <cell r="AO235">
            <v>0</v>
          </cell>
        </row>
        <row r="236">
          <cell r="A236">
            <v>10285</v>
          </cell>
          <cell r="K236">
            <v>0</v>
          </cell>
          <cell r="L236">
            <v>0</v>
          </cell>
          <cell r="P236">
            <v>0</v>
          </cell>
          <cell r="Q236">
            <v>0</v>
          </cell>
          <cell r="R236">
            <v>0</v>
          </cell>
          <cell r="S236">
            <v>0</v>
          </cell>
          <cell r="X236">
            <v>0</v>
          </cell>
          <cell r="Y236">
            <v>0</v>
          </cell>
          <cell r="Z236">
            <v>0</v>
          </cell>
          <cell r="AA236">
            <v>0</v>
          </cell>
          <cell r="AB236">
            <v>0</v>
          </cell>
          <cell r="AE236">
            <v>0</v>
          </cell>
          <cell r="AF236">
            <v>0</v>
          </cell>
          <cell r="AO236">
            <v>0</v>
          </cell>
        </row>
        <row r="237">
          <cell r="A237">
            <v>10286</v>
          </cell>
          <cell r="K237">
            <v>0</v>
          </cell>
          <cell r="L237">
            <v>0</v>
          </cell>
          <cell r="P237">
            <v>0</v>
          </cell>
          <cell r="Q237">
            <v>0</v>
          </cell>
          <cell r="R237">
            <v>0</v>
          </cell>
          <cell r="S237">
            <v>0</v>
          </cell>
          <cell r="X237">
            <v>0</v>
          </cell>
          <cell r="Y237">
            <v>0</v>
          </cell>
          <cell r="Z237">
            <v>0</v>
          </cell>
          <cell r="AA237">
            <v>0</v>
          </cell>
          <cell r="AB237">
            <v>0</v>
          </cell>
          <cell r="AF237">
            <v>0</v>
          </cell>
          <cell r="AO237">
            <v>0</v>
          </cell>
        </row>
        <row r="238">
          <cell r="A238">
            <v>10287</v>
          </cell>
          <cell r="K238">
            <v>0</v>
          </cell>
          <cell r="L238">
            <v>0</v>
          </cell>
          <cell r="P238">
            <v>0</v>
          </cell>
          <cell r="Q238">
            <v>0</v>
          </cell>
          <cell r="R238">
            <v>0</v>
          </cell>
          <cell r="S238">
            <v>0</v>
          </cell>
          <cell r="X238">
            <v>0</v>
          </cell>
          <cell r="Y238">
            <v>0</v>
          </cell>
          <cell r="Z238">
            <v>0</v>
          </cell>
          <cell r="AA238">
            <v>0</v>
          </cell>
          <cell r="AB238">
            <v>0</v>
          </cell>
          <cell r="AF238">
            <v>0</v>
          </cell>
          <cell r="AO238">
            <v>0</v>
          </cell>
        </row>
        <row r="239">
          <cell r="A239">
            <v>10290</v>
          </cell>
          <cell r="B239">
            <v>28</v>
          </cell>
          <cell r="C239" t="str">
            <v>d.9</v>
          </cell>
          <cell r="D239" t="str">
            <v>Pek. Balok beton 30/30 K-175) (lantai)</v>
          </cell>
          <cell r="E239" t="str">
            <v>m3</v>
          </cell>
          <cell r="F239">
            <v>6</v>
          </cell>
          <cell r="H239">
            <v>1</v>
          </cell>
          <cell r="Z239">
            <v>132869</v>
          </cell>
          <cell r="AA239">
            <v>131695.09999999998</v>
          </cell>
          <cell r="AB239">
            <v>790170.6</v>
          </cell>
          <cell r="AJ239">
            <v>1703400</v>
          </cell>
          <cell r="AK239">
            <v>10220400</v>
          </cell>
          <cell r="AO239">
            <v>1</v>
          </cell>
          <cell r="AS239">
            <v>21250</v>
          </cell>
          <cell r="AT239">
            <v>127500</v>
          </cell>
          <cell r="AV239">
            <v>0</v>
          </cell>
          <cell r="AW239">
            <v>1856345.1</v>
          </cell>
          <cell r="AX239">
            <v>11138070.6</v>
          </cell>
          <cell r="AZ239">
            <v>131695.09999999998</v>
          </cell>
          <cell r="BA239">
            <v>1703400</v>
          </cell>
          <cell r="BB239">
            <v>21250</v>
          </cell>
          <cell r="BC239">
            <v>0</v>
          </cell>
          <cell r="BD239">
            <v>1856345.1</v>
          </cell>
        </row>
        <row r="240">
          <cell r="A240">
            <v>10291</v>
          </cell>
          <cell r="G240" t="str">
            <v>Chute</v>
          </cell>
          <cell r="H240">
            <v>1</v>
          </cell>
          <cell r="I240" t="str">
            <v>ls</v>
          </cell>
          <cell r="J240">
            <v>1</v>
          </cell>
          <cell r="K240">
            <v>1</v>
          </cell>
          <cell r="L240">
            <v>0.5</v>
          </cell>
          <cell r="M240">
            <v>25</v>
          </cell>
          <cell r="N240">
            <v>7</v>
          </cell>
          <cell r="O240">
            <v>1</v>
          </cell>
          <cell r="P240">
            <v>87.5</v>
          </cell>
          <cell r="Q240">
            <v>6</v>
          </cell>
          <cell r="R240">
            <v>6</v>
          </cell>
          <cell r="S240">
            <v>0.14000000000000001</v>
          </cell>
          <cell r="T240">
            <v>50000</v>
          </cell>
          <cell r="U240">
            <v>0</v>
          </cell>
          <cell r="V240">
            <v>300000</v>
          </cell>
          <cell r="W240">
            <v>0</v>
          </cell>
          <cell r="X240">
            <v>50000</v>
          </cell>
          <cell r="Y240">
            <v>0</v>
          </cell>
          <cell r="Z240">
            <v>50000</v>
          </cell>
          <cell r="AA240">
            <v>50000</v>
          </cell>
          <cell r="AB240">
            <v>300000</v>
          </cell>
          <cell r="AC240" t="str">
            <v>Ready Mixed Concrete Type K-175</v>
          </cell>
          <cell r="AD240" t="str">
            <v>m3</v>
          </cell>
          <cell r="AE240">
            <v>1</v>
          </cell>
          <cell r="AF240">
            <v>6</v>
          </cell>
          <cell r="AG240">
            <v>6</v>
          </cell>
          <cell r="AH240">
            <v>12</v>
          </cell>
          <cell r="AI240">
            <v>357000</v>
          </cell>
          <cell r="AJ240">
            <v>357000</v>
          </cell>
          <cell r="AK240">
            <v>2142000</v>
          </cell>
          <cell r="AL240" t="str">
            <v>Mandor</v>
          </cell>
          <cell r="AM240">
            <v>0.25</v>
          </cell>
          <cell r="AN240" t="str">
            <v>Hari</v>
          </cell>
          <cell r="AO240">
            <v>1</v>
          </cell>
          <cell r="AP240">
            <v>6</v>
          </cell>
          <cell r="AQ240">
            <v>0.25</v>
          </cell>
          <cell r="AR240">
            <v>35000</v>
          </cell>
          <cell r="AS240">
            <v>8750</v>
          </cell>
          <cell r="AT240">
            <v>52500</v>
          </cell>
        </row>
        <row r="241">
          <cell r="A241">
            <v>10292</v>
          </cell>
          <cell r="G241" t="str">
            <v>Concrete Vibrator, d2"</v>
          </cell>
          <cell r="H241">
            <v>0.64000000000000012</v>
          </cell>
          <cell r="I241" t="str">
            <v>Jam</v>
          </cell>
          <cell r="J241">
            <v>1</v>
          </cell>
          <cell r="K241">
            <v>1.5625</v>
          </cell>
          <cell r="L241">
            <v>0.5</v>
          </cell>
          <cell r="P241">
            <v>87.5</v>
          </cell>
          <cell r="Q241">
            <v>6</v>
          </cell>
          <cell r="R241">
            <v>9</v>
          </cell>
          <cell r="S241">
            <v>0.2</v>
          </cell>
          <cell r="T241">
            <v>21046.3</v>
          </cell>
          <cell r="U241">
            <v>4598</v>
          </cell>
          <cell r="V241">
            <v>189416.69999999998</v>
          </cell>
          <cell r="W241">
            <v>41382</v>
          </cell>
          <cell r="X241">
            <v>31569</v>
          </cell>
          <cell r="Y241">
            <v>6897</v>
          </cell>
          <cell r="Z241">
            <v>38466</v>
          </cell>
          <cell r="AA241">
            <v>40069.21</v>
          </cell>
          <cell r="AB241">
            <v>240415.26</v>
          </cell>
          <cell r="AC241" t="str">
            <v>besi ulir</v>
          </cell>
          <cell r="AD241" t="str">
            <v>kg</v>
          </cell>
          <cell r="AE241">
            <v>140</v>
          </cell>
          <cell r="AF241">
            <v>6</v>
          </cell>
          <cell r="AG241">
            <v>840</v>
          </cell>
          <cell r="AH241">
            <v>1680</v>
          </cell>
          <cell r="AI241">
            <v>5610</v>
          </cell>
          <cell r="AJ241">
            <v>785400</v>
          </cell>
          <cell r="AK241">
            <v>4712400</v>
          </cell>
          <cell r="AL241" t="str">
            <v>Pekerja</v>
          </cell>
          <cell r="AM241">
            <v>0.5</v>
          </cell>
          <cell r="AN241" t="str">
            <v>Hari</v>
          </cell>
          <cell r="AO241">
            <v>1</v>
          </cell>
          <cell r="AP241">
            <v>6</v>
          </cell>
          <cell r="AQ241">
            <v>0.5</v>
          </cell>
          <cell r="AR241">
            <v>25000</v>
          </cell>
          <cell r="AS241">
            <v>12500</v>
          </cell>
          <cell r="AT241">
            <v>75000</v>
          </cell>
        </row>
        <row r="242">
          <cell r="A242">
            <v>10293</v>
          </cell>
          <cell r="G242" t="str">
            <v>Air Compressor</v>
          </cell>
          <cell r="H242">
            <v>1.2800000000000002</v>
          </cell>
          <cell r="I242" t="str">
            <v>Jam</v>
          </cell>
          <cell r="J242">
            <v>1</v>
          </cell>
          <cell r="K242">
            <v>0.78120000000000001</v>
          </cell>
          <cell r="L242">
            <v>0.5</v>
          </cell>
          <cell r="P242">
            <v>87.5</v>
          </cell>
          <cell r="Q242">
            <v>6</v>
          </cell>
          <cell r="R242">
            <v>5</v>
          </cell>
          <cell r="S242">
            <v>0.12</v>
          </cell>
          <cell r="T242">
            <v>34892.549999999996</v>
          </cell>
          <cell r="U242">
            <v>18392</v>
          </cell>
          <cell r="V242">
            <v>174462.74999999997</v>
          </cell>
          <cell r="W242">
            <v>91960</v>
          </cell>
          <cell r="X242">
            <v>29077</v>
          </cell>
          <cell r="Y242">
            <v>15326</v>
          </cell>
          <cell r="Z242">
            <v>44403</v>
          </cell>
          <cell r="AA242">
            <v>41625.89</v>
          </cell>
          <cell r="AB242">
            <v>249755.34</v>
          </cell>
          <cell r="AC242" t="str">
            <v>bekisting</v>
          </cell>
          <cell r="AD242" t="str">
            <v>m3</v>
          </cell>
          <cell r="AE242">
            <v>1</v>
          </cell>
          <cell r="AF242">
            <v>6</v>
          </cell>
          <cell r="AG242">
            <v>6</v>
          </cell>
          <cell r="AH242">
            <v>12</v>
          </cell>
          <cell r="AI242">
            <v>561000</v>
          </cell>
          <cell r="AJ242">
            <v>561000</v>
          </cell>
          <cell r="AK242">
            <v>3366000</v>
          </cell>
          <cell r="AO242">
            <v>0</v>
          </cell>
        </row>
        <row r="243">
          <cell r="A243">
            <v>10294</v>
          </cell>
          <cell r="K243">
            <v>0</v>
          </cell>
          <cell r="L243">
            <v>0</v>
          </cell>
          <cell r="P243">
            <v>0</v>
          </cell>
          <cell r="Q243">
            <v>0</v>
          </cell>
          <cell r="R243">
            <v>0</v>
          </cell>
          <cell r="S243">
            <v>0</v>
          </cell>
          <cell r="X243">
            <v>0</v>
          </cell>
          <cell r="Y243">
            <v>0</v>
          </cell>
          <cell r="Z243">
            <v>0</v>
          </cell>
          <cell r="AA243">
            <v>0</v>
          </cell>
          <cell r="AB243">
            <v>0</v>
          </cell>
          <cell r="AE243">
            <v>0</v>
          </cell>
          <cell r="AF243">
            <v>0</v>
          </cell>
          <cell r="AO243">
            <v>0</v>
          </cell>
        </row>
        <row r="244">
          <cell r="A244">
            <v>10295</v>
          </cell>
          <cell r="K244">
            <v>0</v>
          </cell>
          <cell r="L244">
            <v>0</v>
          </cell>
          <cell r="P244">
            <v>0</v>
          </cell>
          <cell r="Q244">
            <v>0</v>
          </cell>
          <cell r="R244">
            <v>0</v>
          </cell>
          <cell r="S244">
            <v>0</v>
          </cell>
          <cell r="X244">
            <v>0</v>
          </cell>
          <cell r="Y244">
            <v>0</v>
          </cell>
          <cell r="Z244">
            <v>0</v>
          </cell>
          <cell r="AA244">
            <v>0</v>
          </cell>
          <cell r="AB244">
            <v>0</v>
          </cell>
          <cell r="AE244">
            <v>0</v>
          </cell>
          <cell r="AF244">
            <v>0</v>
          </cell>
          <cell r="AO244">
            <v>0</v>
          </cell>
        </row>
        <row r="245">
          <cell r="A245">
            <v>10296</v>
          </cell>
          <cell r="K245">
            <v>0</v>
          </cell>
          <cell r="L245">
            <v>0</v>
          </cell>
          <cell r="P245">
            <v>0</v>
          </cell>
          <cell r="Q245">
            <v>0</v>
          </cell>
          <cell r="R245">
            <v>0</v>
          </cell>
          <cell r="S245">
            <v>0</v>
          </cell>
          <cell r="X245">
            <v>0</v>
          </cell>
          <cell r="Y245">
            <v>0</v>
          </cell>
          <cell r="Z245">
            <v>0</v>
          </cell>
          <cell r="AA245">
            <v>0</v>
          </cell>
          <cell r="AB245">
            <v>0</v>
          </cell>
          <cell r="AF245">
            <v>0</v>
          </cell>
          <cell r="AO245">
            <v>0</v>
          </cell>
        </row>
        <row r="246">
          <cell r="A246">
            <v>10297</v>
          </cell>
          <cell r="K246">
            <v>0</v>
          </cell>
          <cell r="L246">
            <v>0</v>
          </cell>
          <cell r="P246">
            <v>0</v>
          </cell>
          <cell r="Q246">
            <v>0</v>
          </cell>
          <cell r="R246">
            <v>0</v>
          </cell>
          <cell r="S246">
            <v>0</v>
          </cell>
          <cell r="X246">
            <v>0</v>
          </cell>
          <cell r="Y246">
            <v>0</v>
          </cell>
          <cell r="Z246">
            <v>0</v>
          </cell>
          <cell r="AA246">
            <v>0</v>
          </cell>
          <cell r="AB246">
            <v>0</v>
          </cell>
          <cell r="AF246">
            <v>0</v>
          </cell>
          <cell r="AO246">
            <v>0</v>
          </cell>
        </row>
        <row r="247">
          <cell r="A247">
            <v>10300</v>
          </cell>
          <cell r="B247">
            <v>29</v>
          </cell>
          <cell r="C247" t="str">
            <v>d.10</v>
          </cell>
          <cell r="D247" t="str">
            <v>Pek. Balok beton 15/25 K-175) (El. Dak))</v>
          </cell>
          <cell r="E247" t="str">
            <v>m3</v>
          </cell>
          <cell r="F247">
            <v>2</v>
          </cell>
          <cell r="H247">
            <v>1</v>
          </cell>
          <cell r="Z247">
            <v>141750</v>
          </cell>
          <cell r="AA247">
            <v>131695.09999999998</v>
          </cell>
          <cell r="AB247">
            <v>263390.19999999995</v>
          </cell>
          <cell r="AJ247">
            <v>1703400</v>
          </cell>
          <cell r="AK247">
            <v>3406800</v>
          </cell>
          <cell r="AO247">
            <v>1</v>
          </cell>
          <cell r="AS247">
            <v>21250</v>
          </cell>
          <cell r="AT247">
            <v>42500</v>
          </cell>
          <cell r="AV247">
            <v>0</v>
          </cell>
          <cell r="AW247">
            <v>1856345.1</v>
          </cell>
          <cell r="AX247">
            <v>3712690.2</v>
          </cell>
          <cell r="AZ247">
            <v>131695.09999999998</v>
          </cell>
          <cell r="BA247">
            <v>1703400</v>
          </cell>
          <cell r="BB247">
            <v>21250</v>
          </cell>
          <cell r="BC247">
            <v>0</v>
          </cell>
          <cell r="BD247">
            <v>1856345.1</v>
          </cell>
        </row>
        <row r="248">
          <cell r="A248">
            <v>10301</v>
          </cell>
          <cell r="G248" t="str">
            <v>Chute</v>
          </cell>
          <cell r="H248">
            <v>1</v>
          </cell>
          <cell r="I248" t="str">
            <v>ls</v>
          </cell>
          <cell r="J248">
            <v>1</v>
          </cell>
          <cell r="K248">
            <v>1</v>
          </cell>
          <cell r="L248">
            <v>0.5</v>
          </cell>
          <cell r="M248">
            <v>25</v>
          </cell>
          <cell r="N248">
            <v>7</v>
          </cell>
          <cell r="O248">
            <v>1</v>
          </cell>
          <cell r="P248">
            <v>87.5</v>
          </cell>
          <cell r="Q248">
            <v>2</v>
          </cell>
          <cell r="R248">
            <v>2</v>
          </cell>
          <cell r="S248">
            <v>0.04</v>
          </cell>
          <cell r="T248">
            <v>50000</v>
          </cell>
          <cell r="U248">
            <v>0</v>
          </cell>
          <cell r="V248">
            <v>100000</v>
          </cell>
          <cell r="W248">
            <v>0</v>
          </cell>
          <cell r="X248">
            <v>50000</v>
          </cell>
          <cell r="Y248">
            <v>0</v>
          </cell>
          <cell r="Z248">
            <v>50000</v>
          </cell>
          <cell r="AA248">
            <v>50000</v>
          </cell>
          <cell r="AB248">
            <v>100000</v>
          </cell>
          <cell r="AC248" t="str">
            <v>Ready Mixed Concrete Type K-175</v>
          </cell>
          <cell r="AD248" t="str">
            <v>m3</v>
          </cell>
          <cell r="AE248">
            <v>1</v>
          </cell>
          <cell r="AF248">
            <v>2</v>
          </cell>
          <cell r="AG248">
            <v>2</v>
          </cell>
          <cell r="AH248">
            <v>4</v>
          </cell>
          <cell r="AI248">
            <v>357000</v>
          </cell>
          <cell r="AJ248">
            <v>357000</v>
          </cell>
          <cell r="AK248">
            <v>714000</v>
          </cell>
          <cell r="AL248" t="str">
            <v>Mandor</v>
          </cell>
          <cell r="AM248">
            <v>0.25</v>
          </cell>
          <cell r="AN248" t="str">
            <v>Hari</v>
          </cell>
          <cell r="AO248">
            <v>1</v>
          </cell>
          <cell r="AP248">
            <v>2</v>
          </cell>
          <cell r="AQ248">
            <v>0.25</v>
          </cell>
          <cell r="AR248">
            <v>35000</v>
          </cell>
          <cell r="AS248">
            <v>8750</v>
          </cell>
          <cell r="AT248">
            <v>17500</v>
          </cell>
        </row>
        <row r="249">
          <cell r="A249">
            <v>10302</v>
          </cell>
          <cell r="G249" t="str">
            <v>Concrete Vibrator, d2"</v>
          </cell>
          <cell r="H249">
            <v>0.64000000000000012</v>
          </cell>
          <cell r="I249" t="str">
            <v>Jam</v>
          </cell>
          <cell r="J249">
            <v>1</v>
          </cell>
          <cell r="K249">
            <v>1.5625</v>
          </cell>
          <cell r="L249">
            <v>0.5</v>
          </cell>
          <cell r="P249">
            <v>87.5</v>
          </cell>
          <cell r="Q249">
            <v>2</v>
          </cell>
          <cell r="R249">
            <v>3</v>
          </cell>
          <cell r="S249">
            <v>0.06</v>
          </cell>
          <cell r="T249">
            <v>21046.3</v>
          </cell>
          <cell r="U249">
            <v>4598</v>
          </cell>
          <cell r="V249">
            <v>63138.899999999994</v>
          </cell>
          <cell r="W249">
            <v>13794</v>
          </cell>
          <cell r="X249">
            <v>31569</v>
          </cell>
          <cell r="Y249">
            <v>6897</v>
          </cell>
          <cell r="Z249">
            <v>38466</v>
          </cell>
          <cell r="AA249">
            <v>40069.21</v>
          </cell>
          <cell r="AB249">
            <v>80138.42</v>
          </cell>
          <cell r="AC249" t="str">
            <v>besi ulir</v>
          </cell>
          <cell r="AD249" t="str">
            <v>kg</v>
          </cell>
          <cell r="AE249">
            <v>140</v>
          </cell>
          <cell r="AF249">
            <v>2</v>
          </cell>
          <cell r="AG249">
            <v>280</v>
          </cell>
          <cell r="AH249">
            <v>560</v>
          </cell>
          <cell r="AI249">
            <v>5610</v>
          </cell>
          <cell r="AJ249">
            <v>785400</v>
          </cell>
          <cell r="AK249">
            <v>1570800</v>
          </cell>
          <cell r="AL249" t="str">
            <v>Pekerja</v>
          </cell>
          <cell r="AM249">
            <v>0.5</v>
          </cell>
          <cell r="AN249" t="str">
            <v>Hari</v>
          </cell>
          <cell r="AO249">
            <v>1</v>
          </cell>
          <cell r="AP249">
            <v>2</v>
          </cell>
          <cell r="AQ249">
            <v>0.5</v>
          </cell>
          <cell r="AR249">
            <v>25000</v>
          </cell>
          <cell r="AS249">
            <v>12500</v>
          </cell>
          <cell r="AT249">
            <v>25000</v>
          </cell>
        </row>
        <row r="250">
          <cell r="A250">
            <v>10303</v>
          </cell>
          <cell r="G250" t="str">
            <v>Air Compressor</v>
          </cell>
          <cell r="H250">
            <v>1.2800000000000002</v>
          </cell>
          <cell r="I250" t="str">
            <v>Jam</v>
          </cell>
          <cell r="J250">
            <v>1</v>
          </cell>
          <cell r="K250">
            <v>0.78120000000000001</v>
          </cell>
          <cell r="L250">
            <v>0.5</v>
          </cell>
          <cell r="P250">
            <v>87.5</v>
          </cell>
          <cell r="Q250">
            <v>2</v>
          </cell>
          <cell r="R250">
            <v>2</v>
          </cell>
          <cell r="S250">
            <v>0.04</v>
          </cell>
          <cell r="T250">
            <v>34892.549999999996</v>
          </cell>
          <cell r="U250">
            <v>18392</v>
          </cell>
          <cell r="V250">
            <v>69785.099999999991</v>
          </cell>
          <cell r="W250">
            <v>36784</v>
          </cell>
          <cell r="X250">
            <v>34892</v>
          </cell>
          <cell r="Y250">
            <v>18392</v>
          </cell>
          <cell r="Z250">
            <v>53284</v>
          </cell>
          <cell r="AA250">
            <v>41625.89</v>
          </cell>
          <cell r="AB250">
            <v>83251.78</v>
          </cell>
          <cell r="AC250" t="str">
            <v>bekisting</v>
          </cell>
          <cell r="AD250" t="str">
            <v>m3</v>
          </cell>
          <cell r="AE250">
            <v>1</v>
          </cell>
          <cell r="AF250">
            <v>2</v>
          </cell>
          <cell r="AG250">
            <v>2</v>
          </cell>
          <cell r="AH250">
            <v>4</v>
          </cell>
          <cell r="AI250">
            <v>561000</v>
          </cell>
          <cell r="AJ250">
            <v>561000</v>
          </cell>
          <cell r="AK250">
            <v>1122000</v>
          </cell>
          <cell r="AO250">
            <v>0</v>
          </cell>
        </row>
        <row r="251">
          <cell r="A251">
            <v>10304</v>
          </cell>
          <cell r="K251">
            <v>0</v>
          </cell>
          <cell r="L251">
            <v>0</v>
          </cell>
          <cell r="P251">
            <v>0</v>
          </cell>
          <cell r="Q251">
            <v>0</v>
          </cell>
          <cell r="R251">
            <v>0</v>
          </cell>
          <cell r="S251">
            <v>0</v>
          </cell>
          <cell r="X251">
            <v>0</v>
          </cell>
          <cell r="Y251">
            <v>0</v>
          </cell>
          <cell r="Z251">
            <v>0</v>
          </cell>
          <cell r="AA251">
            <v>0</v>
          </cell>
          <cell r="AB251">
            <v>0</v>
          </cell>
          <cell r="AE251">
            <v>0</v>
          </cell>
          <cell r="AF251">
            <v>0</v>
          </cell>
          <cell r="AO251">
            <v>0</v>
          </cell>
        </row>
        <row r="252">
          <cell r="A252">
            <v>10305</v>
          </cell>
          <cell r="K252">
            <v>0</v>
          </cell>
          <cell r="L252">
            <v>0</v>
          </cell>
          <cell r="P252">
            <v>0</v>
          </cell>
          <cell r="Q252">
            <v>0</v>
          </cell>
          <cell r="R252">
            <v>0</v>
          </cell>
          <cell r="S252">
            <v>0</v>
          </cell>
          <cell r="X252">
            <v>0</v>
          </cell>
          <cell r="Y252">
            <v>0</v>
          </cell>
          <cell r="Z252">
            <v>0</v>
          </cell>
          <cell r="AA252">
            <v>0</v>
          </cell>
          <cell r="AB252">
            <v>0</v>
          </cell>
          <cell r="AE252">
            <v>0</v>
          </cell>
          <cell r="AF252">
            <v>0</v>
          </cell>
          <cell r="AO252">
            <v>0</v>
          </cell>
        </row>
        <row r="253">
          <cell r="A253">
            <v>10306</v>
          </cell>
          <cell r="K253">
            <v>0</v>
          </cell>
          <cell r="L253">
            <v>0</v>
          </cell>
          <cell r="P253">
            <v>0</v>
          </cell>
          <cell r="Q253">
            <v>0</v>
          </cell>
          <cell r="R253">
            <v>0</v>
          </cell>
          <cell r="S253">
            <v>0</v>
          </cell>
          <cell r="X253">
            <v>0</v>
          </cell>
          <cell r="Y253">
            <v>0</v>
          </cell>
          <cell r="Z253">
            <v>0</v>
          </cell>
          <cell r="AA253">
            <v>0</v>
          </cell>
          <cell r="AB253">
            <v>0</v>
          </cell>
          <cell r="AF253">
            <v>0</v>
          </cell>
          <cell r="AO253">
            <v>0</v>
          </cell>
        </row>
        <row r="254">
          <cell r="A254">
            <v>10307</v>
          </cell>
          <cell r="K254">
            <v>0</v>
          </cell>
          <cell r="L254">
            <v>0</v>
          </cell>
          <cell r="P254">
            <v>0</v>
          </cell>
          <cell r="Q254">
            <v>0</v>
          </cell>
          <cell r="R254">
            <v>0</v>
          </cell>
          <cell r="S254">
            <v>0</v>
          </cell>
          <cell r="X254">
            <v>0</v>
          </cell>
          <cell r="Y254">
            <v>0</v>
          </cell>
          <cell r="Z254">
            <v>0</v>
          </cell>
          <cell r="AA254">
            <v>0</v>
          </cell>
          <cell r="AB254">
            <v>0</v>
          </cell>
          <cell r="AF254">
            <v>0</v>
          </cell>
          <cell r="AO254">
            <v>0</v>
          </cell>
        </row>
        <row r="255">
          <cell r="A255">
            <v>10310</v>
          </cell>
          <cell r="B255">
            <v>30</v>
          </cell>
          <cell r="C255" t="str">
            <v>d.11</v>
          </cell>
          <cell r="D255" t="str">
            <v>Pek. Kolom 30/30 K-175</v>
          </cell>
          <cell r="E255" t="str">
            <v>m3</v>
          </cell>
          <cell r="F255">
            <v>2</v>
          </cell>
          <cell r="H255">
            <v>1</v>
          </cell>
          <cell r="Z255">
            <v>141750</v>
          </cell>
          <cell r="AA255">
            <v>131695.09999999998</v>
          </cell>
          <cell r="AB255">
            <v>263390.19999999995</v>
          </cell>
          <cell r="AJ255">
            <v>1703400</v>
          </cell>
          <cell r="AK255">
            <v>3406800</v>
          </cell>
          <cell r="AO255">
            <v>1</v>
          </cell>
          <cell r="AS255">
            <v>21250</v>
          </cell>
          <cell r="AT255">
            <v>42500</v>
          </cell>
          <cell r="AV255">
            <v>0</v>
          </cell>
          <cell r="AW255">
            <v>1856345.1</v>
          </cell>
          <cell r="AX255">
            <v>3712690.2</v>
          </cell>
          <cell r="AZ255">
            <v>131695.09999999998</v>
          </cell>
          <cell r="BA255">
            <v>1703400</v>
          </cell>
          <cell r="BB255">
            <v>21250</v>
          </cell>
          <cell r="BC255">
            <v>0</v>
          </cell>
          <cell r="BD255">
            <v>1856345.1</v>
          </cell>
        </row>
        <row r="256">
          <cell r="A256">
            <v>10311</v>
          </cell>
          <cell r="G256" t="str">
            <v>Chute</v>
          </cell>
          <cell r="H256">
            <v>1</v>
          </cell>
          <cell r="I256" t="str">
            <v>ls</v>
          </cell>
          <cell r="J256">
            <v>1</v>
          </cell>
          <cell r="K256">
            <v>1</v>
          </cell>
          <cell r="L256">
            <v>0.5</v>
          </cell>
          <cell r="M256">
            <v>25</v>
          </cell>
          <cell r="N256">
            <v>7</v>
          </cell>
          <cell r="O256">
            <v>1</v>
          </cell>
          <cell r="P256">
            <v>87.5</v>
          </cell>
          <cell r="Q256">
            <v>2</v>
          </cell>
          <cell r="R256">
            <v>2</v>
          </cell>
          <cell r="S256">
            <v>0.04</v>
          </cell>
          <cell r="T256">
            <v>50000</v>
          </cell>
          <cell r="U256">
            <v>0</v>
          </cell>
          <cell r="V256">
            <v>100000</v>
          </cell>
          <cell r="W256">
            <v>0</v>
          </cell>
          <cell r="X256">
            <v>50000</v>
          </cell>
          <cell r="Y256">
            <v>0</v>
          </cell>
          <cell r="Z256">
            <v>50000</v>
          </cell>
          <cell r="AA256">
            <v>50000</v>
          </cell>
          <cell r="AB256">
            <v>100000</v>
          </cell>
          <cell r="AC256" t="str">
            <v>Ready Mixed Concrete Type K-175</v>
          </cell>
          <cell r="AD256" t="str">
            <v>m3</v>
          </cell>
          <cell r="AE256">
            <v>1</v>
          </cell>
          <cell r="AF256">
            <v>2</v>
          </cell>
          <cell r="AG256">
            <v>2</v>
          </cell>
          <cell r="AH256">
            <v>4</v>
          </cell>
          <cell r="AI256">
            <v>357000</v>
          </cell>
          <cell r="AJ256">
            <v>357000</v>
          </cell>
          <cell r="AK256">
            <v>714000</v>
          </cell>
          <cell r="AL256" t="str">
            <v>Mandor</v>
          </cell>
          <cell r="AM256">
            <v>0.25</v>
          </cell>
          <cell r="AN256" t="str">
            <v>Hari</v>
          </cell>
          <cell r="AO256">
            <v>1</v>
          </cell>
          <cell r="AP256">
            <v>2</v>
          </cell>
          <cell r="AQ256">
            <v>0.25</v>
          </cell>
          <cell r="AR256">
            <v>35000</v>
          </cell>
          <cell r="AS256">
            <v>8750</v>
          </cell>
          <cell r="AT256">
            <v>17500</v>
          </cell>
        </row>
        <row r="257">
          <cell r="A257">
            <v>10312</v>
          </cell>
          <cell r="G257" t="str">
            <v>Concrete Vibrator, d2"</v>
          </cell>
          <cell r="H257">
            <v>0.64000000000000012</v>
          </cell>
          <cell r="I257" t="str">
            <v>Jam</v>
          </cell>
          <cell r="J257">
            <v>1</v>
          </cell>
          <cell r="K257">
            <v>1.5625</v>
          </cell>
          <cell r="L257">
            <v>0.5</v>
          </cell>
          <cell r="P257">
            <v>87.5</v>
          </cell>
          <cell r="Q257">
            <v>2</v>
          </cell>
          <cell r="R257">
            <v>3</v>
          </cell>
          <cell r="S257">
            <v>0.06</v>
          </cell>
          <cell r="T257">
            <v>21046.3</v>
          </cell>
          <cell r="U257">
            <v>4598</v>
          </cell>
          <cell r="V257">
            <v>63138.899999999994</v>
          </cell>
          <cell r="W257">
            <v>13794</v>
          </cell>
          <cell r="X257">
            <v>31569</v>
          </cell>
          <cell r="Y257">
            <v>6897</v>
          </cell>
          <cell r="Z257">
            <v>38466</v>
          </cell>
          <cell r="AA257">
            <v>40069.21</v>
          </cell>
          <cell r="AB257">
            <v>80138.42</v>
          </cell>
          <cell r="AC257" t="str">
            <v>besi ulir</v>
          </cell>
          <cell r="AD257" t="str">
            <v>kg</v>
          </cell>
          <cell r="AE257">
            <v>140</v>
          </cell>
          <cell r="AF257">
            <v>2</v>
          </cell>
          <cell r="AG257">
            <v>280</v>
          </cell>
          <cell r="AH257">
            <v>560</v>
          </cell>
          <cell r="AI257">
            <v>5610</v>
          </cell>
          <cell r="AJ257">
            <v>785400</v>
          </cell>
          <cell r="AK257">
            <v>1570800</v>
          </cell>
          <cell r="AL257" t="str">
            <v>Pekerja</v>
          </cell>
          <cell r="AM257">
            <v>0.5</v>
          </cell>
          <cell r="AN257" t="str">
            <v>Hari</v>
          </cell>
          <cell r="AO257">
            <v>1</v>
          </cell>
          <cell r="AP257">
            <v>2</v>
          </cell>
          <cell r="AQ257">
            <v>0.5</v>
          </cell>
          <cell r="AR257">
            <v>25000</v>
          </cell>
          <cell r="AS257">
            <v>12500</v>
          </cell>
          <cell r="AT257">
            <v>25000</v>
          </cell>
        </row>
        <row r="258">
          <cell r="A258">
            <v>10313</v>
          </cell>
          <cell r="G258" t="str">
            <v>Air Compressor</v>
          </cell>
          <cell r="H258">
            <v>1.2800000000000002</v>
          </cell>
          <cell r="I258" t="str">
            <v>Jam</v>
          </cell>
          <cell r="J258">
            <v>1</v>
          </cell>
          <cell r="K258">
            <v>0.78120000000000001</v>
          </cell>
          <cell r="L258">
            <v>0.5</v>
          </cell>
          <cell r="P258">
            <v>87.5</v>
          </cell>
          <cell r="Q258">
            <v>2</v>
          </cell>
          <cell r="R258">
            <v>2</v>
          </cell>
          <cell r="S258">
            <v>0.04</v>
          </cell>
          <cell r="T258">
            <v>34892.549999999996</v>
          </cell>
          <cell r="U258">
            <v>18392</v>
          </cell>
          <cell r="V258">
            <v>69785.099999999991</v>
          </cell>
          <cell r="W258">
            <v>36784</v>
          </cell>
          <cell r="X258">
            <v>34892</v>
          </cell>
          <cell r="Y258">
            <v>18392</v>
          </cell>
          <cell r="Z258">
            <v>53284</v>
          </cell>
          <cell r="AA258">
            <v>41625.89</v>
          </cell>
          <cell r="AB258">
            <v>83251.78</v>
          </cell>
          <cell r="AC258" t="str">
            <v>bekisting</v>
          </cell>
          <cell r="AD258" t="str">
            <v>m3</v>
          </cell>
          <cell r="AE258">
            <v>1</v>
          </cell>
          <cell r="AF258">
            <v>2</v>
          </cell>
          <cell r="AG258">
            <v>2</v>
          </cell>
          <cell r="AH258">
            <v>4</v>
          </cell>
          <cell r="AI258">
            <v>561000</v>
          </cell>
          <cell r="AJ258">
            <v>561000</v>
          </cell>
          <cell r="AK258">
            <v>1122000</v>
          </cell>
          <cell r="AO258">
            <v>0</v>
          </cell>
        </row>
        <row r="259">
          <cell r="A259">
            <v>10314</v>
          </cell>
          <cell r="K259">
            <v>0</v>
          </cell>
          <cell r="L259">
            <v>0</v>
          </cell>
          <cell r="P259">
            <v>0</v>
          </cell>
          <cell r="Q259">
            <v>0</v>
          </cell>
          <cell r="R259">
            <v>0</v>
          </cell>
          <cell r="S259">
            <v>0</v>
          </cell>
          <cell r="X259">
            <v>0</v>
          </cell>
          <cell r="Y259">
            <v>0</v>
          </cell>
          <cell r="Z259">
            <v>0</v>
          </cell>
          <cell r="AA259">
            <v>0</v>
          </cell>
          <cell r="AB259">
            <v>0</v>
          </cell>
          <cell r="AE259">
            <v>0</v>
          </cell>
          <cell r="AF259">
            <v>0</v>
          </cell>
          <cell r="AO259">
            <v>0</v>
          </cell>
        </row>
        <row r="260">
          <cell r="A260">
            <v>10315</v>
          </cell>
          <cell r="K260">
            <v>0</v>
          </cell>
          <cell r="L260">
            <v>0</v>
          </cell>
          <cell r="P260">
            <v>0</v>
          </cell>
          <cell r="Q260">
            <v>0</v>
          </cell>
          <cell r="R260">
            <v>0</v>
          </cell>
          <cell r="S260">
            <v>0</v>
          </cell>
          <cell r="X260">
            <v>0</v>
          </cell>
          <cell r="Y260">
            <v>0</v>
          </cell>
          <cell r="Z260">
            <v>0</v>
          </cell>
          <cell r="AA260">
            <v>0</v>
          </cell>
          <cell r="AB260">
            <v>0</v>
          </cell>
          <cell r="AE260">
            <v>0</v>
          </cell>
          <cell r="AF260">
            <v>0</v>
          </cell>
          <cell r="AO260">
            <v>0</v>
          </cell>
        </row>
        <row r="261">
          <cell r="A261">
            <v>10316</v>
          </cell>
          <cell r="K261">
            <v>0</v>
          </cell>
          <cell r="L261">
            <v>0</v>
          </cell>
          <cell r="P261">
            <v>0</v>
          </cell>
          <cell r="Q261">
            <v>0</v>
          </cell>
          <cell r="R261">
            <v>0</v>
          </cell>
          <cell r="S261">
            <v>0</v>
          </cell>
          <cell r="X261">
            <v>0</v>
          </cell>
          <cell r="Y261">
            <v>0</v>
          </cell>
          <cell r="Z261">
            <v>0</v>
          </cell>
          <cell r="AA261">
            <v>0</v>
          </cell>
          <cell r="AB261">
            <v>0</v>
          </cell>
          <cell r="AF261">
            <v>0</v>
          </cell>
          <cell r="AO261">
            <v>0</v>
          </cell>
        </row>
        <row r="262">
          <cell r="A262">
            <v>10317</v>
          </cell>
          <cell r="K262">
            <v>0</v>
          </cell>
          <cell r="L262">
            <v>0</v>
          </cell>
          <cell r="P262">
            <v>0</v>
          </cell>
          <cell r="Q262">
            <v>0</v>
          </cell>
          <cell r="R262">
            <v>0</v>
          </cell>
          <cell r="S262">
            <v>0</v>
          </cell>
          <cell r="X262">
            <v>0</v>
          </cell>
          <cell r="Y262">
            <v>0</v>
          </cell>
          <cell r="Z262">
            <v>0</v>
          </cell>
          <cell r="AA262">
            <v>0</v>
          </cell>
          <cell r="AB262">
            <v>0</v>
          </cell>
          <cell r="AF262">
            <v>0</v>
          </cell>
          <cell r="AO262">
            <v>0</v>
          </cell>
        </row>
        <row r="263">
          <cell r="A263">
            <v>10320</v>
          </cell>
          <cell r="B263">
            <v>31</v>
          </cell>
          <cell r="C263" t="str">
            <v>d.12</v>
          </cell>
          <cell r="D263" t="str">
            <v>Pek. Dinding Conblock 8x20x40</v>
          </cell>
          <cell r="E263" t="str">
            <v>m2</v>
          </cell>
          <cell r="F263">
            <v>78</v>
          </cell>
          <cell r="H263">
            <v>1</v>
          </cell>
          <cell r="Z263">
            <v>500</v>
          </cell>
          <cell r="AA263">
            <v>500</v>
          </cell>
          <cell r="AB263">
            <v>39000</v>
          </cell>
          <cell r="AJ263">
            <v>251851.81</v>
          </cell>
          <cell r="AK263">
            <v>19644441.18</v>
          </cell>
          <cell r="AO263">
            <v>1</v>
          </cell>
          <cell r="AS263">
            <v>122500</v>
          </cell>
          <cell r="AT263">
            <v>9555000</v>
          </cell>
          <cell r="AV263">
            <v>0</v>
          </cell>
          <cell r="AW263">
            <v>374851.81</v>
          </cell>
          <cell r="AX263">
            <v>29238441.18</v>
          </cell>
          <cell r="AZ263">
            <v>500</v>
          </cell>
          <cell r="BA263">
            <v>251851.81</v>
          </cell>
          <cell r="BB263">
            <v>122500</v>
          </cell>
          <cell r="BC263">
            <v>0</v>
          </cell>
          <cell r="BD263">
            <v>374851.81</v>
          </cell>
        </row>
        <row r="264">
          <cell r="A264">
            <v>10321</v>
          </cell>
          <cell r="G264" t="str">
            <v>Alat bantu</v>
          </cell>
          <cell r="H264">
            <v>1</v>
          </cell>
          <cell r="I264" t="str">
            <v>ls</v>
          </cell>
          <cell r="J264">
            <v>1</v>
          </cell>
          <cell r="K264">
            <v>1</v>
          </cell>
          <cell r="L264">
            <v>1</v>
          </cell>
          <cell r="M264">
            <v>25</v>
          </cell>
          <cell r="N264">
            <v>7</v>
          </cell>
          <cell r="O264">
            <v>1</v>
          </cell>
          <cell r="P264">
            <v>175</v>
          </cell>
          <cell r="Q264">
            <v>78</v>
          </cell>
          <cell r="R264">
            <v>78</v>
          </cell>
          <cell r="S264">
            <v>0.9</v>
          </cell>
          <cell r="T264">
            <v>500</v>
          </cell>
          <cell r="U264">
            <v>0</v>
          </cell>
          <cell r="V264">
            <v>39000</v>
          </cell>
          <cell r="W264">
            <v>0</v>
          </cell>
          <cell r="X264">
            <v>500</v>
          </cell>
          <cell r="Y264">
            <v>0</v>
          </cell>
          <cell r="Z264">
            <v>500</v>
          </cell>
          <cell r="AA264">
            <v>500</v>
          </cell>
          <cell r="AB264">
            <v>39000</v>
          </cell>
          <cell r="AC264" t="str">
            <v>Semen Portland</v>
          </cell>
          <cell r="AD264" t="str">
            <v>kg</v>
          </cell>
          <cell r="AE264">
            <v>201.25</v>
          </cell>
          <cell r="AF264">
            <v>78</v>
          </cell>
          <cell r="AG264">
            <v>15697.5</v>
          </cell>
          <cell r="AH264">
            <v>15697.5</v>
          </cell>
          <cell r="AI264">
            <v>714</v>
          </cell>
          <cell r="AJ264">
            <v>143692.5</v>
          </cell>
          <cell r="AK264">
            <v>11208015</v>
          </cell>
          <cell r="AL264" t="str">
            <v>Mandor</v>
          </cell>
          <cell r="AM264">
            <v>0.5</v>
          </cell>
          <cell r="AN264" t="str">
            <v>Hari</v>
          </cell>
          <cell r="AO264">
            <v>1</v>
          </cell>
          <cell r="AP264">
            <v>78</v>
          </cell>
          <cell r="AQ264">
            <v>0.5</v>
          </cell>
          <cell r="AR264">
            <v>35000</v>
          </cell>
          <cell r="AS264">
            <v>17500</v>
          </cell>
          <cell r="AT264">
            <v>1365000</v>
          </cell>
        </row>
        <row r="265">
          <cell r="A265">
            <v>10322</v>
          </cell>
          <cell r="K265">
            <v>0</v>
          </cell>
          <cell r="L265">
            <v>0</v>
          </cell>
          <cell r="P265">
            <v>0</v>
          </cell>
          <cell r="Q265">
            <v>0</v>
          </cell>
          <cell r="R265">
            <v>0</v>
          </cell>
          <cell r="S265">
            <v>0</v>
          </cell>
          <cell r="V265">
            <v>0</v>
          </cell>
          <cell r="W265">
            <v>0</v>
          </cell>
          <cell r="X265">
            <v>0</v>
          </cell>
          <cell r="Y265">
            <v>0</v>
          </cell>
          <cell r="Z265">
            <v>0</v>
          </cell>
          <cell r="AA265">
            <v>0</v>
          </cell>
          <cell r="AB265">
            <v>0</v>
          </cell>
          <cell r="AC265" t="str">
            <v>Pasir Pasang</v>
          </cell>
          <cell r="AD265" t="str">
            <v>m3</v>
          </cell>
          <cell r="AE265">
            <v>0.43038922155688625</v>
          </cell>
          <cell r="AF265">
            <v>78</v>
          </cell>
          <cell r="AG265">
            <v>33.570359281437128</v>
          </cell>
          <cell r="AH265">
            <v>33.570359281437128</v>
          </cell>
          <cell r="AI265">
            <v>61710</v>
          </cell>
          <cell r="AJ265">
            <v>26559.31</v>
          </cell>
          <cell r="AK265">
            <v>2071626.1800000002</v>
          </cell>
          <cell r="AL265" t="str">
            <v>Tukang</v>
          </cell>
          <cell r="AM265">
            <v>1</v>
          </cell>
          <cell r="AN265" t="str">
            <v>Hari</v>
          </cell>
          <cell r="AO265">
            <v>1</v>
          </cell>
          <cell r="AP265">
            <v>78</v>
          </cell>
          <cell r="AQ265">
            <v>1</v>
          </cell>
          <cell r="AR265">
            <v>30000</v>
          </cell>
          <cell r="AS265">
            <v>30000</v>
          </cell>
          <cell r="AT265">
            <v>2340000</v>
          </cell>
        </row>
        <row r="266">
          <cell r="A266">
            <v>10323</v>
          </cell>
          <cell r="K266">
            <v>0</v>
          </cell>
          <cell r="L266">
            <v>0</v>
          </cell>
          <cell r="P266">
            <v>0</v>
          </cell>
          <cell r="Q266">
            <v>0</v>
          </cell>
          <cell r="R266">
            <v>0</v>
          </cell>
          <cell r="S266">
            <v>0</v>
          </cell>
          <cell r="X266">
            <v>0</v>
          </cell>
          <cell r="Y266">
            <v>0</v>
          </cell>
          <cell r="Z266">
            <v>0</v>
          </cell>
          <cell r="AA266">
            <v>0</v>
          </cell>
          <cell r="AB266">
            <v>0</v>
          </cell>
          <cell r="AC266" t="str">
            <v>Conblock</v>
          </cell>
          <cell r="AD266" t="str">
            <v>m2</v>
          </cell>
          <cell r="AE266">
            <v>1</v>
          </cell>
          <cell r="AF266">
            <v>78</v>
          </cell>
          <cell r="AG266">
            <v>78</v>
          </cell>
          <cell r="AH266">
            <v>78</v>
          </cell>
          <cell r="AI266">
            <v>81600</v>
          </cell>
          <cell r="AJ266">
            <v>81600</v>
          </cell>
          <cell r="AK266">
            <v>6364800</v>
          </cell>
          <cell r="AL266" t="str">
            <v>Pekerja</v>
          </cell>
          <cell r="AM266">
            <v>3</v>
          </cell>
          <cell r="AN266" t="str">
            <v>Hari</v>
          </cell>
          <cell r="AO266">
            <v>1</v>
          </cell>
          <cell r="AP266">
            <v>78</v>
          </cell>
          <cell r="AQ266">
            <v>3</v>
          </cell>
          <cell r="AR266">
            <v>25000</v>
          </cell>
          <cell r="AS266">
            <v>75000</v>
          </cell>
          <cell r="AT266">
            <v>5850000</v>
          </cell>
        </row>
        <row r="267">
          <cell r="A267">
            <v>10324</v>
          </cell>
          <cell r="K267">
            <v>0</v>
          </cell>
          <cell r="L267">
            <v>0</v>
          </cell>
          <cell r="P267">
            <v>0</v>
          </cell>
          <cell r="Q267">
            <v>0</v>
          </cell>
          <cell r="R267">
            <v>0</v>
          </cell>
          <cell r="S267">
            <v>0</v>
          </cell>
          <cell r="X267">
            <v>0</v>
          </cell>
          <cell r="Y267">
            <v>0</v>
          </cell>
          <cell r="Z267">
            <v>0</v>
          </cell>
          <cell r="AA267">
            <v>0</v>
          </cell>
          <cell r="AB267">
            <v>0</v>
          </cell>
          <cell r="AF267">
            <v>0</v>
          </cell>
          <cell r="AG267">
            <v>0</v>
          </cell>
          <cell r="AH267">
            <v>0</v>
          </cell>
          <cell r="AJ267">
            <v>0</v>
          </cell>
          <cell r="AK267">
            <v>0</v>
          </cell>
          <cell r="AO267">
            <v>0</v>
          </cell>
        </row>
        <row r="268">
          <cell r="A268">
            <v>10325</v>
          </cell>
          <cell r="K268">
            <v>0</v>
          </cell>
          <cell r="L268">
            <v>0</v>
          </cell>
          <cell r="P268">
            <v>0</v>
          </cell>
          <cell r="Q268">
            <v>0</v>
          </cell>
          <cell r="R268">
            <v>0</v>
          </cell>
          <cell r="S268">
            <v>0</v>
          </cell>
          <cell r="X268">
            <v>0</v>
          </cell>
          <cell r="Y268">
            <v>0</v>
          </cell>
          <cell r="Z268">
            <v>0</v>
          </cell>
          <cell r="AA268">
            <v>0</v>
          </cell>
          <cell r="AB268">
            <v>0</v>
          </cell>
          <cell r="AO268">
            <v>0</v>
          </cell>
        </row>
        <row r="269">
          <cell r="A269">
            <v>10326</v>
          </cell>
          <cell r="K269">
            <v>0</v>
          </cell>
          <cell r="L269">
            <v>0</v>
          </cell>
          <cell r="P269">
            <v>0</v>
          </cell>
          <cell r="Q269">
            <v>0</v>
          </cell>
          <cell r="R269">
            <v>0</v>
          </cell>
          <cell r="S269">
            <v>0</v>
          </cell>
          <cell r="X269">
            <v>0</v>
          </cell>
          <cell r="Y269">
            <v>0</v>
          </cell>
          <cell r="Z269">
            <v>0</v>
          </cell>
          <cell r="AA269">
            <v>0</v>
          </cell>
          <cell r="AB269">
            <v>0</v>
          </cell>
          <cell r="AO269">
            <v>0</v>
          </cell>
        </row>
        <row r="270">
          <cell r="A270">
            <v>10327</v>
          </cell>
          <cell r="K270">
            <v>0</v>
          </cell>
          <cell r="L270">
            <v>0</v>
          </cell>
          <cell r="P270">
            <v>0</v>
          </cell>
          <cell r="Q270">
            <v>0</v>
          </cell>
          <cell r="R270">
            <v>0</v>
          </cell>
          <cell r="S270">
            <v>0</v>
          </cell>
          <cell r="X270">
            <v>0</v>
          </cell>
          <cell r="Y270">
            <v>0</v>
          </cell>
          <cell r="Z270">
            <v>0</v>
          </cell>
          <cell r="AA270">
            <v>0</v>
          </cell>
          <cell r="AB270">
            <v>0</v>
          </cell>
          <cell r="AO270">
            <v>0</v>
          </cell>
        </row>
        <row r="271">
          <cell r="A271">
            <v>10330</v>
          </cell>
          <cell r="B271">
            <v>32</v>
          </cell>
          <cell r="C271" t="str">
            <v>d.13</v>
          </cell>
          <cell r="D271" t="str">
            <v>Pek. Tangga / ladder</v>
          </cell>
          <cell r="E271" t="str">
            <v>m1</v>
          </cell>
          <cell r="F271">
            <v>5</v>
          </cell>
          <cell r="H271">
            <v>1</v>
          </cell>
          <cell r="Z271">
            <v>500</v>
          </cell>
          <cell r="AA271">
            <v>500</v>
          </cell>
          <cell r="AB271">
            <v>2500</v>
          </cell>
          <cell r="AJ271">
            <v>229500</v>
          </cell>
          <cell r="AK271">
            <v>1147500</v>
          </cell>
          <cell r="AO271">
            <v>1</v>
          </cell>
          <cell r="AS271">
            <v>165000</v>
          </cell>
          <cell r="AT271">
            <v>825000</v>
          </cell>
          <cell r="AV271">
            <v>0</v>
          </cell>
          <cell r="AW271">
            <v>395000</v>
          </cell>
          <cell r="AX271">
            <v>1975000</v>
          </cell>
          <cell r="AZ271">
            <v>500</v>
          </cell>
          <cell r="BA271">
            <v>229500</v>
          </cell>
          <cell r="BB271">
            <v>165000</v>
          </cell>
          <cell r="BC271">
            <v>0</v>
          </cell>
          <cell r="BD271">
            <v>395000</v>
          </cell>
        </row>
        <row r="272">
          <cell r="A272">
            <v>10331</v>
          </cell>
          <cell r="G272" t="str">
            <v>Alat bantu</v>
          </cell>
          <cell r="H272">
            <v>1</v>
          </cell>
          <cell r="I272" t="str">
            <v>ls</v>
          </cell>
          <cell r="J272">
            <v>1</v>
          </cell>
          <cell r="K272">
            <v>1</v>
          </cell>
          <cell r="L272">
            <v>0.5</v>
          </cell>
          <cell r="M272">
            <v>25</v>
          </cell>
          <cell r="N272">
            <v>7</v>
          </cell>
          <cell r="O272">
            <v>1</v>
          </cell>
          <cell r="P272">
            <v>87.5</v>
          </cell>
          <cell r="Q272">
            <v>5</v>
          </cell>
          <cell r="R272">
            <v>5</v>
          </cell>
          <cell r="S272">
            <v>0.12</v>
          </cell>
          <cell r="T272">
            <v>500</v>
          </cell>
          <cell r="U272">
            <v>0</v>
          </cell>
          <cell r="V272">
            <v>2500</v>
          </cell>
          <cell r="W272">
            <v>0</v>
          </cell>
          <cell r="X272">
            <v>500</v>
          </cell>
          <cell r="Y272">
            <v>0</v>
          </cell>
          <cell r="Z272">
            <v>500</v>
          </cell>
          <cell r="AA272">
            <v>500</v>
          </cell>
          <cell r="AB272">
            <v>2500</v>
          </cell>
          <cell r="AC272" t="str">
            <v>Pipa Galvanize 3" dia - 4000</v>
          </cell>
          <cell r="AD272" t="str">
            <v>m</v>
          </cell>
          <cell r="AE272">
            <v>1</v>
          </cell>
          <cell r="AF272">
            <v>5</v>
          </cell>
          <cell r="AG272">
            <v>5</v>
          </cell>
          <cell r="AH272">
            <v>10</v>
          </cell>
          <cell r="AI272">
            <v>229500</v>
          </cell>
          <cell r="AJ272">
            <v>229500</v>
          </cell>
          <cell r="AK272">
            <v>1147500</v>
          </cell>
          <cell r="AL272" t="str">
            <v>Mandor</v>
          </cell>
          <cell r="AM272">
            <v>1</v>
          </cell>
          <cell r="AN272" t="str">
            <v>Hari</v>
          </cell>
          <cell r="AO272">
            <v>1</v>
          </cell>
          <cell r="AP272">
            <v>5</v>
          </cell>
          <cell r="AQ272">
            <v>1</v>
          </cell>
          <cell r="AR272">
            <v>35000</v>
          </cell>
          <cell r="AS272">
            <v>35000</v>
          </cell>
          <cell r="AT272">
            <v>175000</v>
          </cell>
        </row>
        <row r="273">
          <cell r="A273">
            <v>10332</v>
          </cell>
          <cell r="K273">
            <v>0</v>
          </cell>
          <cell r="L273">
            <v>0</v>
          </cell>
          <cell r="P273">
            <v>0</v>
          </cell>
          <cell r="Q273">
            <v>0</v>
          </cell>
          <cell r="R273">
            <v>0</v>
          </cell>
          <cell r="S273">
            <v>0</v>
          </cell>
          <cell r="V273">
            <v>0</v>
          </cell>
          <cell r="W273">
            <v>0</v>
          </cell>
          <cell r="X273">
            <v>0</v>
          </cell>
          <cell r="Y273">
            <v>0</v>
          </cell>
          <cell r="Z273">
            <v>0</v>
          </cell>
          <cell r="AA273">
            <v>0</v>
          </cell>
          <cell r="AB273">
            <v>0</v>
          </cell>
          <cell r="AF273">
            <v>0</v>
          </cell>
          <cell r="AG273">
            <v>0</v>
          </cell>
          <cell r="AH273">
            <v>0</v>
          </cell>
          <cell r="AJ273">
            <v>0</v>
          </cell>
          <cell r="AK273">
            <v>0</v>
          </cell>
          <cell r="AL273" t="str">
            <v>Tukang</v>
          </cell>
          <cell r="AM273">
            <v>1</v>
          </cell>
          <cell r="AN273" t="str">
            <v>Hari</v>
          </cell>
          <cell r="AO273">
            <v>1</v>
          </cell>
          <cell r="AP273">
            <v>5</v>
          </cell>
          <cell r="AQ273">
            <v>1</v>
          </cell>
          <cell r="AR273">
            <v>30000</v>
          </cell>
          <cell r="AS273">
            <v>30000</v>
          </cell>
          <cell r="AT273">
            <v>150000</v>
          </cell>
        </row>
        <row r="274">
          <cell r="A274">
            <v>10333</v>
          </cell>
          <cell r="K274">
            <v>0</v>
          </cell>
          <cell r="L274">
            <v>0</v>
          </cell>
          <cell r="P274">
            <v>0</v>
          </cell>
          <cell r="Q274">
            <v>0</v>
          </cell>
          <cell r="R274">
            <v>0</v>
          </cell>
          <cell r="S274">
            <v>0</v>
          </cell>
          <cell r="X274">
            <v>0</v>
          </cell>
          <cell r="Y274">
            <v>0</v>
          </cell>
          <cell r="Z274">
            <v>0</v>
          </cell>
          <cell r="AA274">
            <v>0</v>
          </cell>
          <cell r="AB274">
            <v>0</v>
          </cell>
          <cell r="AF274">
            <v>0</v>
          </cell>
          <cell r="AG274">
            <v>0</v>
          </cell>
          <cell r="AH274">
            <v>0</v>
          </cell>
          <cell r="AJ274">
            <v>0</v>
          </cell>
          <cell r="AK274">
            <v>0</v>
          </cell>
          <cell r="AL274" t="str">
            <v>Pekerja</v>
          </cell>
          <cell r="AM274">
            <v>4</v>
          </cell>
          <cell r="AN274" t="str">
            <v>Hari</v>
          </cell>
          <cell r="AO274">
            <v>1</v>
          </cell>
          <cell r="AP274">
            <v>5</v>
          </cell>
          <cell r="AQ274">
            <v>4</v>
          </cell>
          <cell r="AR274">
            <v>25000</v>
          </cell>
          <cell r="AS274">
            <v>100000</v>
          </cell>
          <cell r="AT274">
            <v>500000</v>
          </cell>
        </row>
        <row r="275">
          <cell r="A275">
            <v>10334</v>
          </cell>
          <cell r="K275">
            <v>0</v>
          </cell>
          <cell r="L275">
            <v>0</v>
          </cell>
          <cell r="P275">
            <v>0</v>
          </cell>
          <cell r="Q275">
            <v>0</v>
          </cell>
          <cell r="R275">
            <v>0</v>
          </cell>
          <cell r="S275">
            <v>0</v>
          </cell>
          <cell r="X275">
            <v>0</v>
          </cell>
          <cell r="Y275">
            <v>0</v>
          </cell>
          <cell r="Z275">
            <v>0</v>
          </cell>
          <cell r="AA275">
            <v>0</v>
          </cell>
          <cell r="AB275">
            <v>0</v>
          </cell>
          <cell r="AF275">
            <v>0</v>
          </cell>
          <cell r="AG275">
            <v>0</v>
          </cell>
          <cell r="AH275">
            <v>0</v>
          </cell>
          <cell r="AJ275">
            <v>0</v>
          </cell>
          <cell r="AK275">
            <v>0</v>
          </cell>
          <cell r="AO275">
            <v>0</v>
          </cell>
        </row>
        <row r="276">
          <cell r="A276">
            <v>10335</v>
          </cell>
          <cell r="K276">
            <v>0</v>
          </cell>
          <cell r="L276">
            <v>0</v>
          </cell>
          <cell r="P276">
            <v>0</v>
          </cell>
          <cell r="Q276">
            <v>0</v>
          </cell>
          <cell r="R276">
            <v>0</v>
          </cell>
          <cell r="S276">
            <v>0</v>
          </cell>
          <cell r="X276">
            <v>0</v>
          </cell>
          <cell r="Y276">
            <v>0</v>
          </cell>
          <cell r="Z276">
            <v>0</v>
          </cell>
          <cell r="AA276">
            <v>0</v>
          </cell>
          <cell r="AB276">
            <v>0</v>
          </cell>
          <cell r="AF276">
            <v>0</v>
          </cell>
          <cell r="AG276">
            <v>0</v>
          </cell>
          <cell r="AH276">
            <v>0</v>
          </cell>
          <cell r="AJ276">
            <v>0</v>
          </cell>
          <cell r="AK276">
            <v>0</v>
          </cell>
          <cell r="AO276">
            <v>0</v>
          </cell>
        </row>
        <row r="277">
          <cell r="A277">
            <v>10336</v>
          </cell>
          <cell r="K277">
            <v>0</v>
          </cell>
          <cell r="L277">
            <v>0</v>
          </cell>
          <cell r="P277">
            <v>0</v>
          </cell>
          <cell r="Q277">
            <v>0</v>
          </cell>
          <cell r="R277">
            <v>0</v>
          </cell>
          <cell r="S277">
            <v>0</v>
          </cell>
          <cell r="X277">
            <v>0</v>
          </cell>
          <cell r="Y277">
            <v>0</v>
          </cell>
          <cell r="Z277">
            <v>0</v>
          </cell>
          <cell r="AA277">
            <v>0</v>
          </cell>
          <cell r="AB277">
            <v>0</v>
          </cell>
          <cell r="AO277">
            <v>0</v>
          </cell>
        </row>
        <row r="278">
          <cell r="A278">
            <v>10337</v>
          </cell>
          <cell r="K278">
            <v>0</v>
          </cell>
          <cell r="L278">
            <v>0</v>
          </cell>
          <cell r="P278">
            <v>0</v>
          </cell>
          <cell r="Q278">
            <v>0</v>
          </cell>
          <cell r="R278">
            <v>0</v>
          </cell>
          <cell r="S278">
            <v>0</v>
          </cell>
          <cell r="X278">
            <v>0</v>
          </cell>
          <cell r="Y278">
            <v>0</v>
          </cell>
          <cell r="Z278">
            <v>0</v>
          </cell>
          <cell r="AA278">
            <v>0</v>
          </cell>
          <cell r="AB278">
            <v>0</v>
          </cell>
          <cell r="AO278">
            <v>0</v>
          </cell>
        </row>
        <row r="279">
          <cell r="A279">
            <v>10340</v>
          </cell>
          <cell r="B279">
            <v>33</v>
          </cell>
          <cell r="C279" t="str">
            <v>d.14</v>
          </cell>
          <cell r="D279" t="str">
            <v>Pek. Pintu besi (3mx1m)</v>
          </cell>
          <cell r="E279" t="str">
            <v>buah</v>
          </cell>
          <cell r="F279">
            <v>1</v>
          </cell>
          <cell r="H279">
            <v>0.14285714285714285</v>
          </cell>
          <cell r="Z279">
            <v>464271</v>
          </cell>
          <cell r="AA279">
            <v>464271</v>
          </cell>
          <cell r="AB279">
            <v>464271</v>
          </cell>
          <cell r="AJ279">
            <v>2040000</v>
          </cell>
          <cell r="AK279">
            <v>2040000</v>
          </cell>
          <cell r="AO279">
            <v>0.14285714285714285</v>
          </cell>
          <cell r="AS279">
            <v>1155000</v>
          </cell>
          <cell r="AT279">
            <v>1155000</v>
          </cell>
          <cell r="AV279">
            <v>0</v>
          </cell>
          <cell r="AW279">
            <v>3659271</v>
          </cell>
          <cell r="AX279">
            <v>3659271</v>
          </cell>
          <cell r="AZ279">
            <v>464271</v>
          </cell>
          <cell r="BA279">
            <v>2040000</v>
          </cell>
          <cell r="BB279">
            <v>1155000</v>
          </cell>
          <cell r="BC279">
            <v>0</v>
          </cell>
          <cell r="BD279">
            <v>3659271</v>
          </cell>
        </row>
        <row r="280">
          <cell r="A280">
            <v>10341</v>
          </cell>
          <cell r="G280" t="str">
            <v>Engine Welder</v>
          </cell>
          <cell r="H280">
            <v>0.14285714285714285</v>
          </cell>
          <cell r="I280" t="str">
            <v>Jam</v>
          </cell>
          <cell r="J280">
            <v>1</v>
          </cell>
          <cell r="K280">
            <v>7</v>
          </cell>
          <cell r="L280">
            <v>0.5</v>
          </cell>
          <cell r="M280">
            <v>25</v>
          </cell>
          <cell r="N280">
            <v>7</v>
          </cell>
          <cell r="O280">
            <v>1</v>
          </cell>
          <cell r="P280">
            <v>87.5</v>
          </cell>
          <cell r="Q280">
            <v>1</v>
          </cell>
          <cell r="R280">
            <v>7</v>
          </cell>
          <cell r="S280">
            <v>0.16</v>
          </cell>
          <cell r="T280">
            <v>26125</v>
          </cell>
          <cell r="U280">
            <v>0</v>
          </cell>
          <cell r="V280">
            <v>182875</v>
          </cell>
          <cell r="W280">
            <v>0</v>
          </cell>
          <cell r="X280">
            <v>182875</v>
          </cell>
          <cell r="Y280">
            <v>0</v>
          </cell>
          <cell r="Z280">
            <v>182875</v>
          </cell>
          <cell r="AA280">
            <v>182875</v>
          </cell>
          <cell r="AB280">
            <v>182875</v>
          </cell>
          <cell r="AC280" t="str">
            <v>Pintu Besi 3 x 1 m + bingkai</v>
          </cell>
          <cell r="AD280" t="str">
            <v>buah</v>
          </cell>
          <cell r="AE280">
            <v>1</v>
          </cell>
          <cell r="AF280">
            <v>1</v>
          </cell>
          <cell r="AG280">
            <v>1</v>
          </cell>
          <cell r="AH280">
            <v>2</v>
          </cell>
          <cell r="AI280">
            <v>2040000</v>
          </cell>
          <cell r="AJ280">
            <v>2040000</v>
          </cell>
          <cell r="AK280">
            <v>2040000</v>
          </cell>
          <cell r="AL280" t="str">
            <v>Mandor</v>
          </cell>
          <cell r="AM280">
            <v>1</v>
          </cell>
          <cell r="AN280" t="str">
            <v>Hari</v>
          </cell>
          <cell r="AO280">
            <v>0.14285714285714285</v>
          </cell>
          <cell r="AP280">
            <v>1</v>
          </cell>
          <cell r="AQ280">
            <v>7</v>
          </cell>
          <cell r="AR280">
            <v>35000</v>
          </cell>
          <cell r="AS280">
            <v>245000</v>
          </cell>
          <cell r="AT280">
            <v>245000</v>
          </cell>
        </row>
        <row r="281">
          <cell r="A281">
            <v>10342</v>
          </cell>
          <cell r="G281" t="str">
            <v>Generator Set 5.5 KVA</v>
          </cell>
          <cell r="H281">
            <v>0.14285714285714285</v>
          </cell>
          <cell r="I281" t="str">
            <v>Jam</v>
          </cell>
          <cell r="J281">
            <v>1</v>
          </cell>
          <cell r="K281">
            <v>7</v>
          </cell>
          <cell r="L281">
            <v>0.5</v>
          </cell>
          <cell r="P281">
            <v>87.5</v>
          </cell>
          <cell r="Q281">
            <v>1</v>
          </cell>
          <cell r="R281">
            <v>7</v>
          </cell>
          <cell r="S281">
            <v>0.16</v>
          </cell>
          <cell r="T281">
            <v>33231</v>
          </cell>
          <cell r="U281">
            <v>6896.9999999999991</v>
          </cell>
          <cell r="V281">
            <v>232617</v>
          </cell>
          <cell r="W281">
            <v>48278.999999999993</v>
          </cell>
          <cell r="X281">
            <v>232617</v>
          </cell>
          <cell r="Y281">
            <v>48279</v>
          </cell>
          <cell r="Z281">
            <v>280896</v>
          </cell>
          <cell r="AA281">
            <v>280896</v>
          </cell>
          <cell r="AB281">
            <v>280896</v>
          </cell>
          <cell r="AF281">
            <v>0</v>
          </cell>
          <cell r="AG281">
            <v>0</v>
          </cell>
          <cell r="AH281">
            <v>0</v>
          </cell>
          <cell r="AJ281">
            <v>0</v>
          </cell>
          <cell r="AK281">
            <v>0</v>
          </cell>
          <cell r="AL281" t="str">
            <v>Tukang</v>
          </cell>
          <cell r="AM281">
            <v>1</v>
          </cell>
          <cell r="AN281" t="str">
            <v>Hari</v>
          </cell>
          <cell r="AO281">
            <v>0.14285714285714285</v>
          </cell>
          <cell r="AP281">
            <v>1</v>
          </cell>
          <cell r="AQ281">
            <v>7</v>
          </cell>
          <cell r="AR281">
            <v>30000</v>
          </cell>
          <cell r="AS281">
            <v>210000</v>
          </cell>
          <cell r="AT281">
            <v>210000</v>
          </cell>
        </row>
        <row r="282">
          <cell r="A282">
            <v>10343</v>
          </cell>
          <cell r="G282" t="str">
            <v>Alat bantu</v>
          </cell>
          <cell r="H282">
            <v>1</v>
          </cell>
          <cell r="I282" t="str">
            <v>ls</v>
          </cell>
          <cell r="J282">
            <v>1</v>
          </cell>
          <cell r="K282">
            <v>1</v>
          </cell>
          <cell r="L282">
            <v>0.5</v>
          </cell>
          <cell r="P282">
            <v>87.5</v>
          </cell>
          <cell r="Q282">
            <v>1</v>
          </cell>
          <cell r="R282">
            <v>1</v>
          </cell>
          <cell r="S282">
            <v>0.02</v>
          </cell>
          <cell r="T282">
            <v>500</v>
          </cell>
          <cell r="U282">
            <v>0</v>
          </cell>
          <cell r="V282">
            <v>500</v>
          </cell>
          <cell r="W282">
            <v>0</v>
          </cell>
          <cell r="X282">
            <v>500</v>
          </cell>
          <cell r="Y282">
            <v>0</v>
          </cell>
          <cell r="Z282">
            <v>500</v>
          </cell>
          <cell r="AA282">
            <v>500</v>
          </cell>
          <cell r="AB282">
            <v>500</v>
          </cell>
          <cell r="AF282">
            <v>0</v>
          </cell>
          <cell r="AG282">
            <v>0</v>
          </cell>
          <cell r="AH282">
            <v>0</v>
          </cell>
          <cell r="AJ282">
            <v>0</v>
          </cell>
          <cell r="AK282">
            <v>0</v>
          </cell>
          <cell r="AL282" t="str">
            <v>Pekerja</v>
          </cell>
          <cell r="AM282">
            <v>4</v>
          </cell>
          <cell r="AN282" t="str">
            <v>Hari</v>
          </cell>
          <cell r="AO282">
            <v>0.14285714285714285</v>
          </cell>
          <cell r="AP282">
            <v>1</v>
          </cell>
          <cell r="AQ282">
            <v>28</v>
          </cell>
          <cell r="AR282">
            <v>25000</v>
          </cell>
          <cell r="AS282">
            <v>700000</v>
          </cell>
          <cell r="AT282">
            <v>700000</v>
          </cell>
        </row>
        <row r="283">
          <cell r="A283">
            <v>10344</v>
          </cell>
          <cell r="K283">
            <v>0</v>
          </cell>
          <cell r="L283">
            <v>0</v>
          </cell>
          <cell r="P283">
            <v>0</v>
          </cell>
          <cell r="Q283">
            <v>0</v>
          </cell>
          <cell r="R283">
            <v>0</v>
          </cell>
          <cell r="S283">
            <v>0</v>
          </cell>
          <cell r="X283">
            <v>0</v>
          </cell>
          <cell r="Y283">
            <v>0</v>
          </cell>
          <cell r="Z283">
            <v>0</v>
          </cell>
          <cell r="AA283">
            <v>0</v>
          </cell>
          <cell r="AB283">
            <v>0</v>
          </cell>
          <cell r="AF283">
            <v>0</v>
          </cell>
          <cell r="AG283">
            <v>0</v>
          </cell>
          <cell r="AH283">
            <v>0</v>
          </cell>
          <cell r="AJ283">
            <v>0</v>
          </cell>
          <cell r="AK283">
            <v>0</v>
          </cell>
          <cell r="AO283">
            <v>0</v>
          </cell>
        </row>
        <row r="284">
          <cell r="A284">
            <v>10345</v>
          </cell>
          <cell r="K284">
            <v>0</v>
          </cell>
          <cell r="L284">
            <v>0</v>
          </cell>
          <cell r="P284">
            <v>0</v>
          </cell>
          <cell r="Q284">
            <v>0</v>
          </cell>
          <cell r="R284">
            <v>0</v>
          </cell>
          <cell r="S284">
            <v>0</v>
          </cell>
          <cell r="X284">
            <v>0</v>
          </cell>
          <cell r="Y284">
            <v>0</v>
          </cell>
          <cell r="Z284">
            <v>0</v>
          </cell>
          <cell r="AA284">
            <v>0</v>
          </cell>
          <cell r="AB284">
            <v>0</v>
          </cell>
          <cell r="AF284">
            <v>0</v>
          </cell>
          <cell r="AG284">
            <v>0</v>
          </cell>
          <cell r="AH284">
            <v>0</v>
          </cell>
          <cell r="AJ284">
            <v>0</v>
          </cell>
          <cell r="AK284">
            <v>0</v>
          </cell>
          <cell r="AO284">
            <v>0</v>
          </cell>
        </row>
        <row r="285">
          <cell r="A285">
            <v>10346</v>
          </cell>
          <cell r="K285">
            <v>0</v>
          </cell>
          <cell r="L285">
            <v>0</v>
          </cell>
          <cell r="P285">
            <v>0</v>
          </cell>
          <cell r="Q285">
            <v>0</v>
          </cell>
          <cell r="R285">
            <v>0</v>
          </cell>
          <cell r="S285">
            <v>0</v>
          </cell>
          <cell r="X285">
            <v>0</v>
          </cell>
          <cell r="Y285">
            <v>0</v>
          </cell>
          <cell r="Z285">
            <v>0</v>
          </cell>
          <cell r="AA285">
            <v>0</v>
          </cell>
          <cell r="AB285">
            <v>0</v>
          </cell>
          <cell r="AO285">
            <v>0</v>
          </cell>
        </row>
        <row r="286">
          <cell r="A286">
            <v>10347</v>
          </cell>
          <cell r="K286">
            <v>0</v>
          </cell>
          <cell r="L286">
            <v>0</v>
          </cell>
          <cell r="P286">
            <v>0</v>
          </cell>
          <cell r="Q286">
            <v>0</v>
          </cell>
          <cell r="R286">
            <v>0</v>
          </cell>
          <cell r="S286">
            <v>0</v>
          </cell>
          <cell r="X286">
            <v>0</v>
          </cell>
          <cell r="Y286">
            <v>0</v>
          </cell>
          <cell r="Z286">
            <v>0</v>
          </cell>
          <cell r="AA286">
            <v>0</v>
          </cell>
          <cell r="AB286">
            <v>0</v>
          </cell>
          <cell r="AO286">
            <v>0</v>
          </cell>
        </row>
        <row r="287">
          <cell r="A287">
            <v>10350</v>
          </cell>
          <cell r="B287">
            <v>34</v>
          </cell>
          <cell r="C287" t="str">
            <v>d.15</v>
          </cell>
          <cell r="D287" t="str">
            <v>Pek. Lantai Keramik Putih DN (30x30)</v>
          </cell>
          <cell r="E287" t="str">
            <v>m2</v>
          </cell>
          <cell r="F287">
            <v>56</v>
          </cell>
          <cell r="H287">
            <v>1</v>
          </cell>
          <cell r="Z287">
            <v>500</v>
          </cell>
          <cell r="AA287">
            <v>500</v>
          </cell>
          <cell r="AB287">
            <v>28000</v>
          </cell>
          <cell r="AJ287">
            <v>90837.37</v>
          </cell>
          <cell r="AK287">
            <v>5086892.7200000007</v>
          </cell>
          <cell r="AO287">
            <v>1</v>
          </cell>
          <cell r="AS287">
            <v>165000</v>
          </cell>
          <cell r="AT287">
            <v>9240000</v>
          </cell>
          <cell r="AV287">
            <v>0</v>
          </cell>
          <cell r="AW287">
            <v>256337.37</v>
          </cell>
          <cell r="AX287">
            <v>14354892.720000001</v>
          </cell>
          <cell r="AZ287">
            <v>500</v>
          </cell>
          <cell r="BA287">
            <v>90837.37</v>
          </cell>
          <cell r="BB287">
            <v>165000</v>
          </cell>
          <cell r="BC287">
            <v>0</v>
          </cell>
          <cell r="BD287">
            <v>256337.37</v>
          </cell>
        </row>
        <row r="288">
          <cell r="A288">
            <v>10351</v>
          </cell>
          <cell r="G288" t="str">
            <v>Alat bantu</v>
          </cell>
          <cell r="H288">
            <v>1</v>
          </cell>
          <cell r="I288" t="str">
            <v>ls</v>
          </cell>
          <cell r="J288">
            <v>1</v>
          </cell>
          <cell r="K288">
            <v>1</v>
          </cell>
          <cell r="L288">
            <v>1</v>
          </cell>
          <cell r="M288">
            <v>25</v>
          </cell>
          <cell r="N288">
            <v>7</v>
          </cell>
          <cell r="O288">
            <v>1</v>
          </cell>
          <cell r="P288">
            <v>175</v>
          </cell>
          <cell r="Q288">
            <v>56</v>
          </cell>
          <cell r="R288">
            <v>56</v>
          </cell>
          <cell r="S288">
            <v>0.64</v>
          </cell>
          <cell r="T288">
            <v>500</v>
          </cell>
          <cell r="U288">
            <v>0</v>
          </cell>
          <cell r="V288">
            <v>28000</v>
          </cell>
          <cell r="W288">
            <v>0</v>
          </cell>
          <cell r="X288">
            <v>500</v>
          </cell>
          <cell r="Y288">
            <v>0</v>
          </cell>
          <cell r="Z288">
            <v>500</v>
          </cell>
          <cell r="AA288">
            <v>500</v>
          </cell>
          <cell r="AB288">
            <v>28000</v>
          </cell>
          <cell r="AC288" t="str">
            <v>Keramik 30 x 30</v>
          </cell>
          <cell r="AD288" t="str">
            <v>m2</v>
          </cell>
          <cell r="AE288">
            <v>1</v>
          </cell>
          <cell r="AF288">
            <v>56</v>
          </cell>
          <cell r="AG288">
            <v>56</v>
          </cell>
          <cell r="AH288">
            <v>56</v>
          </cell>
          <cell r="AI288">
            <v>35700</v>
          </cell>
          <cell r="AJ288">
            <v>35700</v>
          </cell>
          <cell r="AK288">
            <v>1999200</v>
          </cell>
          <cell r="AL288" t="str">
            <v>Mandor</v>
          </cell>
          <cell r="AM288">
            <v>1</v>
          </cell>
          <cell r="AN288" t="str">
            <v>Hari</v>
          </cell>
          <cell r="AO288">
            <v>1</v>
          </cell>
          <cell r="AP288">
            <v>56</v>
          </cell>
          <cell r="AQ288">
            <v>1</v>
          </cell>
          <cell r="AR288">
            <v>35000</v>
          </cell>
          <cell r="AS288">
            <v>35000</v>
          </cell>
          <cell r="AT288">
            <v>1960000</v>
          </cell>
        </row>
        <row r="289">
          <cell r="A289">
            <v>10352</v>
          </cell>
          <cell r="K289">
            <v>0</v>
          </cell>
          <cell r="L289">
            <v>0</v>
          </cell>
          <cell r="P289">
            <v>0</v>
          </cell>
          <cell r="Q289">
            <v>0</v>
          </cell>
          <cell r="R289">
            <v>0</v>
          </cell>
          <cell r="S289">
            <v>0</v>
          </cell>
          <cell r="V289">
            <v>0</v>
          </cell>
          <cell r="W289">
            <v>0</v>
          </cell>
          <cell r="X289">
            <v>0</v>
          </cell>
          <cell r="Y289">
            <v>0</v>
          </cell>
          <cell r="Z289">
            <v>0</v>
          </cell>
          <cell r="AA289">
            <v>0</v>
          </cell>
          <cell r="AB289">
            <v>0</v>
          </cell>
          <cell r="AC289" t="str">
            <v>Semen Portland</v>
          </cell>
          <cell r="AD289" t="str">
            <v>kg</v>
          </cell>
          <cell r="AE289">
            <v>7</v>
          </cell>
          <cell r="AF289">
            <v>56</v>
          </cell>
          <cell r="AG289">
            <v>392</v>
          </cell>
          <cell r="AH289">
            <v>392</v>
          </cell>
          <cell r="AI289">
            <v>714</v>
          </cell>
          <cell r="AJ289">
            <v>4998</v>
          </cell>
          <cell r="AK289">
            <v>279888</v>
          </cell>
          <cell r="AL289" t="str">
            <v>Tukang</v>
          </cell>
          <cell r="AM289">
            <v>1</v>
          </cell>
          <cell r="AN289" t="str">
            <v>Hari</v>
          </cell>
          <cell r="AO289">
            <v>1</v>
          </cell>
          <cell r="AP289">
            <v>56</v>
          </cell>
          <cell r="AQ289">
            <v>1</v>
          </cell>
          <cell r="AR289">
            <v>30000</v>
          </cell>
          <cell r="AS289">
            <v>30000</v>
          </cell>
          <cell r="AT289">
            <v>1680000</v>
          </cell>
        </row>
        <row r="290">
          <cell r="A290">
            <v>10353</v>
          </cell>
          <cell r="K290">
            <v>0</v>
          </cell>
          <cell r="L290">
            <v>0</v>
          </cell>
          <cell r="P290">
            <v>0</v>
          </cell>
          <cell r="Q290">
            <v>0</v>
          </cell>
          <cell r="R290">
            <v>0</v>
          </cell>
          <cell r="S290">
            <v>0</v>
          </cell>
          <cell r="X290">
            <v>0</v>
          </cell>
          <cell r="Y290">
            <v>0</v>
          </cell>
          <cell r="Z290">
            <v>0</v>
          </cell>
          <cell r="AA290">
            <v>0</v>
          </cell>
          <cell r="AB290">
            <v>0</v>
          </cell>
          <cell r="AC290" t="str">
            <v>Pasir Pasang</v>
          </cell>
          <cell r="AD290" t="str">
            <v>m3</v>
          </cell>
          <cell r="AE290">
            <v>0.8125</v>
          </cell>
          <cell r="AF290">
            <v>56</v>
          </cell>
          <cell r="AG290">
            <v>45.5</v>
          </cell>
          <cell r="AH290">
            <v>45.5</v>
          </cell>
          <cell r="AI290">
            <v>61710</v>
          </cell>
          <cell r="AJ290">
            <v>50139.37</v>
          </cell>
          <cell r="AK290">
            <v>2807804.72</v>
          </cell>
          <cell r="AL290" t="str">
            <v>Pekerja</v>
          </cell>
          <cell r="AM290">
            <v>4</v>
          </cell>
          <cell r="AN290" t="str">
            <v>Hari</v>
          </cell>
          <cell r="AO290">
            <v>1</v>
          </cell>
          <cell r="AP290">
            <v>56</v>
          </cell>
          <cell r="AQ290">
            <v>4</v>
          </cell>
          <cell r="AR290">
            <v>25000</v>
          </cell>
          <cell r="AS290">
            <v>100000</v>
          </cell>
          <cell r="AT290">
            <v>5600000</v>
          </cell>
        </row>
        <row r="291">
          <cell r="A291">
            <v>10354</v>
          </cell>
          <cell r="K291">
            <v>0</v>
          </cell>
          <cell r="L291">
            <v>0</v>
          </cell>
          <cell r="P291">
            <v>0</v>
          </cell>
          <cell r="Q291">
            <v>0</v>
          </cell>
          <cell r="R291">
            <v>0</v>
          </cell>
          <cell r="S291">
            <v>0</v>
          </cell>
          <cell r="X291">
            <v>0</v>
          </cell>
          <cell r="Y291">
            <v>0</v>
          </cell>
          <cell r="Z291">
            <v>0</v>
          </cell>
          <cell r="AA291">
            <v>0</v>
          </cell>
          <cell r="AB291">
            <v>0</v>
          </cell>
          <cell r="AF291">
            <v>0</v>
          </cell>
          <cell r="AG291">
            <v>0</v>
          </cell>
          <cell r="AH291">
            <v>0</v>
          </cell>
          <cell r="AJ291">
            <v>0</v>
          </cell>
          <cell r="AK291">
            <v>0</v>
          </cell>
          <cell r="AO291">
            <v>0</v>
          </cell>
        </row>
        <row r="292">
          <cell r="A292">
            <v>10355</v>
          </cell>
          <cell r="K292">
            <v>0</v>
          </cell>
          <cell r="L292">
            <v>0</v>
          </cell>
          <cell r="P292">
            <v>0</v>
          </cell>
          <cell r="Q292">
            <v>0</v>
          </cell>
          <cell r="R292">
            <v>0</v>
          </cell>
          <cell r="S292">
            <v>0</v>
          </cell>
          <cell r="X292">
            <v>0</v>
          </cell>
          <cell r="Y292">
            <v>0</v>
          </cell>
          <cell r="Z292">
            <v>0</v>
          </cell>
          <cell r="AA292">
            <v>0</v>
          </cell>
          <cell r="AB292">
            <v>0</v>
          </cell>
          <cell r="AF292">
            <v>0</v>
          </cell>
          <cell r="AG292">
            <v>0</v>
          </cell>
          <cell r="AH292">
            <v>0</v>
          </cell>
          <cell r="AJ292">
            <v>0</v>
          </cell>
          <cell r="AK292">
            <v>0</v>
          </cell>
          <cell r="AO292">
            <v>0</v>
          </cell>
        </row>
        <row r="293">
          <cell r="A293">
            <v>10356</v>
          </cell>
          <cell r="K293">
            <v>0</v>
          </cell>
          <cell r="L293">
            <v>0</v>
          </cell>
          <cell r="P293">
            <v>0</v>
          </cell>
          <cell r="Q293">
            <v>0</v>
          </cell>
          <cell r="R293">
            <v>0</v>
          </cell>
          <cell r="S293">
            <v>0</v>
          </cell>
          <cell r="X293">
            <v>0</v>
          </cell>
          <cell r="Y293">
            <v>0</v>
          </cell>
          <cell r="Z293">
            <v>0</v>
          </cell>
          <cell r="AA293">
            <v>0</v>
          </cell>
          <cell r="AB293">
            <v>0</v>
          </cell>
          <cell r="AO293">
            <v>0</v>
          </cell>
        </row>
        <row r="294">
          <cell r="A294">
            <v>10357</v>
          </cell>
          <cell r="K294">
            <v>0</v>
          </cell>
          <cell r="L294">
            <v>0</v>
          </cell>
          <cell r="P294">
            <v>0</v>
          </cell>
          <cell r="Q294">
            <v>0</v>
          </cell>
          <cell r="R294">
            <v>0</v>
          </cell>
          <cell r="S294">
            <v>0</v>
          </cell>
          <cell r="X294">
            <v>0</v>
          </cell>
          <cell r="Y294">
            <v>0</v>
          </cell>
          <cell r="Z294">
            <v>0</v>
          </cell>
          <cell r="AA294">
            <v>0</v>
          </cell>
          <cell r="AB294">
            <v>0</v>
          </cell>
          <cell r="AO294">
            <v>0</v>
          </cell>
        </row>
        <row r="295">
          <cell r="A295">
            <v>10360</v>
          </cell>
          <cell r="B295">
            <v>35</v>
          </cell>
          <cell r="C295" t="str">
            <v>d.16</v>
          </cell>
          <cell r="D295" t="str">
            <v>Pemasangan pipa PVC f 4.0' + sambungan (saluran air hujan)</v>
          </cell>
          <cell r="E295" t="str">
            <v>m</v>
          </cell>
          <cell r="F295">
            <v>18</v>
          </cell>
          <cell r="H295">
            <v>1</v>
          </cell>
          <cell r="Z295">
            <v>500</v>
          </cell>
          <cell r="AA295">
            <v>500</v>
          </cell>
          <cell r="AB295">
            <v>9000</v>
          </cell>
          <cell r="AJ295">
            <v>12240</v>
          </cell>
          <cell r="AK295">
            <v>220320</v>
          </cell>
          <cell r="AO295">
            <v>1</v>
          </cell>
          <cell r="AS295">
            <v>165000</v>
          </cell>
          <cell r="AT295">
            <v>2970000</v>
          </cell>
          <cell r="AV295">
            <v>0</v>
          </cell>
          <cell r="AW295">
            <v>177740</v>
          </cell>
          <cell r="AX295">
            <v>3199320</v>
          </cell>
          <cell r="AZ295">
            <v>500</v>
          </cell>
          <cell r="BA295">
            <v>12240</v>
          </cell>
          <cell r="BB295">
            <v>165000</v>
          </cell>
          <cell r="BC295">
            <v>0</v>
          </cell>
          <cell r="BD295">
            <v>177740</v>
          </cell>
        </row>
        <row r="296">
          <cell r="A296">
            <v>10361</v>
          </cell>
          <cell r="G296" t="str">
            <v>Alat bantu</v>
          </cell>
          <cell r="H296">
            <v>1</v>
          </cell>
          <cell r="I296" t="str">
            <v>ls</v>
          </cell>
          <cell r="J296">
            <v>1</v>
          </cell>
          <cell r="K296">
            <v>1</v>
          </cell>
          <cell r="L296">
            <v>0.5</v>
          </cell>
          <cell r="M296">
            <v>25</v>
          </cell>
          <cell r="N296">
            <v>7</v>
          </cell>
          <cell r="O296">
            <v>1</v>
          </cell>
          <cell r="P296">
            <v>87.5</v>
          </cell>
          <cell r="Q296">
            <v>18</v>
          </cell>
          <cell r="R296">
            <v>18</v>
          </cell>
          <cell r="S296">
            <v>0.42</v>
          </cell>
          <cell r="T296">
            <v>500</v>
          </cell>
          <cell r="U296">
            <v>0</v>
          </cell>
          <cell r="V296">
            <v>9000</v>
          </cell>
          <cell r="W296">
            <v>0</v>
          </cell>
          <cell r="X296">
            <v>500</v>
          </cell>
          <cell r="Y296">
            <v>0</v>
          </cell>
          <cell r="Z296">
            <v>500</v>
          </cell>
          <cell r="AA296">
            <v>500</v>
          </cell>
          <cell r="AB296">
            <v>9000</v>
          </cell>
          <cell r="AC296" t="str">
            <v>Pipa PVC 4'</v>
          </cell>
          <cell r="AD296" t="str">
            <v>m'</v>
          </cell>
          <cell r="AE296">
            <v>1</v>
          </cell>
          <cell r="AF296">
            <v>18</v>
          </cell>
          <cell r="AG296">
            <v>18</v>
          </cell>
          <cell r="AH296">
            <v>36</v>
          </cell>
          <cell r="AI296">
            <v>2040</v>
          </cell>
          <cell r="AJ296">
            <v>2040</v>
          </cell>
          <cell r="AK296">
            <v>36720</v>
          </cell>
          <cell r="AL296" t="str">
            <v>Mandor</v>
          </cell>
          <cell r="AM296">
            <v>1</v>
          </cell>
          <cell r="AN296" t="str">
            <v>Hari</v>
          </cell>
          <cell r="AO296">
            <v>1</v>
          </cell>
          <cell r="AP296">
            <v>18</v>
          </cell>
          <cell r="AQ296">
            <v>1</v>
          </cell>
          <cell r="AR296">
            <v>35000</v>
          </cell>
          <cell r="AS296">
            <v>35000</v>
          </cell>
          <cell r="AT296">
            <v>630000</v>
          </cell>
        </row>
        <row r="297">
          <cell r="A297">
            <v>10362</v>
          </cell>
          <cell r="K297">
            <v>0</v>
          </cell>
          <cell r="L297">
            <v>0</v>
          </cell>
          <cell r="P297">
            <v>0</v>
          </cell>
          <cell r="Q297">
            <v>0</v>
          </cell>
          <cell r="R297">
            <v>0</v>
          </cell>
          <cell r="S297">
            <v>0</v>
          </cell>
          <cell r="V297">
            <v>0</v>
          </cell>
          <cell r="W297">
            <v>0</v>
          </cell>
          <cell r="X297">
            <v>0</v>
          </cell>
          <cell r="Y297">
            <v>0</v>
          </cell>
          <cell r="Z297">
            <v>0</v>
          </cell>
          <cell r="AA297">
            <v>0</v>
          </cell>
          <cell r="AB297">
            <v>0</v>
          </cell>
          <cell r="AC297" t="str">
            <v>fittings</v>
          </cell>
          <cell r="AD297" t="str">
            <v>ls</v>
          </cell>
          <cell r="AE297">
            <v>1</v>
          </cell>
          <cell r="AF297">
            <v>18</v>
          </cell>
          <cell r="AG297">
            <v>18</v>
          </cell>
          <cell r="AH297">
            <v>36</v>
          </cell>
          <cell r="AI297">
            <v>10200</v>
          </cell>
          <cell r="AJ297">
            <v>10200</v>
          </cell>
          <cell r="AK297">
            <v>183600</v>
          </cell>
          <cell r="AL297" t="str">
            <v>Tukang</v>
          </cell>
          <cell r="AM297">
            <v>1</v>
          </cell>
          <cell r="AN297" t="str">
            <v>Hari</v>
          </cell>
          <cell r="AO297">
            <v>1</v>
          </cell>
          <cell r="AP297">
            <v>18</v>
          </cell>
          <cell r="AQ297">
            <v>1</v>
          </cell>
          <cell r="AR297">
            <v>30000</v>
          </cell>
          <cell r="AS297">
            <v>30000</v>
          </cell>
          <cell r="AT297">
            <v>540000</v>
          </cell>
        </row>
        <row r="298">
          <cell r="A298">
            <v>10363</v>
          </cell>
          <cell r="K298">
            <v>0</v>
          </cell>
          <cell r="L298">
            <v>0</v>
          </cell>
          <cell r="P298">
            <v>0</v>
          </cell>
          <cell r="Q298">
            <v>0</v>
          </cell>
          <cell r="R298">
            <v>0</v>
          </cell>
          <cell r="S298">
            <v>0</v>
          </cell>
          <cell r="X298">
            <v>0</v>
          </cell>
          <cell r="Y298">
            <v>0</v>
          </cell>
          <cell r="Z298">
            <v>0</v>
          </cell>
          <cell r="AA298">
            <v>0</v>
          </cell>
          <cell r="AB298">
            <v>0</v>
          </cell>
          <cell r="AF298">
            <v>0</v>
          </cell>
          <cell r="AG298">
            <v>0</v>
          </cell>
          <cell r="AH298">
            <v>0</v>
          </cell>
          <cell r="AJ298">
            <v>0</v>
          </cell>
          <cell r="AK298">
            <v>0</v>
          </cell>
          <cell r="AL298" t="str">
            <v>Pekerja</v>
          </cell>
          <cell r="AM298">
            <v>4</v>
          </cell>
          <cell r="AN298" t="str">
            <v>Hari</v>
          </cell>
          <cell r="AO298">
            <v>1</v>
          </cell>
          <cell r="AP298">
            <v>18</v>
          </cell>
          <cell r="AQ298">
            <v>4</v>
          </cell>
          <cell r="AR298">
            <v>25000</v>
          </cell>
          <cell r="AS298">
            <v>100000</v>
          </cell>
          <cell r="AT298">
            <v>1800000</v>
          </cell>
        </row>
        <row r="299">
          <cell r="A299">
            <v>10364</v>
          </cell>
          <cell r="K299">
            <v>0</v>
          </cell>
          <cell r="L299">
            <v>0</v>
          </cell>
          <cell r="P299">
            <v>0</v>
          </cell>
          <cell r="Q299">
            <v>0</v>
          </cell>
          <cell r="R299">
            <v>0</v>
          </cell>
          <cell r="S299">
            <v>0</v>
          </cell>
          <cell r="X299">
            <v>0</v>
          </cell>
          <cell r="Y299">
            <v>0</v>
          </cell>
          <cell r="Z299">
            <v>0</v>
          </cell>
          <cell r="AA299">
            <v>0</v>
          </cell>
          <cell r="AB299">
            <v>0</v>
          </cell>
          <cell r="AF299">
            <v>0</v>
          </cell>
          <cell r="AG299">
            <v>0</v>
          </cell>
          <cell r="AH299">
            <v>0</v>
          </cell>
          <cell r="AJ299">
            <v>0</v>
          </cell>
          <cell r="AK299">
            <v>0</v>
          </cell>
          <cell r="AO299">
            <v>0</v>
          </cell>
        </row>
        <row r="300">
          <cell r="A300">
            <v>10365</v>
          </cell>
          <cell r="K300">
            <v>0</v>
          </cell>
          <cell r="L300">
            <v>0</v>
          </cell>
          <cell r="P300">
            <v>0</v>
          </cell>
          <cell r="Q300">
            <v>0</v>
          </cell>
          <cell r="R300">
            <v>0</v>
          </cell>
          <cell r="S300">
            <v>0</v>
          </cell>
          <cell r="X300">
            <v>0</v>
          </cell>
          <cell r="Y300">
            <v>0</v>
          </cell>
          <cell r="Z300">
            <v>0</v>
          </cell>
          <cell r="AA300">
            <v>0</v>
          </cell>
          <cell r="AB300">
            <v>0</v>
          </cell>
          <cell r="AF300">
            <v>0</v>
          </cell>
          <cell r="AG300">
            <v>0</v>
          </cell>
          <cell r="AH300">
            <v>0</v>
          </cell>
          <cell r="AJ300">
            <v>0</v>
          </cell>
          <cell r="AK300">
            <v>0</v>
          </cell>
          <cell r="AO300">
            <v>0</v>
          </cell>
        </row>
        <row r="301">
          <cell r="A301">
            <v>10366</v>
          </cell>
          <cell r="K301">
            <v>0</v>
          </cell>
          <cell r="L301">
            <v>0</v>
          </cell>
          <cell r="P301">
            <v>0</v>
          </cell>
          <cell r="Q301">
            <v>0</v>
          </cell>
          <cell r="R301">
            <v>0</v>
          </cell>
          <cell r="S301">
            <v>0</v>
          </cell>
          <cell r="X301">
            <v>0</v>
          </cell>
          <cell r="Y301">
            <v>0</v>
          </cell>
          <cell r="Z301">
            <v>0</v>
          </cell>
          <cell r="AA301">
            <v>0</v>
          </cell>
          <cell r="AB301">
            <v>0</v>
          </cell>
          <cell r="AO301">
            <v>0</v>
          </cell>
        </row>
        <row r="302">
          <cell r="A302">
            <v>10367</v>
          </cell>
          <cell r="K302">
            <v>0</v>
          </cell>
          <cell r="L302">
            <v>0</v>
          </cell>
          <cell r="P302">
            <v>0</v>
          </cell>
          <cell r="Q302">
            <v>0</v>
          </cell>
          <cell r="R302">
            <v>0</v>
          </cell>
          <cell r="S302">
            <v>0</v>
          </cell>
          <cell r="X302">
            <v>0</v>
          </cell>
          <cell r="Y302">
            <v>0</v>
          </cell>
          <cell r="Z302">
            <v>0</v>
          </cell>
          <cell r="AA302">
            <v>0</v>
          </cell>
          <cell r="AB302">
            <v>0</v>
          </cell>
          <cell r="AO302">
            <v>0</v>
          </cell>
        </row>
        <row r="303">
          <cell r="A303">
            <v>10370</v>
          </cell>
          <cell r="B303">
            <v>36</v>
          </cell>
          <cell r="C303" t="str">
            <v>d.17</v>
          </cell>
          <cell r="D303" t="str">
            <v>Pek. Elektrikal</v>
          </cell>
          <cell r="E303" t="str">
            <v>set</v>
          </cell>
          <cell r="F303">
            <v>1</v>
          </cell>
          <cell r="H303">
            <v>1</v>
          </cell>
          <cell r="Z303">
            <v>500</v>
          </cell>
          <cell r="AA303">
            <v>500</v>
          </cell>
          <cell r="AB303">
            <v>500</v>
          </cell>
          <cell r="AJ303">
            <v>0</v>
          </cell>
          <cell r="AK303">
            <v>0</v>
          </cell>
          <cell r="AO303">
            <v>1</v>
          </cell>
          <cell r="AS303">
            <v>165000</v>
          </cell>
          <cell r="AT303">
            <v>165000</v>
          </cell>
          <cell r="AV303">
            <v>0</v>
          </cell>
          <cell r="AW303">
            <v>165500</v>
          </cell>
          <cell r="AX303">
            <v>165500</v>
          </cell>
          <cell r="AZ303">
            <v>500</v>
          </cell>
          <cell r="BA303">
            <v>0</v>
          </cell>
          <cell r="BB303">
            <v>165000</v>
          </cell>
          <cell r="BC303">
            <v>0</v>
          </cell>
          <cell r="BD303">
            <v>165500</v>
          </cell>
        </row>
        <row r="304">
          <cell r="A304">
            <v>10371</v>
          </cell>
          <cell r="G304" t="str">
            <v>Alat bantu</v>
          </cell>
          <cell r="H304">
            <v>1</v>
          </cell>
          <cell r="I304" t="str">
            <v>ls</v>
          </cell>
          <cell r="J304">
            <v>1</v>
          </cell>
          <cell r="K304">
            <v>1</v>
          </cell>
          <cell r="L304">
            <v>1</v>
          </cell>
          <cell r="M304">
            <v>25</v>
          </cell>
          <cell r="N304">
            <v>7</v>
          </cell>
          <cell r="O304">
            <v>1</v>
          </cell>
          <cell r="P304">
            <v>175</v>
          </cell>
          <cell r="Q304">
            <v>1</v>
          </cell>
          <cell r="R304">
            <v>1</v>
          </cell>
          <cell r="S304">
            <v>0.02</v>
          </cell>
          <cell r="T304">
            <v>500</v>
          </cell>
          <cell r="U304">
            <v>0</v>
          </cell>
          <cell r="V304">
            <v>500</v>
          </cell>
          <cell r="W304">
            <v>0</v>
          </cell>
          <cell r="X304">
            <v>500</v>
          </cell>
          <cell r="Y304">
            <v>0</v>
          </cell>
          <cell r="Z304">
            <v>500</v>
          </cell>
          <cell r="AA304">
            <v>500</v>
          </cell>
          <cell r="AB304">
            <v>500</v>
          </cell>
          <cell r="AF304">
            <v>1</v>
          </cell>
          <cell r="AG304">
            <v>0</v>
          </cell>
          <cell r="AH304">
            <v>0</v>
          </cell>
          <cell r="AJ304">
            <v>0</v>
          </cell>
          <cell r="AK304">
            <v>0</v>
          </cell>
          <cell r="AL304" t="str">
            <v>Mandor</v>
          </cell>
          <cell r="AM304">
            <v>1</v>
          </cell>
          <cell r="AN304" t="str">
            <v>Hari</v>
          </cell>
          <cell r="AO304">
            <v>1</v>
          </cell>
          <cell r="AP304">
            <v>1</v>
          </cell>
          <cell r="AQ304">
            <v>1</v>
          </cell>
          <cell r="AR304">
            <v>35000</v>
          </cell>
          <cell r="AS304">
            <v>35000</v>
          </cell>
          <cell r="AT304">
            <v>35000</v>
          </cell>
        </row>
        <row r="305">
          <cell r="A305">
            <v>10372</v>
          </cell>
          <cell r="K305">
            <v>0</v>
          </cell>
          <cell r="L305">
            <v>0</v>
          </cell>
          <cell r="P305">
            <v>0</v>
          </cell>
          <cell r="Q305">
            <v>0</v>
          </cell>
          <cell r="R305">
            <v>0</v>
          </cell>
          <cell r="S305">
            <v>0</v>
          </cell>
          <cell r="V305">
            <v>0</v>
          </cell>
          <cell r="W305">
            <v>0</v>
          </cell>
          <cell r="X305">
            <v>0</v>
          </cell>
          <cell r="Y305">
            <v>0</v>
          </cell>
          <cell r="Z305">
            <v>0</v>
          </cell>
          <cell r="AA305">
            <v>0</v>
          </cell>
          <cell r="AB305">
            <v>0</v>
          </cell>
          <cell r="AF305">
            <v>0</v>
          </cell>
          <cell r="AG305">
            <v>0</v>
          </cell>
          <cell r="AH305">
            <v>0</v>
          </cell>
          <cell r="AJ305">
            <v>0</v>
          </cell>
          <cell r="AK305">
            <v>0</v>
          </cell>
          <cell r="AL305" t="str">
            <v>Tukang</v>
          </cell>
          <cell r="AM305">
            <v>1</v>
          </cell>
          <cell r="AN305" t="str">
            <v>Hari</v>
          </cell>
          <cell r="AO305">
            <v>1</v>
          </cell>
          <cell r="AP305">
            <v>1</v>
          </cell>
          <cell r="AQ305">
            <v>1</v>
          </cell>
          <cell r="AR305">
            <v>30000</v>
          </cell>
          <cell r="AS305">
            <v>30000</v>
          </cell>
          <cell r="AT305">
            <v>30000</v>
          </cell>
        </row>
        <row r="306">
          <cell r="A306">
            <v>10373</v>
          </cell>
          <cell r="K306">
            <v>0</v>
          </cell>
          <cell r="L306">
            <v>0</v>
          </cell>
          <cell r="P306">
            <v>0</v>
          </cell>
          <cell r="Q306">
            <v>0</v>
          </cell>
          <cell r="R306">
            <v>0</v>
          </cell>
          <cell r="S306">
            <v>0</v>
          </cell>
          <cell r="X306">
            <v>0</v>
          </cell>
          <cell r="Y306">
            <v>0</v>
          </cell>
          <cell r="Z306">
            <v>0</v>
          </cell>
          <cell r="AA306">
            <v>0</v>
          </cell>
          <cell r="AB306">
            <v>0</v>
          </cell>
          <cell r="AF306">
            <v>0</v>
          </cell>
          <cell r="AG306">
            <v>0</v>
          </cell>
          <cell r="AH306">
            <v>0</v>
          </cell>
          <cell r="AJ306">
            <v>0</v>
          </cell>
          <cell r="AK306">
            <v>0</v>
          </cell>
          <cell r="AL306" t="str">
            <v>Pekerja</v>
          </cell>
          <cell r="AM306">
            <v>4</v>
          </cell>
          <cell r="AN306" t="str">
            <v>Hari</v>
          </cell>
          <cell r="AO306">
            <v>1</v>
          </cell>
          <cell r="AP306">
            <v>1</v>
          </cell>
          <cell r="AQ306">
            <v>4</v>
          </cell>
          <cell r="AR306">
            <v>25000</v>
          </cell>
          <cell r="AS306">
            <v>100000</v>
          </cell>
          <cell r="AT306">
            <v>100000</v>
          </cell>
        </row>
        <row r="307">
          <cell r="A307">
            <v>10374</v>
          </cell>
          <cell r="K307">
            <v>0</v>
          </cell>
          <cell r="L307">
            <v>0</v>
          </cell>
          <cell r="P307">
            <v>0</v>
          </cell>
          <cell r="Q307">
            <v>0</v>
          </cell>
          <cell r="R307">
            <v>0</v>
          </cell>
          <cell r="S307">
            <v>0</v>
          </cell>
          <cell r="X307">
            <v>0</v>
          </cell>
          <cell r="Y307">
            <v>0</v>
          </cell>
          <cell r="Z307">
            <v>0</v>
          </cell>
          <cell r="AA307">
            <v>0</v>
          </cell>
          <cell r="AB307">
            <v>0</v>
          </cell>
          <cell r="AF307">
            <v>0</v>
          </cell>
          <cell r="AG307">
            <v>0</v>
          </cell>
          <cell r="AH307">
            <v>0</v>
          </cell>
          <cell r="AJ307">
            <v>0</v>
          </cell>
          <cell r="AK307">
            <v>0</v>
          </cell>
          <cell r="AO307">
            <v>0</v>
          </cell>
        </row>
        <row r="308">
          <cell r="A308">
            <v>10375</v>
          </cell>
          <cell r="K308">
            <v>0</v>
          </cell>
          <cell r="L308">
            <v>0</v>
          </cell>
          <cell r="P308">
            <v>0</v>
          </cell>
          <cell r="Q308">
            <v>0</v>
          </cell>
          <cell r="R308">
            <v>0</v>
          </cell>
          <cell r="S308">
            <v>0</v>
          </cell>
          <cell r="X308">
            <v>0</v>
          </cell>
          <cell r="Y308">
            <v>0</v>
          </cell>
          <cell r="Z308">
            <v>0</v>
          </cell>
          <cell r="AA308">
            <v>0</v>
          </cell>
          <cell r="AB308">
            <v>0</v>
          </cell>
          <cell r="AF308">
            <v>0</v>
          </cell>
          <cell r="AG308">
            <v>0</v>
          </cell>
          <cell r="AH308">
            <v>0</v>
          </cell>
          <cell r="AJ308">
            <v>0</v>
          </cell>
          <cell r="AK308">
            <v>0</v>
          </cell>
          <cell r="AO308">
            <v>0</v>
          </cell>
        </row>
        <row r="309">
          <cell r="A309">
            <v>10376</v>
          </cell>
          <cell r="K309">
            <v>0</v>
          </cell>
          <cell r="L309">
            <v>0</v>
          </cell>
          <cell r="P309">
            <v>0</v>
          </cell>
          <cell r="Q309">
            <v>0</v>
          </cell>
          <cell r="R309">
            <v>0</v>
          </cell>
          <cell r="S309">
            <v>0</v>
          </cell>
          <cell r="X309">
            <v>0</v>
          </cell>
          <cell r="Y309">
            <v>0</v>
          </cell>
          <cell r="Z309">
            <v>0</v>
          </cell>
          <cell r="AA309">
            <v>0</v>
          </cell>
          <cell r="AB309">
            <v>0</v>
          </cell>
          <cell r="AO309">
            <v>0</v>
          </cell>
        </row>
        <row r="310">
          <cell r="A310">
            <v>10377</v>
          </cell>
          <cell r="K310">
            <v>0</v>
          </cell>
          <cell r="L310">
            <v>0</v>
          </cell>
          <cell r="P310">
            <v>0</v>
          </cell>
          <cell r="Q310">
            <v>0</v>
          </cell>
          <cell r="R310">
            <v>0</v>
          </cell>
          <cell r="S310">
            <v>0</v>
          </cell>
          <cell r="X310">
            <v>0</v>
          </cell>
          <cell r="Y310">
            <v>0</v>
          </cell>
          <cell r="Z310">
            <v>0</v>
          </cell>
          <cell r="AA310">
            <v>0</v>
          </cell>
          <cell r="AB310">
            <v>0</v>
          </cell>
          <cell r="AO310">
            <v>0</v>
          </cell>
        </row>
        <row r="311">
          <cell r="A311">
            <v>10380</v>
          </cell>
          <cell r="B311">
            <v>37</v>
          </cell>
          <cell r="C311" t="str">
            <v>d.18</v>
          </cell>
          <cell r="D311" t="str">
            <v>Pek. Jendela &amp; ventilasi</v>
          </cell>
          <cell r="E311" t="str">
            <v>buah</v>
          </cell>
          <cell r="F311">
            <v>1</v>
          </cell>
          <cell r="H311">
            <v>0</v>
          </cell>
          <cell r="Z311">
            <v>0</v>
          </cell>
          <cell r="AA311">
            <v>0</v>
          </cell>
          <cell r="AB311">
            <v>0</v>
          </cell>
          <cell r="AJ311">
            <v>816000</v>
          </cell>
          <cell r="AK311">
            <v>816000</v>
          </cell>
          <cell r="AO311">
            <v>1</v>
          </cell>
          <cell r="AS311">
            <v>165000</v>
          </cell>
          <cell r="AT311">
            <v>165000</v>
          </cell>
          <cell r="AW311">
            <v>981000</v>
          </cell>
          <cell r="AX311">
            <v>981000</v>
          </cell>
          <cell r="AZ311">
            <v>0</v>
          </cell>
          <cell r="BA311">
            <v>816000</v>
          </cell>
          <cell r="BB311">
            <v>165000</v>
          </cell>
          <cell r="BC311">
            <v>0</v>
          </cell>
          <cell r="BD311">
            <v>981000</v>
          </cell>
        </row>
        <row r="312">
          <cell r="A312">
            <v>10381</v>
          </cell>
          <cell r="K312">
            <v>0</v>
          </cell>
          <cell r="L312">
            <v>0.5</v>
          </cell>
          <cell r="M312">
            <v>25</v>
          </cell>
          <cell r="N312">
            <v>7</v>
          </cell>
          <cell r="O312">
            <v>1</v>
          </cell>
          <cell r="P312">
            <v>87.5</v>
          </cell>
          <cell r="Q312">
            <v>1</v>
          </cell>
          <cell r="R312">
            <v>0</v>
          </cell>
          <cell r="S312">
            <v>0</v>
          </cell>
          <cell r="V312">
            <v>0</v>
          </cell>
          <cell r="W312">
            <v>0</v>
          </cell>
          <cell r="X312">
            <v>0</v>
          </cell>
          <cell r="Y312">
            <v>0</v>
          </cell>
          <cell r="Z312">
            <v>0</v>
          </cell>
          <cell r="AA312">
            <v>0</v>
          </cell>
          <cell r="AB312">
            <v>0</v>
          </cell>
          <cell r="AC312" t="str">
            <v>Jendela</v>
          </cell>
          <cell r="AD312" t="str">
            <v>buah</v>
          </cell>
          <cell r="AE312">
            <v>1</v>
          </cell>
          <cell r="AF312">
            <v>1</v>
          </cell>
          <cell r="AG312">
            <v>1</v>
          </cell>
          <cell r="AH312">
            <v>2</v>
          </cell>
          <cell r="AI312">
            <v>816000</v>
          </cell>
          <cell r="AJ312">
            <v>816000</v>
          </cell>
          <cell r="AK312">
            <v>816000</v>
          </cell>
          <cell r="AL312" t="str">
            <v>Mandor</v>
          </cell>
          <cell r="AM312">
            <v>1</v>
          </cell>
          <cell r="AN312" t="str">
            <v>Hari</v>
          </cell>
          <cell r="AO312">
            <v>1</v>
          </cell>
          <cell r="AP312">
            <v>1</v>
          </cell>
          <cell r="AQ312">
            <v>1</v>
          </cell>
          <cell r="AR312">
            <v>35000</v>
          </cell>
          <cell r="AS312">
            <v>35000</v>
          </cell>
          <cell r="AT312">
            <v>35000</v>
          </cell>
        </row>
        <row r="313">
          <cell r="A313">
            <v>10382</v>
          </cell>
          <cell r="H313">
            <v>0</v>
          </cell>
          <cell r="K313">
            <v>0</v>
          </cell>
          <cell r="L313">
            <v>0</v>
          </cell>
          <cell r="P313">
            <v>0</v>
          </cell>
          <cell r="Q313">
            <v>0</v>
          </cell>
          <cell r="R313">
            <v>0</v>
          </cell>
          <cell r="S313">
            <v>0</v>
          </cell>
          <cell r="V313">
            <v>0</v>
          </cell>
          <cell r="W313">
            <v>0</v>
          </cell>
          <cell r="X313">
            <v>0</v>
          </cell>
          <cell r="Y313">
            <v>0</v>
          </cell>
          <cell r="Z313">
            <v>0</v>
          </cell>
          <cell r="AA313">
            <v>0</v>
          </cell>
          <cell r="AB313">
            <v>0</v>
          </cell>
          <cell r="AE313">
            <v>0</v>
          </cell>
          <cell r="AF313">
            <v>0</v>
          </cell>
          <cell r="AG313">
            <v>0</v>
          </cell>
          <cell r="AH313">
            <v>0</v>
          </cell>
          <cell r="AJ313">
            <v>0</v>
          </cell>
          <cell r="AK313">
            <v>0</v>
          </cell>
          <cell r="AL313" t="str">
            <v>Tukang</v>
          </cell>
          <cell r="AM313">
            <v>1</v>
          </cell>
          <cell r="AN313" t="str">
            <v>Hari</v>
          </cell>
          <cell r="AO313">
            <v>1</v>
          </cell>
          <cell r="AP313">
            <v>1</v>
          </cell>
          <cell r="AQ313">
            <v>1</v>
          </cell>
          <cell r="AR313">
            <v>30000</v>
          </cell>
          <cell r="AS313">
            <v>30000</v>
          </cell>
          <cell r="AT313">
            <v>30000</v>
          </cell>
        </row>
        <row r="314">
          <cell r="A314">
            <v>10383</v>
          </cell>
          <cell r="K314">
            <v>0</v>
          </cell>
          <cell r="L314">
            <v>0</v>
          </cell>
          <cell r="P314">
            <v>0</v>
          </cell>
          <cell r="Q314">
            <v>0</v>
          </cell>
          <cell r="R314">
            <v>0</v>
          </cell>
          <cell r="S314">
            <v>0</v>
          </cell>
          <cell r="X314">
            <v>0</v>
          </cell>
          <cell r="Y314">
            <v>0</v>
          </cell>
          <cell r="Z314">
            <v>0</v>
          </cell>
          <cell r="AA314">
            <v>0</v>
          </cell>
          <cell r="AB314">
            <v>0</v>
          </cell>
          <cell r="AL314" t="str">
            <v>Pekerja</v>
          </cell>
          <cell r="AM314">
            <v>4</v>
          </cell>
          <cell r="AN314" t="str">
            <v>Hari</v>
          </cell>
          <cell r="AO314">
            <v>1</v>
          </cell>
          <cell r="AP314">
            <v>1</v>
          </cell>
          <cell r="AQ314">
            <v>4</v>
          </cell>
          <cell r="AR314">
            <v>25000</v>
          </cell>
          <cell r="AS314">
            <v>100000</v>
          </cell>
          <cell r="AT314">
            <v>100000</v>
          </cell>
        </row>
        <row r="315">
          <cell r="A315">
            <v>10384</v>
          </cell>
          <cell r="K315">
            <v>0</v>
          </cell>
          <cell r="L315">
            <v>0</v>
          </cell>
          <cell r="P315">
            <v>0</v>
          </cell>
          <cell r="Q315">
            <v>0</v>
          </cell>
          <cell r="R315">
            <v>0</v>
          </cell>
          <cell r="S315">
            <v>0</v>
          </cell>
          <cell r="X315">
            <v>0</v>
          </cell>
          <cell r="Y315">
            <v>0</v>
          </cell>
          <cell r="Z315">
            <v>0</v>
          </cell>
          <cell r="AA315">
            <v>0</v>
          </cell>
          <cell r="AB315">
            <v>0</v>
          </cell>
          <cell r="AO315">
            <v>0</v>
          </cell>
        </row>
        <row r="316">
          <cell r="A316">
            <v>10385</v>
          </cell>
          <cell r="K316">
            <v>0</v>
          </cell>
          <cell r="L316">
            <v>0</v>
          </cell>
          <cell r="P316">
            <v>0</v>
          </cell>
          <cell r="Q316">
            <v>0</v>
          </cell>
          <cell r="R316">
            <v>0</v>
          </cell>
          <cell r="S316">
            <v>0</v>
          </cell>
          <cell r="X316">
            <v>0</v>
          </cell>
          <cell r="Y316">
            <v>0</v>
          </cell>
          <cell r="Z316">
            <v>0</v>
          </cell>
          <cell r="AA316">
            <v>0</v>
          </cell>
          <cell r="AB316">
            <v>0</v>
          </cell>
          <cell r="AO316">
            <v>0</v>
          </cell>
        </row>
        <row r="317">
          <cell r="A317">
            <v>10386</v>
          </cell>
          <cell r="K317">
            <v>0</v>
          </cell>
          <cell r="L317">
            <v>0</v>
          </cell>
          <cell r="P317">
            <v>0</v>
          </cell>
          <cell r="Q317">
            <v>0</v>
          </cell>
          <cell r="R317">
            <v>0</v>
          </cell>
          <cell r="S317">
            <v>0</v>
          </cell>
          <cell r="X317">
            <v>0</v>
          </cell>
          <cell r="Y317">
            <v>0</v>
          </cell>
          <cell r="Z317">
            <v>0</v>
          </cell>
          <cell r="AA317">
            <v>0</v>
          </cell>
          <cell r="AB317">
            <v>0</v>
          </cell>
          <cell r="AO317">
            <v>0</v>
          </cell>
        </row>
        <row r="318">
          <cell r="A318">
            <v>10387</v>
          </cell>
          <cell r="K318">
            <v>0</v>
          </cell>
          <cell r="L318">
            <v>0</v>
          </cell>
          <cell r="P318">
            <v>0</v>
          </cell>
          <cell r="Q318">
            <v>0</v>
          </cell>
          <cell r="R318">
            <v>0</v>
          </cell>
          <cell r="S318">
            <v>0</v>
          </cell>
          <cell r="X318">
            <v>0</v>
          </cell>
          <cell r="Y318">
            <v>0</v>
          </cell>
          <cell r="Z318">
            <v>0</v>
          </cell>
          <cell r="AA318">
            <v>0</v>
          </cell>
          <cell r="AB318">
            <v>0</v>
          </cell>
          <cell r="AO318">
            <v>0</v>
          </cell>
        </row>
        <row r="319">
          <cell r="A319">
            <v>10390</v>
          </cell>
          <cell r="B319">
            <v>38</v>
          </cell>
          <cell r="C319" t="str">
            <v>d.19</v>
          </cell>
          <cell r="D319" t="str">
            <v>Pek. Louver 200 x 250 cm</v>
          </cell>
          <cell r="E319" t="str">
            <v>buah</v>
          </cell>
          <cell r="F319">
            <v>1</v>
          </cell>
          <cell r="H319">
            <v>0</v>
          </cell>
          <cell r="Z319">
            <v>0</v>
          </cell>
          <cell r="AA319">
            <v>0</v>
          </cell>
          <cell r="AB319">
            <v>0</v>
          </cell>
          <cell r="AJ319">
            <v>306000</v>
          </cell>
          <cell r="AK319">
            <v>306000</v>
          </cell>
          <cell r="AO319">
            <v>1</v>
          </cell>
          <cell r="AS319">
            <v>165000</v>
          </cell>
          <cell r="AT319">
            <v>165000</v>
          </cell>
          <cell r="AV319">
            <v>0</v>
          </cell>
          <cell r="AW319">
            <v>471000</v>
          </cell>
          <cell r="AX319">
            <v>471000</v>
          </cell>
          <cell r="AZ319">
            <v>0</v>
          </cell>
          <cell r="BA319">
            <v>306000</v>
          </cell>
          <cell r="BB319">
            <v>165000</v>
          </cell>
          <cell r="BC319">
            <v>0</v>
          </cell>
          <cell r="BD319">
            <v>471000</v>
          </cell>
        </row>
        <row r="320">
          <cell r="A320">
            <v>10391</v>
          </cell>
          <cell r="K320">
            <v>0</v>
          </cell>
          <cell r="L320">
            <v>0.5</v>
          </cell>
          <cell r="M320">
            <v>25</v>
          </cell>
          <cell r="N320">
            <v>7</v>
          </cell>
          <cell r="O320">
            <v>1</v>
          </cell>
          <cell r="P320">
            <v>87.5</v>
          </cell>
          <cell r="Q320">
            <v>1</v>
          </cell>
          <cell r="R320">
            <v>0</v>
          </cell>
          <cell r="S320">
            <v>0</v>
          </cell>
          <cell r="V320">
            <v>0</v>
          </cell>
          <cell r="W320">
            <v>0</v>
          </cell>
          <cell r="X320">
            <v>0</v>
          </cell>
          <cell r="Y320">
            <v>0</v>
          </cell>
          <cell r="Z320">
            <v>0</v>
          </cell>
          <cell r="AA320">
            <v>0</v>
          </cell>
          <cell r="AB320">
            <v>0</v>
          </cell>
          <cell r="AC320" t="str">
            <v>Louvre</v>
          </cell>
          <cell r="AD320" t="str">
            <v>buah</v>
          </cell>
          <cell r="AE320">
            <v>1</v>
          </cell>
          <cell r="AF320">
            <v>1</v>
          </cell>
          <cell r="AG320">
            <v>1</v>
          </cell>
          <cell r="AH320">
            <v>2</v>
          </cell>
          <cell r="AI320">
            <v>306000</v>
          </cell>
          <cell r="AJ320">
            <v>306000</v>
          </cell>
          <cell r="AK320">
            <v>306000</v>
          </cell>
          <cell r="AL320" t="str">
            <v>Mandor</v>
          </cell>
          <cell r="AM320">
            <v>1</v>
          </cell>
          <cell r="AN320" t="str">
            <v>Hari</v>
          </cell>
          <cell r="AO320">
            <v>1</v>
          </cell>
          <cell r="AP320">
            <v>1</v>
          </cell>
          <cell r="AQ320">
            <v>1</v>
          </cell>
          <cell r="AR320">
            <v>35000</v>
          </cell>
          <cell r="AS320">
            <v>35000</v>
          </cell>
          <cell r="AT320">
            <v>35000</v>
          </cell>
        </row>
        <row r="321">
          <cell r="A321">
            <v>10392</v>
          </cell>
          <cell r="K321">
            <v>0</v>
          </cell>
          <cell r="L321">
            <v>0</v>
          </cell>
          <cell r="P321">
            <v>0</v>
          </cell>
          <cell r="Q321">
            <v>0</v>
          </cell>
          <cell r="R321">
            <v>0</v>
          </cell>
          <cell r="S321">
            <v>0</v>
          </cell>
          <cell r="V321">
            <v>0</v>
          </cell>
          <cell r="W321">
            <v>0</v>
          </cell>
          <cell r="X321">
            <v>0</v>
          </cell>
          <cell r="Y321">
            <v>0</v>
          </cell>
          <cell r="Z321">
            <v>0</v>
          </cell>
          <cell r="AA321">
            <v>0</v>
          </cell>
          <cell r="AB321">
            <v>0</v>
          </cell>
          <cell r="AE321">
            <v>0</v>
          </cell>
          <cell r="AF321">
            <v>0</v>
          </cell>
          <cell r="AG321">
            <v>0</v>
          </cell>
          <cell r="AH321">
            <v>0</v>
          </cell>
          <cell r="AJ321">
            <v>0</v>
          </cell>
          <cell r="AK321">
            <v>0</v>
          </cell>
          <cell r="AL321" t="str">
            <v>Tukang</v>
          </cell>
          <cell r="AM321">
            <v>1</v>
          </cell>
          <cell r="AN321" t="str">
            <v>Hari</v>
          </cell>
          <cell r="AO321">
            <v>1</v>
          </cell>
          <cell r="AP321">
            <v>1</v>
          </cell>
          <cell r="AQ321">
            <v>1</v>
          </cell>
          <cell r="AR321">
            <v>30000</v>
          </cell>
          <cell r="AS321">
            <v>30000</v>
          </cell>
          <cell r="AT321">
            <v>30000</v>
          </cell>
        </row>
        <row r="322">
          <cell r="A322">
            <v>10393</v>
          </cell>
          <cell r="K322">
            <v>0</v>
          </cell>
          <cell r="L322">
            <v>0</v>
          </cell>
          <cell r="P322">
            <v>0</v>
          </cell>
          <cell r="Q322">
            <v>0</v>
          </cell>
          <cell r="R322">
            <v>0</v>
          </cell>
          <cell r="S322">
            <v>0</v>
          </cell>
          <cell r="V322">
            <v>0</v>
          </cell>
          <cell r="W322">
            <v>0</v>
          </cell>
          <cell r="X322">
            <v>0</v>
          </cell>
          <cell r="Y322">
            <v>0</v>
          </cell>
          <cell r="Z322">
            <v>0</v>
          </cell>
          <cell r="AA322">
            <v>0</v>
          </cell>
          <cell r="AB322">
            <v>0</v>
          </cell>
          <cell r="AE322">
            <v>0</v>
          </cell>
          <cell r="AF322">
            <v>0</v>
          </cell>
          <cell r="AG322">
            <v>0</v>
          </cell>
          <cell r="AH322">
            <v>0</v>
          </cell>
          <cell r="AJ322">
            <v>0</v>
          </cell>
          <cell r="AK322">
            <v>0</v>
          </cell>
          <cell r="AL322" t="str">
            <v>Pekerja</v>
          </cell>
          <cell r="AM322">
            <v>4</v>
          </cell>
          <cell r="AN322" t="str">
            <v>Hari</v>
          </cell>
          <cell r="AO322">
            <v>1</v>
          </cell>
          <cell r="AP322">
            <v>1</v>
          </cell>
          <cell r="AQ322">
            <v>4</v>
          </cell>
          <cell r="AR322">
            <v>25000</v>
          </cell>
          <cell r="AS322">
            <v>100000</v>
          </cell>
          <cell r="AT322">
            <v>100000</v>
          </cell>
        </row>
        <row r="323">
          <cell r="A323">
            <v>10394</v>
          </cell>
          <cell r="L323">
            <v>0</v>
          </cell>
          <cell r="S323">
            <v>0</v>
          </cell>
          <cell r="AE323">
            <v>0</v>
          </cell>
          <cell r="AF323">
            <v>0</v>
          </cell>
          <cell r="AG323">
            <v>0</v>
          </cell>
          <cell r="AH323">
            <v>0</v>
          </cell>
          <cell r="AJ323">
            <v>0</v>
          </cell>
          <cell r="AK323">
            <v>0</v>
          </cell>
          <cell r="AM323">
            <v>0</v>
          </cell>
          <cell r="AO323">
            <v>0</v>
          </cell>
          <cell r="AP323">
            <v>0</v>
          </cell>
          <cell r="AQ323">
            <v>0</v>
          </cell>
          <cell r="AS323">
            <v>0</v>
          </cell>
          <cell r="AT323">
            <v>0</v>
          </cell>
        </row>
        <row r="324">
          <cell r="A324">
            <v>10395</v>
          </cell>
          <cell r="L324">
            <v>0</v>
          </cell>
          <cell r="S324">
            <v>0</v>
          </cell>
          <cell r="AE324">
            <v>0</v>
          </cell>
          <cell r="AF324">
            <v>0</v>
          </cell>
          <cell r="AG324">
            <v>0</v>
          </cell>
          <cell r="AH324">
            <v>0</v>
          </cell>
          <cell r="AJ324">
            <v>0</v>
          </cell>
          <cell r="AK324">
            <v>0</v>
          </cell>
          <cell r="AM324">
            <v>0</v>
          </cell>
          <cell r="AO324">
            <v>0</v>
          </cell>
          <cell r="AP324">
            <v>0</v>
          </cell>
          <cell r="AQ324">
            <v>0</v>
          </cell>
          <cell r="AS324">
            <v>0</v>
          </cell>
          <cell r="AT324">
            <v>0</v>
          </cell>
        </row>
        <row r="325">
          <cell r="A325">
            <v>10396</v>
          </cell>
          <cell r="L325">
            <v>0</v>
          </cell>
          <cell r="S325">
            <v>0</v>
          </cell>
          <cell r="AM325">
            <v>0</v>
          </cell>
          <cell r="AO325">
            <v>0</v>
          </cell>
          <cell r="AP325">
            <v>0</v>
          </cell>
          <cell r="AQ325">
            <v>0</v>
          </cell>
          <cell r="AS325">
            <v>0</v>
          </cell>
          <cell r="AT325">
            <v>0</v>
          </cell>
        </row>
        <row r="326">
          <cell r="A326">
            <v>10397</v>
          </cell>
          <cell r="L326">
            <v>0</v>
          </cell>
          <cell r="S326">
            <v>0</v>
          </cell>
          <cell r="AO326">
            <v>0</v>
          </cell>
        </row>
        <row r="327">
          <cell r="A327">
            <v>10400</v>
          </cell>
          <cell r="B327">
            <v>39</v>
          </cell>
          <cell r="C327" t="str">
            <v>d.20</v>
          </cell>
          <cell r="D327" t="str">
            <v>Pek. Pondasi setempat Pipa Supply Bendung</v>
          </cell>
          <cell r="E327" t="str">
            <v>m3</v>
          </cell>
          <cell r="F327">
            <v>2.5</v>
          </cell>
          <cell r="H327">
            <v>1</v>
          </cell>
          <cell r="Z327">
            <v>143657</v>
          </cell>
          <cell r="AA327">
            <v>131695.09999999998</v>
          </cell>
          <cell r="AB327">
            <v>329237.75</v>
          </cell>
          <cell r="AJ327">
            <v>816000</v>
          </cell>
          <cell r="AK327">
            <v>2040000</v>
          </cell>
          <cell r="AO327">
            <v>1</v>
          </cell>
          <cell r="AS327">
            <v>25500</v>
          </cell>
          <cell r="AT327">
            <v>63750</v>
          </cell>
          <cell r="AV327">
            <v>0</v>
          </cell>
          <cell r="AW327">
            <v>973195.1</v>
          </cell>
          <cell r="AX327">
            <v>2432987.75</v>
          </cell>
          <cell r="AZ327">
            <v>131695.09999999998</v>
          </cell>
          <cell r="BA327">
            <v>816000</v>
          </cell>
          <cell r="BB327">
            <v>25500</v>
          </cell>
          <cell r="BC327">
            <v>0</v>
          </cell>
          <cell r="BD327">
            <v>973195.1</v>
          </cell>
        </row>
        <row r="328">
          <cell r="A328">
            <v>10401</v>
          </cell>
          <cell r="G328" t="str">
            <v>Chute</v>
          </cell>
          <cell r="H328">
            <v>1</v>
          </cell>
          <cell r="I328" t="str">
            <v>ls</v>
          </cell>
          <cell r="J328">
            <v>1</v>
          </cell>
          <cell r="K328">
            <v>1</v>
          </cell>
          <cell r="L328">
            <v>0.5</v>
          </cell>
          <cell r="M328">
            <v>25</v>
          </cell>
          <cell r="N328">
            <v>7</v>
          </cell>
          <cell r="O328">
            <v>1</v>
          </cell>
          <cell r="P328">
            <v>87.5</v>
          </cell>
          <cell r="Q328">
            <v>2.5</v>
          </cell>
          <cell r="R328">
            <v>3</v>
          </cell>
          <cell r="S328">
            <v>0.06</v>
          </cell>
          <cell r="T328">
            <v>50000</v>
          </cell>
          <cell r="U328">
            <v>0</v>
          </cell>
          <cell r="V328">
            <v>150000</v>
          </cell>
          <cell r="W328">
            <v>0</v>
          </cell>
          <cell r="X328">
            <v>60000</v>
          </cell>
          <cell r="Y328">
            <v>0</v>
          </cell>
          <cell r="Z328">
            <v>60000</v>
          </cell>
          <cell r="AA328">
            <v>50000</v>
          </cell>
          <cell r="AB328">
            <v>125000</v>
          </cell>
          <cell r="AC328" t="str">
            <v>Ready Mixed Concrete Type K-100</v>
          </cell>
          <cell r="AD328" t="str">
            <v>m3</v>
          </cell>
          <cell r="AE328">
            <v>1</v>
          </cell>
          <cell r="AF328">
            <v>2.5</v>
          </cell>
          <cell r="AG328">
            <v>2.5</v>
          </cell>
          <cell r="AH328">
            <v>5</v>
          </cell>
          <cell r="AI328">
            <v>255000</v>
          </cell>
          <cell r="AJ328">
            <v>255000</v>
          </cell>
          <cell r="AK328">
            <v>637500</v>
          </cell>
          <cell r="AL328" t="str">
            <v>Mandor</v>
          </cell>
          <cell r="AM328">
            <v>0.3</v>
          </cell>
          <cell r="AN328" t="str">
            <v>Hari</v>
          </cell>
          <cell r="AO328">
            <v>1</v>
          </cell>
          <cell r="AP328">
            <v>2.5</v>
          </cell>
          <cell r="AQ328">
            <v>0.3</v>
          </cell>
          <cell r="AR328">
            <v>35000</v>
          </cell>
          <cell r="AS328">
            <v>10500</v>
          </cell>
          <cell r="AT328">
            <v>26250</v>
          </cell>
        </row>
        <row r="329">
          <cell r="A329">
            <v>10402</v>
          </cell>
          <cell r="G329" t="str">
            <v>Concrete Vibrator, d2"</v>
          </cell>
          <cell r="H329">
            <v>0.64000000000000012</v>
          </cell>
          <cell r="I329" t="str">
            <v>Jam</v>
          </cell>
          <cell r="J329">
            <v>1</v>
          </cell>
          <cell r="K329">
            <v>1.5625</v>
          </cell>
          <cell r="L329">
            <v>0.5</v>
          </cell>
          <cell r="P329">
            <v>87.5</v>
          </cell>
          <cell r="Q329">
            <v>2.5</v>
          </cell>
          <cell r="R329">
            <v>4</v>
          </cell>
          <cell r="S329">
            <v>0.1</v>
          </cell>
          <cell r="T329">
            <v>21046.3</v>
          </cell>
          <cell r="U329">
            <v>4598</v>
          </cell>
          <cell r="V329">
            <v>84185.2</v>
          </cell>
          <cell r="W329">
            <v>18392</v>
          </cell>
          <cell r="X329">
            <v>33674</v>
          </cell>
          <cell r="Y329">
            <v>7356</v>
          </cell>
          <cell r="Z329">
            <v>41030</v>
          </cell>
          <cell r="AA329">
            <v>40069.21</v>
          </cell>
          <cell r="AB329">
            <v>100173.02499999999</v>
          </cell>
          <cell r="AC329" t="str">
            <v>bekisting</v>
          </cell>
          <cell r="AD329" t="str">
            <v>m3</v>
          </cell>
          <cell r="AE329">
            <v>1</v>
          </cell>
          <cell r="AF329">
            <v>2.5</v>
          </cell>
          <cell r="AG329">
            <v>2.5</v>
          </cell>
          <cell r="AH329">
            <v>5</v>
          </cell>
          <cell r="AI329">
            <v>561000</v>
          </cell>
          <cell r="AJ329">
            <v>561000</v>
          </cell>
          <cell r="AK329">
            <v>1402500</v>
          </cell>
          <cell r="AL329" t="str">
            <v>Pekerja</v>
          </cell>
          <cell r="AM329">
            <v>0.6</v>
          </cell>
          <cell r="AN329" t="str">
            <v>Hari</v>
          </cell>
          <cell r="AO329">
            <v>1</v>
          </cell>
          <cell r="AP329">
            <v>2.5</v>
          </cell>
          <cell r="AQ329">
            <v>0.6</v>
          </cell>
          <cell r="AR329">
            <v>25000</v>
          </cell>
          <cell r="AS329">
            <v>15000</v>
          </cell>
          <cell r="AT329">
            <v>37500</v>
          </cell>
        </row>
        <row r="330">
          <cell r="A330">
            <v>10403</v>
          </cell>
          <cell r="G330" t="str">
            <v>Air Compressor</v>
          </cell>
          <cell r="H330">
            <v>1.2800000000000002</v>
          </cell>
          <cell r="I330" t="str">
            <v>Jam</v>
          </cell>
          <cell r="J330">
            <v>1</v>
          </cell>
          <cell r="K330">
            <v>0.78120000000000001</v>
          </cell>
          <cell r="L330">
            <v>0.5</v>
          </cell>
          <cell r="P330">
            <v>87.5</v>
          </cell>
          <cell r="Q330">
            <v>2.5</v>
          </cell>
          <cell r="R330">
            <v>2</v>
          </cell>
          <cell r="S330">
            <v>0.04</v>
          </cell>
          <cell r="T330">
            <v>34892.549999999996</v>
          </cell>
          <cell r="U330">
            <v>18392</v>
          </cell>
          <cell r="V330">
            <v>69785.099999999991</v>
          </cell>
          <cell r="W330">
            <v>36784</v>
          </cell>
          <cell r="X330">
            <v>27914</v>
          </cell>
          <cell r="Y330">
            <v>14713</v>
          </cell>
          <cell r="Z330">
            <v>42627</v>
          </cell>
          <cell r="AA330">
            <v>41625.89</v>
          </cell>
          <cell r="AB330">
            <v>104064.72500000001</v>
          </cell>
          <cell r="AE330">
            <v>0</v>
          </cell>
          <cell r="AF330">
            <v>0</v>
          </cell>
          <cell r="AG330">
            <v>0</v>
          </cell>
          <cell r="AH330">
            <v>0</v>
          </cell>
          <cell r="AJ330">
            <v>0</v>
          </cell>
          <cell r="AK330">
            <v>0</v>
          </cell>
          <cell r="AM330">
            <v>0</v>
          </cell>
          <cell r="AO330">
            <v>0</v>
          </cell>
          <cell r="AP330">
            <v>0</v>
          </cell>
          <cell r="AQ330">
            <v>0</v>
          </cell>
          <cell r="AS330">
            <v>0</v>
          </cell>
          <cell r="AT330">
            <v>0</v>
          </cell>
        </row>
        <row r="331">
          <cell r="A331">
            <v>10404</v>
          </cell>
          <cell r="K331">
            <v>0</v>
          </cell>
          <cell r="L331">
            <v>0</v>
          </cell>
          <cell r="P331">
            <v>0</v>
          </cell>
          <cell r="Q331">
            <v>0</v>
          </cell>
          <cell r="R331">
            <v>0</v>
          </cell>
          <cell r="S331">
            <v>0</v>
          </cell>
          <cell r="X331">
            <v>0</v>
          </cell>
          <cell r="Y331">
            <v>0</v>
          </cell>
          <cell r="Z331">
            <v>0</v>
          </cell>
          <cell r="AA331">
            <v>0</v>
          </cell>
          <cell r="AB331">
            <v>0</v>
          </cell>
          <cell r="AE331">
            <v>0</v>
          </cell>
          <cell r="AF331">
            <v>0</v>
          </cell>
          <cell r="AG331">
            <v>0</v>
          </cell>
          <cell r="AH331">
            <v>0</v>
          </cell>
          <cell r="AJ331">
            <v>0</v>
          </cell>
          <cell r="AK331">
            <v>0</v>
          </cell>
          <cell r="AM331">
            <v>0</v>
          </cell>
          <cell r="AO331">
            <v>0</v>
          </cell>
          <cell r="AP331">
            <v>0</v>
          </cell>
          <cell r="AQ331">
            <v>0</v>
          </cell>
          <cell r="AS331">
            <v>0</v>
          </cell>
          <cell r="AT331">
            <v>0</v>
          </cell>
        </row>
        <row r="332">
          <cell r="A332">
            <v>10405</v>
          </cell>
          <cell r="K332">
            <v>0</v>
          </cell>
          <cell r="L332">
            <v>0</v>
          </cell>
          <cell r="P332">
            <v>0</v>
          </cell>
          <cell r="Q332">
            <v>0</v>
          </cell>
          <cell r="R332">
            <v>0</v>
          </cell>
          <cell r="S332">
            <v>0</v>
          </cell>
          <cell r="X332">
            <v>0</v>
          </cell>
          <cell r="Y332">
            <v>0</v>
          </cell>
          <cell r="Z332">
            <v>0</v>
          </cell>
          <cell r="AA332">
            <v>0</v>
          </cell>
          <cell r="AB332">
            <v>0</v>
          </cell>
          <cell r="AE332">
            <v>0</v>
          </cell>
          <cell r="AF332">
            <v>0</v>
          </cell>
          <cell r="AG332">
            <v>0</v>
          </cell>
          <cell r="AH332">
            <v>0</v>
          </cell>
          <cell r="AJ332">
            <v>0</v>
          </cell>
          <cell r="AK332">
            <v>0</v>
          </cell>
          <cell r="AM332">
            <v>0</v>
          </cell>
          <cell r="AO332">
            <v>0</v>
          </cell>
          <cell r="AP332">
            <v>0</v>
          </cell>
          <cell r="AQ332">
            <v>0</v>
          </cell>
          <cell r="AS332">
            <v>0</v>
          </cell>
          <cell r="AT332">
            <v>0</v>
          </cell>
        </row>
        <row r="333">
          <cell r="A333">
            <v>10406</v>
          </cell>
          <cell r="K333">
            <v>0</v>
          </cell>
          <cell r="L333">
            <v>0</v>
          </cell>
          <cell r="P333">
            <v>0</v>
          </cell>
          <cell r="Q333">
            <v>0</v>
          </cell>
          <cell r="R333">
            <v>0</v>
          </cell>
          <cell r="S333">
            <v>0</v>
          </cell>
          <cell r="X333">
            <v>0</v>
          </cell>
          <cell r="Y333">
            <v>0</v>
          </cell>
          <cell r="Z333">
            <v>0</v>
          </cell>
          <cell r="AA333">
            <v>0</v>
          </cell>
          <cell r="AB333">
            <v>0</v>
          </cell>
          <cell r="AF333">
            <v>0</v>
          </cell>
          <cell r="AM333">
            <v>0</v>
          </cell>
          <cell r="AO333">
            <v>0</v>
          </cell>
          <cell r="AP333">
            <v>0</v>
          </cell>
          <cell r="AQ333">
            <v>0</v>
          </cell>
          <cell r="AS333">
            <v>0</v>
          </cell>
          <cell r="AT333">
            <v>0</v>
          </cell>
        </row>
        <row r="334">
          <cell r="A334">
            <v>10407</v>
          </cell>
          <cell r="K334">
            <v>0</v>
          </cell>
          <cell r="L334">
            <v>0</v>
          </cell>
          <cell r="P334">
            <v>0</v>
          </cell>
          <cell r="Q334">
            <v>0</v>
          </cell>
          <cell r="R334">
            <v>0</v>
          </cell>
          <cell r="S334">
            <v>0</v>
          </cell>
          <cell r="X334">
            <v>0</v>
          </cell>
          <cell r="Y334">
            <v>0</v>
          </cell>
          <cell r="Z334">
            <v>0</v>
          </cell>
          <cell r="AA334">
            <v>0</v>
          </cell>
          <cell r="AB334">
            <v>0</v>
          </cell>
          <cell r="AF334">
            <v>0</v>
          </cell>
          <cell r="AO334">
            <v>0</v>
          </cell>
        </row>
        <row r="335">
          <cell r="A335">
            <v>10410</v>
          </cell>
          <cell r="B335">
            <v>40</v>
          </cell>
          <cell r="C335" t="str">
            <v>e.1</v>
          </cell>
          <cell r="D335" t="str">
            <v>Pek. Galian dan pembuangan tanah galian (Manusia)</v>
          </cell>
          <cell r="E335" t="str">
            <v>m3</v>
          </cell>
          <cell r="F335">
            <v>0</v>
          </cell>
          <cell r="H335">
            <v>1</v>
          </cell>
          <cell r="Z335">
            <v>0</v>
          </cell>
          <cell r="AA335">
            <v>500</v>
          </cell>
          <cell r="AB335">
            <v>0</v>
          </cell>
          <cell r="AJ335">
            <v>0</v>
          </cell>
          <cell r="AK335">
            <v>0</v>
          </cell>
          <cell r="AO335">
            <v>8</v>
          </cell>
          <cell r="AS335">
            <v>13750</v>
          </cell>
          <cell r="AT335">
            <v>0</v>
          </cell>
          <cell r="AV335">
            <v>0</v>
          </cell>
          <cell r="AW335">
            <v>14250</v>
          </cell>
          <cell r="AX335">
            <v>0</v>
          </cell>
          <cell r="AZ335">
            <v>500</v>
          </cell>
          <cell r="BA335">
            <v>0</v>
          </cell>
          <cell r="BB335">
            <v>13750</v>
          </cell>
          <cell r="BC335">
            <v>0</v>
          </cell>
          <cell r="BD335">
            <v>14250</v>
          </cell>
        </row>
        <row r="336">
          <cell r="A336">
            <v>10411</v>
          </cell>
          <cell r="G336" t="str">
            <v>Alat bantu</v>
          </cell>
          <cell r="H336">
            <v>1</v>
          </cell>
          <cell r="I336" t="str">
            <v>ls</v>
          </cell>
          <cell r="J336">
            <v>1</v>
          </cell>
          <cell r="K336">
            <v>1</v>
          </cell>
          <cell r="L336">
            <v>1</v>
          </cell>
          <cell r="M336">
            <v>25</v>
          </cell>
          <cell r="N336">
            <v>7</v>
          </cell>
          <cell r="O336">
            <v>1</v>
          </cell>
          <cell r="P336">
            <v>175</v>
          </cell>
          <cell r="Q336">
            <v>0</v>
          </cell>
          <cell r="R336">
            <v>0</v>
          </cell>
          <cell r="S336">
            <v>0</v>
          </cell>
          <cell r="T336">
            <v>500</v>
          </cell>
          <cell r="U336">
            <v>0</v>
          </cell>
          <cell r="V336">
            <v>0</v>
          </cell>
          <cell r="W336">
            <v>0</v>
          </cell>
          <cell r="X336">
            <v>0</v>
          </cell>
          <cell r="Y336">
            <v>0</v>
          </cell>
          <cell r="Z336">
            <v>0</v>
          </cell>
          <cell r="AA336">
            <v>500</v>
          </cell>
          <cell r="AB336">
            <v>0</v>
          </cell>
          <cell r="AE336">
            <v>1</v>
          </cell>
          <cell r="AF336">
            <v>0</v>
          </cell>
          <cell r="AG336">
            <v>0</v>
          </cell>
          <cell r="AH336">
            <v>0</v>
          </cell>
          <cell r="AJ336">
            <v>0</v>
          </cell>
          <cell r="AK336">
            <v>0</v>
          </cell>
          <cell r="AL336" t="str">
            <v>Mandor</v>
          </cell>
          <cell r="AM336">
            <v>1</v>
          </cell>
          <cell r="AN336" t="str">
            <v>Hari</v>
          </cell>
          <cell r="AO336">
            <v>8</v>
          </cell>
          <cell r="AP336">
            <v>0</v>
          </cell>
          <cell r="AQ336">
            <v>0.125</v>
          </cell>
          <cell r="AR336">
            <v>35000</v>
          </cell>
          <cell r="AS336">
            <v>4375</v>
          </cell>
          <cell r="AT336">
            <v>0</v>
          </cell>
        </row>
        <row r="337">
          <cell r="A337">
            <v>10412</v>
          </cell>
          <cell r="H337">
            <v>0</v>
          </cell>
          <cell r="K337">
            <v>0</v>
          </cell>
          <cell r="L337">
            <v>0</v>
          </cell>
          <cell r="P337">
            <v>0</v>
          </cell>
          <cell r="Q337">
            <v>0</v>
          </cell>
          <cell r="R337">
            <v>0</v>
          </cell>
          <cell r="S337">
            <v>0</v>
          </cell>
          <cell r="V337">
            <v>0</v>
          </cell>
          <cell r="W337">
            <v>0</v>
          </cell>
          <cell r="X337">
            <v>0</v>
          </cell>
          <cell r="Y337">
            <v>0</v>
          </cell>
          <cell r="Z337">
            <v>0</v>
          </cell>
          <cell r="AA337">
            <v>0</v>
          </cell>
          <cell r="AB337">
            <v>0</v>
          </cell>
          <cell r="AE337">
            <v>0</v>
          </cell>
          <cell r="AF337">
            <v>0</v>
          </cell>
          <cell r="AG337">
            <v>0</v>
          </cell>
          <cell r="AH337">
            <v>0</v>
          </cell>
          <cell r="AJ337">
            <v>0</v>
          </cell>
          <cell r="AK337">
            <v>0</v>
          </cell>
          <cell r="AL337" t="str">
            <v>Pekerja</v>
          </cell>
          <cell r="AM337">
            <v>3</v>
          </cell>
          <cell r="AN337" t="str">
            <v>Hari</v>
          </cell>
          <cell r="AO337">
            <v>8</v>
          </cell>
          <cell r="AP337">
            <v>0</v>
          </cell>
          <cell r="AQ337">
            <v>0.375</v>
          </cell>
          <cell r="AR337">
            <v>25000</v>
          </cell>
          <cell r="AS337">
            <v>9375</v>
          </cell>
          <cell r="AT337">
            <v>0</v>
          </cell>
        </row>
        <row r="338">
          <cell r="A338">
            <v>10413</v>
          </cell>
          <cell r="K338">
            <v>0</v>
          </cell>
          <cell r="L338">
            <v>0</v>
          </cell>
          <cell r="P338">
            <v>0</v>
          </cell>
          <cell r="Q338">
            <v>0</v>
          </cell>
          <cell r="R338">
            <v>0</v>
          </cell>
          <cell r="S338">
            <v>0</v>
          </cell>
          <cell r="X338">
            <v>0</v>
          </cell>
          <cell r="Y338">
            <v>0</v>
          </cell>
          <cell r="Z338">
            <v>0</v>
          </cell>
          <cell r="AA338">
            <v>0</v>
          </cell>
          <cell r="AB338">
            <v>0</v>
          </cell>
          <cell r="AF338">
            <v>0</v>
          </cell>
          <cell r="AG338">
            <v>0</v>
          </cell>
          <cell r="AH338">
            <v>0</v>
          </cell>
          <cell r="AO338">
            <v>0</v>
          </cell>
          <cell r="AP338">
            <v>0</v>
          </cell>
          <cell r="AQ338">
            <v>0</v>
          </cell>
          <cell r="AS338">
            <v>0</v>
          </cell>
          <cell r="AT338">
            <v>0</v>
          </cell>
        </row>
        <row r="339">
          <cell r="A339">
            <v>10414</v>
          </cell>
          <cell r="K339">
            <v>0</v>
          </cell>
          <cell r="L339">
            <v>0</v>
          </cell>
          <cell r="P339">
            <v>0</v>
          </cell>
          <cell r="Q339">
            <v>0</v>
          </cell>
          <cell r="R339">
            <v>0</v>
          </cell>
          <cell r="S339">
            <v>0</v>
          </cell>
          <cell r="X339">
            <v>0</v>
          </cell>
          <cell r="Y339">
            <v>0</v>
          </cell>
          <cell r="Z339">
            <v>0</v>
          </cell>
          <cell r="AA339">
            <v>0</v>
          </cell>
          <cell r="AB339">
            <v>0</v>
          </cell>
          <cell r="AF339">
            <v>0</v>
          </cell>
          <cell r="AG339">
            <v>0</v>
          </cell>
          <cell r="AH339">
            <v>0</v>
          </cell>
          <cell r="AO339">
            <v>0</v>
          </cell>
        </row>
        <row r="340">
          <cell r="A340">
            <v>10415</v>
          </cell>
          <cell r="K340">
            <v>0</v>
          </cell>
          <cell r="L340">
            <v>0</v>
          </cell>
          <cell r="P340">
            <v>0</v>
          </cell>
          <cell r="Q340">
            <v>0</v>
          </cell>
          <cell r="R340">
            <v>0</v>
          </cell>
          <cell r="S340">
            <v>0</v>
          </cell>
          <cell r="X340">
            <v>0</v>
          </cell>
          <cell r="Y340">
            <v>0</v>
          </cell>
          <cell r="Z340">
            <v>0</v>
          </cell>
          <cell r="AA340">
            <v>0</v>
          </cell>
          <cell r="AB340">
            <v>0</v>
          </cell>
          <cell r="AF340">
            <v>0</v>
          </cell>
          <cell r="AG340">
            <v>0</v>
          </cell>
          <cell r="AH340">
            <v>0</v>
          </cell>
          <cell r="AO340">
            <v>0</v>
          </cell>
        </row>
        <row r="341">
          <cell r="A341">
            <v>10416</v>
          </cell>
          <cell r="K341">
            <v>0</v>
          </cell>
          <cell r="L341">
            <v>0</v>
          </cell>
          <cell r="P341">
            <v>0</v>
          </cell>
          <cell r="Q341">
            <v>0</v>
          </cell>
          <cell r="R341">
            <v>0</v>
          </cell>
          <cell r="S341">
            <v>0</v>
          </cell>
          <cell r="X341">
            <v>0</v>
          </cell>
          <cell r="Y341">
            <v>0</v>
          </cell>
          <cell r="Z341">
            <v>0</v>
          </cell>
          <cell r="AA341">
            <v>0</v>
          </cell>
          <cell r="AB341">
            <v>0</v>
          </cell>
          <cell r="AF341">
            <v>0</v>
          </cell>
          <cell r="AG341">
            <v>0</v>
          </cell>
          <cell r="AH341">
            <v>0</v>
          </cell>
          <cell r="AO341">
            <v>0</v>
          </cell>
        </row>
        <row r="342">
          <cell r="A342">
            <v>10417</v>
          </cell>
          <cell r="K342">
            <v>0</v>
          </cell>
          <cell r="L342">
            <v>0</v>
          </cell>
          <cell r="P342">
            <v>0</v>
          </cell>
          <cell r="Q342">
            <v>0</v>
          </cell>
          <cell r="R342">
            <v>0</v>
          </cell>
          <cell r="S342">
            <v>0</v>
          </cell>
          <cell r="X342">
            <v>0</v>
          </cell>
          <cell r="Y342">
            <v>0</v>
          </cell>
          <cell r="Z342">
            <v>0</v>
          </cell>
          <cell r="AA342">
            <v>0</v>
          </cell>
          <cell r="AB342">
            <v>0</v>
          </cell>
          <cell r="AO342">
            <v>0</v>
          </cell>
        </row>
        <row r="343">
          <cell r="A343">
            <v>10420</v>
          </cell>
          <cell r="B343">
            <v>41</v>
          </cell>
          <cell r="C343" t="str">
            <v>e.2</v>
          </cell>
          <cell r="D343" t="str">
            <v>Pek. Timb. Tanah biasa dipadatkan dengan angkutan (manusia)</v>
          </cell>
          <cell r="E343" t="str">
            <v>m3</v>
          </cell>
          <cell r="F343">
            <v>0</v>
          </cell>
          <cell r="H343">
            <v>5</v>
          </cell>
          <cell r="Z343">
            <v>0</v>
          </cell>
          <cell r="AA343">
            <v>3267.16</v>
          </cell>
          <cell r="AB343">
            <v>0</v>
          </cell>
          <cell r="AJ343">
            <v>0</v>
          </cell>
          <cell r="AK343">
            <v>0</v>
          </cell>
          <cell r="AO343">
            <v>5</v>
          </cell>
          <cell r="AS343">
            <v>22000</v>
          </cell>
          <cell r="AT343">
            <v>0</v>
          </cell>
          <cell r="AV343">
            <v>0</v>
          </cell>
          <cell r="AW343">
            <v>25267.16</v>
          </cell>
          <cell r="AX343">
            <v>0</v>
          </cell>
          <cell r="AZ343">
            <v>3267.16</v>
          </cell>
          <cell r="BA343">
            <v>0</v>
          </cell>
          <cell r="BB343">
            <v>22000</v>
          </cell>
          <cell r="BC343">
            <v>0</v>
          </cell>
          <cell r="BD343">
            <v>25267.16</v>
          </cell>
        </row>
        <row r="344">
          <cell r="A344">
            <v>10421</v>
          </cell>
          <cell r="G344" t="str">
            <v>Tamper 80 kg</v>
          </cell>
          <cell r="H344">
            <v>5</v>
          </cell>
          <cell r="I344" t="str">
            <v>Jam</v>
          </cell>
          <cell r="J344">
            <v>1</v>
          </cell>
          <cell r="K344">
            <v>0.2</v>
          </cell>
          <cell r="L344">
            <v>1</v>
          </cell>
          <cell r="M344">
            <v>25</v>
          </cell>
          <cell r="N344">
            <v>7</v>
          </cell>
          <cell r="O344">
            <v>1</v>
          </cell>
          <cell r="P344">
            <v>175</v>
          </cell>
          <cell r="Q344">
            <v>0</v>
          </cell>
          <cell r="R344">
            <v>0</v>
          </cell>
          <cell r="S344">
            <v>0</v>
          </cell>
          <cell r="T344">
            <v>11077</v>
          </cell>
          <cell r="U344">
            <v>2758.7999999999997</v>
          </cell>
          <cell r="V344">
            <v>0</v>
          </cell>
          <cell r="W344">
            <v>0</v>
          </cell>
          <cell r="X344">
            <v>0</v>
          </cell>
          <cell r="Y344">
            <v>0</v>
          </cell>
          <cell r="Z344">
            <v>0</v>
          </cell>
          <cell r="AA344">
            <v>2767.16</v>
          </cell>
          <cell r="AB344">
            <v>0</v>
          </cell>
          <cell r="AF344">
            <v>0</v>
          </cell>
          <cell r="AG344">
            <v>0</v>
          </cell>
          <cell r="AH344">
            <v>0</v>
          </cell>
          <cell r="AJ344">
            <v>0</v>
          </cell>
          <cell r="AK344">
            <v>0</v>
          </cell>
          <cell r="AL344" t="str">
            <v>Mandor</v>
          </cell>
          <cell r="AM344">
            <v>1</v>
          </cell>
          <cell r="AN344" t="str">
            <v>Hari</v>
          </cell>
          <cell r="AO344">
            <v>5</v>
          </cell>
          <cell r="AP344">
            <v>0</v>
          </cell>
          <cell r="AQ344">
            <v>0.2</v>
          </cell>
          <cell r="AR344">
            <v>35000</v>
          </cell>
          <cell r="AS344">
            <v>7000</v>
          </cell>
          <cell r="AT344">
            <v>0</v>
          </cell>
        </row>
        <row r="345">
          <cell r="A345">
            <v>10422</v>
          </cell>
          <cell r="G345" t="str">
            <v>Alat bantu</v>
          </cell>
          <cell r="H345">
            <v>1</v>
          </cell>
          <cell r="I345" t="str">
            <v>ls</v>
          </cell>
          <cell r="J345">
            <v>1</v>
          </cell>
          <cell r="K345">
            <v>1</v>
          </cell>
          <cell r="L345">
            <v>1</v>
          </cell>
          <cell r="P345">
            <v>175</v>
          </cell>
          <cell r="Q345">
            <v>0</v>
          </cell>
          <cell r="R345">
            <v>0</v>
          </cell>
          <cell r="S345">
            <v>0</v>
          </cell>
          <cell r="T345">
            <v>500</v>
          </cell>
          <cell r="U345">
            <v>0</v>
          </cell>
          <cell r="V345">
            <v>0</v>
          </cell>
          <cell r="W345">
            <v>0</v>
          </cell>
          <cell r="X345">
            <v>0</v>
          </cell>
          <cell r="Y345">
            <v>0</v>
          </cell>
          <cell r="Z345">
            <v>0</v>
          </cell>
          <cell r="AA345">
            <v>500</v>
          </cell>
          <cell r="AB345">
            <v>0</v>
          </cell>
          <cell r="AF345">
            <v>0</v>
          </cell>
          <cell r="AG345">
            <v>0</v>
          </cell>
          <cell r="AH345">
            <v>0</v>
          </cell>
          <cell r="AJ345">
            <v>0</v>
          </cell>
          <cell r="AK345">
            <v>0</v>
          </cell>
          <cell r="AL345" t="str">
            <v>Pekerja</v>
          </cell>
          <cell r="AM345">
            <v>3</v>
          </cell>
          <cell r="AN345" t="str">
            <v>Hari</v>
          </cell>
          <cell r="AO345">
            <v>5</v>
          </cell>
          <cell r="AP345">
            <v>0</v>
          </cell>
          <cell r="AQ345">
            <v>0.6</v>
          </cell>
          <cell r="AR345">
            <v>25000</v>
          </cell>
          <cell r="AS345">
            <v>15000</v>
          </cell>
          <cell r="AT345">
            <v>0</v>
          </cell>
        </row>
        <row r="346">
          <cell r="A346">
            <v>10423</v>
          </cell>
          <cell r="K346">
            <v>0</v>
          </cell>
          <cell r="L346">
            <v>0</v>
          </cell>
          <cell r="P346">
            <v>0</v>
          </cell>
          <cell r="Q346">
            <v>0</v>
          </cell>
          <cell r="R346">
            <v>0</v>
          </cell>
          <cell r="S346">
            <v>0</v>
          </cell>
          <cell r="X346">
            <v>0</v>
          </cell>
          <cell r="Y346">
            <v>0</v>
          </cell>
          <cell r="Z346">
            <v>0</v>
          </cell>
          <cell r="AA346">
            <v>0</v>
          </cell>
          <cell r="AB346">
            <v>0</v>
          </cell>
          <cell r="AO346">
            <v>0</v>
          </cell>
          <cell r="AP346">
            <v>0</v>
          </cell>
          <cell r="AQ346">
            <v>0</v>
          </cell>
          <cell r="AS346">
            <v>0</v>
          </cell>
          <cell r="AT346">
            <v>0</v>
          </cell>
        </row>
        <row r="347">
          <cell r="A347">
            <v>10424</v>
          </cell>
          <cell r="K347">
            <v>0</v>
          </cell>
          <cell r="L347">
            <v>0</v>
          </cell>
          <cell r="P347">
            <v>0</v>
          </cell>
          <cell r="Q347">
            <v>0</v>
          </cell>
          <cell r="R347">
            <v>0</v>
          </cell>
          <cell r="S347">
            <v>0</v>
          </cell>
          <cell r="X347">
            <v>0</v>
          </cell>
          <cell r="Y347">
            <v>0</v>
          </cell>
          <cell r="Z347">
            <v>0</v>
          </cell>
          <cell r="AA347">
            <v>0</v>
          </cell>
          <cell r="AB347">
            <v>0</v>
          </cell>
          <cell r="AO347">
            <v>0</v>
          </cell>
        </row>
        <row r="348">
          <cell r="A348">
            <v>10425</v>
          </cell>
          <cell r="K348">
            <v>0</v>
          </cell>
          <cell r="L348">
            <v>0</v>
          </cell>
          <cell r="P348">
            <v>0</v>
          </cell>
          <cell r="Q348">
            <v>0</v>
          </cell>
          <cell r="R348">
            <v>0</v>
          </cell>
          <cell r="S348">
            <v>0</v>
          </cell>
          <cell r="X348">
            <v>0</v>
          </cell>
          <cell r="Y348">
            <v>0</v>
          </cell>
          <cell r="Z348">
            <v>0</v>
          </cell>
          <cell r="AA348">
            <v>0</v>
          </cell>
          <cell r="AB348">
            <v>0</v>
          </cell>
          <cell r="AO348">
            <v>0</v>
          </cell>
        </row>
        <row r="349">
          <cell r="A349">
            <v>10426</v>
          </cell>
          <cell r="K349">
            <v>0</v>
          </cell>
          <cell r="L349">
            <v>0</v>
          </cell>
          <cell r="P349">
            <v>0</v>
          </cell>
          <cell r="Q349">
            <v>0</v>
          </cell>
          <cell r="R349">
            <v>0</v>
          </cell>
          <cell r="S349">
            <v>0</v>
          </cell>
          <cell r="X349">
            <v>0</v>
          </cell>
          <cell r="Y349">
            <v>0</v>
          </cell>
          <cell r="Z349">
            <v>0</v>
          </cell>
          <cell r="AA349">
            <v>0</v>
          </cell>
          <cell r="AB349">
            <v>0</v>
          </cell>
          <cell r="AO349">
            <v>0</v>
          </cell>
        </row>
        <row r="350">
          <cell r="A350">
            <v>10427</v>
          </cell>
          <cell r="K350">
            <v>0</v>
          </cell>
          <cell r="L350">
            <v>0</v>
          </cell>
          <cell r="P350">
            <v>0</v>
          </cell>
          <cell r="Q350">
            <v>0</v>
          </cell>
          <cell r="R350">
            <v>0</v>
          </cell>
          <cell r="S350">
            <v>0</v>
          </cell>
          <cell r="X350">
            <v>0</v>
          </cell>
          <cell r="Y350">
            <v>0</v>
          </cell>
          <cell r="Z350">
            <v>0</v>
          </cell>
          <cell r="AA350">
            <v>0</v>
          </cell>
          <cell r="AB350">
            <v>0</v>
          </cell>
          <cell r="AO350">
            <v>0</v>
          </cell>
        </row>
        <row r="351">
          <cell r="A351">
            <v>10430</v>
          </cell>
          <cell r="B351">
            <v>42</v>
          </cell>
          <cell r="C351" t="str">
            <v>e.3</v>
          </cell>
          <cell r="D351" t="str">
            <v>Pek. Pondasi batu kali (ad. 1:4)</v>
          </cell>
          <cell r="E351" t="str">
            <v>m3</v>
          </cell>
          <cell r="F351">
            <v>0</v>
          </cell>
          <cell r="H351">
            <v>1</v>
          </cell>
          <cell r="Z351">
            <v>0</v>
          </cell>
          <cell r="AA351">
            <v>26125</v>
          </cell>
          <cell r="AB351">
            <v>0</v>
          </cell>
          <cell r="AJ351">
            <v>259563.94</v>
          </cell>
          <cell r="AK351">
            <v>0</v>
          </cell>
          <cell r="AO351">
            <v>1</v>
          </cell>
          <cell r="AS351">
            <v>195000</v>
          </cell>
          <cell r="AT351">
            <v>0</v>
          </cell>
          <cell r="AV351">
            <v>0</v>
          </cell>
          <cell r="AW351">
            <v>480688.94</v>
          </cell>
          <cell r="AX351">
            <v>0</v>
          </cell>
          <cell r="AZ351">
            <v>26125</v>
          </cell>
          <cell r="BA351">
            <v>259563.94</v>
          </cell>
          <cell r="BB351">
            <v>195000</v>
          </cell>
          <cell r="BC351">
            <v>0</v>
          </cell>
          <cell r="BD351">
            <v>480688.94</v>
          </cell>
        </row>
        <row r="352">
          <cell r="A352">
            <v>10431</v>
          </cell>
          <cell r="G352" t="str">
            <v>Concrete Mixer, 0.25 m3</v>
          </cell>
          <cell r="H352">
            <v>1</v>
          </cell>
          <cell r="I352" t="str">
            <v>Jam</v>
          </cell>
          <cell r="J352">
            <v>1</v>
          </cell>
          <cell r="K352">
            <v>1</v>
          </cell>
          <cell r="L352">
            <v>1</v>
          </cell>
          <cell r="M352">
            <v>25</v>
          </cell>
          <cell r="N352">
            <v>7</v>
          </cell>
          <cell r="O352">
            <v>1</v>
          </cell>
          <cell r="P352">
            <v>175</v>
          </cell>
          <cell r="Q352">
            <v>0</v>
          </cell>
          <cell r="R352">
            <v>0</v>
          </cell>
          <cell r="S352">
            <v>0</v>
          </cell>
          <cell r="T352">
            <v>21527.000000000004</v>
          </cell>
          <cell r="U352">
            <v>4598</v>
          </cell>
          <cell r="V352">
            <v>0</v>
          </cell>
          <cell r="W352">
            <v>0</v>
          </cell>
          <cell r="X352">
            <v>0</v>
          </cell>
          <cell r="Y352">
            <v>0</v>
          </cell>
          <cell r="Z352">
            <v>0</v>
          </cell>
          <cell r="AA352">
            <v>26125</v>
          </cell>
          <cell r="AB352">
            <v>0</v>
          </cell>
          <cell r="AC352" t="str">
            <v>Semen Portland</v>
          </cell>
          <cell r="AD352" t="str">
            <v>kg</v>
          </cell>
          <cell r="AE352">
            <v>161.00000000000003</v>
          </cell>
          <cell r="AF352">
            <v>0</v>
          </cell>
          <cell r="AG352">
            <v>0</v>
          </cell>
          <cell r="AH352">
            <v>0</v>
          </cell>
          <cell r="AI352">
            <v>714</v>
          </cell>
          <cell r="AJ352">
            <v>114954</v>
          </cell>
          <cell r="AK352">
            <v>0</v>
          </cell>
          <cell r="AL352" t="str">
            <v>Mandor</v>
          </cell>
          <cell r="AM352">
            <v>1</v>
          </cell>
          <cell r="AN352" t="str">
            <v>Hari</v>
          </cell>
          <cell r="AO352">
            <v>1</v>
          </cell>
          <cell r="AP352">
            <v>0</v>
          </cell>
          <cell r="AQ352">
            <v>1</v>
          </cell>
          <cell r="AR352">
            <v>35000</v>
          </cell>
          <cell r="AS352">
            <v>35000</v>
          </cell>
          <cell r="AT352">
            <v>0</v>
          </cell>
        </row>
        <row r="353">
          <cell r="A353">
            <v>10432</v>
          </cell>
          <cell r="K353">
            <v>0</v>
          </cell>
          <cell r="L353">
            <v>0</v>
          </cell>
          <cell r="P353">
            <v>0</v>
          </cell>
          <cell r="Q353">
            <v>0</v>
          </cell>
          <cell r="R353">
            <v>0</v>
          </cell>
          <cell r="S353">
            <v>0</v>
          </cell>
          <cell r="V353">
            <v>0</v>
          </cell>
          <cell r="W353">
            <v>0</v>
          </cell>
          <cell r="X353">
            <v>0</v>
          </cell>
          <cell r="Y353">
            <v>0</v>
          </cell>
          <cell r="Z353">
            <v>0</v>
          </cell>
          <cell r="AA353">
            <v>0</v>
          </cell>
          <cell r="AB353">
            <v>0</v>
          </cell>
          <cell r="AC353" t="str">
            <v>Pasir Pasang</v>
          </cell>
          <cell r="AD353" t="str">
            <v>m3</v>
          </cell>
          <cell r="AE353">
            <v>0.45908183632734534</v>
          </cell>
          <cell r="AF353">
            <v>0</v>
          </cell>
          <cell r="AG353">
            <v>0</v>
          </cell>
          <cell r="AH353">
            <v>0</v>
          </cell>
          <cell r="AI353">
            <v>61710</v>
          </cell>
          <cell r="AJ353">
            <v>28329.94</v>
          </cell>
          <cell r="AK353">
            <v>0</v>
          </cell>
          <cell r="AL353" t="str">
            <v>Tukang</v>
          </cell>
          <cell r="AM353">
            <v>2</v>
          </cell>
          <cell r="AN353" t="str">
            <v>Hari</v>
          </cell>
          <cell r="AO353">
            <v>1</v>
          </cell>
          <cell r="AP353">
            <v>0</v>
          </cell>
          <cell r="AQ353">
            <v>2</v>
          </cell>
          <cell r="AR353">
            <v>30000</v>
          </cell>
          <cell r="AS353">
            <v>60000</v>
          </cell>
          <cell r="AT353">
            <v>0</v>
          </cell>
        </row>
        <row r="354">
          <cell r="A354">
            <v>10433</v>
          </cell>
          <cell r="K354">
            <v>0</v>
          </cell>
          <cell r="L354">
            <v>0</v>
          </cell>
          <cell r="P354">
            <v>0</v>
          </cell>
          <cell r="Q354">
            <v>0</v>
          </cell>
          <cell r="R354">
            <v>0</v>
          </cell>
          <cell r="S354">
            <v>0</v>
          </cell>
          <cell r="V354">
            <v>0</v>
          </cell>
          <cell r="W354">
            <v>0</v>
          </cell>
          <cell r="X354">
            <v>0</v>
          </cell>
          <cell r="Y354">
            <v>0</v>
          </cell>
          <cell r="Z354">
            <v>0</v>
          </cell>
          <cell r="AA354">
            <v>0</v>
          </cell>
          <cell r="AB354">
            <v>0</v>
          </cell>
          <cell r="AC354" t="str">
            <v>Batu Kali</v>
          </cell>
          <cell r="AD354" t="str">
            <v>m3</v>
          </cell>
          <cell r="AE354">
            <v>1.2</v>
          </cell>
          <cell r="AF354">
            <v>0</v>
          </cell>
          <cell r="AG354">
            <v>0</v>
          </cell>
          <cell r="AH354">
            <v>0</v>
          </cell>
          <cell r="AI354">
            <v>96900</v>
          </cell>
          <cell r="AJ354">
            <v>116280</v>
          </cell>
          <cell r="AK354">
            <v>0</v>
          </cell>
          <cell r="AL354" t="str">
            <v>Pekerja</v>
          </cell>
          <cell r="AM354">
            <v>4</v>
          </cell>
          <cell r="AN354" t="str">
            <v>Hari</v>
          </cell>
          <cell r="AO354">
            <v>1</v>
          </cell>
          <cell r="AP354">
            <v>0</v>
          </cell>
          <cell r="AQ354">
            <v>4</v>
          </cell>
          <cell r="AR354">
            <v>25000</v>
          </cell>
          <cell r="AS354">
            <v>100000</v>
          </cell>
          <cell r="AT354">
            <v>0</v>
          </cell>
        </row>
        <row r="355">
          <cell r="A355">
            <v>10434</v>
          </cell>
          <cell r="L355">
            <v>0</v>
          </cell>
          <cell r="P355">
            <v>0</v>
          </cell>
          <cell r="Q355">
            <v>0</v>
          </cell>
          <cell r="R355">
            <v>0</v>
          </cell>
          <cell r="S355">
            <v>0</v>
          </cell>
          <cell r="V355">
            <v>0</v>
          </cell>
          <cell r="W355">
            <v>0</v>
          </cell>
          <cell r="X355">
            <v>0</v>
          </cell>
          <cell r="Y355">
            <v>0</v>
          </cell>
          <cell r="Z355">
            <v>0</v>
          </cell>
          <cell r="AA355">
            <v>0</v>
          </cell>
          <cell r="AB355">
            <v>0</v>
          </cell>
          <cell r="AO355">
            <v>0</v>
          </cell>
        </row>
        <row r="356">
          <cell r="A356">
            <v>10435</v>
          </cell>
          <cell r="K356">
            <v>0</v>
          </cell>
          <cell r="L356">
            <v>0</v>
          </cell>
          <cell r="P356">
            <v>0</v>
          </cell>
          <cell r="Q356">
            <v>0</v>
          </cell>
          <cell r="R356">
            <v>0</v>
          </cell>
          <cell r="S356">
            <v>0</v>
          </cell>
          <cell r="X356">
            <v>0</v>
          </cell>
          <cell r="Y356">
            <v>0</v>
          </cell>
          <cell r="Z356">
            <v>0</v>
          </cell>
          <cell r="AA356">
            <v>0</v>
          </cell>
          <cell r="AB356">
            <v>0</v>
          </cell>
          <cell r="AO356">
            <v>0</v>
          </cell>
        </row>
        <row r="357">
          <cell r="A357">
            <v>10436</v>
          </cell>
          <cell r="K357">
            <v>0</v>
          </cell>
          <cell r="L357">
            <v>0</v>
          </cell>
          <cell r="P357">
            <v>0</v>
          </cell>
          <cell r="Q357">
            <v>0</v>
          </cell>
          <cell r="R357">
            <v>0</v>
          </cell>
          <cell r="S357">
            <v>0</v>
          </cell>
          <cell r="X357">
            <v>0</v>
          </cell>
          <cell r="Y357">
            <v>0</v>
          </cell>
          <cell r="Z357">
            <v>0</v>
          </cell>
          <cell r="AA357">
            <v>0</v>
          </cell>
          <cell r="AB357">
            <v>0</v>
          </cell>
          <cell r="AO357">
            <v>0</v>
          </cell>
        </row>
        <row r="358">
          <cell r="A358">
            <v>10437</v>
          </cell>
          <cell r="K358">
            <v>0</v>
          </cell>
          <cell r="L358">
            <v>0</v>
          </cell>
          <cell r="P358">
            <v>0</v>
          </cell>
          <cell r="Q358">
            <v>0</v>
          </cell>
          <cell r="R358">
            <v>0</v>
          </cell>
          <cell r="S358">
            <v>0</v>
          </cell>
          <cell r="X358">
            <v>0</v>
          </cell>
          <cell r="Y358">
            <v>0</v>
          </cell>
          <cell r="Z358">
            <v>0</v>
          </cell>
          <cell r="AA358">
            <v>0</v>
          </cell>
          <cell r="AB358">
            <v>0</v>
          </cell>
          <cell r="AO358">
            <v>0</v>
          </cell>
        </row>
        <row r="359">
          <cell r="A359">
            <v>10440</v>
          </cell>
          <cell r="B359">
            <v>43</v>
          </cell>
          <cell r="C359" t="str">
            <v>e.4</v>
          </cell>
          <cell r="D359" t="str">
            <v>Pek. Sloof 30x30 K-175</v>
          </cell>
          <cell r="E359" t="str">
            <v>m3</v>
          </cell>
          <cell r="F359">
            <v>0</v>
          </cell>
          <cell r="H359">
            <v>1</v>
          </cell>
          <cell r="Z359">
            <v>0</v>
          </cell>
          <cell r="AA359">
            <v>131695.09999999998</v>
          </cell>
          <cell r="AB359">
            <v>0</v>
          </cell>
          <cell r="AJ359">
            <v>1703400</v>
          </cell>
          <cell r="AK359">
            <v>0</v>
          </cell>
          <cell r="AO359">
            <v>1</v>
          </cell>
          <cell r="AS359">
            <v>21250</v>
          </cell>
          <cell r="AT359">
            <v>0</v>
          </cell>
          <cell r="AV359">
            <v>0</v>
          </cell>
          <cell r="AW359">
            <v>1856345.1</v>
          </cell>
          <cell r="AX359">
            <v>0</v>
          </cell>
          <cell r="AZ359">
            <v>131695.09999999998</v>
          </cell>
          <cell r="BA359">
            <v>1703400</v>
          </cell>
          <cell r="BB359">
            <v>21250</v>
          </cell>
          <cell r="BC359">
            <v>0</v>
          </cell>
          <cell r="BD359">
            <v>1856345.1</v>
          </cell>
        </row>
        <row r="360">
          <cell r="A360">
            <v>10441</v>
          </cell>
          <cell r="G360" t="str">
            <v>Chute</v>
          </cell>
          <cell r="H360">
            <v>1</v>
          </cell>
          <cell r="I360" t="str">
            <v>ls</v>
          </cell>
          <cell r="J360">
            <v>1</v>
          </cell>
          <cell r="K360">
            <v>1</v>
          </cell>
          <cell r="L360">
            <v>1</v>
          </cell>
          <cell r="M360">
            <v>25</v>
          </cell>
          <cell r="N360">
            <v>7</v>
          </cell>
          <cell r="O360">
            <v>1</v>
          </cell>
          <cell r="P360">
            <v>175</v>
          </cell>
          <cell r="Q360">
            <v>0</v>
          </cell>
          <cell r="R360">
            <v>0</v>
          </cell>
          <cell r="S360">
            <v>0</v>
          </cell>
          <cell r="T360">
            <v>50000</v>
          </cell>
          <cell r="U360">
            <v>0</v>
          </cell>
          <cell r="V360">
            <v>0</v>
          </cell>
          <cell r="W360">
            <v>0</v>
          </cell>
          <cell r="X360">
            <v>0</v>
          </cell>
          <cell r="Y360">
            <v>0</v>
          </cell>
          <cell r="Z360">
            <v>0</v>
          </cell>
          <cell r="AA360">
            <v>50000</v>
          </cell>
          <cell r="AB360">
            <v>0</v>
          </cell>
          <cell r="AC360" t="str">
            <v>Ready Mixed Concrete Type K-175</v>
          </cell>
          <cell r="AD360" t="str">
            <v>m3</v>
          </cell>
          <cell r="AE360">
            <v>1</v>
          </cell>
          <cell r="AF360">
            <v>0</v>
          </cell>
          <cell r="AG360">
            <v>0</v>
          </cell>
          <cell r="AH360">
            <v>0</v>
          </cell>
          <cell r="AI360">
            <v>357000</v>
          </cell>
          <cell r="AJ360">
            <v>357000</v>
          </cell>
          <cell r="AK360">
            <v>0</v>
          </cell>
          <cell r="AL360" t="str">
            <v>Mandor</v>
          </cell>
          <cell r="AM360">
            <v>0.25</v>
          </cell>
          <cell r="AN360" t="str">
            <v>Hari</v>
          </cell>
          <cell r="AO360">
            <v>1</v>
          </cell>
          <cell r="AP360">
            <v>0</v>
          </cell>
          <cell r="AQ360">
            <v>0.25</v>
          </cell>
          <cell r="AR360">
            <v>35000</v>
          </cell>
          <cell r="AS360">
            <v>8750</v>
          </cell>
          <cell r="AT360">
            <v>0</v>
          </cell>
        </row>
        <row r="361">
          <cell r="A361">
            <v>10442</v>
          </cell>
          <cell r="G361" t="str">
            <v>Concrete Vibrator, d2"</v>
          </cell>
          <cell r="H361">
            <v>0.64000000000000012</v>
          </cell>
          <cell r="I361" t="str">
            <v>Jam</v>
          </cell>
          <cell r="J361">
            <v>1</v>
          </cell>
          <cell r="K361">
            <v>1.5625</v>
          </cell>
          <cell r="L361">
            <v>1</v>
          </cell>
          <cell r="P361">
            <v>175</v>
          </cell>
          <cell r="Q361">
            <v>0</v>
          </cell>
          <cell r="R361">
            <v>0</v>
          </cell>
          <cell r="S361">
            <v>0</v>
          </cell>
          <cell r="T361">
            <v>21046.3</v>
          </cell>
          <cell r="U361">
            <v>4598</v>
          </cell>
          <cell r="V361">
            <v>0</v>
          </cell>
          <cell r="W361">
            <v>0</v>
          </cell>
          <cell r="X361">
            <v>0</v>
          </cell>
          <cell r="Y361">
            <v>0</v>
          </cell>
          <cell r="Z361">
            <v>0</v>
          </cell>
          <cell r="AA361">
            <v>40069.21</v>
          </cell>
          <cell r="AB361">
            <v>0</v>
          </cell>
          <cell r="AC361" t="str">
            <v>besi ulir</v>
          </cell>
          <cell r="AD361" t="str">
            <v>kg</v>
          </cell>
          <cell r="AE361">
            <v>140</v>
          </cell>
          <cell r="AF361">
            <v>0</v>
          </cell>
          <cell r="AG361">
            <v>0</v>
          </cell>
          <cell r="AH361">
            <v>0</v>
          </cell>
          <cell r="AI361">
            <v>5610</v>
          </cell>
          <cell r="AJ361">
            <v>785400</v>
          </cell>
          <cell r="AK361">
            <v>0</v>
          </cell>
          <cell r="AL361" t="str">
            <v>Pekerja</v>
          </cell>
          <cell r="AM361">
            <v>0.5</v>
          </cell>
          <cell r="AN361" t="str">
            <v>Hari</v>
          </cell>
          <cell r="AO361">
            <v>1</v>
          </cell>
          <cell r="AP361">
            <v>0</v>
          </cell>
          <cell r="AQ361">
            <v>0.5</v>
          </cell>
          <cell r="AR361">
            <v>25000</v>
          </cell>
          <cell r="AS361">
            <v>12500</v>
          </cell>
          <cell r="AT361">
            <v>0</v>
          </cell>
        </row>
        <row r="362">
          <cell r="A362">
            <v>10443</v>
          </cell>
          <cell r="G362" t="str">
            <v>Air Compressor</v>
          </cell>
          <cell r="H362">
            <v>1.2800000000000002</v>
          </cell>
          <cell r="I362" t="str">
            <v>Jam</v>
          </cell>
          <cell r="J362">
            <v>1</v>
          </cell>
          <cell r="K362">
            <v>0.78120000000000001</v>
          </cell>
          <cell r="L362">
            <v>1</v>
          </cell>
          <cell r="P362">
            <v>175</v>
          </cell>
          <cell r="Q362">
            <v>0</v>
          </cell>
          <cell r="R362">
            <v>0</v>
          </cell>
          <cell r="S362">
            <v>0</v>
          </cell>
          <cell r="T362">
            <v>34892.549999999996</v>
          </cell>
          <cell r="U362">
            <v>18392</v>
          </cell>
          <cell r="V362">
            <v>0</v>
          </cell>
          <cell r="W362">
            <v>0</v>
          </cell>
          <cell r="X362">
            <v>0</v>
          </cell>
          <cell r="Y362">
            <v>0</v>
          </cell>
          <cell r="Z362">
            <v>0</v>
          </cell>
          <cell r="AA362">
            <v>41625.89</v>
          </cell>
          <cell r="AB362">
            <v>0</v>
          </cell>
          <cell r="AC362" t="str">
            <v>bekisting</v>
          </cell>
          <cell r="AD362" t="str">
            <v>m3</v>
          </cell>
          <cell r="AE362">
            <v>1</v>
          </cell>
          <cell r="AF362">
            <v>0</v>
          </cell>
          <cell r="AG362">
            <v>0</v>
          </cell>
          <cell r="AH362">
            <v>0</v>
          </cell>
          <cell r="AI362">
            <v>561000</v>
          </cell>
          <cell r="AJ362">
            <v>561000</v>
          </cell>
          <cell r="AK362">
            <v>0</v>
          </cell>
          <cell r="AO362">
            <v>0</v>
          </cell>
          <cell r="AP362">
            <v>0</v>
          </cell>
          <cell r="AQ362">
            <v>0</v>
          </cell>
          <cell r="AS362">
            <v>0</v>
          </cell>
          <cell r="AT362">
            <v>0</v>
          </cell>
        </row>
        <row r="363">
          <cell r="A363">
            <v>10444</v>
          </cell>
          <cell r="K363">
            <v>0</v>
          </cell>
          <cell r="L363">
            <v>0</v>
          </cell>
          <cell r="P363">
            <v>0</v>
          </cell>
          <cell r="Q363">
            <v>0</v>
          </cell>
          <cell r="R363">
            <v>0</v>
          </cell>
          <cell r="S363">
            <v>0</v>
          </cell>
          <cell r="X363">
            <v>0</v>
          </cell>
          <cell r="Y363">
            <v>0</v>
          </cell>
          <cell r="Z363">
            <v>0</v>
          </cell>
          <cell r="AA363">
            <v>0</v>
          </cell>
          <cell r="AB363">
            <v>0</v>
          </cell>
          <cell r="AE363">
            <v>0</v>
          </cell>
          <cell r="AF363">
            <v>0</v>
          </cell>
          <cell r="AG363">
            <v>0</v>
          </cell>
          <cell r="AH363">
            <v>0</v>
          </cell>
          <cell r="AJ363">
            <v>0</v>
          </cell>
          <cell r="AK363">
            <v>0</v>
          </cell>
          <cell r="AO363">
            <v>0</v>
          </cell>
        </row>
        <row r="364">
          <cell r="A364">
            <v>10445</v>
          </cell>
          <cell r="K364">
            <v>0</v>
          </cell>
          <cell r="L364">
            <v>0</v>
          </cell>
          <cell r="P364">
            <v>0</v>
          </cell>
          <cell r="Q364">
            <v>0</v>
          </cell>
          <cell r="R364">
            <v>0</v>
          </cell>
          <cell r="S364">
            <v>0</v>
          </cell>
          <cell r="X364">
            <v>0</v>
          </cell>
          <cell r="Y364">
            <v>0</v>
          </cell>
          <cell r="Z364">
            <v>0</v>
          </cell>
          <cell r="AA364">
            <v>0</v>
          </cell>
          <cell r="AB364">
            <v>0</v>
          </cell>
          <cell r="AE364">
            <v>0</v>
          </cell>
          <cell r="AF364">
            <v>0</v>
          </cell>
          <cell r="AG364">
            <v>0</v>
          </cell>
          <cell r="AH364">
            <v>0</v>
          </cell>
          <cell r="AJ364">
            <v>0</v>
          </cell>
          <cell r="AK364">
            <v>0</v>
          </cell>
          <cell r="AO364">
            <v>0</v>
          </cell>
        </row>
        <row r="365">
          <cell r="A365">
            <v>10446</v>
          </cell>
          <cell r="K365">
            <v>0</v>
          </cell>
          <cell r="L365">
            <v>0</v>
          </cell>
          <cell r="P365">
            <v>0</v>
          </cell>
          <cell r="Q365">
            <v>0</v>
          </cell>
          <cell r="R365">
            <v>0</v>
          </cell>
          <cell r="S365">
            <v>0</v>
          </cell>
          <cell r="X365">
            <v>0</v>
          </cell>
          <cell r="Y365">
            <v>0</v>
          </cell>
          <cell r="Z365">
            <v>0</v>
          </cell>
          <cell r="AA365">
            <v>0</v>
          </cell>
          <cell r="AB365">
            <v>0</v>
          </cell>
          <cell r="AE365">
            <v>0</v>
          </cell>
          <cell r="AF365">
            <v>0</v>
          </cell>
          <cell r="AG365">
            <v>0</v>
          </cell>
          <cell r="AH365">
            <v>0</v>
          </cell>
          <cell r="AJ365">
            <v>0</v>
          </cell>
          <cell r="AK365">
            <v>0</v>
          </cell>
          <cell r="AO365">
            <v>0</v>
          </cell>
        </row>
        <row r="366">
          <cell r="A366">
            <v>10447</v>
          </cell>
          <cell r="K366">
            <v>0</v>
          </cell>
          <cell r="L366">
            <v>0</v>
          </cell>
          <cell r="P366">
            <v>0</v>
          </cell>
          <cell r="Q366">
            <v>0</v>
          </cell>
          <cell r="R366">
            <v>0</v>
          </cell>
          <cell r="S366">
            <v>0</v>
          </cell>
          <cell r="X366">
            <v>0</v>
          </cell>
          <cell r="Y366">
            <v>0</v>
          </cell>
          <cell r="Z366">
            <v>0</v>
          </cell>
          <cell r="AA366">
            <v>0</v>
          </cell>
          <cell r="AB366">
            <v>0</v>
          </cell>
          <cell r="AO366">
            <v>0</v>
          </cell>
        </row>
        <row r="367">
          <cell r="A367">
            <v>10450</v>
          </cell>
          <cell r="B367">
            <v>44</v>
          </cell>
          <cell r="C367" t="str">
            <v>e.5</v>
          </cell>
          <cell r="D367" t="str">
            <v>Pek. kolom 30x30 K-175</v>
          </cell>
          <cell r="E367" t="str">
            <v>m3</v>
          </cell>
          <cell r="F367">
            <v>0</v>
          </cell>
          <cell r="H367">
            <v>1</v>
          </cell>
          <cell r="Z367">
            <v>0</v>
          </cell>
          <cell r="AA367">
            <v>131695.09999999998</v>
          </cell>
          <cell r="AB367">
            <v>0</v>
          </cell>
          <cell r="AJ367">
            <v>1703400</v>
          </cell>
          <cell r="AK367">
            <v>0</v>
          </cell>
          <cell r="AO367">
            <v>1</v>
          </cell>
          <cell r="AS367">
            <v>21250</v>
          </cell>
          <cell r="AT367">
            <v>0</v>
          </cell>
          <cell r="AV367">
            <v>0</v>
          </cell>
          <cell r="AW367">
            <v>1856345.1</v>
          </cell>
          <cell r="AX367">
            <v>0</v>
          </cell>
          <cell r="AZ367">
            <v>131695.09999999998</v>
          </cell>
          <cell r="BA367">
            <v>1703400</v>
          </cell>
          <cell r="BB367">
            <v>21250</v>
          </cell>
          <cell r="BC367">
            <v>0</v>
          </cell>
          <cell r="BD367">
            <v>1856345.1</v>
          </cell>
        </row>
        <row r="368">
          <cell r="A368">
            <v>10451</v>
          </cell>
          <cell r="G368" t="str">
            <v>Chute</v>
          </cell>
          <cell r="H368">
            <v>1</v>
          </cell>
          <cell r="I368" t="str">
            <v>ls</v>
          </cell>
          <cell r="J368">
            <v>1</v>
          </cell>
          <cell r="K368">
            <v>1</v>
          </cell>
          <cell r="L368">
            <v>1</v>
          </cell>
          <cell r="M368">
            <v>25</v>
          </cell>
          <cell r="N368">
            <v>7</v>
          </cell>
          <cell r="O368">
            <v>1</v>
          </cell>
          <cell r="P368">
            <v>175</v>
          </cell>
          <cell r="Q368">
            <v>0</v>
          </cell>
          <cell r="R368">
            <v>0</v>
          </cell>
          <cell r="S368">
            <v>0</v>
          </cell>
          <cell r="T368">
            <v>50000</v>
          </cell>
          <cell r="U368">
            <v>0</v>
          </cell>
          <cell r="V368">
            <v>0</v>
          </cell>
          <cell r="W368">
            <v>0</v>
          </cell>
          <cell r="X368">
            <v>0</v>
          </cell>
          <cell r="Y368">
            <v>0</v>
          </cell>
          <cell r="Z368">
            <v>0</v>
          </cell>
          <cell r="AA368">
            <v>50000</v>
          </cell>
          <cell r="AB368">
            <v>0</v>
          </cell>
          <cell r="AC368" t="str">
            <v>Ready Mixed Concrete Type K-175</v>
          </cell>
          <cell r="AD368" t="str">
            <v>m3</v>
          </cell>
          <cell r="AE368">
            <v>1</v>
          </cell>
          <cell r="AF368">
            <v>0</v>
          </cell>
          <cell r="AG368">
            <v>0</v>
          </cell>
          <cell r="AH368">
            <v>0</v>
          </cell>
          <cell r="AI368">
            <v>357000</v>
          </cell>
          <cell r="AJ368">
            <v>357000</v>
          </cell>
          <cell r="AK368">
            <v>0</v>
          </cell>
          <cell r="AL368" t="str">
            <v>Mandor</v>
          </cell>
          <cell r="AM368">
            <v>0.25</v>
          </cell>
          <cell r="AN368" t="str">
            <v>Hari</v>
          </cell>
          <cell r="AO368">
            <v>1</v>
          </cell>
          <cell r="AP368">
            <v>0</v>
          </cell>
          <cell r="AQ368">
            <v>0.25</v>
          </cell>
          <cell r="AR368">
            <v>35000</v>
          </cell>
          <cell r="AS368">
            <v>8750</v>
          </cell>
          <cell r="AT368">
            <v>0</v>
          </cell>
        </row>
        <row r="369">
          <cell r="A369">
            <v>10452</v>
          </cell>
          <cell r="G369" t="str">
            <v>Concrete Vibrator, d2"</v>
          </cell>
          <cell r="H369">
            <v>0.64000000000000012</v>
          </cell>
          <cell r="I369" t="str">
            <v>Jam</v>
          </cell>
          <cell r="J369">
            <v>1</v>
          </cell>
          <cell r="K369">
            <v>1.5625</v>
          </cell>
          <cell r="L369">
            <v>1</v>
          </cell>
          <cell r="P369">
            <v>175</v>
          </cell>
          <cell r="Q369">
            <v>0</v>
          </cell>
          <cell r="R369">
            <v>0</v>
          </cell>
          <cell r="S369">
            <v>0</v>
          </cell>
          <cell r="T369">
            <v>21046.3</v>
          </cell>
          <cell r="U369">
            <v>4598</v>
          </cell>
          <cell r="V369">
            <v>0</v>
          </cell>
          <cell r="W369">
            <v>0</v>
          </cell>
          <cell r="X369">
            <v>0</v>
          </cell>
          <cell r="Y369">
            <v>0</v>
          </cell>
          <cell r="Z369">
            <v>0</v>
          </cell>
          <cell r="AA369">
            <v>40069.21</v>
          </cell>
          <cell r="AB369">
            <v>0</v>
          </cell>
          <cell r="AC369" t="str">
            <v>besi ulir</v>
          </cell>
          <cell r="AD369" t="str">
            <v>kg</v>
          </cell>
          <cell r="AE369">
            <v>140</v>
          </cell>
          <cell r="AF369">
            <v>0</v>
          </cell>
          <cell r="AG369">
            <v>0</v>
          </cell>
          <cell r="AH369">
            <v>0</v>
          </cell>
          <cell r="AI369">
            <v>5610</v>
          </cell>
          <cell r="AJ369">
            <v>785400</v>
          </cell>
          <cell r="AK369">
            <v>0</v>
          </cell>
          <cell r="AL369" t="str">
            <v>Pekerja</v>
          </cell>
          <cell r="AM369">
            <v>0.5</v>
          </cell>
          <cell r="AN369" t="str">
            <v>Hari</v>
          </cell>
          <cell r="AO369">
            <v>1</v>
          </cell>
          <cell r="AP369">
            <v>0</v>
          </cell>
          <cell r="AQ369">
            <v>0.5</v>
          </cell>
          <cell r="AR369">
            <v>25000</v>
          </cell>
          <cell r="AS369">
            <v>12500</v>
          </cell>
          <cell r="AT369">
            <v>0</v>
          </cell>
        </row>
        <row r="370">
          <cell r="A370">
            <v>10453</v>
          </cell>
          <cell r="G370" t="str">
            <v>Air Compressor</v>
          </cell>
          <cell r="H370">
            <v>1.2800000000000002</v>
          </cell>
          <cell r="I370" t="str">
            <v>Jam</v>
          </cell>
          <cell r="J370">
            <v>1</v>
          </cell>
          <cell r="K370">
            <v>0.78120000000000001</v>
          </cell>
          <cell r="L370">
            <v>1</v>
          </cell>
          <cell r="P370">
            <v>175</v>
          </cell>
          <cell r="Q370">
            <v>0</v>
          </cell>
          <cell r="R370">
            <v>0</v>
          </cell>
          <cell r="S370">
            <v>0</v>
          </cell>
          <cell r="T370">
            <v>34892.549999999996</v>
          </cell>
          <cell r="U370">
            <v>18392</v>
          </cell>
          <cell r="V370">
            <v>0</v>
          </cell>
          <cell r="W370">
            <v>0</v>
          </cell>
          <cell r="X370">
            <v>0</v>
          </cell>
          <cell r="Y370">
            <v>0</v>
          </cell>
          <cell r="Z370">
            <v>0</v>
          </cell>
          <cell r="AA370">
            <v>41625.89</v>
          </cell>
          <cell r="AB370">
            <v>0</v>
          </cell>
          <cell r="AC370" t="str">
            <v>bekisting</v>
          </cell>
          <cell r="AD370" t="str">
            <v>m3</v>
          </cell>
          <cell r="AE370">
            <v>1</v>
          </cell>
          <cell r="AF370">
            <v>0</v>
          </cell>
          <cell r="AG370">
            <v>0</v>
          </cell>
          <cell r="AH370">
            <v>0</v>
          </cell>
          <cell r="AI370">
            <v>561000</v>
          </cell>
          <cell r="AJ370">
            <v>561000</v>
          </cell>
          <cell r="AK370">
            <v>0</v>
          </cell>
          <cell r="AO370">
            <v>0</v>
          </cell>
        </row>
        <row r="371">
          <cell r="A371">
            <v>10454</v>
          </cell>
          <cell r="K371">
            <v>0</v>
          </cell>
          <cell r="L371">
            <v>0</v>
          </cell>
          <cell r="P371">
            <v>0</v>
          </cell>
          <cell r="Q371">
            <v>0</v>
          </cell>
          <cell r="R371">
            <v>0</v>
          </cell>
          <cell r="S371">
            <v>0</v>
          </cell>
          <cell r="X371">
            <v>0</v>
          </cell>
          <cell r="Y371">
            <v>0</v>
          </cell>
          <cell r="Z371">
            <v>0</v>
          </cell>
          <cell r="AA371">
            <v>0</v>
          </cell>
          <cell r="AB371">
            <v>0</v>
          </cell>
          <cell r="AE371">
            <v>0</v>
          </cell>
          <cell r="AF371">
            <v>0</v>
          </cell>
          <cell r="AG371">
            <v>0</v>
          </cell>
          <cell r="AH371">
            <v>0</v>
          </cell>
          <cell r="AJ371">
            <v>0</v>
          </cell>
          <cell r="AK371">
            <v>0</v>
          </cell>
          <cell r="AO371">
            <v>0</v>
          </cell>
        </row>
        <row r="372">
          <cell r="A372">
            <v>10455</v>
          </cell>
          <cell r="K372">
            <v>0</v>
          </cell>
          <cell r="L372">
            <v>0</v>
          </cell>
          <cell r="P372">
            <v>0</v>
          </cell>
          <cell r="Q372">
            <v>0</v>
          </cell>
          <cell r="R372">
            <v>0</v>
          </cell>
          <cell r="S372">
            <v>0</v>
          </cell>
          <cell r="X372">
            <v>0</v>
          </cell>
          <cell r="Y372">
            <v>0</v>
          </cell>
          <cell r="Z372">
            <v>0</v>
          </cell>
          <cell r="AA372">
            <v>0</v>
          </cell>
          <cell r="AB372">
            <v>0</v>
          </cell>
          <cell r="AE372">
            <v>0</v>
          </cell>
          <cell r="AF372">
            <v>0</v>
          </cell>
          <cell r="AG372">
            <v>0</v>
          </cell>
          <cell r="AH372">
            <v>0</v>
          </cell>
          <cell r="AJ372">
            <v>0</v>
          </cell>
          <cell r="AK372">
            <v>0</v>
          </cell>
          <cell r="AO372">
            <v>0</v>
          </cell>
        </row>
        <row r="373">
          <cell r="A373">
            <v>10456</v>
          </cell>
          <cell r="K373">
            <v>0</v>
          </cell>
          <cell r="L373">
            <v>0</v>
          </cell>
          <cell r="P373">
            <v>0</v>
          </cell>
          <cell r="Q373">
            <v>0</v>
          </cell>
          <cell r="R373">
            <v>0</v>
          </cell>
          <cell r="S373">
            <v>0</v>
          </cell>
          <cell r="X373">
            <v>0</v>
          </cell>
          <cell r="Y373">
            <v>0</v>
          </cell>
          <cell r="Z373">
            <v>0</v>
          </cell>
          <cell r="AA373">
            <v>0</v>
          </cell>
          <cell r="AB373">
            <v>0</v>
          </cell>
          <cell r="AF373">
            <v>0</v>
          </cell>
          <cell r="AO373">
            <v>0</v>
          </cell>
        </row>
        <row r="374">
          <cell r="A374">
            <v>10457</v>
          </cell>
          <cell r="K374">
            <v>0</v>
          </cell>
          <cell r="L374">
            <v>0</v>
          </cell>
          <cell r="P374">
            <v>0</v>
          </cell>
          <cell r="Q374">
            <v>0</v>
          </cell>
          <cell r="R374">
            <v>0</v>
          </cell>
          <cell r="S374">
            <v>0</v>
          </cell>
          <cell r="X374">
            <v>0</v>
          </cell>
          <cell r="Y374">
            <v>0</v>
          </cell>
          <cell r="Z374">
            <v>0</v>
          </cell>
          <cell r="AA374">
            <v>0</v>
          </cell>
          <cell r="AB374">
            <v>0</v>
          </cell>
          <cell r="AF374">
            <v>0</v>
          </cell>
          <cell r="AO374">
            <v>0</v>
          </cell>
        </row>
        <row r="375">
          <cell r="A375">
            <v>10460</v>
          </cell>
          <cell r="B375">
            <v>45</v>
          </cell>
          <cell r="C375" t="str">
            <v>e.6</v>
          </cell>
          <cell r="D375" t="str">
            <v>Pek. Dinding batu bata (1:4psr)</v>
          </cell>
          <cell r="E375" t="str">
            <v>m2</v>
          </cell>
          <cell r="F375">
            <v>0</v>
          </cell>
          <cell r="H375">
            <v>1</v>
          </cell>
          <cell r="Z375">
            <v>0</v>
          </cell>
          <cell r="AA375">
            <v>26125</v>
          </cell>
          <cell r="AB375">
            <v>0</v>
          </cell>
          <cell r="AJ375">
            <v>30235.97</v>
          </cell>
          <cell r="AK375">
            <v>0</v>
          </cell>
          <cell r="AO375">
            <v>1</v>
          </cell>
          <cell r="AS375">
            <v>195000</v>
          </cell>
          <cell r="AV375">
            <v>0</v>
          </cell>
          <cell r="AW375">
            <v>251360.97</v>
          </cell>
          <cell r="AX375">
            <v>0</v>
          </cell>
          <cell r="AZ375">
            <v>26125</v>
          </cell>
          <cell r="BA375">
            <v>30235.97</v>
          </cell>
          <cell r="BB375">
            <v>195000</v>
          </cell>
          <cell r="BC375">
            <v>0</v>
          </cell>
          <cell r="BD375">
            <v>251360.97</v>
          </cell>
        </row>
        <row r="376">
          <cell r="A376">
            <v>10461</v>
          </cell>
          <cell r="G376" t="str">
            <v>Concrete Mixer, 0.25 m3</v>
          </cell>
          <cell r="H376">
            <v>1</v>
          </cell>
          <cell r="I376" t="str">
            <v>Jam</v>
          </cell>
          <cell r="J376">
            <v>1</v>
          </cell>
          <cell r="K376">
            <v>1</v>
          </cell>
          <cell r="L376">
            <v>1</v>
          </cell>
          <cell r="M376">
            <v>25</v>
          </cell>
          <cell r="N376">
            <v>7</v>
          </cell>
          <cell r="O376">
            <v>1</v>
          </cell>
          <cell r="P376">
            <v>175</v>
          </cell>
          <cell r="Q376">
            <v>0</v>
          </cell>
          <cell r="R376">
            <v>0</v>
          </cell>
          <cell r="S376">
            <v>0</v>
          </cell>
          <cell r="T376">
            <v>21527.000000000004</v>
          </cell>
          <cell r="U376">
            <v>4598</v>
          </cell>
          <cell r="V376">
            <v>0</v>
          </cell>
          <cell r="W376">
            <v>0</v>
          </cell>
          <cell r="X376">
            <v>0</v>
          </cell>
          <cell r="Y376">
            <v>0</v>
          </cell>
          <cell r="Z376">
            <v>0</v>
          </cell>
          <cell r="AA376">
            <v>26125</v>
          </cell>
          <cell r="AB376">
            <v>0</v>
          </cell>
          <cell r="AC376" t="str">
            <v>Semen Portland</v>
          </cell>
          <cell r="AD376" t="str">
            <v>kg</v>
          </cell>
          <cell r="AE376">
            <v>21</v>
          </cell>
          <cell r="AF376">
            <v>0</v>
          </cell>
          <cell r="AG376">
            <v>0</v>
          </cell>
          <cell r="AH376">
            <v>0</v>
          </cell>
          <cell r="AI376">
            <v>714</v>
          </cell>
          <cell r="AJ376">
            <v>14994</v>
          </cell>
          <cell r="AK376">
            <v>0</v>
          </cell>
          <cell r="AL376" t="str">
            <v>Mandor</v>
          </cell>
          <cell r="AM376">
            <v>1</v>
          </cell>
          <cell r="AN376" t="str">
            <v>Hari</v>
          </cell>
          <cell r="AO376">
            <v>1</v>
          </cell>
          <cell r="AP376">
            <v>0</v>
          </cell>
          <cell r="AQ376">
            <v>1</v>
          </cell>
          <cell r="AR376">
            <v>35000</v>
          </cell>
          <cell r="AS376">
            <v>35000</v>
          </cell>
          <cell r="AT376">
            <v>0</v>
          </cell>
        </row>
        <row r="377">
          <cell r="A377">
            <v>10462</v>
          </cell>
          <cell r="K377">
            <v>0</v>
          </cell>
          <cell r="L377">
            <v>0</v>
          </cell>
          <cell r="P377">
            <v>0</v>
          </cell>
          <cell r="Q377">
            <v>0</v>
          </cell>
          <cell r="R377">
            <v>0</v>
          </cell>
          <cell r="S377">
            <v>0</v>
          </cell>
          <cell r="X377">
            <v>0</v>
          </cell>
          <cell r="Y377">
            <v>0</v>
          </cell>
          <cell r="Z377">
            <v>0</v>
          </cell>
          <cell r="AA377">
            <v>0</v>
          </cell>
          <cell r="AB377">
            <v>0</v>
          </cell>
          <cell r="AC377" t="str">
            <v>Pasir Pasang</v>
          </cell>
          <cell r="AD377" t="str">
            <v>m3</v>
          </cell>
          <cell r="AE377">
            <v>5.0299401197604787E-2</v>
          </cell>
          <cell r="AF377">
            <v>0</v>
          </cell>
          <cell r="AG377">
            <v>0</v>
          </cell>
          <cell r="AH377">
            <v>0</v>
          </cell>
          <cell r="AI377">
            <v>61710</v>
          </cell>
          <cell r="AJ377">
            <v>3103.97</v>
          </cell>
          <cell r="AK377">
            <v>0</v>
          </cell>
          <cell r="AL377" t="str">
            <v>Tukang</v>
          </cell>
          <cell r="AM377">
            <v>2</v>
          </cell>
          <cell r="AN377" t="str">
            <v>Hari</v>
          </cell>
          <cell r="AO377">
            <v>1</v>
          </cell>
          <cell r="AP377">
            <v>0</v>
          </cell>
          <cell r="AQ377">
            <v>2</v>
          </cell>
          <cell r="AR377">
            <v>30000</v>
          </cell>
          <cell r="AS377">
            <v>60000</v>
          </cell>
          <cell r="AT377">
            <v>0</v>
          </cell>
        </row>
        <row r="378">
          <cell r="A378">
            <v>10463</v>
          </cell>
          <cell r="K378">
            <v>0</v>
          </cell>
          <cell r="L378">
            <v>0</v>
          </cell>
          <cell r="P378">
            <v>0</v>
          </cell>
          <cell r="Q378">
            <v>0</v>
          </cell>
          <cell r="R378">
            <v>0</v>
          </cell>
          <cell r="S378">
            <v>0</v>
          </cell>
          <cell r="X378">
            <v>0</v>
          </cell>
          <cell r="Y378">
            <v>0</v>
          </cell>
          <cell r="Z378">
            <v>0</v>
          </cell>
          <cell r="AA378">
            <v>0</v>
          </cell>
          <cell r="AB378">
            <v>0</v>
          </cell>
          <cell r="AC378" t="str">
            <v>Batu Bata</v>
          </cell>
          <cell r="AD378" t="str">
            <v>buah</v>
          </cell>
          <cell r="AE378">
            <v>70</v>
          </cell>
          <cell r="AF378">
            <v>0</v>
          </cell>
          <cell r="AG378">
            <v>0</v>
          </cell>
          <cell r="AH378">
            <v>0</v>
          </cell>
          <cell r="AI378">
            <v>173.4</v>
          </cell>
          <cell r="AJ378">
            <v>12138</v>
          </cell>
          <cell r="AK378">
            <v>0</v>
          </cell>
          <cell r="AL378" t="str">
            <v>Pekerja</v>
          </cell>
          <cell r="AM378">
            <v>4</v>
          </cell>
          <cell r="AN378" t="str">
            <v>Hari</v>
          </cell>
          <cell r="AO378">
            <v>1</v>
          </cell>
          <cell r="AP378">
            <v>0</v>
          </cell>
          <cell r="AQ378">
            <v>4</v>
          </cell>
          <cell r="AR378">
            <v>25000</v>
          </cell>
          <cell r="AS378">
            <v>100000</v>
          </cell>
          <cell r="AT378">
            <v>0</v>
          </cell>
        </row>
        <row r="379">
          <cell r="A379">
            <v>10464</v>
          </cell>
          <cell r="K379">
            <v>0</v>
          </cell>
          <cell r="L379">
            <v>0</v>
          </cell>
          <cell r="P379">
            <v>0</v>
          </cell>
          <cell r="Q379">
            <v>0</v>
          </cell>
          <cell r="R379">
            <v>0</v>
          </cell>
          <cell r="S379">
            <v>0</v>
          </cell>
          <cell r="X379">
            <v>0</v>
          </cell>
          <cell r="Y379">
            <v>0</v>
          </cell>
          <cell r="Z379">
            <v>0</v>
          </cell>
          <cell r="AA379">
            <v>0</v>
          </cell>
          <cell r="AB379">
            <v>0</v>
          </cell>
          <cell r="AO379">
            <v>0</v>
          </cell>
        </row>
        <row r="380">
          <cell r="A380">
            <v>10465</v>
          </cell>
          <cell r="K380">
            <v>0</v>
          </cell>
          <cell r="L380">
            <v>0</v>
          </cell>
          <cell r="P380">
            <v>0</v>
          </cell>
          <cell r="Q380">
            <v>0</v>
          </cell>
          <cell r="R380">
            <v>0</v>
          </cell>
          <cell r="S380">
            <v>0</v>
          </cell>
          <cell r="X380">
            <v>0</v>
          </cell>
          <cell r="Y380">
            <v>0</v>
          </cell>
          <cell r="Z380">
            <v>0</v>
          </cell>
          <cell r="AA380">
            <v>0</v>
          </cell>
          <cell r="AB380">
            <v>0</v>
          </cell>
          <cell r="AO380">
            <v>0</v>
          </cell>
        </row>
        <row r="381">
          <cell r="A381">
            <v>10466</v>
          </cell>
          <cell r="K381">
            <v>0</v>
          </cell>
          <cell r="L381">
            <v>0</v>
          </cell>
          <cell r="P381">
            <v>0</v>
          </cell>
          <cell r="Q381">
            <v>0</v>
          </cell>
          <cell r="R381">
            <v>0</v>
          </cell>
          <cell r="S381">
            <v>0</v>
          </cell>
          <cell r="X381">
            <v>0</v>
          </cell>
          <cell r="Y381">
            <v>0</v>
          </cell>
          <cell r="Z381">
            <v>0</v>
          </cell>
          <cell r="AA381">
            <v>0</v>
          </cell>
          <cell r="AB381">
            <v>0</v>
          </cell>
          <cell r="AO381">
            <v>0</v>
          </cell>
        </row>
        <row r="382">
          <cell r="A382">
            <v>10467</v>
          </cell>
          <cell r="K382">
            <v>0</v>
          </cell>
          <cell r="L382">
            <v>0</v>
          </cell>
          <cell r="P382">
            <v>0</v>
          </cell>
          <cell r="Q382">
            <v>0</v>
          </cell>
          <cell r="R382">
            <v>0</v>
          </cell>
          <cell r="S382">
            <v>0</v>
          </cell>
          <cell r="X382">
            <v>0</v>
          </cell>
          <cell r="Y382">
            <v>0</v>
          </cell>
          <cell r="Z382">
            <v>0</v>
          </cell>
          <cell r="AA382">
            <v>0</v>
          </cell>
          <cell r="AB382">
            <v>0</v>
          </cell>
          <cell r="AO382">
            <v>0</v>
          </cell>
        </row>
        <row r="383">
          <cell r="A383">
            <v>10470</v>
          </cell>
          <cell r="B383">
            <v>46</v>
          </cell>
          <cell r="C383" t="str">
            <v>e.7</v>
          </cell>
          <cell r="D383" t="str">
            <v>Pek. Dinding batu bata (1:2psr)</v>
          </cell>
          <cell r="E383" t="str">
            <v>m2</v>
          </cell>
          <cell r="F383">
            <v>0</v>
          </cell>
          <cell r="H383">
            <v>1</v>
          </cell>
          <cell r="Z383">
            <v>0</v>
          </cell>
          <cell r="AA383">
            <v>26125</v>
          </cell>
          <cell r="AB383">
            <v>0</v>
          </cell>
          <cell r="AJ383">
            <v>35775.119999999995</v>
          </cell>
          <cell r="AK383">
            <v>0</v>
          </cell>
          <cell r="AO383">
            <v>1</v>
          </cell>
          <cell r="AS383">
            <v>195000</v>
          </cell>
          <cell r="AV383">
            <v>0</v>
          </cell>
          <cell r="AW383">
            <v>256900.12</v>
          </cell>
          <cell r="AX383">
            <v>0</v>
          </cell>
          <cell r="AZ383">
            <v>26125</v>
          </cell>
          <cell r="BA383">
            <v>35775.119999999995</v>
          </cell>
          <cell r="BB383">
            <v>195000</v>
          </cell>
          <cell r="BC383">
            <v>0</v>
          </cell>
          <cell r="BD383">
            <v>256900.12</v>
          </cell>
        </row>
        <row r="384">
          <cell r="A384">
            <v>10471</v>
          </cell>
          <cell r="G384" t="str">
            <v>Concrete Mixer, 0.25 m3</v>
          </cell>
          <cell r="H384">
            <v>1</v>
          </cell>
          <cell r="I384" t="str">
            <v>Jam</v>
          </cell>
          <cell r="J384">
            <v>1</v>
          </cell>
          <cell r="K384">
            <v>1</v>
          </cell>
          <cell r="L384">
            <v>1</v>
          </cell>
          <cell r="M384">
            <v>25</v>
          </cell>
          <cell r="N384">
            <v>7</v>
          </cell>
          <cell r="O384">
            <v>1</v>
          </cell>
          <cell r="P384">
            <v>175</v>
          </cell>
          <cell r="Q384">
            <v>0</v>
          </cell>
          <cell r="R384">
            <v>0</v>
          </cell>
          <cell r="S384">
            <v>0</v>
          </cell>
          <cell r="T384">
            <v>21527.000000000004</v>
          </cell>
          <cell r="U384">
            <v>4598</v>
          </cell>
          <cell r="V384">
            <v>0</v>
          </cell>
          <cell r="W384">
            <v>0</v>
          </cell>
          <cell r="X384">
            <v>0</v>
          </cell>
          <cell r="Y384">
            <v>0</v>
          </cell>
          <cell r="Z384">
            <v>0</v>
          </cell>
          <cell r="AA384">
            <v>26125</v>
          </cell>
          <cell r="AB384">
            <v>0</v>
          </cell>
          <cell r="AC384" t="str">
            <v>Semen Portland</v>
          </cell>
          <cell r="AD384" t="str">
            <v>kg</v>
          </cell>
          <cell r="AE384">
            <v>30</v>
          </cell>
          <cell r="AF384">
            <v>0</v>
          </cell>
          <cell r="AG384">
            <v>0</v>
          </cell>
          <cell r="AH384">
            <v>0</v>
          </cell>
          <cell r="AI384">
            <v>714</v>
          </cell>
          <cell r="AJ384">
            <v>21420</v>
          </cell>
          <cell r="AK384">
            <v>0</v>
          </cell>
          <cell r="AL384" t="str">
            <v>Mandor</v>
          </cell>
          <cell r="AM384">
            <v>1</v>
          </cell>
          <cell r="AN384" t="str">
            <v>Hari</v>
          </cell>
          <cell r="AO384">
            <v>1</v>
          </cell>
          <cell r="AP384">
            <v>0</v>
          </cell>
          <cell r="AQ384">
            <v>1</v>
          </cell>
          <cell r="AR384">
            <v>35000</v>
          </cell>
          <cell r="AS384">
            <v>35000</v>
          </cell>
          <cell r="AT384">
            <v>0</v>
          </cell>
        </row>
        <row r="385">
          <cell r="A385">
            <v>10472</v>
          </cell>
          <cell r="K385">
            <v>0</v>
          </cell>
          <cell r="L385">
            <v>0</v>
          </cell>
          <cell r="P385">
            <v>0</v>
          </cell>
          <cell r="Q385">
            <v>0</v>
          </cell>
          <cell r="R385">
            <v>0</v>
          </cell>
          <cell r="S385">
            <v>0</v>
          </cell>
          <cell r="X385">
            <v>0</v>
          </cell>
          <cell r="Y385">
            <v>0</v>
          </cell>
          <cell r="Z385">
            <v>0</v>
          </cell>
          <cell r="AA385">
            <v>0</v>
          </cell>
          <cell r="AB385">
            <v>0</v>
          </cell>
          <cell r="AC385" t="str">
            <v>Pasir Pasang</v>
          </cell>
          <cell r="AD385" t="str">
            <v>m3</v>
          </cell>
          <cell r="AE385">
            <v>3.5928143712574849E-2</v>
          </cell>
          <cell r="AF385">
            <v>0</v>
          </cell>
          <cell r="AG385">
            <v>0</v>
          </cell>
          <cell r="AH385">
            <v>0</v>
          </cell>
          <cell r="AI385">
            <v>61710</v>
          </cell>
          <cell r="AJ385">
            <v>2217.12</v>
          </cell>
          <cell r="AK385">
            <v>0</v>
          </cell>
          <cell r="AL385" t="str">
            <v>Tukang</v>
          </cell>
          <cell r="AM385">
            <v>2</v>
          </cell>
          <cell r="AN385" t="str">
            <v>Hari</v>
          </cell>
          <cell r="AO385">
            <v>1</v>
          </cell>
          <cell r="AP385">
            <v>0</v>
          </cell>
          <cell r="AQ385">
            <v>2</v>
          </cell>
          <cell r="AR385">
            <v>30000</v>
          </cell>
          <cell r="AS385">
            <v>60000</v>
          </cell>
          <cell r="AT385">
            <v>0</v>
          </cell>
        </row>
        <row r="386">
          <cell r="A386">
            <v>10473</v>
          </cell>
          <cell r="K386">
            <v>0</v>
          </cell>
          <cell r="L386">
            <v>0</v>
          </cell>
          <cell r="P386">
            <v>0</v>
          </cell>
          <cell r="Q386">
            <v>0</v>
          </cell>
          <cell r="R386">
            <v>0</v>
          </cell>
          <cell r="S386">
            <v>0</v>
          </cell>
          <cell r="X386">
            <v>0</v>
          </cell>
          <cell r="Y386">
            <v>0</v>
          </cell>
          <cell r="Z386">
            <v>0</v>
          </cell>
          <cell r="AA386">
            <v>0</v>
          </cell>
          <cell r="AB386">
            <v>0</v>
          </cell>
          <cell r="AC386" t="str">
            <v>Batu Bata</v>
          </cell>
          <cell r="AD386" t="str">
            <v>buah</v>
          </cell>
          <cell r="AE386">
            <v>70</v>
          </cell>
          <cell r="AF386">
            <v>0</v>
          </cell>
          <cell r="AG386">
            <v>0</v>
          </cell>
          <cell r="AH386">
            <v>0</v>
          </cell>
          <cell r="AI386">
            <v>173.4</v>
          </cell>
          <cell r="AJ386">
            <v>12138</v>
          </cell>
          <cell r="AK386">
            <v>0</v>
          </cell>
          <cell r="AL386" t="str">
            <v>Pekerja</v>
          </cell>
          <cell r="AM386">
            <v>4</v>
          </cell>
          <cell r="AN386" t="str">
            <v>Hari</v>
          </cell>
          <cell r="AO386">
            <v>1</v>
          </cell>
          <cell r="AP386">
            <v>0</v>
          </cell>
          <cell r="AQ386">
            <v>4</v>
          </cell>
          <cell r="AR386">
            <v>25000</v>
          </cell>
          <cell r="AS386">
            <v>100000</v>
          </cell>
          <cell r="AT386">
            <v>0</v>
          </cell>
        </row>
        <row r="387">
          <cell r="A387">
            <v>10474</v>
          </cell>
          <cell r="K387">
            <v>0</v>
          </cell>
          <cell r="L387">
            <v>0</v>
          </cell>
          <cell r="P387">
            <v>0</v>
          </cell>
          <cell r="Q387">
            <v>0</v>
          </cell>
          <cell r="R387">
            <v>0</v>
          </cell>
          <cell r="S387">
            <v>0</v>
          </cell>
          <cell r="X387">
            <v>0</v>
          </cell>
          <cell r="Y387">
            <v>0</v>
          </cell>
          <cell r="Z387">
            <v>0</v>
          </cell>
          <cell r="AA387">
            <v>0</v>
          </cell>
          <cell r="AB387">
            <v>0</v>
          </cell>
          <cell r="AO387">
            <v>0</v>
          </cell>
        </row>
        <row r="388">
          <cell r="A388">
            <v>10475</v>
          </cell>
          <cell r="K388">
            <v>0</v>
          </cell>
          <cell r="L388">
            <v>0</v>
          </cell>
          <cell r="P388">
            <v>0</v>
          </cell>
          <cell r="Q388">
            <v>0</v>
          </cell>
          <cell r="R388">
            <v>0</v>
          </cell>
          <cell r="S388">
            <v>0</v>
          </cell>
          <cell r="X388">
            <v>0</v>
          </cell>
          <cell r="Y388">
            <v>0</v>
          </cell>
          <cell r="Z388">
            <v>0</v>
          </cell>
          <cell r="AA388">
            <v>0</v>
          </cell>
          <cell r="AB388">
            <v>0</v>
          </cell>
          <cell r="AO388">
            <v>0</v>
          </cell>
        </row>
        <row r="389">
          <cell r="A389">
            <v>10476</v>
          </cell>
          <cell r="K389">
            <v>0</v>
          </cell>
          <cell r="L389">
            <v>0</v>
          </cell>
          <cell r="P389">
            <v>0</v>
          </cell>
          <cell r="Q389">
            <v>0</v>
          </cell>
          <cell r="R389">
            <v>0</v>
          </cell>
          <cell r="S389">
            <v>0</v>
          </cell>
          <cell r="X389">
            <v>0</v>
          </cell>
          <cell r="Y389">
            <v>0</v>
          </cell>
          <cell r="Z389">
            <v>0</v>
          </cell>
          <cell r="AA389">
            <v>0</v>
          </cell>
          <cell r="AB389">
            <v>0</v>
          </cell>
          <cell r="AO389">
            <v>0</v>
          </cell>
        </row>
        <row r="390">
          <cell r="A390">
            <v>10477</v>
          </cell>
          <cell r="K390">
            <v>0</v>
          </cell>
          <cell r="L390">
            <v>0</v>
          </cell>
          <cell r="P390">
            <v>0</v>
          </cell>
          <cell r="Q390">
            <v>0</v>
          </cell>
          <cell r="R390">
            <v>0</v>
          </cell>
          <cell r="S390">
            <v>0</v>
          </cell>
          <cell r="X390">
            <v>0</v>
          </cell>
          <cell r="Y390">
            <v>0</v>
          </cell>
          <cell r="Z390">
            <v>0</v>
          </cell>
          <cell r="AA390">
            <v>0</v>
          </cell>
          <cell r="AB390">
            <v>0</v>
          </cell>
          <cell r="AO390">
            <v>0</v>
          </cell>
        </row>
        <row r="391">
          <cell r="A391">
            <v>10480</v>
          </cell>
          <cell r="B391">
            <v>47</v>
          </cell>
          <cell r="C391" t="str">
            <v>e.8</v>
          </cell>
          <cell r="D391" t="str">
            <v>Pek. Rabat Beton</v>
          </cell>
          <cell r="E391" t="str">
            <v>m3</v>
          </cell>
          <cell r="F391">
            <v>0</v>
          </cell>
          <cell r="H391">
            <v>1</v>
          </cell>
          <cell r="Z391">
            <v>0</v>
          </cell>
          <cell r="AA391">
            <v>131695.09999999998</v>
          </cell>
          <cell r="AB391">
            <v>0</v>
          </cell>
          <cell r="AJ391">
            <v>1703400</v>
          </cell>
          <cell r="AK391">
            <v>0</v>
          </cell>
          <cell r="AO391">
            <v>1</v>
          </cell>
          <cell r="AS391">
            <v>85000</v>
          </cell>
          <cell r="AV391">
            <v>0</v>
          </cell>
          <cell r="AW391">
            <v>1920095.1</v>
          </cell>
          <cell r="AX391">
            <v>0</v>
          </cell>
          <cell r="AZ391">
            <v>131695.09999999998</v>
          </cell>
          <cell r="BA391">
            <v>1703400</v>
          </cell>
          <cell r="BB391">
            <v>85000</v>
          </cell>
          <cell r="BC391">
            <v>0</v>
          </cell>
          <cell r="BD391">
            <v>1920095.1</v>
          </cell>
        </row>
        <row r="392">
          <cell r="A392">
            <v>10481</v>
          </cell>
          <cell r="G392" t="str">
            <v>Chute</v>
          </cell>
          <cell r="H392">
            <v>1</v>
          </cell>
          <cell r="I392" t="str">
            <v>ls</v>
          </cell>
          <cell r="J392">
            <v>1</v>
          </cell>
          <cell r="K392">
            <v>1</v>
          </cell>
          <cell r="L392">
            <v>1</v>
          </cell>
          <cell r="M392">
            <v>25</v>
          </cell>
          <cell r="N392">
            <v>7</v>
          </cell>
          <cell r="O392">
            <v>1</v>
          </cell>
          <cell r="P392">
            <v>175</v>
          </cell>
          <cell r="Q392">
            <v>0</v>
          </cell>
          <cell r="R392">
            <v>0</v>
          </cell>
          <cell r="S392">
            <v>0</v>
          </cell>
          <cell r="T392">
            <v>50000</v>
          </cell>
          <cell r="U392">
            <v>0</v>
          </cell>
          <cell r="V392">
            <v>0</v>
          </cell>
          <cell r="W392">
            <v>0</v>
          </cell>
          <cell r="X392">
            <v>0</v>
          </cell>
          <cell r="Y392">
            <v>0</v>
          </cell>
          <cell r="Z392">
            <v>0</v>
          </cell>
          <cell r="AA392">
            <v>50000</v>
          </cell>
          <cell r="AB392">
            <v>0</v>
          </cell>
          <cell r="AC392" t="str">
            <v>Ready Mixed Concrete Type K-175</v>
          </cell>
          <cell r="AD392" t="str">
            <v>m3</v>
          </cell>
          <cell r="AE392">
            <v>1</v>
          </cell>
          <cell r="AF392">
            <v>0</v>
          </cell>
          <cell r="AG392">
            <v>0</v>
          </cell>
          <cell r="AH392">
            <v>0</v>
          </cell>
          <cell r="AI392">
            <v>357000</v>
          </cell>
          <cell r="AJ392">
            <v>357000</v>
          </cell>
          <cell r="AK392">
            <v>0</v>
          </cell>
          <cell r="AL392" t="str">
            <v>Mandor</v>
          </cell>
          <cell r="AM392">
            <v>1</v>
          </cell>
          <cell r="AN392" t="str">
            <v>Hari</v>
          </cell>
          <cell r="AO392">
            <v>1</v>
          </cell>
          <cell r="AP392">
            <v>0</v>
          </cell>
          <cell r="AQ392">
            <v>1</v>
          </cell>
          <cell r="AR392">
            <v>35000</v>
          </cell>
          <cell r="AS392">
            <v>35000</v>
          </cell>
          <cell r="AT392">
            <v>0</v>
          </cell>
        </row>
        <row r="393">
          <cell r="A393">
            <v>10482</v>
          </cell>
          <cell r="G393" t="str">
            <v>Concrete Vibrator, d2"</v>
          </cell>
          <cell r="H393">
            <v>0.64000000000000012</v>
          </cell>
          <cell r="I393" t="str">
            <v>Jam</v>
          </cell>
          <cell r="J393">
            <v>1</v>
          </cell>
          <cell r="K393">
            <v>1.5625</v>
          </cell>
          <cell r="L393">
            <v>1</v>
          </cell>
          <cell r="P393">
            <v>175</v>
          </cell>
          <cell r="Q393">
            <v>0</v>
          </cell>
          <cell r="R393">
            <v>0</v>
          </cell>
          <cell r="S393">
            <v>0</v>
          </cell>
          <cell r="T393">
            <v>21046.3</v>
          </cell>
          <cell r="U393">
            <v>4598</v>
          </cell>
          <cell r="V393">
            <v>0</v>
          </cell>
          <cell r="W393">
            <v>0</v>
          </cell>
          <cell r="X393">
            <v>0</v>
          </cell>
          <cell r="Y393">
            <v>0</v>
          </cell>
          <cell r="Z393">
            <v>0</v>
          </cell>
          <cell r="AA393">
            <v>40069.21</v>
          </cell>
          <cell r="AB393">
            <v>0</v>
          </cell>
          <cell r="AC393" t="str">
            <v>besi ulir</v>
          </cell>
          <cell r="AD393" t="str">
            <v>kg</v>
          </cell>
          <cell r="AE393">
            <v>140</v>
          </cell>
          <cell r="AF393">
            <v>0</v>
          </cell>
          <cell r="AG393">
            <v>0</v>
          </cell>
          <cell r="AH393">
            <v>0</v>
          </cell>
          <cell r="AI393">
            <v>5610</v>
          </cell>
          <cell r="AJ393">
            <v>785400</v>
          </cell>
          <cell r="AK393">
            <v>0</v>
          </cell>
          <cell r="AL393" t="str">
            <v>Pekerja</v>
          </cell>
          <cell r="AM393">
            <v>2</v>
          </cell>
          <cell r="AN393" t="str">
            <v>Hari</v>
          </cell>
          <cell r="AO393">
            <v>1</v>
          </cell>
          <cell r="AP393">
            <v>0</v>
          </cell>
          <cell r="AQ393">
            <v>2</v>
          </cell>
          <cell r="AR393">
            <v>25000</v>
          </cell>
          <cell r="AS393">
            <v>50000</v>
          </cell>
          <cell r="AT393">
            <v>0</v>
          </cell>
        </row>
        <row r="394">
          <cell r="A394">
            <v>10483</v>
          </cell>
          <cell r="G394" t="str">
            <v>Air Compressor</v>
          </cell>
          <cell r="H394">
            <v>1.2800000000000002</v>
          </cell>
          <cell r="I394" t="str">
            <v>Jam</v>
          </cell>
          <cell r="J394">
            <v>1</v>
          </cell>
          <cell r="K394">
            <v>0.78120000000000001</v>
          </cell>
          <cell r="L394">
            <v>1</v>
          </cell>
          <cell r="P394">
            <v>175</v>
          </cell>
          <cell r="Q394">
            <v>0</v>
          </cell>
          <cell r="R394">
            <v>0</v>
          </cell>
          <cell r="S394">
            <v>0</v>
          </cell>
          <cell r="T394">
            <v>34892.549999999996</v>
          </cell>
          <cell r="U394">
            <v>18392</v>
          </cell>
          <cell r="V394">
            <v>0</v>
          </cell>
          <cell r="W394">
            <v>0</v>
          </cell>
          <cell r="X394">
            <v>0</v>
          </cell>
          <cell r="Y394">
            <v>0</v>
          </cell>
          <cell r="Z394">
            <v>0</v>
          </cell>
          <cell r="AA394">
            <v>41625.89</v>
          </cell>
          <cell r="AB394">
            <v>0</v>
          </cell>
          <cell r="AC394" t="str">
            <v>bekisting</v>
          </cell>
          <cell r="AD394" t="str">
            <v>m3</v>
          </cell>
          <cell r="AE394">
            <v>1</v>
          </cell>
          <cell r="AF394">
            <v>0</v>
          </cell>
          <cell r="AG394">
            <v>0</v>
          </cell>
          <cell r="AH394">
            <v>0</v>
          </cell>
          <cell r="AI394">
            <v>561000</v>
          </cell>
          <cell r="AJ394">
            <v>561000</v>
          </cell>
          <cell r="AK394">
            <v>0</v>
          </cell>
          <cell r="AO394">
            <v>0</v>
          </cell>
        </row>
        <row r="395">
          <cell r="A395">
            <v>10484</v>
          </cell>
          <cell r="K395">
            <v>0</v>
          </cell>
          <cell r="L395">
            <v>0</v>
          </cell>
          <cell r="P395">
            <v>0</v>
          </cell>
          <cell r="Q395">
            <v>0</v>
          </cell>
          <cell r="R395">
            <v>0</v>
          </cell>
          <cell r="S395">
            <v>0</v>
          </cell>
          <cell r="X395">
            <v>0</v>
          </cell>
          <cell r="Y395">
            <v>0</v>
          </cell>
          <cell r="Z395">
            <v>0</v>
          </cell>
          <cell r="AA395">
            <v>0</v>
          </cell>
          <cell r="AB395">
            <v>0</v>
          </cell>
          <cell r="AE395">
            <v>0</v>
          </cell>
          <cell r="AF395">
            <v>0</v>
          </cell>
          <cell r="AG395">
            <v>0</v>
          </cell>
          <cell r="AH395">
            <v>0</v>
          </cell>
          <cell r="AJ395">
            <v>0</v>
          </cell>
          <cell r="AK395">
            <v>0</v>
          </cell>
          <cell r="AO395">
            <v>0</v>
          </cell>
        </row>
        <row r="396">
          <cell r="A396">
            <v>10485</v>
          </cell>
          <cell r="K396">
            <v>0</v>
          </cell>
          <cell r="L396">
            <v>0</v>
          </cell>
          <cell r="P396">
            <v>0</v>
          </cell>
          <cell r="Q396">
            <v>0</v>
          </cell>
          <cell r="R396">
            <v>0</v>
          </cell>
          <cell r="S396">
            <v>0</v>
          </cell>
          <cell r="X396">
            <v>0</v>
          </cell>
          <cell r="Y396">
            <v>0</v>
          </cell>
          <cell r="Z396">
            <v>0</v>
          </cell>
          <cell r="AA396">
            <v>0</v>
          </cell>
          <cell r="AB396">
            <v>0</v>
          </cell>
          <cell r="AO396">
            <v>0</v>
          </cell>
        </row>
        <row r="397">
          <cell r="A397">
            <v>10486</v>
          </cell>
          <cell r="K397">
            <v>0</v>
          </cell>
          <cell r="L397">
            <v>0</v>
          </cell>
          <cell r="P397">
            <v>0</v>
          </cell>
          <cell r="Q397">
            <v>0</v>
          </cell>
          <cell r="R397">
            <v>0</v>
          </cell>
          <cell r="S397">
            <v>0</v>
          </cell>
          <cell r="X397">
            <v>0</v>
          </cell>
          <cell r="Y397">
            <v>0</v>
          </cell>
          <cell r="Z397">
            <v>0</v>
          </cell>
          <cell r="AA397">
            <v>0</v>
          </cell>
          <cell r="AB397">
            <v>0</v>
          </cell>
          <cell r="AO397">
            <v>0</v>
          </cell>
        </row>
        <row r="398">
          <cell r="A398">
            <v>10487</v>
          </cell>
          <cell r="K398">
            <v>0</v>
          </cell>
          <cell r="L398">
            <v>0</v>
          </cell>
          <cell r="P398">
            <v>0</v>
          </cell>
          <cell r="Q398">
            <v>0</v>
          </cell>
          <cell r="R398">
            <v>0</v>
          </cell>
          <cell r="S398">
            <v>0</v>
          </cell>
          <cell r="X398">
            <v>0</v>
          </cell>
          <cell r="Y398">
            <v>0</v>
          </cell>
          <cell r="Z398">
            <v>0</v>
          </cell>
          <cell r="AA398">
            <v>0</v>
          </cell>
          <cell r="AB398">
            <v>0</v>
          </cell>
          <cell r="AO398">
            <v>0</v>
          </cell>
        </row>
        <row r="399">
          <cell r="A399">
            <v>10490</v>
          </cell>
          <cell r="B399">
            <v>48</v>
          </cell>
          <cell r="C399" t="str">
            <v>e.9</v>
          </cell>
          <cell r="D399" t="str">
            <v>Pek. Pintu</v>
          </cell>
          <cell r="E399" t="str">
            <v>buah</v>
          </cell>
          <cell r="F399">
            <v>0</v>
          </cell>
          <cell r="H399">
            <v>1</v>
          </cell>
          <cell r="Z399">
            <v>0</v>
          </cell>
          <cell r="AA399">
            <v>500</v>
          </cell>
          <cell r="AB399">
            <v>0</v>
          </cell>
          <cell r="AJ399">
            <v>1530000</v>
          </cell>
          <cell r="AK399">
            <v>0</v>
          </cell>
          <cell r="AO399">
            <v>1</v>
          </cell>
          <cell r="AS399">
            <v>245000</v>
          </cell>
          <cell r="AT399">
            <v>0</v>
          </cell>
          <cell r="AV399">
            <v>0</v>
          </cell>
          <cell r="AW399">
            <v>1775500</v>
          </cell>
          <cell r="AX399">
            <v>0</v>
          </cell>
          <cell r="AZ399">
            <v>500</v>
          </cell>
          <cell r="BA399">
            <v>1530000</v>
          </cell>
          <cell r="BB399">
            <v>245000</v>
          </cell>
          <cell r="BC399">
            <v>0</v>
          </cell>
          <cell r="BD399">
            <v>1775500</v>
          </cell>
        </row>
        <row r="400">
          <cell r="A400">
            <v>10491</v>
          </cell>
          <cell r="G400" t="str">
            <v>Alat bantu</v>
          </cell>
          <cell r="H400">
            <v>1</v>
          </cell>
          <cell r="I400" t="str">
            <v>ls</v>
          </cell>
          <cell r="J400">
            <v>1</v>
          </cell>
          <cell r="K400">
            <v>1</v>
          </cell>
          <cell r="L400">
            <v>1</v>
          </cell>
          <cell r="M400">
            <v>25</v>
          </cell>
          <cell r="N400">
            <v>7</v>
          </cell>
          <cell r="O400">
            <v>1</v>
          </cell>
          <cell r="P400">
            <v>175</v>
          </cell>
          <cell r="Q400">
            <v>0</v>
          </cell>
          <cell r="R400">
            <v>0</v>
          </cell>
          <cell r="S400">
            <v>0</v>
          </cell>
          <cell r="T400">
            <v>500</v>
          </cell>
          <cell r="U400">
            <v>0</v>
          </cell>
          <cell r="V400">
            <v>0</v>
          </cell>
          <cell r="W400">
            <v>0</v>
          </cell>
          <cell r="X400">
            <v>0</v>
          </cell>
          <cell r="Y400">
            <v>0</v>
          </cell>
          <cell r="Z400">
            <v>0</v>
          </cell>
          <cell r="AA400">
            <v>500</v>
          </cell>
          <cell r="AB400">
            <v>0</v>
          </cell>
          <cell r="AC400" t="str">
            <v>Pintu kayu + bingkai</v>
          </cell>
          <cell r="AD400" t="str">
            <v>buah</v>
          </cell>
          <cell r="AE400">
            <v>1</v>
          </cell>
          <cell r="AF400">
            <v>0</v>
          </cell>
          <cell r="AG400">
            <v>0</v>
          </cell>
          <cell r="AH400">
            <v>0</v>
          </cell>
          <cell r="AI400">
            <v>1530000</v>
          </cell>
          <cell r="AJ400">
            <v>1530000</v>
          </cell>
          <cell r="AK400">
            <v>0</v>
          </cell>
          <cell r="AL400" t="str">
            <v>Mandor</v>
          </cell>
          <cell r="AM400">
            <v>1</v>
          </cell>
          <cell r="AN400" t="str">
            <v>Hari</v>
          </cell>
          <cell r="AO400">
            <v>1</v>
          </cell>
          <cell r="AP400">
            <v>0</v>
          </cell>
          <cell r="AQ400">
            <v>1</v>
          </cell>
          <cell r="AR400">
            <v>35000</v>
          </cell>
          <cell r="AS400">
            <v>35000</v>
          </cell>
          <cell r="AT400">
            <v>0</v>
          </cell>
        </row>
        <row r="401">
          <cell r="A401">
            <v>10492</v>
          </cell>
          <cell r="K401">
            <v>0</v>
          </cell>
          <cell r="L401">
            <v>0</v>
          </cell>
          <cell r="P401">
            <v>0</v>
          </cell>
          <cell r="Q401">
            <v>0</v>
          </cell>
          <cell r="R401">
            <v>0</v>
          </cell>
          <cell r="S401">
            <v>0</v>
          </cell>
          <cell r="V401">
            <v>0</v>
          </cell>
          <cell r="W401">
            <v>0</v>
          </cell>
          <cell r="X401">
            <v>0</v>
          </cell>
          <cell r="Y401">
            <v>0</v>
          </cell>
          <cell r="Z401">
            <v>0</v>
          </cell>
          <cell r="AA401">
            <v>0</v>
          </cell>
          <cell r="AB401">
            <v>0</v>
          </cell>
          <cell r="AF401">
            <v>0</v>
          </cell>
          <cell r="AG401">
            <v>0</v>
          </cell>
          <cell r="AH401">
            <v>0</v>
          </cell>
          <cell r="AJ401">
            <v>0</v>
          </cell>
          <cell r="AK401">
            <v>0</v>
          </cell>
          <cell r="AL401" t="str">
            <v>Tukang</v>
          </cell>
          <cell r="AM401">
            <v>2</v>
          </cell>
          <cell r="AN401" t="str">
            <v>Hari</v>
          </cell>
          <cell r="AO401">
            <v>1</v>
          </cell>
          <cell r="AP401">
            <v>0</v>
          </cell>
          <cell r="AQ401">
            <v>2</v>
          </cell>
          <cell r="AR401">
            <v>30000</v>
          </cell>
          <cell r="AS401">
            <v>60000</v>
          </cell>
          <cell r="AT401">
            <v>0</v>
          </cell>
        </row>
        <row r="402">
          <cell r="A402">
            <v>10493</v>
          </cell>
          <cell r="K402">
            <v>0</v>
          </cell>
          <cell r="L402">
            <v>0</v>
          </cell>
          <cell r="P402">
            <v>0</v>
          </cell>
          <cell r="Q402">
            <v>0</v>
          </cell>
          <cell r="R402">
            <v>0</v>
          </cell>
          <cell r="S402">
            <v>0</v>
          </cell>
          <cell r="X402">
            <v>0</v>
          </cell>
          <cell r="Y402">
            <v>0</v>
          </cell>
          <cell r="Z402">
            <v>0</v>
          </cell>
          <cell r="AA402">
            <v>0</v>
          </cell>
          <cell r="AB402">
            <v>0</v>
          </cell>
          <cell r="AF402">
            <v>0</v>
          </cell>
          <cell r="AG402">
            <v>0</v>
          </cell>
          <cell r="AH402">
            <v>0</v>
          </cell>
          <cell r="AJ402">
            <v>0</v>
          </cell>
          <cell r="AK402">
            <v>0</v>
          </cell>
          <cell r="AL402" t="str">
            <v>Pekerja</v>
          </cell>
          <cell r="AM402">
            <v>6</v>
          </cell>
          <cell r="AN402" t="str">
            <v>Hari</v>
          </cell>
          <cell r="AO402">
            <v>1</v>
          </cell>
          <cell r="AP402">
            <v>0</v>
          </cell>
          <cell r="AQ402">
            <v>6</v>
          </cell>
          <cell r="AR402">
            <v>25000</v>
          </cell>
          <cell r="AS402">
            <v>150000</v>
          </cell>
          <cell r="AT402">
            <v>0</v>
          </cell>
        </row>
        <row r="403">
          <cell r="A403">
            <v>10494</v>
          </cell>
          <cell r="K403">
            <v>0</v>
          </cell>
          <cell r="L403">
            <v>0</v>
          </cell>
          <cell r="P403">
            <v>0</v>
          </cell>
          <cell r="Q403">
            <v>0</v>
          </cell>
          <cell r="R403">
            <v>0</v>
          </cell>
          <cell r="S403">
            <v>0</v>
          </cell>
          <cell r="X403">
            <v>0</v>
          </cell>
          <cell r="Y403">
            <v>0</v>
          </cell>
          <cell r="Z403">
            <v>0</v>
          </cell>
          <cell r="AA403">
            <v>0</v>
          </cell>
          <cell r="AB403">
            <v>0</v>
          </cell>
          <cell r="AF403">
            <v>0</v>
          </cell>
          <cell r="AG403">
            <v>0</v>
          </cell>
          <cell r="AH403">
            <v>0</v>
          </cell>
          <cell r="AJ403">
            <v>0</v>
          </cell>
          <cell r="AK403">
            <v>0</v>
          </cell>
          <cell r="AO403">
            <v>0</v>
          </cell>
        </row>
        <row r="404">
          <cell r="A404">
            <v>10495</v>
          </cell>
          <cell r="K404">
            <v>0</v>
          </cell>
          <cell r="L404">
            <v>0</v>
          </cell>
          <cell r="P404">
            <v>0</v>
          </cell>
          <cell r="Q404">
            <v>0</v>
          </cell>
          <cell r="R404">
            <v>0</v>
          </cell>
          <cell r="S404">
            <v>0</v>
          </cell>
          <cell r="X404">
            <v>0</v>
          </cell>
          <cell r="Y404">
            <v>0</v>
          </cell>
          <cell r="Z404">
            <v>0</v>
          </cell>
          <cell r="AA404">
            <v>0</v>
          </cell>
          <cell r="AB404">
            <v>0</v>
          </cell>
          <cell r="AO404">
            <v>0</v>
          </cell>
        </row>
        <row r="405">
          <cell r="A405">
            <v>10496</v>
          </cell>
          <cell r="K405">
            <v>0</v>
          </cell>
          <cell r="L405">
            <v>0</v>
          </cell>
          <cell r="P405">
            <v>0</v>
          </cell>
          <cell r="Q405">
            <v>0</v>
          </cell>
          <cell r="R405">
            <v>0</v>
          </cell>
          <cell r="S405">
            <v>0</v>
          </cell>
          <cell r="X405">
            <v>0</v>
          </cell>
          <cell r="Y405">
            <v>0</v>
          </cell>
          <cell r="Z405">
            <v>0</v>
          </cell>
          <cell r="AA405">
            <v>0</v>
          </cell>
          <cell r="AB405">
            <v>0</v>
          </cell>
          <cell r="AO405">
            <v>0</v>
          </cell>
        </row>
        <row r="406">
          <cell r="A406">
            <v>10497</v>
          </cell>
          <cell r="K406">
            <v>0</v>
          </cell>
          <cell r="L406">
            <v>0</v>
          </cell>
          <cell r="P406">
            <v>0</v>
          </cell>
          <cell r="Q406">
            <v>0</v>
          </cell>
          <cell r="R406">
            <v>0</v>
          </cell>
          <cell r="S406">
            <v>0</v>
          </cell>
          <cell r="X406">
            <v>0</v>
          </cell>
          <cell r="Y406">
            <v>0</v>
          </cell>
          <cell r="Z406">
            <v>0</v>
          </cell>
          <cell r="AA406">
            <v>0</v>
          </cell>
          <cell r="AB406">
            <v>0</v>
          </cell>
          <cell r="AO406">
            <v>0</v>
          </cell>
        </row>
        <row r="407">
          <cell r="A407">
            <v>10500</v>
          </cell>
          <cell r="B407">
            <v>49</v>
          </cell>
          <cell r="C407" t="str">
            <v>e.10</v>
          </cell>
          <cell r="D407" t="str">
            <v>Pek. Jendela + ventilasi (rumah jaga)</v>
          </cell>
          <cell r="E407" t="str">
            <v>buah</v>
          </cell>
          <cell r="F407">
            <v>0</v>
          </cell>
          <cell r="H407">
            <v>1</v>
          </cell>
          <cell r="Z407">
            <v>0</v>
          </cell>
          <cell r="AA407">
            <v>500</v>
          </cell>
          <cell r="AB407">
            <v>0</v>
          </cell>
          <cell r="AJ407">
            <v>816000</v>
          </cell>
          <cell r="AK407">
            <v>0</v>
          </cell>
          <cell r="AO407">
            <v>1</v>
          </cell>
          <cell r="AS407">
            <v>195000</v>
          </cell>
          <cell r="AT407">
            <v>0</v>
          </cell>
          <cell r="AV407">
            <v>0</v>
          </cell>
          <cell r="AW407">
            <v>1011500</v>
          </cell>
          <cell r="AX407">
            <v>0</v>
          </cell>
          <cell r="AZ407">
            <v>500</v>
          </cell>
          <cell r="BA407">
            <v>816000</v>
          </cell>
          <cell r="BB407">
            <v>195000</v>
          </cell>
          <cell r="BC407">
            <v>0</v>
          </cell>
          <cell r="BD407">
            <v>1011500</v>
          </cell>
        </row>
        <row r="408">
          <cell r="A408">
            <v>10501</v>
          </cell>
          <cell r="G408" t="str">
            <v>Alat bantu</v>
          </cell>
          <cell r="H408">
            <v>1</v>
          </cell>
          <cell r="I408" t="str">
            <v>ls</v>
          </cell>
          <cell r="J408">
            <v>1</v>
          </cell>
          <cell r="K408">
            <v>1</v>
          </cell>
          <cell r="L408">
            <v>1</v>
          </cell>
          <cell r="M408">
            <v>25</v>
          </cell>
          <cell r="N408">
            <v>7</v>
          </cell>
          <cell r="O408">
            <v>1</v>
          </cell>
          <cell r="P408">
            <v>175</v>
          </cell>
          <cell r="Q408">
            <v>0</v>
          </cell>
          <cell r="R408">
            <v>0</v>
          </cell>
          <cell r="S408">
            <v>0</v>
          </cell>
          <cell r="T408">
            <v>500</v>
          </cell>
          <cell r="U408">
            <v>0</v>
          </cell>
          <cell r="V408">
            <v>0</v>
          </cell>
          <cell r="W408">
            <v>0</v>
          </cell>
          <cell r="X408">
            <v>0</v>
          </cell>
          <cell r="Y408">
            <v>0</v>
          </cell>
          <cell r="Z408">
            <v>0</v>
          </cell>
          <cell r="AA408">
            <v>500</v>
          </cell>
          <cell r="AB408">
            <v>0</v>
          </cell>
          <cell r="AC408" t="str">
            <v>Jendela</v>
          </cell>
          <cell r="AD408" t="str">
            <v>buah</v>
          </cell>
          <cell r="AE408">
            <v>1</v>
          </cell>
          <cell r="AF408">
            <v>0</v>
          </cell>
          <cell r="AG408">
            <v>0</v>
          </cell>
          <cell r="AH408">
            <v>0</v>
          </cell>
          <cell r="AI408">
            <v>816000</v>
          </cell>
          <cell r="AJ408">
            <v>816000</v>
          </cell>
          <cell r="AK408">
            <v>0</v>
          </cell>
          <cell r="AL408" t="str">
            <v>Mandor</v>
          </cell>
          <cell r="AM408">
            <v>1</v>
          </cell>
          <cell r="AN408" t="str">
            <v>Hari</v>
          </cell>
          <cell r="AO408">
            <v>1</v>
          </cell>
          <cell r="AP408">
            <v>0</v>
          </cell>
          <cell r="AQ408">
            <v>1</v>
          </cell>
          <cell r="AR408">
            <v>35000</v>
          </cell>
          <cell r="AS408">
            <v>35000</v>
          </cell>
          <cell r="AT408">
            <v>0</v>
          </cell>
        </row>
        <row r="409">
          <cell r="A409">
            <v>10502</v>
          </cell>
          <cell r="K409">
            <v>0</v>
          </cell>
          <cell r="L409">
            <v>0</v>
          </cell>
          <cell r="P409">
            <v>0</v>
          </cell>
          <cell r="Q409">
            <v>0</v>
          </cell>
          <cell r="R409">
            <v>0</v>
          </cell>
          <cell r="S409">
            <v>0</v>
          </cell>
          <cell r="V409">
            <v>0</v>
          </cell>
          <cell r="W409">
            <v>0</v>
          </cell>
          <cell r="X409">
            <v>0</v>
          </cell>
          <cell r="Y409">
            <v>0</v>
          </cell>
          <cell r="Z409">
            <v>0</v>
          </cell>
          <cell r="AA409">
            <v>0</v>
          </cell>
          <cell r="AB409">
            <v>0</v>
          </cell>
          <cell r="AF409">
            <v>0</v>
          </cell>
          <cell r="AG409">
            <v>0</v>
          </cell>
          <cell r="AH409">
            <v>0</v>
          </cell>
          <cell r="AJ409">
            <v>0</v>
          </cell>
          <cell r="AK409">
            <v>0</v>
          </cell>
          <cell r="AL409" t="str">
            <v>Tukang</v>
          </cell>
          <cell r="AM409">
            <v>2</v>
          </cell>
          <cell r="AN409" t="str">
            <v>Hari</v>
          </cell>
          <cell r="AO409">
            <v>1</v>
          </cell>
          <cell r="AP409">
            <v>0</v>
          </cell>
          <cell r="AQ409">
            <v>2</v>
          </cell>
          <cell r="AR409">
            <v>30000</v>
          </cell>
          <cell r="AS409">
            <v>60000</v>
          </cell>
          <cell r="AT409">
            <v>0</v>
          </cell>
        </row>
        <row r="410">
          <cell r="A410">
            <v>10503</v>
          </cell>
          <cell r="K410">
            <v>0</v>
          </cell>
          <cell r="L410">
            <v>0</v>
          </cell>
          <cell r="P410">
            <v>0</v>
          </cell>
          <cell r="Q410">
            <v>0</v>
          </cell>
          <cell r="R410">
            <v>0</v>
          </cell>
          <cell r="S410">
            <v>0</v>
          </cell>
          <cell r="X410">
            <v>0</v>
          </cell>
          <cell r="Y410">
            <v>0</v>
          </cell>
          <cell r="Z410">
            <v>0</v>
          </cell>
          <cell r="AA410">
            <v>0</v>
          </cell>
          <cell r="AB410">
            <v>0</v>
          </cell>
          <cell r="AF410">
            <v>0</v>
          </cell>
          <cell r="AG410">
            <v>0</v>
          </cell>
          <cell r="AH410">
            <v>0</v>
          </cell>
          <cell r="AJ410">
            <v>0</v>
          </cell>
          <cell r="AK410">
            <v>0</v>
          </cell>
          <cell r="AL410" t="str">
            <v>Pekerja</v>
          </cell>
          <cell r="AM410">
            <v>4</v>
          </cell>
          <cell r="AN410" t="str">
            <v>Hari</v>
          </cell>
          <cell r="AO410">
            <v>1</v>
          </cell>
          <cell r="AP410">
            <v>0</v>
          </cell>
          <cell r="AQ410">
            <v>4</v>
          </cell>
          <cell r="AR410">
            <v>25000</v>
          </cell>
          <cell r="AS410">
            <v>100000</v>
          </cell>
          <cell r="AT410">
            <v>0</v>
          </cell>
        </row>
        <row r="411">
          <cell r="A411">
            <v>10504</v>
          </cell>
          <cell r="K411">
            <v>0</v>
          </cell>
          <cell r="L411">
            <v>0</v>
          </cell>
          <cell r="P411">
            <v>0</v>
          </cell>
          <cell r="Q411">
            <v>0</v>
          </cell>
          <cell r="R411">
            <v>0</v>
          </cell>
          <cell r="S411">
            <v>0</v>
          </cell>
          <cell r="X411">
            <v>0</v>
          </cell>
          <cell r="Y411">
            <v>0</v>
          </cell>
          <cell r="Z411">
            <v>0</v>
          </cell>
          <cell r="AA411">
            <v>0</v>
          </cell>
          <cell r="AB411">
            <v>0</v>
          </cell>
          <cell r="AF411">
            <v>0</v>
          </cell>
          <cell r="AG411">
            <v>0</v>
          </cell>
          <cell r="AH411">
            <v>0</v>
          </cell>
          <cell r="AJ411">
            <v>0</v>
          </cell>
          <cell r="AK411">
            <v>0</v>
          </cell>
          <cell r="AO411">
            <v>0</v>
          </cell>
        </row>
        <row r="412">
          <cell r="A412">
            <v>10505</v>
          </cell>
          <cell r="K412">
            <v>0</v>
          </cell>
          <cell r="L412">
            <v>0</v>
          </cell>
          <cell r="P412">
            <v>0</v>
          </cell>
          <cell r="Q412">
            <v>0</v>
          </cell>
          <cell r="R412">
            <v>0</v>
          </cell>
          <cell r="S412">
            <v>0</v>
          </cell>
          <cell r="X412">
            <v>0</v>
          </cell>
          <cell r="Y412">
            <v>0</v>
          </cell>
          <cell r="Z412">
            <v>0</v>
          </cell>
          <cell r="AA412">
            <v>0</v>
          </cell>
          <cell r="AB412">
            <v>0</v>
          </cell>
          <cell r="AF412">
            <v>0</v>
          </cell>
          <cell r="AG412">
            <v>0</v>
          </cell>
          <cell r="AH412">
            <v>0</v>
          </cell>
          <cell r="AJ412">
            <v>0</v>
          </cell>
          <cell r="AK412">
            <v>0</v>
          </cell>
          <cell r="AO412">
            <v>0</v>
          </cell>
        </row>
        <row r="413">
          <cell r="A413">
            <v>10506</v>
          </cell>
          <cell r="K413">
            <v>0</v>
          </cell>
          <cell r="L413">
            <v>0</v>
          </cell>
          <cell r="P413">
            <v>0</v>
          </cell>
          <cell r="Q413">
            <v>0</v>
          </cell>
          <cell r="R413">
            <v>0</v>
          </cell>
          <cell r="S413">
            <v>0</v>
          </cell>
          <cell r="X413">
            <v>0</v>
          </cell>
          <cell r="Y413">
            <v>0</v>
          </cell>
          <cell r="Z413">
            <v>0</v>
          </cell>
          <cell r="AA413">
            <v>0</v>
          </cell>
          <cell r="AB413">
            <v>0</v>
          </cell>
          <cell r="AO413">
            <v>0</v>
          </cell>
        </row>
        <row r="414">
          <cell r="A414">
            <v>10507</v>
          </cell>
          <cell r="K414">
            <v>0</v>
          </cell>
          <cell r="L414">
            <v>0</v>
          </cell>
          <cell r="P414">
            <v>0</v>
          </cell>
          <cell r="Q414">
            <v>0</v>
          </cell>
          <cell r="R414">
            <v>0</v>
          </cell>
          <cell r="S414">
            <v>0</v>
          </cell>
          <cell r="X414">
            <v>0</v>
          </cell>
          <cell r="Y414">
            <v>0</v>
          </cell>
          <cell r="Z414">
            <v>0</v>
          </cell>
          <cell r="AA414">
            <v>0</v>
          </cell>
          <cell r="AB414">
            <v>0</v>
          </cell>
          <cell r="AO414">
            <v>0</v>
          </cell>
        </row>
        <row r="415">
          <cell r="A415">
            <v>10510</v>
          </cell>
          <cell r="B415">
            <v>50</v>
          </cell>
          <cell r="C415" t="str">
            <v>e.11</v>
          </cell>
          <cell r="D415" t="str">
            <v>Pek. Ventilasi kaca</v>
          </cell>
          <cell r="E415" t="str">
            <v>buah</v>
          </cell>
          <cell r="F415">
            <v>0</v>
          </cell>
          <cell r="H415">
            <v>1</v>
          </cell>
          <cell r="Z415">
            <v>0</v>
          </cell>
          <cell r="AA415">
            <v>500</v>
          </cell>
          <cell r="AB415">
            <v>0</v>
          </cell>
          <cell r="AJ415">
            <v>306000</v>
          </cell>
          <cell r="AK415">
            <v>0</v>
          </cell>
          <cell r="AO415">
            <v>1</v>
          </cell>
          <cell r="AS415">
            <v>165000</v>
          </cell>
          <cell r="AT415">
            <v>0</v>
          </cell>
          <cell r="AV415">
            <v>0</v>
          </cell>
          <cell r="AW415">
            <v>471500</v>
          </cell>
          <cell r="AX415">
            <v>0</v>
          </cell>
          <cell r="AZ415">
            <v>500</v>
          </cell>
          <cell r="BA415">
            <v>306000</v>
          </cell>
          <cell r="BB415">
            <v>165000</v>
          </cell>
          <cell r="BC415">
            <v>0</v>
          </cell>
          <cell r="BD415">
            <v>471500</v>
          </cell>
        </row>
        <row r="416">
          <cell r="A416">
            <v>10511</v>
          </cell>
          <cell r="G416" t="str">
            <v>Alat bantu</v>
          </cell>
          <cell r="H416">
            <v>1</v>
          </cell>
          <cell r="I416" t="str">
            <v>ls</v>
          </cell>
          <cell r="J416">
            <v>1</v>
          </cell>
          <cell r="K416">
            <v>1</v>
          </cell>
          <cell r="L416">
            <v>1</v>
          </cell>
          <cell r="M416">
            <v>25</v>
          </cell>
          <cell r="N416">
            <v>7</v>
          </cell>
          <cell r="O416">
            <v>1</v>
          </cell>
          <cell r="P416">
            <v>175</v>
          </cell>
          <cell r="Q416">
            <v>0</v>
          </cell>
          <cell r="R416">
            <v>0</v>
          </cell>
          <cell r="S416">
            <v>0</v>
          </cell>
          <cell r="T416">
            <v>500</v>
          </cell>
          <cell r="U416">
            <v>0</v>
          </cell>
          <cell r="V416">
            <v>0</v>
          </cell>
          <cell r="W416">
            <v>0</v>
          </cell>
          <cell r="X416">
            <v>0</v>
          </cell>
          <cell r="Y416">
            <v>0</v>
          </cell>
          <cell r="Z416">
            <v>0</v>
          </cell>
          <cell r="AA416">
            <v>500</v>
          </cell>
          <cell r="AB416">
            <v>0</v>
          </cell>
          <cell r="AC416" t="str">
            <v>ventilasi</v>
          </cell>
          <cell r="AD416" t="str">
            <v>buah</v>
          </cell>
          <cell r="AE416">
            <v>1</v>
          </cell>
          <cell r="AF416">
            <v>0</v>
          </cell>
          <cell r="AG416">
            <v>0</v>
          </cell>
          <cell r="AH416">
            <v>0</v>
          </cell>
          <cell r="AI416">
            <v>306000</v>
          </cell>
          <cell r="AJ416">
            <v>306000</v>
          </cell>
          <cell r="AK416">
            <v>0</v>
          </cell>
          <cell r="AL416" t="str">
            <v>Mandor</v>
          </cell>
          <cell r="AM416">
            <v>1</v>
          </cell>
          <cell r="AN416" t="str">
            <v>Hari</v>
          </cell>
          <cell r="AO416">
            <v>1</v>
          </cell>
          <cell r="AP416">
            <v>0</v>
          </cell>
          <cell r="AQ416">
            <v>1</v>
          </cell>
          <cell r="AR416">
            <v>35000</v>
          </cell>
          <cell r="AS416">
            <v>35000</v>
          </cell>
          <cell r="AT416">
            <v>0</v>
          </cell>
        </row>
        <row r="417">
          <cell r="A417">
            <v>10512</v>
          </cell>
          <cell r="K417">
            <v>0</v>
          </cell>
          <cell r="L417">
            <v>0</v>
          </cell>
          <cell r="P417">
            <v>0</v>
          </cell>
          <cell r="Q417">
            <v>0</v>
          </cell>
          <cell r="R417">
            <v>0</v>
          </cell>
          <cell r="S417">
            <v>0</v>
          </cell>
          <cell r="V417">
            <v>0</v>
          </cell>
          <cell r="W417">
            <v>0</v>
          </cell>
          <cell r="X417">
            <v>0</v>
          </cell>
          <cell r="Y417">
            <v>0</v>
          </cell>
          <cell r="Z417">
            <v>0</v>
          </cell>
          <cell r="AA417">
            <v>0</v>
          </cell>
          <cell r="AB417">
            <v>0</v>
          </cell>
          <cell r="AF417">
            <v>0</v>
          </cell>
          <cell r="AG417">
            <v>0</v>
          </cell>
          <cell r="AH417">
            <v>0</v>
          </cell>
          <cell r="AJ417">
            <v>0</v>
          </cell>
          <cell r="AK417">
            <v>0</v>
          </cell>
          <cell r="AL417" t="str">
            <v>Tukang</v>
          </cell>
          <cell r="AM417">
            <v>1</v>
          </cell>
          <cell r="AN417" t="str">
            <v>Hari</v>
          </cell>
          <cell r="AO417">
            <v>1</v>
          </cell>
          <cell r="AP417">
            <v>0</v>
          </cell>
          <cell r="AQ417">
            <v>1</v>
          </cell>
          <cell r="AR417">
            <v>30000</v>
          </cell>
          <cell r="AS417">
            <v>30000</v>
          </cell>
          <cell r="AT417">
            <v>0</v>
          </cell>
        </row>
        <row r="418">
          <cell r="A418">
            <v>10513</v>
          </cell>
          <cell r="K418">
            <v>0</v>
          </cell>
          <cell r="L418">
            <v>0</v>
          </cell>
          <cell r="P418">
            <v>0</v>
          </cell>
          <cell r="Q418">
            <v>0</v>
          </cell>
          <cell r="R418">
            <v>0</v>
          </cell>
          <cell r="S418">
            <v>0</v>
          </cell>
          <cell r="X418">
            <v>0</v>
          </cell>
          <cell r="Y418">
            <v>0</v>
          </cell>
          <cell r="Z418">
            <v>0</v>
          </cell>
          <cell r="AA418">
            <v>0</v>
          </cell>
          <cell r="AB418">
            <v>0</v>
          </cell>
          <cell r="AF418">
            <v>0</v>
          </cell>
          <cell r="AG418">
            <v>0</v>
          </cell>
          <cell r="AH418">
            <v>0</v>
          </cell>
          <cell r="AJ418">
            <v>0</v>
          </cell>
          <cell r="AK418">
            <v>0</v>
          </cell>
          <cell r="AL418" t="str">
            <v>Pekerja</v>
          </cell>
          <cell r="AM418">
            <v>4</v>
          </cell>
          <cell r="AN418" t="str">
            <v>Hari</v>
          </cell>
          <cell r="AO418">
            <v>1</v>
          </cell>
          <cell r="AP418">
            <v>0</v>
          </cell>
          <cell r="AQ418">
            <v>4</v>
          </cell>
          <cell r="AR418">
            <v>25000</v>
          </cell>
          <cell r="AS418">
            <v>100000</v>
          </cell>
          <cell r="AT418">
            <v>0</v>
          </cell>
        </row>
        <row r="419">
          <cell r="A419">
            <v>10514</v>
          </cell>
          <cell r="K419">
            <v>0</v>
          </cell>
          <cell r="L419">
            <v>0</v>
          </cell>
          <cell r="P419">
            <v>0</v>
          </cell>
          <cell r="Q419">
            <v>0</v>
          </cell>
          <cell r="R419">
            <v>0</v>
          </cell>
          <cell r="S419">
            <v>0</v>
          </cell>
          <cell r="X419">
            <v>0</v>
          </cell>
          <cell r="Y419">
            <v>0</v>
          </cell>
          <cell r="Z419">
            <v>0</v>
          </cell>
          <cell r="AA419">
            <v>0</v>
          </cell>
          <cell r="AB419">
            <v>0</v>
          </cell>
          <cell r="AF419">
            <v>0</v>
          </cell>
          <cell r="AG419">
            <v>0</v>
          </cell>
          <cell r="AH419">
            <v>0</v>
          </cell>
          <cell r="AJ419">
            <v>0</v>
          </cell>
          <cell r="AK419">
            <v>0</v>
          </cell>
          <cell r="AO419">
            <v>0</v>
          </cell>
        </row>
        <row r="420">
          <cell r="A420">
            <v>10515</v>
          </cell>
          <cell r="K420">
            <v>0</v>
          </cell>
          <cell r="L420">
            <v>0</v>
          </cell>
          <cell r="P420">
            <v>0</v>
          </cell>
          <cell r="Q420">
            <v>0</v>
          </cell>
          <cell r="R420">
            <v>0</v>
          </cell>
          <cell r="S420">
            <v>0</v>
          </cell>
          <cell r="X420">
            <v>0</v>
          </cell>
          <cell r="Y420">
            <v>0</v>
          </cell>
          <cell r="Z420">
            <v>0</v>
          </cell>
          <cell r="AA420">
            <v>0</v>
          </cell>
          <cell r="AB420">
            <v>0</v>
          </cell>
          <cell r="AF420">
            <v>0</v>
          </cell>
          <cell r="AG420">
            <v>0</v>
          </cell>
          <cell r="AH420">
            <v>0</v>
          </cell>
          <cell r="AJ420">
            <v>0</v>
          </cell>
          <cell r="AK420">
            <v>0</v>
          </cell>
          <cell r="AO420">
            <v>0</v>
          </cell>
        </row>
        <row r="421">
          <cell r="A421">
            <v>10516</v>
          </cell>
          <cell r="K421">
            <v>0</v>
          </cell>
          <cell r="L421">
            <v>0</v>
          </cell>
          <cell r="P421">
            <v>0</v>
          </cell>
          <cell r="Q421">
            <v>0</v>
          </cell>
          <cell r="R421">
            <v>0</v>
          </cell>
          <cell r="S421">
            <v>0</v>
          </cell>
          <cell r="X421">
            <v>0</v>
          </cell>
          <cell r="Y421">
            <v>0</v>
          </cell>
          <cell r="Z421">
            <v>0</v>
          </cell>
          <cell r="AA421">
            <v>0</v>
          </cell>
          <cell r="AB421">
            <v>0</v>
          </cell>
          <cell r="AO421">
            <v>0</v>
          </cell>
        </row>
        <row r="422">
          <cell r="A422">
            <v>10517</v>
          </cell>
          <cell r="K422">
            <v>0</v>
          </cell>
          <cell r="L422">
            <v>0</v>
          </cell>
          <cell r="P422">
            <v>0</v>
          </cell>
          <cell r="Q422">
            <v>0</v>
          </cell>
          <cell r="R422">
            <v>0</v>
          </cell>
          <cell r="S422">
            <v>0</v>
          </cell>
          <cell r="X422">
            <v>0</v>
          </cell>
          <cell r="Y422">
            <v>0</v>
          </cell>
          <cell r="Z422">
            <v>0</v>
          </cell>
          <cell r="AA422">
            <v>0</v>
          </cell>
          <cell r="AB422">
            <v>0</v>
          </cell>
          <cell r="AO422">
            <v>0</v>
          </cell>
        </row>
        <row r="423">
          <cell r="A423">
            <v>10520</v>
          </cell>
          <cell r="B423">
            <v>51</v>
          </cell>
          <cell r="C423" t="str">
            <v>e.12</v>
          </cell>
          <cell r="D423" t="str">
            <v>Pek. Lantai Keramik DN (20x20)</v>
          </cell>
          <cell r="E423" t="str">
            <v>m2</v>
          </cell>
          <cell r="F423">
            <v>0</v>
          </cell>
          <cell r="H423">
            <v>1</v>
          </cell>
          <cell r="Z423">
            <v>0</v>
          </cell>
          <cell r="AA423">
            <v>500</v>
          </cell>
          <cell r="AB423">
            <v>0</v>
          </cell>
          <cell r="AJ423">
            <v>87777.37</v>
          </cell>
          <cell r="AK423">
            <v>0</v>
          </cell>
          <cell r="AO423">
            <v>1</v>
          </cell>
          <cell r="AS423">
            <v>165000</v>
          </cell>
          <cell r="AT423">
            <v>0</v>
          </cell>
          <cell r="AV423">
            <v>0</v>
          </cell>
          <cell r="AW423">
            <v>253277.37</v>
          </cell>
          <cell r="AX423">
            <v>0</v>
          </cell>
          <cell r="AZ423">
            <v>500</v>
          </cell>
          <cell r="BA423">
            <v>87777.37</v>
          </cell>
          <cell r="BB423">
            <v>165000</v>
          </cell>
          <cell r="BC423">
            <v>0</v>
          </cell>
          <cell r="BD423">
            <v>253277.37</v>
          </cell>
        </row>
        <row r="424">
          <cell r="A424">
            <v>10521</v>
          </cell>
          <cell r="G424" t="str">
            <v>Alat bantu</v>
          </cell>
          <cell r="H424">
            <v>1</v>
          </cell>
          <cell r="I424" t="str">
            <v>ls</v>
          </cell>
          <cell r="J424">
            <v>1</v>
          </cell>
          <cell r="K424">
            <v>1</v>
          </cell>
          <cell r="L424">
            <v>1</v>
          </cell>
          <cell r="M424">
            <v>25</v>
          </cell>
          <cell r="N424">
            <v>7</v>
          </cell>
          <cell r="O424">
            <v>1</v>
          </cell>
          <cell r="P424">
            <v>175</v>
          </cell>
          <cell r="Q424">
            <v>0</v>
          </cell>
          <cell r="R424">
            <v>0</v>
          </cell>
          <cell r="S424">
            <v>0</v>
          </cell>
          <cell r="T424">
            <v>500</v>
          </cell>
          <cell r="U424">
            <v>0</v>
          </cell>
          <cell r="V424">
            <v>0</v>
          </cell>
          <cell r="W424">
            <v>0</v>
          </cell>
          <cell r="X424">
            <v>0</v>
          </cell>
          <cell r="Y424">
            <v>0</v>
          </cell>
          <cell r="Z424">
            <v>0</v>
          </cell>
          <cell r="AA424">
            <v>500</v>
          </cell>
          <cell r="AB424">
            <v>0</v>
          </cell>
          <cell r="AC424" t="str">
            <v>Keramik 20 x 20</v>
          </cell>
          <cell r="AD424" t="str">
            <v>m2</v>
          </cell>
          <cell r="AE424">
            <v>1</v>
          </cell>
          <cell r="AF424">
            <v>0</v>
          </cell>
          <cell r="AG424">
            <v>0</v>
          </cell>
          <cell r="AH424">
            <v>0</v>
          </cell>
          <cell r="AI424">
            <v>32640</v>
          </cell>
          <cell r="AJ424">
            <v>32640</v>
          </cell>
          <cell r="AK424">
            <v>0</v>
          </cell>
          <cell r="AL424" t="str">
            <v>Mandor</v>
          </cell>
          <cell r="AM424">
            <v>1</v>
          </cell>
          <cell r="AN424" t="str">
            <v>Hari</v>
          </cell>
          <cell r="AO424">
            <v>1</v>
          </cell>
          <cell r="AP424">
            <v>0</v>
          </cell>
          <cell r="AQ424">
            <v>1</v>
          </cell>
          <cell r="AR424">
            <v>35000</v>
          </cell>
          <cell r="AS424">
            <v>35000</v>
          </cell>
          <cell r="AT424">
            <v>0</v>
          </cell>
        </row>
        <row r="425">
          <cell r="A425">
            <v>10522</v>
          </cell>
          <cell r="K425">
            <v>0</v>
          </cell>
          <cell r="L425">
            <v>0</v>
          </cell>
          <cell r="P425">
            <v>0</v>
          </cell>
          <cell r="Q425">
            <v>0</v>
          </cell>
          <cell r="R425">
            <v>0</v>
          </cell>
          <cell r="S425">
            <v>0</v>
          </cell>
          <cell r="V425">
            <v>0</v>
          </cell>
          <cell r="W425">
            <v>0</v>
          </cell>
          <cell r="X425">
            <v>0</v>
          </cell>
          <cell r="Y425">
            <v>0</v>
          </cell>
          <cell r="Z425">
            <v>0</v>
          </cell>
          <cell r="AA425">
            <v>0</v>
          </cell>
          <cell r="AB425">
            <v>0</v>
          </cell>
          <cell r="AC425" t="str">
            <v>Semen Portland</v>
          </cell>
          <cell r="AD425" t="str">
            <v>kg</v>
          </cell>
          <cell r="AE425">
            <v>7</v>
          </cell>
          <cell r="AF425">
            <v>0</v>
          </cell>
          <cell r="AG425">
            <v>0</v>
          </cell>
          <cell r="AH425">
            <v>0</v>
          </cell>
          <cell r="AI425">
            <v>714</v>
          </cell>
          <cell r="AJ425">
            <v>4998</v>
          </cell>
          <cell r="AK425">
            <v>0</v>
          </cell>
          <cell r="AL425" t="str">
            <v>Tukang</v>
          </cell>
          <cell r="AM425">
            <v>1</v>
          </cell>
          <cell r="AN425" t="str">
            <v>Hari</v>
          </cell>
          <cell r="AO425">
            <v>1</v>
          </cell>
          <cell r="AP425">
            <v>0</v>
          </cell>
          <cell r="AQ425">
            <v>1</v>
          </cell>
          <cell r="AR425">
            <v>30000</v>
          </cell>
          <cell r="AS425">
            <v>30000</v>
          </cell>
          <cell r="AT425">
            <v>0</v>
          </cell>
        </row>
        <row r="426">
          <cell r="A426">
            <v>10523</v>
          </cell>
          <cell r="K426">
            <v>0</v>
          </cell>
          <cell r="L426">
            <v>0</v>
          </cell>
          <cell r="P426">
            <v>0</v>
          </cell>
          <cell r="Q426">
            <v>0</v>
          </cell>
          <cell r="R426">
            <v>0</v>
          </cell>
          <cell r="S426">
            <v>0</v>
          </cell>
          <cell r="X426">
            <v>0</v>
          </cell>
          <cell r="Y426">
            <v>0</v>
          </cell>
          <cell r="Z426">
            <v>0</v>
          </cell>
          <cell r="AA426">
            <v>0</v>
          </cell>
          <cell r="AB426">
            <v>0</v>
          </cell>
          <cell r="AC426" t="str">
            <v>Pasir Pasang</v>
          </cell>
          <cell r="AD426" t="str">
            <v>m3</v>
          </cell>
          <cell r="AE426">
            <v>0.8125</v>
          </cell>
          <cell r="AF426">
            <v>0</v>
          </cell>
          <cell r="AG426">
            <v>0</v>
          </cell>
          <cell r="AH426">
            <v>0</v>
          </cell>
          <cell r="AI426">
            <v>61710</v>
          </cell>
          <cell r="AJ426">
            <v>50139.37</v>
          </cell>
          <cell r="AK426">
            <v>0</v>
          </cell>
          <cell r="AL426" t="str">
            <v>Pekerja</v>
          </cell>
          <cell r="AM426">
            <v>4</v>
          </cell>
          <cell r="AN426" t="str">
            <v>Hari</v>
          </cell>
          <cell r="AO426">
            <v>1</v>
          </cell>
          <cell r="AP426">
            <v>0</v>
          </cell>
          <cell r="AQ426">
            <v>4</v>
          </cell>
          <cell r="AR426">
            <v>25000</v>
          </cell>
          <cell r="AS426">
            <v>100000</v>
          </cell>
          <cell r="AT426">
            <v>0</v>
          </cell>
        </row>
        <row r="427">
          <cell r="A427">
            <v>10524</v>
          </cell>
          <cell r="K427">
            <v>0</v>
          </cell>
          <cell r="L427">
            <v>0</v>
          </cell>
          <cell r="P427">
            <v>0</v>
          </cell>
          <cell r="Q427">
            <v>0</v>
          </cell>
          <cell r="R427">
            <v>0</v>
          </cell>
          <cell r="S427">
            <v>0</v>
          </cell>
          <cell r="X427">
            <v>0</v>
          </cell>
          <cell r="Y427">
            <v>0</v>
          </cell>
          <cell r="Z427">
            <v>0</v>
          </cell>
          <cell r="AA427">
            <v>0</v>
          </cell>
          <cell r="AB427">
            <v>0</v>
          </cell>
          <cell r="AF427">
            <v>0</v>
          </cell>
          <cell r="AG427">
            <v>0</v>
          </cell>
          <cell r="AH427">
            <v>0</v>
          </cell>
          <cell r="AJ427">
            <v>0</v>
          </cell>
          <cell r="AK427">
            <v>0</v>
          </cell>
          <cell r="AO427">
            <v>0</v>
          </cell>
        </row>
        <row r="428">
          <cell r="A428">
            <v>10525</v>
          </cell>
          <cell r="K428">
            <v>0</v>
          </cell>
          <cell r="L428">
            <v>0</v>
          </cell>
          <cell r="P428">
            <v>0</v>
          </cell>
          <cell r="Q428">
            <v>0</v>
          </cell>
          <cell r="R428">
            <v>0</v>
          </cell>
          <cell r="S428">
            <v>0</v>
          </cell>
          <cell r="X428">
            <v>0</v>
          </cell>
          <cell r="Y428">
            <v>0</v>
          </cell>
          <cell r="Z428">
            <v>0</v>
          </cell>
          <cell r="AA428">
            <v>0</v>
          </cell>
          <cell r="AB428">
            <v>0</v>
          </cell>
          <cell r="AF428">
            <v>0</v>
          </cell>
          <cell r="AG428">
            <v>0</v>
          </cell>
          <cell r="AH428">
            <v>0</v>
          </cell>
          <cell r="AJ428">
            <v>0</v>
          </cell>
          <cell r="AK428">
            <v>0</v>
          </cell>
          <cell r="AO428">
            <v>0</v>
          </cell>
        </row>
        <row r="429">
          <cell r="A429">
            <v>10526</v>
          </cell>
          <cell r="K429">
            <v>0</v>
          </cell>
          <cell r="L429">
            <v>0</v>
          </cell>
          <cell r="P429">
            <v>0</v>
          </cell>
          <cell r="Q429">
            <v>0</v>
          </cell>
          <cell r="R429">
            <v>0</v>
          </cell>
          <cell r="S429">
            <v>0</v>
          </cell>
          <cell r="X429">
            <v>0</v>
          </cell>
          <cell r="Y429">
            <v>0</v>
          </cell>
          <cell r="Z429">
            <v>0</v>
          </cell>
          <cell r="AA429">
            <v>0</v>
          </cell>
          <cell r="AB429">
            <v>0</v>
          </cell>
          <cell r="AO429">
            <v>0</v>
          </cell>
        </row>
        <row r="430">
          <cell r="A430">
            <v>10527</v>
          </cell>
          <cell r="K430">
            <v>0</v>
          </cell>
          <cell r="L430">
            <v>0</v>
          </cell>
          <cell r="P430">
            <v>0</v>
          </cell>
          <cell r="Q430">
            <v>0</v>
          </cell>
          <cell r="R430">
            <v>0</v>
          </cell>
          <cell r="S430">
            <v>0</v>
          </cell>
          <cell r="X430">
            <v>0</v>
          </cell>
          <cell r="Y430">
            <v>0</v>
          </cell>
          <cell r="Z430">
            <v>0</v>
          </cell>
          <cell r="AA430">
            <v>0</v>
          </cell>
          <cell r="AB430">
            <v>0</v>
          </cell>
          <cell r="AO430">
            <v>0</v>
          </cell>
        </row>
        <row r="431">
          <cell r="A431">
            <v>10530</v>
          </cell>
          <cell r="B431">
            <v>52</v>
          </cell>
          <cell r="C431" t="str">
            <v>e.13</v>
          </cell>
          <cell r="D431" t="str">
            <v>Pek. Lantai Keramik Putih DN (20x20)</v>
          </cell>
          <cell r="E431" t="str">
            <v>m2</v>
          </cell>
          <cell r="F431">
            <v>0</v>
          </cell>
          <cell r="H431">
            <v>1</v>
          </cell>
          <cell r="Z431">
            <v>0</v>
          </cell>
          <cell r="AA431">
            <v>500</v>
          </cell>
          <cell r="AB431">
            <v>0</v>
          </cell>
          <cell r="AJ431">
            <v>87777.37</v>
          </cell>
          <cell r="AK431">
            <v>0</v>
          </cell>
          <cell r="AO431">
            <v>1</v>
          </cell>
          <cell r="AS431">
            <v>165000</v>
          </cell>
          <cell r="AT431">
            <v>0</v>
          </cell>
          <cell r="AV431">
            <v>0</v>
          </cell>
          <cell r="AW431">
            <v>253277.37</v>
          </cell>
          <cell r="AX431">
            <v>0</v>
          </cell>
          <cell r="AZ431">
            <v>500</v>
          </cell>
          <cell r="BA431">
            <v>87777.37</v>
          </cell>
          <cell r="BB431">
            <v>165000</v>
          </cell>
          <cell r="BC431">
            <v>0</v>
          </cell>
          <cell r="BD431">
            <v>253277.37</v>
          </cell>
        </row>
        <row r="432">
          <cell r="A432">
            <v>10531</v>
          </cell>
          <cell r="G432" t="str">
            <v>Alat bantu</v>
          </cell>
          <cell r="H432">
            <v>1</v>
          </cell>
          <cell r="I432" t="str">
            <v>ls</v>
          </cell>
          <cell r="J432">
            <v>1</v>
          </cell>
          <cell r="K432">
            <v>1</v>
          </cell>
          <cell r="L432">
            <v>1</v>
          </cell>
          <cell r="M432">
            <v>25</v>
          </cell>
          <cell r="N432">
            <v>7</v>
          </cell>
          <cell r="O432">
            <v>1</v>
          </cell>
          <cell r="P432">
            <v>175</v>
          </cell>
          <cell r="Q432">
            <v>0</v>
          </cell>
          <cell r="R432">
            <v>0</v>
          </cell>
          <cell r="S432">
            <v>0</v>
          </cell>
          <cell r="T432">
            <v>500</v>
          </cell>
          <cell r="U432">
            <v>0</v>
          </cell>
          <cell r="V432">
            <v>0</v>
          </cell>
          <cell r="W432">
            <v>0</v>
          </cell>
          <cell r="X432">
            <v>0</v>
          </cell>
          <cell r="Y432">
            <v>0</v>
          </cell>
          <cell r="Z432">
            <v>0</v>
          </cell>
          <cell r="AA432">
            <v>500</v>
          </cell>
          <cell r="AB432">
            <v>0</v>
          </cell>
          <cell r="AC432" t="str">
            <v>Keramik 20 x 20</v>
          </cell>
          <cell r="AD432" t="str">
            <v>m2</v>
          </cell>
          <cell r="AE432">
            <v>1</v>
          </cell>
          <cell r="AF432">
            <v>0</v>
          </cell>
          <cell r="AG432">
            <v>0</v>
          </cell>
          <cell r="AH432">
            <v>0</v>
          </cell>
          <cell r="AI432">
            <v>32640</v>
          </cell>
          <cell r="AJ432">
            <v>32640</v>
          </cell>
          <cell r="AK432">
            <v>0</v>
          </cell>
          <cell r="AL432" t="str">
            <v>Mandor</v>
          </cell>
          <cell r="AM432">
            <v>1</v>
          </cell>
          <cell r="AN432" t="str">
            <v>Hari</v>
          </cell>
          <cell r="AO432">
            <v>1</v>
          </cell>
          <cell r="AP432">
            <v>0</v>
          </cell>
          <cell r="AQ432">
            <v>1</v>
          </cell>
          <cell r="AR432">
            <v>35000</v>
          </cell>
          <cell r="AS432">
            <v>35000</v>
          </cell>
          <cell r="AT432">
            <v>0</v>
          </cell>
        </row>
        <row r="433">
          <cell r="A433">
            <v>10532</v>
          </cell>
          <cell r="K433">
            <v>0</v>
          </cell>
          <cell r="L433">
            <v>0</v>
          </cell>
          <cell r="P433">
            <v>0</v>
          </cell>
          <cell r="Q433">
            <v>0</v>
          </cell>
          <cell r="R433">
            <v>0</v>
          </cell>
          <cell r="S433">
            <v>0</v>
          </cell>
          <cell r="V433">
            <v>0</v>
          </cell>
          <cell r="W433">
            <v>0</v>
          </cell>
          <cell r="X433">
            <v>0</v>
          </cell>
          <cell r="Y433">
            <v>0</v>
          </cell>
          <cell r="Z433">
            <v>0</v>
          </cell>
          <cell r="AA433">
            <v>0</v>
          </cell>
          <cell r="AB433">
            <v>0</v>
          </cell>
          <cell r="AC433" t="str">
            <v>Semen Portland</v>
          </cell>
          <cell r="AD433" t="str">
            <v>kg</v>
          </cell>
          <cell r="AE433">
            <v>7</v>
          </cell>
          <cell r="AF433">
            <v>0</v>
          </cell>
          <cell r="AG433">
            <v>0</v>
          </cell>
          <cell r="AH433">
            <v>0</v>
          </cell>
          <cell r="AI433">
            <v>714</v>
          </cell>
          <cell r="AJ433">
            <v>4998</v>
          </cell>
          <cell r="AK433">
            <v>0</v>
          </cell>
          <cell r="AL433" t="str">
            <v>Tukang</v>
          </cell>
          <cell r="AM433">
            <v>1</v>
          </cell>
          <cell r="AN433" t="str">
            <v>Hari</v>
          </cell>
          <cell r="AO433">
            <v>1</v>
          </cell>
          <cell r="AP433">
            <v>0</v>
          </cell>
          <cell r="AQ433">
            <v>1</v>
          </cell>
          <cell r="AR433">
            <v>30000</v>
          </cell>
          <cell r="AS433">
            <v>30000</v>
          </cell>
          <cell r="AT433">
            <v>0</v>
          </cell>
        </row>
        <row r="434">
          <cell r="A434">
            <v>10533</v>
          </cell>
          <cell r="K434">
            <v>0</v>
          </cell>
          <cell r="L434">
            <v>0</v>
          </cell>
          <cell r="P434">
            <v>0</v>
          </cell>
          <cell r="Q434">
            <v>0</v>
          </cell>
          <cell r="R434">
            <v>0</v>
          </cell>
          <cell r="S434">
            <v>0</v>
          </cell>
          <cell r="X434">
            <v>0</v>
          </cell>
          <cell r="Y434">
            <v>0</v>
          </cell>
          <cell r="Z434">
            <v>0</v>
          </cell>
          <cell r="AA434">
            <v>0</v>
          </cell>
          <cell r="AB434">
            <v>0</v>
          </cell>
          <cell r="AC434" t="str">
            <v>Pasir Pasang</v>
          </cell>
          <cell r="AD434" t="str">
            <v>m3</v>
          </cell>
          <cell r="AE434">
            <v>0.8125</v>
          </cell>
          <cell r="AF434">
            <v>0</v>
          </cell>
          <cell r="AG434">
            <v>0</v>
          </cell>
          <cell r="AH434">
            <v>0</v>
          </cell>
          <cell r="AI434">
            <v>61710</v>
          </cell>
          <cell r="AJ434">
            <v>50139.37</v>
          </cell>
          <cell r="AK434">
            <v>0</v>
          </cell>
          <cell r="AL434" t="str">
            <v>Pekerja</v>
          </cell>
          <cell r="AM434">
            <v>4</v>
          </cell>
          <cell r="AN434" t="str">
            <v>Hari</v>
          </cell>
          <cell r="AO434">
            <v>1</v>
          </cell>
          <cell r="AP434">
            <v>0</v>
          </cell>
          <cell r="AQ434">
            <v>4</v>
          </cell>
          <cell r="AR434">
            <v>25000</v>
          </cell>
          <cell r="AS434">
            <v>100000</v>
          </cell>
          <cell r="AT434">
            <v>0</v>
          </cell>
        </row>
        <row r="435">
          <cell r="A435">
            <v>10534</v>
          </cell>
          <cell r="K435">
            <v>0</v>
          </cell>
          <cell r="L435">
            <v>0</v>
          </cell>
          <cell r="P435">
            <v>0</v>
          </cell>
          <cell r="Q435">
            <v>0</v>
          </cell>
          <cell r="R435">
            <v>0</v>
          </cell>
          <cell r="S435">
            <v>0</v>
          </cell>
          <cell r="X435">
            <v>0</v>
          </cell>
          <cell r="Y435">
            <v>0</v>
          </cell>
          <cell r="Z435">
            <v>0</v>
          </cell>
          <cell r="AA435">
            <v>0</v>
          </cell>
          <cell r="AB435">
            <v>0</v>
          </cell>
          <cell r="AF435">
            <v>0</v>
          </cell>
          <cell r="AG435">
            <v>0</v>
          </cell>
          <cell r="AH435">
            <v>0</v>
          </cell>
          <cell r="AJ435">
            <v>0</v>
          </cell>
          <cell r="AK435">
            <v>0</v>
          </cell>
          <cell r="AO435">
            <v>0</v>
          </cell>
        </row>
        <row r="436">
          <cell r="A436">
            <v>10535</v>
          </cell>
          <cell r="K436">
            <v>0</v>
          </cell>
          <cell r="L436">
            <v>0</v>
          </cell>
          <cell r="P436">
            <v>0</v>
          </cell>
          <cell r="Q436">
            <v>0</v>
          </cell>
          <cell r="R436">
            <v>0</v>
          </cell>
          <cell r="S436">
            <v>0</v>
          </cell>
          <cell r="X436">
            <v>0</v>
          </cell>
          <cell r="Y436">
            <v>0</v>
          </cell>
          <cell r="Z436">
            <v>0</v>
          </cell>
          <cell r="AA436">
            <v>0</v>
          </cell>
          <cell r="AB436">
            <v>0</v>
          </cell>
          <cell r="AF436">
            <v>0</v>
          </cell>
          <cell r="AG436">
            <v>0</v>
          </cell>
          <cell r="AH436">
            <v>0</v>
          </cell>
          <cell r="AJ436">
            <v>0</v>
          </cell>
          <cell r="AK436">
            <v>0</v>
          </cell>
          <cell r="AO436">
            <v>0</v>
          </cell>
        </row>
        <row r="437">
          <cell r="A437">
            <v>10536</v>
          </cell>
          <cell r="K437">
            <v>0</v>
          </cell>
          <cell r="L437">
            <v>0</v>
          </cell>
          <cell r="P437">
            <v>0</v>
          </cell>
          <cell r="Q437">
            <v>0</v>
          </cell>
          <cell r="R437">
            <v>0</v>
          </cell>
          <cell r="S437">
            <v>0</v>
          </cell>
          <cell r="X437">
            <v>0</v>
          </cell>
          <cell r="Y437">
            <v>0</v>
          </cell>
          <cell r="Z437">
            <v>0</v>
          </cell>
          <cell r="AA437">
            <v>0</v>
          </cell>
          <cell r="AB437">
            <v>0</v>
          </cell>
          <cell r="AO437">
            <v>0</v>
          </cell>
        </row>
        <row r="438">
          <cell r="A438">
            <v>10537</v>
          </cell>
          <cell r="K438">
            <v>0</v>
          </cell>
          <cell r="L438">
            <v>0</v>
          </cell>
          <cell r="P438">
            <v>0</v>
          </cell>
          <cell r="Q438">
            <v>0</v>
          </cell>
          <cell r="R438">
            <v>0</v>
          </cell>
          <cell r="S438">
            <v>0</v>
          </cell>
          <cell r="X438">
            <v>0</v>
          </cell>
          <cell r="Y438">
            <v>0</v>
          </cell>
          <cell r="Z438">
            <v>0</v>
          </cell>
          <cell r="AA438">
            <v>0</v>
          </cell>
          <cell r="AB438">
            <v>0</v>
          </cell>
          <cell r="AO438">
            <v>0</v>
          </cell>
        </row>
        <row r="439">
          <cell r="A439">
            <v>10540</v>
          </cell>
          <cell r="B439">
            <v>53</v>
          </cell>
          <cell r="C439" t="str">
            <v>e.14</v>
          </cell>
          <cell r="D439" t="str">
            <v>Pek. Plafon</v>
          </cell>
          <cell r="E439" t="str">
            <v>m2</v>
          </cell>
          <cell r="F439">
            <v>0</v>
          </cell>
          <cell r="H439">
            <v>1</v>
          </cell>
          <cell r="Z439">
            <v>0</v>
          </cell>
          <cell r="AA439">
            <v>500</v>
          </cell>
          <cell r="AB439">
            <v>0</v>
          </cell>
          <cell r="AJ439">
            <v>28560</v>
          </cell>
          <cell r="AK439">
            <v>0</v>
          </cell>
          <cell r="AO439">
            <v>1</v>
          </cell>
          <cell r="AS439">
            <v>165000</v>
          </cell>
          <cell r="AT439">
            <v>0</v>
          </cell>
          <cell r="AV439">
            <v>0</v>
          </cell>
          <cell r="AW439">
            <v>194060</v>
          </cell>
          <cell r="AX439">
            <v>0</v>
          </cell>
          <cell r="AZ439">
            <v>500</v>
          </cell>
          <cell r="BA439">
            <v>28560</v>
          </cell>
          <cell r="BB439">
            <v>165000</v>
          </cell>
          <cell r="BC439">
            <v>0</v>
          </cell>
          <cell r="BD439">
            <v>194060</v>
          </cell>
        </row>
        <row r="440">
          <cell r="A440">
            <v>10541</v>
          </cell>
          <cell r="G440" t="str">
            <v>Alat bantu</v>
          </cell>
          <cell r="H440">
            <v>1</v>
          </cell>
          <cell r="I440" t="str">
            <v>ls</v>
          </cell>
          <cell r="J440">
            <v>1</v>
          </cell>
          <cell r="K440">
            <v>1</v>
          </cell>
          <cell r="L440">
            <v>1</v>
          </cell>
          <cell r="M440">
            <v>25</v>
          </cell>
          <cell r="N440">
            <v>7</v>
          </cell>
          <cell r="O440">
            <v>1</v>
          </cell>
          <cell r="P440">
            <v>175</v>
          </cell>
          <cell r="Q440">
            <v>0</v>
          </cell>
          <cell r="R440">
            <v>0</v>
          </cell>
          <cell r="S440">
            <v>0</v>
          </cell>
          <cell r="T440">
            <v>500</v>
          </cell>
          <cell r="U440">
            <v>0</v>
          </cell>
          <cell r="V440">
            <v>0</v>
          </cell>
          <cell r="W440">
            <v>0</v>
          </cell>
          <cell r="X440">
            <v>0</v>
          </cell>
          <cell r="Y440">
            <v>0</v>
          </cell>
          <cell r="Z440">
            <v>0</v>
          </cell>
          <cell r="AA440">
            <v>500</v>
          </cell>
          <cell r="AB440">
            <v>0</v>
          </cell>
          <cell r="AC440" t="str">
            <v>papan gypsum</v>
          </cell>
          <cell r="AD440" t="str">
            <v>lbr</v>
          </cell>
          <cell r="AE440">
            <v>0.5</v>
          </cell>
          <cell r="AF440">
            <v>0</v>
          </cell>
          <cell r="AG440">
            <v>0</v>
          </cell>
          <cell r="AH440">
            <v>0</v>
          </cell>
          <cell r="AI440">
            <v>40800</v>
          </cell>
          <cell r="AJ440">
            <v>20400</v>
          </cell>
          <cell r="AK440">
            <v>0</v>
          </cell>
          <cell r="AL440" t="str">
            <v>Mandor</v>
          </cell>
          <cell r="AM440">
            <v>1</v>
          </cell>
          <cell r="AN440" t="str">
            <v>Hari</v>
          </cell>
          <cell r="AO440">
            <v>1</v>
          </cell>
          <cell r="AP440">
            <v>0</v>
          </cell>
          <cell r="AQ440">
            <v>1</v>
          </cell>
          <cell r="AR440">
            <v>35000</v>
          </cell>
          <cell r="AS440">
            <v>35000</v>
          </cell>
          <cell r="AT440">
            <v>0</v>
          </cell>
        </row>
        <row r="441">
          <cell r="A441">
            <v>10542</v>
          </cell>
          <cell r="K441">
            <v>0</v>
          </cell>
          <cell r="L441">
            <v>0</v>
          </cell>
          <cell r="P441">
            <v>0</v>
          </cell>
          <cell r="Q441">
            <v>0</v>
          </cell>
          <cell r="R441">
            <v>0</v>
          </cell>
          <cell r="S441">
            <v>0</v>
          </cell>
          <cell r="V441">
            <v>0</v>
          </cell>
          <cell r="W441">
            <v>0</v>
          </cell>
          <cell r="X441">
            <v>0</v>
          </cell>
          <cell r="Y441">
            <v>0</v>
          </cell>
          <cell r="Z441">
            <v>0</v>
          </cell>
          <cell r="AA441">
            <v>0</v>
          </cell>
          <cell r="AB441">
            <v>0</v>
          </cell>
          <cell r="AC441" t="str">
            <v>rangka hollow</v>
          </cell>
          <cell r="AD441" t="str">
            <v>m</v>
          </cell>
          <cell r="AE441">
            <v>2</v>
          </cell>
          <cell r="AF441">
            <v>0</v>
          </cell>
          <cell r="AG441">
            <v>0</v>
          </cell>
          <cell r="AH441">
            <v>0</v>
          </cell>
          <cell r="AI441">
            <v>4080</v>
          </cell>
          <cell r="AJ441">
            <v>8160</v>
          </cell>
          <cell r="AK441">
            <v>0</v>
          </cell>
          <cell r="AL441" t="str">
            <v>Tukang</v>
          </cell>
          <cell r="AM441">
            <v>1</v>
          </cell>
          <cell r="AN441" t="str">
            <v>Hari</v>
          </cell>
          <cell r="AO441">
            <v>1</v>
          </cell>
          <cell r="AP441">
            <v>0</v>
          </cell>
          <cell r="AQ441">
            <v>1</v>
          </cell>
          <cell r="AR441">
            <v>30000</v>
          </cell>
          <cell r="AS441">
            <v>30000</v>
          </cell>
          <cell r="AT441">
            <v>0</v>
          </cell>
        </row>
        <row r="442">
          <cell r="A442">
            <v>10543</v>
          </cell>
          <cell r="K442">
            <v>0</v>
          </cell>
          <cell r="L442">
            <v>0</v>
          </cell>
          <cell r="P442">
            <v>0</v>
          </cell>
          <cell r="Q442">
            <v>0</v>
          </cell>
          <cell r="R442">
            <v>0</v>
          </cell>
          <cell r="S442">
            <v>0</v>
          </cell>
          <cell r="X442">
            <v>0</v>
          </cell>
          <cell r="Y442">
            <v>0</v>
          </cell>
          <cell r="Z442">
            <v>0</v>
          </cell>
          <cell r="AA442">
            <v>0</v>
          </cell>
          <cell r="AB442">
            <v>0</v>
          </cell>
          <cell r="AF442">
            <v>0</v>
          </cell>
          <cell r="AG442">
            <v>0</v>
          </cell>
          <cell r="AH442">
            <v>0</v>
          </cell>
          <cell r="AJ442">
            <v>0</v>
          </cell>
          <cell r="AK442">
            <v>0</v>
          </cell>
          <cell r="AL442" t="str">
            <v>Pekerja</v>
          </cell>
          <cell r="AM442">
            <v>4</v>
          </cell>
          <cell r="AN442" t="str">
            <v>Hari</v>
          </cell>
          <cell r="AO442">
            <v>1</v>
          </cell>
          <cell r="AP442">
            <v>0</v>
          </cell>
          <cell r="AQ442">
            <v>4</v>
          </cell>
          <cell r="AR442">
            <v>25000</v>
          </cell>
          <cell r="AS442">
            <v>100000</v>
          </cell>
          <cell r="AT442">
            <v>0</v>
          </cell>
        </row>
        <row r="443">
          <cell r="A443">
            <v>10544</v>
          </cell>
          <cell r="K443">
            <v>0</v>
          </cell>
          <cell r="L443">
            <v>0</v>
          </cell>
          <cell r="P443">
            <v>0</v>
          </cell>
          <cell r="Q443">
            <v>0</v>
          </cell>
          <cell r="R443">
            <v>0</v>
          </cell>
          <cell r="S443">
            <v>0</v>
          </cell>
          <cell r="X443">
            <v>0</v>
          </cell>
          <cell r="Y443">
            <v>0</v>
          </cell>
          <cell r="Z443">
            <v>0</v>
          </cell>
          <cell r="AA443">
            <v>0</v>
          </cell>
          <cell r="AB443">
            <v>0</v>
          </cell>
          <cell r="AF443">
            <v>0</v>
          </cell>
          <cell r="AG443">
            <v>0</v>
          </cell>
          <cell r="AH443">
            <v>0</v>
          </cell>
          <cell r="AJ443">
            <v>0</v>
          </cell>
          <cell r="AK443">
            <v>0</v>
          </cell>
          <cell r="AO443">
            <v>0</v>
          </cell>
        </row>
        <row r="444">
          <cell r="A444">
            <v>10545</v>
          </cell>
          <cell r="K444">
            <v>0</v>
          </cell>
          <cell r="L444">
            <v>0</v>
          </cell>
          <cell r="P444">
            <v>0</v>
          </cell>
          <cell r="Q444">
            <v>0</v>
          </cell>
          <cell r="R444">
            <v>0</v>
          </cell>
          <cell r="S444">
            <v>0</v>
          </cell>
          <cell r="X444">
            <v>0</v>
          </cell>
          <cell r="Y444">
            <v>0</v>
          </cell>
          <cell r="Z444">
            <v>0</v>
          </cell>
          <cell r="AA444">
            <v>0</v>
          </cell>
          <cell r="AB444">
            <v>0</v>
          </cell>
          <cell r="AF444">
            <v>0</v>
          </cell>
          <cell r="AG444">
            <v>0</v>
          </cell>
          <cell r="AH444">
            <v>0</v>
          </cell>
          <cell r="AJ444">
            <v>0</v>
          </cell>
          <cell r="AK444">
            <v>0</v>
          </cell>
          <cell r="AO444">
            <v>0</v>
          </cell>
        </row>
        <row r="445">
          <cell r="A445">
            <v>10546</v>
          </cell>
          <cell r="K445">
            <v>0</v>
          </cell>
          <cell r="L445">
            <v>0</v>
          </cell>
          <cell r="P445">
            <v>0</v>
          </cell>
          <cell r="Q445">
            <v>0</v>
          </cell>
          <cell r="R445">
            <v>0</v>
          </cell>
          <cell r="S445">
            <v>0</v>
          </cell>
          <cell r="X445">
            <v>0</v>
          </cell>
          <cell r="Y445">
            <v>0</v>
          </cell>
          <cell r="Z445">
            <v>0</v>
          </cell>
          <cell r="AA445">
            <v>0</v>
          </cell>
          <cell r="AB445">
            <v>0</v>
          </cell>
          <cell r="AO445">
            <v>0</v>
          </cell>
        </row>
        <row r="446">
          <cell r="A446">
            <v>10547</v>
          </cell>
          <cell r="K446">
            <v>0</v>
          </cell>
          <cell r="L446">
            <v>0</v>
          </cell>
          <cell r="P446">
            <v>0</v>
          </cell>
          <cell r="Q446">
            <v>0</v>
          </cell>
          <cell r="R446">
            <v>0</v>
          </cell>
          <cell r="S446">
            <v>0</v>
          </cell>
          <cell r="X446">
            <v>0</v>
          </cell>
          <cell r="Y446">
            <v>0</v>
          </cell>
          <cell r="Z446">
            <v>0</v>
          </cell>
          <cell r="AA446">
            <v>0</v>
          </cell>
          <cell r="AB446">
            <v>0</v>
          </cell>
          <cell r="AO446">
            <v>0</v>
          </cell>
        </row>
        <row r="447">
          <cell r="A447">
            <v>10550</v>
          </cell>
          <cell r="B447">
            <v>54</v>
          </cell>
          <cell r="C447" t="str">
            <v>e.15</v>
          </cell>
          <cell r="D447" t="str">
            <v>Pek. Penutup atap asbes gelombang</v>
          </cell>
          <cell r="E447" t="str">
            <v>m2</v>
          </cell>
          <cell r="F447">
            <v>0</v>
          </cell>
          <cell r="H447">
            <v>1</v>
          </cell>
          <cell r="Z447">
            <v>0</v>
          </cell>
          <cell r="AA447">
            <v>0</v>
          </cell>
          <cell r="AB447">
            <v>0</v>
          </cell>
          <cell r="AJ447">
            <v>48450</v>
          </cell>
          <cell r="AK447">
            <v>0</v>
          </cell>
          <cell r="AO447">
            <v>1</v>
          </cell>
          <cell r="AS447">
            <v>195000</v>
          </cell>
          <cell r="AT447">
            <v>0</v>
          </cell>
          <cell r="AW447">
            <v>243450</v>
          </cell>
          <cell r="AX447">
            <v>0</v>
          </cell>
          <cell r="AZ447">
            <v>0</v>
          </cell>
          <cell r="BA447">
            <v>48450</v>
          </cell>
          <cell r="BB447">
            <v>195000</v>
          </cell>
          <cell r="BC447">
            <v>0</v>
          </cell>
          <cell r="BD447">
            <v>243450</v>
          </cell>
        </row>
        <row r="448">
          <cell r="A448">
            <v>10551</v>
          </cell>
          <cell r="G448" t="str">
            <v>Alat bantu</v>
          </cell>
          <cell r="H448">
            <v>1</v>
          </cell>
          <cell r="I448" t="str">
            <v>ls</v>
          </cell>
          <cell r="J448">
            <v>1</v>
          </cell>
          <cell r="K448">
            <v>1</v>
          </cell>
          <cell r="L448">
            <v>1</v>
          </cell>
          <cell r="M448">
            <v>25</v>
          </cell>
          <cell r="N448">
            <v>7</v>
          </cell>
          <cell r="O448">
            <v>1</v>
          </cell>
          <cell r="P448">
            <v>175</v>
          </cell>
          <cell r="Q448">
            <v>0</v>
          </cell>
          <cell r="R448">
            <v>0</v>
          </cell>
          <cell r="S448">
            <v>0</v>
          </cell>
          <cell r="V448">
            <v>0</v>
          </cell>
          <cell r="W448">
            <v>0</v>
          </cell>
          <cell r="X448">
            <v>0</v>
          </cell>
          <cell r="Y448">
            <v>0</v>
          </cell>
          <cell r="Z448">
            <v>0</v>
          </cell>
          <cell r="AA448">
            <v>0</v>
          </cell>
          <cell r="AB448">
            <v>0</v>
          </cell>
          <cell r="AC448" t="str">
            <v>asbes gelombang</v>
          </cell>
          <cell r="AD448" t="str">
            <v>lbr</v>
          </cell>
          <cell r="AE448">
            <v>0.5</v>
          </cell>
          <cell r="AF448">
            <v>0</v>
          </cell>
          <cell r="AG448">
            <v>0</v>
          </cell>
          <cell r="AH448">
            <v>0</v>
          </cell>
          <cell r="AI448">
            <v>81600</v>
          </cell>
          <cell r="AJ448">
            <v>40800</v>
          </cell>
          <cell r="AK448">
            <v>0</v>
          </cell>
          <cell r="AL448" t="str">
            <v>Mandor</v>
          </cell>
          <cell r="AM448">
            <v>1</v>
          </cell>
          <cell r="AN448" t="str">
            <v>Hari</v>
          </cell>
          <cell r="AO448">
            <v>1</v>
          </cell>
          <cell r="AP448">
            <v>0</v>
          </cell>
          <cell r="AQ448">
            <v>1</v>
          </cell>
          <cell r="AR448">
            <v>35000</v>
          </cell>
          <cell r="AS448">
            <v>35000</v>
          </cell>
          <cell r="AT448">
            <v>0</v>
          </cell>
        </row>
        <row r="449">
          <cell r="A449">
            <v>10552</v>
          </cell>
          <cell r="H449">
            <v>0</v>
          </cell>
          <cell r="K449">
            <v>0</v>
          </cell>
          <cell r="L449">
            <v>0</v>
          </cell>
          <cell r="P449">
            <v>0</v>
          </cell>
          <cell r="Q449">
            <v>0</v>
          </cell>
          <cell r="R449">
            <v>0</v>
          </cell>
          <cell r="S449">
            <v>0</v>
          </cell>
          <cell r="V449">
            <v>0</v>
          </cell>
          <cell r="W449">
            <v>0</v>
          </cell>
          <cell r="X449">
            <v>0</v>
          </cell>
          <cell r="Y449">
            <v>0</v>
          </cell>
          <cell r="Z449">
            <v>0</v>
          </cell>
          <cell r="AA449">
            <v>0</v>
          </cell>
          <cell r="AB449">
            <v>0</v>
          </cell>
          <cell r="AC449" t="str">
            <v>Paku</v>
          </cell>
          <cell r="AD449" t="str">
            <v>kg</v>
          </cell>
          <cell r="AE449">
            <v>1</v>
          </cell>
          <cell r="AF449">
            <v>0</v>
          </cell>
          <cell r="AG449">
            <v>0</v>
          </cell>
          <cell r="AH449">
            <v>0</v>
          </cell>
          <cell r="AI449">
            <v>7650</v>
          </cell>
          <cell r="AJ449">
            <v>7650</v>
          </cell>
          <cell r="AK449">
            <v>0</v>
          </cell>
          <cell r="AL449" t="str">
            <v>Tukang</v>
          </cell>
          <cell r="AM449">
            <v>2</v>
          </cell>
          <cell r="AN449" t="str">
            <v>Hari</v>
          </cell>
          <cell r="AO449">
            <v>1</v>
          </cell>
          <cell r="AP449">
            <v>0</v>
          </cell>
          <cell r="AQ449">
            <v>2</v>
          </cell>
          <cell r="AR449">
            <v>30000</v>
          </cell>
          <cell r="AS449">
            <v>60000</v>
          </cell>
          <cell r="AT449">
            <v>0</v>
          </cell>
        </row>
        <row r="450">
          <cell r="A450">
            <v>10553</v>
          </cell>
          <cell r="K450">
            <v>0</v>
          </cell>
          <cell r="L450">
            <v>0</v>
          </cell>
          <cell r="P450">
            <v>0</v>
          </cell>
          <cell r="Q450">
            <v>0</v>
          </cell>
          <cell r="R450">
            <v>0</v>
          </cell>
          <cell r="S450">
            <v>0</v>
          </cell>
          <cell r="X450">
            <v>0</v>
          </cell>
          <cell r="Y450">
            <v>0</v>
          </cell>
          <cell r="Z450">
            <v>0</v>
          </cell>
          <cell r="AA450">
            <v>0</v>
          </cell>
          <cell r="AB450">
            <v>0</v>
          </cell>
          <cell r="AL450" t="str">
            <v>Pekerja</v>
          </cell>
          <cell r="AM450">
            <v>4</v>
          </cell>
          <cell r="AN450" t="str">
            <v>Hari</v>
          </cell>
          <cell r="AO450">
            <v>1</v>
          </cell>
          <cell r="AP450">
            <v>0</v>
          </cell>
          <cell r="AQ450">
            <v>4</v>
          </cell>
          <cell r="AR450">
            <v>25000</v>
          </cell>
          <cell r="AS450">
            <v>100000</v>
          </cell>
          <cell r="AT450">
            <v>0</v>
          </cell>
        </row>
        <row r="451">
          <cell r="A451">
            <v>10554</v>
          </cell>
          <cell r="K451">
            <v>0</v>
          </cell>
          <cell r="L451">
            <v>0</v>
          </cell>
          <cell r="P451">
            <v>0</v>
          </cell>
          <cell r="Q451">
            <v>0</v>
          </cell>
          <cell r="R451">
            <v>0</v>
          </cell>
          <cell r="S451">
            <v>0</v>
          </cell>
          <cell r="X451">
            <v>0</v>
          </cell>
          <cell r="Y451">
            <v>0</v>
          </cell>
          <cell r="Z451">
            <v>0</v>
          </cell>
          <cell r="AA451">
            <v>0</v>
          </cell>
          <cell r="AB451">
            <v>0</v>
          </cell>
          <cell r="AO451">
            <v>0</v>
          </cell>
        </row>
        <row r="452">
          <cell r="A452">
            <v>10555</v>
          </cell>
          <cell r="K452">
            <v>0</v>
          </cell>
          <cell r="L452">
            <v>0</v>
          </cell>
          <cell r="P452">
            <v>0</v>
          </cell>
          <cell r="Q452">
            <v>0</v>
          </cell>
          <cell r="R452">
            <v>0</v>
          </cell>
          <cell r="S452">
            <v>0</v>
          </cell>
          <cell r="X452">
            <v>0</v>
          </cell>
          <cell r="Y452">
            <v>0</v>
          </cell>
          <cell r="Z452">
            <v>0</v>
          </cell>
          <cell r="AA452">
            <v>0</v>
          </cell>
          <cell r="AB452">
            <v>0</v>
          </cell>
          <cell r="AO452">
            <v>0</v>
          </cell>
        </row>
        <row r="453">
          <cell r="A453">
            <v>10556</v>
          </cell>
          <cell r="K453">
            <v>0</v>
          </cell>
          <cell r="L453">
            <v>0</v>
          </cell>
          <cell r="P453">
            <v>0</v>
          </cell>
          <cell r="Q453">
            <v>0</v>
          </cell>
          <cell r="R453">
            <v>0</v>
          </cell>
          <cell r="S453">
            <v>0</v>
          </cell>
          <cell r="X453">
            <v>0</v>
          </cell>
          <cell r="Y453">
            <v>0</v>
          </cell>
          <cell r="Z453">
            <v>0</v>
          </cell>
          <cell r="AA453">
            <v>0</v>
          </cell>
          <cell r="AB453">
            <v>0</v>
          </cell>
          <cell r="AO453">
            <v>0</v>
          </cell>
        </row>
        <row r="454">
          <cell r="A454">
            <v>10557</v>
          </cell>
          <cell r="K454">
            <v>0</v>
          </cell>
          <cell r="L454">
            <v>0</v>
          </cell>
          <cell r="P454">
            <v>0</v>
          </cell>
          <cell r="Q454">
            <v>0</v>
          </cell>
          <cell r="R454">
            <v>0</v>
          </cell>
          <cell r="S454">
            <v>0</v>
          </cell>
          <cell r="X454">
            <v>0</v>
          </cell>
          <cell r="Y454">
            <v>0</v>
          </cell>
          <cell r="Z454">
            <v>0</v>
          </cell>
          <cell r="AA454">
            <v>0</v>
          </cell>
          <cell r="AB454">
            <v>0</v>
          </cell>
          <cell r="AO454">
            <v>0</v>
          </cell>
        </row>
        <row r="455">
          <cell r="A455">
            <v>10560</v>
          </cell>
          <cell r="B455">
            <v>55</v>
          </cell>
          <cell r="C455" t="str">
            <v>e.16</v>
          </cell>
          <cell r="D455" t="str">
            <v>Pek. Bubungan asbes</v>
          </cell>
          <cell r="E455" t="str">
            <v>m1</v>
          </cell>
          <cell r="F455">
            <v>0</v>
          </cell>
          <cell r="H455">
            <v>1</v>
          </cell>
          <cell r="Z455">
            <v>0</v>
          </cell>
          <cell r="AA455">
            <v>500</v>
          </cell>
          <cell r="AB455">
            <v>0</v>
          </cell>
          <cell r="AJ455">
            <v>89250</v>
          </cell>
          <cell r="AK455">
            <v>0</v>
          </cell>
          <cell r="AO455">
            <v>1</v>
          </cell>
          <cell r="AS455">
            <v>195000</v>
          </cell>
          <cell r="AT455">
            <v>0</v>
          </cell>
          <cell r="AV455">
            <v>0</v>
          </cell>
          <cell r="AW455">
            <v>284750</v>
          </cell>
          <cell r="AX455">
            <v>0</v>
          </cell>
          <cell r="AZ455">
            <v>500</v>
          </cell>
          <cell r="BA455">
            <v>89250</v>
          </cell>
          <cell r="BB455">
            <v>195000</v>
          </cell>
          <cell r="BC455">
            <v>0</v>
          </cell>
          <cell r="BD455">
            <v>284750</v>
          </cell>
        </row>
        <row r="456">
          <cell r="A456">
            <v>10561</v>
          </cell>
          <cell r="G456" t="str">
            <v>Alat bantu</v>
          </cell>
          <cell r="H456">
            <v>1</v>
          </cell>
          <cell r="I456" t="str">
            <v>ls</v>
          </cell>
          <cell r="J456">
            <v>1</v>
          </cell>
          <cell r="K456">
            <v>1</v>
          </cell>
          <cell r="L456">
            <v>1</v>
          </cell>
          <cell r="M456">
            <v>25</v>
          </cell>
          <cell r="N456">
            <v>7</v>
          </cell>
          <cell r="O456">
            <v>1</v>
          </cell>
          <cell r="P456">
            <v>175</v>
          </cell>
          <cell r="Q456">
            <v>0</v>
          </cell>
          <cell r="R456">
            <v>0</v>
          </cell>
          <cell r="S456">
            <v>0</v>
          </cell>
          <cell r="T456">
            <v>500</v>
          </cell>
          <cell r="U456">
            <v>0</v>
          </cell>
          <cell r="V456">
            <v>0</v>
          </cell>
          <cell r="W456">
            <v>0</v>
          </cell>
          <cell r="X456">
            <v>0</v>
          </cell>
          <cell r="Y456">
            <v>0</v>
          </cell>
          <cell r="Z456">
            <v>0</v>
          </cell>
          <cell r="AA456">
            <v>500</v>
          </cell>
          <cell r="AB456">
            <v>0</v>
          </cell>
          <cell r="AC456" t="str">
            <v>asbes gelombang</v>
          </cell>
          <cell r="AD456" t="str">
            <v>lbr</v>
          </cell>
          <cell r="AE456">
            <v>1</v>
          </cell>
          <cell r="AF456">
            <v>0</v>
          </cell>
          <cell r="AG456">
            <v>0</v>
          </cell>
          <cell r="AH456">
            <v>0</v>
          </cell>
          <cell r="AI456">
            <v>81600</v>
          </cell>
          <cell r="AJ456">
            <v>81600</v>
          </cell>
          <cell r="AK456">
            <v>0</v>
          </cell>
          <cell r="AL456" t="str">
            <v>Mandor</v>
          </cell>
          <cell r="AM456">
            <v>1</v>
          </cell>
          <cell r="AN456" t="str">
            <v>Hari</v>
          </cell>
          <cell r="AO456">
            <v>1</v>
          </cell>
          <cell r="AP456">
            <v>0</v>
          </cell>
          <cell r="AQ456">
            <v>1</v>
          </cell>
          <cell r="AR456">
            <v>35000</v>
          </cell>
          <cell r="AS456">
            <v>35000</v>
          </cell>
          <cell r="AT456">
            <v>0</v>
          </cell>
        </row>
        <row r="457">
          <cell r="A457">
            <v>10562</v>
          </cell>
          <cell r="K457">
            <v>0</v>
          </cell>
          <cell r="L457">
            <v>0</v>
          </cell>
          <cell r="P457">
            <v>0</v>
          </cell>
          <cell r="Q457">
            <v>0</v>
          </cell>
          <cell r="R457">
            <v>0</v>
          </cell>
          <cell r="S457">
            <v>0</v>
          </cell>
          <cell r="V457">
            <v>0</v>
          </cell>
          <cell r="W457">
            <v>0</v>
          </cell>
          <cell r="X457">
            <v>0</v>
          </cell>
          <cell r="Y457">
            <v>0</v>
          </cell>
          <cell r="Z457">
            <v>0</v>
          </cell>
          <cell r="AA457">
            <v>0</v>
          </cell>
          <cell r="AB457">
            <v>0</v>
          </cell>
          <cell r="AC457" t="str">
            <v>Paku</v>
          </cell>
          <cell r="AD457" t="str">
            <v>kg</v>
          </cell>
          <cell r="AE457">
            <v>1</v>
          </cell>
          <cell r="AF457">
            <v>0</v>
          </cell>
          <cell r="AG457">
            <v>0</v>
          </cell>
          <cell r="AH457">
            <v>0</v>
          </cell>
          <cell r="AI457">
            <v>7650</v>
          </cell>
          <cell r="AJ457">
            <v>7650</v>
          </cell>
          <cell r="AK457">
            <v>0</v>
          </cell>
          <cell r="AL457" t="str">
            <v>Tukang</v>
          </cell>
          <cell r="AM457">
            <v>2</v>
          </cell>
          <cell r="AN457" t="str">
            <v>Hari</v>
          </cell>
          <cell r="AO457">
            <v>1</v>
          </cell>
          <cell r="AP457">
            <v>0</v>
          </cell>
          <cell r="AQ457">
            <v>2</v>
          </cell>
          <cell r="AR457">
            <v>30000</v>
          </cell>
          <cell r="AS457">
            <v>60000</v>
          </cell>
          <cell r="AT457">
            <v>0</v>
          </cell>
        </row>
        <row r="458">
          <cell r="A458">
            <v>10563</v>
          </cell>
          <cell r="K458">
            <v>0</v>
          </cell>
          <cell r="L458">
            <v>0</v>
          </cell>
          <cell r="P458">
            <v>0</v>
          </cell>
          <cell r="Q458">
            <v>0</v>
          </cell>
          <cell r="R458">
            <v>0</v>
          </cell>
          <cell r="S458">
            <v>0</v>
          </cell>
          <cell r="V458">
            <v>0</v>
          </cell>
          <cell r="W458">
            <v>0</v>
          </cell>
          <cell r="X458">
            <v>0</v>
          </cell>
          <cell r="Y458">
            <v>0</v>
          </cell>
          <cell r="Z458">
            <v>0</v>
          </cell>
          <cell r="AA458">
            <v>0</v>
          </cell>
          <cell r="AB458">
            <v>0</v>
          </cell>
          <cell r="AF458">
            <v>0</v>
          </cell>
          <cell r="AG458">
            <v>0</v>
          </cell>
          <cell r="AH458">
            <v>0</v>
          </cell>
          <cell r="AJ458">
            <v>0</v>
          </cell>
          <cell r="AK458">
            <v>0</v>
          </cell>
          <cell r="AL458" t="str">
            <v>Pekerja</v>
          </cell>
          <cell r="AM458">
            <v>4</v>
          </cell>
          <cell r="AN458" t="str">
            <v>Hari</v>
          </cell>
          <cell r="AO458">
            <v>1</v>
          </cell>
          <cell r="AP458">
            <v>0</v>
          </cell>
          <cell r="AQ458">
            <v>4</v>
          </cell>
          <cell r="AR458">
            <v>25000</v>
          </cell>
          <cell r="AS458">
            <v>100000</v>
          </cell>
          <cell r="AT458">
            <v>0</v>
          </cell>
        </row>
        <row r="459">
          <cell r="A459">
            <v>10564</v>
          </cell>
          <cell r="L459">
            <v>0</v>
          </cell>
          <cell r="S459">
            <v>0</v>
          </cell>
          <cell r="AF459">
            <v>0</v>
          </cell>
          <cell r="AG459">
            <v>0</v>
          </cell>
          <cell r="AH459">
            <v>0</v>
          </cell>
          <cell r="AJ459">
            <v>0</v>
          </cell>
          <cell r="AK459">
            <v>0</v>
          </cell>
          <cell r="AM459">
            <v>0</v>
          </cell>
          <cell r="AO459">
            <v>0</v>
          </cell>
          <cell r="AP459">
            <v>0</v>
          </cell>
          <cell r="AQ459">
            <v>0</v>
          </cell>
          <cell r="AS459">
            <v>0</v>
          </cell>
          <cell r="AT459">
            <v>0</v>
          </cell>
        </row>
        <row r="460">
          <cell r="A460">
            <v>10565</v>
          </cell>
          <cell r="L460">
            <v>0</v>
          </cell>
          <cell r="S460">
            <v>0</v>
          </cell>
          <cell r="AF460">
            <v>0</v>
          </cell>
          <cell r="AG460">
            <v>0</v>
          </cell>
          <cell r="AH460">
            <v>0</v>
          </cell>
          <cell r="AJ460">
            <v>0</v>
          </cell>
          <cell r="AK460">
            <v>0</v>
          </cell>
          <cell r="AM460">
            <v>0</v>
          </cell>
          <cell r="AO460">
            <v>0</v>
          </cell>
          <cell r="AP460">
            <v>0</v>
          </cell>
          <cell r="AQ460">
            <v>0</v>
          </cell>
          <cell r="AS460">
            <v>0</v>
          </cell>
          <cell r="AT460">
            <v>0</v>
          </cell>
        </row>
        <row r="461">
          <cell r="A461">
            <v>10566</v>
          </cell>
          <cell r="L461">
            <v>0</v>
          </cell>
          <cell r="S461">
            <v>0</v>
          </cell>
          <cell r="AM461">
            <v>0</v>
          </cell>
          <cell r="AO461">
            <v>0</v>
          </cell>
          <cell r="AP461">
            <v>0</v>
          </cell>
          <cell r="AQ461">
            <v>0</v>
          </cell>
          <cell r="AS461">
            <v>0</v>
          </cell>
          <cell r="AT461">
            <v>0</v>
          </cell>
        </row>
        <row r="462">
          <cell r="A462">
            <v>10567</v>
          </cell>
          <cell r="L462">
            <v>0</v>
          </cell>
          <cell r="S462">
            <v>0</v>
          </cell>
        </row>
        <row r="463">
          <cell r="A463">
            <v>10570</v>
          </cell>
          <cell r="B463">
            <v>56</v>
          </cell>
          <cell r="C463" t="str">
            <v>e.17</v>
          </cell>
          <cell r="D463" t="str">
            <v>Pek. Listplank papan kayu kruing</v>
          </cell>
          <cell r="E463" t="str">
            <v>m1</v>
          </cell>
          <cell r="F463">
            <v>0</v>
          </cell>
          <cell r="H463">
            <v>1</v>
          </cell>
          <cell r="Z463">
            <v>0</v>
          </cell>
          <cell r="AA463">
            <v>500</v>
          </cell>
          <cell r="AB463">
            <v>0</v>
          </cell>
          <cell r="AJ463">
            <v>68850</v>
          </cell>
          <cell r="AK463">
            <v>0</v>
          </cell>
          <cell r="AO463">
            <v>1</v>
          </cell>
          <cell r="AS463">
            <v>195000</v>
          </cell>
          <cell r="AT463">
            <v>0</v>
          </cell>
          <cell r="AV463">
            <v>0</v>
          </cell>
          <cell r="AW463">
            <v>264350</v>
          </cell>
          <cell r="AX463">
            <v>0</v>
          </cell>
          <cell r="AZ463">
            <v>500</v>
          </cell>
          <cell r="BA463">
            <v>68850</v>
          </cell>
          <cell r="BB463">
            <v>195000</v>
          </cell>
          <cell r="BC463">
            <v>0</v>
          </cell>
          <cell r="BD463">
            <v>264350</v>
          </cell>
        </row>
        <row r="464">
          <cell r="A464">
            <v>10571</v>
          </cell>
          <cell r="G464" t="str">
            <v>Alat bantu</v>
          </cell>
          <cell r="H464">
            <v>1</v>
          </cell>
          <cell r="I464" t="str">
            <v>ls</v>
          </cell>
          <cell r="J464">
            <v>1</v>
          </cell>
          <cell r="K464">
            <v>1</v>
          </cell>
          <cell r="L464">
            <v>1</v>
          </cell>
          <cell r="M464">
            <v>25</v>
          </cell>
          <cell r="N464">
            <v>7</v>
          </cell>
          <cell r="O464">
            <v>1</v>
          </cell>
          <cell r="P464">
            <v>175</v>
          </cell>
          <cell r="Q464">
            <v>0</v>
          </cell>
          <cell r="R464">
            <v>0</v>
          </cell>
          <cell r="S464">
            <v>0</v>
          </cell>
          <cell r="T464">
            <v>500</v>
          </cell>
          <cell r="U464">
            <v>0</v>
          </cell>
          <cell r="V464">
            <v>0</v>
          </cell>
          <cell r="W464">
            <v>0</v>
          </cell>
          <cell r="X464">
            <v>0</v>
          </cell>
          <cell r="Y464">
            <v>0</v>
          </cell>
          <cell r="Z464">
            <v>0</v>
          </cell>
          <cell r="AA464">
            <v>500</v>
          </cell>
          <cell r="AB464">
            <v>0</v>
          </cell>
          <cell r="AC464" t="str">
            <v>kayu kruing</v>
          </cell>
          <cell r="AD464" t="str">
            <v>m3</v>
          </cell>
          <cell r="AE464">
            <v>0.05</v>
          </cell>
          <cell r="AF464">
            <v>0</v>
          </cell>
          <cell r="AG464">
            <v>0</v>
          </cell>
          <cell r="AH464">
            <v>0</v>
          </cell>
          <cell r="AI464">
            <v>1224000</v>
          </cell>
          <cell r="AJ464">
            <v>61200</v>
          </cell>
          <cell r="AK464">
            <v>0</v>
          </cell>
          <cell r="AL464" t="str">
            <v>Mandor</v>
          </cell>
          <cell r="AM464">
            <v>1</v>
          </cell>
          <cell r="AN464" t="str">
            <v>Hari</v>
          </cell>
          <cell r="AO464">
            <v>1</v>
          </cell>
          <cell r="AP464">
            <v>0</v>
          </cell>
          <cell r="AQ464">
            <v>1</v>
          </cell>
          <cell r="AR464">
            <v>35000</v>
          </cell>
          <cell r="AS464">
            <v>35000</v>
          </cell>
          <cell r="AT464">
            <v>0</v>
          </cell>
        </row>
        <row r="465">
          <cell r="A465">
            <v>10572</v>
          </cell>
          <cell r="K465">
            <v>0</v>
          </cell>
          <cell r="L465">
            <v>0</v>
          </cell>
          <cell r="P465">
            <v>0</v>
          </cell>
          <cell r="Q465">
            <v>0</v>
          </cell>
          <cell r="R465">
            <v>0</v>
          </cell>
          <cell r="S465">
            <v>0</v>
          </cell>
          <cell r="V465">
            <v>0</v>
          </cell>
          <cell r="W465">
            <v>0</v>
          </cell>
          <cell r="X465">
            <v>0</v>
          </cell>
          <cell r="Y465">
            <v>0</v>
          </cell>
          <cell r="Z465">
            <v>0</v>
          </cell>
          <cell r="AA465">
            <v>0</v>
          </cell>
          <cell r="AB465">
            <v>0</v>
          </cell>
          <cell r="AC465" t="str">
            <v>Paku</v>
          </cell>
          <cell r="AD465" t="str">
            <v>kg</v>
          </cell>
          <cell r="AE465">
            <v>1</v>
          </cell>
          <cell r="AF465">
            <v>0</v>
          </cell>
          <cell r="AG465">
            <v>0</v>
          </cell>
          <cell r="AH465">
            <v>0</v>
          </cell>
          <cell r="AI465">
            <v>7650</v>
          </cell>
          <cell r="AJ465">
            <v>7650</v>
          </cell>
          <cell r="AK465">
            <v>0</v>
          </cell>
          <cell r="AL465" t="str">
            <v>Tukang</v>
          </cell>
          <cell r="AM465">
            <v>2</v>
          </cell>
          <cell r="AN465" t="str">
            <v>Hari</v>
          </cell>
          <cell r="AO465">
            <v>1</v>
          </cell>
          <cell r="AP465">
            <v>0</v>
          </cell>
          <cell r="AQ465">
            <v>2</v>
          </cell>
          <cell r="AR465">
            <v>30000</v>
          </cell>
          <cell r="AS465">
            <v>60000</v>
          </cell>
          <cell r="AT465">
            <v>0</v>
          </cell>
        </row>
        <row r="466">
          <cell r="A466">
            <v>10573</v>
          </cell>
          <cell r="K466">
            <v>0</v>
          </cell>
          <cell r="L466">
            <v>0</v>
          </cell>
          <cell r="P466">
            <v>0</v>
          </cell>
          <cell r="Q466">
            <v>0</v>
          </cell>
          <cell r="R466">
            <v>0</v>
          </cell>
          <cell r="S466">
            <v>0</v>
          </cell>
          <cell r="V466">
            <v>0</v>
          </cell>
          <cell r="W466">
            <v>0</v>
          </cell>
          <cell r="X466">
            <v>0</v>
          </cell>
          <cell r="Y466">
            <v>0</v>
          </cell>
          <cell r="Z466">
            <v>0</v>
          </cell>
          <cell r="AA466">
            <v>0</v>
          </cell>
          <cell r="AB466">
            <v>0</v>
          </cell>
          <cell r="AF466">
            <v>0</v>
          </cell>
          <cell r="AG466">
            <v>0</v>
          </cell>
          <cell r="AH466">
            <v>0</v>
          </cell>
          <cell r="AJ466">
            <v>0</v>
          </cell>
          <cell r="AK466">
            <v>0</v>
          </cell>
          <cell r="AL466" t="str">
            <v>Pekerja</v>
          </cell>
          <cell r="AM466">
            <v>4</v>
          </cell>
          <cell r="AN466" t="str">
            <v>Hari</v>
          </cell>
          <cell r="AO466">
            <v>1</v>
          </cell>
          <cell r="AP466">
            <v>0</v>
          </cell>
          <cell r="AQ466">
            <v>4</v>
          </cell>
          <cell r="AR466">
            <v>25000</v>
          </cell>
          <cell r="AS466">
            <v>100000</v>
          </cell>
          <cell r="AT466">
            <v>0</v>
          </cell>
        </row>
        <row r="467">
          <cell r="A467">
            <v>10574</v>
          </cell>
          <cell r="K467">
            <v>0</v>
          </cell>
          <cell r="L467">
            <v>0</v>
          </cell>
          <cell r="P467">
            <v>0</v>
          </cell>
          <cell r="Q467">
            <v>0</v>
          </cell>
          <cell r="R467">
            <v>0</v>
          </cell>
          <cell r="S467">
            <v>0</v>
          </cell>
          <cell r="X467">
            <v>0</v>
          </cell>
          <cell r="Y467">
            <v>0</v>
          </cell>
          <cell r="Z467">
            <v>0</v>
          </cell>
          <cell r="AA467">
            <v>0</v>
          </cell>
          <cell r="AB467">
            <v>0</v>
          </cell>
          <cell r="AF467">
            <v>0</v>
          </cell>
          <cell r="AG467">
            <v>0</v>
          </cell>
          <cell r="AH467">
            <v>0</v>
          </cell>
          <cell r="AJ467">
            <v>0</v>
          </cell>
          <cell r="AK467">
            <v>0</v>
          </cell>
          <cell r="AM467">
            <v>0</v>
          </cell>
          <cell r="AO467">
            <v>0</v>
          </cell>
          <cell r="AP467">
            <v>0</v>
          </cell>
          <cell r="AQ467">
            <v>0</v>
          </cell>
          <cell r="AS467">
            <v>0</v>
          </cell>
          <cell r="AT467">
            <v>0</v>
          </cell>
        </row>
        <row r="468">
          <cell r="A468">
            <v>10575</v>
          </cell>
          <cell r="K468">
            <v>0</v>
          </cell>
          <cell r="L468">
            <v>0</v>
          </cell>
          <cell r="P468">
            <v>0</v>
          </cell>
          <cell r="Q468">
            <v>0</v>
          </cell>
          <cell r="R468">
            <v>0</v>
          </cell>
          <cell r="S468">
            <v>0</v>
          </cell>
          <cell r="X468">
            <v>0</v>
          </cell>
          <cell r="Y468">
            <v>0</v>
          </cell>
          <cell r="Z468">
            <v>0</v>
          </cell>
          <cell r="AA468">
            <v>0</v>
          </cell>
          <cell r="AB468">
            <v>0</v>
          </cell>
          <cell r="AF468">
            <v>0</v>
          </cell>
          <cell r="AG468">
            <v>0</v>
          </cell>
          <cell r="AH468">
            <v>0</v>
          </cell>
          <cell r="AJ468">
            <v>0</v>
          </cell>
          <cell r="AK468">
            <v>0</v>
          </cell>
          <cell r="AM468">
            <v>0</v>
          </cell>
          <cell r="AO468">
            <v>0</v>
          </cell>
          <cell r="AP468">
            <v>0</v>
          </cell>
          <cell r="AQ468">
            <v>0</v>
          </cell>
          <cell r="AS468">
            <v>0</v>
          </cell>
          <cell r="AT468">
            <v>0</v>
          </cell>
        </row>
        <row r="469">
          <cell r="A469">
            <v>10576</v>
          </cell>
          <cell r="K469">
            <v>0</v>
          </cell>
          <cell r="L469">
            <v>0</v>
          </cell>
          <cell r="P469">
            <v>0</v>
          </cell>
          <cell r="Q469">
            <v>0</v>
          </cell>
          <cell r="R469">
            <v>0</v>
          </cell>
          <cell r="S469">
            <v>0</v>
          </cell>
          <cell r="X469">
            <v>0</v>
          </cell>
          <cell r="Y469">
            <v>0</v>
          </cell>
          <cell r="Z469">
            <v>0</v>
          </cell>
          <cell r="AA469">
            <v>0</v>
          </cell>
          <cell r="AB469">
            <v>0</v>
          </cell>
          <cell r="AF469">
            <v>0</v>
          </cell>
          <cell r="AM469">
            <v>0</v>
          </cell>
          <cell r="AO469">
            <v>0</v>
          </cell>
          <cell r="AP469">
            <v>0</v>
          </cell>
          <cell r="AQ469">
            <v>0</v>
          </cell>
          <cell r="AS469">
            <v>0</v>
          </cell>
          <cell r="AT469">
            <v>0</v>
          </cell>
        </row>
        <row r="470">
          <cell r="A470">
            <v>10577</v>
          </cell>
          <cell r="K470">
            <v>0</v>
          </cell>
          <cell r="L470">
            <v>0</v>
          </cell>
          <cell r="P470">
            <v>0</v>
          </cell>
          <cell r="Q470">
            <v>0</v>
          </cell>
          <cell r="R470">
            <v>0</v>
          </cell>
          <cell r="S470">
            <v>0</v>
          </cell>
          <cell r="X470">
            <v>0</v>
          </cell>
          <cell r="Y470">
            <v>0</v>
          </cell>
          <cell r="Z470">
            <v>0</v>
          </cell>
          <cell r="AA470">
            <v>0</v>
          </cell>
          <cell r="AB470">
            <v>0</v>
          </cell>
          <cell r="AF470">
            <v>0</v>
          </cell>
        </row>
        <row r="471">
          <cell r="A471">
            <v>10580</v>
          </cell>
          <cell r="B471">
            <v>57</v>
          </cell>
          <cell r="C471" t="str">
            <v>e.18</v>
          </cell>
          <cell r="D471" t="str">
            <v>Pek. Rangka atap kayu kruing + reng 3x4</v>
          </cell>
          <cell r="E471" t="str">
            <v>m2</v>
          </cell>
          <cell r="F471">
            <v>0</v>
          </cell>
          <cell r="H471">
            <v>1</v>
          </cell>
          <cell r="Z471">
            <v>0</v>
          </cell>
          <cell r="AA471">
            <v>500</v>
          </cell>
          <cell r="AB471">
            <v>0</v>
          </cell>
          <cell r="AJ471">
            <v>61200</v>
          </cell>
          <cell r="AK471">
            <v>0</v>
          </cell>
          <cell r="AO471">
            <v>1</v>
          </cell>
          <cell r="AS471">
            <v>195000</v>
          </cell>
          <cell r="AT471">
            <v>0</v>
          </cell>
          <cell r="AV471">
            <v>0</v>
          </cell>
          <cell r="AW471">
            <v>256700</v>
          </cell>
          <cell r="AX471">
            <v>0</v>
          </cell>
          <cell r="AZ471">
            <v>500</v>
          </cell>
          <cell r="BA471">
            <v>61200</v>
          </cell>
          <cell r="BB471">
            <v>195000</v>
          </cell>
          <cell r="BC471">
            <v>0</v>
          </cell>
          <cell r="BD471">
            <v>256700</v>
          </cell>
        </row>
        <row r="472">
          <cell r="A472">
            <v>10581</v>
          </cell>
          <cell r="G472" t="str">
            <v>Alat bantu</v>
          </cell>
          <cell r="H472">
            <v>1</v>
          </cell>
          <cell r="I472" t="str">
            <v>ls</v>
          </cell>
          <cell r="J472">
            <v>1</v>
          </cell>
          <cell r="K472">
            <v>1</v>
          </cell>
          <cell r="L472">
            <v>1</v>
          </cell>
          <cell r="M472">
            <v>25</v>
          </cell>
          <cell r="N472">
            <v>7</v>
          </cell>
          <cell r="O472">
            <v>1</v>
          </cell>
          <cell r="P472">
            <v>175</v>
          </cell>
          <cell r="Q472">
            <v>0</v>
          </cell>
          <cell r="R472">
            <v>0</v>
          </cell>
          <cell r="S472">
            <v>0</v>
          </cell>
          <cell r="T472">
            <v>500</v>
          </cell>
          <cell r="U472">
            <v>0</v>
          </cell>
          <cell r="V472">
            <v>0</v>
          </cell>
          <cell r="W472">
            <v>0</v>
          </cell>
          <cell r="X472">
            <v>0</v>
          </cell>
          <cell r="Y472">
            <v>0</v>
          </cell>
          <cell r="Z472">
            <v>0</v>
          </cell>
          <cell r="AA472">
            <v>500</v>
          </cell>
          <cell r="AB472">
            <v>0</v>
          </cell>
          <cell r="AC472" t="str">
            <v>kayu kruing</v>
          </cell>
          <cell r="AD472" t="str">
            <v>m3</v>
          </cell>
          <cell r="AE472">
            <v>0.05</v>
          </cell>
          <cell r="AF472">
            <v>0</v>
          </cell>
          <cell r="AG472">
            <v>0</v>
          </cell>
          <cell r="AH472">
            <v>0</v>
          </cell>
          <cell r="AI472">
            <v>1224000</v>
          </cell>
          <cell r="AJ472">
            <v>61200</v>
          </cell>
          <cell r="AK472">
            <v>0</v>
          </cell>
          <cell r="AL472" t="str">
            <v>Mandor</v>
          </cell>
          <cell r="AM472">
            <v>1</v>
          </cell>
          <cell r="AN472" t="str">
            <v>Hari</v>
          </cell>
          <cell r="AO472">
            <v>1</v>
          </cell>
          <cell r="AP472">
            <v>0</v>
          </cell>
          <cell r="AQ472">
            <v>1</v>
          </cell>
          <cell r="AR472">
            <v>35000</v>
          </cell>
          <cell r="AS472">
            <v>35000</v>
          </cell>
          <cell r="AT472">
            <v>0</v>
          </cell>
        </row>
        <row r="473">
          <cell r="A473">
            <v>10582</v>
          </cell>
          <cell r="H473">
            <v>0</v>
          </cell>
          <cell r="K473">
            <v>0</v>
          </cell>
          <cell r="L473">
            <v>0</v>
          </cell>
          <cell r="P473">
            <v>0</v>
          </cell>
          <cell r="Q473">
            <v>0</v>
          </cell>
          <cell r="R473">
            <v>0</v>
          </cell>
          <cell r="S473">
            <v>0</v>
          </cell>
          <cell r="V473">
            <v>0</v>
          </cell>
          <cell r="W473">
            <v>0</v>
          </cell>
          <cell r="X473">
            <v>0</v>
          </cell>
          <cell r="Y473">
            <v>0</v>
          </cell>
          <cell r="Z473">
            <v>0</v>
          </cell>
          <cell r="AA473">
            <v>0</v>
          </cell>
          <cell r="AB473">
            <v>0</v>
          </cell>
          <cell r="AF473">
            <v>0</v>
          </cell>
          <cell r="AG473">
            <v>0</v>
          </cell>
          <cell r="AH473">
            <v>0</v>
          </cell>
          <cell r="AJ473">
            <v>0</v>
          </cell>
          <cell r="AK473">
            <v>0</v>
          </cell>
          <cell r="AL473" t="str">
            <v>Tukang</v>
          </cell>
          <cell r="AM473">
            <v>2</v>
          </cell>
          <cell r="AN473" t="str">
            <v>Hari</v>
          </cell>
          <cell r="AO473">
            <v>1</v>
          </cell>
          <cell r="AP473">
            <v>0</v>
          </cell>
          <cell r="AQ473">
            <v>2</v>
          </cell>
          <cell r="AR473">
            <v>30000</v>
          </cell>
          <cell r="AS473">
            <v>60000</v>
          </cell>
          <cell r="AT473">
            <v>0</v>
          </cell>
        </row>
        <row r="474">
          <cell r="A474">
            <v>10583</v>
          </cell>
          <cell r="K474">
            <v>0</v>
          </cell>
          <cell r="L474">
            <v>0</v>
          </cell>
          <cell r="P474">
            <v>0</v>
          </cell>
          <cell r="Q474">
            <v>0</v>
          </cell>
          <cell r="R474">
            <v>0</v>
          </cell>
          <cell r="S474">
            <v>0</v>
          </cell>
          <cell r="X474">
            <v>0</v>
          </cell>
          <cell r="Y474">
            <v>0</v>
          </cell>
          <cell r="Z474">
            <v>0</v>
          </cell>
          <cell r="AA474">
            <v>0</v>
          </cell>
          <cell r="AB474">
            <v>0</v>
          </cell>
          <cell r="AF474">
            <v>0</v>
          </cell>
          <cell r="AG474">
            <v>0</v>
          </cell>
          <cell r="AH474">
            <v>0</v>
          </cell>
          <cell r="AL474" t="str">
            <v>Pekerja</v>
          </cell>
          <cell r="AM474">
            <v>4</v>
          </cell>
          <cell r="AN474" t="str">
            <v>Hari</v>
          </cell>
          <cell r="AO474">
            <v>1</v>
          </cell>
          <cell r="AP474">
            <v>0</v>
          </cell>
          <cell r="AQ474">
            <v>4</v>
          </cell>
          <cell r="AR474">
            <v>25000</v>
          </cell>
          <cell r="AS474">
            <v>100000</v>
          </cell>
          <cell r="AT474">
            <v>0</v>
          </cell>
        </row>
        <row r="475">
          <cell r="A475">
            <v>10584</v>
          </cell>
          <cell r="K475">
            <v>0</v>
          </cell>
          <cell r="L475">
            <v>0</v>
          </cell>
          <cell r="P475">
            <v>0</v>
          </cell>
          <cell r="Q475">
            <v>0</v>
          </cell>
          <cell r="R475">
            <v>0</v>
          </cell>
          <cell r="S475">
            <v>0</v>
          </cell>
          <cell r="X475">
            <v>0</v>
          </cell>
          <cell r="Y475">
            <v>0</v>
          </cell>
          <cell r="Z475">
            <v>0</v>
          </cell>
          <cell r="AA475">
            <v>0</v>
          </cell>
          <cell r="AB475">
            <v>0</v>
          </cell>
          <cell r="AF475">
            <v>0</v>
          </cell>
          <cell r="AG475">
            <v>0</v>
          </cell>
          <cell r="AH475">
            <v>0</v>
          </cell>
          <cell r="AO475">
            <v>0</v>
          </cell>
        </row>
        <row r="476">
          <cell r="A476">
            <v>10585</v>
          </cell>
          <cell r="K476">
            <v>0</v>
          </cell>
          <cell r="L476">
            <v>0</v>
          </cell>
          <cell r="P476">
            <v>0</v>
          </cell>
          <cell r="Q476">
            <v>0</v>
          </cell>
          <cell r="R476">
            <v>0</v>
          </cell>
          <cell r="S476">
            <v>0</v>
          </cell>
          <cell r="X476">
            <v>0</v>
          </cell>
          <cell r="Y476">
            <v>0</v>
          </cell>
          <cell r="Z476">
            <v>0</v>
          </cell>
          <cell r="AA476">
            <v>0</v>
          </cell>
          <cell r="AB476">
            <v>0</v>
          </cell>
          <cell r="AF476">
            <v>0</v>
          </cell>
          <cell r="AG476">
            <v>0</v>
          </cell>
          <cell r="AH476">
            <v>0</v>
          </cell>
          <cell r="AO476">
            <v>0</v>
          </cell>
        </row>
        <row r="477">
          <cell r="A477">
            <v>10586</v>
          </cell>
          <cell r="K477">
            <v>0</v>
          </cell>
          <cell r="L477">
            <v>0</v>
          </cell>
          <cell r="P477">
            <v>0</v>
          </cell>
          <cell r="Q477">
            <v>0</v>
          </cell>
          <cell r="R477">
            <v>0</v>
          </cell>
          <cell r="S477">
            <v>0</v>
          </cell>
          <cell r="X477">
            <v>0</v>
          </cell>
          <cell r="Y477">
            <v>0</v>
          </cell>
          <cell r="Z477">
            <v>0</v>
          </cell>
          <cell r="AA477">
            <v>0</v>
          </cell>
          <cell r="AB477">
            <v>0</v>
          </cell>
          <cell r="AF477">
            <v>0</v>
          </cell>
          <cell r="AG477">
            <v>0</v>
          </cell>
          <cell r="AH477">
            <v>0</v>
          </cell>
          <cell r="AO477">
            <v>0</v>
          </cell>
        </row>
        <row r="478">
          <cell r="A478">
            <v>10587</v>
          </cell>
          <cell r="K478">
            <v>0</v>
          </cell>
          <cell r="L478">
            <v>0</v>
          </cell>
          <cell r="P478">
            <v>0</v>
          </cell>
          <cell r="Q478">
            <v>0</v>
          </cell>
          <cell r="R478">
            <v>0</v>
          </cell>
          <cell r="S478">
            <v>0</v>
          </cell>
          <cell r="X478">
            <v>0</v>
          </cell>
          <cell r="Y478">
            <v>0</v>
          </cell>
          <cell r="Z478">
            <v>0</v>
          </cell>
          <cell r="AA478">
            <v>0</v>
          </cell>
          <cell r="AB478">
            <v>0</v>
          </cell>
          <cell r="AO478">
            <v>0</v>
          </cell>
        </row>
        <row r="479">
          <cell r="A479">
            <v>10590</v>
          </cell>
          <cell r="B479">
            <v>58</v>
          </cell>
          <cell r="C479" t="str">
            <v>e.19</v>
          </cell>
          <cell r="D479" t="str">
            <v>Pek. Kuda-kuda kayu kruing</v>
          </cell>
          <cell r="E479" t="str">
            <v>m3</v>
          </cell>
          <cell r="F479">
            <v>0</v>
          </cell>
          <cell r="H479">
            <v>1</v>
          </cell>
          <cell r="Z479">
            <v>0</v>
          </cell>
          <cell r="AA479">
            <v>500</v>
          </cell>
          <cell r="AB479">
            <v>0</v>
          </cell>
          <cell r="AJ479">
            <v>1224000</v>
          </cell>
          <cell r="AK479">
            <v>0</v>
          </cell>
          <cell r="AO479">
            <v>1</v>
          </cell>
          <cell r="AS479">
            <v>195000</v>
          </cell>
          <cell r="AT479">
            <v>0</v>
          </cell>
          <cell r="AV479">
            <v>0</v>
          </cell>
          <cell r="AW479">
            <v>1419500</v>
          </cell>
          <cell r="AX479">
            <v>0</v>
          </cell>
          <cell r="AZ479">
            <v>500</v>
          </cell>
          <cell r="BA479">
            <v>1224000</v>
          </cell>
          <cell r="BB479">
            <v>195000</v>
          </cell>
          <cell r="BC479">
            <v>0</v>
          </cell>
          <cell r="BD479">
            <v>1419500</v>
          </cell>
        </row>
        <row r="480">
          <cell r="A480">
            <v>10591</v>
          </cell>
          <cell r="G480" t="str">
            <v>Alat bantu</v>
          </cell>
          <cell r="H480">
            <v>1</v>
          </cell>
          <cell r="I480" t="str">
            <v>ls</v>
          </cell>
          <cell r="J480">
            <v>1</v>
          </cell>
          <cell r="K480">
            <v>1</v>
          </cell>
          <cell r="L480">
            <v>1</v>
          </cell>
          <cell r="M480">
            <v>25</v>
          </cell>
          <cell r="N480">
            <v>7</v>
          </cell>
          <cell r="O480">
            <v>1</v>
          </cell>
          <cell r="P480">
            <v>175</v>
          </cell>
          <cell r="Q480">
            <v>0</v>
          </cell>
          <cell r="R480">
            <v>0</v>
          </cell>
          <cell r="S480">
            <v>0</v>
          </cell>
          <cell r="T480">
            <v>500</v>
          </cell>
          <cell r="U480">
            <v>0</v>
          </cell>
          <cell r="V480">
            <v>0</v>
          </cell>
          <cell r="W480">
            <v>0</v>
          </cell>
          <cell r="X480">
            <v>0</v>
          </cell>
          <cell r="Y480">
            <v>0</v>
          </cell>
          <cell r="Z480">
            <v>0</v>
          </cell>
          <cell r="AA480">
            <v>500</v>
          </cell>
          <cell r="AB480">
            <v>0</v>
          </cell>
          <cell r="AC480" t="str">
            <v>kayu kruing</v>
          </cell>
          <cell r="AD480" t="str">
            <v>m3</v>
          </cell>
          <cell r="AE480">
            <v>1</v>
          </cell>
          <cell r="AF480">
            <v>0</v>
          </cell>
          <cell r="AG480">
            <v>0</v>
          </cell>
          <cell r="AH480">
            <v>0</v>
          </cell>
          <cell r="AI480">
            <v>1224000</v>
          </cell>
          <cell r="AJ480">
            <v>1224000</v>
          </cell>
          <cell r="AK480">
            <v>0</v>
          </cell>
          <cell r="AL480" t="str">
            <v>Mandor</v>
          </cell>
          <cell r="AM480">
            <v>1</v>
          </cell>
          <cell r="AN480" t="str">
            <v>Hari</v>
          </cell>
          <cell r="AO480">
            <v>1</v>
          </cell>
          <cell r="AP480">
            <v>0</v>
          </cell>
          <cell r="AQ480">
            <v>1</v>
          </cell>
          <cell r="AR480">
            <v>35000</v>
          </cell>
          <cell r="AS480">
            <v>35000</v>
          </cell>
          <cell r="AT480">
            <v>0</v>
          </cell>
        </row>
        <row r="481">
          <cell r="A481">
            <v>10592</v>
          </cell>
          <cell r="K481">
            <v>0</v>
          </cell>
          <cell r="L481">
            <v>0</v>
          </cell>
          <cell r="P481">
            <v>0</v>
          </cell>
          <cell r="Q481">
            <v>0</v>
          </cell>
          <cell r="R481">
            <v>0</v>
          </cell>
          <cell r="S481">
            <v>0</v>
          </cell>
          <cell r="V481">
            <v>0</v>
          </cell>
          <cell r="W481">
            <v>0</v>
          </cell>
          <cell r="X481">
            <v>0</v>
          </cell>
          <cell r="Y481">
            <v>0</v>
          </cell>
          <cell r="Z481">
            <v>0</v>
          </cell>
          <cell r="AA481">
            <v>0</v>
          </cell>
          <cell r="AB481">
            <v>0</v>
          </cell>
          <cell r="AF481">
            <v>0</v>
          </cell>
          <cell r="AG481">
            <v>0</v>
          </cell>
          <cell r="AH481">
            <v>0</v>
          </cell>
          <cell r="AJ481">
            <v>0</v>
          </cell>
          <cell r="AK481">
            <v>0</v>
          </cell>
          <cell r="AL481" t="str">
            <v>Tukang</v>
          </cell>
          <cell r="AM481">
            <v>2</v>
          </cell>
          <cell r="AN481" t="str">
            <v>Hari</v>
          </cell>
          <cell r="AO481">
            <v>1</v>
          </cell>
          <cell r="AP481">
            <v>0</v>
          </cell>
          <cell r="AQ481">
            <v>2</v>
          </cell>
          <cell r="AR481">
            <v>30000</v>
          </cell>
          <cell r="AS481">
            <v>60000</v>
          </cell>
          <cell r="AT481">
            <v>0</v>
          </cell>
        </row>
        <row r="482">
          <cell r="A482">
            <v>10593</v>
          </cell>
          <cell r="K482">
            <v>0</v>
          </cell>
          <cell r="L482">
            <v>0</v>
          </cell>
          <cell r="P482">
            <v>0</v>
          </cell>
          <cell r="Q482">
            <v>0</v>
          </cell>
          <cell r="R482">
            <v>0</v>
          </cell>
          <cell r="S482">
            <v>0</v>
          </cell>
          <cell r="X482">
            <v>0</v>
          </cell>
          <cell r="Y482">
            <v>0</v>
          </cell>
          <cell r="Z482">
            <v>0</v>
          </cell>
          <cell r="AA482">
            <v>0</v>
          </cell>
          <cell r="AB482">
            <v>0</v>
          </cell>
          <cell r="AL482" t="str">
            <v>Pekerja</v>
          </cell>
          <cell r="AM482">
            <v>4</v>
          </cell>
          <cell r="AN482" t="str">
            <v>Hari</v>
          </cell>
          <cell r="AO482">
            <v>1</v>
          </cell>
          <cell r="AP482">
            <v>0</v>
          </cell>
          <cell r="AQ482">
            <v>4</v>
          </cell>
          <cell r="AR482">
            <v>25000</v>
          </cell>
          <cell r="AS482">
            <v>100000</v>
          </cell>
          <cell r="AT482">
            <v>0</v>
          </cell>
        </row>
        <row r="483">
          <cell r="A483">
            <v>10594</v>
          </cell>
          <cell r="K483">
            <v>0</v>
          </cell>
          <cell r="L483">
            <v>0</v>
          </cell>
          <cell r="P483">
            <v>0</v>
          </cell>
          <cell r="Q483">
            <v>0</v>
          </cell>
          <cell r="R483">
            <v>0</v>
          </cell>
          <cell r="S483">
            <v>0</v>
          </cell>
          <cell r="X483">
            <v>0</v>
          </cell>
          <cell r="Y483">
            <v>0</v>
          </cell>
          <cell r="Z483">
            <v>0</v>
          </cell>
          <cell r="AA483">
            <v>0</v>
          </cell>
          <cell r="AB483">
            <v>0</v>
          </cell>
          <cell r="AO483">
            <v>0</v>
          </cell>
        </row>
        <row r="484">
          <cell r="A484">
            <v>10595</v>
          </cell>
          <cell r="K484">
            <v>0</v>
          </cell>
          <cell r="L484">
            <v>0</v>
          </cell>
          <cell r="P484">
            <v>0</v>
          </cell>
          <cell r="Q484">
            <v>0</v>
          </cell>
          <cell r="R484">
            <v>0</v>
          </cell>
          <cell r="S484">
            <v>0</v>
          </cell>
          <cell r="X484">
            <v>0</v>
          </cell>
          <cell r="Y484">
            <v>0</v>
          </cell>
          <cell r="Z484">
            <v>0</v>
          </cell>
          <cell r="AA484">
            <v>0</v>
          </cell>
          <cell r="AB484">
            <v>0</v>
          </cell>
          <cell r="AO484">
            <v>0</v>
          </cell>
        </row>
        <row r="485">
          <cell r="A485">
            <v>10596</v>
          </cell>
          <cell r="K485">
            <v>0</v>
          </cell>
          <cell r="L485">
            <v>0</v>
          </cell>
          <cell r="P485">
            <v>0</v>
          </cell>
          <cell r="Q485">
            <v>0</v>
          </cell>
          <cell r="R485">
            <v>0</v>
          </cell>
          <cell r="S485">
            <v>0</v>
          </cell>
          <cell r="X485">
            <v>0</v>
          </cell>
          <cell r="Y485">
            <v>0</v>
          </cell>
          <cell r="Z485">
            <v>0</v>
          </cell>
          <cell r="AA485">
            <v>0</v>
          </cell>
          <cell r="AB485">
            <v>0</v>
          </cell>
          <cell r="AO485">
            <v>0</v>
          </cell>
        </row>
        <row r="486">
          <cell r="A486">
            <v>10597</v>
          </cell>
          <cell r="K486">
            <v>0</v>
          </cell>
          <cell r="L486">
            <v>0</v>
          </cell>
          <cell r="P486">
            <v>0</v>
          </cell>
          <cell r="Q486">
            <v>0</v>
          </cell>
          <cell r="R486">
            <v>0</v>
          </cell>
          <cell r="S486">
            <v>0</v>
          </cell>
          <cell r="X486">
            <v>0</v>
          </cell>
          <cell r="Y486">
            <v>0</v>
          </cell>
          <cell r="Z486">
            <v>0</v>
          </cell>
          <cell r="AA486">
            <v>0</v>
          </cell>
          <cell r="AB486">
            <v>0</v>
          </cell>
          <cell r="AO486">
            <v>0</v>
          </cell>
        </row>
        <row r="487">
          <cell r="A487">
            <v>10600</v>
          </cell>
          <cell r="B487">
            <v>59</v>
          </cell>
          <cell r="C487" t="str">
            <v>e.20</v>
          </cell>
          <cell r="D487" t="str">
            <v>Pek. Gording kayu kruing</v>
          </cell>
          <cell r="E487" t="str">
            <v>m3</v>
          </cell>
          <cell r="F487">
            <v>0</v>
          </cell>
          <cell r="H487">
            <v>1</v>
          </cell>
          <cell r="Z487">
            <v>0</v>
          </cell>
          <cell r="AA487">
            <v>500</v>
          </cell>
          <cell r="AB487">
            <v>0</v>
          </cell>
          <cell r="AJ487">
            <v>1224000</v>
          </cell>
          <cell r="AK487">
            <v>0</v>
          </cell>
          <cell r="AO487">
            <v>1</v>
          </cell>
          <cell r="AS487">
            <v>195000</v>
          </cell>
          <cell r="AT487">
            <v>0</v>
          </cell>
          <cell r="AV487">
            <v>0</v>
          </cell>
          <cell r="AW487">
            <v>1419500</v>
          </cell>
          <cell r="AX487">
            <v>0</v>
          </cell>
          <cell r="AZ487">
            <v>500</v>
          </cell>
          <cell r="BA487">
            <v>1224000</v>
          </cell>
          <cell r="BB487">
            <v>195000</v>
          </cell>
          <cell r="BC487">
            <v>0</v>
          </cell>
          <cell r="BD487">
            <v>1419500</v>
          </cell>
        </row>
        <row r="488">
          <cell r="A488">
            <v>10601</v>
          </cell>
          <cell r="G488" t="str">
            <v>Alat bantu</v>
          </cell>
          <cell r="H488">
            <v>1</v>
          </cell>
          <cell r="I488" t="str">
            <v>ls</v>
          </cell>
          <cell r="J488">
            <v>1</v>
          </cell>
          <cell r="K488">
            <v>1</v>
          </cell>
          <cell r="L488">
            <v>1</v>
          </cell>
          <cell r="M488">
            <v>25</v>
          </cell>
          <cell r="N488">
            <v>7</v>
          </cell>
          <cell r="O488">
            <v>1</v>
          </cell>
          <cell r="P488">
            <v>175</v>
          </cell>
          <cell r="Q488">
            <v>0</v>
          </cell>
          <cell r="R488">
            <v>0</v>
          </cell>
          <cell r="S488">
            <v>0</v>
          </cell>
          <cell r="T488">
            <v>500</v>
          </cell>
          <cell r="U488">
            <v>0</v>
          </cell>
          <cell r="V488">
            <v>0</v>
          </cell>
          <cell r="W488">
            <v>0</v>
          </cell>
          <cell r="X488">
            <v>0</v>
          </cell>
          <cell r="Y488">
            <v>0</v>
          </cell>
          <cell r="Z488">
            <v>0</v>
          </cell>
          <cell r="AA488">
            <v>500</v>
          </cell>
          <cell r="AB488">
            <v>0</v>
          </cell>
          <cell r="AC488" t="str">
            <v>kayu kruing</v>
          </cell>
          <cell r="AD488" t="str">
            <v>m3</v>
          </cell>
          <cell r="AE488">
            <v>1</v>
          </cell>
          <cell r="AF488">
            <v>0</v>
          </cell>
          <cell r="AG488">
            <v>0</v>
          </cell>
          <cell r="AH488">
            <v>0</v>
          </cell>
          <cell r="AI488">
            <v>1224000</v>
          </cell>
          <cell r="AJ488">
            <v>1224000</v>
          </cell>
          <cell r="AK488">
            <v>0</v>
          </cell>
          <cell r="AL488" t="str">
            <v>Mandor</v>
          </cell>
          <cell r="AM488">
            <v>1</v>
          </cell>
          <cell r="AN488" t="str">
            <v>Hari</v>
          </cell>
          <cell r="AO488">
            <v>1</v>
          </cell>
          <cell r="AP488">
            <v>0</v>
          </cell>
          <cell r="AQ488">
            <v>1</v>
          </cell>
          <cell r="AR488">
            <v>35000</v>
          </cell>
          <cell r="AS488">
            <v>35000</v>
          </cell>
          <cell r="AT488">
            <v>0</v>
          </cell>
        </row>
        <row r="489">
          <cell r="A489">
            <v>10602</v>
          </cell>
          <cell r="K489">
            <v>0</v>
          </cell>
          <cell r="L489">
            <v>0</v>
          </cell>
          <cell r="P489">
            <v>0</v>
          </cell>
          <cell r="Q489">
            <v>0</v>
          </cell>
          <cell r="R489">
            <v>0</v>
          </cell>
          <cell r="S489">
            <v>0</v>
          </cell>
          <cell r="V489">
            <v>0</v>
          </cell>
          <cell r="W489">
            <v>0</v>
          </cell>
          <cell r="X489">
            <v>0</v>
          </cell>
          <cell r="Y489">
            <v>0</v>
          </cell>
          <cell r="Z489">
            <v>0</v>
          </cell>
          <cell r="AA489">
            <v>0</v>
          </cell>
          <cell r="AB489">
            <v>0</v>
          </cell>
          <cell r="AF489">
            <v>0</v>
          </cell>
          <cell r="AL489" t="str">
            <v>Tukang</v>
          </cell>
          <cell r="AM489">
            <v>2</v>
          </cell>
          <cell r="AN489" t="str">
            <v>Hari</v>
          </cell>
          <cell r="AO489">
            <v>1</v>
          </cell>
          <cell r="AP489">
            <v>0</v>
          </cell>
          <cell r="AQ489">
            <v>2</v>
          </cell>
          <cell r="AR489">
            <v>30000</v>
          </cell>
          <cell r="AS489">
            <v>60000</v>
          </cell>
          <cell r="AT489">
            <v>0</v>
          </cell>
        </row>
        <row r="490">
          <cell r="A490">
            <v>10603</v>
          </cell>
          <cell r="K490">
            <v>0</v>
          </cell>
          <cell r="L490">
            <v>0</v>
          </cell>
          <cell r="P490">
            <v>0</v>
          </cell>
          <cell r="Q490">
            <v>0</v>
          </cell>
          <cell r="R490">
            <v>0</v>
          </cell>
          <cell r="S490">
            <v>0</v>
          </cell>
          <cell r="V490">
            <v>0</v>
          </cell>
          <cell r="W490">
            <v>0</v>
          </cell>
          <cell r="X490">
            <v>0</v>
          </cell>
          <cell r="Y490">
            <v>0</v>
          </cell>
          <cell r="Z490">
            <v>0</v>
          </cell>
          <cell r="AA490">
            <v>0</v>
          </cell>
          <cell r="AB490">
            <v>0</v>
          </cell>
          <cell r="AL490" t="str">
            <v>Pekerja</v>
          </cell>
          <cell r="AM490">
            <v>4</v>
          </cell>
          <cell r="AN490" t="str">
            <v>Hari</v>
          </cell>
          <cell r="AO490">
            <v>1</v>
          </cell>
          <cell r="AP490">
            <v>0</v>
          </cell>
          <cell r="AQ490">
            <v>4</v>
          </cell>
          <cell r="AR490">
            <v>25000</v>
          </cell>
          <cell r="AS490">
            <v>100000</v>
          </cell>
          <cell r="AT490">
            <v>0</v>
          </cell>
        </row>
        <row r="491">
          <cell r="A491">
            <v>10604</v>
          </cell>
          <cell r="L491">
            <v>0</v>
          </cell>
          <cell r="P491">
            <v>0</v>
          </cell>
          <cell r="Q491">
            <v>0</v>
          </cell>
          <cell r="R491">
            <v>0</v>
          </cell>
          <cell r="S491">
            <v>0</v>
          </cell>
          <cell r="V491">
            <v>0</v>
          </cell>
          <cell r="W491">
            <v>0</v>
          </cell>
          <cell r="X491">
            <v>0</v>
          </cell>
          <cell r="Y491">
            <v>0</v>
          </cell>
          <cell r="Z491">
            <v>0</v>
          </cell>
          <cell r="AA491">
            <v>0</v>
          </cell>
          <cell r="AB491">
            <v>0</v>
          </cell>
          <cell r="AO491">
            <v>0</v>
          </cell>
        </row>
        <row r="492">
          <cell r="A492">
            <v>10605</v>
          </cell>
          <cell r="K492">
            <v>0</v>
          </cell>
          <cell r="L492">
            <v>0</v>
          </cell>
          <cell r="P492">
            <v>0</v>
          </cell>
          <cell r="Q492">
            <v>0</v>
          </cell>
          <cell r="R492">
            <v>0</v>
          </cell>
          <cell r="S492">
            <v>0</v>
          </cell>
          <cell r="X492">
            <v>0</v>
          </cell>
          <cell r="Y492">
            <v>0</v>
          </cell>
          <cell r="Z492">
            <v>0</v>
          </cell>
          <cell r="AA492">
            <v>0</v>
          </cell>
          <cell r="AB492">
            <v>0</v>
          </cell>
          <cell r="AO492">
            <v>0</v>
          </cell>
        </row>
        <row r="493">
          <cell r="A493">
            <v>10606</v>
          </cell>
          <cell r="K493">
            <v>0</v>
          </cell>
          <cell r="L493">
            <v>0</v>
          </cell>
          <cell r="P493">
            <v>0</v>
          </cell>
          <cell r="Q493">
            <v>0</v>
          </cell>
          <cell r="R493">
            <v>0</v>
          </cell>
          <cell r="S493">
            <v>0</v>
          </cell>
          <cell r="X493">
            <v>0</v>
          </cell>
          <cell r="Y493">
            <v>0</v>
          </cell>
          <cell r="Z493">
            <v>0</v>
          </cell>
          <cell r="AA493">
            <v>0</v>
          </cell>
          <cell r="AB493">
            <v>0</v>
          </cell>
          <cell r="AO493">
            <v>0</v>
          </cell>
        </row>
        <row r="494">
          <cell r="A494">
            <v>10607</v>
          </cell>
          <cell r="K494">
            <v>0</v>
          </cell>
          <cell r="L494">
            <v>0</v>
          </cell>
          <cell r="P494">
            <v>0</v>
          </cell>
          <cell r="Q494">
            <v>0</v>
          </cell>
          <cell r="R494">
            <v>0</v>
          </cell>
          <cell r="S494">
            <v>0</v>
          </cell>
          <cell r="X494">
            <v>0</v>
          </cell>
          <cell r="Y494">
            <v>0</v>
          </cell>
          <cell r="Z494">
            <v>0</v>
          </cell>
          <cell r="AA494">
            <v>0</v>
          </cell>
          <cell r="AB494">
            <v>0</v>
          </cell>
          <cell r="AO494">
            <v>0</v>
          </cell>
        </row>
        <row r="495">
          <cell r="A495">
            <v>10610</v>
          </cell>
          <cell r="B495">
            <v>60</v>
          </cell>
          <cell r="C495" t="str">
            <v>e.21</v>
          </cell>
          <cell r="D495" t="str">
            <v>Pek. Elektrikal (rumah jaga)</v>
          </cell>
          <cell r="E495" t="str">
            <v>set</v>
          </cell>
          <cell r="F495">
            <v>0</v>
          </cell>
          <cell r="H495">
            <v>1</v>
          </cell>
          <cell r="Z495">
            <v>0</v>
          </cell>
          <cell r="AA495">
            <v>500</v>
          </cell>
          <cell r="AB495">
            <v>0</v>
          </cell>
          <cell r="AJ495">
            <v>0</v>
          </cell>
          <cell r="AK495">
            <v>0</v>
          </cell>
          <cell r="AO495">
            <v>1</v>
          </cell>
          <cell r="AS495">
            <v>195000</v>
          </cell>
          <cell r="AT495">
            <v>0</v>
          </cell>
          <cell r="AV495">
            <v>0</v>
          </cell>
          <cell r="AW495">
            <v>195500</v>
          </cell>
          <cell r="AX495">
            <v>0</v>
          </cell>
          <cell r="AZ495">
            <v>500</v>
          </cell>
          <cell r="BA495">
            <v>0</v>
          </cell>
          <cell r="BB495">
            <v>195000</v>
          </cell>
          <cell r="BC495">
            <v>0</v>
          </cell>
          <cell r="BD495">
            <v>195500</v>
          </cell>
        </row>
        <row r="496">
          <cell r="A496">
            <v>10611</v>
          </cell>
          <cell r="G496" t="str">
            <v>Alat bantu</v>
          </cell>
          <cell r="H496">
            <v>1</v>
          </cell>
          <cell r="I496" t="str">
            <v>ls</v>
          </cell>
          <cell r="J496">
            <v>1</v>
          </cell>
          <cell r="K496">
            <v>1</v>
          </cell>
          <cell r="L496">
            <v>1</v>
          </cell>
          <cell r="M496">
            <v>25</v>
          </cell>
          <cell r="N496">
            <v>7</v>
          </cell>
          <cell r="O496">
            <v>1</v>
          </cell>
          <cell r="P496">
            <v>175</v>
          </cell>
          <cell r="Q496">
            <v>0</v>
          </cell>
          <cell r="R496">
            <v>0</v>
          </cell>
          <cell r="S496">
            <v>0</v>
          </cell>
          <cell r="T496">
            <v>500</v>
          </cell>
          <cell r="U496">
            <v>0</v>
          </cell>
          <cell r="V496">
            <v>0</v>
          </cell>
          <cell r="W496">
            <v>0</v>
          </cell>
          <cell r="X496">
            <v>0</v>
          </cell>
          <cell r="Y496">
            <v>0</v>
          </cell>
          <cell r="Z496">
            <v>0</v>
          </cell>
          <cell r="AA496">
            <v>500</v>
          </cell>
          <cell r="AB496">
            <v>0</v>
          </cell>
          <cell r="AF496">
            <v>0</v>
          </cell>
          <cell r="AG496">
            <v>0</v>
          </cell>
          <cell r="AH496">
            <v>0</v>
          </cell>
          <cell r="AJ496">
            <v>0</v>
          </cell>
          <cell r="AK496">
            <v>0</v>
          </cell>
          <cell r="AL496" t="str">
            <v>Mandor</v>
          </cell>
          <cell r="AM496">
            <v>1</v>
          </cell>
          <cell r="AN496" t="str">
            <v>Hari</v>
          </cell>
          <cell r="AO496">
            <v>1</v>
          </cell>
          <cell r="AP496">
            <v>0</v>
          </cell>
          <cell r="AQ496">
            <v>1</v>
          </cell>
          <cell r="AR496">
            <v>35000</v>
          </cell>
          <cell r="AS496">
            <v>35000</v>
          </cell>
          <cell r="AT496">
            <v>0</v>
          </cell>
        </row>
        <row r="497">
          <cell r="A497">
            <v>10612</v>
          </cell>
          <cell r="K497">
            <v>0</v>
          </cell>
          <cell r="L497">
            <v>0</v>
          </cell>
          <cell r="P497">
            <v>0</v>
          </cell>
          <cell r="Q497">
            <v>0</v>
          </cell>
          <cell r="R497">
            <v>0</v>
          </cell>
          <cell r="S497">
            <v>0</v>
          </cell>
          <cell r="X497">
            <v>0</v>
          </cell>
          <cell r="Y497">
            <v>0</v>
          </cell>
          <cell r="Z497">
            <v>0</v>
          </cell>
          <cell r="AA497">
            <v>0</v>
          </cell>
          <cell r="AB497">
            <v>0</v>
          </cell>
          <cell r="AF497">
            <v>0</v>
          </cell>
          <cell r="AG497">
            <v>0</v>
          </cell>
          <cell r="AH497">
            <v>0</v>
          </cell>
          <cell r="AJ497">
            <v>0</v>
          </cell>
          <cell r="AK497">
            <v>0</v>
          </cell>
          <cell r="AL497" t="str">
            <v>Tukang</v>
          </cell>
          <cell r="AM497">
            <v>2</v>
          </cell>
          <cell r="AN497" t="str">
            <v>Hari</v>
          </cell>
          <cell r="AO497">
            <v>1</v>
          </cell>
          <cell r="AP497">
            <v>0</v>
          </cell>
          <cell r="AQ497">
            <v>2</v>
          </cell>
          <cell r="AR497">
            <v>30000</v>
          </cell>
          <cell r="AS497">
            <v>60000</v>
          </cell>
          <cell r="AT497">
            <v>0</v>
          </cell>
        </row>
        <row r="498">
          <cell r="A498">
            <v>10613</v>
          </cell>
          <cell r="K498">
            <v>0</v>
          </cell>
          <cell r="L498">
            <v>0</v>
          </cell>
          <cell r="P498">
            <v>0</v>
          </cell>
          <cell r="Q498">
            <v>0</v>
          </cell>
          <cell r="R498">
            <v>0</v>
          </cell>
          <cell r="S498">
            <v>0</v>
          </cell>
          <cell r="X498">
            <v>0</v>
          </cell>
          <cell r="Y498">
            <v>0</v>
          </cell>
          <cell r="Z498">
            <v>0</v>
          </cell>
          <cell r="AA498">
            <v>0</v>
          </cell>
          <cell r="AB498">
            <v>0</v>
          </cell>
          <cell r="AF498">
            <v>0</v>
          </cell>
          <cell r="AG498">
            <v>0</v>
          </cell>
          <cell r="AH498">
            <v>0</v>
          </cell>
          <cell r="AJ498">
            <v>0</v>
          </cell>
          <cell r="AK498">
            <v>0</v>
          </cell>
          <cell r="AL498" t="str">
            <v>Pekerja</v>
          </cell>
          <cell r="AM498">
            <v>4</v>
          </cell>
          <cell r="AN498" t="str">
            <v>Hari</v>
          </cell>
          <cell r="AO498">
            <v>1</v>
          </cell>
          <cell r="AP498">
            <v>0</v>
          </cell>
          <cell r="AQ498">
            <v>4</v>
          </cell>
          <cell r="AR498">
            <v>25000</v>
          </cell>
          <cell r="AS498">
            <v>100000</v>
          </cell>
          <cell r="AT498">
            <v>0</v>
          </cell>
        </row>
        <row r="499">
          <cell r="A499">
            <v>10614</v>
          </cell>
          <cell r="K499">
            <v>0</v>
          </cell>
          <cell r="L499">
            <v>0</v>
          </cell>
          <cell r="P499">
            <v>0</v>
          </cell>
          <cell r="Q499">
            <v>0</v>
          </cell>
          <cell r="R499">
            <v>0</v>
          </cell>
          <cell r="S499">
            <v>0</v>
          </cell>
          <cell r="X499">
            <v>0</v>
          </cell>
          <cell r="Y499">
            <v>0</v>
          </cell>
          <cell r="Z499">
            <v>0</v>
          </cell>
          <cell r="AA499">
            <v>0</v>
          </cell>
          <cell r="AB499">
            <v>0</v>
          </cell>
          <cell r="AE499">
            <v>0</v>
          </cell>
          <cell r="AF499">
            <v>0</v>
          </cell>
          <cell r="AG499">
            <v>0</v>
          </cell>
          <cell r="AH499">
            <v>0</v>
          </cell>
          <cell r="AJ499">
            <v>0</v>
          </cell>
          <cell r="AK499">
            <v>0</v>
          </cell>
          <cell r="AO499">
            <v>0</v>
          </cell>
        </row>
        <row r="500">
          <cell r="A500">
            <v>10615</v>
          </cell>
          <cell r="K500">
            <v>0</v>
          </cell>
          <cell r="L500">
            <v>0</v>
          </cell>
          <cell r="P500">
            <v>0</v>
          </cell>
          <cell r="Q500">
            <v>0</v>
          </cell>
          <cell r="R500">
            <v>0</v>
          </cell>
          <cell r="S500">
            <v>0</v>
          </cell>
          <cell r="X500">
            <v>0</v>
          </cell>
          <cell r="Y500">
            <v>0</v>
          </cell>
          <cell r="Z500">
            <v>0</v>
          </cell>
          <cell r="AA500">
            <v>0</v>
          </cell>
          <cell r="AB500">
            <v>0</v>
          </cell>
          <cell r="AE500">
            <v>0</v>
          </cell>
          <cell r="AF500">
            <v>0</v>
          </cell>
          <cell r="AG500">
            <v>0</v>
          </cell>
          <cell r="AH500">
            <v>0</v>
          </cell>
          <cell r="AJ500">
            <v>0</v>
          </cell>
          <cell r="AK500">
            <v>0</v>
          </cell>
          <cell r="AO500">
            <v>0</v>
          </cell>
        </row>
        <row r="501">
          <cell r="A501">
            <v>10616</v>
          </cell>
          <cell r="K501">
            <v>0</v>
          </cell>
          <cell r="L501">
            <v>0</v>
          </cell>
          <cell r="P501">
            <v>0</v>
          </cell>
          <cell r="Q501">
            <v>0</v>
          </cell>
          <cell r="R501">
            <v>0</v>
          </cell>
          <cell r="S501">
            <v>0</v>
          </cell>
          <cell r="X501">
            <v>0</v>
          </cell>
          <cell r="Y501">
            <v>0</v>
          </cell>
          <cell r="Z501">
            <v>0</v>
          </cell>
          <cell r="AA501">
            <v>0</v>
          </cell>
          <cell r="AB501">
            <v>0</v>
          </cell>
          <cell r="AE501">
            <v>0</v>
          </cell>
          <cell r="AF501">
            <v>0</v>
          </cell>
          <cell r="AG501">
            <v>0</v>
          </cell>
          <cell r="AH501">
            <v>0</v>
          </cell>
          <cell r="AJ501">
            <v>0</v>
          </cell>
          <cell r="AK501">
            <v>0</v>
          </cell>
          <cell r="AO501">
            <v>0</v>
          </cell>
        </row>
        <row r="502">
          <cell r="A502">
            <v>10617</v>
          </cell>
          <cell r="K502">
            <v>0</v>
          </cell>
          <cell r="L502">
            <v>0</v>
          </cell>
          <cell r="P502">
            <v>0</v>
          </cell>
          <cell r="Q502">
            <v>0</v>
          </cell>
          <cell r="R502">
            <v>0</v>
          </cell>
          <cell r="S502">
            <v>0</v>
          </cell>
          <cell r="X502">
            <v>0</v>
          </cell>
          <cell r="Y502">
            <v>0</v>
          </cell>
          <cell r="Z502">
            <v>0</v>
          </cell>
          <cell r="AA502">
            <v>0</v>
          </cell>
          <cell r="AB502">
            <v>0</v>
          </cell>
          <cell r="AO502">
            <v>0</v>
          </cell>
        </row>
        <row r="503">
          <cell r="A503">
            <v>10620</v>
          </cell>
          <cell r="B503">
            <v>61</v>
          </cell>
          <cell r="C503" t="str">
            <v>e.22</v>
          </cell>
          <cell r="D503" t="str">
            <v>Pek. Sanitasi ( rumah jaga)</v>
          </cell>
          <cell r="E503" t="str">
            <v>set</v>
          </cell>
          <cell r="F503">
            <v>0</v>
          </cell>
          <cell r="H503">
            <v>1</v>
          </cell>
          <cell r="Z503">
            <v>0</v>
          </cell>
          <cell r="AA503">
            <v>500</v>
          </cell>
          <cell r="AB503">
            <v>0</v>
          </cell>
          <cell r="AJ503">
            <v>964665</v>
          </cell>
          <cell r="AK503">
            <v>0</v>
          </cell>
          <cell r="AO503">
            <v>1</v>
          </cell>
          <cell r="AS503">
            <v>195000</v>
          </cell>
          <cell r="AT503">
            <v>0</v>
          </cell>
          <cell r="AV503">
            <v>0</v>
          </cell>
          <cell r="AW503">
            <v>1160165</v>
          </cell>
          <cell r="AX503">
            <v>0</v>
          </cell>
          <cell r="AZ503">
            <v>500</v>
          </cell>
          <cell r="BA503">
            <v>964665</v>
          </cell>
          <cell r="BB503">
            <v>195000</v>
          </cell>
          <cell r="BC503">
            <v>0</v>
          </cell>
          <cell r="BD503">
            <v>1160165</v>
          </cell>
        </row>
        <row r="504">
          <cell r="A504">
            <v>10621</v>
          </cell>
          <cell r="G504" t="str">
            <v>Alat bantu</v>
          </cell>
          <cell r="H504">
            <v>1</v>
          </cell>
          <cell r="I504" t="str">
            <v>ls</v>
          </cell>
          <cell r="J504">
            <v>1</v>
          </cell>
          <cell r="K504">
            <v>1</v>
          </cell>
          <cell r="L504">
            <v>1</v>
          </cell>
          <cell r="M504">
            <v>25</v>
          </cell>
          <cell r="N504">
            <v>7</v>
          </cell>
          <cell r="O504">
            <v>1</v>
          </cell>
          <cell r="P504">
            <v>175</v>
          </cell>
          <cell r="Q504">
            <v>0</v>
          </cell>
          <cell r="R504">
            <v>0</v>
          </cell>
          <cell r="S504">
            <v>0</v>
          </cell>
          <cell r="T504">
            <v>500</v>
          </cell>
          <cell r="U504">
            <v>0</v>
          </cell>
          <cell r="V504">
            <v>0</v>
          </cell>
          <cell r="W504">
            <v>0</v>
          </cell>
          <cell r="X504">
            <v>0</v>
          </cell>
          <cell r="Y504">
            <v>0</v>
          </cell>
          <cell r="Z504">
            <v>0</v>
          </cell>
          <cell r="AA504">
            <v>500</v>
          </cell>
          <cell r="AB504">
            <v>0</v>
          </cell>
          <cell r="AC504" t="str">
            <v>closet jongkok</v>
          </cell>
          <cell r="AD504" t="str">
            <v>buah</v>
          </cell>
          <cell r="AE504">
            <v>1</v>
          </cell>
          <cell r="AF504">
            <v>0</v>
          </cell>
          <cell r="AG504">
            <v>0</v>
          </cell>
          <cell r="AH504">
            <v>0</v>
          </cell>
          <cell r="AI504">
            <v>765000</v>
          </cell>
          <cell r="AJ504">
            <v>765000</v>
          </cell>
          <cell r="AK504">
            <v>0</v>
          </cell>
          <cell r="AL504" t="str">
            <v>Mandor</v>
          </cell>
          <cell r="AM504">
            <v>1</v>
          </cell>
          <cell r="AN504" t="str">
            <v>Hari</v>
          </cell>
          <cell r="AO504">
            <v>1</v>
          </cell>
          <cell r="AP504">
            <v>0</v>
          </cell>
          <cell r="AQ504">
            <v>1</v>
          </cell>
          <cell r="AR504">
            <v>35000</v>
          </cell>
          <cell r="AS504">
            <v>35000</v>
          </cell>
          <cell r="AT504">
            <v>0</v>
          </cell>
        </row>
        <row r="505">
          <cell r="A505">
            <v>10622</v>
          </cell>
          <cell r="K505">
            <v>0</v>
          </cell>
          <cell r="L505">
            <v>0</v>
          </cell>
          <cell r="P505">
            <v>0</v>
          </cell>
          <cell r="Q505">
            <v>0</v>
          </cell>
          <cell r="R505">
            <v>0</v>
          </cell>
          <cell r="S505">
            <v>0</v>
          </cell>
          <cell r="X505">
            <v>0</v>
          </cell>
          <cell r="Y505">
            <v>0</v>
          </cell>
          <cell r="Z505">
            <v>0</v>
          </cell>
          <cell r="AA505">
            <v>0</v>
          </cell>
          <cell r="AB505">
            <v>0</v>
          </cell>
          <cell r="AC505" t="str">
            <v>Semen Portland</v>
          </cell>
          <cell r="AD505" t="str">
            <v>kg</v>
          </cell>
          <cell r="AE505">
            <v>150</v>
          </cell>
          <cell r="AF505">
            <v>0</v>
          </cell>
          <cell r="AG505">
            <v>0</v>
          </cell>
          <cell r="AH505">
            <v>0</v>
          </cell>
          <cell r="AI505">
            <v>714</v>
          </cell>
          <cell r="AJ505">
            <v>107100</v>
          </cell>
          <cell r="AK505">
            <v>0</v>
          </cell>
          <cell r="AL505" t="str">
            <v>Tukang</v>
          </cell>
          <cell r="AM505">
            <v>2</v>
          </cell>
          <cell r="AN505" t="str">
            <v>Hari</v>
          </cell>
          <cell r="AO505">
            <v>1</v>
          </cell>
          <cell r="AP505">
            <v>0</v>
          </cell>
          <cell r="AQ505">
            <v>2</v>
          </cell>
          <cell r="AR505">
            <v>30000</v>
          </cell>
          <cell r="AS505">
            <v>60000</v>
          </cell>
          <cell r="AT505">
            <v>0</v>
          </cell>
        </row>
        <row r="506">
          <cell r="A506">
            <v>10623</v>
          </cell>
          <cell r="K506">
            <v>0</v>
          </cell>
          <cell r="L506">
            <v>0</v>
          </cell>
          <cell r="P506">
            <v>0</v>
          </cell>
          <cell r="Q506">
            <v>0</v>
          </cell>
          <cell r="R506">
            <v>0</v>
          </cell>
          <cell r="S506">
            <v>0</v>
          </cell>
          <cell r="X506">
            <v>0</v>
          </cell>
          <cell r="Y506">
            <v>0</v>
          </cell>
          <cell r="Z506">
            <v>0</v>
          </cell>
          <cell r="AA506">
            <v>0</v>
          </cell>
          <cell r="AB506">
            <v>0</v>
          </cell>
          <cell r="AC506" t="str">
            <v>Pasir Pasang</v>
          </cell>
          <cell r="AD506" t="str">
            <v>m3</v>
          </cell>
          <cell r="AE506">
            <v>1.5</v>
          </cell>
          <cell r="AF506">
            <v>0</v>
          </cell>
          <cell r="AG506">
            <v>0</v>
          </cell>
          <cell r="AH506">
            <v>0</v>
          </cell>
          <cell r="AI506">
            <v>61710</v>
          </cell>
          <cell r="AJ506">
            <v>92565</v>
          </cell>
          <cell r="AK506">
            <v>0</v>
          </cell>
          <cell r="AL506" t="str">
            <v>Pekerja</v>
          </cell>
          <cell r="AM506">
            <v>4</v>
          </cell>
          <cell r="AN506" t="str">
            <v>Hari</v>
          </cell>
          <cell r="AO506">
            <v>1</v>
          </cell>
          <cell r="AP506">
            <v>0</v>
          </cell>
          <cell r="AQ506">
            <v>4</v>
          </cell>
          <cell r="AR506">
            <v>25000</v>
          </cell>
          <cell r="AS506">
            <v>100000</v>
          </cell>
          <cell r="AT506">
            <v>0</v>
          </cell>
        </row>
        <row r="507">
          <cell r="A507">
            <v>10624</v>
          </cell>
          <cell r="K507">
            <v>0</v>
          </cell>
          <cell r="L507">
            <v>0</v>
          </cell>
          <cell r="P507">
            <v>0</v>
          </cell>
          <cell r="Q507">
            <v>0</v>
          </cell>
          <cell r="R507">
            <v>0</v>
          </cell>
          <cell r="S507">
            <v>0</v>
          </cell>
          <cell r="X507">
            <v>0</v>
          </cell>
          <cell r="Y507">
            <v>0</v>
          </cell>
          <cell r="Z507">
            <v>0</v>
          </cell>
          <cell r="AA507">
            <v>0</v>
          </cell>
          <cell r="AB507">
            <v>0</v>
          </cell>
          <cell r="AO507">
            <v>0</v>
          </cell>
        </row>
        <row r="508">
          <cell r="A508">
            <v>10625</v>
          </cell>
          <cell r="K508">
            <v>0</v>
          </cell>
          <cell r="L508">
            <v>0</v>
          </cell>
          <cell r="P508">
            <v>0</v>
          </cell>
          <cell r="Q508">
            <v>0</v>
          </cell>
          <cell r="R508">
            <v>0</v>
          </cell>
          <cell r="S508">
            <v>0</v>
          </cell>
          <cell r="X508">
            <v>0</v>
          </cell>
          <cell r="Y508">
            <v>0</v>
          </cell>
          <cell r="Z508">
            <v>0</v>
          </cell>
          <cell r="AA508">
            <v>0</v>
          </cell>
          <cell r="AB508">
            <v>0</v>
          </cell>
          <cell r="AO508">
            <v>0</v>
          </cell>
        </row>
        <row r="509">
          <cell r="A509">
            <v>10626</v>
          </cell>
          <cell r="K509">
            <v>0</v>
          </cell>
          <cell r="L509">
            <v>0</v>
          </cell>
          <cell r="P509">
            <v>0</v>
          </cell>
          <cell r="Q509">
            <v>0</v>
          </cell>
          <cell r="R509">
            <v>0</v>
          </cell>
          <cell r="S509">
            <v>0</v>
          </cell>
          <cell r="X509">
            <v>0</v>
          </cell>
          <cell r="Y509">
            <v>0</v>
          </cell>
          <cell r="Z509">
            <v>0</v>
          </cell>
          <cell r="AA509">
            <v>0</v>
          </cell>
          <cell r="AB509">
            <v>0</v>
          </cell>
          <cell r="AO509">
            <v>0</v>
          </cell>
        </row>
        <row r="510">
          <cell r="A510">
            <v>10627</v>
          </cell>
          <cell r="K510">
            <v>0</v>
          </cell>
          <cell r="L510">
            <v>0</v>
          </cell>
          <cell r="P510">
            <v>0</v>
          </cell>
          <cell r="Q510">
            <v>0</v>
          </cell>
          <cell r="R510">
            <v>0</v>
          </cell>
          <cell r="S510">
            <v>0</v>
          </cell>
          <cell r="X510">
            <v>0</v>
          </cell>
          <cell r="Y510">
            <v>0</v>
          </cell>
          <cell r="Z510">
            <v>0</v>
          </cell>
          <cell r="AA510">
            <v>0</v>
          </cell>
          <cell r="AB510">
            <v>0</v>
          </cell>
          <cell r="AO510">
            <v>0</v>
          </cell>
        </row>
        <row r="511">
          <cell r="A511">
            <v>10630</v>
          </cell>
          <cell r="B511">
            <v>62</v>
          </cell>
          <cell r="C511" t="str">
            <v>f.1</v>
          </cell>
          <cell r="D511" t="str">
            <v>Pemadatan subgrade min. CBR 4</v>
          </cell>
          <cell r="E511" t="str">
            <v>m2</v>
          </cell>
          <cell r="F511">
            <v>0</v>
          </cell>
          <cell r="H511">
            <v>300</v>
          </cell>
          <cell r="Z511">
            <v>0</v>
          </cell>
          <cell r="AA511">
            <v>3127.08</v>
          </cell>
          <cell r="AB511">
            <v>0</v>
          </cell>
          <cell r="AJ511">
            <v>0</v>
          </cell>
          <cell r="AK511">
            <v>0</v>
          </cell>
          <cell r="AO511">
            <v>300</v>
          </cell>
          <cell r="AV511">
            <v>0</v>
          </cell>
          <cell r="AW511">
            <v>3127.08</v>
          </cell>
          <cell r="AX511">
            <v>0</v>
          </cell>
          <cell r="AZ511">
            <v>3127.08</v>
          </cell>
          <cell r="BA511">
            <v>0</v>
          </cell>
          <cell r="BB511">
            <v>0</v>
          </cell>
          <cell r="BC511">
            <v>0</v>
          </cell>
          <cell r="BD511">
            <v>3127.08</v>
          </cell>
        </row>
        <row r="512">
          <cell r="A512">
            <v>10631</v>
          </cell>
          <cell r="G512" t="str">
            <v>Motor Grader 10t</v>
          </cell>
          <cell r="H512">
            <v>300</v>
          </cell>
          <cell r="I512" t="str">
            <v>Jam</v>
          </cell>
          <cell r="J512">
            <v>1</v>
          </cell>
          <cell r="K512">
            <v>3.3E-3</v>
          </cell>
          <cell r="L512">
            <v>1</v>
          </cell>
          <cell r="M512">
            <v>25</v>
          </cell>
          <cell r="N512">
            <v>7</v>
          </cell>
          <cell r="O512">
            <v>1</v>
          </cell>
          <cell r="P512">
            <v>175</v>
          </cell>
          <cell r="Q512">
            <v>0</v>
          </cell>
          <cell r="R512">
            <v>0</v>
          </cell>
          <cell r="S512">
            <v>0</v>
          </cell>
          <cell r="T512">
            <v>204924.5</v>
          </cell>
          <cell r="U512">
            <v>40232.5</v>
          </cell>
          <cell r="V512">
            <v>0</v>
          </cell>
          <cell r="W512">
            <v>0</v>
          </cell>
          <cell r="X512">
            <v>0</v>
          </cell>
          <cell r="Y512">
            <v>0</v>
          </cell>
          <cell r="Z512">
            <v>0</v>
          </cell>
          <cell r="AA512">
            <v>809.01</v>
          </cell>
          <cell r="AB512">
            <v>0</v>
          </cell>
          <cell r="AF512">
            <v>0</v>
          </cell>
          <cell r="AG512">
            <v>0</v>
          </cell>
          <cell r="AH512">
            <v>0</v>
          </cell>
          <cell r="AJ512">
            <v>0</v>
          </cell>
          <cell r="AK512">
            <v>0</v>
          </cell>
          <cell r="AL512" t="str">
            <v>Mandor</v>
          </cell>
          <cell r="AM512">
            <v>1</v>
          </cell>
          <cell r="AN512" t="str">
            <v>Hari</v>
          </cell>
          <cell r="AO512">
            <v>300</v>
          </cell>
          <cell r="AP512">
            <v>0</v>
          </cell>
          <cell r="AQ512">
            <v>3.3E-3</v>
          </cell>
          <cell r="AR512">
            <v>35000</v>
          </cell>
          <cell r="AS512">
            <v>115.5</v>
          </cell>
          <cell r="AT512">
            <v>0</v>
          </cell>
        </row>
        <row r="513">
          <cell r="A513">
            <v>10632</v>
          </cell>
          <cell r="G513" t="str">
            <v>Vibration Roller, 5 -8 ton</v>
          </cell>
          <cell r="H513">
            <v>150</v>
          </cell>
          <cell r="I513" t="str">
            <v>Jam</v>
          </cell>
          <cell r="J513">
            <v>1</v>
          </cell>
          <cell r="K513">
            <v>6.6E-3</v>
          </cell>
          <cell r="L513">
            <v>1</v>
          </cell>
          <cell r="P513">
            <v>175</v>
          </cell>
          <cell r="Q513">
            <v>0</v>
          </cell>
          <cell r="R513">
            <v>0</v>
          </cell>
          <cell r="S513">
            <v>0</v>
          </cell>
          <cell r="T513">
            <v>144554.84999999998</v>
          </cell>
          <cell r="U513">
            <v>10659</v>
          </cell>
          <cell r="V513">
            <v>0</v>
          </cell>
          <cell r="W513">
            <v>0</v>
          </cell>
          <cell r="X513">
            <v>0</v>
          </cell>
          <cell r="Y513">
            <v>0</v>
          </cell>
          <cell r="Z513">
            <v>0</v>
          </cell>
          <cell r="AA513">
            <v>1024.4100000000001</v>
          </cell>
          <cell r="AB513">
            <v>0</v>
          </cell>
          <cell r="AF513">
            <v>0</v>
          </cell>
          <cell r="AG513">
            <v>0</v>
          </cell>
          <cell r="AH513">
            <v>0</v>
          </cell>
          <cell r="AJ513">
            <v>0</v>
          </cell>
          <cell r="AK513">
            <v>0</v>
          </cell>
          <cell r="AL513" t="str">
            <v>Pekerja</v>
          </cell>
          <cell r="AM513">
            <v>2</v>
          </cell>
          <cell r="AN513" t="str">
            <v>Hari</v>
          </cell>
          <cell r="AO513">
            <v>300</v>
          </cell>
          <cell r="AP513">
            <v>0</v>
          </cell>
          <cell r="AQ513">
            <v>6.6E-3</v>
          </cell>
          <cell r="AR513">
            <v>25000</v>
          </cell>
          <cell r="AS513">
            <v>165</v>
          </cell>
          <cell r="AT513">
            <v>0</v>
          </cell>
        </row>
        <row r="514">
          <cell r="A514">
            <v>10633</v>
          </cell>
          <cell r="G514" t="str">
            <v>Water Tanker 5000 ltr</v>
          </cell>
          <cell r="H514">
            <v>70</v>
          </cell>
          <cell r="I514" t="str">
            <v>Jam</v>
          </cell>
          <cell r="J514">
            <v>1</v>
          </cell>
          <cell r="K514">
            <v>1.4200000000000001E-2</v>
          </cell>
          <cell r="L514">
            <v>1</v>
          </cell>
          <cell r="P514">
            <v>175</v>
          </cell>
          <cell r="Q514">
            <v>0</v>
          </cell>
          <cell r="R514">
            <v>0</v>
          </cell>
          <cell r="S514">
            <v>0</v>
          </cell>
          <cell r="T514">
            <v>89723.7</v>
          </cell>
          <cell r="U514">
            <v>1379.3999999999999</v>
          </cell>
          <cell r="V514">
            <v>0</v>
          </cell>
          <cell r="W514">
            <v>0</v>
          </cell>
          <cell r="X514">
            <v>0</v>
          </cell>
          <cell r="Y514">
            <v>0</v>
          </cell>
          <cell r="Z514">
            <v>0</v>
          </cell>
          <cell r="AA514">
            <v>1293.6600000000001</v>
          </cell>
          <cell r="AB514">
            <v>0</v>
          </cell>
          <cell r="AO514">
            <v>0</v>
          </cell>
        </row>
        <row r="515">
          <cell r="A515">
            <v>10634</v>
          </cell>
          <cell r="K515">
            <v>0</v>
          </cell>
          <cell r="L515">
            <v>0</v>
          </cell>
          <cell r="P515">
            <v>0</v>
          </cell>
          <cell r="Q515">
            <v>0</v>
          </cell>
          <cell r="R515">
            <v>0</v>
          </cell>
          <cell r="S515">
            <v>0</v>
          </cell>
          <cell r="X515">
            <v>0</v>
          </cell>
          <cell r="Y515">
            <v>0</v>
          </cell>
          <cell r="Z515">
            <v>0</v>
          </cell>
          <cell r="AA515">
            <v>0</v>
          </cell>
          <cell r="AB515">
            <v>0</v>
          </cell>
          <cell r="AO515">
            <v>0</v>
          </cell>
        </row>
        <row r="516">
          <cell r="A516">
            <v>10635</v>
          </cell>
          <cell r="K516">
            <v>0</v>
          </cell>
          <cell r="L516">
            <v>0</v>
          </cell>
          <cell r="P516">
            <v>0</v>
          </cell>
          <cell r="Q516">
            <v>0</v>
          </cell>
          <cell r="R516">
            <v>0</v>
          </cell>
          <cell r="S516">
            <v>0</v>
          </cell>
          <cell r="X516">
            <v>0</v>
          </cell>
          <cell r="Y516">
            <v>0</v>
          </cell>
          <cell r="Z516">
            <v>0</v>
          </cell>
          <cell r="AA516">
            <v>0</v>
          </cell>
          <cell r="AB516">
            <v>0</v>
          </cell>
          <cell r="AO516">
            <v>0</v>
          </cell>
        </row>
        <row r="517">
          <cell r="A517">
            <v>10636</v>
          </cell>
          <cell r="K517">
            <v>0</v>
          </cell>
          <cell r="L517">
            <v>0</v>
          </cell>
          <cell r="P517">
            <v>0</v>
          </cell>
          <cell r="Q517">
            <v>0</v>
          </cell>
          <cell r="R517">
            <v>0</v>
          </cell>
          <cell r="S517">
            <v>0</v>
          </cell>
          <cell r="X517">
            <v>0</v>
          </cell>
          <cell r="Y517">
            <v>0</v>
          </cell>
          <cell r="Z517">
            <v>0</v>
          </cell>
          <cell r="AA517">
            <v>0</v>
          </cell>
          <cell r="AB517">
            <v>0</v>
          </cell>
          <cell r="AO517">
            <v>0</v>
          </cell>
        </row>
        <row r="518">
          <cell r="A518">
            <v>10637</v>
          </cell>
          <cell r="K518">
            <v>0</v>
          </cell>
          <cell r="L518">
            <v>0</v>
          </cell>
          <cell r="P518">
            <v>0</v>
          </cell>
          <cell r="Q518">
            <v>0</v>
          </cell>
          <cell r="R518">
            <v>0</v>
          </cell>
          <cell r="S518">
            <v>0</v>
          </cell>
          <cell r="X518">
            <v>0</v>
          </cell>
          <cell r="Y518">
            <v>0</v>
          </cell>
          <cell r="Z518">
            <v>0</v>
          </cell>
          <cell r="AA518">
            <v>0</v>
          </cell>
          <cell r="AB518">
            <v>0</v>
          </cell>
          <cell r="AO518">
            <v>0</v>
          </cell>
        </row>
        <row r="519">
          <cell r="A519">
            <v>10640</v>
          </cell>
          <cell r="B519">
            <v>63</v>
          </cell>
          <cell r="C519" t="str">
            <v>f.2</v>
          </cell>
          <cell r="D519" t="str">
            <v>Pek. Lapisan sub base (t= 5 cm)</v>
          </cell>
          <cell r="E519" t="str">
            <v>m3</v>
          </cell>
          <cell r="F519">
            <v>0</v>
          </cell>
          <cell r="H519">
            <v>73.703225806451613</v>
          </cell>
          <cell r="Z519">
            <v>0</v>
          </cell>
          <cell r="AA519">
            <v>50691.420000000006</v>
          </cell>
          <cell r="AB519">
            <v>0</v>
          </cell>
          <cell r="AJ519">
            <v>120360</v>
          </cell>
          <cell r="AK519">
            <v>0</v>
          </cell>
          <cell r="AO519">
            <v>73.703225806451613</v>
          </cell>
          <cell r="AV519">
            <v>0</v>
          </cell>
          <cell r="AW519">
            <v>171051.42</v>
          </cell>
          <cell r="AX519">
            <v>0</v>
          </cell>
          <cell r="AZ519">
            <v>50691.420000000006</v>
          </cell>
          <cell r="BA519">
            <v>120360</v>
          </cell>
          <cell r="BB519">
            <v>0</v>
          </cell>
          <cell r="BC519">
            <v>0</v>
          </cell>
          <cell r="BD519">
            <v>171051.42</v>
          </cell>
        </row>
        <row r="520">
          <cell r="A520">
            <v>10641</v>
          </cell>
          <cell r="G520" t="str">
            <v>Wheel Loader 1.7 m3</v>
          </cell>
          <cell r="H520">
            <v>73.703225806451613</v>
          </cell>
          <cell r="I520" t="str">
            <v>Jam</v>
          </cell>
          <cell r="J520">
            <v>1</v>
          </cell>
          <cell r="K520">
            <v>1.35E-2</v>
          </cell>
          <cell r="L520">
            <v>1</v>
          </cell>
          <cell r="M520">
            <v>25</v>
          </cell>
          <cell r="N520">
            <v>7</v>
          </cell>
          <cell r="O520">
            <v>1</v>
          </cell>
          <cell r="P520">
            <v>175</v>
          </cell>
          <cell r="Q520">
            <v>0</v>
          </cell>
          <cell r="R520">
            <v>0</v>
          </cell>
          <cell r="S520">
            <v>0</v>
          </cell>
          <cell r="T520">
            <v>154524.15</v>
          </cell>
          <cell r="U520">
            <v>44140.800000000003</v>
          </cell>
          <cell r="V520">
            <v>0</v>
          </cell>
          <cell r="W520">
            <v>0</v>
          </cell>
          <cell r="X520">
            <v>0</v>
          </cell>
          <cell r="Y520">
            <v>0</v>
          </cell>
          <cell r="Z520">
            <v>0</v>
          </cell>
          <cell r="AA520">
            <v>2681.97</v>
          </cell>
          <cell r="AB520">
            <v>0</v>
          </cell>
          <cell r="AC520" t="str">
            <v>Aggegat kasar</v>
          </cell>
          <cell r="AD520" t="str">
            <v>m3</v>
          </cell>
          <cell r="AE520">
            <v>0.6</v>
          </cell>
          <cell r="AF520">
            <v>0</v>
          </cell>
          <cell r="AG520">
            <v>0</v>
          </cell>
          <cell r="AH520">
            <v>0</v>
          </cell>
          <cell r="AI520">
            <v>112200</v>
          </cell>
          <cell r="AJ520">
            <v>67320</v>
          </cell>
          <cell r="AK520">
            <v>0</v>
          </cell>
          <cell r="AL520" t="str">
            <v>Mandor</v>
          </cell>
          <cell r="AM520">
            <v>1</v>
          </cell>
          <cell r="AN520" t="str">
            <v>Hari</v>
          </cell>
          <cell r="AO520">
            <v>73.703225806451613</v>
          </cell>
          <cell r="AP520">
            <v>0</v>
          </cell>
          <cell r="AQ520">
            <v>1.35E-2</v>
          </cell>
          <cell r="AR520">
            <v>35000</v>
          </cell>
          <cell r="AS520">
            <v>472.5</v>
          </cell>
          <cell r="AT520">
            <v>0</v>
          </cell>
        </row>
        <row r="521">
          <cell r="A521">
            <v>10642</v>
          </cell>
          <cell r="G521" t="str">
            <v>Dump Truck, 3-4 m3</v>
          </cell>
          <cell r="H521">
            <v>1.8083422606471062</v>
          </cell>
          <cell r="I521" t="str">
            <v>Jam</v>
          </cell>
          <cell r="J521">
            <v>1</v>
          </cell>
          <cell r="K521">
            <v>0.55289999999999995</v>
          </cell>
          <cell r="L521">
            <v>1</v>
          </cell>
          <cell r="P521">
            <v>175</v>
          </cell>
          <cell r="Q521">
            <v>0</v>
          </cell>
          <cell r="R521">
            <v>0</v>
          </cell>
          <cell r="S521">
            <v>0</v>
          </cell>
          <cell r="T521">
            <v>55384.999999999993</v>
          </cell>
          <cell r="U521">
            <v>18810</v>
          </cell>
          <cell r="V521">
            <v>0</v>
          </cell>
          <cell r="W521">
            <v>0</v>
          </cell>
          <cell r="X521">
            <v>0</v>
          </cell>
          <cell r="Y521">
            <v>0</v>
          </cell>
          <cell r="Z521">
            <v>0</v>
          </cell>
          <cell r="AA521">
            <v>41022.410000000003</v>
          </cell>
          <cell r="AB521">
            <v>0</v>
          </cell>
          <cell r="AC521" t="str">
            <v>Aggregat halus</v>
          </cell>
          <cell r="AD521" t="str">
            <v>m3</v>
          </cell>
          <cell r="AE521">
            <v>0.4</v>
          </cell>
          <cell r="AF521">
            <v>0</v>
          </cell>
          <cell r="AG521">
            <v>0</v>
          </cell>
          <cell r="AH521">
            <v>0</v>
          </cell>
          <cell r="AI521">
            <v>132600</v>
          </cell>
          <cell r="AJ521">
            <v>53040</v>
          </cell>
          <cell r="AK521">
            <v>0</v>
          </cell>
          <cell r="AL521" t="str">
            <v>Pekerja</v>
          </cell>
          <cell r="AM521">
            <v>2</v>
          </cell>
          <cell r="AN521" t="str">
            <v>Hari</v>
          </cell>
          <cell r="AO521">
            <v>73.703225806451613</v>
          </cell>
          <cell r="AP521">
            <v>0</v>
          </cell>
          <cell r="AQ521">
            <v>2.7099999999999999E-2</v>
          </cell>
          <cell r="AR521">
            <v>25000</v>
          </cell>
          <cell r="AS521">
            <v>677.5</v>
          </cell>
          <cell r="AT521">
            <v>0</v>
          </cell>
        </row>
        <row r="522">
          <cell r="A522">
            <v>10643</v>
          </cell>
          <cell r="G522" t="str">
            <v>Motor Grader 10t</v>
          </cell>
          <cell r="H522">
            <v>73.134328358208933</v>
          </cell>
          <cell r="I522" t="str">
            <v>Jam</v>
          </cell>
          <cell r="J522">
            <v>1</v>
          </cell>
          <cell r="K522">
            <v>1.3599999999999999E-2</v>
          </cell>
          <cell r="L522">
            <v>1</v>
          </cell>
          <cell r="P522">
            <v>175</v>
          </cell>
          <cell r="Q522">
            <v>0</v>
          </cell>
          <cell r="R522">
            <v>0</v>
          </cell>
          <cell r="S522">
            <v>0</v>
          </cell>
          <cell r="T522">
            <v>204924.5</v>
          </cell>
          <cell r="U522">
            <v>40232.5</v>
          </cell>
          <cell r="V522">
            <v>0</v>
          </cell>
          <cell r="W522">
            <v>0</v>
          </cell>
          <cell r="X522">
            <v>0</v>
          </cell>
          <cell r="Y522">
            <v>0</v>
          </cell>
          <cell r="Z522">
            <v>0</v>
          </cell>
          <cell r="AA522">
            <v>3334.13</v>
          </cell>
          <cell r="AB522">
            <v>0</v>
          </cell>
          <cell r="AO522">
            <v>0</v>
          </cell>
        </row>
        <row r="523">
          <cell r="A523">
            <v>10644</v>
          </cell>
          <cell r="G523" t="str">
            <v>Vibration Roller, 5 -8 ton</v>
          </cell>
          <cell r="H523">
            <v>65.625</v>
          </cell>
          <cell r="I523" t="str">
            <v>Jam</v>
          </cell>
          <cell r="J523">
            <v>1</v>
          </cell>
          <cell r="K523">
            <v>1.52E-2</v>
          </cell>
          <cell r="L523">
            <v>1</v>
          </cell>
          <cell r="P523">
            <v>175</v>
          </cell>
          <cell r="Q523">
            <v>0</v>
          </cell>
          <cell r="R523">
            <v>0</v>
          </cell>
          <cell r="S523">
            <v>0</v>
          </cell>
          <cell r="T523">
            <v>144554.84999999998</v>
          </cell>
          <cell r="U523">
            <v>10659</v>
          </cell>
          <cell r="V523">
            <v>0</v>
          </cell>
          <cell r="W523">
            <v>0</v>
          </cell>
          <cell r="X523">
            <v>0</v>
          </cell>
          <cell r="Y523">
            <v>0</v>
          </cell>
          <cell r="Z523">
            <v>0</v>
          </cell>
          <cell r="AA523">
            <v>2359.25</v>
          </cell>
          <cell r="AB523">
            <v>0</v>
          </cell>
          <cell r="AO523">
            <v>0</v>
          </cell>
        </row>
        <row r="524">
          <cell r="A524">
            <v>10645</v>
          </cell>
          <cell r="G524" t="str">
            <v>Water Tanker 5000 ltr</v>
          </cell>
          <cell r="H524">
            <v>70</v>
          </cell>
          <cell r="I524" t="str">
            <v>Jam</v>
          </cell>
          <cell r="J524">
            <v>1</v>
          </cell>
          <cell r="K524">
            <v>1.4200000000000001E-2</v>
          </cell>
          <cell r="L524">
            <v>1</v>
          </cell>
          <cell r="P524">
            <v>175</v>
          </cell>
          <cell r="Q524">
            <v>0</v>
          </cell>
          <cell r="R524">
            <v>0</v>
          </cell>
          <cell r="S524">
            <v>0</v>
          </cell>
          <cell r="T524">
            <v>89723.7</v>
          </cell>
          <cell r="U524">
            <v>1379.3999999999999</v>
          </cell>
          <cell r="V524">
            <v>0</v>
          </cell>
          <cell r="W524">
            <v>0</v>
          </cell>
          <cell r="X524">
            <v>0</v>
          </cell>
          <cell r="Y524">
            <v>0</v>
          </cell>
          <cell r="Z524">
            <v>0</v>
          </cell>
          <cell r="AA524">
            <v>1293.6600000000001</v>
          </cell>
          <cell r="AB524">
            <v>0</v>
          </cell>
          <cell r="AO524">
            <v>0</v>
          </cell>
        </row>
        <row r="525">
          <cell r="A525">
            <v>10646</v>
          </cell>
          <cell r="K525">
            <v>0</v>
          </cell>
          <cell r="L525">
            <v>0</v>
          </cell>
          <cell r="P525">
            <v>0</v>
          </cell>
          <cell r="Q525">
            <v>0</v>
          </cell>
          <cell r="R525">
            <v>0</v>
          </cell>
          <cell r="S525">
            <v>0</v>
          </cell>
          <cell r="X525">
            <v>0</v>
          </cell>
          <cell r="Y525">
            <v>0</v>
          </cell>
          <cell r="Z525">
            <v>0</v>
          </cell>
          <cell r="AA525">
            <v>0</v>
          </cell>
          <cell r="AB525">
            <v>0</v>
          </cell>
          <cell r="AO525">
            <v>0</v>
          </cell>
        </row>
        <row r="526">
          <cell r="A526">
            <v>10647</v>
          </cell>
          <cell r="K526">
            <v>0</v>
          </cell>
          <cell r="L526">
            <v>0</v>
          </cell>
          <cell r="P526">
            <v>0</v>
          </cell>
          <cell r="Q526">
            <v>0</v>
          </cell>
          <cell r="R526">
            <v>0</v>
          </cell>
          <cell r="S526">
            <v>0</v>
          </cell>
          <cell r="X526">
            <v>0</v>
          </cell>
          <cell r="Y526">
            <v>0</v>
          </cell>
          <cell r="Z526">
            <v>0</v>
          </cell>
          <cell r="AA526">
            <v>0</v>
          </cell>
          <cell r="AB526">
            <v>0</v>
          </cell>
          <cell r="AO526">
            <v>0</v>
          </cell>
        </row>
        <row r="527">
          <cell r="A527">
            <v>10650</v>
          </cell>
          <cell r="B527">
            <v>64</v>
          </cell>
          <cell r="C527" t="str">
            <v>f.3</v>
          </cell>
          <cell r="D527" t="str">
            <v>Pek. Lapisan base (t=10 cm)</v>
          </cell>
          <cell r="E527" t="str">
            <v>m3</v>
          </cell>
          <cell r="F527">
            <v>0</v>
          </cell>
          <cell r="H527">
            <v>73.703225806451613</v>
          </cell>
          <cell r="Z527">
            <v>0</v>
          </cell>
          <cell r="AA527">
            <v>50691.420000000006</v>
          </cell>
          <cell r="AB527">
            <v>0</v>
          </cell>
          <cell r="AJ527">
            <v>124440</v>
          </cell>
          <cell r="AK527">
            <v>0</v>
          </cell>
          <cell r="AO527">
            <v>73.703225806451613</v>
          </cell>
          <cell r="AV527">
            <v>0</v>
          </cell>
          <cell r="AW527">
            <v>175131.42</v>
          </cell>
          <cell r="AX527">
            <v>0</v>
          </cell>
          <cell r="AZ527">
            <v>50691.420000000006</v>
          </cell>
          <cell r="BA527">
            <v>124440</v>
          </cell>
          <cell r="BB527">
            <v>0</v>
          </cell>
          <cell r="BC527">
            <v>0</v>
          </cell>
          <cell r="BD527">
            <v>175131.42</v>
          </cell>
        </row>
        <row r="528">
          <cell r="A528">
            <v>10651</v>
          </cell>
          <cell r="G528" t="str">
            <v>Wheel Loader 1.7 m3</v>
          </cell>
          <cell r="H528">
            <v>73.703225806451613</v>
          </cell>
          <cell r="I528" t="str">
            <v>Jam</v>
          </cell>
          <cell r="J528">
            <v>1</v>
          </cell>
          <cell r="K528">
            <v>1.35E-2</v>
          </cell>
          <cell r="L528">
            <v>1</v>
          </cell>
          <cell r="M528">
            <v>25</v>
          </cell>
          <cell r="N528">
            <v>7</v>
          </cell>
          <cell r="O528">
            <v>1</v>
          </cell>
          <cell r="P528">
            <v>175</v>
          </cell>
          <cell r="Q528">
            <v>0</v>
          </cell>
          <cell r="R528">
            <v>0</v>
          </cell>
          <cell r="S528">
            <v>0</v>
          </cell>
          <cell r="T528">
            <v>154524.15</v>
          </cell>
          <cell r="U528">
            <v>44140.800000000003</v>
          </cell>
          <cell r="V528">
            <v>0</v>
          </cell>
          <cell r="W528">
            <v>0</v>
          </cell>
          <cell r="X528">
            <v>0</v>
          </cell>
          <cell r="Y528">
            <v>0</v>
          </cell>
          <cell r="Z528">
            <v>0</v>
          </cell>
          <cell r="AA528">
            <v>2681.97</v>
          </cell>
          <cell r="AB528">
            <v>0</v>
          </cell>
          <cell r="AC528" t="str">
            <v>Aggegat kasar</v>
          </cell>
          <cell r="AD528" t="str">
            <v>m3</v>
          </cell>
          <cell r="AE528">
            <v>0.4</v>
          </cell>
          <cell r="AF528">
            <v>0</v>
          </cell>
          <cell r="AG528">
            <v>0</v>
          </cell>
          <cell r="AH528">
            <v>0</v>
          </cell>
          <cell r="AI528">
            <v>112200</v>
          </cell>
          <cell r="AJ528">
            <v>44880</v>
          </cell>
          <cell r="AK528">
            <v>0</v>
          </cell>
          <cell r="AL528" t="str">
            <v>Mandor</v>
          </cell>
          <cell r="AM528">
            <v>1</v>
          </cell>
          <cell r="AN528" t="str">
            <v>Hari</v>
          </cell>
          <cell r="AO528">
            <v>73.703225806451613</v>
          </cell>
          <cell r="AP528">
            <v>0</v>
          </cell>
          <cell r="AQ528">
            <v>1.35E-2</v>
          </cell>
          <cell r="AR528">
            <v>35000</v>
          </cell>
          <cell r="AS528">
            <v>472.5</v>
          </cell>
          <cell r="AT528">
            <v>0</v>
          </cell>
        </row>
        <row r="529">
          <cell r="A529">
            <v>10652</v>
          </cell>
          <cell r="G529" t="str">
            <v>Dump Truck, 3-4 m3</v>
          </cell>
          <cell r="H529">
            <v>1.8083422606471062</v>
          </cell>
          <cell r="I529" t="str">
            <v>Jam</v>
          </cell>
          <cell r="J529">
            <v>1</v>
          </cell>
          <cell r="K529">
            <v>0.55289999999999995</v>
          </cell>
          <cell r="L529">
            <v>1</v>
          </cell>
          <cell r="P529">
            <v>175</v>
          </cell>
          <cell r="Q529">
            <v>0</v>
          </cell>
          <cell r="R529">
            <v>0</v>
          </cell>
          <cell r="S529">
            <v>0</v>
          </cell>
          <cell r="T529">
            <v>55384.999999999993</v>
          </cell>
          <cell r="U529">
            <v>18810</v>
          </cell>
          <cell r="V529">
            <v>0</v>
          </cell>
          <cell r="W529">
            <v>0</v>
          </cell>
          <cell r="X529">
            <v>0</v>
          </cell>
          <cell r="Y529">
            <v>0</v>
          </cell>
          <cell r="Z529">
            <v>0</v>
          </cell>
          <cell r="AA529">
            <v>41022.410000000003</v>
          </cell>
          <cell r="AB529">
            <v>0</v>
          </cell>
          <cell r="AC529" t="str">
            <v>Aggregat halus</v>
          </cell>
          <cell r="AD529" t="str">
            <v>m3</v>
          </cell>
          <cell r="AE529">
            <v>0.6</v>
          </cell>
          <cell r="AF529">
            <v>0</v>
          </cell>
          <cell r="AG529">
            <v>0</v>
          </cell>
          <cell r="AH529">
            <v>0</v>
          </cell>
          <cell r="AI529">
            <v>132600</v>
          </cell>
          <cell r="AJ529">
            <v>79560</v>
          </cell>
          <cell r="AK529">
            <v>0</v>
          </cell>
          <cell r="AL529" t="str">
            <v>Pekerja</v>
          </cell>
          <cell r="AM529">
            <v>2</v>
          </cell>
          <cell r="AN529" t="str">
            <v>Hari</v>
          </cell>
          <cell r="AO529">
            <v>73.703225806451613</v>
          </cell>
          <cell r="AP529">
            <v>0</v>
          </cell>
          <cell r="AQ529">
            <v>2.7099999999999999E-2</v>
          </cell>
          <cell r="AR529">
            <v>25000</v>
          </cell>
          <cell r="AS529">
            <v>677.5</v>
          </cell>
          <cell r="AT529">
            <v>0</v>
          </cell>
        </row>
        <row r="530">
          <cell r="A530">
            <v>10653</v>
          </cell>
          <cell r="G530" t="str">
            <v>Motor Grader 10t</v>
          </cell>
          <cell r="H530">
            <v>73.134328358208933</v>
          </cell>
          <cell r="I530" t="str">
            <v>Jam</v>
          </cell>
          <cell r="J530">
            <v>1</v>
          </cell>
          <cell r="K530">
            <v>1.3599999999999999E-2</v>
          </cell>
          <cell r="L530">
            <v>1</v>
          </cell>
          <cell r="P530">
            <v>175</v>
          </cell>
          <cell r="Q530">
            <v>0</v>
          </cell>
          <cell r="R530">
            <v>0</v>
          </cell>
          <cell r="S530">
            <v>0</v>
          </cell>
          <cell r="T530">
            <v>204924.5</v>
          </cell>
          <cell r="U530">
            <v>40232.5</v>
          </cell>
          <cell r="V530">
            <v>0</v>
          </cell>
          <cell r="W530">
            <v>0</v>
          </cell>
          <cell r="X530">
            <v>0</v>
          </cell>
          <cell r="Y530">
            <v>0</v>
          </cell>
          <cell r="Z530">
            <v>0</v>
          </cell>
          <cell r="AA530">
            <v>3334.13</v>
          </cell>
          <cell r="AB530">
            <v>0</v>
          </cell>
          <cell r="AO530">
            <v>0</v>
          </cell>
        </row>
        <row r="531">
          <cell r="A531">
            <v>10654</v>
          </cell>
          <cell r="G531" t="str">
            <v>Vibration Roller, 5 -8 ton</v>
          </cell>
          <cell r="H531">
            <v>65.625</v>
          </cell>
          <cell r="I531" t="str">
            <v>Jam</v>
          </cell>
          <cell r="J531">
            <v>1</v>
          </cell>
          <cell r="K531">
            <v>1.52E-2</v>
          </cell>
          <cell r="L531">
            <v>1</v>
          </cell>
          <cell r="P531">
            <v>175</v>
          </cell>
          <cell r="Q531">
            <v>0</v>
          </cell>
          <cell r="R531">
            <v>0</v>
          </cell>
          <cell r="S531">
            <v>0</v>
          </cell>
          <cell r="T531">
            <v>144554.84999999998</v>
          </cell>
          <cell r="U531">
            <v>10659</v>
          </cell>
          <cell r="V531">
            <v>0</v>
          </cell>
          <cell r="W531">
            <v>0</v>
          </cell>
          <cell r="X531">
            <v>0</v>
          </cell>
          <cell r="Y531">
            <v>0</v>
          </cell>
          <cell r="Z531">
            <v>0</v>
          </cell>
          <cell r="AA531">
            <v>2359.25</v>
          </cell>
          <cell r="AB531">
            <v>0</v>
          </cell>
          <cell r="AO531">
            <v>0</v>
          </cell>
        </row>
        <row r="532">
          <cell r="A532">
            <v>10655</v>
          </cell>
          <cell r="G532" t="str">
            <v>Water Tanker 5000 ltr</v>
          </cell>
          <cell r="H532">
            <v>70</v>
          </cell>
          <cell r="I532" t="str">
            <v>Jam</v>
          </cell>
          <cell r="J532">
            <v>1</v>
          </cell>
          <cell r="K532">
            <v>1.4200000000000001E-2</v>
          </cell>
          <cell r="L532">
            <v>1</v>
          </cell>
          <cell r="P532">
            <v>175</v>
          </cell>
          <cell r="Q532">
            <v>0</v>
          </cell>
          <cell r="R532">
            <v>0</v>
          </cell>
          <cell r="S532">
            <v>0</v>
          </cell>
          <cell r="T532">
            <v>89723.7</v>
          </cell>
          <cell r="U532">
            <v>1379.3999999999999</v>
          </cell>
          <cell r="V532">
            <v>0</v>
          </cell>
          <cell r="W532">
            <v>0</v>
          </cell>
          <cell r="X532">
            <v>0</v>
          </cell>
          <cell r="Y532">
            <v>0</v>
          </cell>
          <cell r="Z532">
            <v>0</v>
          </cell>
          <cell r="AA532">
            <v>1293.6600000000001</v>
          </cell>
          <cell r="AB532">
            <v>0</v>
          </cell>
          <cell r="AO532">
            <v>0</v>
          </cell>
        </row>
        <row r="533">
          <cell r="A533">
            <v>10656</v>
          </cell>
          <cell r="K533">
            <v>0</v>
          </cell>
          <cell r="L533">
            <v>0</v>
          </cell>
          <cell r="P533">
            <v>0</v>
          </cell>
          <cell r="Q533">
            <v>0</v>
          </cell>
          <cell r="R533">
            <v>0</v>
          </cell>
          <cell r="S533">
            <v>0</v>
          </cell>
          <cell r="X533">
            <v>0</v>
          </cell>
          <cell r="Y533">
            <v>0</v>
          </cell>
          <cell r="Z533">
            <v>0</v>
          </cell>
          <cell r="AA533">
            <v>0</v>
          </cell>
          <cell r="AB533">
            <v>0</v>
          </cell>
          <cell r="AO533">
            <v>0</v>
          </cell>
        </row>
        <row r="534">
          <cell r="A534">
            <v>10657</v>
          </cell>
          <cell r="K534">
            <v>0</v>
          </cell>
          <cell r="L534">
            <v>0</v>
          </cell>
          <cell r="P534">
            <v>0</v>
          </cell>
          <cell r="Q534">
            <v>0</v>
          </cell>
          <cell r="R534">
            <v>0</v>
          </cell>
          <cell r="S534">
            <v>0</v>
          </cell>
          <cell r="X534">
            <v>0</v>
          </cell>
          <cell r="Y534">
            <v>0</v>
          </cell>
          <cell r="Z534">
            <v>0</v>
          </cell>
          <cell r="AA534">
            <v>0</v>
          </cell>
          <cell r="AB534">
            <v>0</v>
          </cell>
          <cell r="AO534">
            <v>0</v>
          </cell>
        </row>
        <row r="535">
          <cell r="A535">
            <v>10660</v>
          </cell>
          <cell r="B535">
            <v>65</v>
          </cell>
          <cell r="C535" t="str">
            <v>f.4</v>
          </cell>
          <cell r="D535" t="str">
            <v>Lapisan prime coat/ aspal</v>
          </cell>
          <cell r="E535" t="str">
            <v>m2</v>
          </cell>
          <cell r="F535">
            <v>0</v>
          </cell>
          <cell r="H535">
            <v>30</v>
          </cell>
          <cell r="Z535">
            <v>0</v>
          </cell>
          <cell r="AA535">
            <v>5116.76</v>
          </cell>
          <cell r="AB535">
            <v>0</v>
          </cell>
          <cell r="AJ535">
            <v>54890.73</v>
          </cell>
          <cell r="AK535">
            <v>0</v>
          </cell>
          <cell r="AO535">
            <v>30</v>
          </cell>
          <cell r="AS535">
            <v>1413.5</v>
          </cell>
          <cell r="AT535">
            <v>0</v>
          </cell>
          <cell r="AV535">
            <v>0</v>
          </cell>
          <cell r="AW535">
            <v>61420.99</v>
          </cell>
          <cell r="AX535">
            <v>0</v>
          </cell>
          <cell r="AZ535">
            <v>5116.76</v>
          </cell>
          <cell r="BA535">
            <v>54890.73</v>
          </cell>
          <cell r="BB535">
            <v>1413.5</v>
          </cell>
          <cell r="BC535">
            <v>0</v>
          </cell>
          <cell r="BD535">
            <v>61420.990000000005</v>
          </cell>
        </row>
        <row r="536">
          <cell r="A536">
            <v>10661</v>
          </cell>
          <cell r="G536" t="str">
            <v>Asphalt Sprayer 400 lt</v>
          </cell>
          <cell r="H536">
            <v>30</v>
          </cell>
          <cell r="I536" t="str">
            <v>Jam</v>
          </cell>
          <cell r="J536">
            <v>1</v>
          </cell>
          <cell r="K536">
            <v>3.3300000000000003E-2</v>
          </cell>
          <cell r="L536">
            <v>1</v>
          </cell>
          <cell r="M536">
            <v>25</v>
          </cell>
          <cell r="N536">
            <v>7</v>
          </cell>
          <cell r="O536">
            <v>1</v>
          </cell>
          <cell r="P536">
            <v>175</v>
          </cell>
          <cell r="Q536">
            <v>0</v>
          </cell>
          <cell r="R536">
            <v>0</v>
          </cell>
          <cell r="S536">
            <v>0</v>
          </cell>
          <cell r="T536">
            <v>24923.25</v>
          </cell>
          <cell r="U536">
            <v>27587.999999999996</v>
          </cell>
          <cell r="V536">
            <v>0</v>
          </cell>
          <cell r="W536">
            <v>0</v>
          </cell>
          <cell r="X536">
            <v>0</v>
          </cell>
          <cell r="Y536">
            <v>0</v>
          </cell>
          <cell r="Z536">
            <v>0</v>
          </cell>
          <cell r="AA536">
            <v>1748.62</v>
          </cell>
          <cell r="AB536">
            <v>0</v>
          </cell>
          <cell r="AC536" t="str">
            <v>Aspal</v>
          </cell>
          <cell r="AD536" t="str">
            <v>kg</v>
          </cell>
          <cell r="AE536">
            <v>0.61111111111111116</v>
          </cell>
          <cell r="AF536">
            <v>0</v>
          </cell>
          <cell r="AG536">
            <v>0</v>
          </cell>
          <cell r="AH536">
            <v>0</v>
          </cell>
          <cell r="AI536">
            <v>3162</v>
          </cell>
          <cell r="AJ536">
            <v>1932.33</v>
          </cell>
          <cell r="AK536">
            <v>0</v>
          </cell>
          <cell r="AL536" t="str">
            <v>Mandor</v>
          </cell>
          <cell r="AM536">
            <v>0.5</v>
          </cell>
          <cell r="AN536" t="str">
            <v>Hari</v>
          </cell>
          <cell r="AO536">
            <v>30</v>
          </cell>
          <cell r="AP536">
            <v>0</v>
          </cell>
          <cell r="AQ536">
            <v>1.66E-2</v>
          </cell>
          <cell r="AR536">
            <v>35000</v>
          </cell>
          <cell r="AS536">
            <v>581</v>
          </cell>
          <cell r="AT536">
            <v>0</v>
          </cell>
        </row>
        <row r="537">
          <cell r="A537">
            <v>10662</v>
          </cell>
          <cell r="G537" t="str">
            <v>Air Compressor</v>
          </cell>
          <cell r="H537">
            <v>30</v>
          </cell>
          <cell r="I537" t="str">
            <v>Jam</v>
          </cell>
          <cell r="J537">
            <v>1</v>
          </cell>
          <cell r="K537">
            <v>3.3300000000000003E-2</v>
          </cell>
          <cell r="L537">
            <v>1</v>
          </cell>
          <cell r="P537">
            <v>175</v>
          </cell>
          <cell r="Q537">
            <v>0</v>
          </cell>
          <cell r="R537">
            <v>0</v>
          </cell>
          <cell r="S537">
            <v>0</v>
          </cell>
          <cell r="T537">
            <v>34892.549999999996</v>
          </cell>
          <cell r="U537">
            <v>18392</v>
          </cell>
          <cell r="V537">
            <v>0</v>
          </cell>
          <cell r="W537">
            <v>0</v>
          </cell>
          <cell r="X537">
            <v>0</v>
          </cell>
          <cell r="Y537">
            <v>0</v>
          </cell>
          <cell r="Z537">
            <v>0</v>
          </cell>
          <cell r="AA537">
            <v>1774.37</v>
          </cell>
          <cell r="AB537">
            <v>0</v>
          </cell>
          <cell r="AC537" t="str">
            <v>Kerosene</v>
          </cell>
          <cell r="AD537" t="str">
            <v>litre</v>
          </cell>
          <cell r="AE537">
            <v>0.48888888888888887</v>
          </cell>
          <cell r="AF537">
            <v>0</v>
          </cell>
          <cell r="AG537">
            <v>0</v>
          </cell>
          <cell r="AH537">
            <v>0</v>
          </cell>
          <cell r="AI537">
            <v>1224</v>
          </cell>
          <cell r="AJ537">
            <v>598.4</v>
          </cell>
          <cell r="AK537">
            <v>0</v>
          </cell>
          <cell r="AL537" t="str">
            <v>Pekerja</v>
          </cell>
          <cell r="AM537">
            <v>1</v>
          </cell>
          <cell r="AN537" t="str">
            <v>Hari</v>
          </cell>
          <cell r="AO537">
            <v>30</v>
          </cell>
          <cell r="AP537">
            <v>0</v>
          </cell>
          <cell r="AQ537">
            <v>3.3300000000000003E-2</v>
          </cell>
          <cell r="AR537">
            <v>25000</v>
          </cell>
          <cell r="AS537">
            <v>832.5</v>
          </cell>
          <cell r="AT537">
            <v>0</v>
          </cell>
        </row>
        <row r="538">
          <cell r="A538">
            <v>10663</v>
          </cell>
          <cell r="G538" t="str">
            <v>Ordinary Truck</v>
          </cell>
          <cell r="H538">
            <v>30</v>
          </cell>
          <cell r="I538" t="str">
            <v>Jam</v>
          </cell>
          <cell r="J538">
            <v>1</v>
          </cell>
          <cell r="K538">
            <v>3.3300000000000003E-2</v>
          </cell>
          <cell r="L538">
            <v>1</v>
          </cell>
          <cell r="P538">
            <v>175</v>
          </cell>
          <cell r="Q538">
            <v>0</v>
          </cell>
          <cell r="R538">
            <v>0</v>
          </cell>
          <cell r="S538">
            <v>0</v>
          </cell>
          <cell r="T538">
            <v>33231</v>
          </cell>
          <cell r="U538">
            <v>14629.999999999998</v>
          </cell>
          <cell r="V538">
            <v>0</v>
          </cell>
          <cell r="W538">
            <v>0</v>
          </cell>
          <cell r="X538">
            <v>0</v>
          </cell>
          <cell r="Y538">
            <v>0</v>
          </cell>
          <cell r="Z538">
            <v>0</v>
          </cell>
          <cell r="AA538">
            <v>1593.77</v>
          </cell>
          <cell r="AB538">
            <v>0</v>
          </cell>
          <cell r="AC538" t="str">
            <v>Pasir Cor</v>
          </cell>
          <cell r="AD538" t="str">
            <v>m3</v>
          </cell>
          <cell r="AE538">
            <v>0.48888888888888887</v>
          </cell>
          <cell r="AF538">
            <v>0</v>
          </cell>
          <cell r="AG538">
            <v>0</v>
          </cell>
          <cell r="AH538">
            <v>0</v>
          </cell>
          <cell r="AI538">
            <v>107100</v>
          </cell>
          <cell r="AJ538">
            <v>52360</v>
          </cell>
          <cell r="AK538">
            <v>0</v>
          </cell>
          <cell r="AO538">
            <v>0</v>
          </cell>
          <cell r="AP538">
            <v>0</v>
          </cell>
          <cell r="AQ538">
            <v>0</v>
          </cell>
          <cell r="AS538">
            <v>0</v>
          </cell>
          <cell r="AT538">
            <v>0</v>
          </cell>
        </row>
        <row r="539">
          <cell r="A539">
            <v>10664</v>
          </cell>
          <cell r="K539">
            <v>0</v>
          </cell>
          <cell r="L539">
            <v>0</v>
          </cell>
          <cell r="P539">
            <v>0</v>
          </cell>
          <cell r="Q539">
            <v>0</v>
          </cell>
          <cell r="R539">
            <v>0</v>
          </cell>
          <cell r="S539">
            <v>0</v>
          </cell>
          <cell r="X539">
            <v>0</v>
          </cell>
          <cell r="Y539">
            <v>0</v>
          </cell>
          <cell r="Z539">
            <v>0</v>
          </cell>
          <cell r="AA539">
            <v>0</v>
          </cell>
          <cell r="AB539">
            <v>0</v>
          </cell>
          <cell r="AF539">
            <v>0</v>
          </cell>
          <cell r="AG539">
            <v>0</v>
          </cell>
          <cell r="AH539">
            <v>0</v>
          </cell>
          <cell r="AJ539">
            <v>0</v>
          </cell>
          <cell r="AK539">
            <v>0</v>
          </cell>
          <cell r="AO539">
            <v>0</v>
          </cell>
        </row>
        <row r="540">
          <cell r="A540">
            <v>10665</v>
          </cell>
          <cell r="K540">
            <v>0</v>
          </cell>
          <cell r="L540">
            <v>0</v>
          </cell>
          <cell r="P540">
            <v>0</v>
          </cell>
          <cell r="Q540">
            <v>0</v>
          </cell>
          <cell r="R540">
            <v>0</v>
          </cell>
          <cell r="S540">
            <v>0</v>
          </cell>
          <cell r="X540">
            <v>0</v>
          </cell>
          <cell r="Y540">
            <v>0</v>
          </cell>
          <cell r="Z540">
            <v>0</v>
          </cell>
          <cell r="AA540">
            <v>0</v>
          </cell>
          <cell r="AB540">
            <v>0</v>
          </cell>
          <cell r="AO540">
            <v>0</v>
          </cell>
        </row>
        <row r="541">
          <cell r="A541">
            <v>10666</v>
          </cell>
          <cell r="K541">
            <v>0</v>
          </cell>
          <cell r="L541">
            <v>0</v>
          </cell>
          <cell r="P541">
            <v>0</v>
          </cell>
          <cell r="Q541">
            <v>0</v>
          </cell>
          <cell r="R541">
            <v>0</v>
          </cell>
          <cell r="S541">
            <v>0</v>
          </cell>
          <cell r="X541">
            <v>0</v>
          </cell>
          <cell r="Y541">
            <v>0</v>
          </cell>
          <cell r="Z541">
            <v>0</v>
          </cell>
          <cell r="AA541">
            <v>0</v>
          </cell>
          <cell r="AB541">
            <v>0</v>
          </cell>
          <cell r="AO541">
            <v>0</v>
          </cell>
        </row>
        <row r="542">
          <cell r="A542">
            <v>10667</v>
          </cell>
          <cell r="K542">
            <v>0</v>
          </cell>
          <cell r="L542">
            <v>0</v>
          </cell>
          <cell r="P542">
            <v>0</v>
          </cell>
          <cell r="Q542">
            <v>0</v>
          </cell>
          <cell r="R542">
            <v>0</v>
          </cell>
          <cell r="S542">
            <v>0</v>
          </cell>
          <cell r="X542">
            <v>0</v>
          </cell>
          <cell r="Y542">
            <v>0</v>
          </cell>
          <cell r="Z542">
            <v>0</v>
          </cell>
          <cell r="AA542">
            <v>0</v>
          </cell>
          <cell r="AB542">
            <v>0</v>
          </cell>
          <cell r="AO542">
            <v>0</v>
          </cell>
        </row>
        <row r="543">
          <cell r="A543">
            <v>10670</v>
          </cell>
          <cell r="B543">
            <v>66</v>
          </cell>
          <cell r="C543" t="str">
            <v>f.5</v>
          </cell>
          <cell r="D543" t="str">
            <v>Pek. Kansteen</v>
          </cell>
          <cell r="E543" t="str">
            <v>m1</v>
          </cell>
          <cell r="F543">
            <v>0</v>
          </cell>
          <cell r="H543">
            <v>1</v>
          </cell>
          <cell r="Z543">
            <v>0</v>
          </cell>
          <cell r="AA543">
            <v>500</v>
          </cell>
          <cell r="AB543">
            <v>0</v>
          </cell>
          <cell r="AJ543">
            <v>132453.37</v>
          </cell>
          <cell r="AK543">
            <v>0</v>
          </cell>
          <cell r="AO543">
            <v>1</v>
          </cell>
          <cell r="AS543">
            <v>195000</v>
          </cell>
          <cell r="AT543">
            <v>0</v>
          </cell>
          <cell r="AV543">
            <v>0</v>
          </cell>
          <cell r="AW543">
            <v>327953.37</v>
          </cell>
          <cell r="AX543">
            <v>0</v>
          </cell>
          <cell r="AZ543">
            <v>500</v>
          </cell>
          <cell r="BA543">
            <v>132453.37</v>
          </cell>
          <cell r="BB543">
            <v>195000</v>
          </cell>
          <cell r="BC543">
            <v>0</v>
          </cell>
          <cell r="BD543">
            <v>327953.37</v>
          </cell>
        </row>
        <row r="544">
          <cell r="A544">
            <v>10671</v>
          </cell>
          <cell r="G544" t="str">
            <v>Alat bantu</v>
          </cell>
          <cell r="H544">
            <v>1</v>
          </cell>
          <cell r="I544" t="str">
            <v>ls</v>
          </cell>
          <cell r="J544">
            <v>1</v>
          </cell>
          <cell r="K544">
            <v>1</v>
          </cell>
          <cell r="L544">
            <v>1</v>
          </cell>
          <cell r="M544">
            <v>25</v>
          </cell>
          <cell r="N544">
            <v>7</v>
          </cell>
          <cell r="O544">
            <v>1</v>
          </cell>
          <cell r="P544">
            <v>175</v>
          </cell>
          <cell r="Q544">
            <v>0</v>
          </cell>
          <cell r="R544">
            <v>0</v>
          </cell>
          <cell r="S544">
            <v>0</v>
          </cell>
          <cell r="T544">
            <v>500</v>
          </cell>
          <cell r="U544">
            <v>0</v>
          </cell>
          <cell r="V544">
            <v>0</v>
          </cell>
          <cell r="W544">
            <v>0</v>
          </cell>
          <cell r="X544">
            <v>0</v>
          </cell>
          <cell r="Y544">
            <v>0</v>
          </cell>
          <cell r="Z544">
            <v>0</v>
          </cell>
          <cell r="AA544">
            <v>500</v>
          </cell>
          <cell r="AB544">
            <v>0</v>
          </cell>
          <cell r="AC544" t="str">
            <v>Kansteen</v>
          </cell>
          <cell r="AD544" t="str">
            <v>m2</v>
          </cell>
          <cell r="AE544">
            <v>1</v>
          </cell>
          <cell r="AF544">
            <v>0</v>
          </cell>
          <cell r="AG544">
            <v>0</v>
          </cell>
          <cell r="AH544">
            <v>0</v>
          </cell>
          <cell r="AI544">
            <v>81600</v>
          </cell>
          <cell r="AJ544">
            <v>81600</v>
          </cell>
          <cell r="AK544">
            <v>0</v>
          </cell>
          <cell r="AL544" t="str">
            <v>Mandor</v>
          </cell>
          <cell r="AM544">
            <v>1</v>
          </cell>
          <cell r="AN544" t="str">
            <v>Hari</v>
          </cell>
          <cell r="AO544">
            <v>1</v>
          </cell>
          <cell r="AP544">
            <v>0</v>
          </cell>
          <cell r="AQ544">
            <v>1</v>
          </cell>
          <cell r="AR544">
            <v>35000</v>
          </cell>
          <cell r="AS544">
            <v>35000</v>
          </cell>
          <cell r="AT544">
            <v>0</v>
          </cell>
        </row>
        <row r="545">
          <cell r="A545">
            <v>10672</v>
          </cell>
          <cell r="K545">
            <v>0</v>
          </cell>
          <cell r="L545">
            <v>0</v>
          </cell>
          <cell r="P545">
            <v>0</v>
          </cell>
          <cell r="Q545">
            <v>0</v>
          </cell>
          <cell r="R545">
            <v>0</v>
          </cell>
          <cell r="S545">
            <v>0</v>
          </cell>
          <cell r="V545">
            <v>0</v>
          </cell>
          <cell r="W545">
            <v>0</v>
          </cell>
          <cell r="X545">
            <v>0</v>
          </cell>
          <cell r="Y545">
            <v>0</v>
          </cell>
          <cell r="Z545">
            <v>0</v>
          </cell>
          <cell r="AA545">
            <v>0</v>
          </cell>
          <cell r="AB545">
            <v>0</v>
          </cell>
          <cell r="AC545" t="str">
            <v>Semen Portland</v>
          </cell>
          <cell r="AD545" t="str">
            <v>kg</v>
          </cell>
          <cell r="AE545">
            <v>1</v>
          </cell>
          <cell r="AF545">
            <v>0</v>
          </cell>
          <cell r="AG545">
            <v>0</v>
          </cell>
          <cell r="AH545">
            <v>0</v>
          </cell>
          <cell r="AI545">
            <v>714</v>
          </cell>
          <cell r="AJ545">
            <v>714</v>
          </cell>
          <cell r="AK545">
            <v>0</v>
          </cell>
          <cell r="AL545" t="str">
            <v>Tukang</v>
          </cell>
          <cell r="AM545">
            <v>2</v>
          </cell>
          <cell r="AN545" t="str">
            <v>Hari</v>
          </cell>
          <cell r="AO545">
            <v>1</v>
          </cell>
          <cell r="AP545">
            <v>0</v>
          </cell>
          <cell r="AQ545">
            <v>2</v>
          </cell>
          <cell r="AR545">
            <v>30000</v>
          </cell>
          <cell r="AS545">
            <v>60000</v>
          </cell>
          <cell r="AT545">
            <v>0</v>
          </cell>
        </row>
        <row r="546">
          <cell r="A546">
            <v>10673</v>
          </cell>
          <cell r="K546">
            <v>0</v>
          </cell>
          <cell r="L546">
            <v>0</v>
          </cell>
          <cell r="P546">
            <v>0</v>
          </cell>
          <cell r="Q546">
            <v>0</v>
          </cell>
          <cell r="R546">
            <v>0</v>
          </cell>
          <cell r="S546">
            <v>0</v>
          </cell>
          <cell r="X546">
            <v>0</v>
          </cell>
          <cell r="Y546">
            <v>0</v>
          </cell>
          <cell r="Z546">
            <v>0</v>
          </cell>
          <cell r="AA546">
            <v>0</v>
          </cell>
          <cell r="AB546">
            <v>0</v>
          </cell>
          <cell r="AC546" t="str">
            <v>Pasir Pasang</v>
          </cell>
          <cell r="AD546" t="str">
            <v>m3</v>
          </cell>
          <cell r="AE546">
            <v>0.8125</v>
          </cell>
          <cell r="AF546">
            <v>0</v>
          </cell>
          <cell r="AG546">
            <v>0</v>
          </cell>
          <cell r="AH546">
            <v>0</v>
          </cell>
          <cell r="AI546">
            <v>61710</v>
          </cell>
          <cell r="AJ546">
            <v>50139.37</v>
          </cell>
          <cell r="AK546">
            <v>0</v>
          </cell>
          <cell r="AL546" t="str">
            <v>Pekerja</v>
          </cell>
          <cell r="AM546">
            <v>4</v>
          </cell>
          <cell r="AN546" t="str">
            <v>Hari</v>
          </cell>
          <cell r="AO546">
            <v>1</v>
          </cell>
          <cell r="AP546">
            <v>0</v>
          </cell>
          <cell r="AQ546">
            <v>4</v>
          </cell>
          <cell r="AR546">
            <v>25000</v>
          </cell>
          <cell r="AS546">
            <v>100000</v>
          </cell>
          <cell r="AT546">
            <v>0</v>
          </cell>
        </row>
        <row r="547">
          <cell r="A547">
            <v>10674</v>
          </cell>
          <cell r="K547">
            <v>0</v>
          </cell>
          <cell r="L547">
            <v>0</v>
          </cell>
          <cell r="P547">
            <v>0</v>
          </cell>
          <cell r="Q547">
            <v>0</v>
          </cell>
          <cell r="R547">
            <v>0</v>
          </cell>
          <cell r="S547">
            <v>0</v>
          </cell>
          <cell r="X547">
            <v>0</v>
          </cell>
          <cell r="Y547">
            <v>0</v>
          </cell>
          <cell r="Z547">
            <v>0</v>
          </cell>
          <cell r="AA547">
            <v>0</v>
          </cell>
          <cell r="AB547">
            <v>0</v>
          </cell>
          <cell r="AF547">
            <v>0</v>
          </cell>
          <cell r="AG547">
            <v>0</v>
          </cell>
          <cell r="AH547">
            <v>0</v>
          </cell>
          <cell r="AJ547">
            <v>0</v>
          </cell>
          <cell r="AK547">
            <v>0</v>
          </cell>
          <cell r="AO547">
            <v>0</v>
          </cell>
        </row>
        <row r="548">
          <cell r="A548">
            <v>10675</v>
          </cell>
          <cell r="K548">
            <v>0</v>
          </cell>
          <cell r="L548">
            <v>0</v>
          </cell>
          <cell r="P548">
            <v>0</v>
          </cell>
          <cell r="Q548">
            <v>0</v>
          </cell>
          <cell r="R548">
            <v>0</v>
          </cell>
          <cell r="S548">
            <v>0</v>
          </cell>
          <cell r="X548">
            <v>0</v>
          </cell>
          <cell r="Y548">
            <v>0</v>
          </cell>
          <cell r="Z548">
            <v>0</v>
          </cell>
          <cell r="AA548">
            <v>0</v>
          </cell>
          <cell r="AB548">
            <v>0</v>
          </cell>
          <cell r="AF548">
            <v>0</v>
          </cell>
          <cell r="AG548">
            <v>0</v>
          </cell>
          <cell r="AH548">
            <v>0</v>
          </cell>
          <cell r="AJ548">
            <v>0</v>
          </cell>
          <cell r="AK548">
            <v>0</v>
          </cell>
          <cell r="AO548">
            <v>0</v>
          </cell>
        </row>
        <row r="549">
          <cell r="A549">
            <v>10676</v>
          </cell>
          <cell r="K549">
            <v>0</v>
          </cell>
          <cell r="L549">
            <v>0</v>
          </cell>
          <cell r="P549">
            <v>0</v>
          </cell>
          <cell r="Q549">
            <v>0</v>
          </cell>
          <cell r="R549">
            <v>0</v>
          </cell>
          <cell r="S549">
            <v>0</v>
          </cell>
          <cell r="X549">
            <v>0</v>
          </cell>
          <cell r="Y549">
            <v>0</v>
          </cell>
          <cell r="Z549">
            <v>0</v>
          </cell>
          <cell r="AA549">
            <v>0</v>
          </cell>
          <cell r="AB549">
            <v>0</v>
          </cell>
          <cell r="AO549">
            <v>0</v>
          </cell>
        </row>
        <row r="550">
          <cell r="A550">
            <v>10677</v>
          </cell>
          <cell r="K550">
            <v>0</v>
          </cell>
          <cell r="L550">
            <v>0</v>
          </cell>
          <cell r="P550">
            <v>0</v>
          </cell>
          <cell r="Q550">
            <v>0</v>
          </cell>
          <cell r="R550">
            <v>0</v>
          </cell>
          <cell r="S550">
            <v>0</v>
          </cell>
          <cell r="X550">
            <v>0</v>
          </cell>
          <cell r="Y550">
            <v>0</v>
          </cell>
          <cell r="Z550">
            <v>0</v>
          </cell>
          <cell r="AA550">
            <v>0</v>
          </cell>
          <cell r="AB550">
            <v>0</v>
          </cell>
          <cell r="AO550">
            <v>0</v>
          </cell>
        </row>
        <row r="551">
          <cell r="A551">
            <v>10680</v>
          </cell>
          <cell r="B551">
            <v>67</v>
          </cell>
          <cell r="C551" t="str">
            <v>g.1</v>
          </cell>
          <cell r="D551" t="str">
            <v>Pembuatan lantai kerja (bak kontrol)</v>
          </cell>
          <cell r="E551" t="str">
            <v>m3</v>
          </cell>
          <cell r="F551">
            <v>22.5</v>
          </cell>
          <cell r="H551">
            <v>1</v>
          </cell>
          <cell r="Z551">
            <v>511</v>
          </cell>
          <cell r="AA551">
            <v>500</v>
          </cell>
          <cell r="AB551">
            <v>11250</v>
          </cell>
          <cell r="AJ551">
            <v>327929.03999999998</v>
          </cell>
          <cell r="AK551">
            <v>7378403.4000000004</v>
          </cell>
          <cell r="AO551">
            <v>1</v>
          </cell>
          <cell r="AS551">
            <v>60000</v>
          </cell>
          <cell r="AT551">
            <v>1350000</v>
          </cell>
          <cell r="AV551">
            <v>0</v>
          </cell>
          <cell r="AW551">
            <v>388429.04</v>
          </cell>
          <cell r="AX551">
            <v>8739653.4000000004</v>
          </cell>
          <cell r="AZ551">
            <v>500</v>
          </cell>
          <cell r="BA551">
            <v>327929.03999999998</v>
          </cell>
          <cell r="BB551">
            <v>60000</v>
          </cell>
          <cell r="BC551">
            <v>0</v>
          </cell>
          <cell r="BD551">
            <v>388429.04</v>
          </cell>
        </row>
        <row r="552">
          <cell r="A552">
            <v>10681</v>
          </cell>
          <cell r="G552" t="str">
            <v>Alat bantu</v>
          </cell>
          <cell r="H552">
            <v>1</v>
          </cell>
          <cell r="I552" t="str">
            <v>ls</v>
          </cell>
          <cell r="J552">
            <v>1</v>
          </cell>
          <cell r="K552">
            <v>1</v>
          </cell>
          <cell r="L552">
            <v>1</v>
          </cell>
          <cell r="M552">
            <v>25</v>
          </cell>
          <cell r="N552">
            <v>7</v>
          </cell>
          <cell r="O552">
            <v>1</v>
          </cell>
          <cell r="P552">
            <v>175</v>
          </cell>
          <cell r="Q552">
            <v>22.5</v>
          </cell>
          <cell r="R552">
            <v>23</v>
          </cell>
          <cell r="S552">
            <v>0.26</v>
          </cell>
          <cell r="T552">
            <v>500</v>
          </cell>
          <cell r="U552">
            <v>0</v>
          </cell>
          <cell r="V552">
            <v>11500</v>
          </cell>
          <cell r="W552">
            <v>0</v>
          </cell>
          <cell r="X552">
            <v>511</v>
          </cell>
          <cell r="Y552">
            <v>0</v>
          </cell>
          <cell r="Z552">
            <v>511</v>
          </cell>
          <cell r="AA552">
            <v>500</v>
          </cell>
          <cell r="AB552">
            <v>11250</v>
          </cell>
          <cell r="AC552" t="str">
            <v>Semen Portland</v>
          </cell>
          <cell r="AD552" t="str">
            <v>kg</v>
          </cell>
          <cell r="AE552">
            <v>1</v>
          </cell>
          <cell r="AF552">
            <v>22.5</v>
          </cell>
          <cell r="AG552">
            <v>22.5</v>
          </cell>
          <cell r="AH552">
            <v>22.5</v>
          </cell>
          <cell r="AI552">
            <v>714</v>
          </cell>
          <cell r="AJ552">
            <v>714</v>
          </cell>
          <cell r="AK552">
            <v>16065</v>
          </cell>
          <cell r="AL552" t="str">
            <v>Mandor</v>
          </cell>
          <cell r="AM552">
            <v>1</v>
          </cell>
          <cell r="AN552" t="str">
            <v>Hari</v>
          </cell>
          <cell r="AO552">
            <v>1</v>
          </cell>
          <cell r="AP552">
            <v>22.5</v>
          </cell>
          <cell r="AQ552">
            <v>1</v>
          </cell>
          <cell r="AR552">
            <v>35000</v>
          </cell>
          <cell r="AS552">
            <v>35000</v>
          </cell>
          <cell r="AT552">
            <v>787500</v>
          </cell>
        </row>
        <row r="553">
          <cell r="A553">
            <v>10682</v>
          </cell>
          <cell r="K553">
            <v>0</v>
          </cell>
          <cell r="L553">
            <v>0</v>
          </cell>
          <cell r="P553">
            <v>0</v>
          </cell>
          <cell r="Q553">
            <v>0</v>
          </cell>
          <cell r="R553">
            <v>0</v>
          </cell>
          <cell r="S553">
            <v>0</v>
          </cell>
          <cell r="V553">
            <v>0</v>
          </cell>
          <cell r="W553">
            <v>0</v>
          </cell>
          <cell r="X553">
            <v>0</v>
          </cell>
          <cell r="Y553">
            <v>0</v>
          </cell>
          <cell r="Z553">
            <v>0</v>
          </cell>
          <cell r="AA553">
            <v>0</v>
          </cell>
          <cell r="AB553">
            <v>0</v>
          </cell>
          <cell r="AC553" t="str">
            <v>Pasir Cor</v>
          </cell>
          <cell r="AD553" t="str">
            <v>m3</v>
          </cell>
          <cell r="AE553">
            <v>1</v>
          </cell>
          <cell r="AF553">
            <v>22.5</v>
          </cell>
          <cell r="AG553">
            <v>22.5</v>
          </cell>
          <cell r="AH553">
            <v>22.5</v>
          </cell>
          <cell r="AI553">
            <v>107100</v>
          </cell>
          <cell r="AJ553">
            <v>107100</v>
          </cell>
          <cell r="AK553">
            <v>2409750</v>
          </cell>
          <cell r="AL553" t="str">
            <v>Pekerja</v>
          </cell>
          <cell r="AM553">
            <v>1</v>
          </cell>
          <cell r="AN553" t="str">
            <v>Hari</v>
          </cell>
          <cell r="AO553">
            <v>1</v>
          </cell>
          <cell r="AP553">
            <v>22.5</v>
          </cell>
          <cell r="AQ553">
            <v>1</v>
          </cell>
          <cell r="AR553">
            <v>25000</v>
          </cell>
          <cell r="AS553">
            <v>25000</v>
          </cell>
          <cell r="AT553">
            <v>562500</v>
          </cell>
        </row>
        <row r="554">
          <cell r="A554">
            <v>10683</v>
          </cell>
          <cell r="K554">
            <v>0</v>
          </cell>
          <cell r="L554">
            <v>0</v>
          </cell>
          <cell r="P554">
            <v>0</v>
          </cell>
          <cell r="Q554">
            <v>0</v>
          </cell>
          <cell r="R554">
            <v>0</v>
          </cell>
          <cell r="S554">
            <v>0</v>
          </cell>
          <cell r="X554">
            <v>0</v>
          </cell>
          <cell r="Y554">
            <v>0</v>
          </cell>
          <cell r="Z554">
            <v>0</v>
          </cell>
          <cell r="AA554">
            <v>0</v>
          </cell>
          <cell r="AB554">
            <v>0</v>
          </cell>
          <cell r="AC554" t="str">
            <v>Batu Pecah / Split 2-3 cm</v>
          </cell>
          <cell r="AD554" t="str">
            <v>m3</v>
          </cell>
          <cell r="AE554">
            <v>0.8125</v>
          </cell>
          <cell r="AF554">
            <v>22.5</v>
          </cell>
          <cell r="AG554">
            <v>18.28125</v>
          </cell>
          <cell r="AH554">
            <v>18.28125</v>
          </cell>
          <cell r="AI554">
            <v>198900</v>
          </cell>
          <cell r="AJ554">
            <v>161606.25</v>
          </cell>
          <cell r="AK554">
            <v>3636140.625</v>
          </cell>
          <cell r="AO554">
            <v>0</v>
          </cell>
          <cell r="AP554">
            <v>0</v>
          </cell>
          <cell r="AQ554">
            <v>0</v>
          </cell>
          <cell r="AS554">
            <v>0</v>
          </cell>
          <cell r="AT554">
            <v>0</v>
          </cell>
        </row>
        <row r="555">
          <cell r="A555">
            <v>10684</v>
          </cell>
          <cell r="K555">
            <v>0</v>
          </cell>
          <cell r="L555">
            <v>0</v>
          </cell>
          <cell r="P555">
            <v>0</v>
          </cell>
          <cell r="Q555">
            <v>0</v>
          </cell>
          <cell r="R555">
            <v>0</v>
          </cell>
          <cell r="S555">
            <v>0</v>
          </cell>
          <cell r="X555">
            <v>0</v>
          </cell>
          <cell r="Y555">
            <v>0</v>
          </cell>
          <cell r="Z555">
            <v>0</v>
          </cell>
          <cell r="AA555">
            <v>0</v>
          </cell>
          <cell r="AB555">
            <v>0</v>
          </cell>
          <cell r="AC555" t="str">
            <v>bekisting</v>
          </cell>
          <cell r="AD555" t="str">
            <v>m3</v>
          </cell>
          <cell r="AE555">
            <v>0.10429375</v>
          </cell>
          <cell r="AF555">
            <v>22.5</v>
          </cell>
          <cell r="AG555">
            <v>2.3466093749999999</v>
          </cell>
          <cell r="AH555">
            <v>2.3466093749999999</v>
          </cell>
          <cell r="AI555">
            <v>561000</v>
          </cell>
          <cell r="AJ555">
            <v>58508.79</v>
          </cell>
          <cell r="AK555">
            <v>1316447.7749999999</v>
          </cell>
          <cell r="AO555">
            <v>0</v>
          </cell>
        </row>
        <row r="556">
          <cell r="A556">
            <v>10685</v>
          </cell>
          <cell r="K556">
            <v>0</v>
          </cell>
          <cell r="L556">
            <v>0</v>
          </cell>
          <cell r="P556">
            <v>0</v>
          </cell>
          <cell r="Q556">
            <v>0</v>
          </cell>
          <cell r="R556">
            <v>0</v>
          </cell>
          <cell r="S556">
            <v>0</v>
          </cell>
          <cell r="X556">
            <v>0</v>
          </cell>
          <cell r="Y556">
            <v>0</v>
          </cell>
          <cell r="Z556">
            <v>0</v>
          </cell>
          <cell r="AA556">
            <v>0</v>
          </cell>
          <cell r="AB556">
            <v>0</v>
          </cell>
          <cell r="AF556">
            <v>0</v>
          </cell>
          <cell r="AG556">
            <v>0</v>
          </cell>
          <cell r="AH556">
            <v>0</v>
          </cell>
          <cell r="AJ556">
            <v>0</v>
          </cell>
          <cell r="AK556">
            <v>0</v>
          </cell>
          <cell r="AO556">
            <v>0</v>
          </cell>
        </row>
        <row r="557">
          <cell r="A557">
            <v>10686</v>
          </cell>
          <cell r="K557">
            <v>0</v>
          </cell>
          <cell r="L557">
            <v>0</v>
          </cell>
          <cell r="P557">
            <v>0</v>
          </cell>
          <cell r="Q557">
            <v>0</v>
          </cell>
          <cell r="R557">
            <v>0</v>
          </cell>
          <cell r="S557">
            <v>0</v>
          </cell>
          <cell r="X557">
            <v>0</v>
          </cell>
          <cell r="Y557">
            <v>0</v>
          </cell>
          <cell r="Z557">
            <v>0</v>
          </cell>
          <cell r="AA557">
            <v>0</v>
          </cell>
          <cell r="AB557">
            <v>0</v>
          </cell>
          <cell r="AO557">
            <v>0</v>
          </cell>
        </row>
        <row r="558">
          <cell r="A558">
            <v>10687</v>
          </cell>
          <cell r="K558">
            <v>0</v>
          </cell>
          <cell r="L558">
            <v>0</v>
          </cell>
          <cell r="P558">
            <v>0</v>
          </cell>
          <cell r="Q558">
            <v>0</v>
          </cell>
          <cell r="R558">
            <v>0</v>
          </cell>
          <cell r="S558">
            <v>0</v>
          </cell>
          <cell r="X558">
            <v>0</v>
          </cell>
          <cell r="Y558">
            <v>0</v>
          </cell>
          <cell r="Z558">
            <v>0</v>
          </cell>
          <cell r="AA558">
            <v>0</v>
          </cell>
          <cell r="AB558">
            <v>0</v>
          </cell>
          <cell r="AO558">
            <v>0</v>
          </cell>
        </row>
        <row r="559">
          <cell r="A559">
            <v>10690</v>
          </cell>
          <cell r="B559">
            <v>68</v>
          </cell>
          <cell r="C559" t="str">
            <v>g.2</v>
          </cell>
          <cell r="D559" t="str">
            <v>Pek. Pengadaan dan pemanc. Tiang pancang beton dia. 0.35 m - 15 m</v>
          </cell>
          <cell r="E559" t="str">
            <v>m1</v>
          </cell>
          <cell r="F559">
            <v>405</v>
          </cell>
          <cell r="H559">
            <v>12</v>
          </cell>
          <cell r="Z559">
            <v>33167</v>
          </cell>
          <cell r="AA559">
            <v>32911.279999999999</v>
          </cell>
          <cell r="AB559">
            <v>13329068.4</v>
          </cell>
          <cell r="AJ559">
            <v>164934</v>
          </cell>
          <cell r="AK559">
            <v>66798270</v>
          </cell>
          <cell r="AO559">
            <v>12</v>
          </cell>
          <cell r="AS559">
            <v>7080.5</v>
          </cell>
          <cell r="AT559">
            <v>2867602.5</v>
          </cell>
          <cell r="AV559">
            <v>0</v>
          </cell>
          <cell r="AW559">
            <v>204925.78</v>
          </cell>
          <cell r="AX559">
            <v>82994940.900000006</v>
          </cell>
          <cell r="AZ559">
            <v>32911.279999999999</v>
          </cell>
          <cell r="BA559">
            <v>164934</v>
          </cell>
          <cell r="BB559">
            <v>7080.5</v>
          </cell>
          <cell r="BC559">
            <v>0</v>
          </cell>
          <cell r="BD559">
            <v>204925.78</v>
          </cell>
        </row>
        <row r="560">
          <cell r="A560">
            <v>10691</v>
          </cell>
          <cell r="G560" t="str">
            <v>CrawlerCrane 30 ton</v>
          </cell>
          <cell r="H560">
            <v>12</v>
          </cell>
          <cell r="I560" t="str">
            <v>Jam</v>
          </cell>
          <cell r="J560">
            <v>1</v>
          </cell>
          <cell r="K560">
            <v>8.3299999999999999E-2</v>
          </cell>
          <cell r="L560">
            <v>1</v>
          </cell>
          <cell r="M560">
            <v>25</v>
          </cell>
          <cell r="N560">
            <v>7</v>
          </cell>
          <cell r="O560">
            <v>1</v>
          </cell>
          <cell r="P560">
            <v>175</v>
          </cell>
          <cell r="Q560">
            <v>405</v>
          </cell>
          <cell r="R560">
            <v>34</v>
          </cell>
          <cell r="S560">
            <v>0.38</v>
          </cell>
          <cell r="T560">
            <v>144210</v>
          </cell>
          <cell r="U560">
            <v>45980</v>
          </cell>
          <cell r="V560">
            <v>4903140</v>
          </cell>
          <cell r="W560">
            <v>1563320</v>
          </cell>
          <cell r="X560">
            <v>12106</v>
          </cell>
          <cell r="Y560">
            <v>3860</v>
          </cell>
          <cell r="Z560">
            <v>15966</v>
          </cell>
          <cell r="AA560">
            <v>15842.82</v>
          </cell>
          <cell r="AB560">
            <v>6416342.0999999996</v>
          </cell>
          <cell r="AC560" t="str">
            <v>Tiang pancang beton d 35 cm K-600</v>
          </cell>
          <cell r="AD560" t="str">
            <v>m</v>
          </cell>
          <cell r="AE560">
            <v>1</v>
          </cell>
          <cell r="AF560">
            <v>405</v>
          </cell>
          <cell r="AG560">
            <v>405</v>
          </cell>
          <cell r="AH560">
            <v>405</v>
          </cell>
          <cell r="AI560">
            <v>164934</v>
          </cell>
          <cell r="AJ560">
            <v>164934</v>
          </cell>
          <cell r="AK560">
            <v>66798270</v>
          </cell>
          <cell r="AL560" t="str">
            <v>Mandor</v>
          </cell>
          <cell r="AM560">
            <v>1</v>
          </cell>
          <cell r="AN560" t="str">
            <v>Hari</v>
          </cell>
          <cell r="AO560">
            <v>12</v>
          </cell>
          <cell r="AP560">
            <v>405</v>
          </cell>
          <cell r="AQ560">
            <v>8.3299999999999999E-2</v>
          </cell>
          <cell r="AR560">
            <v>35000</v>
          </cell>
          <cell r="AS560">
            <v>2915.5</v>
          </cell>
          <cell r="AT560">
            <v>1180777.5</v>
          </cell>
        </row>
        <row r="561">
          <cell r="A561">
            <v>10692</v>
          </cell>
          <cell r="G561" t="str">
            <v>Diesel Hammer 4.5 ton</v>
          </cell>
          <cell r="H561">
            <v>12</v>
          </cell>
          <cell r="I561" t="str">
            <v>Jam</v>
          </cell>
          <cell r="J561">
            <v>1</v>
          </cell>
          <cell r="K561">
            <v>8.3299999999999999E-2</v>
          </cell>
          <cell r="L561">
            <v>1</v>
          </cell>
          <cell r="P561">
            <v>175</v>
          </cell>
          <cell r="Q561">
            <v>405</v>
          </cell>
          <cell r="R561">
            <v>34</v>
          </cell>
          <cell r="S561">
            <v>0.38</v>
          </cell>
          <cell r="T561">
            <v>78375</v>
          </cell>
          <cell r="U561">
            <v>0</v>
          </cell>
          <cell r="V561">
            <v>2664750</v>
          </cell>
          <cell r="W561">
            <v>0</v>
          </cell>
          <cell r="X561">
            <v>6579</v>
          </cell>
          <cell r="Y561">
            <v>0</v>
          </cell>
          <cell r="Z561">
            <v>6579</v>
          </cell>
          <cell r="AA561">
            <v>6528.63</v>
          </cell>
          <cell r="AB561">
            <v>2644095.15</v>
          </cell>
          <cell r="AF561">
            <v>0</v>
          </cell>
          <cell r="AG561">
            <v>0</v>
          </cell>
          <cell r="AH561">
            <v>0</v>
          </cell>
          <cell r="AJ561">
            <v>0</v>
          </cell>
          <cell r="AK561">
            <v>0</v>
          </cell>
          <cell r="AL561" t="str">
            <v>Pekerja</v>
          </cell>
          <cell r="AM561">
            <v>2</v>
          </cell>
          <cell r="AN561" t="str">
            <v>Hari</v>
          </cell>
          <cell r="AO561">
            <v>12</v>
          </cell>
          <cell r="AP561">
            <v>405</v>
          </cell>
          <cell r="AQ561">
            <v>0.1666</v>
          </cell>
          <cell r="AR561">
            <v>25000</v>
          </cell>
          <cell r="AS561">
            <v>4165</v>
          </cell>
          <cell r="AT561">
            <v>1686825</v>
          </cell>
        </row>
        <row r="562">
          <cell r="A562">
            <v>10693</v>
          </cell>
          <cell r="G562" t="str">
            <v>Generator Set 250 KVA</v>
          </cell>
          <cell r="H562">
            <v>12</v>
          </cell>
          <cell r="I562" t="str">
            <v>Jam</v>
          </cell>
          <cell r="J562">
            <v>1</v>
          </cell>
          <cell r="K562">
            <v>8.3299999999999999E-2</v>
          </cell>
          <cell r="L562">
            <v>1</v>
          </cell>
          <cell r="P562">
            <v>175</v>
          </cell>
          <cell r="Q562">
            <v>405</v>
          </cell>
          <cell r="R562">
            <v>34</v>
          </cell>
          <cell r="S562">
            <v>0.38</v>
          </cell>
          <cell r="T562">
            <v>119631.59999999999</v>
          </cell>
          <cell r="U562">
            <v>6896.9999999999991</v>
          </cell>
          <cell r="V562">
            <v>4067474.4</v>
          </cell>
          <cell r="W562">
            <v>234497.99999999997</v>
          </cell>
          <cell r="X562">
            <v>10043</v>
          </cell>
          <cell r="Y562">
            <v>579</v>
          </cell>
          <cell r="Z562">
            <v>10622</v>
          </cell>
          <cell r="AA562">
            <v>10539.83</v>
          </cell>
          <cell r="AB562">
            <v>4268631.1500000004</v>
          </cell>
          <cell r="AF562">
            <v>0</v>
          </cell>
          <cell r="AG562">
            <v>0</v>
          </cell>
          <cell r="AH562">
            <v>0</v>
          </cell>
          <cell r="AJ562">
            <v>0</v>
          </cell>
          <cell r="AK562">
            <v>0</v>
          </cell>
          <cell r="AO562">
            <v>0</v>
          </cell>
          <cell r="AP562">
            <v>0</v>
          </cell>
          <cell r="AQ562">
            <v>0</v>
          </cell>
          <cell r="AS562">
            <v>0</v>
          </cell>
          <cell r="AT562">
            <v>0</v>
          </cell>
        </row>
        <row r="563">
          <cell r="A563">
            <v>10694</v>
          </cell>
          <cell r="K563">
            <v>0</v>
          </cell>
          <cell r="L563">
            <v>0</v>
          </cell>
          <cell r="P563">
            <v>0</v>
          </cell>
          <cell r="Q563">
            <v>0</v>
          </cell>
          <cell r="R563">
            <v>0</v>
          </cell>
          <cell r="S563">
            <v>0</v>
          </cell>
          <cell r="X563">
            <v>0</v>
          </cell>
          <cell r="Y563">
            <v>0</v>
          </cell>
          <cell r="Z563">
            <v>0</v>
          </cell>
          <cell r="AA563">
            <v>0</v>
          </cell>
          <cell r="AB563">
            <v>0</v>
          </cell>
          <cell r="AF563">
            <v>0</v>
          </cell>
          <cell r="AG563">
            <v>0</v>
          </cell>
          <cell r="AH563">
            <v>0</v>
          </cell>
          <cell r="AJ563">
            <v>0</v>
          </cell>
          <cell r="AK563">
            <v>0</v>
          </cell>
          <cell r="AO563">
            <v>0</v>
          </cell>
        </row>
        <row r="564">
          <cell r="A564">
            <v>10695</v>
          </cell>
          <cell r="K564">
            <v>0</v>
          </cell>
          <cell r="L564">
            <v>0</v>
          </cell>
          <cell r="P564">
            <v>0</v>
          </cell>
          <cell r="Q564">
            <v>0</v>
          </cell>
          <cell r="R564">
            <v>0</v>
          </cell>
          <cell r="S564">
            <v>0</v>
          </cell>
          <cell r="X564">
            <v>0</v>
          </cell>
          <cell r="Y564">
            <v>0</v>
          </cell>
          <cell r="Z564">
            <v>0</v>
          </cell>
          <cell r="AA564">
            <v>0</v>
          </cell>
          <cell r="AB564">
            <v>0</v>
          </cell>
          <cell r="AF564">
            <v>0</v>
          </cell>
          <cell r="AG564">
            <v>0</v>
          </cell>
          <cell r="AH564">
            <v>0</v>
          </cell>
          <cell r="AJ564">
            <v>0</v>
          </cell>
          <cell r="AK564">
            <v>0</v>
          </cell>
          <cell r="AO564">
            <v>0</v>
          </cell>
        </row>
        <row r="565">
          <cell r="A565">
            <v>10696</v>
          </cell>
          <cell r="K565">
            <v>0</v>
          </cell>
          <cell r="L565">
            <v>0</v>
          </cell>
          <cell r="P565">
            <v>0</v>
          </cell>
          <cell r="Q565">
            <v>0</v>
          </cell>
          <cell r="R565">
            <v>0</v>
          </cell>
          <cell r="S565">
            <v>0</v>
          </cell>
          <cell r="X565">
            <v>0</v>
          </cell>
          <cell r="Y565">
            <v>0</v>
          </cell>
          <cell r="Z565">
            <v>0</v>
          </cell>
          <cell r="AA565">
            <v>0</v>
          </cell>
          <cell r="AB565">
            <v>0</v>
          </cell>
          <cell r="AO565">
            <v>0</v>
          </cell>
        </row>
        <row r="566">
          <cell r="A566">
            <v>10697</v>
          </cell>
          <cell r="K566">
            <v>0</v>
          </cell>
          <cell r="L566">
            <v>0</v>
          </cell>
          <cell r="P566">
            <v>0</v>
          </cell>
          <cell r="Q566">
            <v>0</v>
          </cell>
          <cell r="R566">
            <v>0</v>
          </cell>
          <cell r="S566">
            <v>0</v>
          </cell>
          <cell r="X566">
            <v>0</v>
          </cell>
          <cell r="Y566">
            <v>0</v>
          </cell>
          <cell r="Z566">
            <v>0</v>
          </cell>
          <cell r="AA566">
            <v>0</v>
          </cell>
          <cell r="AB566">
            <v>0</v>
          </cell>
          <cell r="AO566">
            <v>0</v>
          </cell>
        </row>
        <row r="567">
          <cell r="A567">
            <v>10700</v>
          </cell>
          <cell r="B567">
            <v>69</v>
          </cell>
          <cell r="C567" t="str">
            <v>g.3</v>
          </cell>
          <cell r="D567" t="str">
            <v>Pek. Lantai beton (mutu K-175)</v>
          </cell>
          <cell r="E567" t="str">
            <v>m3</v>
          </cell>
          <cell r="F567">
            <v>139</v>
          </cell>
          <cell r="H567">
            <v>1</v>
          </cell>
          <cell r="Z567">
            <v>131817</v>
          </cell>
          <cell r="AA567">
            <v>131695.09999999998</v>
          </cell>
          <cell r="AB567">
            <v>18305618.899999999</v>
          </cell>
          <cell r="AJ567">
            <v>1703400</v>
          </cell>
          <cell r="AK567">
            <v>236772600</v>
          </cell>
          <cell r="AO567">
            <v>1</v>
          </cell>
          <cell r="AS567">
            <v>21250</v>
          </cell>
          <cell r="AT567">
            <v>2953750</v>
          </cell>
          <cell r="AV567">
            <v>0</v>
          </cell>
          <cell r="AW567">
            <v>1856345.1</v>
          </cell>
          <cell r="AX567">
            <v>258031968.90000001</v>
          </cell>
          <cell r="AZ567">
            <v>131695.09999999998</v>
          </cell>
          <cell r="BA567">
            <v>1703400</v>
          </cell>
          <cell r="BB567">
            <v>21250</v>
          </cell>
          <cell r="BC567">
            <v>0</v>
          </cell>
          <cell r="BD567">
            <v>1856345.1</v>
          </cell>
        </row>
        <row r="568">
          <cell r="A568">
            <v>10701</v>
          </cell>
          <cell r="G568" t="str">
            <v>Chute</v>
          </cell>
          <cell r="H568">
            <v>1</v>
          </cell>
          <cell r="I568" t="str">
            <v>ls</v>
          </cell>
          <cell r="J568">
            <v>1</v>
          </cell>
          <cell r="K568">
            <v>1</v>
          </cell>
          <cell r="L568">
            <v>1</v>
          </cell>
          <cell r="M568">
            <v>25</v>
          </cell>
          <cell r="N568">
            <v>7</v>
          </cell>
          <cell r="O568">
            <v>1</v>
          </cell>
          <cell r="P568">
            <v>175</v>
          </cell>
          <cell r="Q568">
            <v>139</v>
          </cell>
          <cell r="R568">
            <v>139</v>
          </cell>
          <cell r="S568">
            <v>1.58</v>
          </cell>
          <cell r="T568">
            <v>50000</v>
          </cell>
          <cell r="U568">
            <v>0</v>
          </cell>
          <cell r="V568">
            <v>6950000</v>
          </cell>
          <cell r="W568">
            <v>0</v>
          </cell>
          <cell r="X568">
            <v>50000</v>
          </cell>
          <cell r="Y568">
            <v>0</v>
          </cell>
          <cell r="Z568">
            <v>50000</v>
          </cell>
          <cell r="AA568">
            <v>50000</v>
          </cell>
          <cell r="AB568">
            <v>6950000</v>
          </cell>
          <cell r="AC568" t="str">
            <v>Ready Mixed Concrete Type K-175</v>
          </cell>
          <cell r="AD568" t="str">
            <v>m3</v>
          </cell>
          <cell r="AE568">
            <v>1</v>
          </cell>
          <cell r="AF568">
            <v>139</v>
          </cell>
          <cell r="AG568">
            <v>139</v>
          </cell>
          <cell r="AH568">
            <v>139</v>
          </cell>
          <cell r="AI568">
            <v>357000</v>
          </cell>
          <cell r="AJ568">
            <v>357000</v>
          </cell>
          <cell r="AK568">
            <v>49623000</v>
          </cell>
          <cell r="AL568" t="str">
            <v>Mandor</v>
          </cell>
          <cell r="AM568">
            <v>0.25</v>
          </cell>
          <cell r="AN568" t="str">
            <v>Hari</v>
          </cell>
          <cell r="AO568">
            <v>1</v>
          </cell>
          <cell r="AP568">
            <v>139</v>
          </cell>
          <cell r="AQ568">
            <v>0.25</v>
          </cell>
          <cell r="AR568">
            <v>35000</v>
          </cell>
          <cell r="AS568">
            <v>8750</v>
          </cell>
          <cell r="AT568">
            <v>1216250</v>
          </cell>
        </row>
        <row r="569">
          <cell r="A569">
            <v>10702</v>
          </cell>
          <cell r="G569" t="str">
            <v>Concrete Vibrator, d2"</v>
          </cell>
          <cell r="H569">
            <v>0.64000000000000012</v>
          </cell>
          <cell r="I569" t="str">
            <v>Jam</v>
          </cell>
          <cell r="J569">
            <v>1</v>
          </cell>
          <cell r="K569">
            <v>1.5625</v>
          </cell>
          <cell r="L569">
            <v>1</v>
          </cell>
          <cell r="P569">
            <v>175</v>
          </cell>
          <cell r="Q569">
            <v>139</v>
          </cell>
          <cell r="R569">
            <v>217</v>
          </cell>
          <cell r="S569">
            <v>2.48</v>
          </cell>
          <cell r="T569">
            <v>21046.3</v>
          </cell>
          <cell r="U569">
            <v>4598</v>
          </cell>
          <cell r="V569">
            <v>4567047.0999999996</v>
          </cell>
          <cell r="W569">
            <v>997766</v>
          </cell>
          <cell r="X569">
            <v>32856</v>
          </cell>
          <cell r="Y569">
            <v>7178</v>
          </cell>
          <cell r="Z569">
            <v>40034</v>
          </cell>
          <cell r="AA569">
            <v>40069.21</v>
          </cell>
          <cell r="AB569">
            <v>5569620.1899999995</v>
          </cell>
          <cell r="AC569" t="str">
            <v>besi ulir</v>
          </cell>
          <cell r="AD569" t="str">
            <v>kg</v>
          </cell>
          <cell r="AE569">
            <v>140</v>
          </cell>
          <cell r="AF569">
            <v>139</v>
          </cell>
          <cell r="AG569">
            <v>19460</v>
          </cell>
          <cell r="AH569">
            <v>19460</v>
          </cell>
          <cell r="AI569">
            <v>5610</v>
          </cell>
          <cell r="AJ569">
            <v>785400</v>
          </cell>
          <cell r="AK569">
            <v>109170600</v>
          </cell>
          <cell r="AL569" t="str">
            <v>Pekerja</v>
          </cell>
          <cell r="AM569">
            <v>0.5</v>
          </cell>
          <cell r="AN569" t="str">
            <v>Hari</v>
          </cell>
          <cell r="AO569">
            <v>1</v>
          </cell>
          <cell r="AP569">
            <v>139</v>
          </cell>
          <cell r="AQ569">
            <v>0.5</v>
          </cell>
          <cell r="AR569">
            <v>25000</v>
          </cell>
          <cell r="AS569">
            <v>12500</v>
          </cell>
          <cell r="AT569">
            <v>1737500</v>
          </cell>
        </row>
        <row r="570">
          <cell r="A570">
            <v>10703</v>
          </cell>
          <cell r="G570" t="str">
            <v>Air Compressor</v>
          </cell>
          <cell r="H570">
            <v>1.2800000000000002</v>
          </cell>
          <cell r="I570" t="str">
            <v>Jam</v>
          </cell>
          <cell r="J570">
            <v>1</v>
          </cell>
          <cell r="K570">
            <v>0.78120000000000001</v>
          </cell>
          <cell r="L570">
            <v>1</v>
          </cell>
          <cell r="P570">
            <v>175</v>
          </cell>
          <cell r="Q570">
            <v>139</v>
          </cell>
          <cell r="R570">
            <v>109</v>
          </cell>
          <cell r="S570">
            <v>1.24</v>
          </cell>
          <cell r="T570">
            <v>34892.549999999996</v>
          </cell>
          <cell r="U570">
            <v>18392</v>
          </cell>
          <cell r="V570">
            <v>3803287.9499999997</v>
          </cell>
          <cell r="W570">
            <v>2004728</v>
          </cell>
          <cell r="X570">
            <v>27361</v>
          </cell>
          <cell r="Y570">
            <v>14422</v>
          </cell>
          <cell r="Z570">
            <v>41783</v>
          </cell>
          <cell r="AA570">
            <v>41625.89</v>
          </cell>
          <cell r="AB570">
            <v>5785998.71</v>
          </cell>
          <cell r="AC570" t="str">
            <v>bekisting</v>
          </cell>
          <cell r="AD570" t="str">
            <v>m3</v>
          </cell>
          <cell r="AE570">
            <v>1</v>
          </cell>
          <cell r="AF570">
            <v>139</v>
          </cell>
          <cell r="AG570">
            <v>139</v>
          </cell>
          <cell r="AH570">
            <v>139</v>
          </cell>
          <cell r="AI570">
            <v>561000</v>
          </cell>
          <cell r="AJ570">
            <v>561000</v>
          </cell>
          <cell r="AK570">
            <v>77979000</v>
          </cell>
          <cell r="AO570">
            <v>0</v>
          </cell>
          <cell r="AP570">
            <v>0</v>
          </cell>
          <cell r="AQ570">
            <v>0</v>
          </cell>
          <cell r="AS570">
            <v>0</v>
          </cell>
          <cell r="AT570">
            <v>0</v>
          </cell>
        </row>
        <row r="571">
          <cell r="A571">
            <v>10704</v>
          </cell>
          <cell r="K571">
            <v>0</v>
          </cell>
          <cell r="L571">
            <v>0</v>
          </cell>
          <cell r="P571">
            <v>0</v>
          </cell>
          <cell r="Q571">
            <v>0</v>
          </cell>
          <cell r="R571">
            <v>0</v>
          </cell>
          <cell r="S571">
            <v>0</v>
          </cell>
          <cell r="X571">
            <v>0</v>
          </cell>
          <cell r="Y571">
            <v>0</v>
          </cell>
          <cell r="Z571">
            <v>0</v>
          </cell>
          <cell r="AA571">
            <v>0</v>
          </cell>
          <cell r="AB571">
            <v>0</v>
          </cell>
          <cell r="AE571">
            <v>0</v>
          </cell>
          <cell r="AF571">
            <v>0</v>
          </cell>
          <cell r="AG571">
            <v>0</v>
          </cell>
          <cell r="AH571">
            <v>0</v>
          </cell>
          <cell r="AJ571">
            <v>0</v>
          </cell>
          <cell r="AK571">
            <v>0</v>
          </cell>
          <cell r="AO571">
            <v>0</v>
          </cell>
        </row>
        <row r="572">
          <cell r="A572">
            <v>10705</v>
          </cell>
          <cell r="K572">
            <v>0</v>
          </cell>
          <cell r="L572">
            <v>0</v>
          </cell>
          <cell r="P572">
            <v>0</v>
          </cell>
          <cell r="Q572">
            <v>0</v>
          </cell>
          <cell r="R572">
            <v>0</v>
          </cell>
          <cell r="S572">
            <v>0</v>
          </cell>
          <cell r="X572">
            <v>0</v>
          </cell>
          <cell r="Y572">
            <v>0</v>
          </cell>
          <cell r="Z572">
            <v>0</v>
          </cell>
          <cell r="AA572">
            <v>0</v>
          </cell>
          <cell r="AB572">
            <v>0</v>
          </cell>
          <cell r="AE572">
            <v>0</v>
          </cell>
          <cell r="AF572">
            <v>0</v>
          </cell>
          <cell r="AG572">
            <v>0</v>
          </cell>
          <cell r="AH572">
            <v>0</v>
          </cell>
          <cell r="AJ572">
            <v>0</v>
          </cell>
          <cell r="AK572">
            <v>0</v>
          </cell>
          <cell r="AO572">
            <v>0</v>
          </cell>
        </row>
        <row r="573">
          <cell r="A573">
            <v>10706</v>
          </cell>
          <cell r="K573">
            <v>0</v>
          </cell>
          <cell r="L573">
            <v>0</v>
          </cell>
          <cell r="P573">
            <v>0</v>
          </cell>
          <cell r="Q573">
            <v>0</v>
          </cell>
          <cell r="R573">
            <v>0</v>
          </cell>
          <cell r="S573">
            <v>0</v>
          </cell>
          <cell r="X573">
            <v>0</v>
          </cell>
          <cell r="Y573">
            <v>0</v>
          </cell>
          <cell r="Z573">
            <v>0</v>
          </cell>
          <cell r="AA573">
            <v>0</v>
          </cell>
          <cell r="AB573">
            <v>0</v>
          </cell>
          <cell r="AO573">
            <v>0</v>
          </cell>
        </row>
        <row r="574">
          <cell r="A574">
            <v>10707</v>
          </cell>
          <cell r="K574">
            <v>0</v>
          </cell>
          <cell r="L574">
            <v>0</v>
          </cell>
          <cell r="P574">
            <v>0</v>
          </cell>
          <cell r="Q574">
            <v>0</v>
          </cell>
          <cell r="R574">
            <v>0</v>
          </cell>
          <cell r="S574">
            <v>0</v>
          </cell>
          <cell r="X574">
            <v>0</v>
          </cell>
          <cell r="Y574">
            <v>0</v>
          </cell>
          <cell r="Z574">
            <v>0</v>
          </cell>
          <cell r="AA574">
            <v>0</v>
          </cell>
          <cell r="AB574">
            <v>0</v>
          </cell>
          <cell r="AO574">
            <v>0</v>
          </cell>
        </row>
        <row r="575">
          <cell r="A575">
            <v>10710</v>
          </cell>
          <cell r="B575">
            <v>70</v>
          </cell>
          <cell r="C575" t="str">
            <v>h.1</v>
          </cell>
          <cell r="D575" t="str">
            <v>Pek. Galian tanah manual</v>
          </cell>
          <cell r="E575" t="str">
            <v>m3</v>
          </cell>
          <cell r="F575">
            <v>325</v>
          </cell>
          <cell r="H575">
            <v>55</v>
          </cell>
          <cell r="Z575">
            <v>10393</v>
          </cell>
          <cell r="AA575">
            <v>10145.58</v>
          </cell>
          <cell r="AB575">
            <v>3297313.5</v>
          </cell>
          <cell r="AJ575">
            <v>0</v>
          </cell>
          <cell r="AK575">
            <v>0</v>
          </cell>
          <cell r="AO575">
            <v>55</v>
          </cell>
          <cell r="AS575">
            <v>1086</v>
          </cell>
          <cell r="AT575">
            <v>352950</v>
          </cell>
          <cell r="AV575">
            <v>0</v>
          </cell>
          <cell r="AW575">
            <v>11231.58</v>
          </cell>
          <cell r="AX575">
            <v>3650263.5</v>
          </cell>
          <cell r="AZ575">
            <v>10145.58</v>
          </cell>
          <cell r="BA575">
            <v>0</v>
          </cell>
          <cell r="BB575">
            <v>1086</v>
          </cell>
          <cell r="BC575">
            <v>0</v>
          </cell>
          <cell r="BD575">
            <v>11231.58</v>
          </cell>
        </row>
        <row r="576">
          <cell r="A576">
            <v>10711</v>
          </cell>
          <cell r="G576" t="str">
            <v>Excavator, 200 hp</v>
          </cell>
          <cell r="H576">
            <v>55</v>
          </cell>
          <cell r="I576" t="str">
            <v>Jam</v>
          </cell>
          <cell r="J576">
            <v>1</v>
          </cell>
          <cell r="K576">
            <v>1.8100000000000002E-2</v>
          </cell>
          <cell r="L576">
            <v>1</v>
          </cell>
          <cell r="M576">
            <v>25</v>
          </cell>
          <cell r="N576">
            <v>7</v>
          </cell>
          <cell r="O576">
            <v>1</v>
          </cell>
          <cell r="P576">
            <v>175</v>
          </cell>
          <cell r="Q576">
            <v>325</v>
          </cell>
          <cell r="R576">
            <v>6</v>
          </cell>
          <cell r="S576">
            <v>0.06</v>
          </cell>
          <cell r="T576">
            <v>160616.5</v>
          </cell>
          <cell r="U576">
            <v>30722.999999999996</v>
          </cell>
          <cell r="V576">
            <v>963699</v>
          </cell>
          <cell r="W576">
            <v>184337.99999999997</v>
          </cell>
          <cell r="X576">
            <v>2965</v>
          </cell>
          <cell r="Y576">
            <v>567</v>
          </cell>
          <cell r="Z576">
            <v>3532</v>
          </cell>
          <cell r="AA576">
            <v>3463.24</v>
          </cell>
          <cell r="AB576">
            <v>1125553</v>
          </cell>
          <cell r="AF576">
            <v>325</v>
          </cell>
          <cell r="AG576">
            <v>0</v>
          </cell>
          <cell r="AH576">
            <v>0</v>
          </cell>
          <cell r="AJ576">
            <v>0</v>
          </cell>
          <cell r="AK576">
            <v>0</v>
          </cell>
          <cell r="AL576" t="str">
            <v>Mandor</v>
          </cell>
          <cell r="AM576">
            <v>1</v>
          </cell>
          <cell r="AN576" t="str">
            <v>Hari</v>
          </cell>
          <cell r="AO576">
            <v>55</v>
          </cell>
          <cell r="AP576">
            <v>325</v>
          </cell>
          <cell r="AQ576">
            <v>1.8100000000000002E-2</v>
          </cell>
          <cell r="AR576">
            <v>35000</v>
          </cell>
          <cell r="AS576">
            <v>633.5</v>
          </cell>
          <cell r="AT576">
            <v>205887.5</v>
          </cell>
        </row>
        <row r="577">
          <cell r="A577">
            <v>10712</v>
          </cell>
          <cell r="G577" t="str">
            <v>Wheel Loader 1.7 m3</v>
          </cell>
          <cell r="H577">
            <v>55</v>
          </cell>
          <cell r="I577" t="str">
            <v>Jam</v>
          </cell>
          <cell r="J577">
            <v>1</v>
          </cell>
          <cell r="K577">
            <v>1.8100000000000002E-2</v>
          </cell>
          <cell r="L577">
            <v>1</v>
          </cell>
          <cell r="P577">
            <v>175</v>
          </cell>
          <cell r="Q577">
            <v>325</v>
          </cell>
          <cell r="R577">
            <v>6</v>
          </cell>
          <cell r="S577">
            <v>0.06</v>
          </cell>
          <cell r="T577">
            <v>154524.15</v>
          </cell>
          <cell r="U577">
            <v>44140.800000000003</v>
          </cell>
          <cell r="V577">
            <v>927144.89999999991</v>
          </cell>
          <cell r="W577">
            <v>264844.80000000005</v>
          </cell>
          <cell r="X577">
            <v>2852</v>
          </cell>
          <cell r="Y577">
            <v>814</v>
          </cell>
          <cell r="Z577">
            <v>3666</v>
          </cell>
          <cell r="AA577">
            <v>3595.83</v>
          </cell>
          <cell r="AB577">
            <v>1168644.75</v>
          </cell>
          <cell r="AF577">
            <v>0</v>
          </cell>
          <cell r="AG577">
            <v>0</v>
          </cell>
          <cell r="AH577">
            <v>0</v>
          </cell>
          <cell r="AJ577">
            <v>0</v>
          </cell>
          <cell r="AK577">
            <v>0</v>
          </cell>
          <cell r="AL577" t="str">
            <v>Pekerja</v>
          </cell>
          <cell r="AM577">
            <v>1</v>
          </cell>
          <cell r="AN577" t="str">
            <v>Hari</v>
          </cell>
          <cell r="AO577">
            <v>55</v>
          </cell>
          <cell r="AP577">
            <v>325</v>
          </cell>
          <cell r="AQ577">
            <v>1.8100000000000002E-2</v>
          </cell>
          <cell r="AR577">
            <v>25000</v>
          </cell>
          <cell r="AS577">
            <v>452.5</v>
          </cell>
          <cell r="AT577">
            <v>147062.5</v>
          </cell>
        </row>
        <row r="578">
          <cell r="A578">
            <v>10713</v>
          </cell>
          <cell r="G578" t="str">
            <v>Dump Truck, 3-4 m3</v>
          </cell>
          <cell r="H578">
            <v>24.000000000000007</v>
          </cell>
          <cell r="I578" t="str">
            <v>Jam</v>
          </cell>
          <cell r="J578">
            <v>1</v>
          </cell>
          <cell r="K578">
            <v>4.1599999999999998E-2</v>
          </cell>
          <cell r="L578">
            <v>1</v>
          </cell>
          <cell r="P578">
            <v>175</v>
          </cell>
          <cell r="Q578">
            <v>325</v>
          </cell>
          <cell r="R578">
            <v>14</v>
          </cell>
          <cell r="S578">
            <v>0.16</v>
          </cell>
          <cell r="T578">
            <v>55384.999999999993</v>
          </cell>
          <cell r="U578">
            <v>18810</v>
          </cell>
          <cell r="V578">
            <v>775389.99999999988</v>
          </cell>
          <cell r="W578">
            <v>263340</v>
          </cell>
          <cell r="X578">
            <v>2385</v>
          </cell>
          <cell r="Y578">
            <v>810</v>
          </cell>
          <cell r="Z578">
            <v>3195</v>
          </cell>
          <cell r="AA578">
            <v>3086.51</v>
          </cell>
          <cell r="AB578">
            <v>1003115.7500000001</v>
          </cell>
          <cell r="AF578">
            <v>0</v>
          </cell>
          <cell r="AG578">
            <v>0</v>
          </cell>
          <cell r="AH578">
            <v>0</v>
          </cell>
          <cell r="AJ578">
            <v>0</v>
          </cell>
          <cell r="AK578">
            <v>0</v>
          </cell>
          <cell r="AO578">
            <v>0</v>
          </cell>
          <cell r="AP578">
            <v>0</v>
          </cell>
          <cell r="AQ578">
            <v>0</v>
          </cell>
          <cell r="AS578">
            <v>0</v>
          </cell>
          <cell r="AT578">
            <v>0</v>
          </cell>
        </row>
        <row r="579">
          <cell r="A579">
            <v>10714</v>
          </cell>
          <cell r="K579">
            <v>0</v>
          </cell>
          <cell r="L579">
            <v>0</v>
          </cell>
          <cell r="P579">
            <v>0</v>
          </cell>
          <cell r="Q579">
            <v>0</v>
          </cell>
          <cell r="R579">
            <v>0</v>
          </cell>
          <cell r="S579">
            <v>0</v>
          </cell>
          <cell r="X579">
            <v>0</v>
          </cell>
          <cell r="Y579">
            <v>0</v>
          </cell>
          <cell r="Z579">
            <v>0</v>
          </cell>
          <cell r="AA579">
            <v>0</v>
          </cell>
          <cell r="AB579">
            <v>0</v>
          </cell>
          <cell r="AF579">
            <v>0</v>
          </cell>
          <cell r="AG579">
            <v>0</v>
          </cell>
          <cell r="AH579">
            <v>0</v>
          </cell>
          <cell r="AJ579">
            <v>0</v>
          </cell>
          <cell r="AK579">
            <v>0</v>
          </cell>
          <cell r="AO579">
            <v>0</v>
          </cell>
        </row>
        <row r="580">
          <cell r="A580">
            <v>10715</v>
          </cell>
          <cell r="K580">
            <v>0</v>
          </cell>
          <cell r="L580">
            <v>0</v>
          </cell>
          <cell r="P580">
            <v>0</v>
          </cell>
          <cell r="Q580">
            <v>0</v>
          </cell>
          <cell r="R580">
            <v>0</v>
          </cell>
          <cell r="S580">
            <v>0</v>
          </cell>
          <cell r="X580">
            <v>0</v>
          </cell>
          <cell r="Y580">
            <v>0</v>
          </cell>
          <cell r="Z580">
            <v>0</v>
          </cell>
          <cell r="AA580">
            <v>0</v>
          </cell>
          <cell r="AB580">
            <v>0</v>
          </cell>
          <cell r="AF580">
            <v>0</v>
          </cell>
          <cell r="AG580">
            <v>0</v>
          </cell>
          <cell r="AH580">
            <v>0</v>
          </cell>
          <cell r="AJ580">
            <v>0</v>
          </cell>
          <cell r="AK580">
            <v>0</v>
          </cell>
          <cell r="AO580">
            <v>0</v>
          </cell>
        </row>
        <row r="581">
          <cell r="A581">
            <v>10716</v>
          </cell>
          <cell r="K581">
            <v>0</v>
          </cell>
          <cell r="L581">
            <v>0</v>
          </cell>
          <cell r="P581">
            <v>0</v>
          </cell>
          <cell r="Q581">
            <v>0</v>
          </cell>
          <cell r="R581">
            <v>0</v>
          </cell>
          <cell r="S581">
            <v>0</v>
          </cell>
          <cell r="X581">
            <v>0</v>
          </cell>
          <cell r="Y581">
            <v>0</v>
          </cell>
          <cell r="Z581">
            <v>0</v>
          </cell>
          <cell r="AA581">
            <v>0</v>
          </cell>
          <cell r="AB581">
            <v>0</v>
          </cell>
          <cell r="AO581">
            <v>0</v>
          </cell>
        </row>
        <row r="582">
          <cell r="A582">
            <v>10717</v>
          </cell>
          <cell r="K582">
            <v>0</v>
          </cell>
          <cell r="L582">
            <v>0</v>
          </cell>
          <cell r="P582">
            <v>0</v>
          </cell>
          <cell r="Q582">
            <v>0</v>
          </cell>
          <cell r="R582">
            <v>0</v>
          </cell>
          <cell r="S582">
            <v>0</v>
          </cell>
          <cell r="X582">
            <v>0</v>
          </cell>
          <cell r="Y582">
            <v>0</v>
          </cell>
          <cell r="Z582">
            <v>0</v>
          </cell>
          <cell r="AA582">
            <v>0</v>
          </cell>
          <cell r="AB582">
            <v>0</v>
          </cell>
          <cell r="AO582">
            <v>0</v>
          </cell>
        </row>
        <row r="583">
          <cell r="A583">
            <v>10720</v>
          </cell>
          <cell r="B583">
            <v>71</v>
          </cell>
          <cell r="C583" t="str">
            <v>h.2</v>
          </cell>
          <cell r="D583" t="str">
            <v>Pek. Pasangan batu 1:4</v>
          </cell>
          <cell r="E583" t="str">
            <v>m3</v>
          </cell>
          <cell r="F583">
            <v>136</v>
          </cell>
          <cell r="H583">
            <v>1</v>
          </cell>
          <cell r="Z583">
            <v>26125</v>
          </cell>
          <cell r="AA583">
            <v>26125</v>
          </cell>
          <cell r="AB583">
            <v>3553000</v>
          </cell>
          <cell r="AJ583">
            <v>143283.94</v>
          </cell>
          <cell r="AK583">
            <v>19486615.84</v>
          </cell>
          <cell r="AO583">
            <v>1</v>
          </cell>
          <cell r="AS583">
            <v>195000</v>
          </cell>
          <cell r="AT583">
            <v>26520000</v>
          </cell>
          <cell r="AW583">
            <v>364408.94</v>
          </cell>
          <cell r="AX583">
            <v>49559615.840000004</v>
          </cell>
          <cell r="AZ583">
            <v>26125</v>
          </cell>
          <cell r="BA583">
            <v>143283.94</v>
          </cell>
          <cell r="BB583">
            <v>195000</v>
          </cell>
          <cell r="BC583">
            <v>0</v>
          </cell>
          <cell r="BD583">
            <v>364408.94</v>
          </cell>
        </row>
        <row r="584">
          <cell r="A584">
            <v>10721</v>
          </cell>
          <cell r="G584" t="str">
            <v>Concrete Mixer, 0.25 m3</v>
          </cell>
          <cell r="H584">
            <v>1</v>
          </cell>
          <cell r="I584" t="str">
            <v>Jam</v>
          </cell>
          <cell r="J584">
            <v>1</v>
          </cell>
          <cell r="K584">
            <v>1</v>
          </cell>
          <cell r="L584">
            <v>1.5</v>
          </cell>
          <cell r="M584">
            <v>25</v>
          </cell>
          <cell r="N584">
            <v>7</v>
          </cell>
          <cell r="O584">
            <v>1</v>
          </cell>
          <cell r="P584">
            <v>262.5</v>
          </cell>
          <cell r="Q584">
            <v>136</v>
          </cell>
          <cell r="R584">
            <v>136</v>
          </cell>
          <cell r="S584">
            <v>1.04</v>
          </cell>
          <cell r="T584">
            <v>21527.000000000004</v>
          </cell>
          <cell r="U584">
            <v>4598</v>
          </cell>
          <cell r="V584">
            <v>2927672.0000000005</v>
          </cell>
          <cell r="W584">
            <v>625328</v>
          </cell>
          <cell r="X584">
            <v>21527</v>
          </cell>
          <cell r="Y584">
            <v>4598</v>
          </cell>
          <cell r="Z584">
            <v>26125</v>
          </cell>
          <cell r="AA584">
            <v>26125</v>
          </cell>
          <cell r="AB584">
            <v>3553000</v>
          </cell>
          <cell r="AC584" t="str">
            <v>Semen Portland</v>
          </cell>
          <cell r="AD584" t="str">
            <v>kg</v>
          </cell>
          <cell r="AE584">
            <v>161.00000000000003</v>
          </cell>
          <cell r="AF584">
            <v>136</v>
          </cell>
          <cell r="AG584">
            <v>21896.000000000004</v>
          </cell>
          <cell r="AH584">
            <v>14597.333333333336</v>
          </cell>
          <cell r="AI584">
            <v>714</v>
          </cell>
          <cell r="AJ584">
            <v>114954</v>
          </cell>
          <cell r="AK584">
            <v>15633744</v>
          </cell>
          <cell r="AL584" t="str">
            <v>Mandor</v>
          </cell>
          <cell r="AM584">
            <v>1</v>
          </cell>
          <cell r="AN584" t="str">
            <v>Hari</v>
          </cell>
          <cell r="AO584">
            <v>1</v>
          </cell>
          <cell r="AP584">
            <v>136</v>
          </cell>
          <cell r="AQ584">
            <v>1</v>
          </cell>
          <cell r="AR584">
            <v>35000</v>
          </cell>
          <cell r="AS584">
            <v>35000</v>
          </cell>
          <cell r="AT584">
            <v>4760000</v>
          </cell>
        </row>
        <row r="585">
          <cell r="A585">
            <v>10722</v>
          </cell>
          <cell r="K585">
            <v>0</v>
          </cell>
          <cell r="L585">
            <v>0</v>
          </cell>
          <cell r="P585">
            <v>0</v>
          </cell>
          <cell r="Q585">
            <v>0</v>
          </cell>
          <cell r="R585">
            <v>0</v>
          </cell>
          <cell r="S585">
            <v>0</v>
          </cell>
          <cell r="V585">
            <v>0</v>
          </cell>
          <cell r="W585">
            <v>0</v>
          </cell>
          <cell r="X585">
            <v>0</v>
          </cell>
          <cell r="Y585">
            <v>0</v>
          </cell>
          <cell r="Z585">
            <v>0</v>
          </cell>
          <cell r="AA585">
            <v>0</v>
          </cell>
          <cell r="AB585">
            <v>0</v>
          </cell>
          <cell r="AC585" t="str">
            <v>Pasir Pasang</v>
          </cell>
          <cell r="AD585" t="str">
            <v>m3</v>
          </cell>
          <cell r="AE585">
            <v>0.45908183632734534</v>
          </cell>
          <cell r="AF585">
            <v>136</v>
          </cell>
          <cell r="AG585">
            <v>62.435129740518967</v>
          </cell>
          <cell r="AH585">
            <v>41.623419827012647</v>
          </cell>
          <cell r="AI585">
            <v>61710</v>
          </cell>
          <cell r="AJ585">
            <v>28329.94</v>
          </cell>
          <cell r="AK585">
            <v>3852871.84</v>
          </cell>
          <cell r="AL585" t="str">
            <v>Tukang</v>
          </cell>
          <cell r="AM585">
            <v>2</v>
          </cell>
          <cell r="AN585" t="str">
            <v>Hari</v>
          </cell>
          <cell r="AO585">
            <v>1</v>
          </cell>
          <cell r="AP585">
            <v>136</v>
          </cell>
          <cell r="AQ585">
            <v>2</v>
          </cell>
          <cell r="AR585">
            <v>30000</v>
          </cell>
          <cell r="AS585">
            <v>60000</v>
          </cell>
          <cell r="AT585">
            <v>8160000</v>
          </cell>
        </row>
        <row r="586">
          <cell r="A586">
            <v>10723</v>
          </cell>
          <cell r="K586">
            <v>0</v>
          </cell>
          <cell r="L586">
            <v>0</v>
          </cell>
          <cell r="P586">
            <v>0</v>
          </cell>
          <cell r="Q586">
            <v>0</v>
          </cell>
          <cell r="R586">
            <v>0</v>
          </cell>
          <cell r="S586">
            <v>0</v>
          </cell>
          <cell r="X586">
            <v>0</v>
          </cell>
          <cell r="Y586">
            <v>0</v>
          </cell>
          <cell r="Z586">
            <v>0</v>
          </cell>
          <cell r="AA586">
            <v>0</v>
          </cell>
          <cell r="AB586">
            <v>0</v>
          </cell>
          <cell r="AC586" t="str">
            <v>Batu Kali</v>
          </cell>
          <cell r="AD586" t="str">
            <v>m3</v>
          </cell>
          <cell r="AE586">
            <v>1.2</v>
          </cell>
          <cell r="AF586">
            <v>136</v>
          </cell>
          <cell r="AL586" t="str">
            <v>Pekerja</v>
          </cell>
          <cell r="AM586">
            <v>4</v>
          </cell>
          <cell r="AN586" t="str">
            <v>Hari</v>
          </cell>
          <cell r="AO586">
            <v>1</v>
          </cell>
          <cell r="AP586">
            <v>136</v>
          </cell>
          <cell r="AQ586">
            <v>4</v>
          </cell>
          <cell r="AR586">
            <v>25000</v>
          </cell>
          <cell r="AS586">
            <v>100000</v>
          </cell>
          <cell r="AT586">
            <v>13600000</v>
          </cell>
        </row>
        <row r="587">
          <cell r="A587">
            <v>10724</v>
          </cell>
          <cell r="K587">
            <v>0</v>
          </cell>
          <cell r="L587">
            <v>0</v>
          </cell>
          <cell r="P587">
            <v>0</v>
          </cell>
          <cell r="Q587">
            <v>0</v>
          </cell>
          <cell r="R587">
            <v>0</v>
          </cell>
          <cell r="S587">
            <v>0</v>
          </cell>
          <cell r="X587">
            <v>0</v>
          </cell>
          <cell r="Y587">
            <v>0</v>
          </cell>
          <cell r="Z587">
            <v>0</v>
          </cell>
          <cell r="AA587">
            <v>0</v>
          </cell>
          <cell r="AB587">
            <v>0</v>
          </cell>
          <cell r="AF587">
            <v>0</v>
          </cell>
          <cell r="AO587">
            <v>0</v>
          </cell>
        </row>
        <row r="588">
          <cell r="A588">
            <v>10725</v>
          </cell>
          <cell r="K588">
            <v>0</v>
          </cell>
          <cell r="L588">
            <v>0</v>
          </cell>
          <cell r="P588">
            <v>0</v>
          </cell>
          <cell r="Q588">
            <v>0</v>
          </cell>
          <cell r="R588">
            <v>0</v>
          </cell>
          <cell r="S588">
            <v>0</v>
          </cell>
          <cell r="X588">
            <v>0</v>
          </cell>
          <cell r="Y588">
            <v>0</v>
          </cell>
          <cell r="Z588">
            <v>0</v>
          </cell>
          <cell r="AA588">
            <v>0</v>
          </cell>
          <cell r="AB588">
            <v>0</v>
          </cell>
          <cell r="AF588">
            <v>0</v>
          </cell>
          <cell r="AO588">
            <v>0</v>
          </cell>
        </row>
        <row r="589">
          <cell r="A589">
            <v>10726</v>
          </cell>
          <cell r="K589">
            <v>0</v>
          </cell>
          <cell r="L589">
            <v>0</v>
          </cell>
          <cell r="P589">
            <v>0</v>
          </cell>
          <cell r="Q589">
            <v>0</v>
          </cell>
          <cell r="R589">
            <v>0</v>
          </cell>
          <cell r="S589">
            <v>0</v>
          </cell>
          <cell r="X589">
            <v>0</v>
          </cell>
          <cell r="Y589">
            <v>0</v>
          </cell>
          <cell r="Z589">
            <v>0</v>
          </cell>
          <cell r="AA589">
            <v>0</v>
          </cell>
          <cell r="AB589">
            <v>0</v>
          </cell>
          <cell r="AF589">
            <v>0</v>
          </cell>
          <cell r="AO589">
            <v>0</v>
          </cell>
        </row>
        <row r="590">
          <cell r="A590">
            <v>10727</v>
          </cell>
          <cell r="K590">
            <v>0</v>
          </cell>
          <cell r="L590">
            <v>0</v>
          </cell>
          <cell r="P590">
            <v>0</v>
          </cell>
          <cell r="Q590">
            <v>0</v>
          </cell>
          <cell r="R590">
            <v>0</v>
          </cell>
          <cell r="S590">
            <v>0</v>
          </cell>
          <cell r="X590">
            <v>0</v>
          </cell>
          <cell r="Y590">
            <v>0</v>
          </cell>
          <cell r="Z590">
            <v>0</v>
          </cell>
          <cell r="AA590">
            <v>0</v>
          </cell>
          <cell r="AB590">
            <v>0</v>
          </cell>
          <cell r="AF590">
            <v>0</v>
          </cell>
          <cell r="AO590">
            <v>0</v>
          </cell>
        </row>
        <row r="591">
          <cell r="A591">
            <v>10730</v>
          </cell>
          <cell r="B591">
            <v>72</v>
          </cell>
          <cell r="C591" t="str">
            <v>h.3</v>
          </cell>
          <cell r="D591" t="str">
            <v>Pek. Beton bertulang (mutu K-175)</v>
          </cell>
          <cell r="E591" t="str">
            <v>m3</v>
          </cell>
          <cell r="F591">
            <v>34</v>
          </cell>
          <cell r="H591">
            <v>1</v>
          </cell>
          <cell r="Z591">
            <v>132287</v>
          </cell>
          <cell r="AA591">
            <v>131695.09999999998</v>
          </cell>
          <cell r="AB591">
            <v>4477633.3999999994</v>
          </cell>
          <cell r="AJ591">
            <v>1703400</v>
          </cell>
          <cell r="AK591">
            <v>57915600</v>
          </cell>
          <cell r="AO591">
            <v>1</v>
          </cell>
          <cell r="AS591">
            <v>21250</v>
          </cell>
          <cell r="AT591">
            <v>722500</v>
          </cell>
          <cell r="AV591">
            <v>0</v>
          </cell>
          <cell r="AW591">
            <v>1856345.1</v>
          </cell>
          <cell r="AX591">
            <v>63115733.399999999</v>
          </cell>
          <cell r="AZ591">
            <v>131695.09999999998</v>
          </cell>
          <cell r="BA591">
            <v>1703400</v>
          </cell>
          <cell r="BB591">
            <v>21250</v>
          </cell>
          <cell r="BC591">
            <v>0</v>
          </cell>
          <cell r="BD591">
            <v>1856345.1</v>
          </cell>
        </row>
        <row r="592">
          <cell r="A592">
            <v>10731</v>
          </cell>
          <cell r="G592" t="str">
            <v>Chute</v>
          </cell>
          <cell r="H592">
            <v>1</v>
          </cell>
          <cell r="I592" t="str">
            <v>ls</v>
          </cell>
          <cell r="J592">
            <v>1</v>
          </cell>
          <cell r="K592">
            <v>1</v>
          </cell>
          <cell r="L592">
            <v>1</v>
          </cell>
          <cell r="M592">
            <v>25</v>
          </cell>
          <cell r="N592">
            <v>7</v>
          </cell>
          <cell r="O592">
            <v>1</v>
          </cell>
          <cell r="P592">
            <v>175</v>
          </cell>
          <cell r="Q592">
            <v>34</v>
          </cell>
          <cell r="R592">
            <v>34</v>
          </cell>
          <cell r="S592">
            <v>0.38</v>
          </cell>
          <cell r="T592">
            <v>50000</v>
          </cell>
          <cell r="U592">
            <v>0</v>
          </cell>
          <cell r="V592">
            <v>1700000</v>
          </cell>
          <cell r="W592">
            <v>0</v>
          </cell>
          <cell r="X592">
            <v>50000</v>
          </cell>
          <cell r="Y592">
            <v>0</v>
          </cell>
          <cell r="Z592">
            <v>50000</v>
          </cell>
          <cell r="AA592">
            <v>50000</v>
          </cell>
          <cell r="AB592">
            <v>1700000</v>
          </cell>
          <cell r="AC592" t="str">
            <v>Ready Mixed Concrete Type K-175</v>
          </cell>
          <cell r="AD592" t="str">
            <v>m3</v>
          </cell>
          <cell r="AE592">
            <v>1</v>
          </cell>
          <cell r="AF592">
            <v>34</v>
          </cell>
          <cell r="AG592">
            <v>34</v>
          </cell>
          <cell r="AH592">
            <v>34</v>
          </cell>
          <cell r="AI592">
            <v>357000</v>
          </cell>
          <cell r="AJ592">
            <v>357000</v>
          </cell>
          <cell r="AK592">
            <v>12138000</v>
          </cell>
          <cell r="AL592" t="str">
            <v>Mandor</v>
          </cell>
          <cell r="AM592">
            <v>0.25</v>
          </cell>
          <cell r="AN592" t="str">
            <v>Hari</v>
          </cell>
          <cell r="AO592">
            <v>1</v>
          </cell>
          <cell r="AP592">
            <v>34</v>
          </cell>
          <cell r="AQ592">
            <v>0.25</v>
          </cell>
          <cell r="AR592">
            <v>35000</v>
          </cell>
          <cell r="AS592">
            <v>8750</v>
          </cell>
          <cell r="AT592">
            <v>297500</v>
          </cell>
        </row>
        <row r="593">
          <cell r="A593">
            <v>10732</v>
          </cell>
          <cell r="G593" t="str">
            <v>Concrete Vibrator, d2"</v>
          </cell>
          <cell r="H593">
            <v>0.64000000000000012</v>
          </cell>
          <cell r="I593" t="str">
            <v>Jam</v>
          </cell>
          <cell r="J593">
            <v>1</v>
          </cell>
          <cell r="K593">
            <v>1.5625</v>
          </cell>
          <cell r="L593">
            <v>1</v>
          </cell>
          <cell r="P593">
            <v>175</v>
          </cell>
          <cell r="Q593">
            <v>34</v>
          </cell>
          <cell r="R593">
            <v>53</v>
          </cell>
          <cell r="S593">
            <v>0.6</v>
          </cell>
          <cell r="T593">
            <v>21046.3</v>
          </cell>
          <cell r="U593">
            <v>4598</v>
          </cell>
          <cell r="V593">
            <v>1115453.8999999999</v>
          </cell>
          <cell r="W593">
            <v>243694</v>
          </cell>
          <cell r="X593">
            <v>32807</v>
          </cell>
          <cell r="Y593">
            <v>7167</v>
          </cell>
          <cell r="Z593">
            <v>39974</v>
          </cell>
          <cell r="AA593">
            <v>40069.21</v>
          </cell>
          <cell r="AB593">
            <v>1362353.14</v>
          </cell>
          <cell r="AC593" t="str">
            <v>besi ulir</v>
          </cell>
          <cell r="AD593" t="str">
            <v>kg</v>
          </cell>
          <cell r="AE593">
            <v>140</v>
          </cell>
          <cell r="AF593">
            <v>34</v>
          </cell>
          <cell r="AG593">
            <v>4760</v>
          </cell>
          <cell r="AH593">
            <v>4760</v>
          </cell>
          <cell r="AI593">
            <v>5610</v>
          </cell>
          <cell r="AJ593">
            <v>785400</v>
          </cell>
          <cell r="AK593">
            <v>26703600</v>
          </cell>
          <cell r="AL593" t="str">
            <v>Pekerja</v>
          </cell>
          <cell r="AM593">
            <v>0.5</v>
          </cell>
          <cell r="AN593" t="str">
            <v>Hari</v>
          </cell>
          <cell r="AO593">
            <v>1</v>
          </cell>
          <cell r="AP593">
            <v>34</v>
          </cell>
          <cell r="AQ593">
            <v>0.5</v>
          </cell>
          <cell r="AR593">
            <v>25000</v>
          </cell>
          <cell r="AS593">
            <v>12500</v>
          </cell>
          <cell r="AT593">
            <v>425000</v>
          </cell>
        </row>
        <row r="594">
          <cell r="A594">
            <v>10733</v>
          </cell>
          <cell r="G594" t="str">
            <v>Air Compressor</v>
          </cell>
          <cell r="H594">
            <v>1.2800000000000002</v>
          </cell>
          <cell r="I594" t="str">
            <v>Jam</v>
          </cell>
          <cell r="J594">
            <v>1</v>
          </cell>
          <cell r="K594">
            <v>0.78120000000000001</v>
          </cell>
          <cell r="L594">
            <v>1</v>
          </cell>
          <cell r="P594">
            <v>175</v>
          </cell>
          <cell r="Q594">
            <v>34</v>
          </cell>
          <cell r="R594">
            <v>27</v>
          </cell>
          <cell r="S594">
            <v>0.3</v>
          </cell>
          <cell r="T594">
            <v>34892.549999999996</v>
          </cell>
          <cell r="U594">
            <v>18392</v>
          </cell>
          <cell r="V594">
            <v>942098.84999999986</v>
          </cell>
          <cell r="W594">
            <v>496584</v>
          </cell>
          <cell r="X594">
            <v>27708</v>
          </cell>
          <cell r="Y594">
            <v>14605</v>
          </cell>
          <cell r="Z594">
            <v>42313</v>
          </cell>
          <cell r="AA594">
            <v>41625.89</v>
          </cell>
          <cell r="AB594">
            <v>1415280.26</v>
          </cell>
          <cell r="AC594" t="str">
            <v>bekisting</v>
          </cell>
          <cell r="AD594" t="str">
            <v>m3</v>
          </cell>
          <cell r="AE594">
            <v>1</v>
          </cell>
          <cell r="AF594">
            <v>34</v>
          </cell>
          <cell r="AG594">
            <v>34</v>
          </cell>
          <cell r="AH594">
            <v>34</v>
          </cell>
          <cell r="AI594">
            <v>561000</v>
          </cell>
          <cell r="AJ594">
            <v>561000</v>
          </cell>
          <cell r="AK594">
            <v>19074000</v>
          </cell>
          <cell r="AO594">
            <v>0</v>
          </cell>
          <cell r="AP594">
            <v>0</v>
          </cell>
          <cell r="AQ594">
            <v>0</v>
          </cell>
          <cell r="AS594">
            <v>0</v>
          </cell>
          <cell r="AT594">
            <v>0</v>
          </cell>
        </row>
        <row r="595">
          <cell r="A595">
            <v>10734</v>
          </cell>
          <cell r="L595">
            <v>0</v>
          </cell>
          <cell r="S595">
            <v>0</v>
          </cell>
          <cell r="AE595">
            <v>0</v>
          </cell>
          <cell r="AF595">
            <v>0</v>
          </cell>
          <cell r="AG595">
            <v>0</v>
          </cell>
          <cell r="AH595">
            <v>0</v>
          </cell>
          <cell r="AJ595">
            <v>0</v>
          </cell>
          <cell r="AK595">
            <v>0</v>
          </cell>
          <cell r="AO595">
            <v>0</v>
          </cell>
          <cell r="AP595">
            <v>0</v>
          </cell>
          <cell r="AQ595">
            <v>0</v>
          </cell>
          <cell r="AS595">
            <v>0</v>
          </cell>
          <cell r="AT595">
            <v>0</v>
          </cell>
        </row>
        <row r="596">
          <cell r="A596">
            <v>10735</v>
          </cell>
          <cell r="L596">
            <v>0</v>
          </cell>
          <cell r="S596">
            <v>0</v>
          </cell>
          <cell r="AE596">
            <v>0</v>
          </cell>
          <cell r="AF596">
            <v>0</v>
          </cell>
          <cell r="AG596">
            <v>0</v>
          </cell>
          <cell r="AH596">
            <v>0</v>
          </cell>
          <cell r="AJ596">
            <v>0</v>
          </cell>
          <cell r="AK596">
            <v>0</v>
          </cell>
          <cell r="AO596">
            <v>0</v>
          </cell>
          <cell r="AP596">
            <v>0</v>
          </cell>
          <cell r="AQ596">
            <v>0</v>
          </cell>
          <cell r="AS596">
            <v>0</v>
          </cell>
          <cell r="AT596">
            <v>0</v>
          </cell>
        </row>
        <row r="597">
          <cell r="A597">
            <v>10736</v>
          </cell>
          <cell r="L597">
            <v>0</v>
          </cell>
          <cell r="S597">
            <v>0</v>
          </cell>
          <cell r="AO597">
            <v>0</v>
          </cell>
          <cell r="AP597">
            <v>0</v>
          </cell>
          <cell r="AQ597">
            <v>0</v>
          </cell>
          <cell r="AS597">
            <v>0</v>
          </cell>
          <cell r="AT597">
            <v>0</v>
          </cell>
        </row>
        <row r="598">
          <cell r="A598">
            <v>10737</v>
          </cell>
          <cell r="L598">
            <v>0</v>
          </cell>
          <cell r="S598">
            <v>0</v>
          </cell>
          <cell r="AO598">
            <v>0</v>
          </cell>
        </row>
        <row r="599">
          <cell r="A599">
            <v>10740</v>
          </cell>
          <cell r="B599">
            <v>73</v>
          </cell>
          <cell r="C599" t="str">
            <v>h.4</v>
          </cell>
          <cell r="D599" t="str">
            <v>Pek. Pengadaan dan pemancangan dolos dia 0.10 - 4 m'</v>
          </cell>
          <cell r="E599" t="str">
            <v>m1</v>
          </cell>
          <cell r="F599">
            <v>796</v>
          </cell>
          <cell r="H599">
            <v>1</v>
          </cell>
          <cell r="Z599">
            <v>500</v>
          </cell>
          <cell r="AA599">
            <v>500</v>
          </cell>
          <cell r="AB599">
            <v>398000</v>
          </cell>
          <cell r="AJ599">
            <v>4335</v>
          </cell>
          <cell r="AK599">
            <v>3450660</v>
          </cell>
          <cell r="AO599">
            <v>1</v>
          </cell>
          <cell r="AS599">
            <v>21250</v>
          </cell>
          <cell r="AT599">
            <v>16915000</v>
          </cell>
          <cell r="AV599">
            <v>0</v>
          </cell>
          <cell r="AW599">
            <v>26085</v>
          </cell>
          <cell r="AX599">
            <v>20763660</v>
          </cell>
          <cell r="AZ599">
            <v>500</v>
          </cell>
          <cell r="BA599">
            <v>4335</v>
          </cell>
          <cell r="BB599">
            <v>21250</v>
          </cell>
          <cell r="BC599">
            <v>0</v>
          </cell>
          <cell r="BD599">
            <v>26085</v>
          </cell>
        </row>
        <row r="600">
          <cell r="A600">
            <v>10741</v>
          </cell>
          <cell r="G600" t="str">
            <v>Alat bantu</v>
          </cell>
          <cell r="H600">
            <v>1</v>
          </cell>
          <cell r="I600" t="str">
            <v>ls</v>
          </cell>
          <cell r="J600">
            <v>1</v>
          </cell>
          <cell r="K600">
            <v>1</v>
          </cell>
          <cell r="L600">
            <v>1</v>
          </cell>
          <cell r="M600">
            <v>25</v>
          </cell>
          <cell r="N600">
            <v>7</v>
          </cell>
          <cell r="O600">
            <v>1</v>
          </cell>
          <cell r="P600">
            <v>175</v>
          </cell>
          <cell r="Q600">
            <v>796</v>
          </cell>
          <cell r="R600">
            <v>796</v>
          </cell>
          <cell r="S600">
            <v>9.1</v>
          </cell>
          <cell r="T600">
            <v>500</v>
          </cell>
          <cell r="U600">
            <v>0</v>
          </cell>
          <cell r="V600">
            <v>398000</v>
          </cell>
          <cell r="W600">
            <v>0</v>
          </cell>
          <cell r="X600">
            <v>500</v>
          </cell>
          <cell r="Y600">
            <v>0</v>
          </cell>
          <cell r="Z600">
            <v>500</v>
          </cell>
          <cell r="AA600">
            <v>500</v>
          </cell>
          <cell r="AB600">
            <v>398000</v>
          </cell>
          <cell r="AC600" t="str">
            <v>Kayu dolos 0.1 - 4m</v>
          </cell>
          <cell r="AD600" t="str">
            <v>Btg</v>
          </cell>
          <cell r="AE600">
            <v>0.25</v>
          </cell>
          <cell r="AF600">
            <v>796</v>
          </cell>
          <cell r="AG600">
            <v>199</v>
          </cell>
          <cell r="AH600">
            <v>199</v>
          </cell>
          <cell r="AI600">
            <v>17340</v>
          </cell>
          <cell r="AJ600">
            <v>4335</v>
          </cell>
          <cell r="AK600">
            <v>3450660</v>
          </cell>
          <cell r="AL600" t="str">
            <v>Mandor</v>
          </cell>
          <cell r="AM600">
            <v>0.25</v>
          </cell>
          <cell r="AN600" t="str">
            <v>Hari</v>
          </cell>
          <cell r="AO600">
            <v>1</v>
          </cell>
          <cell r="AP600">
            <v>796</v>
          </cell>
          <cell r="AQ600">
            <v>0.25</v>
          </cell>
          <cell r="AR600">
            <v>35000</v>
          </cell>
          <cell r="AS600">
            <v>8750</v>
          </cell>
          <cell r="AT600">
            <v>6965000</v>
          </cell>
        </row>
        <row r="601">
          <cell r="A601">
            <v>10742</v>
          </cell>
          <cell r="K601">
            <v>0</v>
          </cell>
          <cell r="L601">
            <v>0</v>
          </cell>
          <cell r="P601">
            <v>0</v>
          </cell>
          <cell r="Q601">
            <v>0</v>
          </cell>
          <cell r="R601">
            <v>0</v>
          </cell>
          <cell r="S601">
            <v>0</v>
          </cell>
          <cell r="V601">
            <v>0</v>
          </cell>
          <cell r="W601">
            <v>0</v>
          </cell>
          <cell r="X601">
            <v>0</v>
          </cell>
          <cell r="Y601">
            <v>0</v>
          </cell>
          <cell r="Z601">
            <v>0</v>
          </cell>
          <cell r="AA601">
            <v>0</v>
          </cell>
          <cell r="AB601">
            <v>0</v>
          </cell>
          <cell r="AF601">
            <v>0</v>
          </cell>
          <cell r="AG601">
            <v>0</v>
          </cell>
          <cell r="AH601">
            <v>0</v>
          </cell>
          <cell r="AJ601">
            <v>0</v>
          </cell>
          <cell r="AK601">
            <v>0</v>
          </cell>
          <cell r="AL601" t="str">
            <v>Pekerja</v>
          </cell>
          <cell r="AM601">
            <v>0.5</v>
          </cell>
          <cell r="AN601" t="str">
            <v>Hari</v>
          </cell>
          <cell r="AO601">
            <v>1</v>
          </cell>
          <cell r="AP601">
            <v>796</v>
          </cell>
          <cell r="AQ601">
            <v>0.5</v>
          </cell>
          <cell r="AR601">
            <v>25000</v>
          </cell>
          <cell r="AS601">
            <v>12500</v>
          </cell>
          <cell r="AT601">
            <v>9950000</v>
          </cell>
        </row>
        <row r="602">
          <cell r="A602">
            <v>10743</v>
          </cell>
          <cell r="K602">
            <v>0</v>
          </cell>
          <cell r="L602">
            <v>0</v>
          </cell>
          <cell r="P602">
            <v>0</v>
          </cell>
          <cell r="Q602">
            <v>0</v>
          </cell>
          <cell r="R602">
            <v>0</v>
          </cell>
          <cell r="S602">
            <v>0</v>
          </cell>
          <cell r="V602">
            <v>0</v>
          </cell>
          <cell r="W602">
            <v>0</v>
          </cell>
          <cell r="X602">
            <v>0</v>
          </cell>
          <cell r="Y602">
            <v>0</v>
          </cell>
          <cell r="Z602">
            <v>0</v>
          </cell>
          <cell r="AA602">
            <v>0</v>
          </cell>
          <cell r="AB602">
            <v>0</v>
          </cell>
          <cell r="AF602">
            <v>0</v>
          </cell>
          <cell r="AG602">
            <v>0</v>
          </cell>
          <cell r="AH602">
            <v>0</v>
          </cell>
          <cell r="AJ602">
            <v>0</v>
          </cell>
          <cell r="AK602">
            <v>0</v>
          </cell>
          <cell r="AO602">
            <v>0</v>
          </cell>
          <cell r="AP602">
            <v>0</v>
          </cell>
          <cell r="AQ602">
            <v>0</v>
          </cell>
          <cell r="AS602">
            <v>0</v>
          </cell>
          <cell r="AT602">
            <v>0</v>
          </cell>
        </row>
        <row r="603">
          <cell r="A603">
            <v>10744</v>
          </cell>
          <cell r="K603">
            <v>0</v>
          </cell>
          <cell r="L603">
            <v>0</v>
          </cell>
          <cell r="P603">
            <v>0</v>
          </cell>
          <cell r="Q603">
            <v>0</v>
          </cell>
          <cell r="R603">
            <v>0</v>
          </cell>
          <cell r="S603">
            <v>0</v>
          </cell>
          <cell r="X603">
            <v>0</v>
          </cell>
          <cell r="Y603">
            <v>0</v>
          </cell>
          <cell r="Z603">
            <v>0</v>
          </cell>
          <cell r="AA603">
            <v>0</v>
          </cell>
          <cell r="AB603">
            <v>0</v>
          </cell>
          <cell r="AF603">
            <v>0</v>
          </cell>
          <cell r="AG603">
            <v>0</v>
          </cell>
          <cell r="AH603">
            <v>0</v>
          </cell>
          <cell r="AJ603">
            <v>0</v>
          </cell>
          <cell r="AK603">
            <v>0</v>
          </cell>
          <cell r="AO603">
            <v>0</v>
          </cell>
          <cell r="AP603">
            <v>0</v>
          </cell>
          <cell r="AQ603">
            <v>0</v>
          </cell>
          <cell r="AS603">
            <v>0</v>
          </cell>
          <cell r="AT603">
            <v>0</v>
          </cell>
        </row>
        <row r="604">
          <cell r="A604">
            <v>10745</v>
          </cell>
          <cell r="K604">
            <v>0</v>
          </cell>
          <cell r="L604">
            <v>0</v>
          </cell>
          <cell r="P604">
            <v>0</v>
          </cell>
          <cell r="Q604">
            <v>0</v>
          </cell>
          <cell r="R604">
            <v>0</v>
          </cell>
          <cell r="S604">
            <v>0</v>
          </cell>
          <cell r="X604">
            <v>0</v>
          </cell>
          <cell r="Y604">
            <v>0</v>
          </cell>
          <cell r="Z604">
            <v>0</v>
          </cell>
          <cell r="AA604">
            <v>0</v>
          </cell>
          <cell r="AB604">
            <v>0</v>
          </cell>
          <cell r="AF604">
            <v>0</v>
          </cell>
          <cell r="AG604">
            <v>0</v>
          </cell>
          <cell r="AH604">
            <v>0</v>
          </cell>
          <cell r="AJ604">
            <v>0</v>
          </cell>
          <cell r="AK604">
            <v>0</v>
          </cell>
          <cell r="AO604">
            <v>0</v>
          </cell>
          <cell r="AP604">
            <v>0</v>
          </cell>
          <cell r="AQ604">
            <v>0</v>
          </cell>
          <cell r="AS604">
            <v>0</v>
          </cell>
          <cell r="AT604">
            <v>0</v>
          </cell>
        </row>
        <row r="605">
          <cell r="A605">
            <v>10746</v>
          </cell>
          <cell r="K605">
            <v>0</v>
          </cell>
          <cell r="L605">
            <v>0</v>
          </cell>
          <cell r="P605">
            <v>0</v>
          </cell>
          <cell r="Q605">
            <v>0</v>
          </cell>
          <cell r="R605">
            <v>0</v>
          </cell>
          <cell r="S605">
            <v>0</v>
          </cell>
          <cell r="X605">
            <v>0</v>
          </cell>
          <cell r="Y605">
            <v>0</v>
          </cell>
          <cell r="Z605">
            <v>0</v>
          </cell>
          <cell r="AA605">
            <v>0</v>
          </cell>
          <cell r="AB605">
            <v>0</v>
          </cell>
          <cell r="AF605">
            <v>0</v>
          </cell>
          <cell r="AO605">
            <v>0</v>
          </cell>
          <cell r="AP605">
            <v>0</v>
          </cell>
          <cell r="AQ605">
            <v>0</v>
          </cell>
          <cell r="AS605">
            <v>0</v>
          </cell>
          <cell r="AT605">
            <v>0</v>
          </cell>
        </row>
        <row r="606">
          <cell r="A606">
            <v>10747</v>
          </cell>
          <cell r="K606">
            <v>0</v>
          </cell>
          <cell r="L606">
            <v>0</v>
          </cell>
          <cell r="P606">
            <v>0</v>
          </cell>
          <cell r="Q606">
            <v>0</v>
          </cell>
          <cell r="R606">
            <v>0</v>
          </cell>
          <cell r="S606">
            <v>0</v>
          </cell>
          <cell r="X606">
            <v>0</v>
          </cell>
          <cell r="Y606">
            <v>0</v>
          </cell>
          <cell r="Z606">
            <v>0</v>
          </cell>
          <cell r="AA606">
            <v>0</v>
          </cell>
          <cell r="AB606">
            <v>0</v>
          </cell>
          <cell r="AF606">
            <v>0</v>
          </cell>
          <cell r="AO606">
            <v>0</v>
          </cell>
        </row>
        <row r="607">
          <cell r="A607">
            <v>10750</v>
          </cell>
          <cell r="B607">
            <v>74</v>
          </cell>
          <cell r="C607" t="str">
            <v>h.5</v>
          </cell>
          <cell r="D607" t="str">
            <v>Pek. Handrail</v>
          </cell>
          <cell r="E607" t="str">
            <v>m1</v>
          </cell>
          <cell r="F607">
            <v>5</v>
          </cell>
          <cell r="H607">
            <v>0</v>
          </cell>
          <cell r="Z607">
            <v>0</v>
          </cell>
          <cell r="AA607">
            <v>0</v>
          </cell>
          <cell r="AB607">
            <v>0</v>
          </cell>
          <cell r="AJ607">
            <v>229500</v>
          </cell>
          <cell r="AK607">
            <v>1147500</v>
          </cell>
          <cell r="AO607">
            <v>1</v>
          </cell>
          <cell r="AS607">
            <v>195000</v>
          </cell>
          <cell r="AT607">
            <v>975000</v>
          </cell>
          <cell r="AV607">
            <v>0</v>
          </cell>
          <cell r="AW607">
            <v>424500</v>
          </cell>
          <cell r="AX607">
            <v>2122500</v>
          </cell>
          <cell r="AZ607">
            <v>0</v>
          </cell>
          <cell r="BA607">
            <v>229500</v>
          </cell>
          <cell r="BB607">
            <v>195000</v>
          </cell>
          <cell r="BC607">
            <v>0</v>
          </cell>
          <cell r="BD607">
            <v>424500</v>
          </cell>
        </row>
        <row r="608">
          <cell r="A608">
            <v>10751</v>
          </cell>
          <cell r="G608" t="str">
            <v>Alat bantu</v>
          </cell>
          <cell r="H608">
            <v>0</v>
          </cell>
          <cell r="I608" t="str">
            <v>ls</v>
          </cell>
          <cell r="J608">
            <v>1</v>
          </cell>
          <cell r="K608">
            <v>0</v>
          </cell>
          <cell r="L608">
            <v>1</v>
          </cell>
          <cell r="M608">
            <v>25</v>
          </cell>
          <cell r="N608">
            <v>7</v>
          </cell>
          <cell r="O608">
            <v>1</v>
          </cell>
          <cell r="P608">
            <v>175</v>
          </cell>
          <cell r="Q608">
            <v>5</v>
          </cell>
          <cell r="R608">
            <v>0</v>
          </cell>
          <cell r="S608">
            <v>0</v>
          </cell>
          <cell r="V608">
            <v>0</v>
          </cell>
          <cell r="W608">
            <v>0</v>
          </cell>
          <cell r="X608">
            <v>0</v>
          </cell>
          <cell r="Y608">
            <v>0</v>
          </cell>
          <cell r="Z608">
            <v>0</v>
          </cell>
          <cell r="AA608">
            <v>0</v>
          </cell>
          <cell r="AB608">
            <v>0</v>
          </cell>
          <cell r="AC608" t="str">
            <v>Pipa Galvanize 3" dia - 4000</v>
          </cell>
          <cell r="AD608" t="str">
            <v>m</v>
          </cell>
          <cell r="AE608">
            <v>1</v>
          </cell>
          <cell r="AF608">
            <v>5</v>
          </cell>
          <cell r="AG608">
            <v>5</v>
          </cell>
          <cell r="AH608">
            <v>5</v>
          </cell>
          <cell r="AI608">
            <v>229500</v>
          </cell>
          <cell r="AJ608">
            <v>229500</v>
          </cell>
          <cell r="AK608">
            <v>1147500</v>
          </cell>
          <cell r="AL608" t="str">
            <v>Mandor</v>
          </cell>
          <cell r="AM608">
            <v>1</v>
          </cell>
          <cell r="AN608" t="str">
            <v>Hari</v>
          </cell>
          <cell r="AO608">
            <v>1</v>
          </cell>
          <cell r="AP608">
            <v>5</v>
          </cell>
          <cell r="AQ608">
            <v>1</v>
          </cell>
          <cell r="AR608">
            <v>35000</v>
          </cell>
          <cell r="AS608">
            <v>35000</v>
          </cell>
          <cell r="AT608">
            <v>175000</v>
          </cell>
        </row>
        <row r="609">
          <cell r="A609">
            <v>10752</v>
          </cell>
          <cell r="H609">
            <v>0</v>
          </cell>
          <cell r="K609">
            <v>0</v>
          </cell>
          <cell r="L609">
            <v>0</v>
          </cell>
          <cell r="P609">
            <v>0</v>
          </cell>
          <cell r="Q609">
            <v>0</v>
          </cell>
          <cell r="R609">
            <v>0</v>
          </cell>
          <cell r="S609">
            <v>0</v>
          </cell>
          <cell r="V609">
            <v>0</v>
          </cell>
          <cell r="W609">
            <v>0</v>
          </cell>
          <cell r="X609">
            <v>0</v>
          </cell>
          <cell r="Y609">
            <v>0</v>
          </cell>
          <cell r="Z609">
            <v>0</v>
          </cell>
          <cell r="AA609">
            <v>0</v>
          </cell>
          <cell r="AB609">
            <v>0</v>
          </cell>
          <cell r="AF609">
            <v>0</v>
          </cell>
          <cell r="AG609">
            <v>0</v>
          </cell>
          <cell r="AH609">
            <v>0</v>
          </cell>
          <cell r="AJ609">
            <v>0</v>
          </cell>
          <cell r="AK609">
            <v>0</v>
          </cell>
          <cell r="AL609" t="str">
            <v>Tukang</v>
          </cell>
          <cell r="AM609">
            <v>2</v>
          </cell>
          <cell r="AN609" t="str">
            <v>Hari</v>
          </cell>
          <cell r="AO609">
            <v>1</v>
          </cell>
          <cell r="AP609">
            <v>5</v>
          </cell>
          <cell r="AQ609">
            <v>2</v>
          </cell>
          <cell r="AR609">
            <v>30000</v>
          </cell>
          <cell r="AS609">
            <v>60000</v>
          </cell>
          <cell r="AT609">
            <v>300000</v>
          </cell>
        </row>
        <row r="610">
          <cell r="A610">
            <v>10753</v>
          </cell>
          <cell r="K610">
            <v>0</v>
          </cell>
          <cell r="L610">
            <v>0</v>
          </cell>
          <cell r="P610">
            <v>0</v>
          </cell>
          <cell r="Q610">
            <v>0</v>
          </cell>
          <cell r="R610">
            <v>0</v>
          </cell>
          <cell r="S610">
            <v>0</v>
          </cell>
          <cell r="X610">
            <v>0</v>
          </cell>
          <cell r="Y610">
            <v>0</v>
          </cell>
          <cell r="Z610">
            <v>0</v>
          </cell>
          <cell r="AA610">
            <v>0</v>
          </cell>
          <cell r="AB610">
            <v>0</v>
          </cell>
          <cell r="AF610">
            <v>0</v>
          </cell>
          <cell r="AG610">
            <v>0</v>
          </cell>
          <cell r="AH610">
            <v>0</v>
          </cell>
          <cell r="AL610" t="str">
            <v>Pekerja</v>
          </cell>
          <cell r="AM610">
            <v>4</v>
          </cell>
          <cell r="AN610" t="str">
            <v>Hari</v>
          </cell>
          <cell r="AO610">
            <v>1</v>
          </cell>
          <cell r="AP610">
            <v>5</v>
          </cell>
          <cell r="AQ610">
            <v>4</v>
          </cell>
          <cell r="AR610">
            <v>25000</v>
          </cell>
          <cell r="AS610">
            <v>100000</v>
          </cell>
          <cell r="AT610">
            <v>500000</v>
          </cell>
        </row>
        <row r="611">
          <cell r="A611">
            <v>10754</v>
          </cell>
          <cell r="K611">
            <v>0</v>
          </cell>
          <cell r="L611">
            <v>0</v>
          </cell>
          <cell r="P611">
            <v>0</v>
          </cell>
          <cell r="Q611">
            <v>0</v>
          </cell>
          <cell r="R611">
            <v>0</v>
          </cell>
          <cell r="S611">
            <v>0</v>
          </cell>
          <cell r="X611">
            <v>0</v>
          </cell>
          <cell r="Y611">
            <v>0</v>
          </cell>
          <cell r="Z611">
            <v>0</v>
          </cell>
          <cell r="AA611">
            <v>0</v>
          </cell>
          <cell r="AB611">
            <v>0</v>
          </cell>
          <cell r="AF611">
            <v>0</v>
          </cell>
          <cell r="AG611">
            <v>0</v>
          </cell>
          <cell r="AH611">
            <v>0</v>
          </cell>
          <cell r="AO611">
            <v>0</v>
          </cell>
        </row>
        <row r="612">
          <cell r="A612">
            <v>10755</v>
          </cell>
          <cell r="K612">
            <v>0</v>
          </cell>
          <cell r="L612">
            <v>0</v>
          </cell>
          <cell r="P612">
            <v>0</v>
          </cell>
          <cell r="Q612">
            <v>0</v>
          </cell>
          <cell r="R612">
            <v>0</v>
          </cell>
          <cell r="S612">
            <v>0</v>
          </cell>
          <cell r="X612">
            <v>0</v>
          </cell>
          <cell r="Y612">
            <v>0</v>
          </cell>
          <cell r="Z612">
            <v>0</v>
          </cell>
          <cell r="AA612">
            <v>0</v>
          </cell>
          <cell r="AB612">
            <v>0</v>
          </cell>
          <cell r="AF612">
            <v>0</v>
          </cell>
          <cell r="AG612">
            <v>0</v>
          </cell>
          <cell r="AH612">
            <v>0</v>
          </cell>
          <cell r="AO612">
            <v>0</v>
          </cell>
        </row>
        <row r="613">
          <cell r="A613">
            <v>10756</v>
          </cell>
          <cell r="K613">
            <v>0</v>
          </cell>
          <cell r="L613">
            <v>0</v>
          </cell>
          <cell r="P613">
            <v>0</v>
          </cell>
          <cell r="Q613">
            <v>0</v>
          </cell>
          <cell r="R613">
            <v>0</v>
          </cell>
          <cell r="S613">
            <v>0</v>
          </cell>
          <cell r="X613">
            <v>0</v>
          </cell>
          <cell r="Y613">
            <v>0</v>
          </cell>
          <cell r="Z613">
            <v>0</v>
          </cell>
          <cell r="AA613">
            <v>0</v>
          </cell>
          <cell r="AB613">
            <v>0</v>
          </cell>
          <cell r="AF613">
            <v>0</v>
          </cell>
          <cell r="AG613">
            <v>0</v>
          </cell>
          <cell r="AH613">
            <v>0</v>
          </cell>
          <cell r="AO613">
            <v>0</v>
          </cell>
        </row>
        <row r="614">
          <cell r="A614">
            <v>10757</v>
          </cell>
          <cell r="K614">
            <v>0</v>
          </cell>
          <cell r="L614">
            <v>0</v>
          </cell>
          <cell r="P614">
            <v>0</v>
          </cell>
          <cell r="Q614">
            <v>0</v>
          </cell>
          <cell r="R614">
            <v>0</v>
          </cell>
          <cell r="S614">
            <v>0</v>
          </cell>
          <cell r="X614">
            <v>0</v>
          </cell>
          <cell r="Y614">
            <v>0</v>
          </cell>
          <cell r="Z614">
            <v>0</v>
          </cell>
          <cell r="AA614">
            <v>0</v>
          </cell>
          <cell r="AB614">
            <v>0</v>
          </cell>
          <cell r="AO614">
            <v>0</v>
          </cell>
        </row>
        <row r="615">
          <cell r="A615">
            <v>10760</v>
          </cell>
          <cell r="B615">
            <v>75</v>
          </cell>
          <cell r="C615" t="str">
            <v>I.1</v>
          </cell>
          <cell r="D615" t="str">
            <v>Pek. Pilar jembatan (beton mutu K-175)</v>
          </cell>
          <cell r="E615" t="str">
            <v>m3</v>
          </cell>
          <cell r="F615">
            <v>5.8</v>
          </cell>
          <cell r="H615">
            <v>1</v>
          </cell>
          <cell r="Z615">
            <v>137450</v>
          </cell>
          <cell r="AA615">
            <v>131695.09999999998</v>
          </cell>
          <cell r="AB615">
            <v>763831.58</v>
          </cell>
          <cell r="AJ615">
            <v>1703400</v>
          </cell>
          <cell r="AK615">
            <v>9879720</v>
          </cell>
          <cell r="AO615">
            <v>1</v>
          </cell>
          <cell r="AS615">
            <v>21250</v>
          </cell>
          <cell r="AT615">
            <v>123250</v>
          </cell>
          <cell r="AV615">
            <v>0</v>
          </cell>
          <cell r="AW615">
            <v>1856345.1</v>
          </cell>
          <cell r="AX615">
            <v>10766801.58</v>
          </cell>
          <cell r="AZ615">
            <v>131695.09999999998</v>
          </cell>
          <cell r="BA615">
            <v>1703400</v>
          </cell>
          <cell r="BB615">
            <v>21250</v>
          </cell>
          <cell r="BC615">
            <v>0</v>
          </cell>
          <cell r="BD615">
            <v>1856345.1</v>
          </cell>
        </row>
        <row r="616">
          <cell r="A616">
            <v>10761</v>
          </cell>
          <cell r="G616" t="str">
            <v>Chute</v>
          </cell>
          <cell r="H616">
            <v>1</v>
          </cell>
          <cell r="I616" t="str">
            <v>ls</v>
          </cell>
          <cell r="J616">
            <v>1</v>
          </cell>
          <cell r="K616">
            <v>1</v>
          </cell>
          <cell r="L616">
            <v>1</v>
          </cell>
          <cell r="M616">
            <v>25</v>
          </cell>
          <cell r="N616">
            <v>7</v>
          </cell>
          <cell r="O616">
            <v>1</v>
          </cell>
          <cell r="P616">
            <v>175</v>
          </cell>
          <cell r="Q616">
            <v>5.8</v>
          </cell>
          <cell r="R616">
            <v>6</v>
          </cell>
          <cell r="S616">
            <v>0.06</v>
          </cell>
          <cell r="T616">
            <v>50000</v>
          </cell>
          <cell r="U616">
            <v>0</v>
          </cell>
          <cell r="V616">
            <v>300000</v>
          </cell>
          <cell r="W616">
            <v>0</v>
          </cell>
          <cell r="X616">
            <v>51724</v>
          </cell>
          <cell r="Y616">
            <v>0</v>
          </cell>
          <cell r="Z616">
            <v>51724</v>
          </cell>
          <cell r="AA616">
            <v>50000</v>
          </cell>
          <cell r="AB616">
            <v>290000</v>
          </cell>
          <cell r="AC616" t="str">
            <v>Ready Mixed Concrete Type K-175</v>
          </cell>
          <cell r="AD616" t="str">
            <v>m3</v>
          </cell>
          <cell r="AE616">
            <v>1</v>
          </cell>
          <cell r="AF616">
            <v>5.8</v>
          </cell>
          <cell r="AG616">
            <v>5.8</v>
          </cell>
          <cell r="AH616">
            <v>5.8</v>
          </cell>
          <cell r="AI616">
            <v>357000</v>
          </cell>
          <cell r="AJ616">
            <v>357000</v>
          </cell>
          <cell r="AK616">
            <v>2070600</v>
          </cell>
          <cell r="AL616" t="str">
            <v>Mandor</v>
          </cell>
          <cell r="AM616">
            <v>0.25</v>
          </cell>
          <cell r="AN616" t="str">
            <v>Hari</v>
          </cell>
          <cell r="AO616">
            <v>1</v>
          </cell>
          <cell r="AP616">
            <v>5.8</v>
          </cell>
          <cell r="AQ616">
            <v>0.25</v>
          </cell>
          <cell r="AR616">
            <v>35000</v>
          </cell>
          <cell r="AS616">
            <v>8750</v>
          </cell>
          <cell r="AT616">
            <v>50750</v>
          </cell>
        </row>
        <row r="617">
          <cell r="A617">
            <v>10762</v>
          </cell>
          <cell r="G617" t="str">
            <v>Concrete Vibrator, d2"</v>
          </cell>
          <cell r="H617">
            <v>0.64000000000000012</v>
          </cell>
          <cell r="I617" t="str">
            <v>Jam</v>
          </cell>
          <cell r="J617">
            <v>1</v>
          </cell>
          <cell r="K617">
            <v>1.5625</v>
          </cell>
          <cell r="L617">
            <v>1</v>
          </cell>
          <cell r="P617">
            <v>175</v>
          </cell>
          <cell r="Q617">
            <v>5.8</v>
          </cell>
          <cell r="R617">
            <v>9</v>
          </cell>
          <cell r="S617">
            <v>0.1</v>
          </cell>
          <cell r="T617">
            <v>21046.3</v>
          </cell>
          <cell r="U617">
            <v>4598</v>
          </cell>
          <cell r="V617">
            <v>189416.69999999998</v>
          </cell>
          <cell r="W617">
            <v>41382</v>
          </cell>
          <cell r="X617">
            <v>32658</v>
          </cell>
          <cell r="Y617">
            <v>7134</v>
          </cell>
          <cell r="Z617">
            <v>39792</v>
          </cell>
          <cell r="AA617">
            <v>40069.21</v>
          </cell>
          <cell r="AB617">
            <v>232401.41799999998</v>
          </cell>
          <cell r="AC617" t="str">
            <v>besi ulir</v>
          </cell>
          <cell r="AD617" t="str">
            <v>kg</v>
          </cell>
          <cell r="AE617">
            <v>140</v>
          </cell>
          <cell r="AF617">
            <v>5.8</v>
          </cell>
          <cell r="AG617">
            <v>812</v>
          </cell>
          <cell r="AH617">
            <v>812</v>
          </cell>
          <cell r="AI617">
            <v>5610</v>
          </cell>
          <cell r="AJ617">
            <v>785400</v>
          </cell>
          <cell r="AK617">
            <v>4555320</v>
          </cell>
          <cell r="AL617" t="str">
            <v>Pekerja</v>
          </cell>
          <cell r="AM617">
            <v>0.5</v>
          </cell>
          <cell r="AN617" t="str">
            <v>Hari</v>
          </cell>
          <cell r="AO617">
            <v>1</v>
          </cell>
          <cell r="AP617">
            <v>5.8</v>
          </cell>
          <cell r="AQ617">
            <v>0.5</v>
          </cell>
          <cell r="AR617">
            <v>25000</v>
          </cell>
          <cell r="AS617">
            <v>12500</v>
          </cell>
          <cell r="AT617">
            <v>72500</v>
          </cell>
        </row>
        <row r="618">
          <cell r="A618">
            <v>10763</v>
          </cell>
          <cell r="G618" t="str">
            <v>Air Compressor</v>
          </cell>
          <cell r="H618">
            <v>1.2800000000000002</v>
          </cell>
          <cell r="I618" t="str">
            <v>Jam</v>
          </cell>
          <cell r="J618">
            <v>1</v>
          </cell>
          <cell r="K618">
            <v>0.78120000000000001</v>
          </cell>
          <cell r="L618">
            <v>1</v>
          </cell>
          <cell r="P618">
            <v>175</v>
          </cell>
          <cell r="Q618">
            <v>5.8</v>
          </cell>
          <cell r="R618">
            <v>5</v>
          </cell>
          <cell r="S618">
            <v>0.06</v>
          </cell>
          <cell r="T618">
            <v>34892.549999999996</v>
          </cell>
          <cell r="U618">
            <v>18392</v>
          </cell>
          <cell r="V618">
            <v>174462.74999999997</v>
          </cell>
          <cell r="W618">
            <v>91960</v>
          </cell>
          <cell r="X618">
            <v>30079</v>
          </cell>
          <cell r="Y618">
            <v>15855</v>
          </cell>
          <cell r="Z618">
            <v>45934</v>
          </cell>
          <cell r="AA618">
            <v>41625.89</v>
          </cell>
          <cell r="AB618">
            <v>241430.16199999998</v>
          </cell>
          <cell r="AC618" t="str">
            <v>bekisting</v>
          </cell>
          <cell r="AD618" t="str">
            <v>m3</v>
          </cell>
          <cell r="AE618">
            <v>1</v>
          </cell>
          <cell r="AF618">
            <v>5.8</v>
          </cell>
          <cell r="AG618">
            <v>5.8</v>
          </cell>
          <cell r="AH618">
            <v>5.8</v>
          </cell>
          <cell r="AI618">
            <v>561000</v>
          </cell>
          <cell r="AJ618">
            <v>561000</v>
          </cell>
          <cell r="AK618">
            <v>3253800</v>
          </cell>
          <cell r="AO618">
            <v>0</v>
          </cell>
          <cell r="AP618">
            <v>0</v>
          </cell>
          <cell r="AQ618">
            <v>0</v>
          </cell>
          <cell r="AS618">
            <v>0</v>
          </cell>
          <cell r="AT618">
            <v>0</v>
          </cell>
        </row>
        <row r="619">
          <cell r="A619">
            <v>10764</v>
          </cell>
          <cell r="K619">
            <v>0</v>
          </cell>
          <cell r="L619">
            <v>0</v>
          </cell>
          <cell r="P619">
            <v>0</v>
          </cell>
          <cell r="Q619">
            <v>0</v>
          </cell>
          <cell r="R619">
            <v>0</v>
          </cell>
          <cell r="S619">
            <v>0</v>
          </cell>
          <cell r="X619">
            <v>0</v>
          </cell>
          <cell r="Y619">
            <v>0</v>
          </cell>
          <cell r="Z619">
            <v>0</v>
          </cell>
          <cell r="AA619">
            <v>0</v>
          </cell>
          <cell r="AB619">
            <v>0</v>
          </cell>
          <cell r="AE619">
            <v>0</v>
          </cell>
          <cell r="AF619">
            <v>0</v>
          </cell>
          <cell r="AG619">
            <v>0</v>
          </cell>
          <cell r="AH619">
            <v>0</v>
          </cell>
          <cell r="AJ619">
            <v>0</v>
          </cell>
          <cell r="AK619">
            <v>0</v>
          </cell>
          <cell r="AO619">
            <v>0</v>
          </cell>
        </row>
        <row r="620">
          <cell r="A620">
            <v>10765</v>
          </cell>
          <cell r="K620">
            <v>0</v>
          </cell>
          <cell r="L620">
            <v>0</v>
          </cell>
          <cell r="P620">
            <v>0</v>
          </cell>
          <cell r="Q620">
            <v>0</v>
          </cell>
          <cell r="R620">
            <v>0</v>
          </cell>
          <cell r="S620">
            <v>0</v>
          </cell>
          <cell r="X620">
            <v>0</v>
          </cell>
          <cell r="Y620">
            <v>0</v>
          </cell>
          <cell r="Z620">
            <v>0</v>
          </cell>
          <cell r="AA620">
            <v>0</v>
          </cell>
          <cell r="AB620">
            <v>0</v>
          </cell>
          <cell r="AE620">
            <v>0</v>
          </cell>
          <cell r="AF620">
            <v>0</v>
          </cell>
          <cell r="AG620">
            <v>0</v>
          </cell>
          <cell r="AH620">
            <v>0</v>
          </cell>
          <cell r="AJ620">
            <v>0</v>
          </cell>
          <cell r="AK620">
            <v>0</v>
          </cell>
          <cell r="AO620">
            <v>0</v>
          </cell>
        </row>
        <row r="621">
          <cell r="A621">
            <v>10766</v>
          </cell>
          <cell r="K621">
            <v>0</v>
          </cell>
          <cell r="L621">
            <v>0</v>
          </cell>
          <cell r="P621">
            <v>0</v>
          </cell>
          <cell r="Q621">
            <v>0</v>
          </cell>
          <cell r="R621">
            <v>0</v>
          </cell>
          <cell r="S621">
            <v>0</v>
          </cell>
          <cell r="X621">
            <v>0</v>
          </cell>
          <cell r="Y621">
            <v>0</v>
          </cell>
          <cell r="Z621">
            <v>0</v>
          </cell>
          <cell r="AA621">
            <v>0</v>
          </cell>
          <cell r="AB621">
            <v>0</v>
          </cell>
          <cell r="AO621">
            <v>0</v>
          </cell>
        </row>
        <row r="622">
          <cell r="A622">
            <v>10767</v>
          </cell>
          <cell r="K622">
            <v>0</v>
          </cell>
          <cell r="L622">
            <v>0</v>
          </cell>
          <cell r="P622">
            <v>0</v>
          </cell>
          <cell r="Q622">
            <v>0</v>
          </cell>
          <cell r="R622">
            <v>0</v>
          </cell>
          <cell r="S622">
            <v>0</v>
          </cell>
          <cell r="X622">
            <v>0</v>
          </cell>
          <cell r="Y622">
            <v>0</v>
          </cell>
          <cell r="Z622">
            <v>0</v>
          </cell>
          <cell r="AA622">
            <v>0</v>
          </cell>
          <cell r="AB622">
            <v>0</v>
          </cell>
          <cell r="AO622">
            <v>0</v>
          </cell>
        </row>
        <row r="623">
          <cell r="A623">
            <v>10770</v>
          </cell>
          <cell r="B623">
            <v>76</v>
          </cell>
          <cell r="C623" t="str">
            <v>I.2</v>
          </cell>
          <cell r="D623" t="str">
            <v>Pek. Lantai beton (mutu K-175)</v>
          </cell>
          <cell r="E623" t="str">
            <v>m3</v>
          </cell>
          <cell r="F623">
            <v>21</v>
          </cell>
          <cell r="H623">
            <v>1</v>
          </cell>
          <cell r="Z623">
            <v>130893</v>
          </cell>
          <cell r="AA623">
            <v>131695.09999999998</v>
          </cell>
          <cell r="AB623">
            <v>2765597.1</v>
          </cell>
          <cell r="AJ623">
            <v>1703400</v>
          </cell>
          <cell r="AK623">
            <v>35771400</v>
          </cell>
          <cell r="AO623">
            <v>1</v>
          </cell>
          <cell r="AS623">
            <v>21250</v>
          </cell>
          <cell r="AT623">
            <v>446250</v>
          </cell>
          <cell r="AV623">
            <v>0</v>
          </cell>
          <cell r="AW623">
            <v>1856345.1</v>
          </cell>
          <cell r="AX623">
            <v>38983247.100000001</v>
          </cell>
          <cell r="AZ623">
            <v>131695.09999999998</v>
          </cell>
          <cell r="BA623">
            <v>1703400</v>
          </cell>
          <cell r="BB623">
            <v>21250</v>
          </cell>
          <cell r="BC623">
            <v>0</v>
          </cell>
          <cell r="BD623">
            <v>1856345.1</v>
          </cell>
        </row>
        <row r="624">
          <cell r="A624">
            <v>10771</v>
          </cell>
          <cell r="G624" t="str">
            <v>Chute</v>
          </cell>
          <cell r="H624">
            <v>1</v>
          </cell>
          <cell r="I624" t="str">
            <v>ls</v>
          </cell>
          <cell r="J624">
            <v>1</v>
          </cell>
          <cell r="K624">
            <v>1</v>
          </cell>
          <cell r="L624">
            <v>1</v>
          </cell>
          <cell r="M624">
            <v>25</v>
          </cell>
          <cell r="N624">
            <v>7</v>
          </cell>
          <cell r="O624">
            <v>1</v>
          </cell>
          <cell r="P624">
            <v>175</v>
          </cell>
          <cell r="Q624">
            <v>21</v>
          </cell>
          <cell r="R624">
            <v>21</v>
          </cell>
          <cell r="S624">
            <v>0.24</v>
          </cell>
          <cell r="T624">
            <v>50000</v>
          </cell>
          <cell r="U624">
            <v>0</v>
          </cell>
          <cell r="V624">
            <v>1050000</v>
          </cell>
          <cell r="W624">
            <v>0</v>
          </cell>
          <cell r="X624">
            <v>50000</v>
          </cell>
          <cell r="Y624">
            <v>0</v>
          </cell>
          <cell r="Z624">
            <v>50000</v>
          </cell>
          <cell r="AA624">
            <v>50000</v>
          </cell>
          <cell r="AB624">
            <v>1050000</v>
          </cell>
          <cell r="AC624" t="str">
            <v>Ready Mixed Concrete Type K-175</v>
          </cell>
          <cell r="AD624" t="str">
            <v>m3</v>
          </cell>
          <cell r="AE624">
            <v>1</v>
          </cell>
          <cell r="AF624">
            <v>21</v>
          </cell>
          <cell r="AG624">
            <v>21</v>
          </cell>
          <cell r="AH624">
            <v>21</v>
          </cell>
          <cell r="AI624">
            <v>357000</v>
          </cell>
          <cell r="AJ624">
            <v>357000</v>
          </cell>
          <cell r="AK624">
            <v>7497000</v>
          </cell>
          <cell r="AL624" t="str">
            <v>Mandor</v>
          </cell>
          <cell r="AM624">
            <v>0.25</v>
          </cell>
          <cell r="AN624" t="str">
            <v>Hari</v>
          </cell>
          <cell r="AO624">
            <v>1</v>
          </cell>
          <cell r="AP624">
            <v>21</v>
          </cell>
          <cell r="AQ624">
            <v>0.25</v>
          </cell>
          <cell r="AR624">
            <v>35000</v>
          </cell>
          <cell r="AS624">
            <v>8750</v>
          </cell>
          <cell r="AT624">
            <v>183750</v>
          </cell>
        </row>
        <row r="625">
          <cell r="A625">
            <v>10772</v>
          </cell>
          <cell r="G625" t="str">
            <v>Concrete Vibrator, d2"</v>
          </cell>
          <cell r="H625">
            <v>0.64000000000000012</v>
          </cell>
          <cell r="I625" t="str">
            <v>Jam</v>
          </cell>
          <cell r="J625">
            <v>1</v>
          </cell>
          <cell r="K625">
            <v>1.5625</v>
          </cell>
          <cell r="L625">
            <v>1</v>
          </cell>
          <cell r="P625">
            <v>175</v>
          </cell>
          <cell r="Q625">
            <v>21</v>
          </cell>
          <cell r="R625">
            <v>33</v>
          </cell>
          <cell r="S625">
            <v>0.38</v>
          </cell>
          <cell r="T625">
            <v>21046.3</v>
          </cell>
          <cell r="U625">
            <v>4598</v>
          </cell>
          <cell r="V625">
            <v>694527.9</v>
          </cell>
          <cell r="W625">
            <v>151734</v>
          </cell>
          <cell r="X625">
            <v>33072</v>
          </cell>
          <cell r="Y625">
            <v>7225</v>
          </cell>
          <cell r="Z625">
            <v>40297</v>
          </cell>
          <cell r="AA625">
            <v>40069.21</v>
          </cell>
          <cell r="AB625">
            <v>841453.41</v>
          </cell>
          <cell r="AC625" t="str">
            <v>besi ulir</v>
          </cell>
          <cell r="AD625" t="str">
            <v>kg</v>
          </cell>
          <cell r="AE625">
            <v>140</v>
          </cell>
          <cell r="AF625">
            <v>21</v>
          </cell>
          <cell r="AG625">
            <v>2940</v>
          </cell>
          <cell r="AH625">
            <v>2940</v>
          </cell>
          <cell r="AI625">
            <v>5610</v>
          </cell>
          <cell r="AJ625">
            <v>785400</v>
          </cell>
          <cell r="AK625">
            <v>16493400</v>
          </cell>
          <cell r="AL625" t="str">
            <v>Pekerja</v>
          </cell>
          <cell r="AM625">
            <v>0.5</v>
          </cell>
          <cell r="AN625" t="str">
            <v>Hari</v>
          </cell>
          <cell r="AO625">
            <v>1</v>
          </cell>
          <cell r="AP625">
            <v>21</v>
          </cell>
          <cell r="AQ625">
            <v>0.5</v>
          </cell>
          <cell r="AR625">
            <v>25000</v>
          </cell>
          <cell r="AS625">
            <v>12500</v>
          </cell>
          <cell r="AT625">
            <v>262500</v>
          </cell>
        </row>
        <row r="626">
          <cell r="A626">
            <v>10773</v>
          </cell>
          <cell r="G626" t="str">
            <v>Air Compressor</v>
          </cell>
          <cell r="H626">
            <v>1.2800000000000002</v>
          </cell>
          <cell r="I626" t="str">
            <v>Jam</v>
          </cell>
          <cell r="J626">
            <v>1</v>
          </cell>
          <cell r="K626">
            <v>0.78120000000000001</v>
          </cell>
          <cell r="L626">
            <v>1</v>
          </cell>
          <cell r="P626">
            <v>175</v>
          </cell>
          <cell r="Q626">
            <v>21</v>
          </cell>
          <cell r="R626">
            <v>16</v>
          </cell>
          <cell r="S626">
            <v>0.18</v>
          </cell>
          <cell r="T626">
            <v>34892.549999999996</v>
          </cell>
          <cell r="U626">
            <v>18392</v>
          </cell>
          <cell r="V626">
            <v>558280.79999999993</v>
          </cell>
          <cell r="W626">
            <v>294272</v>
          </cell>
          <cell r="X626">
            <v>26584</v>
          </cell>
          <cell r="Y626">
            <v>14012</v>
          </cell>
          <cell r="Z626">
            <v>40596</v>
          </cell>
          <cell r="AA626">
            <v>41625.89</v>
          </cell>
          <cell r="AB626">
            <v>874143.69</v>
          </cell>
          <cell r="AC626" t="str">
            <v>bekisting</v>
          </cell>
          <cell r="AD626" t="str">
            <v>m3</v>
          </cell>
          <cell r="AE626">
            <v>1</v>
          </cell>
          <cell r="AF626">
            <v>21</v>
          </cell>
          <cell r="AG626">
            <v>21</v>
          </cell>
          <cell r="AH626">
            <v>21</v>
          </cell>
          <cell r="AI626">
            <v>561000</v>
          </cell>
          <cell r="AJ626">
            <v>561000</v>
          </cell>
          <cell r="AK626">
            <v>11781000</v>
          </cell>
          <cell r="AO626">
            <v>0</v>
          </cell>
        </row>
        <row r="627">
          <cell r="A627">
            <v>10774</v>
          </cell>
          <cell r="L627">
            <v>0</v>
          </cell>
          <cell r="P627">
            <v>0</v>
          </cell>
          <cell r="Q627">
            <v>0</v>
          </cell>
          <cell r="R627">
            <v>0</v>
          </cell>
          <cell r="S627">
            <v>0</v>
          </cell>
          <cell r="V627">
            <v>0</v>
          </cell>
          <cell r="W627">
            <v>0</v>
          </cell>
          <cell r="X627">
            <v>0</v>
          </cell>
          <cell r="Y627">
            <v>0</v>
          </cell>
          <cell r="Z627">
            <v>0</v>
          </cell>
          <cell r="AA627">
            <v>0</v>
          </cell>
          <cell r="AB627">
            <v>0</v>
          </cell>
          <cell r="AE627">
            <v>0</v>
          </cell>
          <cell r="AF627">
            <v>0</v>
          </cell>
          <cell r="AG627">
            <v>0</v>
          </cell>
          <cell r="AH627">
            <v>0</v>
          </cell>
          <cell r="AJ627">
            <v>0</v>
          </cell>
          <cell r="AK627">
            <v>0</v>
          </cell>
          <cell r="AO627">
            <v>0</v>
          </cell>
        </row>
        <row r="628">
          <cell r="A628">
            <v>10775</v>
          </cell>
          <cell r="K628">
            <v>0</v>
          </cell>
          <cell r="L628">
            <v>0</v>
          </cell>
          <cell r="P628">
            <v>0</v>
          </cell>
          <cell r="Q628">
            <v>0</v>
          </cell>
          <cell r="R628">
            <v>0</v>
          </cell>
          <cell r="S628">
            <v>0</v>
          </cell>
          <cell r="X628">
            <v>0</v>
          </cell>
          <cell r="Y628">
            <v>0</v>
          </cell>
          <cell r="Z628">
            <v>0</v>
          </cell>
          <cell r="AA628">
            <v>0</v>
          </cell>
          <cell r="AB628">
            <v>0</v>
          </cell>
          <cell r="AE628">
            <v>0</v>
          </cell>
          <cell r="AF628">
            <v>0</v>
          </cell>
          <cell r="AG628">
            <v>0</v>
          </cell>
          <cell r="AH628">
            <v>0</v>
          </cell>
          <cell r="AJ628">
            <v>0</v>
          </cell>
          <cell r="AK628">
            <v>0</v>
          </cell>
          <cell r="AO628">
            <v>0</v>
          </cell>
        </row>
        <row r="629">
          <cell r="A629">
            <v>10776</v>
          </cell>
          <cell r="K629">
            <v>0</v>
          </cell>
          <cell r="L629">
            <v>0</v>
          </cell>
          <cell r="P629">
            <v>0</v>
          </cell>
          <cell r="Q629">
            <v>0</v>
          </cell>
          <cell r="R629">
            <v>0</v>
          </cell>
          <cell r="S629">
            <v>0</v>
          </cell>
          <cell r="X629">
            <v>0</v>
          </cell>
          <cell r="Y629">
            <v>0</v>
          </cell>
          <cell r="Z629">
            <v>0</v>
          </cell>
          <cell r="AA629">
            <v>0</v>
          </cell>
          <cell r="AB629">
            <v>0</v>
          </cell>
          <cell r="AO629">
            <v>0</v>
          </cell>
        </row>
        <row r="630">
          <cell r="A630">
            <v>10777</v>
          </cell>
          <cell r="K630">
            <v>0</v>
          </cell>
          <cell r="L630">
            <v>0</v>
          </cell>
          <cell r="P630">
            <v>0</v>
          </cell>
          <cell r="Q630">
            <v>0</v>
          </cell>
          <cell r="R630">
            <v>0</v>
          </cell>
          <cell r="S630">
            <v>0</v>
          </cell>
          <cell r="X630">
            <v>0</v>
          </cell>
          <cell r="Y630">
            <v>0</v>
          </cell>
          <cell r="Z630">
            <v>0</v>
          </cell>
          <cell r="AA630">
            <v>0</v>
          </cell>
          <cell r="AB630">
            <v>0</v>
          </cell>
          <cell r="AO630">
            <v>0</v>
          </cell>
        </row>
        <row r="631">
          <cell r="A631">
            <v>10780</v>
          </cell>
          <cell r="B631">
            <v>77</v>
          </cell>
          <cell r="C631" t="str">
            <v>I.3</v>
          </cell>
          <cell r="D631" t="str">
            <v>Pek. Handrail</v>
          </cell>
          <cell r="E631" t="str">
            <v>m1</v>
          </cell>
          <cell r="F631">
            <v>140</v>
          </cell>
          <cell r="H631">
            <v>1</v>
          </cell>
          <cell r="Z631">
            <v>0</v>
          </cell>
          <cell r="AA631">
            <v>0</v>
          </cell>
          <cell r="AB631">
            <v>0</v>
          </cell>
          <cell r="AJ631">
            <v>229500</v>
          </cell>
          <cell r="AK631">
            <v>32130000</v>
          </cell>
          <cell r="AO631">
            <v>1</v>
          </cell>
          <cell r="AS631">
            <v>195000</v>
          </cell>
          <cell r="AT631">
            <v>27300000</v>
          </cell>
          <cell r="AV631">
            <v>0</v>
          </cell>
          <cell r="AW631">
            <v>424500</v>
          </cell>
          <cell r="AX631">
            <v>59430000</v>
          </cell>
          <cell r="AZ631">
            <v>0</v>
          </cell>
          <cell r="BA631">
            <v>229500</v>
          </cell>
          <cell r="BB631">
            <v>195000</v>
          </cell>
          <cell r="BC631">
            <v>0</v>
          </cell>
          <cell r="BD631">
            <v>424500</v>
          </cell>
        </row>
        <row r="632">
          <cell r="A632">
            <v>10781</v>
          </cell>
          <cell r="G632" t="str">
            <v>Alat bantu</v>
          </cell>
          <cell r="H632">
            <v>1</v>
          </cell>
          <cell r="I632" t="str">
            <v>ls</v>
          </cell>
          <cell r="J632">
            <v>1</v>
          </cell>
          <cell r="K632">
            <v>1</v>
          </cell>
          <cell r="L632">
            <v>1</v>
          </cell>
          <cell r="M632">
            <v>25</v>
          </cell>
          <cell r="N632">
            <v>7</v>
          </cell>
          <cell r="O632">
            <v>1</v>
          </cell>
          <cell r="P632">
            <v>175</v>
          </cell>
          <cell r="Q632">
            <v>140</v>
          </cell>
          <cell r="R632">
            <v>140</v>
          </cell>
          <cell r="S632">
            <v>1.6</v>
          </cell>
          <cell r="V632">
            <v>0</v>
          </cell>
          <cell r="W632">
            <v>0</v>
          </cell>
          <cell r="X632">
            <v>0</v>
          </cell>
          <cell r="Y632">
            <v>0</v>
          </cell>
          <cell r="Z632">
            <v>0</v>
          </cell>
          <cell r="AA632">
            <v>0</v>
          </cell>
          <cell r="AB632">
            <v>0</v>
          </cell>
          <cell r="AC632" t="str">
            <v>Pipa Galvanize 3" dia - 4000</v>
          </cell>
          <cell r="AD632" t="str">
            <v>m</v>
          </cell>
          <cell r="AE632">
            <v>1</v>
          </cell>
          <cell r="AF632">
            <v>140</v>
          </cell>
          <cell r="AG632">
            <v>140</v>
          </cell>
          <cell r="AH632">
            <v>140</v>
          </cell>
          <cell r="AI632">
            <v>229500</v>
          </cell>
          <cell r="AJ632">
            <v>229500</v>
          </cell>
          <cell r="AK632">
            <v>32130000</v>
          </cell>
          <cell r="AL632" t="str">
            <v>Mandor</v>
          </cell>
          <cell r="AM632">
            <v>1</v>
          </cell>
          <cell r="AN632" t="str">
            <v>Hari</v>
          </cell>
          <cell r="AO632">
            <v>1</v>
          </cell>
          <cell r="AP632">
            <v>140</v>
          </cell>
          <cell r="AQ632">
            <v>1</v>
          </cell>
          <cell r="AR632">
            <v>35000</v>
          </cell>
          <cell r="AS632">
            <v>35000</v>
          </cell>
          <cell r="AT632">
            <v>4900000</v>
          </cell>
        </row>
        <row r="633">
          <cell r="A633">
            <v>10782</v>
          </cell>
          <cell r="K633">
            <v>0</v>
          </cell>
          <cell r="L633">
            <v>0</v>
          </cell>
          <cell r="P633">
            <v>0</v>
          </cell>
          <cell r="Q633">
            <v>0</v>
          </cell>
          <cell r="R633">
            <v>0</v>
          </cell>
          <cell r="S633">
            <v>0</v>
          </cell>
          <cell r="X633">
            <v>0</v>
          </cell>
          <cell r="Y633">
            <v>0</v>
          </cell>
          <cell r="Z633">
            <v>0</v>
          </cell>
          <cell r="AA633">
            <v>0</v>
          </cell>
          <cell r="AB633">
            <v>0</v>
          </cell>
          <cell r="AF633">
            <v>0</v>
          </cell>
          <cell r="AG633">
            <v>0</v>
          </cell>
          <cell r="AH633">
            <v>0</v>
          </cell>
          <cell r="AJ633">
            <v>0</v>
          </cell>
          <cell r="AK633">
            <v>0</v>
          </cell>
          <cell r="AL633" t="str">
            <v>Tukang</v>
          </cell>
          <cell r="AM633">
            <v>2</v>
          </cell>
          <cell r="AN633" t="str">
            <v>Hari</v>
          </cell>
          <cell r="AO633">
            <v>1</v>
          </cell>
          <cell r="AP633">
            <v>140</v>
          </cell>
          <cell r="AQ633">
            <v>2</v>
          </cell>
          <cell r="AR633">
            <v>30000</v>
          </cell>
          <cell r="AS633">
            <v>60000</v>
          </cell>
          <cell r="AT633">
            <v>8400000</v>
          </cell>
        </row>
        <row r="634">
          <cell r="A634">
            <v>10783</v>
          </cell>
          <cell r="K634">
            <v>0</v>
          </cell>
          <cell r="L634">
            <v>0</v>
          </cell>
          <cell r="P634">
            <v>0</v>
          </cell>
          <cell r="Q634">
            <v>0</v>
          </cell>
          <cell r="R634">
            <v>0</v>
          </cell>
          <cell r="S634">
            <v>0</v>
          </cell>
          <cell r="X634">
            <v>0</v>
          </cell>
          <cell r="Y634">
            <v>0</v>
          </cell>
          <cell r="Z634">
            <v>0</v>
          </cell>
          <cell r="AA634">
            <v>0</v>
          </cell>
          <cell r="AB634">
            <v>0</v>
          </cell>
          <cell r="AE634">
            <v>0</v>
          </cell>
          <cell r="AF634">
            <v>0</v>
          </cell>
          <cell r="AG634">
            <v>0</v>
          </cell>
          <cell r="AH634">
            <v>0</v>
          </cell>
          <cell r="AJ634">
            <v>0</v>
          </cell>
          <cell r="AK634">
            <v>0</v>
          </cell>
          <cell r="AL634" t="str">
            <v>Pekerja</v>
          </cell>
          <cell r="AM634">
            <v>4</v>
          </cell>
          <cell r="AN634" t="str">
            <v>Hari</v>
          </cell>
          <cell r="AO634">
            <v>1</v>
          </cell>
          <cell r="AP634">
            <v>140</v>
          </cell>
          <cell r="AQ634">
            <v>4</v>
          </cell>
          <cell r="AR634">
            <v>25000</v>
          </cell>
          <cell r="AS634">
            <v>100000</v>
          </cell>
          <cell r="AT634">
            <v>14000000</v>
          </cell>
        </row>
        <row r="635">
          <cell r="A635">
            <v>10784</v>
          </cell>
          <cell r="K635">
            <v>0</v>
          </cell>
          <cell r="L635">
            <v>0</v>
          </cell>
          <cell r="P635">
            <v>0</v>
          </cell>
          <cell r="Q635">
            <v>0</v>
          </cell>
          <cell r="R635">
            <v>0</v>
          </cell>
          <cell r="S635">
            <v>0</v>
          </cell>
          <cell r="X635">
            <v>0</v>
          </cell>
          <cell r="Y635">
            <v>0</v>
          </cell>
          <cell r="Z635">
            <v>0</v>
          </cell>
          <cell r="AA635">
            <v>0</v>
          </cell>
          <cell r="AB635">
            <v>0</v>
          </cell>
          <cell r="AE635">
            <v>0</v>
          </cell>
          <cell r="AF635">
            <v>0</v>
          </cell>
          <cell r="AG635">
            <v>0</v>
          </cell>
          <cell r="AH635">
            <v>0</v>
          </cell>
          <cell r="AJ635">
            <v>0</v>
          </cell>
          <cell r="AK635">
            <v>0</v>
          </cell>
          <cell r="AO635">
            <v>0</v>
          </cell>
        </row>
        <row r="636">
          <cell r="A636">
            <v>10785</v>
          </cell>
          <cell r="K636">
            <v>0</v>
          </cell>
          <cell r="L636">
            <v>0</v>
          </cell>
          <cell r="P636">
            <v>0</v>
          </cell>
          <cell r="Q636">
            <v>0</v>
          </cell>
          <cell r="R636">
            <v>0</v>
          </cell>
          <cell r="S636">
            <v>0</v>
          </cell>
          <cell r="X636">
            <v>0</v>
          </cell>
          <cell r="Y636">
            <v>0</v>
          </cell>
          <cell r="Z636">
            <v>0</v>
          </cell>
          <cell r="AA636">
            <v>0</v>
          </cell>
          <cell r="AB636">
            <v>0</v>
          </cell>
          <cell r="AE636">
            <v>0</v>
          </cell>
          <cell r="AF636">
            <v>0</v>
          </cell>
          <cell r="AG636">
            <v>0</v>
          </cell>
          <cell r="AH636">
            <v>0</v>
          </cell>
          <cell r="AJ636">
            <v>0</v>
          </cell>
          <cell r="AK636">
            <v>0</v>
          </cell>
          <cell r="AO636">
            <v>0</v>
          </cell>
        </row>
        <row r="637">
          <cell r="A637">
            <v>10786</v>
          </cell>
          <cell r="K637">
            <v>0</v>
          </cell>
          <cell r="L637">
            <v>0</v>
          </cell>
          <cell r="P637">
            <v>0</v>
          </cell>
          <cell r="Q637">
            <v>0</v>
          </cell>
          <cell r="R637">
            <v>0</v>
          </cell>
          <cell r="S637">
            <v>0</v>
          </cell>
          <cell r="X637">
            <v>0</v>
          </cell>
          <cell r="Y637">
            <v>0</v>
          </cell>
          <cell r="Z637">
            <v>0</v>
          </cell>
          <cell r="AA637">
            <v>0</v>
          </cell>
          <cell r="AB637">
            <v>0</v>
          </cell>
          <cell r="AE637">
            <v>0</v>
          </cell>
          <cell r="AF637">
            <v>0</v>
          </cell>
          <cell r="AG637">
            <v>0</v>
          </cell>
          <cell r="AH637">
            <v>0</v>
          </cell>
          <cell r="AJ637">
            <v>0</v>
          </cell>
          <cell r="AK637">
            <v>0</v>
          </cell>
          <cell r="AO637">
            <v>0</v>
          </cell>
        </row>
        <row r="638">
          <cell r="A638">
            <v>10787</v>
          </cell>
          <cell r="K638">
            <v>0</v>
          </cell>
          <cell r="L638">
            <v>0</v>
          </cell>
          <cell r="P638">
            <v>0</v>
          </cell>
          <cell r="Q638">
            <v>0</v>
          </cell>
          <cell r="R638">
            <v>0</v>
          </cell>
          <cell r="S638">
            <v>0</v>
          </cell>
          <cell r="X638">
            <v>0</v>
          </cell>
          <cell r="Y638">
            <v>0</v>
          </cell>
          <cell r="Z638">
            <v>0</v>
          </cell>
          <cell r="AA638">
            <v>0</v>
          </cell>
          <cell r="AB638">
            <v>0</v>
          </cell>
          <cell r="AO638">
            <v>0</v>
          </cell>
        </row>
        <row r="639">
          <cell r="A639">
            <v>10790</v>
          </cell>
          <cell r="B639">
            <v>78</v>
          </cell>
          <cell r="C639" t="str">
            <v>II.a.1</v>
          </cell>
          <cell r="D639" t="str">
            <v>Rubber sheet dan carpet termasuk embedded plate dan clamping plate</v>
          </cell>
          <cell r="E639" t="str">
            <v>m</v>
          </cell>
          <cell r="F639">
            <v>25</v>
          </cell>
          <cell r="Z639">
            <v>0</v>
          </cell>
          <cell r="AA639">
            <v>0</v>
          </cell>
          <cell r="AB639">
            <v>0</v>
          </cell>
          <cell r="AJ639">
            <v>0</v>
          </cell>
          <cell r="AK639">
            <v>0</v>
          </cell>
          <cell r="AO639">
            <v>0</v>
          </cell>
          <cell r="AS639">
            <v>0</v>
          </cell>
          <cell r="AT639">
            <v>0</v>
          </cell>
          <cell r="AV639">
            <v>0</v>
          </cell>
          <cell r="AW639">
            <v>0</v>
          </cell>
          <cell r="AX639">
            <v>0</v>
          </cell>
          <cell r="AZ639">
            <v>0</v>
          </cell>
          <cell r="BA639">
            <v>0</v>
          </cell>
          <cell r="BB639">
            <v>0</v>
          </cell>
          <cell r="BC639">
            <v>0</v>
          </cell>
          <cell r="BD639">
            <v>0</v>
          </cell>
        </row>
        <row r="640">
          <cell r="A640">
            <v>10791</v>
          </cell>
          <cell r="K640">
            <v>0</v>
          </cell>
          <cell r="L640">
            <v>1</v>
          </cell>
          <cell r="M640">
            <v>25</v>
          </cell>
          <cell r="N640">
            <v>7</v>
          </cell>
          <cell r="O640">
            <v>1</v>
          </cell>
          <cell r="P640">
            <v>175</v>
          </cell>
          <cell r="Q640">
            <v>25</v>
          </cell>
          <cell r="R640">
            <v>0</v>
          </cell>
          <cell r="S640">
            <v>0</v>
          </cell>
          <cell r="X640">
            <v>0</v>
          </cell>
          <cell r="Y640">
            <v>0</v>
          </cell>
          <cell r="Z640">
            <v>0</v>
          </cell>
          <cell r="AA640">
            <v>0</v>
          </cell>
          <cell r="AB640">
            <v>0</v>
          </cell>
          <cell r="AF640">
            <v>25</v>
          </cell>
          <cell r="AO640">
            <v>0</v>
          </cell>
        </row>
        <row r="641">
          <cell r="A641">
            <v>10792</v>
          </cell>
          <cell r="K641">
            <v>0</v>
          </cell>
          <cell r="L641">
            <v>0</v>
          </cell>
          <cell r="P641">
            <v>0</v>
          </cell>
          <cell r="Q641">
            <v>0</v>
          </cell>
          <cell r="R641">
            <v>0</v>
          </cell>
          <cell r="S641">
            <v>0</v>
          </cell>
          <cell r="X641">
            <v>0</v>
          </cell>
          <cell r="Y641">
            <v>0</v>
          </cell>
          <cell r="Z641">
            <v>0</v>
          </cell>
          <cell r="AA641">
            <v>0</v>
          </cell>
          <cell r="AB641">
            <v>0</v>
          </cell>
          <cell r="AF641">
            <v>0</v>
          </cell>
          <cell r="AO641">
            <v>0</v>
          </cell>
        </row>
        <row r="642">
          <cell r="A642">
            <v>10793</v>
          </cell>
          <cell r="K642">
            <v>0</v>
          </cell>
          <cell r="L642">
            <v>0</v>
          </cell>
          <cell r="P642">
            <v>0</v>
          </cell>
          <cell r="Q642">
            <v>0</v>
          </cell>
          <cell r="R642">
            <v>0</v>
          </cell>
          <cell r="S642">
            <v>0</v>
          </cell>
          <cell r="X642">
            <v>0</v>
          </cell>
          <cell r="Y642">
            <v>0</v>
          </cell>
          <cell r="Z642">
            <v>0</v>
          </cell>
          <cell r="AA642">
            <v>0</v>
          </cell>
          <cell r="AB642">
            <v>0</v>
          </cell>
          <cell r="AO642">
            <v>0</v>
          </cell>
        </row>
        <row r="643">
          <cell r="A643">
            <v>10794</v>
          </cell>
          <cell r="K643">
            <v>0</v>
          </cell>
          <cell r="L643">
            <v>0</v>
          </cell>
          <cell r="P643">
            <v>0</v>
          </cell>
          <cell r="Q643">
            <v>0</v>
          </cell>
          <cell r="R643">
            <v>0</v>
          </cell>
          <cell r="S643">
            <v>0</v>
          </cell>
          <cell r="X643">
            <v>0</v>
          </cell>
          <cell r="Y643">
            <v>0</v>
          </cell>
          <cell r="Z643">
            <v>0</v>
          </cell>
          <cell r="AA643">
            <v>0</v>
          </cell>
          <cell r="AB643">
            <v>0</v>
          </cell>
          <cell r="AO643">
            <v>0</v>
          </cell>
        </row>
        <row r="644">
          <cell r="A644">
            <v>10795</v>
          </cell>
          <cell r="K644">
            <v>0</v>
          </cell>
          <cell r="L644">
            <v>0</v>
          </cell>
          <cell r="P644">
            <v>0</v>
          </cell>
          <cell r="Q644">
            <v>0</v>
          </cell>
          <cell r="R644">
            <v>0</v>
          </cell>
          <cell r="S644">
            <v>0</v>
          </cell>
          <cell r="X644">
            <v>0</v>
          </cell>
          <cell r="Y644">
            <v>0</v>
          </cell>
          <cell r="Z644">
            <v>0</v>
          </cell>
          <cell r="AA644">
            <v>0</v>
          </cell>
          <cell r="AB644">
            <v>0</v>
          </cell>
          <cell r="AO644">
            <v>0</v>
          </cell>
        </row>
        <row r="645">
          <cell r="A645">
            <v>10796</v>
          </cell>
          <cell r="K645">
            <v>0</v>
          </cell>
          <cell r="L645">
            <v>0</v>
          </cell>
          <cell r="P645">
            <v>0</v>
          </cell>
          <cell r="Q645">
            <v>0</v>
          </cell>
          <cell r="R645">
            <v>0</v>
          </cell>
          <cell r="S645">
            <v>0</v>
          </cell>
          <cell r="X645">
            <v>0</v>
          </cell>
          <cell r="Y645">
            <v>0</v>
          </cell>
          <cell r="Z645">
            <v>0</v>
          </cell>
          <cell r="AA645">
            <v>0</v>
          </cell>
          <cell r="AB645">
            <v>0</v>
          </cell>
          <cell r="AO645">
            <v>0</v>
          </cell>
        </row>
        <row r="646">
          <cell r="A646">
            <v>10797</v>
          </cell>
          <cell r="K646">
            <v>0</v>
          </cell>
          <cell r="L646">
            <v>0</v>
          </cell>
          <cell r="P646">
            <v>0</v>
          </cell>
          <cell r="Q646">
            <v>0</v>
          </cell>
          <cell r="R646">
            <v>0</v>
          </cell>
          <cell r="S646">
            <v>0</v>
          </cell>
          <cell r="X646">
            <v>0</v>
          </cell>
          <cell r="Y646">
            <v>0</v>
          </cell>
          <cell r="Z646">
            <v>0</v>
          </cell>
          <cell r="AA646">
            <v>0</v>
          </cell>
          <cell r="AB646">
            <v>0</v>
          </cell>
          <cell r="AO646">
            <v>0</v>
          </cell>
        </row>
        <row r="647">
          <cell r="A647">
            <v>10800</v>
          </cell>
          <cell r="B647">
            <v>79</v>
          </cell>
          <cell r="C647" t="str">
            <v>II.a.2</v>
          </cell>
          <cell r="D647" t="str">
            <v>Embedded pipes system</v>
          </cell>
          <cell r="E647" t="str">
            <v>m</v>
          </cell>
          <cell r="F647">
            <v>40</v>
          </cell>
          <cell r="Z647">
            <v>0</v>
          </cell>
          <cell r="AA647">
            <v>0</v>
          </cell>
          <cell r="AB647">
            <v>0</v>
          </cell>
          <cell r="AO647">
            <v>0</v>
          </cell>
          <cell r="AV647">
            <v>0</v>
          </cell>
          <cell r="AW647">
            <v>0</v>
          </cell>
          <cell r="AX647">
            <v>0</v>
          </cell>
          <cell r="AZ647">
            <v>0</v>
          </cell>
          <cell r="BA647">
            <v>0</v>
          </cell>
          <cell r="BB647">
            <v>0</v>
          </cell>
          <cell r="BC647">
            <v>0</v>
          </cell>
          <cell r="BD647">
            <v>0</v>
          </cell>
        </row>
        <row r="648">
          <cell r="A648">
            <v>10801</v>
          </cell>
          <cell r="K648">
            <v>0</v>
          </cell>
          <cell r="L648">
            <v>1</v>
          </cell>
          <cell r="M648">
            <v>25</v>
          </cell>
          <cell r="N648">
            <v>7</v>
          </cell>
          <cell r="O648">
            <v>1</v>
          </cell>
          <cell r="P648">
            <v>175</v>
          </cell>
          <cell r="Q648">
            <v>40</v>
          </cell>
          <cell r="R648">
            <v>0</v>
          </cell>
          <cell r="S648">
            <v>0</v>
          </cell>
          <cell r="X648">
            <v>0</v>
          </cell>
          <cell r="Y648">
            <v>0</v>
          </cell>
          <cell r="Z648">
            <v>0</v>
          </cell>
          <cell r="AA648">
            <v>0</v>
          </cell>
          <cell r="AB648">
            <v>0</v>
          </cell>
          <cell r="AF648">
            <v>40</v>
          </cell>
          <cell r="AO648">
            <v>0</v>
          </cell>
        </row>
        <row r="649">
          <cell r="A649">
            <v>10802</v>
          </cell>
          <cell r="K649">
            <v>0</v>
          </cell>
          <cell r="L649">
            <v>0</v>
          </cell>
          <cell r="P649">
            <v>0</v>
          </cell>
          <cell r="Q649">
            <v>0</v>
          </cell>
          <cell r="R649">
            <v>0</v>
          </cell>
          <cell r="S649">
            <v>0</v>
          </cell>
          <cell r="X649">
            <v>0</v>
          </cell>
          <cell r="Y649">
            <v>0</v>
          </cell>
          <cell r="Z649">
            <v>0</v>
          </cell>
          <cell r="AA649">
            <v>0</v>
          </cell>
          <cell r="AB649">
            <v>0</v>
          </cell>
          <cell r="AF649">
            <v>0</v>
          </cell>
          <cell r="AO649">
            <v>0</v>
          </cell>
        </row>
        <row r="650">
          <cell r="A650">
            <v>10803</v>
          </cell>
          <cell r="K650">
            <v>0</v>
          </cell>
          <cell r="L650">
            <v>0</v>
          </cell>
          <cell r="P650">
            <v>0</v>
          </cell>
          <cell r="Q650">
            <v>0</v>
          </cell>
          <cell r="R650">
            <v>0</v>
          </cell>
          <cell r="S650">
            <v>0</v>
          </cell>
          <cell r="X650">
            <v>0</v>
          </cell>
          <cell r="Y650">
            <v>0</v>
          </cell>
          <cell r="Z650">
            <v>0</v>
          </cell>
          <cell r="AA650">
            <v>0</v>
          </cell>
          <cell r="AB650">
            <v>0</v>
          </cell>
          <cell r="AO650">
            <v>0</v>
          </cell>
        </row>
        <row r="651">
          <cell r="A651">
            <v>10804</v>
          </cell>
          <cell r="K651">
            <v>0</v>
          </cell>
          <cell r="L651">
            <v>0</v>
          </cell>
          <cell r="P651">
            <v>0</v>
          </cell>
          <cell r="Q651">
            <v>0</v>
          </cell>
          <cell r="R651">
            <v>0</v>
          </cell>
          <cell r="S651">
            <v>0</v>
          </cell>
          <cell r="X651">
            <v>0</v>
          </cell>
          <cell r="Y651">
            <v>0</v>
          </cell>
          <cell r="Z651">
            <v>0</v>
          </cell>
          <cell r="AA651">
            <v>0</v>
          </cell>
          <cell r="AB651">
            <v>0</v>
          </cell>
          <cell r="AO651">
            <v>0</v>
          </cell>
        </row>
        <row r="652">
          <cell r="A652">
            <v>10805</v>
          </cell>
          <cell r="K652">
            <v>0</v>
          </cell>
          <cell r="L652">
            <v>0</v>
          </cell>
          <cell r="P652">
            <v>0</v>
          </cell>
          <cell r="Q652">
            <v>0</v>
          </cell>
          <cell r="R652">
            <v>0</v>
          </cell>
          <cell r="S652">
            <v>0</v>
          </cell>
          <cell r="X652">
            <v>0</v>
          </cell>
          <cell r="Y652">
            <v>0</v>
          </cell>
          <cell r="Z652">
            <v>0</v>
          </cell>
          <cell r="AA652">
            <v>0</v>
          </cell>
          <cell r="AB652">
            <v>0</v>
          </cell>
          <cell r="AO652">
            <v>0</v>
          </cell>
        </row>
        <row r="653">
          <cell r="A653">
            <v>10806</v>
          </cell>
          <cell r="K653">
            <v>0</v>
          </cell>
          <cell r="L653">
            <v>0</v>
          </cell>
          <cell r="P653">
            <v>0</v>
          </cell>
          <cell r="Q653">
            <v>0</v>
          </cell>
          <cell r="R653">
            <v>0</v>
          </cell>
          <cell r="S653">
            <v>0</v>
          </cell>
          <cell r="X653">
            <v>0</v>
          </cell>
          <cell r="Y653">
            <v>0</v>
          </cell>
          <cell r="Z653">
            <v>0</v>
          </cell>
          <cell r="AA653">
            <v>0</v>
          </cell>
          <cell r="AB653">
            <v>0</v>
          </cell>
          <cell r="AO653">
            <v>0</v>
          </cell>
        </row>
        <row r="654">
          <cell r="A654">
            <v>10807</v>
          </cell>
          <cell r="K654">
            <v>0</v>
          </cell>
          <cell r="L654">
            <v>0</v>
          </cell>
          <cell r="P654">
            <v>0</v>
          </cell>
          <cell r="Q654">
            <v>0</v>
          </cell>
          <cell r="R654">
            <v>0</v>
          </cell>
          <cell r="S654">
            <v>0</v>
          </cell>
          <cell r="X654">
            <v>0</v>
          </cell>
          <cell r="Y654">
            <v>0</v>
          </cell>
          <cell r="Z654">
            <v>0</v>
          </cell>
          <cell r="AA654">
            <v>0</v>
          </cell>
          <cell r="AB654">
            <v>0</v>
          </cell>
          <cell r="AO654">
            <v>0</v>
          </cell>
        </row>
        <row r="655">
          <cell r="A655">
            <v>10810</v>
          </cell>
          <cell r="B655">
            <v>80</v>
          </cell>
          <cell r="C655" t="str">
            <v>II.a.3.a</v>
          </cell>
          <cell r="D655" t="str">
            <v>Peralatan pompa dan motor penggerak</v>
          </cell>
          <cell r="E655" t="str">
            <v>set</v>
          </cell>
          <cell r="F655">
            <v>2</v>
          </cell>
          <cell r="Z655">
            <v>0</v>
          </cell>
          <cell r="AA655">
            <v>0</v>
          </cell>
          <cell r="AB655">
            <v>0</v>
          </cell>
          <cell r="AO655">
            <v>0</v>
          </cell>
          <cell r="AV655">
            <v>0</v>
          </cell>
          <cell r="AW655">
            <v>0</v>
          </cell>
          <cell r="AX655">
            <v>0</v>
          </cell>
          <cell r="AZ655">
            <v>0</v>
          </cell>
          <cell r="BA655">
            <v>0</v>
          </cell>
          <cell r="BB655">
            <v>0</v>
          </cell>
          <cell r="BC655">
            <v>0</v>
          </cell>
          <cell r="BD655">
            <v>0</v>
          </cell>
        </row>
        <row r="656">
          <cell r="A656">
            <v>10811</v>
          </cell>
          <cell r="K656">
            <v>0</v>
          </cell>
          <cell r="L656">
            <v>1</v>
          </cell>
          <cell r="M656">
            <v>25</v>
          </cell>
          <cell r="N656">
            <v>7</v>
          </cell>
          <cell r="O656">
            <v>1</v>
          </cell>
          <cell r="P656">
            <v>175</v>
          </cell>
          <cell r="Q656">
            <v>2</v>
          </cell>
          <cell r="R656">
            <v>0</v>
          </cell>
          <cell r="S656">
            <v>0</v>
          </cell>
          <cell r="X656">
            <v>0</v>
          </cell>
          <cell r="Y656">
            <v>0</v>
          </cell>
          <cell r="Z656">
            <v>0</v>
          </cell>
          <cell r="AA656">
            <v>0</v>
          </cell>
          <cell r="AB656">
            <v>0</v>
          </cell>
          <cell r="AF656">
            <v>2</v>
          </cell>
          <cell r="AO656">
            <v>0</v>
          </cell>
        </row>
        <row r="657">
          <cell r="A657">
            <v>10812</v>
          </cell>
          <cell r="K657">
            <v>0</v>
          </cell>
          <cell r="L657">
            <v>0</v>
          </cell>
          <cell r="P657">
            <v>0</v>
          </cell>
          <cell r="Q657">
            <v>0</v>
          </cell>
          <cell r="R657">
            <v>0</v>
          </cell>
          <cell r="S657">
            <v>0</v>
          </cell>
          <cell r="X657">
            <v>0</v>
          </cell>
          <cell r="Y657">
            <v>0</v>
          </cell>
          <cell r="Z657">
            <v>0</v>
          </cell>
          <cell r="AA657">
            <v>0</v>
          </cell>
          <cell r="AB657">
            <v>0</v>
          </cell>
          <cell r="AF657">
            <v>0</v>
          </cell>
          <cell r="AO657">
            <v>0</v>
          </cell>
        </row>
        <row r="658">
          <cell r="A658">
            <v>10813</v>
          </cell>
          <cell r="K658">
            <v>0</v>
          </cell>
          <cell r="L658">
            <v>0</v>
          </cell>
          <cell r="P658">
            <v>0</v>
          </cell>
          <cell r="Q658">
            <v>0</v>
          </cell>
          <cell r="R658">
            <v>0</v>
          </cell>
          <cell r="S658">
            <v>0</v>
          </cell>
          <cell r="X658">
            <v>0</v>
          </cell>
          <cell r="Y658">
            <v>0</v>
          </cell>
          <cell r="Z658">
            <v>0</v>
          </cell>
          <cell r="AA658">
            <v>0</v>
          </cell>
          <cell r="AB658">
            <v>0</v>
          </cell>
          <cell r="AO658">
            <v>0</v>
          </cell>
        </row>
        <row r="659">
          <cell r="A659">
            <v>10814</v>
          </cell>
          <cell r="K659">
            <v>0</v>
          </cell>
          <cell r="L659">
            <v>0</v>
          </cell>
          <cell r="P659">
            <v>0</v>
          </cell>
          <cell r="Q659">
            <v>0</v>
          </cell>
          <cell r="R659">
            <v>0</v>
          </cell>
          <cell r="S659">
            <v>0</v>
          </cell>
          <cell r="X659">
            <v>0</v>
          </cell>
          <cell r="Y659">
            <v>0</v>
          </cell>
          <cell r="Z659">
            <v>0</v>
          </cell>
          <cell r="AA659">
            <v>0</v>
          </cell>
          <cell r="AB659">
            <v>0</v>
          </cell>
          <cell r="AO659">
            <v>0</v>
          </cell>
        </row>
        <row r="660">
          <cell r="A660">
            <v>10815</v>
          </cell>
          <cell r="K660">
            <v>0</v>
          </cell>
          <cell r="L660">
            <v>0</v>
          </cell>
          <cell r="P660">
            <v>0</v>
          </cell>
          <cell r="Q660">
            <v>0</v>
          </cell>
          <cell r="R660">
            <v>0</v>
          </cell>
          <cell r="S660">
            <v>0</v>
          </cell>
          <cell r="X660">
            <v>0</v>
          </cell>
          <cell r="Y660">
            <v>0</v>
          </cell>
          <cell r="Z660">
            <v>0</v>
          </cell>
          <cell r="AA660">
            <v>0</v>
          </cell>
          <cell r="AB660">
            <v>0</v>
          </cell>
          <cell r="AO660">
            <v>0</v>
          </cell>
        </row>
        <row r="661">
          <cell r="A661">
            <v>10816</v>
          </cell>
          <cell r="K661">
            <v>0</v>
          </cell>
          <cell r="L661">
            <v>0</v>
          </cell>
          <cell r="P661">
            <v>0</v>
          </cell>
          <cell r="Q661">
            <v>0</v>
          </cell>
          <cell r="R661">
            <v>0</v>
          </cell>
          <cell r="S661">
            <v>0</v>
          </cell>
          <cell r="X661">
            <v>0</v>
          </cell>
          <cell r="Y661">
            <v>0</v>
          </cell>
          <cell r="Z661">
            <v>0</v>
          </cell>
          <cell r="AA661">
            <v>0</v>
          </cell>
          <cell r="AB661">
            <v>0</v>
          </cell>
          <cell r="AO661">
            <v>0</v>
          </cell>
        </row>
        <row r="662">
          <cell r="A662">
            <v>10817</v>
          </cell>
          <cell r="K662">
            <v>0</v>
          </cell>
          <cell r="L662">
            <v>0</v>
          </cell>
          <cell r="P662">
            <v>0</v>
          </cell>
          <cell r="Q662">
            <v>0</v>
          </cell>
          <cell r="R662">
            <v>0</v>
          </cell>
          <cell r="S662">
            <v>0</v>
          </cell>
          <cell r="X662">
            <v>0</v>
          </cell>
          <cell r="Y662">
            <v>0</v>
          </cell>
          <cell r="Z662">
            <v>0</v>
          </cell>
          <cell r="AA662">
            <v>0</v>
          </cell>
          <cell r="AB662">
            <v>0</v>
          </cell>
          <cell r="AO662">
            <v>0</v>
          </cell>
        </row>
        <row r="663">
          <cell r="A663">
            <v>10820</v>
          </cell>
          <cell r="B663">
            <v>81</v>
          </cell>
          <cell r="C663" t="str">
            <v>II.a.3.b</v>
          </cell>
          <cell r="D663" t="str">
            <v>Peralatan di rumah pompa (valve, panel pompa, genset)</v>
          </cell>
          <cell r="E663" t="str">
            <v>set</v>
          </cell>
          <cell r="F663">
            <v>1</v>
          </cell>
          <cell r="Z663">
            <v>0</v>
          </cell>
          <cell r="AA663">
            <v>0</v>
          </cell>
          <cell r="AB663">
            <v>0</v>
          </cell>
          <cell r="AO663">
            <v>0</v>
          </cell>
          <cell r="AV663">
            <v>0</v>
          </cell>
          <cell r="AW663">
            <v>0</v>
          </cell>
          <cell r="AX663">
            <v>0</v>
          </cell>
          <cell r="AZ663">
            <v>0</v>
          </cell>
          <cell r="BA663">
            <v>0</v>
          </cell>
          <cell r="BB663">
            <v>0</v>
          </cell>
          <cell r="BC663">
            <v>0</v>
          </cell>
          <cell r="BD663">
            <v>0</v>
          </cell>
        </row>
        <row r="664">
          <cell r="A664">
            <v>10821</v>
          </cell>
          <cell r="K664">
            <v>0</v>
          </cell>
          <cell r="L664">
            <v>1</v>
          </cell>
          <cell r="M664">
            <v>25</v>
          </cell>
          <cell r="N664">
            <v>7</v>
          </cell>
          <cell r="O664">
            <v>1</v>
          </cell>
          <cell r="P664">
            <v>175</v>
          </cell>
          <cell r="Q664">
            <v>1</v>
          </cell>
          <cell r="R664">
            <v>0</v>
          </cell>
          <cell r="S664">
            <v>0</v>
          </cell>
          <cell r="X664">
            <v>0</v>
          </cell>
          <cell r="Y664">
            <v>0</v>
          </cell>
          <cell r="Z664">
            <v>0</v>
          </cell>
          <cell r="AA664">
            <v>0</v>
          </cell>
          <cell r="AB664">
            <v>0</v>
          </cell>
          <cell r="AF664">
            <v>1</v>
          </cell>
          <cell r="AO664">
            <v>0</v>
          </cell>
        </row>
        <row r="665">
          <cell r="A665">
            <v>10822</v>
          </cell>
          <cell r="K665">
            <v>0</v>
          </cell>
          <cell r="L665">
            <v>0</v>
          </cell>
          <cell r="P665">
            <v>0</v>
          </cell>
          <cell r="Q665">
            <v>0</v>
          </cell>
          <cell r="R665">
            <v>0</v>
          </cell>
          <cell r="S665">
            <v>0</v>
          </cell>
          <cell r="X665">
            <v>0</v>
          </cell>
          <cell r="Y665">
            <v>0</v>
          </cell>
          <cell r="Z665">
            <v>0</v>
          </cell>
          <cell r="AA665">
            <v>0</v>
          </cell>
          <cell r="AB665">
            <v>0</v>
          </cell>
          <cell r="AF665">
            <v>0</v>
          </cell>
          <cell r="AO665">
            <v>0</v>
          </cell>
        </row>
        <row r="666">
          <cell r="A666">
            <v>10823</v>
          </cell>
          <cell r="K666">
            <v>0</v>
          </cell>
          <cell r="L666">
            <v>0</v>
          </cell>
          <cell r="P666">
            <v>0</v>
          </cell>
          <cell r="Q666">
            <v>0</v>
          </cell>
          <cell r="R666">
            <v>0</v>
          </cell>
          <cell r="S666">
            <v>0</v>
          </cell>
          <cell r="X666">
            <v>0</v>
          </cell>
          <cell r="Y666">
            <v>0</v>
          </cell>
          <cell r="Z666">
            <v>0</v>
          </cell>
          <cell r="AA666">
            <v>0</v>
          </cell>
          <cell r="AB666">
            <v>0</v>
          </cell>
          <cell r="AO666">
            <v>0</v>
          </cell>
        </row>
        <row r="667">
          <cell r="A667">
            <v>10824</v>
          </cell>
          <cell r="K667">
            <v>0</v>
          </cell>
          <cell r="L667">
            <v>0</v>
          </cell>
          <cell r="P667">
            <v>0</v>
          </cell>
          <cell r="Q667">
            <v>0</v>
          </cell>
          <cell r="R667">
            <v>0</v>
          </cell>
          <cell r="S667">
            <v>0</v>
          </cell>
          <cell r="X667">
            <v>0</v>
          </cell>
          <cell r="Y667">
            <v>0</v>
          </cell>
          <cell r="Z667">
            <v>0</v>
          </cell>
          <cell r="AA667">
            <v>0</v>
          </cell>
          <cell r="AB667">
            <v>0</v>
          </cell>
          <cell r="AO667">
            <v>0</v>
          </cell>
        </row>
        <row r="668">
          <cell r="A668">
            <v>10825</v>
          </cell>
          <cell r="K668">
            <v>0</v>
          </cell>
          <cell r="L668">
            <v>0</v>
          </cell>
          <cell r="P668">
            <v>0</v>
          </cell>
          <cell r="Q668">
            <v>0</v>
          </cell>
          <cell r="R668">
            <v>0</v>
          </cell>
          <cell r="S668">
            <v>0</v>
          </cell>
          <cell r="X668">
            <v>0</v>
          </cell>
          <cell r="Y668">
            <v>0</v>
          </cell>
          <cell r="Z668">
            <v>0</v>
          </cell>
          <cell r="AA668">
            <v>0</v>
          </cell>
          <cell r="AB668">
            <v>0</v>
          </cell>
          <cell r="AO668">
            <v>0</v>
          </cell>
        </row>
        <row r="669">
          <cell r="A669">
            <v>10826</v>
          </cell>
          <cell r="K669">
            <v>0</v>
          </cell>
          <cell r="L669">
            <v>0</v>
          </cell>
          <cell r="P669">
            <v>0</v>
          </cell>
          <cell r="Q669">
            <v>0</v>
          </cell>
          <cell r="R669">
            <v>0</v>
          </cell>
          <cell r="S669">
            <v>0</v>
          </cell>
          <cell r="X669">
            <v>0</v>
          </cell>
          <cell r="Y669">
            <v>0</v>
          </cell>
          <cell r="Z669">
            <v>0</v>
          </cell>
          <cell r="AA669">
            <v>0</v>
          </cell>
          <cell r="AB669">
            <v>0</v>
          </cell>
          <cell r="AO669">
            <v>0</v>
          </cell>
        </row>
        <row r="670">
          <cell r="A670">
            <v>10827</v>
          </cell>
          <cell r="K670">
            <v>0</v>
          </cell>
          <cell r="L670">
            <v>0</v>
          </cell>
          <cell r="P670">
            <v>0</v>
          </cell>
          <cell r="Q670">
            <v>0</v>
          </cell>
          <cell r="R670">
            <v>0</v>
          </cell>
          <cell r="S670">
            <v>0</v>
          </cell>
          <cell r="X670">
            <v>0</v>
          </cell>
          <cell r="Y670">
            <v>0</v>
          </cell>
          <cell r="Z670">
            <v>0</v>
          </cell>
          <cell r="AA670">
            <v>0</v>
          </cell>
          <cell r="AB670">
            <v>0</v>
          </cell>
          <cell r="AO670">
            <v>0</v>
          </cell>
        </row>
        <row r="671">
          <cell r="A671">
            <v>10830</v>
          </cell>
          <cell r="B671">
            <v>82</v>
          </cell>
          <cell r="C671" t="str">
            <v>II.b.1.a</v>
          </cell>
          <cell r="D671" t="str">
            <v>Pengadaan dan pemasangan pintu air uk. L=2,00 x H =3.00 m</v>
          </cell>
          <cell r="E671" t="str">
            <v>set</v>
          </cell>
          <cell r="F671">
            <v>1</v>
          </cell>
          <cell r="H671">
            <v>1</v>
          </cell>
          <cell r="Z671">
            <v>500</v>
          </cell>
          <cell r="AA671">
            <v>500</v>
          </cell>
          <cell r="AB671">
            <v>500</v>
          </cell>
          <cell r="AJ671">
            <v>0</v>
          </cell>
          <cell r="AK671">
            <v>0</v>
          </cell>
          <cell r="AO671">
            <v>1</v>
          </cell>
          <cell r="AS671" t="e">
            <v>#N/A</v>
          </cell>
          <cell r="AT671" t="e">
            <v>#N/A</v>
          </cell>
          <cell r="AV671">
            <v>0</v>
          </cell>
          <cell r="AW671" t="e">
            <v>#N/A</v>
          </cell>
          <cell r="AX671" t="e">
            <v>#N/A</v>
          </cell>
          <cell r="AZ671">
            <v>500</v>
          </cell>
          <cell r="BA671">
            <v>0</v>
          </cell>
          <cell r="BB671" t="e">
            <v>#N/A</v>
          </cell>
          <cell r="BC671">
            <v>0</v>
          </cell>
          <cell r="BD671" t="e">
            <v>#N/A</v>
          </cell>
        </row>
        <row r="672">
          <cell r="A672">
            <v>10831</v>
          </cell>
          <cell r="G672" t="str">
            <v>Alat bantu</v>
          </cell>
          <cell r="H672">
            <v>1</v>
          </cell>
          <cell r="I672" t="str">
            <v>ls</v>
          </cell>
          <cell r="J672">
            <v>1</v>
          </cell>
          <cell r="K672">
            <v>1</v>
          </cell>
          <cell r="L672">
            <v>1</v>
          </cell>
          <cell r="M672">
            <v>25</v>
          </cell>
          <cell r="N672">
            <v>7</v>
          </cell>
          <cell r="O672">
            <v>1</v>
          </cell>
          <cell r="P672">
            <v>175</v>
          </cell>
          <cell r="Q672">
            <v>1</v>
          </cell>
          <cell r="R672">
            <v>1</v>
          </cell>
          <cell r="S672">
            <v>0.02</v>
          </cell>
          <cell r="T672">
            <v>500</v>
          </cell>
          <cell r="U672">
            <v>0</v>
          </cell>
          <cell r="V672">
            <v>500</v>
          </cell>
          <cell r="W672">
            <v>0</v>
          </cell>
          <cell r="X672">
            <v>500</v>
          </cell>
          <cell r="Y672">
            <v>0</v>
          </cell>
          <cell r="Z672">
            <v>500</v>
          </cell>
          <cell r="AA672">
            <v>500</v>
          </cell>
          <cell r="AB672">
            <v>500</v>
          </cell>
          <cell r="AF672">
            <v>1</v>
          </cell>
          <cell r="AG672">
            <v>0</v>
          </cell>
          <cell r="AH672">
            <v>0</v>
          </cell>
          <cell r="AJ672">
            <v>0</v>
          </cell>
          <cell r="AK672">
            <v>0</v>
          </cell>
          <cell r="AM672">
            <v>1</v>
          </cell>
          <cell r="AN672" t="e">
            <v>#N/A</v>
          </cell>
          <cell r="AO672">
            <v>1</v>
          </cell>
          <cell r="AP672">
            <v>1</v>
          </cell>
          <cell r="AQ672">
            <v>1</v>
          </cell>
          <cell r="AR672" t="e">
            <v>#N/A</v>
          </cell>
          <cell r="AS672" t="e">
            <v>#N/A</v>
          </cell>
          <cell r="AT672" t="e">
            <v>#N/A</v>
          </cell>
        </row>
        <row r="673">
          <cell r="A673">
            <v>10832</v>
          </cell>
          <cell r="K673">
            <v>0</v>
          </cell>
          <cell r="L673">
            <v>0</v>
          </cell>
          <cell r="P673">
            <v>0</v>
          </cell>
          <cell r="Q673">
            <v>0</v>
          </cell>
          <cell r="R673">
            <v>0</v>
          </cell>
          <cell r="S673">
            <v>0</v>
          </cell>
          <cell r="V673">
            <v>0</v>
          </cell>
          <cell r="W673">
            <v>0</v>
          </cell>
          <cell r="X673">
            <v>0</v>
          </cell>
          <cell r="Y673">
            <v>0</v>
          </cell>
          <cell r="Z673">
            <v>0</v>
          </cell>
          <cell r="AA673">
            <v>0</v>
          </cell>
          <cell r="AB673">
            <v>0</v>
          </cell>
          <cell r="AF673">
            <v>0</v>
          </cell>
          <cell r="AG673">
            <v>0</v>
          </cell>
          <cell r="AH673">
            <v>0</v>
          </cell>
          <cell r="AJ673">
            <v>0</v>
          </cell>
          <cell r="AK673">
            <v>0</v>
          </cell>
          <cell r="AM673">
            <v>2</v>
          </cell>
          <cell r="AN673" t="e">
            <v>#N/A</v>
          </cell>
          <cell r="AO673">
            <v>0</v>
          </cell>
          <cell r="AP673">
            <v>1</v>
          </cell>
          <cell r="AQ673">
            <v>0</v>
          </cell>
          <cell r="AR673" t="e">
            <v>#N/A</v>
          </cell>
          <cell r="AS673" t="e">
            <v>#N/A</v>
          </cell>
          <cell r="AT673" t="e">
            <v>#N/A</v>
          </cell>
        </row>
        <row r="674">
          <cell r="A674">
            <v>10833</v>
          </cell>
          <cell r="K674">
            <v>0</v>
          </cell>
          <cell r="L674">
            <v>0</v>
          </cell>
          <cell r="P674">
            <v>0</v>
          </cell>
          <cell r="Q674">
            <v>0</v>
          </cell>
          <cell r="R674">
            <v>0</v>
          </cell>
          <cell r="S674">
            <v>0</v>
          </cell>
          <cell r="X674">
            <v>0</v>
          </cell>
          <cell r="Y674">
            <v>0</v>
          </cell>
          <cell r="Z674">
            <v>0</v>
          </cell>
          <cell r="AA674">
            <v>0</v>
          </cell>
          <cell r="AB674">
            <v>0</v>
          </cell>
          <cell r="AF674">
            <v>0</v>
          </cell>
          <cell r="AG674">
            <v>0</v>
          </cell>
          <cell r="AH674">
            <v>0</v>
          </cell>
          <cell r="AJ674">
            <v>0</v>
          </cell>
          <cell r="AK674">
            <v>0</v>
          </cell>
          <cell r="AM674">
            <v>4</v>
          </cell>
          <cell r="AN674" t="e">
            <v>#N/A</v>
          </cell>
          <cell r="AO674">
            <v>0</v>
          </cell>
          <cell r="AP674">
            <v>1</v>
          </cell>
          <cell r="AQ674">
            <v>0</v>
          </cell>
          <cell r="AR674" t="e">
            <v>#N/A</v>
          </cell>
          <cell r="AS674" t="e">
            <v>#N/A</v>
          </cell>
          <cell r="AT674" t="e">
            <v>#N/A</v>
          </cell>
        </row>
        <row r="675">
          <cell r="A675">
            <v>10834</v>
          </cell>
          <cell r="K675">
            <v>0</v>
          </cell>
          <cell r="L675">
            <v>0</v>
          </cell>
          <cell r="P675">
            <v>0</v>
          </cell>
          <cell r="Q675">
            <v>0</v>
          </cell>
          <cell r="R675">
            <v>0</v>
          </cell>
          <cell r="S675">
            <v>0</v>
          </cell>
          <cell r="X675">
            <v>0</v>
          </cell>
          <cell r="Y675">
            <v>0</v>
          </cell>
          <cell r="Z675">
            <v>0</v>
          </cell>
          <cell r="AA675">
            <v>0</v>
          </cell>
          <cell r="AB675">
            <v>0</v>
          </cell>
          <cell r="AF675">
            <v>0</v>
          </cell>
          <cell r="AG675">
            <v>0</v>
          </cell>
          <cell r="AH675">
            <v>0</v>
          </cell>
          <cell r="AJ675">
            <v>0</v>
          </cell>
          <cell r="AK675">
            <v>0</v>
          </cell>
          <cell r="AO675">
            <v>0</v>
          </cell>
        </row>
        <row r="676">
          <cell r="A676">
            <v>10835</v>
          </cell>
          <cell r="K676">
            <v>0</v>
          </cell>
          <cell r="L676">
            <v>0</v>
          </cell>
          <cell r="P676">
            <v>0</v>
          </cell>
          <cell r="Q676">
            <v>0</v>
          </cell>
          <cell r="R676">
            <v>0</v>
          </cell>
          <cell r="S676">
            <v>0</v>
          </cell>
          <cell r="X676">
            <v>0</v>
          </cell>
          <cell r="Y676">
            <v>0</v>
          </cell>
          <cell r="Z676">
            <v>0</v>
          </cell>
          <cell r="AA676">
            <v>0</v>
          </cell>
          <cell r="AB676">
            <v>0</v>
          </cell>
          <cell r="AO676">
            <v>0</v>
          </cell>
        </row>
        <row r="677">
          <cell r="A677">
            <v>10836</v>
          </cell>
          <cell r="K677">
            <v>0</v>
          </cell>
          <cell r="L677">
            <v>0</v>
          </cell>
          <cell r="P677">
            <v>0</v>
          </cell>
          <cell r="Q677">
            <v>0</v>
          </cell>
          <cell r="R677">
            <v>0</v>
          </cell>
          <cell r="S677">
            <v>0</v>
          </cell>
          <cell r="X677">
            <v>0</v>
          </cell>
          <cell r="Y677">
            <v>0</v>
          </cell>
          <cell r="Z677">
            <v>0</v>
          </cell>
          <cell r="AA677">
            <v>0</v>
          </cell>
          <cell r="AB677">
            <v>0</v>
          </cell>
          <cell r="AO677">
            <v>0</v>
          </cell>
        </row>
        <row r="678">
          <cell r="A678">
            <v>10837</v>
          </cell>
          <cell r="K678">
            <v>0</v>
          </cell>
          <cell r="L678">
            <v>0</v>
          </cell>
          <cell r="P678">
            <v>0</v>
          </cell>
          <cell r="Q678">
            <v>0</v>
          </cell>
          <cell r="R678">
            <v>0</v>
          </cell>
          <cell r="S678">
            <v>0</v>
          </cell>
          <cell r="X678">
            <v>0</v>
          </cell>
          <cell r="Y678">
            <v>0</v>
          </cell>
          <cell r="Z678">
            <v>0</v>
          </cell>
          <cell r="AA678">
            <v>0</v>
          </cell>
          <cell r="AB678">
            <v>0</v>
          </cell>
          <cell r="AO678">
            <v>0</v>
          </cell>
        </row>
        <row r="679">
          <cell r="A679">
            <v>10840</v>
          </cell>
          <cell r="B679">
            <v>83</v>
          </cell>
          <cell r="C679" t="str">
            <v>II.b.1.b</v>
          </cell>
          <cell r="D679" t="str">
            <v>Pengadaan dan pemasangan pintu air uk. L=1,00 x H =1.50 m</v>
          </cell>
          <cell r="E679" t="str">
            <v>set</v>
          </cell>
          <cell r="F679">
            <v>1</v>
          </cell>
          <cell r="H679">
            <v>1</v>
          </cell>
          <cell r="Z679">
            <v>500</v>
          </cell>
          <cell r="AA679">
            <v>500</v>
          </cell>
          <cell r="AB679">
            <v>500</v>
          </cell>
          <cell r="AJ679">
            <v>0</v>
          </cell>
          <cell r="AK679">
            <v>0</v>
          </cell>
          <cell r="AO679">
            <v>1</v>
          </cell>
          <cell r="AS679" t="e">
            <v>#N/A</v>
          </cell>
          <cell r="AT679" t="e">
            <v>#N/A</v>
          </cell>
          <cell r="AV679">
            <v>0</v>
          </cell>
          <cell r="AW679" t="e">
            <v>#N/A</v>
          </cell>
          <cell r="AX679" t="e">
            <v>#N/A</v>
          </cell>
          <cell r="AZ679">
            <v>500</v>
          </cell>
          <cell r="BA679">
            <v>0</v>
          </cell>
          <cell r="BB679" t="e">
            <v>#N/A</v>
          </cell>
          <cell r="BC679">
            <v>0</v>
          </cell>
          <cell r="BD679" t="e">
            <v>#N/A</v>
          </cell>
        </row>
        <row r="680">
          <cell r="A680">
            <v>10841</v>
          </cell>
          <cell r="G680" t="str">
            <v>Alat bantu</v>
          </cell>
          <cell r="H680">
            <v>1</v>
          </cell>
          <cell r="I680" t="str">
            <v>ls</v>
          </cell>
          <cell r="J680">
            <v>1</v>
          </cell>
          <cell r="K680">
            <v>1</v>
          </cell>
          <cell r="L680">
            <v>1</v>
          </cell>
          <cell r="M680">
            <v>25</v>
          </cell>
          <cell r="N680">
            <v>7</v>
          </cell>
          <cell r="O680">
            <v>1</v>
          </cell>
          <cell r="P680">
            <v>175</v>
          </cell>
          <cell r="Q680">
            <v>1</v>
          </cell>
          <cell r="R680">
            <v>1</v>
          </cell>
          <cell r="S680">
            <v>0.02</v>
          </cell>
          <cell r="T680">
            <v>500</v>
          </cell>
          <cell r="U680">
            <v>0</v>
          </cell>
          <cell r="V680">
            <v>500</v>
          </cell>
          <cell r="W680">
            <v>0</v>
          </cell>
          <cell r="X680">
            <v>500</v>
          </cell>
          <cell r="Y680">
            <v>0</v>
          </cell>
          <cell r="Z680">
            <v>500</v>
          </cell>
          <cell r="AA680">
            <v>500</v>
          </cell>
          <cell r="AB680">
            <v>500</v>
          </cell>
          <cell r="AF680">
            <v>1</v>
          </cell>
          <cell r="AG680">
            <v>0</v>
          </cell>
          <cell r="AH680">
            <v>0</v>
          </cell>
          <cell r="AJ680">
            <v>0</v>
          </cell>
          <cell r="AK680">
            <v>0</v>
          </cell>
          <cell r="AM680">
            <v>1</v>
          </cell>
          <cell r="AN680" t="e">
            <v>#N/A</v>
          </cell>
          <cell r="AO680">
            <v>1</v>
          </cell>
          <cell r="AP680">
            <v>1</v>
          </cell>
          <cell r="AQ680">
            <v>1</v>
          </cell>
          <cell r="AR680" t="e">
            <v>#N/A</v>
          </cell>
          <cell r="AS680" t="e">
            <v>#N/A</v>
          </cell>
          <cell r="AT680" t="e">
            <v>#N/A</v>
          </cell>
        </row>
        <row r="681">
          <cell r="A681">
            <v>10842</v>
          </cell>
          <cell r="K681">
            <v>0</v>
          </cell>
          <cell r="L681">
            <v>0</v>
          </cell>
          <cell r="P681">
            <v>0</v>
          </cell>
          <cell r="Q681">
            <v>0</v>
          </cell>
          <cell r="R681">
            <v>0</v>
          </cell>
          <cell r="S681">
            <v>0</v>
          </cell>
          <cell r="V681">
            <v>0</v>
          </cell>
          <cell r="W681">
            <v>0</v>
          </cell>
          <cell r="X681">
            <v>0</v>
          </cell>
          <cell r="Y681">
            <v>0</v>
          </cell>
          <cell r="Z681">
            <v>0</v>
          </cell>
          <cell r="AA681">
            <v>0</v>
          </cell>
          <cell r="AB681">
            <v>0</v>
          </cell>
          <cell r="AF681">
            <v>0</v>
          </cell>
          <cell r="AG681">
            <v>0</v>
          </cell>
          <cell r="AH681">
            <v>0</v>
          </cell>
          <cell r="AJ681">
            <v>0</v>
          </cell>
          <cell r="AK681">
            <v>0</v>
          </cell>
          <cell r="AM681">
            <v>2</v>
          </cell>
          <cell r="AN681" t="e">
            <v>#N/A</v>
          </cell>
          <cell r="AO681">
            <v>0</v>
          </cell>
          <cell r="AP681">
            <v>1</v>
          </cell>
          <cell r="AQ681">
            <v>0</v>
          </cell>
          <cell r="AR681" t="e">
            <v>#N/A</v>
          </cell>
          <cell r="AS681" t="e">
            <v>#N/A</v>
          </cell>
          <cell r="AT681" t="e">
            <v>#N/A</v>
          </cell>
        </row>
        <row r="682">
          <cell r="A682">
            <v>10843</v>
          </cell>
          <cell r="K682">
            <v>0</v>
          </cell>
          <cell r="L682">
            <v>0</v>
          </cell>
          <cell r="P682">
            <v>0</v>
          </cell>
          <cell r="Q682">
            <v>0</v>
          </cell>
          <cell r="R682">
            <v>0</v>
          </cell>
          <cell r="S682">
            <v>0</v>
          </cell>
          <cell r="X682">
            <v>0</v>
          </cell>
          <cell r="Y682">
            <v>0</v>
          </cell>
          <cell r="Z682">
            <v>0</v>
          </cell>
          <cell r="AA682">
            <v>0</v>
          </cell>
          <cell r="AB682">
            <v>0</v>
          </cell>
          <cell r="AF682">
            <v>0</v>
          </cell>
          <cell r="AG682">
            <v>0</v>
          </cell>
          <cell r="AH682">
            <v>0</v>
          </cell>
          <cell r="AJ682">
            <v>0</v>
          </cell>
          <cell r="AK682">
            <v>0</v>
          </cell>
          <cell r="AM682">
            <v>4</v>
          </cell>
          <cell r="AN682" t="e">
            <v>#N/A</v>
          </cell>
          <cell r="AO682">
            <v>0</v>
          </cell>
          <cell r="AP682">
            <v>1</v>
          </cell>
          <cell r="AQ682">
            <v>0</v>
          </cell>
          <cell r="AR682" t="e">
            <v>#N/A</v>
          </cell>
          <cell r="AS682" t="e">
            <v>#N/A</v>
          </cell>
          <cell r="AT682" t="e">
            <v>#N/A</v>
          </cell>
        </row>
        <row r="683">
          <cell r="A683">
            <v>10844</v>
          </cell>
          <cell r="K683">
            <v>0</v>
          </cell>
          <cell r="L683">
            <v>0</v>
          </cell>
          <cell r="P683">
            <v>0</v>
          </cell>
          <cell r="Q683">
            <v>0</v>
          </cell>
          <cell r="R683">
            <v>0</v>
          </cell>
          <cell r="S683">
            <v>0</v>
          </cell>
          <cell r="X683">
            <v>0</v>
          </cell>
          <cell r="Y683">
            <v>0</v>
          </cell>
          <cell r="Z683">
            <v>0</v>
          </cell>
          <cell r="AA683">
            <v>0</v>
          </cell>
          <cell r="AB683">
            <v>0</v>
          </cell>
          <cell r="AF683">
            <v>0</v>
          </cell>
          <cell r="AG683">
            <v>0</v>
          </cell>
          <cell r="AH683">
            <v>0</v>
          </cell>
          <cell r="AJ683">
            <v>0</v>
          </cell>
          <cell r="AK683">
            <v>0</v>
          </cell>
          <cell r="AO683">
            <v>0</v>
          </cell>
        </row>
        <row r="684">
          <cell r="A684">
            <v>10845</v>
          </cell>
          <cell r="K684">
            <v>0</v>
          </cell>
          <cell r="L684">
            <v>0</v>
          </cell>
          <cell r="P684">
            <v>0</v>
          </cell>
          <cell r="Q684">
            <v>0</v>
          </cell>
          <cell r="R684">
            <v>0</v>
          </cell>
          <cell r="S684">
            <v>0</v>
          </cell>
          <cell r="X684">
            <v>0</v>
          </cell>
          <cell r="Y684">
            <v>0</v>
          </cell>
          <cell r="Z684">
            <v>0</v>
          </cell>
          <cell r="AA684">
            <v>0</v>
          </cell>
          <cell r="AB684">
            <v>0</v>
          </cell>
          <cell r="AF684">
            <v>0</v>
          </cell>
          <cell r="AG684">
            <v>0</v>
          </cell>
          <cell r="AH684">
            <v>0</v>
          </cell>
          <cell r="AJ684">
            <v>0</v>
          </cell>
          <cell r="AK684">
            <v>0</v>
          </cell>
          <cell r="AO684">
            <v>0</v>
          </cell>
        </row>
        <row r="685">
          <cell r="A685">
            <v>10846</v>
          </cell>
          <cell r="K685">
            <v>0</v>
          </cell>
          <cell r="L685">
            <v>0</v>
          </cell>
          <cell r="P685">
            <v>0</v>
          </cell>
          <cell r="Q685">
            <v>0</v>
          </cell>
          <cell r="R685">
            <v>0</v>
          </cell>
          <cell r="S685">
            <v>0</v>
          </cell>
          <cell r="X685">
            <v>0</v>
          </cell>
          <cell r="Y685">
            <v>0</v>
          </cell>
          <cell r="Z685">
            <v>0</v>
          </cell>
          <cell r="AA685">
            <v>0</v>
          </cell>
          <cell r="AB685">
            <v>0</v>
          </cell>
          <cell r="AO685">
            <v>0</v>
          </cell>
        </row>
        <row r="686">
          <cell r="A686">
            <v>10847</v>
          </cell>
          <cell r="K686">
            <v>0</v>
          </cell>
          <cell r="L686">
            <v>0</v>
          </cell>
          <cell r="P686">
            <v>0</v>
          </cell>
          <cell r="Q686">
            <v>0</v>
          </cell>
          <cell r="R686">
            <v>0</v>
          </cell>
          <cell r="S686">
            <v>0</v>
          </cell>
          <cell r="X686">
            <v>0</v>
          </cell>
          <cell r="Y686">
            <v>0</v>
          </cell>
          <cell r="Z686">
            <v>0</v>
          </cell>
          <cell r="AA686">
            <v>0</v>
          </cell>
          <cell r="AB686">
            <v>0</v>
          </cell>
          <cell r="AO686">
            <v>0</v>
          </cell>
        </row>
      </sheetData>
      <sheetData sheetId="9"/>
      <sheetData sheetId="10"/>
      <sheetData sheetId="11"/>
      <sheetData sheetId="12"/>
      <sheetData sheetId="13"/>
      <sheetData sheetId="14"/>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
      <sheetName val="LKP"/>
      <sheetName val="REALI_XY B"/>
      <sheetName val="REALI_XY A"/>
      <sheetName val="MC"/>
      <sheetName val="RAB"/>
      <sheetName val="BAHAN"/>
      <sheetName val="ANL_SDA"/>
      <sheetName val="KOEF. ALAT_PEMADAT"/>
      <sheetName val="MENGGALI_TANAH"/>
      <sheetName val="TANAH_DIDATANGKAN"/>
      <sheetName val="JAM_ALAT"/>
      <sheetName val="CROSS 1"/>
      <sheetName val="CROSS 2"/>
      <sheetName val="TIMBUNAN"/>
      <sheetName val="X_Y"/>
      <sheetName val="Produksi alat"/>
      <sheetName val="Harga Alat"/>
      <sheetName val="Sheet1"/>
    </sheetNames>
    <sheetDataSet>
      <sheetData sheetId="0"/>
      <sheetData sheetId="1"/>
      <sheetData sheetId="2"/>
      <sheetData sheetId="3"/>
      <sheetData sheetId="4"/>
      <sheetData sheetId="5"/>
      <sheetData sheetId="6">
        <row r="9">
          <cell r="B9" t="str">
            <v>Pekerja</v>
          </cell>
          <cell r="C9" t="str">
            <v>Hari</v>
          </cell>
          <cell r="D9" t="str">
            <v>L.01</v>
          </cell>
          <cell r="E9">
            <v>90000</v>
          </cell>
          <cell r="F9">
            <v>12857.14</v>
          </cell>
        </row>
        <row r="10">
          <cell r="B10" t="str">
            <v>Tukang</v>
          </cell>
          <cell r="C10" t="str">
            <v>Hari</v>
          </cell>
          <cell r="D10" t="str">
            <v>L.02</v>
          </cell>
          <cell r="E10">
            <v>125000</v>
          </cell>
          <cell r="F10">
            <v>17857.14</v>
          </cell>
        </row>
        <row r="11">
          <cell r="B11" t="str">
            <v>Kepala Tukang</v>
          </cell>
          <cell r="C11" t="str">
            <v>Hari</v>
          </cell>
          <cell r="D11" t="str">
            <v>L.03</v>
          </cell>
          <cell r="E11">
            <v>150000</v>
          </cell>
          <cell r="F11">
            <v>21428.57</v>
          </cell>
        </row>
        <row r="12">
          <cell r="B12" t="str">
            <v>Mandor</v>
          </cell>
          <cell r="C12" t="str">
            <v>Hari</v>
          </cell>
          <cell r="D12" t="str">
            <v>L.04</v>
          </cell>
          <cell r="E12">
            <v>120000</v>
          </cell>
          <cell r="F12">
            <v>17142.86</v>
          </cell>
        </row>
        <row r="13">
          <cell r="B13" t="str">
            <v>Operator Alat Berat</v>
          </cell>
          <cell r="C13" t="str">
            <v>Hari</v>
          </cell>
          <cell r="E13">
            <v>250000</v>
          </cell>
          <cell r="F13">
            <v>35714.29</v>
          </cell>
        </row>
        <row r="14">
          <cell r="B14" t="str">
            <v>Pembantu Operator</v>
          </cell>
          <cell r="C14" t="str">
            <v>Hari</v>
          </cell>
          <cell r="E14">
            <v>120000</v>
          </cell>
          <cell r="F14">
            <v>17142.86</v>
          </cell>
        </row>
        <row r="16">
          <cell r="B16" t="str">
            <v>BAHAN</v>
          </cell>
        </row>
        <row r="17">
          <cell r="B17" t="str">
            <v>Pasir Urug</v>
          </cell>
          <cell r="C17" t="str">
            <v>M3</v>
          </cell>
          <cell r="E17">
            <v>205000</v>
          </cell>
        </row>
        <row r="18">
          <cell r="B18" t="str">
            <v>Pasir Beton</v>
          </cell>
          <cell r="C18" t="str">
            <v>M3</v>
          </cell>
          <cell r="E18">
            <v>225000</v>
          </cell>
          <cell r="F18">
            <v>160.71428571428572</v>
          </cell>
        </row>
        <row r="19">
          <cell r="B19" t="str">
            <v>Pasir Pasang</v>
          </cell>
          <cell r="C19" t="str">
            <v>M3</v>
          </cell>
          <cell r="E19">
            <v>225000</v>
          </cell>
        </row>
        <row r="20">
          <cell r="B20" t="str">
            <v>Kerikil Beton</v>
          </cell>
          <cell r="C20" t="str">
            <v>M3</v>
          </cell>
          <cell r="E20">
            <v>265000</v>
          </cell>
          <cell r="F20">
            <v>196.2962962962963</v>
          </cell>
        </row>
        <row r="21">
          <cell r="B21" t="str">
            <v>Batu Kali/ Batu Belah 15/20 cm</v>
          </cell>
          <cell r="C21" t="str">
            <v>M3</v>
          </cell>
          <cell r="E21">
            <v>287500</v>
          </cell>
        </row>
        <row r="22">
          <cell r="B22" t="str">
            <v>Tanah Timbun</v>
          </cell>
          <cell r="C22" t="str">
            <v>M3</v>
          </cell>
          <cell r="E22">
            <v>80000</v>
          </cell>
        </row>
        <row r="23">
          <cell r="B23" t="str">
            <v>Batu Bata</v>
          </cell>
          <cell r="C23" t="str">
            <v>Buah</v>
          </cell>
          <cell r="E23">
            <v>850</v>
          </cell>
        </row>
        <row r="24">
          <cell r="B24" t="str">
            <v>Air</v>
          </cell>
          <cell r="C24" t="str">
            <v>Liter</v>
          </cell>
          <cell r="E24">
            <v>0</v>
          </cell>
        </row>
        <row r="25">
          <cell r="B25" t="str">
            <v>Semen Portland</v>
          </cell>
          <cell r="C25" t="str">
            <v>Kg</v>
          </cell>
          <cell r="E25">
            <v>1750</v>
          </cell>
          <cell r="F25">
            <v>70000</v>
          </cell>
        </row>
        <row r="26">
          <cell r="B26" t="str">
            <v xml:space="preserve">Kayu Klas II </v>
          </cell>
          <cell r="C26" t="str">
            <v>M3</v>
          </cell>
          <cell r="E26">
            <v>7000000</v>
          </cell>
        </row>
        <row r="27">
          <cell r="B27" t="str">
            <v>Kayu Klas III</v>
          </cell>
          <cell r="C27" t="str">
            <v>M3</v>
          </cell>
          <cell r="E27">
            <v>6000000</v>
          </cell>
        </row>
        <row r="28">
          <cell r="B28" t="str">
            <v>Balok Kayu Klas II</v>
          </cell>
          <cell r="C28" t="str">
            <v>M3</v>
          </cell>
          <cell r="E28">
            <v>7000000</v>
          </cell>
        </row>
        <row r="29">
          <cell r="B29" t="str">
            <v>Balok Kayu Klas III</v>
          </cell>
          <cell r="C29" t="str">
            <v>M3</v>
          </cell>
          <cell r="E29">
            <v>6000000</v>
          </cell>
        </row>
        <row r="30">
          <cell r="B30" t="str">
            <v>Kayu Kasau 5/7</v>
          </cell>
          <cell r="C30" t="str">
            <v>M3</v>
          </cell>
          <cell r="E30">
            <v>6000000</v>
          </cell>
        </row>
        <row r="31">
          <cell r="B31" t="str">
            <v>Dolken Kayu ø 8-10 Pj. 4 m</v>
          </cell>
          <cell r="C31" t="str">
            <v>Batang</v>
          </cell>
          <cell r="E31">
            <v>92400</v>
          </cell>
        </row>
        <row r="32">
          <cell r="B32" t="str">
            <v>Multipleks 9 mm</v>
          </cell>
          <cell r="C32" t="str">
            <v>Lembar</v>
          </cell>
          <cell r="E32">
            <v>147263</v>
          </cell>
        </row>
        <row r="33">
          <cell r="B33" t="str">
            <v>Multipleks 6 mm</v>
          </cell>
          <cell r="C33" t="str">
            <v>Lembar</v>
          </cell>
          <cell r="E33">
            <v>109395</v>
          </cell>
        </row>
        <row r="34">
          <cell r="B34" t="str">
            <v>Triplek 4 mm</v>
          </cell>
          <cell r="C34" t="str">
            <v>Lembar</v>
          </cell>
          <cell r="E34">
            <v>93750</v>
          </cell>
        </row>
        <row r="35">
          <cell r="B35" t="str">
            <v>Besi Strip tebal 5 mm</v>
          </cell>
          <cell r="C35" t="str">
            <v>Kg</v>
          </cell>
          <cell r="E35">
            <v>30000</v>
          </cell>
        </row>
        <row r="36">
          <cell r="B36" t="str">
            <v>Besi Beton Polos</v>
          </cell>
          <cell r="C36" t="str">
            <v>Kg</v>
          </cell>
          <cell r="E36">
            <v>18000</v>
          </cell>
        </row>
        <row r="37">
          <cell r="B37" t="str">
            <v xml:space="preserve">Kawat Beton </v>
          </cell>
          <cell r="C37" t="str">
            <v>Kg</v>
          </cell>
          <cell r="E37">
            <v>25000</v>
          </cell>
        </row>
        <row r="38">
          <cell r="B38" t="str">
            <v>Atap Genteng Metal</v>
          </cell>
          <cell r="C38" t="str">
            <v>Lbr</v>
          </cell>
          <cell r="E38">
            <v>93500</v>
          </cell>
        </row>
        <row r="39">
          <cell r="B39" t="str">
            <v>Rabung Genteng Metal</v>
          </cell>
          <cell r="C39" t="str">
            <v>M1</v>
          </cell>
          <cell r="E39">
            <v>70875</v>
          </cell>
        </row>
        <row r="40">
          <cell r="B40" t="str">
            <v>Paku Seng</v>
          </cell>
          <cell r="C40" t="str">
            <v>Kg</v>
          </cell>
          <cell r="E40">
            <v>51563</v>
          </cell>
        </row>
        <row r="41">
          <cell r="B41" t="str">
            <v>Paku Kayu 2" - 5"</v>
          </cell>
          <cell r="C41" t="str">
            <v>Kg</v>
          </cell>
          <cell r="E41">
            <v>19635</v>
          </cell>
        </row>
        <row r="42">
          <cell r="B42" t="str">
            <v>Cat meni</v>
          </cell>
          <cell r="C42" t="str">
            <v>Kg</v>
          </cell>
          <cell r="E42">
            <v>71500</v>
          </cell>
        </row>
        <row r="43">
          <cell r="B43" t="str">
            <v>Plamur</v>
          </cell>
          <cell r="C43" t="str">
            <v>Kg</v>
          </cell>
          <cell r="E43">
            <v>18200</v>
          </cell>
        </row>
        <row r="44">
          <cell r="B44" t="str">
            <v>Cat Dasar</v>
          </cell>
          <cell r="C44" t="str">
            <v>Kg</v>
          </cell>
          <cell r="E44">
            <v>38000</v>
          </cell>
        </row>
        <row r="45">
          <cell r="B45" t="str">
            <v>Cat penutup / Cat Kayu Mengkilat</v>
          </cell>
          <cell r="C45" t="str">
            <v>Kg</v>
          </cell>
          <cell r="E45">
            <v>87000</v>
          </cell>
        </row>
        <row r="46">
          <cell r="B46" t="str">
            <v>Cat penutup / Cat Tembok</v>
          </cell>
          <cell r="C46" t="str">
            <v>Kg</v>
          </cell>
          <cell r="E46">
            <v>80000</v>
          </cell>
        </row>
        <row r="47">
          <cell r="B47" t="str">
            <v>Lem Kayu</v>
          </cell>
          <cell r="C47" t="str">
            <v>Kg</v>
          </cell>
          <cell r="E47">
            <v>42075</v>
          </cell>
        </row>
        <row r="48">
          <cell r="B48" t="str">
            <v>Kuas</v>
          </cell>
          <cell r="C48" t="str">
            <v>Bh</v>
          </cell>
          <cell r="E48">
            <v>37500</v>
          </cell>
        </row>
        <row r="49">
          <cell r="B49" t="str">
            <v>Pengencer / Minyak Cat</v>
          </cell>
          <cell r="C49" t="str">
            <v>Liter</v>
          </cell>
          <cell r="E49">
            <v>43750</v>
          </cell>
        </row>
        <row r="50">
          <cell r="B50" t="str">
            <v>Kertas Amplas</v>
          </cell>
          <cell r="C50" t="str">
            <v>Lbr</v>
          </cell>
          <cell r="E50">
            <v>5000</v>
          </cell>
        </row>
        <row r="51">
          <cell r="B51" t="str">
            <v>Minyak bekisting</v>
          </cell>
          <cell r="C51" t="str">
            <v>Ltr</v>
          </cell>
          <cell r="E51">
            <v>22688</v>
          </cell>
        </row>
        <row r="52">
          <cell r="B52" t="str">
            <v>Bahan Bakar Premium (Non Subsidi)</v>
          </cell>
          <cell r="C52" t="str">
            <v>Ltr</v>
          </cell>
          <cell r="E52">
            <v>8417</v>
          </cell>
        </row>
        <row r="53">
          <cell r="B53" t="str">
            <v>Bahan Bakar Solar (Non Subsidi)</v>
          </cell>
          <cell r="C53" t="str">
            <v>Ltr</v>
          </cell>
          <cell r="E53">
            <v>9109</v>
          </cell>
        </row>
        <row r="54">
          <cell r="B54" t="str">
            <v>Minyak Pelumas</v>
          </cell>
          <cell r="C54" t="str">
            <v>Ltr</v>
          </cell>
          <cell r="E54">
            <v>56250</v>
          </cell>
        </row>
        <row r="56">
          <cell r="B56" t="str">
            <v>PERALATAN</v>
          </cell>
        </row>
        <row r="57">
          <cell r="B57" t="str">
            <v>Molen</v>
          </cell>
          <cell r="C57" t="str">
            <v>Jam - Hari</v>
          </cell>
          <cell r="D57" t="str">
            <v>E.28.b</v>
          </cell>
          <cell r="E57">
            <v>118946</v>
          </cell>
        </row>
      </sheetData>
      <sheetData sheetId="7">
        <row r="4">
          <cell r="K4" t="str">
            <v>T.06a</v>
          </cell>
          <cell r="L4">
            <v>57426</v>
          </cell>
        </row>
        <row r="29">
          <cell r="K29" t="str">
            <v>T.14a</v>
          </cell>
          <cell r="L29">
            <v>33660</v>
          </cell>
        </row>
        <row r="54">
          <cell r="K54" t="str">
            <v>T.14b</v>
          </cell>
          <cell r="L54">
            <v>53922.15</v>
          </cell>
        </row>
        <row r="79">
          <cell r="K79" t="str">
            <v>T.14e</v>
          </cell>
          <cell r="L79">
            <v>136800</v>
          </cell>
        </row>
        <row r="104">
          <cell r="K104" t="str">
            <v>P.01c</v>
          </cell>
          <cell r="L104">
            <v>1152583.98</v>
          </cell>
        </row>
        <row r="129">
          <cell r="K129" t="str">
            <v>P.04b</v>
          </cell>
          <cell r="L129">
            <v>63620</v>
          </cell>
        </row>
        <row r="153">
          <cell r="K153" t="str">
            <v>B.01</v>
          </cell>
          <cell r="L153">
            <v>936900.71</v>
          </cell>
        </row>
        <row r="178">
          <cell r="K178" t="str">
            <v>B.05b</v>
          </cell>
          <cell r="L178">
            <v>1087310.95</v>
          </cell>
        </row>
        <row r="204">
          <cell r="K204" t="str">
            <v>B.06b</v>
          </cell>
          <cell r="L204">
            <v>1128542.82</v>
          </cell>
        </row>
        <row r="229">
          <cell r="K229" t="str">
            <v>B.17</v>
          </cell>
          <cell r="L229">
            <v>20969</v>
          </cell>
        </row>
        <row r="253">
          <cell r="K253" t="str">
            <v>B.21</v>
          </cell>
          <cell r="L253">
            <v>219298.95</v>
          </cell>
        </row>
        <row r="278">
          <cell r="K278">
            <v>4.0999999999999996</v>
          </cell>
          <cell r="L278">
            <v>19309.46</v>
          </cell>
        </row>
        <row r="297">
          <cell r="K297">
            <v>4.3</v>
          </cell>
          <cell r="L297">
            <v>23169.24</v>
          </cell>
        </row>
        <row r="317">
          <cell r="K317">
            <v>4.4000000000000004</v>
          </cell>
          <cell r="L317">
            <v>111053.55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Rutin"/>
      <sheetName val="Kuantitas"/>
      <sheetName val="Analisa HSP"/>
    </sheetNames>
    <sheetDataSet>
      <sheetData sheetId="0" refreshError="1"/>
      <sheetData sheetId="1" refreshError="1"/>
      <sheetData sheetId="2" refreshError="1">
        <row r="51">
          <cell r="U51">
            <v>297931.30838890094</v>
          </cell>
        </row>
        <row r="231">
          <cell r="U231">
            <v>2008212.4453866722</v>
          </cell>
        </row>
        <row r="410">
          <cell r="U410">
            <v>1484206.1545878937</v>
          </cell>
        </row>
        <row r="589">
          <cell r="U589">
            <v>1318064.8545887023</v>
          </cell>
        </row>
        <row r="768">
          <cell r="U768">
            <v>12204.368387342623</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Rutin"/>
      <sheetName val="Kuantitas"/>
      <sheetName val="Analisa HSP"/>
    </sheetNames>
    <sheetDataSet>
      <sheetData sheetId="0">
        <row r="12">
          <cell r="D12" t="str">
            <v>: 10.1 (1)</v>
          </cell>
        </row>
      </sheetData>
      <sheetData sheetId="1"/>
      <sheetData sheetId="2">
        <row r="410">
          <cell r="U410">
            <v>119737.4661556428</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amp; Harga"/>
      <sheetName val="REKAP.VOL.PEKPU"/>
    </sheetNames>
    <sheetDataSet>
      <sheetData sheetId="0"/>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ta peralatan"/>
      <sheetName val="data personalia"/>
      <sheetName val="pengalaman"/>
      <sheetName val="neraca"/>
      <sheetName val="SKN "/>
      <sheetName val="isian kualifikasi"/>
      <sheetName val="Surat Minat"/>
      <sheetName val="Surat penawaran"/>
      <sheetName val="Div1"/>
      <sheetName val="Div2"/>
      <sheetName val="Div 2"/>
      <sheetName val="Div3"/>
      <sheetName val="Div5"/>
      <sheetName val="Div4"/>
      <sheetName val="Div8b"/>
      <sheetName val="Div 6"/>
      <sheetName val="Div 7"/>
      <sheetName val="Div 8"/>
      <sheetName val="USULAN PSONIL INTI&amp;PERALATAN"/>
      <sheetName val="DAFTAR SEWA ALAT"/>
      <sheetName val="JADUAL"/>
      <sheetName val="KNTRK YG DISELEKSI"/>
      <sheetName val="CVER PENAWARAN"/>
      <sheetName val="DAFTAR LAMPIRAN"/>
      <sheetName val="SKon"/>
      <sheetName val="Kapasitas AMP.S.C"/>
      <sheetName val="cover tempel"/>
    </sheetNames>
    <sheetDataSet>
      <sheetData sheetId="0"/>
      <sheetData sheetId="1"/>
      <sheetData sheetId="2"/>
      <sheetData sheetId="3"/>
      <sheetData sheetId="4"/>
      <sheetData sheetId="5"/>
      <sheetData sheetId="6"/>
      <sheetData sheetId="7"/>
      <sheetData sheetId="8"/>
      <sheetData sheetId="9"/>
      <sheetData sheetId="10">
        <row r="2">
          <cell r="B2" t="str">
            <v>LAMPIRAN 2 PENAWARAN</v>
          </cell>
        </row>
        <row r="3">
          <cell r="B3" t="str">
            <v>ANALISA HARGA SATUAN MATA PEMBAYARAN UTAMA</v>
          </cell>
        </row>
        <row r="5">
          <cell r="B5" t="str">
            <v>NAMA PESERTA LELANG</v>
          </cell>
          <cell r="E5" t="str">
            <v>:</v>
          </cell>
          <cell r="F5" t="e">
            <v>#REF!</v>
          </cell>
        </row>
        <row r="6">
          <cell r="B6" t="str">
            <v>NO. MATA PEMBAYARAN</v>
          </cell>
          <cell r="E6" t="str">
            <v>:</v>
          </cell>
          <cell r="F6" t="e">
            <v>#REF!</v>
          </cell>
        </row>
        <row r="7">
          <cell r="B7" t="str">
            <v>JENIS PEKERJAAN</v>
          </cell>
          <cell r="E7" t="str">
            <v>:</v>
          </cell>
          <cell r="F7" t="e">
            <v>#REF!</v>
          </cell>
        </row>
        <row r="8">
          <cell r="B8" t="str">
            <v>SATUAN PEKERJAAN</v>
          </cell>
          <cell r="E8" t="str">
            <v>:</v>
          </cell>
          <cell r="F8" t="e">
            <v>#REF!</v>
          </cell>
        </row>
        <row r="9">
          <cell r="B9" t="str">
            <v>PERKIRAAN KUANTITAS</v>
          </cell>
          <cell r="E9" t="str">
            <v>:</v>
          </cell>
          <cell r="F9" t="e">
            <v>#REF!</v>
          </cell>
        </row>
        <row r="10">
          <cell r="B10" t="str">
            <v>PEKERJAAN</v>
          </cell>
          <cell r="E10" t="str">
            <v>:</v>
          </cell>
          <cell r="F10" t="e">
            <v>#REF!</v>
          </cell>
        </row>
        <row r="11">
          <cell r="B11" t="str">
            <v>PRODUKSI HARIAN / JAM *)</v>
          </cell>
          <cell r="E11" t="str">
            <v>:</v>
          </cell>
          <cell r="F11" t="str">
            <v>Jam</v>
          </cell>
        </row>
        <row r="13">
          <cell r="B13" t="str">
            <v>No.</v>
          </cell>
          <cell r="C13" t="str">
            <v>Uraian</v>
          </cell>
          <cell r="G13" t="str">
            <v>Satuan</v>
          </cell>
          <cell r="H13" t="str">
            <v>Kuantitas</v>
          </cell>
          <cell r="I13" t="str">
            <v>Biaya Satuan                            (Rp.)</v>
          </cell>
          <cell r="J13" t="str">
            <v>Jumlah Biaya                          (Rp./Satuan)</v>
          </cell>
        </row>
        <row r="18">
          <cell r="B18" t="str">
            <v>A.</v>
          </cell>
          <cell r="D18" t="str">
            <v>Tenaga Kerja</v>
          </cell>
        </row>
        <row r="19">
          <cell r="B19" t="str">
            <v>1.</v>
          </cell>
          <cell r="D19" t="str">
            <v>Pekerja</v>
          </cell>
          <cell r="G19" t="str">
            <v>jam</v>
          </cell>
          <cell r="H19">
            <v>0.34270414993306558</v>
          </cell>
          <cell r="I19">
            <v>6250</v>
          </cell>
          <cell r="K19">
            <v>2141.9009370816598</v>
          </cell>
        </row>
        <row r="20">
          <cell r="B20" t="str">
            <v>2.</v>
          </cell>
          <cell r="D20" t="str">
            <v>Mandor</v>
          </cell>
          <cell r="G20" t="str">
            <v>jam</v>
          </cell>
          <cell r="H20">
            <v>4.2838018741633198E-2</v>
          </cell>
          <cell r="I20">
            <v>7750</v>
          </cell>
          <cell r="K20">
            <v>331.99464524765727</v>
          </cell>
        </row>
        <row r="21">
          <cell r="B21" t="str">
            <v/>
          </cell>
        </row>
        <row r="22">
          <cell r="B22" t="str">
            <v/>
          </cell>
        </row>
        <row r="23">
          <cell r="B23" t="str">
            <v/>
          </cell>
        </row>
        <row r="25">
          <cell r="B25" t="str">
            <v>B.</v>
          </cell>
          <cell r="D25" t="str">
            <v>Bahan</v>
          </cell>
        </row>
        <row r="26">
          <cell r="B26" t="str">
            <v/>
          </cell>
        </row>
        <row r="27">
          <cell r="B27" t="str">
            <v/>
          </cell>
        </row>
        <row r="28">
          <cell r="B28" t="str">
            <v/>
          </cell>
        </row>
        <row r="29">
          <cell r="B29" t="str">
            <v/>
          </cell>
        </row>
        <row r="30">
          <cell r="B30" t="str">
            <v/>
          </cell>
        </row>
        <row r="31">
          <cell r="B31" t="str">
            <v/>
          </cell>
        </row>
        <row r="33">
          <cell r="B33" t="str">
            <v>C.</v>
          </cell>
          <cell r="D33" t="str">
            <v>Peralatan</v>
          </cell>
        </row>
        <row r="34">
          <cell r="B34" t="str">
            <v>1.</v>
          </cell>
          <cell r="D34" t="str">
            <v>Excavator</v>
          </cell>
          <cell r="G34" t="str">
            <v>jam</v>
          </cell>
          <cell r="H34">
            <v>4.2838018741633198E-2</v>
          </cell>
          <cell r="I34">
            <v>295000</v>
          </cell>
          <cell r="K34">
            <v>12637.215528781793</v>
          </cell>
        </row>
        <row r="35">
          <cell r="B35" t="str">
            <v>2.</v>
          </cell>
          <cell r="D35" t="str">
            <v>Dump Truck</v>
          </cell>
          <cell r="G35" t="str">
            <v>jam</v>
          </cell>
          <cell r="H35">
            <v>0.12217544878308416</v>
          </cell>
          <cell r="I35">
            <v>140500</v>
          </cell>
          <cell r="K35">
            <v>17165.650554023323</v>
          </cell>
        </row>
        <row r="36">
          <cell r="B36" t="str">
            <v>3.</v>
          </cell>
          <cell r="D36" t="str">
            <v>Alat Bantu</v>
          </cell>
          <cell r="G36" t="str">
            <v>Ls</v>
          </cell>
          <cell r="H36">
            <v>1</v>
          </cell>
          <cell r="I36">
            <v>250</v>
          </cell>
          <cell r="K36">
            <v>250</v>
          </cell>
        </row>
        <row r="37">
          <cell r="B37" t="str">
            <v/>
          </cell>
        </row>
        <row r="38">
          <cell r="B38" t="str">
            <v/>
          </cell>
        </row>
        <row r="39">
          <cell r="B39" t="str">
            <v/>
          </cell>
        </row>
        <row r="40">
          <cell r="B40" t="str">
            <v/>
          </cell>
        </row>
        <row r="41">
          <cell r="B41" t="str">
            <v/>
          </cell>
        </row>
        <row r="42">
          <cell r="B42" t="str">
            <v/>
          </cell>
        </row>
        <row r="43">
          <cell r="B43" t="str">
            <v>D.</v>
          </cell>
          <cell r="D43" t="str">
            <v>Jumlah  (A + B + C)</v>
          </cell>
          <cell r="K43">
            <v>32526.761665134432</v>
          </cell>
        </row>
        <row r="44">
          <cell r="B44" t="str">
            <v>E.</v>
          </cell>
          <cell r="D44" t="str">
            <v>Biaya Umum dan Keuntungan</v>
          </cell>
          <cell r="G44">
            <v>10</v>
          </cell>
          <cell r="H44" t="str">
            <v>%  x  D</v>
          </cell>
          <cell r="K44">
            <v>3252.6761665134436</v>
          </cell>
        </row>
        <row r="45">
          <cell r="B45" t="str">
            <v>F.</v>
          </cell>
          <cell r="D45" t="str">
            <v>Harga Satuan  = ( D + E )</v>
          </cell>
          <cell r="K45">
            <v>35779.437831647876</v>
          </cell>
        </row>
        <row r="46">
          <cell r="B46" t="str">
            <v>Catatan :</v>
          </cell>
        </row>
        <row r="47">
          <cell r="B47" t="str">
            <v>1.</v>
          </cell>
          <cell r="C47" t="str">
            <v>Satuan dapat berdasarkan atas jam operasi untuk tenaga kerja dan peralatan, volume dan / atau ukuran berat untuk bahan-bahan.</v>
          </cell>
        </row>
        <row r="48">
          <cell r="B48" t="str">
            <v>2.</v>
          </cell>
          <cell r="C48" t="str">
            <v>Kuantitas satuan adalah kuantitas perkiraan dari setiap komponen untuk menyelesaikan satu satuan pekerjaan dari nomor mata pembayaran Harga Satuan yang disampaikan Peserta Lelang tidak dapat diubah, kecuali persyaratan Ayat 13.4 dari Instruksi Kepada Pese</v>
          </cell>
        </row>
        <row r="51">
          <cell r="B51" t="str">
            <v>3.</v>
          </cell>
          <cell r="C51" t="str">
            <v>Biaya satuan untuk peralatan sudah termasuk bahan bakar, bahan habis terpakai dan operator.</v>
          </cell>
        </row>
        <row r="52">
          <cell r="B52" t="str">
            <v>4.</v>
          </cell>
          <cell r="C52" t="str">
            <v>Biaya satuan sudah termasuk pengeluaran untuk seluruh pajak yang berkaitan (tetapi tidak termasuk PPN yang dibayarkan dari kontrak) dan biaya-biaya lainnya.</v>
          </cell>
        </row>
        <row r="54">
          <cell r="B54" t="str">
            <v>5.</v>
          </cell>
          <cell r="C54" t="str">
            <v>Harga satuan yang diajukan peserta lelang harus mencakup seluruh tambahan tenaga kerja, bahan, peralatan atau kerugian yang mungkin diperlukan untuk menyelesaikan pekerjaan sesuai dengan Spesifikasi dan Gambar.</v>
          </cell>
        </row>
        <row r="58">
          <cell r="J58" t="e">
            <v>#REF!</v>
          </cell>
        </row>
        <row r="60">
          <cell r="J60" t="e">
            <v>#REF!</v>
          </cell>
        </row>
        <row r="66">
          <cell r="J66" t="e">
            <v>#REF!</v>
          </cell>
        </row>
        <row r="67">
          <cell r="J67" t="e">
            <v>#REF!</v>
          </cell>
        </row>
        <row r="68">
          <cell r="B68" t="str">
            <v>LAMPIRAN 2 PENAWARAN</v>
          </cell>
        </row>
        <row r="69">
          <cell r="B69" t="str">
            <v>ANALISA HARGA SATUAN MATA PEMBAYARAN UTAMA</v>
          </cell>
        </row>
        <row r="71">
          <cell r="B71" t="str">
            <v>NAMA PESERTA LELANG</v>
          </cell>
          <cell r="E71" t="str">
            <v>:</v>
          </cell>
          <cell r="F71" t="e">
            <v>#REF!</v>
          </cell>
        </row>
        <row r="72">
          <cell r="B72" t="str">
            <v>NO. MATA PEMBAYARAN</v>
          </cell>
          <cell r="E72" t="str">
            <v>:</v>
          </cell>
          <cell r="F72" t="e">
            <v>#REF!</v>
          </cell>
        </row>
        <row r="73">
          <cell r="B73" t="str">
            <v>JENIS PEKERJAAN</v>
          </cell>
          <cell r="E73" t="str">
            <v>:</v>
          </cell>
          <cell r="F73" t="e">
            <v>#REF!</v>
          </cell>
        </row>
        <row r="74">
          <cell r="B74" t="str">
            <v>SATUAN PEKERJAAN</v>
          </cell>
          <cell r="E74" t="str">
            <v>:</v>
          </cell>
          <cell r="F74" t="e">
            <v>#REF!</v>
          </cell>
        </row>
        <row r="75">
          <cell r="B75" t="str">
            <v>PERKIRAAN KUANTITAS</v>
          </cell>
          <cell r="E75" t="str">
            <v>:</v>
          </cell>
          <cell r="F75" t="e">
            <v>#REF!</v>
          </cell>
        </row>
        <row r="76">
          <cell r="B76" t="str">
            <v>PEKERJAAN</v>
          </cell>
          <cell r="E76" t="str">
            <v>:</v>
          </cell>
          <cell r="F76" t="e">
            <v>#REF!</v>
          </cell>
        </row>
        <row r="77">
          <cell r="B77" t="str">
            <v>PRODUKSI HARIAN / JAM *)</v>
          </cell>
          <cell r="E77" t="str">
            <v>:</v>
          </cell>
          <cell r="F77" t="str">
            <v>Jam</v>
          </cell>
        </row>
        <row r="79">
          <cell r="B79" t="str">
            <v>No.</v>
          </cell>
          <cell r="C79" t="str">
            <v>Uraian</v>
          </cell>
          <cell r="G79" t="str">
            <v>Satuan</v>
          </cell>
          <cell r="H79" t="str">
            <v>Kuantitas</v>
          </cell>
          <cell r="I79" t="str">
            <v>Biaya Satuan                            (Rp.)</v>
          </cell>
          <cell r="J79" t="str">
            <v>Jumlah                           Rp./Satuan</v>
          </cell>
        </row>
        <row r="84">
          <cell r="B84" t="str">
            <v>A.</v>
          </cell>
          <cell r="D84" t="str">
            <v>Tenaga Kerja</v>
          </cell>
        </row>
        <row r="85">
          <cell r="B85" t="str">
            <v>1.</v>
          </cell>
          <cell r="D85" t="str">
            <v>Pekerja</v>
          </cell>
          <cell r="G85" t="str">
            <v>jam</v>
          </cell>
          <cell r="H85">
            <v>10.824742268041238</v>
          </cell>
          <cell r="I85">
            <v>6250</v>
          </cell>
          <cell r="K85">
            <v>67654.639175257733</v>
          </cell>
        </row>
        <row r="86">
          <cell r="B86" t="str">
            <v>2.</v>
          </cell>
          <cell r="D86" t="str">
            <v>Tukang</v>
          </cell>
          <cell r="G86" t="str">
            <v>jam</v>
          </cell>
          <cell r="H86">
            <v>2.1649484536082477</v>
          </cell>
          <cell r="I86">
            <v>7750</v>
          </cell>
          <cell r="K86">
            <v>16778.350515463921</v>
          </cell>
        </row>
        <row r="87">
          <cell r="B87" t="str">
            <v>3.</v>
          </cell>
          <cell r="D87" t="str">
            <v>Mandor</v>
          </cell>
          <cell r="G87" t="str">
            <v>jam</v>
          </cell>
          <cell r="H87">
            <v>0.72164948453608257</v>
          </cell>
          <cell r="I87">
            <v>7750</v>
          </cell>
          <cell r="K87">
            <v>5592.7835051546399</v>
          </cell>
        </row>
        <row r="91">
          <cell r="B91" t="str">
            <v>B.</v>
          </cell>
          <cell r="D91" t="str">
            <v>Bahan</v>
          </cell>
        </row>
        <row r="92">
          <cell r="B92" t="str">
            <v>1.</v>
          </cell>
          <cell r="D92" t="str">
            <v>Batu</v>
          </cell>
          <cell r="G92" t="str">
            <v>M3</v>
          </cell>
          <cell r="H92">
            <v>1.1000000000000001</v>
          </cell>
          <cell r="I92">
            <v>64400</v>
          </cell>
          <cell r="K92">
            <v>70840</v>
          </cell>
        </row>
        <row r="93">
          <cell r="B93" t="str">
            <v>2.</v>
          </cell>
          <cell r="D93" t="str">
            <v>Semen (PC)</v>
          </cell>
          <cell r="G93" t="str">
            <v>Kg</v>
          </cell>
          <cell r="H93">
            <v>161</v>
          </cell>
          <cell r="I93">
            <v>725</v>
          </cell>
          <cell r="K93">
            <v>116725</v>
          </cell>
        </row>
        <row r="94">
          <cell r="B94" t="str">
            <v>3.</v>
          </cell>
          <cell r="D94" t="str">
            <v>Pasir</v>
          </cell>
          <cell r="G94" t="str">
            <v>M3</v>
          </cell>
          <cell r="H94">
            <v>0.48287425149700602</v>
          </cell>
          <cell r="I94">
            <v>72600</v>
          </cell>
          <cell r="K94">
            <v>35056.67065868264</v>
          </cell>
        </row>
        <row r="99">
          <cell r="B99" t="str">
            <v>C.</v>
          </cell>
          <cell r="D99" t="str">
            <v>Peralatan</v>
          </cell>
        </row>
        <row r="100">
          <cell r="B100" t="str">
            <v>1.</v>
          </cell>
          <cell r="D100" t="str">
            <v>Alat Bantu</v>
          </cell>
          <cell r="G100" t="str">
            <v>Ls</v>
          </cell>
          <cell r="H100">
            <v>1</v>
          </cell>
          <cell r="I100">
            <v>1000</v>
          </cell>
          <cell r="K100">
            <v>1000</v>
          </cell>
        </row>
        <row r="109">
          <cell r="B109" t="str">
            <v>D.</v>
          </cell>
          <cell r="D109" t="str">
            <v>Jumlah  (A + B + C)</v>
          </cell>
          <cell r="K109">
            <v>313647.44385455892</v>
          </cell>
        </row>
        <row r="110">
          <cell r="B110" t="str">
            <v>E.</v>
          </cell>
          <cell r="D110" t="str">
            <v>Biaya Umum dan Keuntungan</v>
          </cell>
          <cell r="G110">
            <v>10</v>
          </cell>
          <cell r="H110" t="str">
            <v>%  x  D</v>
          </cell>
          <cell r="K110">
            <v>31364.744385455895</v>
          </cell>
        </row>
        <row r="111">
          <cell r="B111" t="str">
            <v>F.</v>
          </cell>
          <cell r="D111" t="str">
            <v>Harga Satuan  = ( D + E )</v>
          </cell>
          <cell r="K111">
            <v>345012.18824001483</v>
          </cell>
        </row>
        <row r="112">
          <cell r="B112" t="str">
            <v>Catatan :</v>
          </cell>
        </row>
        <row r="113">
          <cell r="B113" t="str">
            <v>1.</v>
          </cell>
          <cell r="C113" t="str">
            <v>Satuan dapat berdasarkan atas jam operasi untuk tenaga kerja dan peralatan, volume dan / atau ukuran berat untuk bahan-bahan.</v>
          </cell>
        </row>
        <row r="114">
          <cell r="B114" t="str">
            <v>2.</v>
          </cell>
          <cell r="C114" t="str">
            <v>Kuantitas satuan adalah kuantitas perkiraan dari setiap komponen untuk menyelesaikan satu satuan pekerjaan dari nomor mata pembayaran Harga Satuan yang disampaikan Peserta Lelang tidak dapat diubah, kecuali persyaratan Ayat 13.4 dari Instruksi Kepada Pese</v>
          </cell>
        </row>
        <row r="117">
          <cell r="B117" t="str">
            <v>3.</v>
          </cell>
          <cell r="C117" t="str">
            <v>Biaya satuan untuk peralatan sudah termasuk bahan bakar, bahan habis terpakai dan operator.</v>
          </cell>
        </row>
        <row r="118">
          <cell r="B118" t="str">
            <v>4.</v>
          </cell>
          <cell r="C118" t="str">
            <v>Biaya satuan sudah termasuk pengeluaran untuk seluruh pajak yang berkaitan (tetapi tidak termasuk PPN yang dibayarkan dari kontrak) dan biaya-biaya lainnya.</v>
          </cell>
        </row>
        <row r="120">
          <cell r="B120" t="str">
            <v>5.</v>
          </cell>
          <cell r="C120" t="str">
            <v>Harga satuan yang diajukan peserta lelang harus mencakup seluruh tambahan tenaga kerja, bahan, peralatan atau kerugian yang mungkin diperlukan untuk menyelesaikan pekerjaan sesuai dengan Spesifikasi dan Gambar.</v>
          </cell>
        </row>
        <row r="124">
          <cell r="J124" t="e">
            <v>#REF!</v>
          </cell>
        </row>
        <row r="126">
          <cell r="J126" t="e">
            <v>#REF!</v>
          </cell>
        </row>
        <row r="132">
          <cell r="J132" t="e">
            <v>#REF!</v>
          </cell>
        </row>
        <row r="133">
          <cell r="J133" t="e">
            <v>#REF!</v>
          </cell>
        </row>
        <row r="134">
          <cell r="B134" t="str">
            <v>LAMPIRAN 2 PENAWARAN</v>
          </cell>
        </row>
        <row r="135">
          <cell r="B135" t="str">
            <v>ANALISA HARGA SATUAN MATA PEMBAYARAN UTAMA</v>
          </cell>
        </row>
        <row r="137">
          <cell r="B137" t="str">
            <v>NAMA PESERTA LELANG</v>
          </cell>
          <cell r="E137" t="str">
            <v>:</v>
          </cell>
          <cell r="F137" t="e">
            <v>#REF!</v>
          </cell>
        </row>
        <row r="138">
          <cell r="B138" t="str">
            <v>NO. MATA PEMBAYARAN</v>
          </cell>
          <cell r="E138" t="str">
            <v>:</v>
          </cell>
          <cell r="F138" t="e">
            <v>#REF!</v>
          </cell>
        </row>
        <row r="139">
          <cell r="B139" t="str">
            <v>JENIS PEKERJAAN</v>
          </cell>
          <cell r="E139" t="str">
            <v>:</v>
          </cell>
          <cell r="F139" t="e">
            <v>#REF!</v>
          </cell>
        </row>
        <row r="140">
          <cell r="B140" t="str">
            <v>SATUAN PEKERJAAN</v>
          </cell>
          <cell r="E140" t="str">
            <v>:</v>
          </cell>
          <cell r="F140" t="e">
            <v>#REF!</v>
          </cell>
        </row>
        <row r="141">
          <cell r="B141" t="str">
            <v>PERKIRAAN KUANTITAS</v>
          </cell>
          <cell r="E141" t="str">
            <v>:</v>
          </cell>
          <cell r="F141" t="e">
            <v>#REF!</v>
          </cell>
        </row>
        <row r="142">
          <cell r="B142" t="str">
            <v>PEKERJAAN</v>
          </cell>
          <cell r="E142" t="str">
            <v>:</v>
          </cell>
          <cell r="F142" t="e">
            <v>#REF!</v>
          </cell>
        </row>
        <row r="143">
          <cell r="B143" t="str">
            <v>PRODUKSI HARIAN / JAM *)</v>
          </cell>
          <cell r="E143" t="str">
            <v>:</v>
          </cell>
          <cell r="F143" t="str">
            <v>Jam</v>
          </cell>
        </row>
        <row r="145">
          <cell r="B145" t="str">
            <v>No.</v>
          </cell>
          <cell r="C145" t="str">
            <v>Uraian</v>
          </cell>
          <cell r="G145" t="str">
            <v>Satuan</v>
          </cell>
          <cell r="H145" t="str">
            <v>Kuantitas</v>
          </cell>
          <cell r="I145" t="str">
            <v>Biaya Satuan                            (Rp.)</v>
          </cell>
          <cell r="J145" t="str">
            <v>Jumlah                           Rp./Satuan</v>
          </cell>
        </row>
        <row r="150">
          <cell r="B150" t="str">
            <v>A.</v>
          </cell>
          <cell r="D150" t="str">
            <v>Tenaga Kerja</v>
          </cell>
        </row>
        <row r="151">
          <cell r="B151" t="str">
            <v>1.</v>
          </cell>
          <cell r="D151" t="str">
            <v>Pekerja</v>
          </cell>
          <cell r="G151" t="str">
            <v>jam</v>
          </cell>
          <cell r="H151">
            <v>4.0160642570281126</v>
          </cell>
          <cell r="I151">
            <v>6250</v>
          </cell>
          <cell r="K151">
            <v>25100.401606425705</v>
          </cell>
        </row>
        <row r="152">
          <cell r="B152" t="str">
            <v>2.</v>
          </cell>
          <cell r="D152" t="str">
            <v>Tukang Batu</v>
          </cell>
          <cell r="G152" t="str">
            <v>jam</v>
          </cell>
          <cell r="H152">
            <v>1.2048192771084338</v>
          </cell>
          <cell r="I152">
            <v>7750</v>
          </cell>
          <cell r="K152">
            <v>9337.3493975903621</v>
          </cell>
        </row>
        <row r="153">
          <cell r="B153" t="str">
            <v>3.</v>
          </cell>
          <cell r="D153" t="str">
            <v>Mandor</v>
          </cell>
          <cell r="G153" t="str">
            <v>jam</v>
          </cell>
          <cell r="H153">
            <v>0.40160642570281124</v>
          </cell>
          <cell r="I153">
            <v>7750</v>
          </cell>
          <cell r="K153">
            <v>3112.4497991967874</v>
          </cell>
        </row>
        <row r="157">
          <cell r="B157" t="str">
            <v>B.</v>
          </cell>
          <cell r="D157" t="str">
            <v>Bahan</v>
          </cell>
        </row>
        <row r="158">
          <cell r="B158" t="str">
            <v>1.</v>
          </cell>
          <cell r="D158" t="str">
            <v>Batu</v>
          </cell>
          <cell r="G158" t="str">
            <v>M3</v>
          </cell>
          <cell r="H158">
            <v>1.1000000000000001</v>
          </cell>
          <cell r="I158">
            <v>64400</v>
          </cell>
          <cell r="K158">
            <v>70840</v>
          </cell>
        </row>
        <row r="159">
          <cell r="B159" t="str">
            <v>2.</v>
          </cell>
          <cell r="D159" t="str">
            <v>Semen</v>
          </cell>
          <cell r="G159" t="str">
            <v>Kg</v>
          </cell>
          <cell r="H159">
            <v>161</v>
          </cell>
          <cell r="I159">
            <v>725</v>
          </cell>
          <cell r="K159">
            <v>116725</v>
          </cell>
        </row>
        <row r="160">
          <cell r="B160" t="str">
            <v>3.</v>
          </cell>
          <cell r="D160" t="str">
            <v>Pasir</v>
          </cell>
          <cell r="G160" t="str">
            <v>M3</v>
          </cell>
          <cell r="H160">
            <v>0.48287425149700602</v>
          </cell>
          <cell r="I160">
            <v>72600</v>
          </cell>
          <cell r="K160">
            <v>35056.67065868264</v>
          </cell>
        </row>
        <row r="165">
          <cell r="B165" t="str">
            <v>C.</v>
          </cell>
          <cell r="D165" t="str">
            <v>Peralatan</v>
          </cell>
        </row>
        <row r="166">
          <cell r="B166" t="str">
            <v>1.</v>
          </cell>
          <cell r="D166" t="str">
            <v>Concrete Mixer</v>
          </cell>
          <cell r="G166" t="str">
            <v>jam</v>
          </cell>
          <cell r="H166">
            <v>0.40160642570281119</v>
          </cell>
          <cell r="I166">
            <v>37000</v>
          </cell>
          <cell r="K166">
            <v>14859.437751004014</v>
          </cell>
        </row>
        <row r="167">
          <cell r="B167" t="str">
            <v>3.</v>
          </cell>
          <cell r="D167" t="str">
            <v>Alat Bantu</v>
          </cell>
          <cell r="G167" t="str">
            <v>Ls</v>
          </cell>
          <cell r="H167">
            <v>1</v>
          </cell>
          <cell r="I167">
            <v>900</v>
          </cell>
          <cell r="K167">
            <v>900</v>
          </cell>
        </row>
        <row r="175">
          <cell r="B175" t="str">
            <v>D.</v>
          </cell>
          <cell r="D175" t="str">
            <v>Jumlah  (A + B + C)</v>
          </cell>
          <cell r="K175">
            <v>275931.30921289953</v>
          </cell>
        </row>
        <row r="176">
          <cell r="B176" t="str">
            <v>E.</v>
          </cell>
          <cell r="D176" t="str">
            <v>Biaya Umum dan Keuntungan</v>
          </cell>
          <cell r="G176">
            <v>10</v>
          </cell>
          <cell r="H176" t="str">
            <v>%  x  D</v>
          </cell>
          <cell r="K176">
            <v>27593.130921289954</v>
          </cell>
        </row>
        <row r="177">
          <cell r="B177" t="str">
            <v>F.</v>
          </cell>
          <cell r="D177" t="str">
            <v>Harga Satuan  = ( D + E )</v>
          </cell>
          <cell r="K177">
            <v>303524.4401341895</v>
          </cell>
        </row>
        <row r="178">
          <cell r="B178" t="str">
            <v>Catatan :</v>
          </cell>
        </row>
        <row r="179">
          <cell r="B179" t="str">
            <v>1.</v>
          </cell>
          <cell r="C179" t="str">
            <v>Satuan dapat berdasarkan atas jam operasi untuk tenaga kerja dan peralatan, volume dan / atau ukuran berat untuk bahan-bahan.</v>
          </cell>
        </row>
        <row r="180">
          <cell r="B180" t="str">
            <v>2.</v>
          </cell>
          <cell r="C180" t="str">
            <v>Kuantitas satuan adalah kuantitas perkiraan dari setiap komponen untuk menyelesaikan satu satuan pekerjaan dari nomor mata pembayaran Harga Satuan yang disampaikan Peserta Lelang tidak dapat diubah, kecuali persyaratan Ayat 13.4 dari Instruksi Kepada Pese</v>
          </cell>
        </row>
        <row r="183">
          <cell r="B183" t="str">
            <v>3.</v>
          </cell>
          <cell r="C183" t="str">
            <v>Biaya satuan untuk peralatan sudah termasuk bahan bakar, bahan habis terpakai dan operator.</v>
          </cell>
        </row>
        <row r="184">
          <cell r="B184" t="str">
            <v>4.</v>
          </cell>
          <cell r="C184" t="str">
            <v>Biaya satuan sudah termasuk pengeluaran untuk seluruh pajak yang berkaitan (tetapi tidak termasuk PPN yang dibayarkan dari kontrak) dan biaya-biaya lainnya.</v>
          </cell>
        </row>
        <row r="186">
          <cell r="B186" t="str">
            <v>5.</v>
          </cell>
          <cell r="C186" t="str">
            <v>Harga satuan yang diajukan peserta lelang harus mencakup seluruh tambahan tenaga kerja, bahan, peralatan atau kerugian yang mungkin diperlukan untuk menyelesaikan pekerjaan sesuai dengan Spesifikasi dan Gambar.</v>
          </cell>
        </row>
        <row r="190">
          <cell r="J190" t="e">
            <v>#REF!</v>
          </cell>
        </row>
        <row r="192">
          <cell r="J192" t="e">
            <v>#REF!</v>
          </cell>
        </row>
        <row r="198">
          <cell r="J198" t="e">
            <v>#REF!</v>
          </cell>
        </row>
        <row r="199">
          <cell r="J199" t="e">
            <v>#REF!</v>
          </cell>
        </row>
      </sheetData>
      <sheetData sheetId="11"/>
      <sheetData sheetId="12">
        <row r="2">
          <cell r="B2" t="str">
            <v>LAMPIRAN 2 PENAWARAN</v>
          </cell>
        </row>
        <row r="3">
          <cell r="J3" t="str">
            <v xml:space="preserve">Analisa EI-21 </v>
          </cell>
        </row>
        <row r="4">
          <cell r="B4" t="str">
            <v>FORMULIR STANDAR UNTUK</v>
          </cell>
        </row>
        <row r="5">
          <cell r="B5" t="str">
            <v>PEREKAMAN ANALISA MASING-MASING HARGA SATUAN</v>
          </cell>
        </row>
        <row r="6">
          <cell r="B6" t="str">
            <v/>
          </cell>
        </row>
        <row r="8">
          <cell r="B8" t="str">
            <v>PESERTA LELANG</v>
          </cell>
          <cell r="E8" t="str">
            <v>CV. SARIWONO</v>
          </cell>
        </row>
        <row r="9">
          <cell r="B9" t="str">
            <v>PROGRAM</v>
          </cell>
          <cell r="E9" t="str">
            <v>: REHABILITASI / PEMELIHARAAN  JALAN DAN JEMBATAN</v>
          </cell>
        </row>
        <row r="10">
          <cell r="B10" t="str">
            <v>No. PAKET KONTRAK</v>
          </cell>
          <cell r="E10" t="str">
            <v>:</v>
          </cell>
        </row>
        <row r="11">
          <cell r="B11" t="str">
            <v>NAMA PAKET</v>
          </cell>
          <cell r="E11" t="str">
            <v>: PEMELIHARAAN BERKALA JALAN MOTONGKAD - MOTONGKAD PANTAI</v>
          </cell>
        </row>
        <row r="12">
          <cell r="B12" t="str">
            <v>PROP / KAB / KODYA</v>
          </cell>
          <cell r="E12" t="str">
            <v>: KABUPATEN BOLAANG MONGONDOW</v>
          </cell>
        </row>
        <row r="13">
          <cell r="B13" t="str">
            <v>ITEM PEMBAYARAN NO.</v>
          </cell>
          <cell r="E13" t="str">
            <v>:  3.1 (1)</v>
          </cell>
          <cell r="H13" t="str">
            <v>PERKIRAAN VOL. PEK.</v>
          </cell>
          <cell r="J13" t="str">
            <v>:</v>
          </cell>
          <cell r="K13">
            <v>12.48</v>
          </cell>
        </row>
        <row r="14">
          <cell r="B14" t="str">
            <v>JENIS PEKERJAAN</v>
          </cell>
          <cell r="E14" t="str">
            <v>:  Galian Biasa</v>
          </cell>
          <cell r="H14" t="str">
            <v>TOTAL HARGA (Rp.)</v>
          </cell>
          <cell r="J14" t="str">
            <v>:</v>
          </cell>
          <cell r="K14">
            <v>735033.49733094592</v>
          </cell>
        </row>
        <row r="15">
          <cell r="B15" t="str">
            <v>SATUAN PEMBAYARAN</v>
          </cell>
          <cell r="E15" t="str">
            <v>:  M3</v>
          </cell>
          <cell r="H15" t="str">
            <v>% THD. BIAYA PROYEK</v>
          </cell>
          <cell r="J15" t="str">
            <v>:</v>
          </cell>
          <cell r="K15">
            <v>0.22272527595282046</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E25" t="str">
            <v>(L01)</v>
          </cell>
          <cell r="F25" t="str">
            <v>jam</v>
          </cell>
          <cell r="G25">
            <v>0.16385542168674697</v>
          </cell>
          <cell r="H25">
            <v>4571.4285714285716</v>
          </cell>
          <cell r="K25">
            <v>749.05335628227192</v>
          </cell>
        </row>
        <row r="26">
          <cell r="B26" t="str">
            <v>2.</v>
          </cell>
          <cell r="D26" t="str">
            <v>Mandor</v>
          </cell>
          <cell r="E26" t="str">
            <v>(L03)</v>
          </cell>
          <cell r="F26" t="str">
            <v>jam</v>
          </cell>
          <cell r="G26">
            <v>8.1927710843373483E-2</v>
          </cell>
          <cell r="H26">
            <v>7142.8571428571431</v>
          </cell>
          <cell r="K26">
            <v>585.19793459552488</v>
          </cell>
        </row>
        <row r="29">
          <cell r="H29" t="str">
            <v xml:space="preserve">JUMLAH HARGA TENAGA   </v>
          </cell>
          <cell r="K29">
            <v>1334.2512908777967</v>
          </cell>
        </row>
        <row r="31">
          <cell r="B31" t="str">
            <v>B.</v>
          </cell>
          <cell r="D31" t="str">
            <v>BAHAN</v>
          </cell>
        </row>
        <row r="40">
          <cell r="H40" t="str">
            <v xml:space="preserve">JUMLAH HARGA BAHAN   </v>
          </cell>
          <cell r="K40">
            <v>0</v>
          </cell>
        </row>
        <row r="42">
          <cell r="B42" t="str">
            <v>C.</v>
          </cell>
          <cell r="D42" t="str">
            <v>PERALATAN</v>
          </cell>
        </row>
        <row r="44">
          <cell r="B44" t="str">
            <v>1.</v>
          </cell>
          <cell r="D44" t="str">
            <v>Excavator</v>
          </cell>
          <cell r="E44" t="str">
            <v>(E10)</v>
          </cell>
          <cell r="F44" t="str">
            <v>jam</v>
          </cell>
          <cell r="G44">
            <v>8.1927710843373483E-2</v>
          </cell>
          <cell r="H44">
            <v>306550.18488744274</v>
          </cell>
          <cell r="K44">
            <v>25114.954906441089</v>
          </cell>
        </row>
        <row r="45">
          <cell r="B45" t="str">
            <v>2.</v>
          </cell>
          <cell r="D45" t="str">
            <v>Dump Truck</v>
          </cell>
          <cell r="E45" t="str">
            <v>(E08)</v>
          </cell>
          <cell r="F45" t="str">
            <v>jam</v>
          </cell>
          <cell r="G45">
            <v>0.16262640925146366</v>
          </cell>
          <cell r="H45">
            <v>166138.10629462017</v>
          </cell>
          <cell r="K45">
            <v>27018.443666532068</v>
          </cell>
        </row>
        <row r="46">
          <cell r="B46" t="str">
            <v>3.</v>
          </cell>
          <cell r="D46" t="str">
            <v>Alat Bantu</v>
          </cell>
          <cell r="F46" t="str">
            <v>Ls</v>
          </cell>
          <cell r="G46">
            <v>1</v>
          </cell>
          <cell r="H46">
            <v>75</v>
          </cell>
          <cell r="K46">
            <v>75</v>
          </cell>
        </row>
        <row r="51">
          <cell r="H51" t="str">
            <v xml:space="preserve">JUMLAH HARGA PERALATAN   </v>
          </cell>
          <cell r="K51">
            <v>52208.398572973158</v>
          </cell>
        </row>
        <row r="53">
          <cell r="B53" t="str">
            <v>D.</v>
          </cell>
          <cell r="D53" t="str">
            <v>JUMLAH HARGA TENAGA, BAHAN DAN PERALATAN  ( A + B + C )</v>
          </cell>
          <cell r="K53">
            <v>53542.649863850951</v>
          </cell>
        </row>
        <row r="54">
          <cell r="B54" t="str">
            <v>E.</v>
          </cell>
          <cell r="D54" t="str">
            <v>OVERHEAD &amp; PROFIT</v>
          </cell>
          <cell r="F54">
            <v>10</v>
          </cell>
          <cell r="G54" t="str">
            <v>%  x  D</v>
          </cell>
          <cell r="K54">
            <v>5354.2649863850957</v>
          </cell>
        </row>
        <row r="55">
          <cell r="B55" t="str">
            <v>F.</v>
          </cell>
          <cell r="D55" t="str">
            <v>HARGA SATUAN PEKERJAAN  ( D + E )</v>
          </cell>
          <cell r="K55">
            <v>58896.914850236048</v>
          </cell>
        </row>
        <row r="56">
          <cell r="B56" t="str">
            <v>Note: 1</v>
          </cell>
          <cell r="D56" t="str">
            <v>SATUAN dapat berdasarkan atas jam operasi untuk Tenaga Kerja dan Peralatan, volume dan/atau ukuran</v>
          </cell>
        </row>
        <row r="57">
          <cell r="D57" t="str">
            <v>berat untuk bahan-bahan.</v>
          </cell>
        </row>
        <row r="58">
          <cell r="B58">
            <v>2</v>
          </cell>
          <cell r="D58" t="str">
            <v>Kuantitas satuan adalah kuantitas setiap komponen untuk menyelesaikan satu satuan pekerjaan dari nomor</v>
          </cell>
        </row>
        <row r="59">
          <cell r="D59" t="str">
            <v>mata pembayaran.</v>
          </cell>
        </row>
        <row r="60">
          <cell r="B60">
            <v>3</v>
          </cell>
          <cell r="D60" t="str">
            <v>Biaya satuan untuk peralatan sudah termasuk bahan bakar, bahan habis dipakai dan operator.</v>
          </cell>
        </row>
        <row r="61">
          <cell r="B61">
            <v>4</v>
          </cell>
          <cell r="D61" t="str">
            <v>Biaya satuan sudah termasuk pengeluaran untuk seluruh pajak yang berkaitan (tetapi tidak termasuk PPN</v>
          </cell>
        </row>
        <row r="62">
          <cell r="D62" t="str">
            <v>yang dibayar dari kontrak) dan biaya-biaya lainnya.</v>
          </cell>
        </row>
        <row r="63">
          <cell r="H63" t="str">
            <v>Kotamobagu, 9  Juni   2008</v>
          </cell>
        </row>
        <row r="64">
          <cell r="H64" t="str">
            <v>Dibuat Oleh :</v>
          </cell>
        </row>
        <row r="65">
          <cell r="H65" t="str">
            <v>CV. SARIWONO</v>
          </cell>
        </row>
        <row r="71">
          <cell r="H71" t="str">
            <v>FADLI MUNAISECHE</v>
          </cell>
        </row>
        <row r="72">
          <cell r="H72" t="str">
            <v>PIM.TEK</v>
          </cell>
        </row>
        <row r="74">
          <cell r="B74" t="str">
            <v>LAMPIRAN 2 PENAWARAN</v>
          </cell>
        </row>
        <row r="75">
          <cell r="J75" t="str">
            <v>Analisa EI-321</v>
          </cell>
        </row>
        <row r="76">
          <cell r="B76" t="str">
            <v>FORMULIR STANDAR UNTUK</v>
          </cell>
        </row>
        <row r="77">
          <cell r="B77" t="str">
            <v>PEREKAMAN ANALISA MASING-MASING HARGA SATUAN</v>
          </cell>
        </row>
        <row r="78">
          <cell r="B78" t="str">
            <v/>
          </cell>
        </row>
        <row r="80">
          <cell r="B80" t="str">
            <v>PESERTA LELANG</v>
          </cell>
          <cell r="E80" t="str">
            <v>CV. SARIWONO</v>
          </cell>
        </row>
        <row r="81">
          <cell r="B81" t="str">
            <v>PROGRAM</v>
          </cell>
          <cell r="E81" t="str">
            <v>: REHABILITASI / PEMELIHARAAN  JALAN DAN JEMBATAN</v>
          </cell>
        </row>
        <row r="82">
          <cell r="B82" t="str">
            <v>No. PAKET KONTRAK</v>
          </cell>
          <cell r="E82" t="str">
            <v>:</v>
          </cell>
        </row>
        <row r="83">
          <cell r="B83" t="str">
            <v>NAMA PAKET</v>
          </cell>
          <cell r="E83" t="str">
            <v>: PEMELIHARAAN BERKALA JALAN MOTONGKAD - MOTONGKAD PANTAI</v>
          </cell>
        </row>
        <row r="84">
          <cell r="B84" t="str">
            <v>PROP / KAB / KODYA</v>
          </cell>
          <cell r="E84" t="str">
            <v>: KABUPATEN BOLAANG MONGONDOW</v>
          </cell>
        </row>
        <row r="85">
          <cell r="B85" t="str">
            <v>ITEM PEMBAYARAN NO.</v>
          </cell>
          <cell r="E85" t="str">
            <v>:  3.2 (1)</v>
          </cell>
          <cell r="H85" t="str">
            <v>PERKIRAAN VOL. PEK.</v>
          </cell>
          <cell r="J85" t="str">
            <v>:</v>
          </cell>
          <cell r="K85">
            <v>0</v>
          </cell>
        </row>
        <row r="86">
          <cell r="B86" t="str">
            <v>JENIS PEKERJAAN</v>
          </cell>
          <cell r="E86" t="str">
            <v>:  Timbunan Biasa</v>
          </cell>
          <cell r="H86" t="str">
            <v>TOTAL HARGA (Rp.)</v>
          </cell>
          <cell r="J86" t="str">
            <v>:</v>
          </cell>
          <cell r="K86">
            <v>0</v>
          </cell>
        </row>
        <row r="87">
          <cell r="B87" t="str">
            <v>SATUAN PEMBAYARAN</v>
          </cell>
          <cell r="E87" t="str">
            <v>:  M3</v>
          </cell>
          <cell r="H87" t="str">
            <v>% THD. BIAYA PROYEK</v>
          </cell>
          <cell r="J87" t="str">
            <v>:</v>
          </cell>
          <cell r="K87">
            <v>0</v>
          </cell>
        </row>
        <row r="90">
          <cell r="G90" t="str">
            <v>PERKIRAAN</v>
          </cell>
          <cell r="H90" t="str">
            <v>HARGA</v>
          </cell>
          <cell r="I90" t="str">
            <v>JUMLAH</v>
          </cell>
        </row>
        <row r="91">
          <cell r="B91" t="str">
            <v>NO.</v>
          </cell>
          <cell r="D91" t="str">
            <v>KOMPONEN</v>
          </cell>
          <cell r="F91" t="str">
            <v>SATUAN</v>
          </cell>
          <cell r="G91" t="str">
            <v>KUANTITAS</v>
          </cell>
          <cell r="H91" t="str">
            <v>SATUAN</v>
          </cell>
          <cell r="I91" t="str">
            <v>HARGA</v>
          </cell>
        </row>
        <row r="92">
          <cell r="H92" t="str">
            <v>(Rp.)</v>
          </cell>
          <cell r="I92" t="str">
            <v>(Rp.)</v>
          </cell>
        </row>
        <row r="95">
          <cell r="B95" t="str">
            <v>A.</v>
          </cell>
          <cell r="D95" t="str">
            <v>TENAGA</v>
          </cell>
        </row>
        <row r="97">
          <cell r="B97" t="str">
            <v>1.</v>
          </cell>
          <cell r="D97" t="str">
            <v>Pekerja</v>
          </cell>
          <cell r="E97" t="str">
            <v>(L01)</v>
          </cell>
          <cell r="F97" t="str">
            <v>Jam</v>
          </cell>
          <cell r="G97">
            <v>4.0904358173434477E-2</v>
          </cell>
          <cell r="H97">
            <v>4571.4285714285716</v>
          </cell>
          <cell r="K97">
            <v>186.99135164998617</v>
          </cell>
        </row>
        <row r="98">
          <cell r="B98" t="str">
            <v>2.</v>
          </cell>
          <cell r="D98" t="str">
            <v>Mandor</v>
          </cell>
          <cell r="E98" t="str">
            <v>(L02)</v>
          </cell>
          <cell r="F98" t="str">
            <v>Jam</v>
          </cell>
          <cell r="G98">
            <v>8.1808716346868961E-3</v>
          </cell>
          <cell r="H98">
            <v>7142.8571428571431</v>
          </cell>
          <cell r="K98">
            <v>58.434797390620687</v>
          </cell>
        </row>
        <row r="101">
          <cell r="F101" t="str">
            <v xml:space="preserve">JUMLAH HARGA TENAGA   </v>
          </cell>
          <cell r="K101">
            <v>245.42614904060684</v>
          </cell>
        </row>
        <row r="103">
          <cell r="B103" t="str">
            <v>B.</v>
          </cell>
          <cell r="D103" t="str">
            <v>BAHAN</v>
          </cell>
        </row>
        <row r="105">
          <cell r="B105" t="str">
            <v>1.</v>
          </cell>
          <cell r="D105" t="str">
            <v>Bahan timbunan (M08)</v>
          </cell>
          <cell r="F105" t="str">
            <v>M3</v>
          </cell>
          <cell r="G105">
            <v>1.1000000000000001</v>
          </cell>
          <cell r="H105">
            <v>50000</v>
          </cell>
          <cell r="K105">
            <v>55000.000000000007</v>
          </cell>
        </row>
        <row r="109">
          <cell r="F109" t="str">
            <v xml:space="preserve">JUMLAH HARGA BAHAN   </v>
          </cell>
          <cell r="K109">
            <v>55000.000000000007</v>
          </cell>
        </row>
        <row r="111">
          <cell r="B111" t="str">
            <v>C.</v>
          </cell>
          <cell r="D111" t="str">
            <v>PERALATAN</v>
          </cell>
        </row>
        <row r="112">
          <cell r="B112" t="str">
            <v>1.</v>
          </cell>
          <cell r="D112" t="str">
            <v>Whell  Loader</v>
          </cell>
          <cell r="E112" t="str">
            <v>(E15)</v>
          </cell>
          <cell r="F112" t="str">
            <v>Jam</v>
          </cell>
          <cell r="G112">
            <v>8.1808716346868961E-3</v>
          </cell>
          <cell r="H112">
            <v>223196.7553975436</v>
          </cell>
          <cell r="K112">
            <v>1825.9440051859137</v>
          </cell>
        </row>
        <row r="113">
          <cell r="B113" t="str">
            <v>2.</v>
          </cell>
          <cell r="D113" t="str">
            <v>Dump Truck</v>
          </cell>
          <cell r="E113" t="str">
            <v>(E08)</v>
          </cell>
          <cell r="F113" t="str">
            <v>Jam</v>
          </cell>
          <cell r="G113">
            <v>7.0209409064830766E-2</v>
          </cell>
          <cell r="H113">
            <v>166138.10629462017</v>
          </cell>
          <cell r="K113">
            <v>11664.458266095322</v>
          </cell>
        </row>
        <row r="114">
          <cell r="B114" t="str">
            <v>3.</v>
          </cell>
          <cell r="D114" t="str">
            <v>Motor Grader</v>
          </cell>
          <cell r="E114" t="str">
            <v>(E13)</v>
          </cell>
          <cell r="F114" t="str">
            <v>Jam</v>
          </cell>
          <cell r="G114">
            <v>3.067826863007586E-3</v>
          </cell>
          <cell r="H114">
            <v>234796.83700337185</v>
          </cell>
          <cell r="K114">
            <v>720.31604390815778</v>
          </cell>
        </row>
        <row r="115">
          <cell r="B115" t="str">
            <v>3.</v>
          </cell>
          <cell r="D115" t="str">
            <v>Vibro Roller</v>
          </cell>
          <cell r="E115" t="str">
            <v>(E19)</v>
          </cell>
          <cell r="F115" t="str">
            <v>Jam</v>
          </cell>
          <cell r="G115">
            <v>4.0160642570281121E-3</v>
          </cell>
          <cell r="H115">
            <v>182111.18051066576</v>
          </cell>
          <cell r="K115">
            <v>731.37020285407925</v>
          </cell>
        </row>
        <row r="116">
          <cell r="B116" t="str">
            <v>4.</v>
          </cell>
          <cell r="D116" t="str">
            <v>Water Tanker</v>
          </cell>
          <cell r="E116" t="str">
            <v>(E23)</v>
          </cell>
          <cell r="F116" t="str">
            <v>Jam</v>
          </cell>
          <cell r="G116">
            <v>7.0281124497991983E-3</v>
          </cell>
          <cell r="H116">
            <v>114746.45168674531</v>
          </cell>
          <cell r="K116">
            <v>806.45096566989685</v>
          </cell>
        </row>
        <row r="117">
          <cell r="B117" t="str">
            <v>5.</v>
          </cell>
          <cell r="D117" t="str">
            <v>Alat  Bantu</v>
          </cell>
          <cell r="F117" t="str">
            <v>Ls</v>
          </cell>
          <cell r="G117">
            <v>1</v>
          </cell>
          <cell r="H117">
            <v>25</v>
          </cell>
          <cell r="K117">
            <v>25</v>
          </cell>
        </row>
        <row r="119">
          <cell r="F119" t="str">
            <v xml:space="preserve">JUMLAH HARGA PERALATAN   </v>
          </cell>
          <cell r="K119">
            <v>15773.539483713372</v>
          </cell>
        </row>
        <row r="121">
          <cell r="B121" t="str">
            <v>D.</v>
          </cell>
          <cell r="D121" t="str">
            <v>JUMLAH HARGA TENAGA, BAHAN DAN PERALATAN  ( A + B + C )</v>
          </cell>
          <cell r="K121">
            <v>71018.965632753985</v>
          </cell>
        </row>
        <row r="122">
          <cell r="B122" t="str">
            <v>E.</v>
          </cell>
          <cell r="D122" t="str">
            <v>OVERHEAD &amp; PROFIT</v>
          </cell>
          <cell r="F122">
            <v>10</v>
          </cell>
          <cell r="G122" t="str">
            <v>%  x  D</v>
          </cell>
          <cell r="K122">
            <v>7101.8965632753989</v>
          </cell>
        </row>
        <row r="123">
          <cell r="B123" t="str">
            <v>F.</v>
          </cell>
          <cell r="D123" t="str">
            <v>HARGA SATUAN PEKERJAAN  ( D + E )</v>
          </cell>
          <cell r="K123">
            <v>78120.862196029382</v>
          </cell>
        </row>
        <row r="124">
          <cell r="B124" t="str">
            <v>Note: 1</v>
          </cell>
          <cell r="D124" t="str">
            <v>SATUAN dapat berdasarkan atas jam operasi untuk Tenaga Kerja dan Peralatan, volume dan/atau ukuran</v>
          </cell>
        </row>
        <row r="125">
          <cell r="D125" t="str">
            <v>berat untuk bahan-bahan.</v>
          </cell>
        </row>
        <row r="126">
          <cell r="B126">
            <v>2</v>
          </cell>
          <cell r="D126" t="str">
            <v>Kuantitas satuan adalah kuantitas setiap komponen untuk menyelesaikan satu satuan pekerjaan dari nomor</v>
          </cell>
        </row>
        <row r="127">
          <cell r="D127" t="str">
            <v>mata pembayaran.</v>
          </cell>
        </row>
        <row r="128">
          <cell r="B128">
            <v>3</v>
          </cell>
          <cell r="D128" t="str">
            <v>Biaya satuan untuk peralatan sudah termasuk bahan bakar, bahan habis dipakai dan operator.</v>
          </cell>
        </row>
        <row r="129">
          <cell r="B129">
            <v>4</v>
          </cell>
          <cell r="D129" t="str">
            <v>Biaya satuan sudah termasuk pengeluaran untuk seluruh pajak yang berkaitan (tetapi tidak termasuk PPN</v>
          </cell>
        </row>
        <row r="130">
          <cell r="D130" t="str">
            <v>yang dibayar dari kontrak) dan biaya-biaya lainnya.</v>
          </cell>
        </row>
        <row r="132">
          <cell r="H132" t="str">
            <v>Kotamobagu, 9  Juni   2008</v>
          </cell>
        </row>
        <row r="133">
          <cell r="H133" t="str">
            <v>Dibuat Oleh :</v>
          </cell>
        </row>
        <row r="134">
          <cell r="H134" t="str">
            <v>CV. SARIWONO</v>
          </cell>
        </row>
        <row r="139">
          <cell r="H139" t="str">
            <v>FADLI MUNAISECHE</v>
          </cell>
        </row>
        <row r="140">
          <cell r="H140" t="str">
            <v>PIM.TEK</v>
          </cell>
        </row>
        <row r="144">
          <cell r="B144" t="str">
            <v>LAMPIRAN 2 PENAWARAN</v>
          </cell>
        </row>
        <row r="145">
          <cell r="J145" t="str">
            <v>Analisa EI-322</v>
          </cell>
        </row>
        <row r="147">
          <cell r="B147" t="str">
            <v>FORMULIR STANDAR UNTUK</v>
          </cell>
        </row>
        <row r="148">
          <cell r="B148" t="str">
            <v>PEREKAMAN ANALISA MASING-MASING HARGA SATUAN</v>
          </cell>
        </row>
        <row r="149">
          <cell r="B149" t="str">
            <v/>
          </cell>
        </row>
        <row r="151">
          <cell r="B151" t="str">
            <v>PESERTA LELANG</v>
          </cell>
          <cell r="E151" t="str">
            <v>CV. SARIWONO</v>
          </cell>
        </row>
        <row r="152">
          <cell r="B152" t="str">
            <v>PROGRAM</v>
          </cell>
          <cell r="E152" t="str">
            <v>: REHABILITASI / PEMELIHARAAN  JALAN DAN JEMBATAN</v>
          </cell>
        </row>
        <row r="153">
          <cell r="B153" t="str">
            <v>No. PAKET KONTRAK</v>
          </cell>
          <cell r="E153" t="str">
            <v>:</v>
          </cell>
        </row>
        <row r="154">
          <cell r="B154" t="str">
            <v>NAMA PAKET</v>
          </cell>
          <cell r="E154" t="str">
            <v>: PEMELIHARAAN BERKALA JALAN MOTONGKAD - MOTONGKAD PANTAI</v>
          </cell>
        </row>
        <row r="155">
          <cell r="B155" t="str">
            <v>PROP / KAB / KODYA</v>
          </cell>
          <cell r="E155" t="str">
            <v>: KABUPATEN BOLAANG MONGONDOW</v>
          </cell>
        </row>
        <row r="156">
          <cell r="B156" t="str">
            <v>ITEM PEMBAYARAN NO.</v>
          </cell>
          <cell r="E156" t="str">
            <v>:  3.2 (2)</v>
          </cell>
          <cell r="H156" t="str">
            <v>PERKIRAAN VOL. PEK.</v>
          </cell>
          <cell r="J156" t="str">
            <v>:</v>
          </cell>
          <cell r="K156">
            <v>1.8</v>
          </cell>
        </row>
        <row r="157">
          <cell r="B157" t="str">
            <v>JENIS PEKERJAAN</v>
          </cell>
          <cell r="E157" t="str">
            <v>:  Timbunan Pilihan</v>
          </cell>
          <cell r="H157" t="str">
            <v>TOTAL HARGA (Rp.)</v>
          </cell>
          <cell r="J157" t="str">
            <v>:</v>
          </cell>
          <cell r="K157">
            <v>172317.48172316133</v>
          </cell>
        </row>
        <row r="158">
          <cell r="B158" t="str">
            <v>SATUAN PEMBAYARAN</v>
          </cell>
          <cell r="E158" t="str">
            <v>:  M3</v>
          </cell>
          <cell r="H158" t="str">
            <v>% THD. BIAYA PROYEK</v>
          </cell>
          <cell r="J158" t="str">
            <v>:</v>
          </cell>
          <cell r="K158">
            <v>5.2214570910917288E-2</v>
          </cell>
        </row>
        <row r="161">
          <cell r="G161" t="str">
            <v>PERKIRAAN</v>
          </cell>
          <cell r="H161" t="str">
            <v>HARGA</v>
          </cell>
          <cell r="I161" t="str">
            <v>JUMLAH</v>
          </cell>
        </row>
        <row r="162">
          <cell r="B162" t="str">
            <v>NO.</v>
          </cell>
          <cell r="D162" t="str">
            <v>KOMPONEN</v>
          </cell>
          <cell r="F162" t="str">
            <v>SATUAN</v>
          </cell>
          <cell r="G162" t="str">
            <v>KUANTITAS</v>
          </cell>
          <cell r="H162" t="str">
            <v>SATUAN</v>
          </cell>
          <cell r="I162" t="str">
            <v>HARGA</v>
          </cell>
        </row>
        <row r="163">
          <cell r="H163" t="str">
            <v>(Rp.)</v>
          </cell>
          <cell r="I163" t="str">
            <v>(Rp.)</v>
          </cell>
        </row>
        <row r="166">
          <cell r="B166" t="str">
            <v>A.</v>
          </cell>
          <cell r="D166" t="str">
            <v>TENAGA</v>
          </cell>
        </row>
        <row r="168">
          <cell r="B168" t="str">
            <v>1.</v>
          </cell>
          <cell r="D168" t="str">
            <v>Pekerja</v>
          </cell>
          <cell r="E168" t="str">
            <v>(L01)</v>
          </cell>
          <cell r="F168" t="str">
            <v>Jam</v>
          </cell>
          <cell r="G168">
            <v>5.7831325301204821E-2</v>
          </cell>
          <cell r="H168">
            <v>4571.4285714285716</v>
          </cell>
          <cell r="K168">
            <v>264.37177280550776</v>
          </cell>
        </row>
        <row r="169">
          <cell r="B169" t="str">
            <v>2.</v>
          </cell>
          <cell r="D169" t="str">
            <v>Mandor</v>
          </cell>
          <cell r="E169" t="str">
            <v>(L03)</v>
          </cell>
          <cell r="F169" t="str">
            <v>Jam</v>
          </cell>
          <cell r="G169">
            <v>9.6385542168674707E-3</v>
          </cell>
          <cell r="H169">
            <v>7142.8571428571431</v>
          </cell>
          <cell r="K169">
            <v>68.846815834767654</v>
          </cell>
        </row>
        <row r="172">
          <cell r="F172" t="str">
            <v xml:space="preserve">JUMLAH HARGA TENAGA   </v>
          </cell>
          <cell r="K172">
            <v>333.21858864027541</v>
          </cell>
        </row>
        <row r="174">
          <cell r="B174" t="str">
            <v>B.</v>
          </cell>
          <cell r="D174" t="str">
            <v>BAHAN</v>
          </cell>
        </row>
        <row r="176">
          <cell r="B176" t="str">
            <v>1.</v>
          </cell>
          <cell r="D176" t="str">
            <v>Bahan pilihan   (M09)</v>
          </cell>
          <cell r="F176" t="str">
            <v>M3</v>
          </cell>
          <cell r="G176">
            <v>1.2</v>
          </cell>
          <cell r="H176">
            <v>55000</v>
          </cell>
          <cell r="K176">
            <v>66000</v>
          </cell>
        </row>
        <row r="179">
          <cell r="F179" t="str">
            <v xml:space="preserve">JUMLAH HARGA BAHAN   </v>
          </cell>
          <cell r="K179">
            <v>66000</v>
          </cell>
        </row>
        <row r="181">
          <cell r="B181" t="str">
            <v>C.</v>
          </cell>
          <cell r="D181" t="str">
            <v>PERALATAN</v>
          </cell>
        </row>
        <row r="182">
          <cell r="B182" t="str">
            <v>1.</v>
          </cell>
          <cell r="D182" t="str">
            <v>Wheel  Loader</v>
          </cell>
          <cell r="E182" t="str">
            <v>(E15)</v>
          </cell>
          <cell r="F182" t="str">
            <v>Jam</v>
          </cell>
          <cell r="G182">
            <v>9.6385542168674707E-3</v>
          </cell>
          <cell r="H182">
            <v>223196.7553975436</v>
          </cell>
          <cell r="K182">
            <v>2151.2940279281311</v>
          </cell>
        </row>
        <row r="183">
          <cell r="B183" t="str">
            <v>2.</v>
          </cell>
          <cell r="D183" t="str">
            <v>Dump Truck</v>
          </cell>
          <cell r="E183" t="str">
            <v>(E08)</v>
          </cell>
          <cell r="F183" t="str">
            <v>Jam</v>
          </cell>
          <cell r="G183">
            <v>7.6592082616179016E-2</v>
          </cell>
          <cell r="H183">
            <v>166138.10629462017</v>
          </cell>
          <cell r="K183">
            <v>12724.863563013079</v>
          </cell>
        </row>
        <row r="184">
          <cell r="B184" t="str">
            <v>3.</v>
          </cell>
          <cell r="D184" t="str">
            <v>Motor Grader</v>
          </cell>
          <cell r="E184" t="str">
            <v>(E13)</v>
          </cell>
          <cell r="F184" t="str">
            <v>Jam</v>
          </cell>
          <cell r="G184">
            <v>8.7851405622489977E-3</v>
          </cell>
          <cell r="H184">
            <v>234796.83700337185</v>
          </cell>
          <cell r="K184">
            <v>2062.7232166460885</v>
          </cell>
        </row>
        <row r="185">
          <cell r="B185" t="str">
            <v>3.</v>
          </cell>
          <cell r="D185" t="str">
            <v>Vibro Roller</v>
          </cell>
          <cell r="E185" t="str">
            <v>(E19)</v>
          </cell>
          <cell r="F185" t="str">
            <v>Jam</v>
          </cell>
          <cell r="G185">
            <v>1.6064257028112448E-2</v>
          </cell>
          <cell r="H185">
            <v>182111.18051066576</v>
          </cell>
          <cell r="K185">
            <v>2925.480811416317</v>
          </cell>
        </row>
        <row r="186">
          <cell r="B186" t="str">
            <v>4.</v>
          </cell>
          <cell r="D186" t="str">
            <v>Water Tanker</v>
          </cell>
          <cell r="E186" t="str">
            <v>(E23)</v>
          </cell>
          <cell r="F186" t="str">
            <v>Jam</v>
          </cell>
          <cell r="G186">
            <v>7.0281124497991983E-3</v>
          </cell>
          <cell r="H186">
            <v>114746.45168674531</v>
          </cell>
          <cell r="K186">
            <v>806.45096566989685</v>
          </cell>
        </row>
        <row r="187">
          <cell r="B187" t="str">
            <v>5.</v>
          </cell>
          <cell r="D187" t="str">
            <v>Alat  Bantu</v>
          </cell>
          <cell r="F187" t="str">
            <v>Ls</v>
          </cell>
          <cell r="G187">
            <v>1</v>
          </cell>
          <cell r="H187">
            <v>25</v>
          </cell>
          <cell r="K187">
            <v>25</v>
          </cell>
        </row>
        <row r="189">
          <cell r="F189" t="str">
            <v xml:space="preserve">JUMLAH HARGA PERALATAN   </v>
          </cell>
          <cell r="K189">
            <v>20695.812584673513</v>
          </cell>
        </row>
        <row r="191">
          <cell r="B191" t="str">
            <v>D.</v>
          </cell>
          <cell r="D191" t="str">
            <v>JUMLAH HARGA TENAGA, BAHAN DAN PERALATAN  ( A + B + C )</v>
          </cell>
          <cell r="K191">
            <v>87029.031173313793</v>
          </cell>
        </row>
        <row r="192">
          <cell r="B192" t="str">
            <v>E.</v>
          </cell>
          <cell r="D192" t="str">
            <v>OVERHEAD &amp; PROFIT</v>
          </cell>
          <cell r="F192">
            <v>10</v>
          </cell>
          <cell r="G192" t="str">
            <v>%  x  D</v>
          </cell>
          <cell r="K192">
            <v>8702.9031173313797</v>
          </cell>
        </row>
        <row r="193">
          <cell r="B193" t="str">
            <v>F.</v>
          </cell>
          <cell r="D193" t="str">
            <v>HARGA SATUAN PEKERJAAN  ( D + E )</v>
          </cell>
          <cell r="K193">
            <v>95731.934290645178</v>
          </cell>
        </row>
        <row r="194">
          <cell r="B194" t="str">
            <v>Note: 1</v>
          </cell>
          <cell r="D194" t="str">
            <v>SATUAN dapat berdasarkan atas jam operasi untuk Tenaga Kerja dan Peralatan, volume dan/atau ukuran</v>
          </cell>
        </row>
        <row r="195">
          <cell r="D195" t="str">
            <v>berat untuk bahan-bahan.</v>
          </cell>
        </row>
        <row r="196">
          <cell r="B196">
            <v>2</v>
          </cell>
          <cell r="D196" t="str">
            <v>Kuantitas satuan adalah kuantitas setiap komponen untuk menyelesaikan satu satuan pekerjaan dari nomor</v>
          </cell>
        </row>
        <row r="197">
          <cell r="D197" t="str">
            <v>mata pembayaran.</v>
          </cell>
        </row>
        <row r="198">
          <cell r="B198">
            <v>3</v>
          </cell>
          <cell r="D198" t="str">
            <v>Biaya satuan untuk peralatan sudah termasuk bahan bakar, bahan habis dipakai dan operator.</v>
          </cell>
        </row>
        <row r="199">
          <cell r="B199">
            <v>4</v>
          </cell>
          <cell r="D199" t="str">
            <v>Biaya satuan sudah termasuk pengeluaran untuk seluruh pajak yang berkaitan (tetapi tidak termasuk PPN</v>
          </cell>
        </row>
        <row r="200">
          <cell r="D200" t="str">
            <v>yang dibayar dari kontrak) dan biaya-biaya lainnya.</v>
          </cell>
        </row>
        <row r="202">
          <cell r="H202" t="str">
            <v>Kotamobagu, 9  Juni   2008</v>
          </cell>
        </row>
        <row r="203">
          <cell r="H203" t="str">
            <v>Dibuat Oleh :</v>
          </cell>
        </row>
        <row r="204">
          <cell r="H204" t="str">
            <v>CV. SARIWONO</v>
          </cell>
        </row>
        <row r="210">
          <cell r="H210" t="str">
            <v>FADLI MUNAISECHE</v>
          </cell>
        </row>
        <row r="211">
          <cell r="H211" t="str">
            <v>PIM.TEK</v>
          </cell>
        </row>
        <row r="215">
          <cell r="B215" t="str">
            <v>LAMPIRAN 2 PENAWARAN</v>
          </cell>
        </row>
        <row r="216">
          <cell r="J216" t="str">
            <v>Analisa EI-33</v>
          </cell>
        </row>
        <row r="218">
          <cell r="B218" t="str">
            <v>FORMULIR STANDAR UNTUK</v>
          </cell>
        </row>
        <row r="219">
          <cell r="B219" t="str">
            <v>PEREKAMAN ANALISA MASING-MASING HARGA SATUAN</v>
          </cell>
        </row>
        <row r="220">
          <cell r="B220" t="str">
            <v/>
          </cell>
        </row>
        <row r="222">
          <cell r="B222" t="str">
            <v>PESERTA LELANG</v>
          </cell>
          <cell r="E222" t="str">
            <v>CV. SARIWONO</v>
          </cell>
        </row>
        <row r="223">
          <cell r="B223" t="str">
            <v>PROGRAM</v>
          </cell>
          <cell r="E223" t="str">
            <v>: REHABILITASI / PEMELIHARAAN  JALAN DAN JEMBATAN</v>
          </cell>
        </row>
        <row r="224">
          <cell r="B224" t="str">
            <v>No. PAKET KONTRAK</v>
          </cell>
          <cell r="E224" t="str">
            <v>:</v>
          </cell>
        </row>
        <row r="225">
          <cell r="B225" t="str">
            <v>NAMA PAKET</v>
          </cell>
          <cell r="E225" t="str">
            <v>: PEMELIHARAAN BERKALA JALAN MOTONGKAD - MOTONGKAD PANTAI</v>
          </cell>
        </row>
        <row r="226">
          <cell r="B226" t="str">
            <v>PROP / KAB / KODYA</v>
          </cell>
          <cell r="E226" t="str">
            <v>: KABUPATEN BOLAANG MONGONDOW</v>
          </cell>
        </row>
        <row r="227">
          <cell r="B227" t="str">
            <v>ITEM PEMBAYARAN NO.</v>
          </cell>
          <cell r="E227" t="str">
            <v>:  3.3</v>
          </cell>
          <cell r="H227" t="str">
            <v>PERKIRAAN VOL. PEK.</v>
          </cell>
          <cell r="J227" t="str">
            <v>:</v>
          </cell>
          <cell r="K227">
            <v>1800</v>
          </cell>
        </row>
        <row r="228">
          <cell r="B228" t="str">
            <v>JENIS PEKERJAAN</v>
          </cell>
          <cell r="E228" t="str">
            <v>:  Penyiapan Badan Jalan</v>
          </cell>
          <cell r="H228" t="str">
            <v>TOTAL HARGA (Rp.)</v>
          </cell>
          <cell r="J228" t="str">
            <v>:</v>
          </cell>
          <cell r="K228">
            <v>3749035.8849273236</v>
          </cell>
        </row>
        <row r="229">
          <cell r="B229" t="str">
            <v>SATUAN PEMBAYARAN</v>
          </cell>
          <cell r="E229" t="str">
            <v>:  M2</v>
          </cell>
          <cell r="H229" t="str">
            <v>% THD. BIAYA PROYEK</v>
          </cell>
          <cell r="J229" t="str">
            <v>:</v>
          </cell>
          <cell r="K229">
            <v>1.1360095220959801</v>
          </cell>
        </row>
        <row r="232">
          <cell r="G232" t="str">
            <v>PERKIRAAN</v>
          </cell>
          <cell r="H232" t="str">
            <v>HARGA</v>
          </cell>
          <cell r="I232" t="str">
            <v>JUMLAH</v>
          </cell>
        </row>
        <row r="233">
          <cell r="B233" t="str">
            <v>NO.</v>
          </cell>
          <cell r="D233" t="str">
            <v>KOMPONEN</v>
          </cell>
          <cell r="F233" t="str">
            <v>SATUAN</v>
          </cell>
          <cell r="G233" t="str">
            <v>KUANTITAS</v>
          </cell>
          <cell r="H233" t="str">
            <v>SATUAN</v>
          </cell>
          <cell r="I233" t="str">
            <v>HARGA</v>
          </cell>
        </row>
        <row r="234">
          <cell r="H234" t="str">
            <v>(Rp.)</v>
          </cell>
          <cell r="I234" t="str">
            <v>(Rp.)</v>
          </cell>
        </row>
        <row r="237">
          <cell r="B237" t="str">
            <v>A.</v>
          </cell>
          <cell r="D237" t="str">
            <v>TENAGA</v>
          </cell>
        </row>
        <row r="239">
          <cell r="B239" t="str">
            <v>1.</v>
          </cell>
          <cell r="D239" t="str">
            <v>Pekerja</v>
          </cell>
          <cell r="E239" t="str">
            <v>(L01)</v>
          </cell>
          <cell r="F239" t="str">
            <v>jam</v>
          </cell>
          <cell r="G239">
            <v>6.4257028112449802E-3</v>
          </cell>
          <cell r="H239">
            <v>4571.4285714285716</v>
          </cell>
          <cell r="K239">
            <v>29.374641422834195</v>
          </cell>
        </row>
        <row r="240">
          <cell r="B240" t="str">
            <v>2.</v>
          </cell>
          <cell r="D240" t="str">
            <v>Mandor</v>
          </cell>
          <cell r="E240" t="str">
            <v>(L02)</v>
          </cell>
          <cell r="F240" t="str">
            <v>jam</v>
          </cell>
          <cell r="G240">
            <v>1.606425702811245E-3</v>
          </cell>
          <cell r="H240">
            <v>7142.8571428571431</v>
          </cell>
          <cell r="K240">
            <v>11.474469305794608</v>
          </cell>
        </row>
        <row r="243">
          <cell r="F243" t="str">
            <v xml:space="preserve">JUMLAH HARGA TENAGA   </v>
          </cell>
          <cell r="K243">
            <v>40.849110728628801</v>
          </cell>
        </row>
        <row r="245">
          <cell r="B245" t="str">
            <v>B.</v>
          </cell>
          <cell r="D245" t="str">
            <v>BAHAN</v>
          </cell>
        </row>
        <row r="248">
          <cell r="D248" t="str">
            <v xml:space="preserve">JUMLAH HARGA BAHAN   </v>
          </cell>
          <cell r="K248">
            <v>0</v>
          </cell>
        </row>
        <row r="250">
          <cell r="B250" t="str">
            <v>C.</v>
          </cell>
          <cell r="D250" t="str">
            <v>PERALATAN</v>
          </cell>
        </row>
        <row r="251">
          <cell r="B251" t="str">
            <v>1.</v>
          </cell>
          <cell r="D251" t="str">
            <v>Motor Grader</v>
          </cell>
          <cell r="E251" t="str">
            <v>(E13)</v>
          </cell>
          <cell r="F251" t="str">
            <v>jam</v>
          </cell>
          <cell r="G251">
            <v>8.5341365461847393E-4</v>
          </cell>
          <cell r="H251">
            <v>234796.83700337185</v>
          </cell>
          <cell r="K251">
            <v>200.37882675990571</v>
          </cell>
        </row>
        <row r="252">
          <cell r="B252" t="str">
            <v>2.</v>
          </cell>
          <cell r="D252" t="str">
            <v>Vibro Roller</v>
          </cell>
          <cell r="E252" t="str">
            <v>(E19)</v>
          </cell>
          <cell r="F252" t="str">
            <v>jam</v>
          </cell>
          <cell r="G252">
            <v>1.606425702811245E-3</v>
          </cell>
          <cell r="H252">
            <v>182111.18051066576</v>
          </cell>
          <cell r="K252">
            <v>292.54808114163177</v>
          </cell>
        </row>
        <row r="253">
          <cell r="B253" t="str">
            <v>3.</v>
          </cell>
          <cell r="D253" t="str">
            <v>Water Tanker</v>
          </cell>
          <cell r="E253" t="str">
            <v>(E23)</v>
          </cell>
          <cell r="F253" t="str">
            <v>jam</v>
          </cell>
          <cell r="G253">
            <v>1.0542168674698796E-2</v>
          </cell>
          <cell r="H253">
            <v>114746.45168674531</v>
          </cell>
          <cell r="K253">
            <v>1209.6764485048452</v>
          </cell>
        </row>
        <row r="254">
          <cell r="B254" t="str">
            <v>4.</v>
          </cell>
          <cell r="D254" t="str">
            <v>Alat  Bantu</v>
          </cell>
          <cell r="F254" t="str">
            <v>Ls</v>
          </cell>
          <cell r="G254">
            <v>1</v>
          </cell>
          <cell r="H254">
            <v>150</v>
          </cell>
          <cell r="K254">
            <v>150</v>
          </cell>
        </row>
        <row r="257">
          <cell r="C257" t="str">
            <v xml:space="preserve">JUMLAH HARGA PERALATAN   </v>
          </cell>
          <cell r="K257">
            <v>1852.6033564063828</v>
          </cell>
        </row>
        <row r="259">
          <cell r="B259" t="str">
            <v>D.</v>
          </cell>
          <cell r="D259" t="str">
            <v>JUMLAH HARGA TENAGA, BAHAN DAN PERALATAN  ( A + B + C )</v>
          </cell>
          <cell r="K259">
            <v>1893.4524671350116</v>
          </cell>
        </row>
        <row r="260">
          <cell r="B260" t="str">
            <v>E.</v>
          </cell>
          <cell r="D260" t="str">
            <v>OVERHEAD &amp; PROFIT</v>
          </cell>
          <cell r="F260">
            <v>10</v>
          </cell>
          <cell r="G260" t="str">
            <v>%  x  D</v>
          </cell>
          <cell r="K260">
            <v>189.34524671350118</v>
          </cell>
        </row>
        <row r="261">
          <cell r="B261" t="str">
            <v>F.</v>
          </cell>
          <cell r="D261" t="str">
            <v>HARGA SATUAN PEKERJAAN  ( D + E )</v>
          </cell>
          <cell r="K261">
            <v>2082.797713848513</v>
          </cell>
        </row>
        <row r="262">
          <cell r="B262" t="str">
            <v>Note: 1</v>
          </cell>
          <cell r="D262" t="str">
            <v>SATUAN dapat berdasarkan atas jam operasi untuk Tenaga Kerja dan Peralatan, volume dan/atau ukuran</v>
          </cell>
        </row>
        <row r="263">
          <cell r="D263" t="str">
            <v>berat untuk bahan-bahan.</v>
          </cell>
        </row>
        <row r="264">
          <cell r="B264">
            <v>2</v>
          </cell>
          <cell r="D264" t="str">
            <v>Kuantitas satuan adalah kuantitas setiap komponen untuk menyelesaikan satu satuan pekerjaan dari nomor</v>
          </cell>
        </row>
        <row r="265">
          <cell r="D265" t="str">
            <v>mata pembayaran.</v>
          </cell>
        </row>
        <row r="266">
          <cell r="B266">
            <v>3</v>
          </cell>
          <cell r="D266" t="str">
            <v>Biaya satuan untuk peralatan sudah termasuk bahan bakar, bahan habis dipakai dan operator.</v>
          </cell>
        </row>
        <row r="267">
          <cell r="B267">
            <v>4</v>
          </cell>
          <cell r="D267" t="str">
            <v>Biaya satuan sudah termasuk pengeluaran untuk seluruh pajak yang berkaitan (tetapi tidak termasuk PPN</v>
          </cell>
        </row>
      </sheetData>
      <sheetData sheetId="13"/>
      <sheetData sheetId="14">
        <row r="2">
          <cell r="B2" t="str">
            <v>LAMPIRAN 2 PENAWARAN</v>
          </cell>
        </row>
        <row r="3">
          <cell r="B3" t="str">
            <v>ANALISA HARGA SATUAN MATA PEMBAYARAN UTAMA</v>
          </cell>
        </row>
        <row r="5">
          <cell r="B5" t="str">
            <v>NAMA PESERTA LELANG</v>
          </cell>
          <cell r="E5" t="str">
            <v>:</v>
          </cell>
          <cell r="F5" t="e">
            <v>#REF!</v>
          </cell>
        </row>
        <row r="6">
          <cell r="B6" t="str">
            <v>NO. MATA PEMBAYARAN</v>
          </cell>
          <cell r="E6" t="str">
            <v>:</v>
          </cell>
          <cell r="F6" t="e">
            <v>#REF!</v>
          </cell>
        </row>
        <row r="7">
          <cell r="B7" t="str">
            <v>JENIS PEKERJAAN</v>
          </cell>
          <cell r="E7" t="str">
            <v>:</v>
          </cell>
          <cell r="F7" t="e">
            <v>#REF!</v>
          </cell>
        </row>
        <row r="8">
          <cell r="B8" t="str">
            <v>SATUAN PEKERJAAN</v>
          </cell>
          <cell r="E8" t="str">
            <v>:</v>
          </cell>
          <cell r="F8" t="e">
            <v>#REF!</v>
          </cell>
        </row>
        <row r="9">
          <cell r="B9" t="str">
            <v>PERKIRAAN KUANTITAS</v>
          </cell>
          <cell r="E9" t="str">
            <v>:</v>
          </cell>
          <cell r="F9" t="e">
            <v>#REF!</v>
          </cell>
        </row>
        <row r="10">
          <cell r="B10" t="str">
            <v>PEKERJAAN</v>
          </cell>
          <cell r="E10" t="str">
            <v>:</v>
          </cell>
          <cell r="F10" t="e">
            <v>#REF!</v>
          </cell>
        </row>
        <row r="11">
          <cell r="B11" t="str">
            <v>PRODUKSI HARIAN / JAM *)</v>
          </cell>
          <cell r="E11" t="str">
            <v>:</v>
          </cell>
          <cell r="F11" t="str">
            <v>Jam</v>
          </cell>
        </row>
        <row r="13">
          <cell r="B13" t="str">
            <v>No.</v>
          </cell>
          <cell r="C13" t="str">
            <v>Uraian</v>
          </cell>
          <cell r="G13" t="str">
            <v>Satuan</v>
          </cell>
          <cell r="H13" t="str">
            <v>Kuantitas</v>
          </cell>
          <cell r="I13" t="str">
            <v>Biaya Satuan                            (Rp.)</v>
          </cell>
          <cell r="J13" t="str">
            <v>Jumlah                           Rp./Satuan</v>
          </cell>
        </row>
        <row r="18">
          <cell r="B18" t="str">
            <v>A.</v>
          </cell>
          <cell r="D18" t="str">
            <v>Tenaga Kerja</v>
          </cell>
        </row>
        <row r="19">
          <cell r="B19" t="str">
            <v>1.</v>
          </cell>
          <cell r="D19" t="str">
            <v>Pekerja</v>
          </cell>
          <cell r="G19" t="str">
            <v>Jam</v>
          </cell>
          <cell r="H19">
            <v>0.24988844265952695</v>
          </cell>
          <cell r="I19">
            <v>6250</v>
          </cell>
          <cell r="K19">
            <v>1561.8027666220435</v>
          </cell>
        </row>
        <row r="20">
          <cell r="B20" t="str">
            <v>2.</v>
          </cell>
          <cell r="D20" t="str">
            <v>Mandor</v>
          </cell>
          <cell r="G20" t="str">
            <v>Jam</v>
          </cell>
          <cell r="H20">
            <v>3.5698348951360995E-2</v>
          </cell>
          <cell r="I20">
            <v>7750</v>
          </cell>
          <cell r="K20">
            <v>276.6622043730477</v>
          </cell>
        </row>
        <row r="25">
          <cell r="B25" t="str">
            <v>B.</v>
          </cell>
          <cell r="D25" t="str">
            <v>Bahan</v>
          </cell>
        </row>
        <row r="26">
          <cell r="B26" t="str">
            <v>1.</v>
          </cell>
          <cell r="D26" t="str">
            <v>Agregat Kasar</v>
          </cell>
          <cell r="G26" t="str">
            <v>M3</v>
          </cell>
          <cell r="H26">
            <v>0.66</v>
          </cell>
          <cell r="I26">
            <v>114824.47504302926</v>
          </cell>
          <cell r="K26">
            <v>75784.153528399314</v>
          </cell>
        </row>
        <row r="27">
          <cell r="B27" t="str">
            <v>2.</v>
          </cell>
          <cell r="D27" t="str">
            <v>Agregat Halus</v>
          </cell>
          <cell r="G27" t="str">
            <v>M3</v>
          </cell>
          <cell r="H27">
            <v>0.54</v>
          </cell>
          <cell r="I27">
            <v>129137.91336775673</v>
          </cell>
          <cell r="K27">
            <v>69734.473218588639</v>
          </cell>
        </row>
        <row r="33">
          <cell r="B33" t="str">
            <v>C.</v>
          </cell>
          <cell r="D33" t="str">
            <v>Peralatan</v>
          </cell>
        </row>
        <row r="34">
          <cell r="B34" t="str">
            <v>1</v>
          </cell>
          <cell r="D34" t="str">
            <v>Wheel Loader</v>
          </cell>
          <cell r="G34" t="str">
            <v>Jam</v>
          </cell>
          <cell r="H34">
            <v>3.5698348951360995E-2</v>
          </cell>
          <cell r="I34">
            <v>273100</v>
          </cell>
          <cell r="K34">
            <v>9749.2190986166879</v>
          </cell>
        </row>
        <row r="35">
          <cell r="B35" t="str">
            <v>2</v>
          </cell>
          <cell r="D35" t="str">
            <v>Dump Truck</v>
          </cell>
          <cell r="G35" t="str">
            <v>Jam</v>
          </cell>
          <cell r="H35">
            <v>0.17614910781008913</v>
          </cell>
          <cell r="I35">
            <v>204300</v>
          </cell>
          <cell r="K35">
            <v>35987.262725601213</v>
          </cell>
        </row>
        <row r="36">
          <cell r="B36" t="str">
            <v>3</v>
          </cell>
          <cell r="D36" t="str">
            <v>Motor Grader</v>
          </cell>
          <cell r="G36" t="str">
            <v>Jam</v>
          </cell>
          <cell r="H36">
            <v>1.1713520749665328E-2</v>
          </cell>
          <cell r="I36">
            <v>279200</v>
          </cell>
          <cell r="K36">
            <v>3270.4149933065596</v>
          </cell>
        </row>
        <row r="37">
          <cell r="B37" t="str">
            <v>4</v>
          </cell>
          <cell r="D37" t="str">
            <v>Tandem Roller</v>
          </cell>
          <cell r="G37" t="str">
            <v>Jam</v>
          </cell>
          <cell r="H37">
            <v>1.7849174475680501E-2</v>
          </cell>
          <cell r="I37">
            <v>162900</v>
          </cell>
          <cell r="K37">
            <v>2907.6305220883537</v>
          </cell>
        </row>
        <row r="38">
          <cell r="B38" t="str">
            <v>5</v>
          </cell>
          <cell r="D38" t="str">
            <v>Water Tanker</v>
          </cell>
          <cell r="G38" t="str">
            <v>Jam</v>
          </cell>
          <cell r="H38">
            <v>2.1084337349397592E-2</v>
          </cell>
          <cell r="I38">
            <v>124700</v>
          </cell>
          <cell r="K38">
            <v>2629.2168674698796</v>
          </cell>
        </row>
        <row r="39">
          <cell r="B39" t="str">
            <v>6</v>
          </cell>
          <cell r="D39" t="str">
            <v>Alat Bantu</v>
          </cell>
          <cell r="G39" t="str">
            <v>Ls</v>
          </cell>
          <cell r="H39">
            <v>1</v>
          </cell>
          <cell r="I39">
            <v>75</v>
          </cell>
          <cell r="K39">
            <v>75</v>
          </cell>
        </row>
        <row r="43">
          <cell r="B43" t="str">
            <v>D.</v>
          </cell>
          <cell r="D43" t="str">
            <v>Jumlah  (A + B + C)</v>
          </cell>
          <cell r="K43">
            <v>201975.83592506574</v>
          </cell>
        </row>
        <row r="44">
          <cell r="B44" t="str">
            <v>E.</v>
          </cell>
          <cell r="D44" t="str">
            <v>Biaya Umum dan Keuntungan</v>
          </cell>
          <cell r="G44">
            <v>10</v>
          </cell>
          <cell r="H44" t="str">
            <v>%  x  D</v>
          </cell>
          <cell r="K44">
            <v>20197.583592506577</v>
          </cell>
        </row>
        <row r="45">
          <cell r="B45" t="str">
            <v>F.</v>
          </cell>
          <cell r="D45" t="str">
            <v>Harga Satuan  = ( D + E )</v>
          </cell>
          <cell r="K45">
            <v>222173.41951757233</v>
          </cell>
        </row>
        <row r="46">
          <cell r="B46" t="str">
            <v>Catatan :</v>
          </cell>
        </row>
        <row r="47">
          <cell r="B47" t="str">
            <v>1.</v>
          </cell>
          <cell r="C47" t="str">
            <v>Satuan dapat berdasarkan atas jam operasi untuk tenaga kerja dan peralatan, volume dan / atau ukuran berat untuk bahan-bahan.</v>
          </cell>
        </row>
        <row r="48">
          <cell r="B48" t="str">
            <v>2.</v>
          </cell>
          <cell r="C48" t="str">
            <v>Kuantitas satuan adalah kuantitas perkiraan dari setiap komponen untuk menyelesaikan satu satuan pekerjaan dari nomor mata pembayaran Harga Satuan yang disampaikan Peserta Lelang tidak dapat diubah, kecuali persyaratan Ayat 13.4 dari Instruksi Kepada Pese</v>
          </cell>
        </row>
        <row r="51">
          <cell r="B51" t="str">
            <v>3.</v>
          </cell>
          <cell r="C51" t="str">
            <v>Biaya satuan untuk peralatan sudah termasuk bahan bakar, bahan habis terpakai dan operator.</v>
          </cell>
        </row>
        <row r="52">
          <cell r="B52" t="str">
            <v>4.</v>
          </cell>
          <cell r="C52" t="str">
            <v>Biaya satuan sudah termasuk pengeluaran untuk seluruh pajak yang berkaitan (tetapi tidak termasuk PPN yang dibayarkan dari kontrak) dan biaya-biaya lainnya.</v>
          </cell>
        </row>
        <row r="54">
          <cell r="B54" t="str">
            <v>5.</v>
          </cell>
          <cell r="C54" t="str">
            <v>Harga satuan yang diajukan peserta lelang harus mencakup seluruh tambahan tenaga kerja, bahan, peralatan atau kerugian yang mungkin diperlukan untuk menyelesaikan pekerjaan sesuai dengan Spesifikasi dan Gambar.</v>
          </cell>
        </row>
        <row r="58">
          <cell r="J58" t="e">
            <v>#REF!</v>
          </cell>
        </row>
        <row r="60">
          <cell r="J60" t="e">
            <v>#REF!</v>
          </cell>
        </row>
        <row r="66">
          <cell r="J66" t="e">
            <v>#REF!</v>
          </cell>
        </row>
        <row r="67">
          <cell r="J67" t="e">
            <v>#REF!</v>
          </cell>
        </row>
        <row r="68">
          <cell r="B68" t="str">
            <v>LAMPIRAN 2 PENAWARAN</v>
          </cell>
        </row>
        <row r="69">
          <cell r="B69" t="str">
            <v>ANALISA HARGA SATUAN MATA PEMBAYARAN UTAMA</v>
          </cell>
        </row>
        <row r="71">
          <cell r="B71" t="str">
            <v>NAMA PESERTA LELANG</v>
          </cell>
          <cell r="E71" t="str">
            <v>:</v>
          </cell>
          <cell r="F71" t="e">
            <v>#REF!</v>
          </cell>
        </row>
        <row r="72">
          <cell r="B72" t="str">
            <v>NO. MATA PEMBAYARAN</v>
          </cell>
          <cell r="E72" t="str">
            <v>:</v>
          </cell>
          <cell r="F72" t="e">
            <v>#REF!</v>
          </cell>
        </row>
        <row r="73">
          <cell r="B73" t="str">
            <v>JENIS PEKERJAAN</v>
          </cell>
          <cell r="E73" t="str">
            <v>:</v>
          </cell>
          <cell r="F73" t="e">
            <v>#REF!</v>
          </cell>
        </row>
        <row r="74">
          <cell r="B74" t="str">
            <v>SATUAN PEKERJAAN</v>
          </cell>
          <cell r="E74" t="str">
            <v>:</v>
          </cell>
          <cell r="F74" t="e">
            <v>#REF!</v>
          </cell>
        </row>
        <row r="75">
          <cell r="B75" t="str">
            <v>PERKIRAAN KUANTITAS</v>
          </cell>
          <cell r="E75" t="str">
            <v>:</v>
          </cell>
          <cell r="F75" t="e">
            <v>#REF!</v>
          </cell>
        </row>
        <row r="76">
          <cell r="B76" t="str">
            <v>PEKERJAAN</v>
          </cell>
          <cell r="E76" t="str">
            <v>:</v>
          </cell>
          <cell r="F76" t="e">
            <v>#REF!</v>
          </cell>
        </row>
        <row r="77">
          <cell r="B77" t="str">
            <v>PRODUKSI HARIAN / JAM *)</v>
          </cell>
          <cell r="E77" t="str">
            <v>:</v>
          </cell>
          <cell r="F77" t="str">
            <v>Jam</v>
          </cell>
        </row>
        <row r="79">
          <cell r="B79" t="str">
            <v>No.</v>
          </cell>
          <cell r="C79" t="str">
            <v>Uraian</v>
          </cell>
          <cell r="G79" t="str">
            <v>Satuan</v>
          </cell>
          <cell r="H79" t="str">
            <v>Kuantitas</v>
          </cell>
          <cell r="I79" t="str">
            <v>Biaya Satuan                            (Rp.)</v>
          </cell>
          <cell r="J79" t="str">
            <v>Jumlah                           Rp./Satuan</v>
          </cell>
        </row>
        <row r="84">
          <cell r="B84" t="str">
            <v>A.</v>
          </cell>
          <cell r="D84" t="str">
            <v>Tenaga Kerja</v>
          </cell>
        </row>
        <row r="85">
          <cell r="B85" t="str">
            <v>1.</v>
          </cell>
          <cell r="D85" t="str">
            <v>Pekerja</v>
          </cell>
          <cell r="G85" t="str">
            <v>Jam</v>
          </cell>
          <cell r="H85">
            <v>0.31236055332440876</v>
          </cell>
          <cell r="I85">
            <v>6250</v>
          </cell>
          <cell r="K85">
            <v>1952.2534582775547</v>
          </cell>
        </row>
        <row r="86">
          <cell r="B86" t="str">
            <v>2.</v>
          </cell>
          <cell r="D86" t="str">
            <v>Mandor</v>
          </cell>
          <cell r="G86" t="str">
            <v>Jam</v>
          </cell>
          <cell r="H86">
            <v>4.4622936189201247E-2</v>
          </cell>
          <cell r="I86">
            <v>7750</v>
          </cell>
          <cell r="K86">
            <v>345.82775546630967</v>
          </cell>
        </row>
        <row r="91">
          <cell r="B91" t="str">
            <v>B.</v>
          </cell>
          <cell r="D91" t="str">
            <v>Bahan</v>
          </cell>
        </row>
        <row r="92">
          <cell r="B92" t="str">
            <v>1.</v>
          </cell>
          <cell r="D92" t="str">
            <v>Agregat Kasar</v>
          </cell>
          <cell r="G92" t="str">
            <v>M3</v>
          </cell>
          <cell r="H92">
            <v>0.42</v>
          </cell>
          <cell r="I92">
            <v>114824.47504302926</v>
          </cell>
          <cell r="K92">
            <v>48226.27951807229</v>
          </cell>
        </row>
        <row r="93">
          <cell r="B93" t="str">
            <v>2.</v>
          </cell>
          <cell r="D93" t="str">
            <v>Agregat Halus</v>
          </cell>
          <cell r="G93" t="str">
            <v>M3</v>
          </cell>
          <cell r="H93">
            <v>0.24</v>
          </cell>
          <cell r="I93">
            <v>129137.91336775673</v>
          </cell>
          <cell r="K93">
            <v>30993.099208261614</v>
          </cell>
        </row>
        <row r="94">
          <cell r="B94" t="str">
            <v>3.</v>
          </cell>
          <cell r="D94" t="str">
            <v>Sirtu</v>
          </cell>
          <cell r="G94" t="str">
            <v>M3</v>
          </cell>
          <cell r="H94">
            <v>0.54</v>
          </cell>
          <cell r="I94">
            <v>60900</v>
          </cell>
          <cell r="K94">
            <v>32886</v>
          </cell>
        </row>
        <row r="99">
          <cell r="B99" t="str">
            <v>C.</v>
          </cell>
          <cell r="D99" t="str">
            <v>Peralatan</v>
          </cell>
        </row>
        <row r="100">
          <cell r="B100" t="str">
            <v>1</v>
          </cell>
          <cell r="D100" t="str">
            <v>Wheel Loader</v>
          </cell>
          <cell r="G100" t="str">
            <v>Jam</v>
          </cell>
          <cell r="H100">
            <v>4.4622936189201247E-2</v>
          </cell>
          <cell r="I100">
            <v>273100</v>
          </cell>
          <cell r="K100">
            <v>12186.52387327086</v>
          </cell>
        </row>
        <row r="101">
          <cell r="B101" t="str">
            <v>2</v>
          </cell>
          <cell r="D101" t="str">
            <v>Dump Truck</v>
          </cell>
          <cell r="G101" t="str">
            <v>Jam</v>
          </cell>
          <cell r="H101">
            <v>0.24128048337930044</v>
          </cell>
          <cell r="I101">
            <v>204300</v>
          </cell>
          <cell r="K101">
            <v>49293.602754391082</v>
          </cell>
        </row>
        <row r="102">
          <cell r="B102" t="str">
            <v>3</v>
          </cell>
          <cell r="D102" t="str">
            <v>Motor Grader</v>
          </cell>
          <cell r="G102" t="str">
            <v>Jam</v>
          </cell>
          <cell r="H102">
            <v>1.7570281124497995E-2</v>
          </cell>
          <cell r="I102">
            <v>279200</v>
          </cell>
          <cell r="K102">
            <v>4905.6224899598401</v>
          </cell>
        </row>
        <row r="103">
          <cell r="B103" t="str">
            <v>4</v>
          </cell>
          <cell r="D103" t="str">
            <v>Tandem Roller</v>
          </cell>
          <cell r="G103" t="str">
            <v>Jam</v>
          </cell>
          <cell r="H103">
            <v>2.677376171352075E-2</v>
          </cell>
          <cell r="I103">
            <v>162900</v>
          </cell>
          <cell r="K103">
            <v>4361.4457831325299</v>
          </cell>
        </row>
        <row r="104">
          <cell r="B104" t="str">
            <v>5</v>
          </cell>
          <cell r="D104" t="str">
            <v>Water Tanker</v>
          </cell>
          <cell r="G104" t="str">
            <v>Jam</v>
          </cell>
          <cell r="H104">
            <v>3.0120481927710847E-2</v>
          </cell>
          <cell r="I104">
            <v>124700</v>
          </cell>
          <cell r="K104">
            <v>3756.0240963855426</v>
          </cell>
        </row>
        <row r="105">
          <cell r="B105" t="str">
            <v>6</v>
          </cell>
          <cell r="D105" t="str">
            <v>Alat Bantu</v>
          </cell>
          <cell r="G105" t="str">
            <v>Ls</v>
          </cell>
          <cell r="H105">
            <v>1</v>
          </cell>
          <cell r="I105">
            <v>500</v>
          </cell>
          <cell r="K105">
            <v>500</v>
          </cell>
        </row>
        <row r="109">
          <cell r="B109" t="str">
            <v>D.</v>
          </cell>
          <cell r="D109" t="str">
            <v>Jumlah  (A + B + C)</v>
          </cell>
          <cell r="K109">
            <v>189406.67893721766</v>
          </cell>
        </row>
        <row r="110">
          <cell r="B110" t="str">
            <v>E.</v>
          </cell>
          <cell r="D110" t="str">
            <v>Biaya Umum dan Keuntungan</v>
          </cell>
          <cell r="G110">
            <v>10</v>
          </cell>
          <cell r="H110" t="str">
            <v>%  x  D</v>
          </cell>
          <cell r="K110">
            <v>18940.667893721766</v>
          </cell>
        </row>
        <row r="111">
          <cell r="B111" t="str">
            <v>F.</v>
          </cell>
          <cell r="D111" t="str">
            <v>Harga Satuan  = ( D + E )</v>
          </cell>
          <cell r="K111">
            <v>208347.34683093941</v>
          </cell>
        </row>
        <row r="112">
          <cell r="B112" t="str">
            <v>Catatan :</v>
          </cell>
        </row>
        <row r="113">
          <cell r="B113" t="str">
            <v>1.</v>
          </cell>
          <cell r="C113" t="str">
            <v>Satuan dapat berdasarkan atas jam operasi untuk tenaga kerja dan peralatan, volume dan / atau ukuran berat untuk bahan-bahan.</v>
          </cell>
        </row>
        <row r="114">
          <cell r="B114" t="str">
            <v>2.</v>
          </cell>
          <cell r="C114" t="str">
            <v>Kuantitas satuan adalah kuantitas perkiraan dari setiap komponen untuk menyelesaikan satu satuan pekerjaan dari nomor mata pembayaran Harga Satuan yang disampaikan Peserta Lelang tidak dapat diubah, kecuali persyaratan Ayat 13.4 dari Instruksi Kepada Pese</v>
          </cell>
        </row>
        <row r="117">
          <cell r="B117" t="str">
            <v>3.</v>
          </cell>
          <cell r="C117" t="str">
            <v>Biaya satuan untuk peralatan sudah termasuk bahan bakar, bahan habis terpakai dan operator.</v>
          </cell>
        </row>
        <row r="118">
          <cell r="B118" t="str">
            <v>4.</v>
          </cell>
          <cell r="C118" t="str">
            <v>Biaya satuan sudah termasuk pengeluaran untuk seluruh pajak yang berkaitan (tetapi tidak termasuk PPN yang dibayarkan dari kontrak) dan biaya-biaya lainnya.</v>
          </cell>
        </row>
        <row r="120">
          <cell r="B120" t="str">
            <v>5.</v>
          </cell>
          <cell r="C120" t="str">
            <v>Harga satuan yang diajukan peserta lelang harus mencakup seluruh tambahan tenaga kerja, bahan, peralatan atau kerugian yang mungkin diperlukan untuk menyelesaikan pekerjaan sesuai dengan Spesifikasi dan Gambar.</v>
          </cell>
        </row>
        <row r="124">
          <cell r="J124" t="e">
            <v>#REF!</v>
          </cell>
        </row>
        <row r="126">
          <cell r="J126" t="e">
            <v>#REF!</v>
          </cell>
        </row>
        <row r="132">
          <cell r="J132" t="e">
            <v>#REF!</v>
          </cell>
        </row>
        <row r="133">
          <cell r="J133" t="e">
            <v>#REF!</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Div1"/>
      <sheetName val="Div2"/>
      <sheetName val="Div 2"/>
      <sheetName val="Div3"/>
      <sheetName val="Div5"/>
      <sheetName val="Div4"/>
      <sheetName val="Div8b"/>
      <sheetName val="Div 6"/>
      <sheetName val="Div 7"/>
      <sheetName val="Div 8"/>
      <sheetName val="Jadwal"/>
      <sheetName val="Utama"/>
      <sheetName val="Lamp8"/>
      <sheetName val="Lamp"/>
      <sheetName val="SKon"/>
      <sheetName val="Kapasitas AMP.S.C"/>
      <sheetName val="Staf"/>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Div1"/>
      <sheetName val="Div2"/>
      <sheetName val="Div 2"/>
      <sheetName val="Div3"/>
      <sheetName val="Div5"/>
      <sheetName val="Div4"/>
      <sheetName val="Div8b"/>
      <sheetName val="Div 6"/>
      <sheetName val="Div 7"/>
      <sheetName val="Div 8"/>
      <sheetName val="Jadwal"/>
      <sheetName val="Utama"/>
      <sheetName val="Lamp8"/>
      <sheetName val="Lamp"/>
      <sheetName val="SKon"/>
      <sheetName val="Kapasitas AMP.S.C"/>
      <sheetName val="Staf"/>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KAP"/>
      <sheetName val="REKAP KANAN &amp; KIRI"/>
      <sheetName val="RAB"/>
      <sheetName val="MOBILISASI"/>
      <sheetName val="UPAH"/>
      <sheetName val="BAHAN"/>
      <sheetName val="H.ALAT"/>
      <sheetName val="ANL.ALAT"/>
      <sheetName val="ALAT"/>
      <sheetName val="ANL.K"/>
      <sheetName val="BOW"/>
      <sheetName val="ANL.ANGKUT"/>
      <sheetName val="Bongkaran"/>
      <sheetName val="Talud"/>
      <sheetName val="Plat Beton"/>
      <sheetName val="Galian Tanah"/>
      <sheetName val="Galian Tanah2"/>
      <sheetName val="Box Culvert"/>
      <sheetName val="Perkerasan Box Culvert"/>
    </sheetNames>
    <sheetDataSet>
      <sheetData sheetId="0">
        <row r="4">
          <cell r="C4" t="str">
            <v>PERENCANAAN PEMBETONAN DRAINASE</v>
          </cell>
        </row>
        <row r="28">
          <cell r="C28">
            <v>10</v>
          </cell>
        </row>
      </sheetData>
      <sheetData sheetId="1"/>
      <sheetData sheetId="2"/>
      <sheetData sheetId="3"/>
      <sheetData sheetId="4"/>
      <sheetData sheetId="5"/>
      <sheetData sheetId="6"/>
      <sheetData sheetId="7"/>
      <sheetData sheetId="8"/>
      <sheetData sheetId="9"/>
      <sheetData sheetId="10"/>
      <sheetData sheetId="11"/>
      <sheetData sheetId="12">
        <row r="33">
          <cell r="F33">
            <v>55900</v>
          </cell>
        </row>
        <row r="48">
          <cell r="F48">
            <v>85000</v>
          </cell>
        </row>
        <row r="64">
          <cell r="F64">
            <v>114100</v>
          </cell>
        </row>
      </sheetData>
      <sheetData sheetId="13"/>
      <sheetData sheetId="14"/>
      <sheetData sheetId="15"/>
      <sheetData sheetId="16"/>
      <sheetData sheetId="17"/>
      <sheetData sheetId="18"/>
      <sheetData sheetId="19"/>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RT"/>
      <sheetName val="SCH"/>
      <sheetName val="REK"/>
      <sheetName val="BOQ"/>
      <sheetName val="MJR"/>
      <sheetName val="HSD"/>
      <sheetName val="ANA"/>
      <sheetName val="MET"/>
      <sheetName val="MOS"/>
      <sheetName val="RTN"/>
      <sheetName val="ALT"/>
      <sheetName val="STF"/>
      <sheetName val="SUB"/>
      <sheetName val="DLM"/>
      <sheetName val="ana alat"/>
      <sheetName val="LMP.1"/>
      <sheetName val="LMP.2"/>
      <sheetName val="IND"/>
      <sheetName val="TM"/>
      <sheetName val="kon"/>
      <sheetName val="An_pdkg"/>
      <sheetName val="Harsat"/>
      <sheetName val="Anls Bahan"/>
      <sheetName val="Catatan"/>
      <sheetName val="DivVII"/>
      <sheetName val="Analisa HSP"/>
      <sheetName val="rumus"/>
      <sheetName val="Bill-2"/>
      <sheetName val="meth hsl nego"/>
      <sheetName val="Sheet1"/>
      <sheetName val="RAB"/>
      <sheetName val="Material"/>
      <sheetName val="Vol Sipil &amp; Ars"/>
      <sheetName val="4-Basic Price"/>
      <sheetName val="databest"/>
      <sheetName val="RAB-kons"/>
      <sheetName val="Cash Flow bulanan"/>
      <sheetName val="Anal"/>
      <sheetName val="DHS"/>
      <sheetName val="info"/>
      <sheetName val="ANALISA"/>
      <sheetName val="an-aspal"/>
      <sheetName val="REKAP"/>
      <sheetName val="Peralatan (2)"/>
      <sheetName val="Harga Satuan Dasar"/>
      <sheetName val="HARGA RATA"/>
      <sheetName val="HARGA ALAT"/>
      <sheetName val="huruf"/>
      <sheetName val="cpk"/>
      <sheetName val="Upah &amp; Bahan"/>
      <sheetName val="BAHAN"/>
      <sheetName val="D_ANALISA"/>
      <sheetName val="65xa"/>
      <sheetName val="Data"/>
      <sheetName val="Anls G"/>
      <sheetName val="Informasi Umum"/>
      <sheetName val="Kuant dan Harga"/>
      <sheetName val="ANB I"/>
      <sheetName val="H-SAT"/>
      <sheetName val="HRG BHN"/>
      <sheetName val="A"/>
      <sheetName val="L 1"/>
      <sheetName val="DIV.1"/>
      <sheetName val="Bangunan Utama"/>
      <sheetName val="Harga Satuan"/>
      <sheetName val="hrg_sat"/>
      <sheetName val="Kuantitas &amp; Harga"/>
      <sheetName val="RUMUS BTL"/>
      <sheetName val="bq"/>
      <sheetName val="total"/>
      <sheetName val="HARGADASAR"/>
      <sheetName val="Per. A.B.T"/>
      <sheetName val="NP"/>
      <sheetName val="analtek"/>
      <sheetName val="Sheet2"/>
      <sheetName val="D -12"/>
      <sheetName val="Analisa RAB"/>
      <sheetName val="Analisa RAP"/>
      <sheetName val="CekList"/>
      <sheetName val="BQ OE"/>
      <sheetName val="Sch Tender"/>
      <sheetName val="Alat"/>
      <sheetName val="Alat B"/>
      <sheetName val="Bahan B"/>
      <sheetName val="Upah"/>
      <sheetName val="Upah B"/>
      <sheetName val="RAP"/>
      <sheetName val="Telusur"/>
      <sheetName val="Penyebaran M"/>
      <sheetName val="Rekap RAP"/>
      <sheetName val="BUL"/>
      <sheetName val="harga"/>
      <sheetName val="SAP"/>
      <sheetName val="ah sanitary"/>
      <sheetName val="COMBINE"/>
      <sheetName val="rab me (by owner) "/>
      <sheetName val="BQ (by owner)"/>
      <sheetName val="rab me (fisik)"/>
      <sheetName val="STR"/>
      <sheetName val="Resume"/>
      <sheetName val="DPU"/>
      <sheetName val="INPUT"/>
      <sheetName val="HARGA BAHAN"/>
      <sheetName val="ANL TOREN"/>
      <sheetName val="PENYUSUTAN ALAT"/>
      <sheetName val="Basic Price"/>
      <sheetName val="cover"/>
    </sheetNames>
    <sheetDataSet>
      <sheetData sheetId="0" refreshError="1">
        <row r="29">
          <cell r="C29" t="str">
            <v>PT. SENECA INDONESIA</v>
          </cell>
        </row>
        <row r="31">
          <cell r="C31" t="str">
            <v>I S K A K   E F F E R I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B"/>
      <sheetName val="Bahan"/>
      <sheetName val="K"/>
      <sheetName val="K (2)"/>
      <sheetName val="E"/>
      <sheetName val="Angkut"/>
      <sheetName val="Alat"/>
      <sheetName val="TS"/>
      <sheetName val="Tawar"/>
      <sheetName val="Tawar (2)"/>
      <sheetName val="Minat"/>
      <sheetName val="BknPNS"/>
      <sheetName val="Pakta"/>
    </sheetNames>
    <sheetDataSet>
      <sheetData sheetId="0" refreshError="1"/>
      <sheetData sheetId="1" refreshError="1"/>
      <sheetData sheetId="2" refreshError="1"/>
      <sheetData sheetId="3" refreshError="1"/>
      <sheetData sheetId="4" refreshError="1"/>
      <sheetData sheetId="5" refreshError="1"/>
      <sheetData sheetId="6" refreshError="1">
        <row r="44">
          <cell r="G44">
            <v>33900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
      <sheetName val="RAB"/>
      <sheetName val="anl"/>
      <sheetName val="UPAH &amp; BAHAN "/>
      <sheetName val="Schedule 120"/>
    </sheetNames>
    <sheetDataSet>
      <sheetData sheetId="0"/>
      <sheetData sheetId="1"/>
      <sheetData sheetId="2">
        <row r="8">
          <cell r="J8">
            <v>13624</v>
          </cell>
        </row>
        <row r="13">
          <cell r="J13">
            <v>6532.4</v>
          </cell>
        </row>
        <row r="19">
          <cell r="J19">
            <v>114386</v>
          </cell>
        </row>
        <row r="25">
          <cell r="J25">
            <v>88826</v>
          </cell>
        </row>
        <row r="40">
          <cell r="J40">
            <v>468797.2</v>
          </cell>
        </row>
        <row r="53">
          <cell r="J53">
            <v>298041.59999999998</v>
          </cell>
        </row>
        <row r="67">
          <cell r="J67">
            <v>423758</v>
          </cell>
        </row>
        <row r="82">
          <cell r="J82">
            <v>65999.399999999994</v>
          </cell>
        </row>
        <row r="96">
          <cell r="J96">
            <v>21363.4</v>
          </cell>
        </row>
        <row r="109">
          <cell r="J109">
            <v>21212</v>
          </cell>
        </row>
        <row r="124">
          <cell r="J124">
            <v>16258.44</v>
          </cell>
        </row>
        <row r="139">
          <cell r="J139">
            <v>702862</v>
          </cell>
        </row>
        <row r="153">
          <cell r="J153">
            <v>733350</v>
          </cell>
        </row>
        <row r="218">
          <cell r="J218">
            <v>3793471.52</v>
          </cell>
        </row>
      </sheetData>
      <sheetData sheetId="3">
        <row r="6">
          <cell r="C6">
            <v>30500</v>
          </cell>
        </row>
        <row r="12">
          <cell r="C12">
            <v>66100</v>
          </cell>
        </row>
        <row r="14">
          <cell r="C14">
            <v>182900</v>
          </cell>
        </row>
        <row r="15">
          <cell r="C15">
            <v>6700</v>
          </cell>
        </row>
        <row r="16">
          <cell r="C16">
            <v>8200</v>
          </cell>
        </row>
        <row r="18">
          <cell r="C18">
            <v>36600</v>
          </cell>
        </row>
        <row r="19">
          <cell r="C19">
            <v>29500</v>
          </cell>
        </row>
        <row r="24">
          <cell r="C24">
            <v>5100</v>
          </cell>
        </row>
        <row r="25">
          <cell r="C25">
            <v>17300</v>
          </cell>
        </row>
        <row r="26">
          <cell r="C26">
            <v>12200</v>
          </cell>
        </row>
        <row r="29">
          <cell r="C29">
            <v>121900</v>
          </cell>
        </row>
        <row r="30">
          <cell r="C30">
            <v>1625000</v>
          </cell>
        </row>
        <row r="31">
          <cell r="C31">
            <v>37600</v>
          </cell>
        </row>
        <row r="32">
          <cell r="C32">
            <v>132100</v>
          </cell>
        </row>
        <row r="33">
          <cell r="C33">
            <v>35800</v>
          </cell>
        </row>
      </sheetData>
      <sheetData sheetId="4"/>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DIS (3)"/>
      <sheetName val="KADIS (2)"/>
      <sheetName val="KADIS"/>
      <sheetName val="daft. Quantitas"/>
      <sheetName val="QUARY 017"/>
      <sheetName val="QUARY SIRTU"/>
      <sheetName val="QUARY HOTMIX"/>
      <sheetName val="QUARY PASIR PASANGAN"/>
      <sheetName val="QUARY PADAS"/>
      <sheetName val="PERINCIAN BIAYA (2)"/>
      <sheetName val="PERINCIAN BIAYA"/>
      <sheetName val="K. HULU"/>
      <sheetName val="COVER"/>
      <sheetName val="R.BAHAN"/>
      <sheetName val="Bahan"/>
      <sheetName val="Upah "/>
      <sheetName val="daft alat"/>
      <sheetName val="BOW"/>
      <sheetName val="analisa "/>
      <sheetName val="analisa"/>
      <sheetName val="galian tanah"/>
      <sheetName val="K.017"/>
      <sheetName val="K.040"/>
      <sheetName val="K.110 (galian manual)"/>
      <sheetName val="K.111 (Galian alat)"/>
      <sheetName val="K.705"/>
      <sheetName val="K.112 (2)"/>
      <sheetName val="K.112"/>
      <sheetName val="K.122"/>
      <sheetName val="K.127 (2)"/>
      <sheetName val="K.127"/>
      <sheetName val="K.131"/>
      <sheetName val="K.132 (2)"/>
      <sheetName val="K.132"/>
      <sheetName val="K.132(a)"/>
      <sheetName val="K.225 (2)"/>
      <sheetName val="K.225"/>
      <sheetName val="K.710 (2)"/>
      <sheetName val="K.710"/>
      <sheetName val="K.715 (2)"/>
      <sheetName val="K.715"/>
      <sheetName val="K.140"/>
      <sheetName val="K.210"/>
      <sheetName val="K.211"/>
      <sheetName val="K.224 (2)"/>
      <sheetName val="K.224"/>
      <sheetName val="K.231"/>
      <sheetName val="K.310"/>
      <sheetName val="K.311"/>
      <sheetName val="K.320"/>
      <sheetName val="K.321 (2)"/>
      <sheetName val="K.321"/>
      <sheetName val="K.341"/>
      <sheetName val="K.342 (2)"/>
      <sheetName val="K.342"/>
      <sheetName val="K.410"/>
      <sheetName val="K.411"/>
      <sheetName val="K.420"/>
      <sheetName val="K.421"/>
      <sheetName val="K.422 (2)"/>
      <sheetName val="K.422"/>
      <sheetName val="K.424"/>
      <sheetName val="K.512 (2)"/>
      <sheetName val="K.512"/>
      <sheetName val="K.513"/>
      <sheetName val="K.514"/>
      <sheetName val="K.515 (2)"/>
      <sheetName val="K.515"/>
      <sheetName val="K.520"/>
      <sheetName val="K.522 (2)"/>
      <sheetName val="K.522"/>
      <sheetName val="K.523"/>
      <sheetName val="K.611"/>
      <sheetName val="K.615"/>
      <sheetName val="K.618"/>
      <sheetName val="K.631A"/>
      <sheetName val="K.636"/>
      <sheetName val="K.641 (2)"/>
      <sheetName val="K.641"/>
      <sheetName val="K.638"/>
      <sheetName val="K.638 (a)"/>
      <sheetName val="K.638 (RTN)"/>
      <sheetName val="K.720 (2)"/>
      <sheetName val="K.720"/>
      <sheetName val="K.722 (2)"/>
      <sheetName val="K.722"/>
      <sheetName val="K.725 (2)"/>
      <sheetName val="K.725"/>
      <sheetName val="K.810"/>
      <sheetName val="K.815"/>
      <sheetName val="K.880"/>
      <sheetName val="K.8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
      <sheetName val="BP"/>
      <sheetName val="Qry"/>
      <sheetName val="HK"/>
      <sheetName val="A"/>
      <sheetName val="B"/>
      <sheetName val="C"/>
      <sheetName val="Rkp"/>
      <sheetName val="RAB"/>
      <sheetName val="Schdl"/>
      <sheetName val="ts Alt-Bhn)"/>
      <sheetName val="HIT ALt"/>
      <sheetName val="5a"/>
      <sheetName val="5b"/>
      <sheetName val="Mt"/>
      <sheetName val="L6"/>
      <sheetName val="Mb"/>
      <sheetName val="2"/>
      <sheetName val="3"/>
      <sheetName val="Anls.U1"/>
      <sheetName val="4"/>
      <sheetName val="5"/>
      <sheetName val="6"/>
      <sheetName val="6 (2)"/>
      <sheetName val="7"/>
      <sheetName val="7 (2)"/>
      <sheetName val="8"/>
      <sheetName val="9"/>
      <sheetName val="10"/>
      <sheetName val="3a"/>
      <sheetName val="Alt"/>
      <sheetName val="UAlat"/>
      <sheetName val="UR.S.ALT"/>
      <sheetName val="MOB"/>
      <sheetName val="ALAT"/>
      <sheetName val="SEWA ALT"/>
      <sheetName val="UPAH"/>
      <sheetName val="LT.1"/>
      <sheetName val="LT.2"/>
      <sheetName val="LT.3"/>
      <sheetName val="LT.4"/>
      <sheetName val="LT.5"/>
      <sheetName val="LT.ATAP"/>
      <sheetName val="ATAP"/>
      <sheetName val="RKP EE"/>
      <sheetName val="ETC"/>
      <sheetName val="BSC"/>
      <sheetName val="JADWALLb"/>
      <sheetName val="perhitungan"/>
      <sheetName val="SUM"/>
    </sheetNames>
    <sheetDataSet>
      <sheetData sheetId="0" refreshError="1"/>
      <sheetData sheetId="1">
        <row r="8">
          <cell r="F8">
            <v>5433.8571428571431</v>
          </cell>
        </row>
        <row r="12">
          <cell r="F12">
            <v>6792.4285714285716</v>
          </cell>
        </row>
        <row r="44">
          <cell r="F44">
            <v>209000</v>
          </cell>
        </row>
        <row r="46">
          <cell r="F46">
            <v>325000</v>
          </cell>
        </row>
        <row r="48">
          <cell r="F48">
            <v>800</v>
          </cell>
        </row>
        <row r="132">
          <cell r="F132">
            <v>14150</v>
          </cell>
        </row>
      </sheetData>
      <sheetData sheetId="2" refreshError="1"/>
      <sheetData sheetId="3" refreshError="1"/>
      <sheetData sheetId="4" refreshError="1"/>
      <sheetData sheetId="5" refreshError="1"/>
      <sheetData sheetId="6" refreshError="1"/>
      <sheetData sheetId="7" refreshError="1"/>
      <sheetData sheetId="8">
        <row r="26">
          <cell r="H26">
            <v>104685000</v>
          </cell>
        </row>
        <row r="48">
          <cell r="H48">
            <v>405046690.15953624</v>
          </cell>
        </row>
        <row r="71">
          <cell r="H71">
            <v>167919573.26999998</v>
          </cell>
        </row>
        <row r="122">
          <cell r="H122">
            <v>687346112.02713501</v>
          </cell>
        </row>
        <row r="162">
          <cell r="H162">
            <v>1318068957.650943</v>
          </cell>
        </row>
        <row r="213">
          <cell r="H213">
            <v>267340786.23000002</v>
          </cell>
        </row>
        <row r="265">
          <cell r="H265">
            <v>99336456.8601861</v>
          </cell>
        </row>
        <row r="332">
          <cell r="H332">
            <v>22725195.129999999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AW8">
            <v>1783463.5855321167</v>
          </cell>
        </row>
        <row r="12">
          <cell r="AW12">
            <v>81667.431556855299</v>
          </cell>
        </row>
        <row r="13">
          <cell r="AW13">
            <v>39956.303635449869</v>
          </cell>
        </row>
        <row r="15">
          <cell r="AW15">
            <v>116941.06164663729</v>
          </cell>
        </row>
        <row r="16">
          <cell r="AW16">
            <v>151463.31701745422</v>
          </cell>
        </row>
        <row r="17">
          <cell r="AW17">
            <v>199783.07245674497</v>
          </cell>
        </row>
        <row r="19">
          <cell r="AW19">
            <v>174466.86590258032</v>
          </cell>
        </row>
        <row r="22">
          <cell r="AW22">
            <v>195619.3906999625</v>
          </cell>
        </row>
        <row r="24">
          <cell r="AW24">
            <v>115009.78059151911</v>
          </cell>
        </row>
        <row r="25">
          <cell r="AW25">
            <v>143722.42297845689</v>
          </cell>
        </row>
        <row r="26">
          <cell r="AW26">
            <v>150369.28810489713</v>
          </cell>
        </row>
        <row r="27">
          <cell r="AW27">
            <v>28047.442723152712</v>
          </cell>
        </row>
        <row r="30">
          <cell r="AW30">
            <v>109409.15587822816</v>
          </cell>
        </row>
        <row r="35">
          <cell r="AW35">
            <v>145887.57203585634</v>
          </cell>
        </row>
      </sheetData>
      <sheetData sheetId="3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BoQ"/>
      <sheetName val="Enc.14"/>
      <sheetName val="Ans.Tech"/>
      <sheetName val="HS"/>
      <sheetName val="SCD-S"/>
      <sheetName val="SCD-BAR"/>
      <sheetName val="SCD-EQU"/>
      <sheetName val="SCD_LABOR"/>
      <sheetName val="HIT_ALAT"/>
      <sheetName val="SUM-SCD-S"/>
      <sheetName val="Enc.15"/>
      <sheetName val="Ls.Items"/>
      <sheetName val="HIT"/>
    </sheetNames>
    <sheetDataSet>
      <sheetData sheetId="0">
        <row r="9">
          <cell r="J9">
            <v>0.1</v>
          </cell>
        </row>
        <row r="33">
          <cell r="J33">
            <v>1260.5016403198242</v>
          </cell>
        </row>
      </sheetData>
      <sheetData sheetId="1"/>
      <sheetData sheetId="2">
        <row r="195">
          <cell r="G195" t="str">
            <v>Unit Price       (Rp.)</v>
          </cell>
          <cell r="H195" t="str">
            <v>Amount          (Rp.)</v>
          </cell>
        </row>
        <row r="207">
          <cell r="G207">
            <v>5000</v>
          </cell>
          <cell r="H207">
            <v>100000000</v>
          </cell>
        </row>
        <row r="208">
          <cell r="G208">
            <v>550000</v>
          </cell>
          <cell r="H208">
            <v>110000000</v>
          </cell>
        </row>
        <row r="209">
          <cell r="G209">
            <v>1500000</v>
          </cell>
          <cell r="H209">
            <v>45000000</v>
          </cell>
        </row>
        <row r="210">
          <cell r="G210">
            <v>500000</v>
          </cell>
          <cell r="H210">
            <v>75000000</v>
          </cell>
        </row>
        <row r="211">
          <cell r="G211">
            <v>400000</v>
          </cell>
          <cell r="H211">
            <v>80000000</v>
          </cell>
        </row>
        <row r="212">
          <cell r="G212">
            <v>550000</v>
          </cell>
          <cell r="H212">
            <v>55000000</v>
          </cell>
        </row>
        <row r="213">
          <cell r="G213">
            <v>450000</v>
          </cell>
          <cell r="H213">
            <v>67500000</v>
          </cell>
        </row>
        <row r="214">
          <cell r="G214">
            <v>450000</v>
          </cell>
          <cell r="H214">
            <v>90000000</v>
          </cell>
        </row>
        <row r="215">
          <cell r="G215">
            <v>500000</v>
          </cell>
          <cell r="H215">
            <v>25000000</v>
          </cell>
        </row>
        <row r="216">
          <cell r="G216">
            <v>250000</v>
          </cell>
          <cell r="H216">
            <v>62500000</v>
          </cell>
        </row>
        <row r="217">
          <cell r="G217">
            <v>500000</v>
          </cell>
          <cell r="H217">
            <v>18000000</v>
          </cell>
        </row>
        <row r="218">
          <cell r="G218">
            <v>1000000</v>
          </cell>
          <cell r="H218">
            <v>36000000</v>
          </cell>
        </row>
        <row r="219">
          <cell r="G219">
            <v>50000000</v>
          </cell>
          <cell r="H219">
            <v>50000000</v>
          </cell>
        </row>
        <row r="221">
          <cell r="G221">
            <v>15000000</v>
          </cell>
          <cell r="H221">
            <v>15000000</v>
          </cell>
        </row>
        <row r="222">
          <cell r="G222">
            <v>15000000</v>
          </cell>
          <cell r="H222">
            <v>15000000</v>
          </cell>
        </row>
        <row r="224">
          <cell r="H224">
            <v>844000000</v>
          </cell>
        </row>
        <row r="225">
          <cell r="H225">
            <v>0</v>
          </cell>
        </row>
        <row r="226">
          <cell r="G226" t="str">
            <v>A - 1</v>
          </cell>
          <cell r="H226">
            <v>844000000</v>
          </cell>
        </row>
        <row r="228">
          <cell r="G228" t="str">
            <v>Tenderer's Official Representative</v>
          </cell>
        </row>
        <row r="230">
          <cell r="G230" t="str">
            <v>Signature :</v>
          </cell>
        </row>
        <row r="234">
          <cell r="G234" t="str">
            <v>Name    : Ir. SAIFUL MA'ALI</v>
          </cell>
        </row>
        <row r="235">
          <cell r="G235" t="str">
            <v>Position : Official Representative of</v>
          </cell>
        </row>
        <row r="236">
          <cell r="G236" t="str">
            <v xml:space="preserve">                NINDYA ISTAKA, JO</v>
          </cell>
        </row>
        <row r="237">
          <cell r="G237" t="str">
            <v>Date      : March 24th, 2009</v>
          </cell>
        </row>
        <row r="246">
          <cell r="G246" t="str">
            <v>Unit Price       (Rp.)</v>
          </cell>
          <cell r="H246" t="str">
            <v>Amount          (Rp.)</v>
          </cell>
        </row>
        <row r="259">
          <cell r="G259">
            <v>2000000</v>
          </cell>
          <cell r="H259">
            <v>2000000</v>
          </cell>
        </row>
        <row r="260">
          <cell r="G260">
            <v>1500000</v>
          </cell>
          <cell r="H260">
            <v>54000000</v>
          </cell>
        </row>
        <row r="261">
          <cell r="G261">
            <v>2500000</v>
          </cell>
          <cell r="H261">
            <v>5000000</v>
          </cell>
        </row>
        <row r="262">
          <cell r="G262">
            <v>500000</v>
          </cell>
          <cell r="H262">
            <v>10000000</v>
          </cell>
        </row>
        <row r="264">
          <cell r="G264">
            <v>5000000</v>
          </cell>
          <cell r="H264">
            <v>5000000</v>
          </cell>
        </row>
        <row r="265">
          <cell r="G265">
            <v>1000000</v>
          </cell>
          <cell r="H265">
            <v>36000000</v>
          </cell>
        </row>
        <row r="266">
          <cell r="G266">
            <v>2500000</v>
          </cell>
          <cell r="H266">
            <v>2500000</v>
          </cell>
        </row>
        <row r="267">
          <cell r="G267">
            <v>500000</v>
          </cell>
          <cell r="H267">
            <v>4000000</v>
          </cell>
        </row>
        <row r="273">
          <cell r="H273">
            <v>118500000</v>
          </cell>
        </row>
        <row r="274">
          <cell r="H274">
            <v>0</v>
          </cell>
        </row>
        <row r="275">
          <cell r="G275" t="str">
            <v>A - 2</v>
          </cell>
          <cell r="H275">
            <v>118500000</v>
          </cell>
        </row>
        <row r="277">
          <cell r="G277" t="str">
            <v>Tenderer's Official Representative</v>
          </cell>
        </row>
        <row r="279">
          <cell r="G279" t="str">
            <v>Signature :</v>
          </cell>
        </row>
        <row r="283">
          <cell r="G283" t="str">
            <v>Name    : Ir. SAIFUL MA'ALI</v>
          </cell>
        </row>
        <row r="284">
          <cell r="G284" t="str">
            <v>Position : Official Representative of</v>
          </cell>
        </row>
        <row r="285">
          <cell r="G285" t="str">
            <v xml:space="preserve">                NINDYA ISTAKA, JO</v>
          </cell>
        </row>
        <row r="286">
          <cell r="G286" t="str">
            <v>Date      : March 24th, 2009</v>
          </cell>
        </row>
        <row r="295">
          <cell r="G295" t="str">
            <v>Unit Price       (Rp.)</v>
          </cell>
          <cell r="H295" t="str">
            <v>Amount          (Rp.)</v>
          </cell>
        </row>
        <row r="304">
          <cell r="G304">
            <v>441400</v>
          </cell>
          <cell r="H304">
            <v>13242000</v>
          </cell>
        </row>
        <row r="306">
          <cell r="G306">
            <v>941800</v>
          </cell>
          <cell r="H306">
            <v>1883600</v>
          </cell>
        </row>
        <row r="307">
          <cell r="G307">
            <v>1700000</v>
          </cell>
          <cell r="H307">
            <v>1700000</v>
          </cell>
        </row>
        <row r="308">
          <cell r="G308">
            <v>11050000</v>
          </cell>
          <cell r="H308">
            <v>11050000</v>
          </cell>
        </row>
        <row r="309">
          <cell r="G309">
            <v>2550000</v>
          </cell>
          <cell r="H309">
            <v>15300000</v>
          </cell>
        </row>
        <row r="310">
          <cell r="G310">
            <v>1275000</v>
          </cell>
          <cell r="H310">
            <v>1275000</v>
          </cell>
        </row>
        <row r="311">
          <cell r="G311">
            <v>30600000</v>
          </cell>
          <cell r="H311">
            <v>61200000</v>
          </cell>
        </row>
        <row r="313">
          <cell r="G313">
            <v>1700000</v>
          </cell>
          <cell r="H313">
            <v>1700000</v>
          </cell>
        </row>
        <row r="314">
          <cell r="G314">
            <v>2550000</v>
          </cell>
          <cell r="H314">
            <v>5100000</v>
          </cell>
        </row>
        <row r="315">
          <cell r="G315">
            <v>8330000</v>
          </cell>
          <cell r="H315">
            <v>8330000</v>
          </cell>
        </row>
        <row r="316">
          <cell r="G316">
            <v>4080000</v>
          </cell>
          <cell r="H316">
            <v>4080000</v>
          </cell>
        </row>
        <row r="317">
          <cell r="G317">
            <v>20400000</v>
          </cell>
          <cell r="H317">
            <v>20400000</v>
          </cell>
        </row>
        <row r="318">
          <cell r="G318">
            <v>11050000</v>
          </cell>
          <cell r="H318">
            <v>11050000</v>
          </cell>
        </row>
        <row r="319">
          <cell r="G319">
            <v>5100000</v>
          </cell>
          <cell r="H319">
            <v>10200000</v>
          </cell>
        </row>
        <row r="320">
          <cell r="G320">
            <v>1020000</v>
          </cell>
          <cell r="H320">
            <v>4080000</v>
          </cell>
        </row>
        <row r="321">
          <cell r="G321">
            <v>46800</v>
          </cell>
          <cell r="H321">
            <v>46800</v>
          </cell>
        </row>
        <row r="322">
          <cell r="G322">
            <v>123400</v>
          </cell>
          <cell r="H322">
            <v>123400</v>
          </cell>
        </row>
        <row r="323">
          <cell r="G323">
            <v>10200000</v>
          </cell>
          <cell r="H323">
            <v>10200000</v>
          </cell>
        </row>
        <row r="324">
          <cell r="G324">
            <v>3200000</v>
          </cell>
          <cell r="H324">
            <v>230400000</v>
          </cell>
        </row>
        <row r="328">
          <cell r="G328">
            <v>700000</v>
          </cell>
          <cell r="H328">
            <v>35000000</v>
          </cell>
        </row>
        <row r="329">
          <cell r="G329">
            <v>10000000</v>
          </cell>
          <cell r="H329">
            <v>10000000</v>
          </cell>
        </row>
        <row r="331">
          <cell r="H331">
            <v>456360800</v>
          </cell>
        </row>
        <row r="332">
          <cell r="H332">
            <v>0</v>
          </cell>
        </row>
        <row r="333">
          <cell r="G333" t="str">
            <v>A - 3</v>
          </cell>
          <cell r="H333">
            <v>456360800</v>
          </cell>
        </row>
        <row r="335">
          <cell r="G335" t="str">
            <v>Tenderer's Official Representative</v>
          </cell>
        </row>
        <row r="337">
          <cell r="G337" t="str">
            <v>Signature :</v>
          </cell>
        </row>
        <row r="341">
          <cell r="G341" t="str">
            <v>Name    : Ir. SAIFUL MA'ALI</v>
          </cell>
        </row>
        <row r="342">
          <cell r="G342" t="str">
            <v>Position : Official Representative of</v>
          </cell>
        </row>
        <row r="343">
          <cell r="G343" t="str">
            <v xml:space="preserve">                NINDYA ISTAKA, JO</v>
          </cell>
        </row>
        <row r="344">
          <cell r="G344" t="str">
            <v>Date      : March 24th, 2009</v>
          </cell>
        </row>
        <row r="353">
          <cell r="G353" t="str">
            <v>Unit Price       (Rp.)</v>
          </cell>
          <cell r="H353" t="str">
            <v>Amount          (Rp.)</v>
          </cell>
        </row>
        <row r="365">
          <cell r="G365">
            <v>36000000</v>
          </cell>
          <cell r="H365">
            <v>36000000</v>
          </cell>
        </row>
        <row r="366">
          <cell r="G366">
            <v>36000000</v>
          </cell>
          <cell r="H366">
            <v>36000000</v>
          </cell>
        </row>
        <row r="367">
          <cell r="G367">
            <v>36000000</v>
          </cell>
          <cell r="H367">
            <v>36000000</v>
          </cell>
        </row>
        <row r="369">
          <cell r="H369">
            <v>108000000</v>
          </cell>
        </row>
        <row r="370">
          <cell r="H370">
            <v>0</v>
          </cell>
        </row>
        <row r="371">
          <cell r="G371" t="str">
            <v>A - 4</v>
          </cell>
          <cell r="H371">
            <v>108000000</v>
          </cell>
        </row>
        <row r="373">
          <cell r="G373" t="str">
            <v>Tenderer's Official Representative</v>
          </cell>
        </row>
        <row r="375">
          <cell r="G375" t="str">
            <v>Signature :</v>
          </cell>
        </row>
        <row r="379">
          <cell r="G379" t="str">
            <v>Name    : Ir. SAIFUL MA'ALI</v>
          </cell>
        </row>
        <row r="380">
          <cell r="G380" t="str">
            <v>Position : Official Representative of</v>
          </cell>
        </row>
        <row r="381">
          <cell r="G381" t="str">
            <v xml:space="preserve">                NINDYA ISTAKA, JO</v>
          </cell>
        </row>
        <row r="382">
          <cell r="G382" t="str">
            <v>Date      : March 24th, 2009</v>
          </cell>
        </row>
        <row r="391">
          <cell r="G391" t="str">
            <v>Unit Price       (Rp.)</v>
          </cell>
          <cell r="H391" t="str">
            <v>Amount          (Rp.)</v>
          </cell>
        </row>
        <row r="403">
          <cell r="G403">
            <v>1000000</v>
          </cell>
          <cell r="H403">
            <v>36000000</v>
          </cell>
        </row>
        <row r="404">
          <cell r="G404">
            <v>1000000</v>
          </cell>
          <cell r="H404">
            <v>36000000</v>
          </cell>
        </row>
        <row r="405">
          <cell r="G405">
            <v>1000000</v>
          </cell>
          <cell r="H405">
            <v>36000000</v>
          </cell>
        </row>
        <row r="406">
          <cell r="G406">
            <v>1000000</v>
          </cell>
          <cell r="H406">
            <v>36000000</v>
          </cell>
        </row>
        <row r="408">
          <cell r="H408">
            <v>144000000</v>
          </cell>
        </row>
        <row r="409">
          <cell r="H409">
            <v>0</v>
          </cell>
        </row>
        <row r="410">
          <cell r="G410" t="str">
            <v>A - 5</v>
          </cell>
          <cell r="H410">
            <v>144000000</v>
          </cell>
        </row>
        <row r="412">
          <cell r="G412" t="str">
            <v>Tenderer's Official Representative</v>
          </cell>
        </row>
        <row r="414">
          <cell r="G414" t="str">
            <v>Signature :</v>
          </cell>
        </row>
        <row r="418">
          <cell r="G418" t="str">
            <v>Name    : Ir. SAIFUL MA'ALI</v>
          </cell>
        </row>
        <row r="419">
          <cell r="G419" t="str">
            <v>Position : Official Representative of</v>
          </cell>
        </row>
        <row r="420">
          <cell r="G420" t="str">
            <v xml:space="preserve">                NINDYA ISTAKA, JO</v>
          </cell>
        </row>
        <row r="421">
          <cell r="G421" t="str">
            <v>Date      : March 24th, 2009</v>
          </cell>
        </row>
        <row r="430">
          <cell r="G430" t="str">
            <v>Unit Price       (Rp.)</v>
          </cell>
          <cell r="H430" t="str">
            <v>Amount          (Rp.)</v>
          </cell>
        </row>
        <row r="442">
          <cell r="G442">
            <v>2000000</v>
          </cell>
          <cell r="H442">
            <v>72000000</v>
          </cell>
        </row>
        <row r="443">
          <cell r="G443">
            <v>1200000</v>
          </cell>
          <cell r="H443">
            <v>43200000</v>
          </cell>
        </row>
        <row r="444">
          <cell r="G444">
            <v>500000</v>
          </cell>
          <cell r="H444">
            <v>18000000</v>
          </cell>
        </row>
        <row r="445">
          <cell r="G445">
            <v>5000000</v>
          </cell>
          <cell r="H445">
            <v>5000000</v>
          </cell>
        </row>
        <row r="446">
          <cell r="G446">
            <v>5000000</v>
          </cell>
          <cell r="H446">
            <v>5000000</v>
          </cell>
        </row>
        <row r="448">
          <cell r="H448">
            <v>143200000</v>
          </cell>
        </row>
        <row r="449">
          <cell r="H449">
            <v>0</v>
          </cell>
        </row>
        <row r="450">
          <cell r="G450" t="str">
            <v>A - 6</v>
          </cell>
          <cell r="H450">
            <v>143200000</v>
          </cell>
        </row>
        <row r="452">
          <cell r="G452" t="str">
            <v>Tenderer's Official Representative</v>
          </cell>
        </row>
        <row r="454">
          <cell r="G454" t="str">
            <v>Signature :</v>
          </cell>
        </row>
        <row r="458">
          <cell r="G458" t="str">
            <v>Name    : Ir. SAIFUL MA'ALI</v>
          </cell>
        </row>
        <row r="459">
          <cell r="G459" t="str">
            <v>Position : Official Representative of</v>
          </cell>
        </row>
        <row r="460">
          <cell r="G460" t="str">
            <v xml:space="preserve">                NINDYA ISTAKA, JO</v>
          </cell>
        </row>
        <row r="461">
          <cell r="G461" t="str">
            <v>Date      : March 24th, 2009</v>
          </cell>
        </row>
        <row r="470">
          <cell r="G470" t="str">
            <v>Unit Price       (Rp.)</v>
          </cell>
          <cell r="H470" t="str">
            <v>Amount          (Rp.)</v>
          </cell>
        </row>
        <row r="482">
          <cell r="G482">
            <v>2000000</v>
          </cell>
          <cell r="H482">
            <v>4000000</v>
          </cell>
        </row>
        <row r="483">
          <cell r="G483">
            <v>3500</v>
          </cell>
          <cell r="H483">
            <v>525000</v>
          </cell>
        </row>
        <row r="484">
          <cell r="G484">
            <v>4500</v>
          </cell>
          <cell r="H484">
            <v>29160000</v>
          </cell>
        </row>
        <row r="487">
          <cell r="H487">
            <v>33685000</v>
          </cell>
        </row>
        <row r="488">
          <cell r="H488">
            <v>0</v>
          </cell>
        </row>
        <row r="489">
          <cell r="G489" t="str">
            <v>A - 7</v>
          </cell>
          <cell r="H489">
            <v>33685000</v>
          </cell>
        </row>
        <row r="491">
          <cell r="G491" t="str">
            <v>Tenderer's Official Representative</v>
          </cell>
        </row>
        <row r="493">
          <cell r="G493" t="str">
            <v>Signature :</v>
          </cell>
        </row>
        <row r="497">
          <cell r="G497" t="str">
            <v>Name    : Ir. SAIFUL MA'ALI</v>
          </cell>
        </row>
        <row r="498">
          <cell r="G498" t="str">
            <v>Position : Official Representative of</v>
          </cell>
        </row>
        <row r="499">
          <cell r="G499" t="str">
            <v xml:space="preserve">                NINDYA ISTAKA, JO</v>
          </cell>
        </row>
        <row r="500">
          <cell r="G500" t="str">
            <v>Date      : March 24th, 2009</v>
          </cell>
        </row>
        <row r="509">
          <cell r="G509" t="str">
            <v>Unit Price       (Rp.)</v>
          </cell>
          <cell r="H509" t="str">
            <v>Amount          (Rp.)</v>
          </cell>
        </row>
        <row r="521">
          <cell r="G521">
            <v>42000000</v>
          </cell>
          <cell r="H521">
            <v>210000000</v>
          </cell>
        </row>
        <row r="522">
          <cell r="G522">
            <v>67500</v>
          </cell>
          <cell r="H522">
            <v>303750000</v>
          </cell>
        </row>
        <row r="523">
          <cell r="G523">
            <v>253438.65185025815</v>
          </cell>
          <cell r="H523">
            <v>51448046.325602405</v>
          </cell>
        </row>
        <row r="525">
          <cell r="H525">
            <v>565198046.32560241</v>
          </cell>
        </row>
        <row r="526">
          <cell r="H526">
            <v>0</v>
          </cell>
        </row>
        <row r="527">
          <cell r="G527" t="str">
            <v>A - 8</v>
          </cell>
          <cell r="H527">
            <v>565198046.32560241</v>
          </cell>
        </row>
        <row r="529">
          <cell r="G529" t="str">
            <v>Tenderer's Official Representative</v>
          </cell>
        </row>
        <row r="531">
          <cell r="G531" t="str">
            <v>Signature :</v>
          </cell>
        </row>
        <row r="535">
          <cell r="G535" t="str">
            <v>Name    : Ir. SAIFUL MA'ALI</v>
          </cell>
        </row>
        <row r="536">
          <cell r="G536" t="str">
            <v>Position : Official Representative of</v>
          </cell>
        </row>
        <row r="537">
          <cell r="G537" t="str">
            <v xml:space="preserve">                NINDYA ISTAKA, JO</v>
          </cell>
        </row>
        <row r="538">
          <cell r="G538" t="str">
            <v>Date      : March 24th, 2009</v>
          </cell>
        </row>
        <row r="547">
          <cell r="G547" t="str">
            <v>Unit Price       (Rp.)</v>
          </cell>
          <cell r="H547" t="str">
            <v>Amount          (Rp.)</v>
          </cell>
        </row>
        <row r="560">
          <cell r="G560">
            <v>100000</v>
          </cell>
          <cell r="H560">
            <v>58400000</v>
          </cell>
        </row>
        <row r="561">
          <cell r="G561">
            <v>5000</v>
          </cell>
          <cell r="H561">
            <v>35040000</v>
          </cell>
        </row>
        <row r="562">
          <cell r="G562">
            <v>2570000</v>
          </cell>
          <cell r="H562">
            <v>2570000</v>
          </cell>
        </row>
        <row r="563">
          <cell r="G563">
            <v>75000</v>
          </cell>
          <cell r="H563">
            <v>16650000</v>
          </cell>
        </row>
        <row r="566">
          <cell r="G566">
            <v>180000</v>
          </cell>
          <cell r="H566">
            <v>105120000</v>
          </cell>
        </row>
        <row r="567">
          <cell r="G567">
            <v>8000000</v>
          </cell>
          <cell r="H567">
            <v>96000000</v>
          </cell>
        </row>
        <row r="569">
          <cell r="H569">
            <v>313780000</v>
          </cell>
        </row>
        <row r="570">
          <cell r="H570">
            <v>0</v>
          </cell>
        </row>
        <row r="571">
          <cell r="G571" t="str">
            <v>A - 9</v>
          </cell>
          <cell r="H571">
            <v>313780000</v>
          </cell>
        </row>
        <row r="573">
          <cell r="G573" t="str">
            <v>Tenderer's Official Representative</v>
          </cell>
        </row>
        <row r="575">
          <cell r="G575" t="str">
            <v>Signature :</v>
          </cell>
        </row>
        <row r="579">
          <cell r="G579" t="str">
            <v>Name    : Ir. SAIFUL MA'ALI</v>
          </cell>
        </row>
        <row r="580">
          <cell r="G580" t="str">
            <v>Position : Official Representative of</v>
          </cell>
        </row>
        <row r="581">
          <cell r="G581" t="str">
            <v xml:space="preserve">                NINDYA ISTAKA, JO</v>
          </cell>
        </row>
        <row r="582">
          <cell r="G582" t="str">
            <v>Date      : March 24th, 2009</v>
          </cell>
        </row>
        <row r="591">
          <cell r="G591" t="str">
            <v>Unit Price       (Rp.)</v>
          </cell>
          <cell r="H591" t="str">
            <v>Amount          (Rp.)</v>
          </cell>
        </row>
        <row r="603">
          <cell r="H603">
            <v>0</v>
          </cell>
        </row>
        <row r="604">
          <cell r="G604">
            <v>120000</v>
          </cell>
          <cell r="H604">
            <v>15960000</v>
          </cell>
        </row>
        <row r="605">
          <cell r="G605">
            <v>5000</v>
          </cell>
          <cell r="H605">
            <v>39835000</v>
          </cell>
        </row>
        <row r="606">
          <cell r="G606">
            <v>2570000</v>
          </cell>
          <cell r="H606">
            <v>1107670000</v>
          </cell>
        </row>
        <row r="607">
          <cell r="G607">
            <v>5000</v>
          </cell>
          <cell r="H607">
            <v>130440000</v>
          </cell>
        </row>
        <row r="609">
          <cell r="G609">
            <v>1500000</v>
          </cell>
          <cell r="H609">
            <v>199500000</v>
          </cell>
        </row>
        <row r="610">
          <cell r="G610">
            <v>18000000</v>
          </cell>
          <cell r="H610">
            <v>432000000</v>
          </cell>
        </row>
        <row r="612">
          <cell r="H612">
            <v>1925405000</v>
          </cell>
        </row>
        <row r="613">
          <cell r="H613">
            <v>0</v>
          </cell>
        </row>
        <row r="614">
          <cell r="G614" t="str">
            <v>A - 10</v>
          </cell>
          <cell r="H614">
            <v>1925405000</v>
          </cell>
        </row>
        <row r="616">
          <cell r="G616" t="str">
            <v>Tenderer's Official Representative</v>
          </cell>
        </row>
        <row r="618">
          <cell r="G618" t="str">
            <v>Signature :</v>
          </cell>
        </row>
        <row r="622">
          <cell r="G622" t="str">
            <v>Name    : Ir. SAIFUL MA'ALI</v>
          </cell>
        </row>
        <row r="623">
          <cell r="G623" t="str">
            <v>Position : Official Representative of</v>
          </cell>
        </row>
        <row r="624">
          <cell r="G624" t="str">
            <v xml:space="preserve">                NINDYA ISTAKA, JO</v>
          </cell>
        </row>
        <row r="625">
          <cell r="G625" t="str">
            <v>Date      : March 24th, 2009</v>
          </cell>
        </row>
        <row r="634">
          <cell r="G634" t="str">
            <v>Unit Price       (Rp.)</v>
          </cell>
          <cell r="H634" t="str">
            <v>Amount          (Rp.)</v>
          </cell>
        </row>
        <row r="637">
          <cell r="G637">
            <v>1200000</v>
          </cell>
          <cell r="H637">
            <v>1200000</v>
          </cell>
        </row>
        <row r="643">
          <cell r="H643">
            <v>1200000</v>
          </cell>
        </row>
        <row r="644">
          <cell r="H644">
            <v>0</v>
          </cell>
        </row>
        <row r="645">
          <cell r="G645" t="str">
            <v>A - 11</v>
          </cell>
          <cell r="H645">
            <v>1200000</v>
          </cell>
        </row>
        <row r="647">
          <cell r="G647" t="str">
            <v>Tenderer's Official Representative</v>
          </cell>
        </row>
        <row r="649">
          <cell r="G649" t="str">
            <v>Signature :</v>
          </cell>
        </row>
        <row r="653">
          <cell r="G653" t="str">
            <v>Name    : Ir. SAIFUL MA'ALI</v>
          </cell>
        </row>
        <row r="654">
          <cell r="G654" t="str">
            <v>Position : Official Representative of</v>
          </cell>
        </row>
        <row r="655">
          <cell r="G655" t="str">
            <v xml:space="preserve">                NINDYA ISTAKA, JO</v>
          </cell>
        </row>
        <row r="656">
          <cell r="G656" t="str">
            <v>Date      : March 24th, 2009</v>
          </cell>
        </row>
        <row r="665">
          <cell r="G665" t="str">
            <v>Unit Price       (Rp.)</v>
          </cell>
          <cell r="H665" t="str">
            <v>Amount          (Rp.)</v>
          </cell>
        </row>
        <row r="677">
          <cell r="G677">
            <v>125000</v>
          </cell>
          <cell r="H677">
            <v>12500000</v>
          </cell>
        </row>
        <row r="679">
          <cell r="H679">
            <v>12500000</v>
          </cell>
        </row>
        <row r="680">
          <cell r="H680">
            <v>0</v>
          </cell>
        </row>
        <row r="681">
          <cell r="G681" t="str">
            <v>A - 12</v>
          </cell>
          <cell r="H681">
            <v>12500000</v>
          </cell>
        </row>
        <row r="683">
          <cell r="G683" t="str">
            <v>Tenderer's Official Representative</v>
          </cell>
        </row>
        <row r="685">
          <cell r="G685" t="str">
            <v>Signature :</v>
          </cell>
        </row>
        <row r="689">
          <cell r="G689" t="str">
            <v>Name    : Ir. SAIFUL MA'ALI</v>
          </cell>
        </row>
        <row r="690">
          <cell r="G690" t="str">
            <v>Position : Official Representative of</v>
          </cell>
        </row>
        <row r="691">
          <cell r="G691" t="str">
            <v xml:space="preserve">                NINDYA ISTAKA, JO</v>
          </cell>
        </row>
        <row r="692">
          <cell r="G692" t="str">
            <v>Date      : March 24th, 2009</v>
          </cell>
        </row>
        <row r="701">
          <cell r="G701" t="str">
            <v>Unit Price       (Rp.)</v>
          </cell>
          <cell r="H701" t="str">
            <v>Amount          (Rp.)</v>
          </cell>
        </row>
        <row r="713">
          <cell r="G713">
            <v>2570000</v>
          </cell>
          <cell r="H713">
            <v>7710000</v>
          </cell>
        </row>
        <row r="714">
          <cell r="G714">
            <v>200000</v>
          </cell>
          <cell r="H714">
            <v>5400000</v>
          </cell>
        </row>
        <row r="715">
          <cell r="G715">
            <v>320000</v>
          </cell>
          <cell r="H715">
            <v>8960000</v>
          </cell>
        </row>
        <row r="718">
          <cell r="H718">
            <v>22070000</v>
          </cell>
        </row>
        <row r="719">
          <cell r="H719">
            <v>0</v>
          </cell>
        </row>
        <row r="720">
          <cell r="G720" t="str">
            <v>A - 13</v>
          </cell>
          <cell r="H720">
            <v>22070000</v>
          </cell>
        </row>
        <row r="722">
          <cell r="G722" t="str">
            <v>Tenderer's Official Representative</v>
          </cell>
        </row>
        <row r="724">
          <cell r="G724" t="str">
            <v>Signature :</v>
          </cell>
        </row>
        <row r="728">
          <cell r="G728" t="str">
            <v>Name    : Ir. SAIFUL MA'ALI</v>
          </cell>
        </row>
        <row r="729">
          <cell r="G729" t="str">
            <v>Position : Official Representative of</v>
          </cell>
        </row>
        <row r="730">
          <cell r="G730" t="str">
            <v xml:space="preserve">                NINDYA ISTAKA, JO</v>
          </cell>
        </row>
        <row r="731">
          <cell r="G731" t="str">
            <v>Date      : March 24th, 2009</v>
          </cell>
        </row>
        <row r="740">
          <cell r="G740" t="str">
            <v>Unit Price       (Rp.)</v>
          </cell>
          <cell r="H740" t="str">
            <v>Amount          (Rp.)</v>
          </cell>
        </row>
        <row r="754">
          <cell r="G754">
            <v>100000</v>
          </cell>
          <cell r="H754">
            <v>1500000</v>
          </cell>
        </row>
        <row r="755">
          <cell r="G755">
            <v>100000</v>
          </cell>
          <cell r="H755">
            <v>1200000</v>
          </cell>
        </row>
        <row r="756">
          <cell r="G756">
            <v>100000</v>
          </cell>
          <cell r="H756">
            <v>1600000</v>
          </cell>
        </row>
        <row r="757">
          <cell r="G757">
            <v>75000</v>
          </cell>
          <cell r="H757">
            <v>3975000</v>
          </cell>
        </row>
        <row r="758">
          <cell r="G758">
            <v>1000000</v>
          </cell>
          <cell r="H758">
            <v>1000000</v>
          </cell>
        </row>
        <row r="763">
          <cell r="G763">
            <v>100000</v>
          </cell>
          <cell r="H763">
            <v>1600000</v>
          </cell>
        </row>
        <row r="764">
          <cell r="G764">
            <v>100000</v>
          </cell>
          <cell r="H764">
            <v>8000000</v>
          </cell>
        </row>
        <row r="766">
          <cell r="G766">
            <v>75000</v>
          </cell>
          <cell r="H766">
            <v>7200000</v>
          </cell>
        </row>
        <row r="767">
          <cell r="G767">
            <v>1000000</v>
          </cell>
          <cell r="H767">
            <v>1000000</v>
          </cell>
        </row>
        <row r="770">
          <cell r="H770">
            <v>27075000</v>
          </cell>
        </row>
        <row r="771">
          <cell r="H771">
            <v>0</v>
          </cell>
        </row>
        <row r="772">
          <cell r="G772" t="str">
            <v>A - 14</v>
          </cell>
          <cell r="H772">
            <v>27075000</v>
          </cell>
        </row>
        <row r="774">
          <cell r="G774" t="str">
            <v>Tenderer's Official Representative</v>
          </cell>
        </row>
        <row r="776">
          <cell r="G776" t="str">
            <v>Signature :</v>
          </cell>
        </row>
        <row r="780">
          <cell r="G780" t="str">
            <v>Name    : Ir. SAIFUL MA'ALI</v>
          </cell>
        </row>
        <row r="781">
          <cell r="G781" t="str">
            <v>Position : Official Representative of</v>
          </cell>
        </row>
        <row r="782">
          <cell r="G782" t="str">
            <v xml:space="preserve">                NINDYA ISTAKA, JO</v>
          </cell>
        </row>
        <row r="783">
          <cell r="G783" t="str">
            <v>Date      : March 24th, 2009</v>
          </cell>
        </row>
        <row r="792">
          <cell r="G792" t="str">
            <v>Unit Price       (Rp.)</v>
          </cell>
          <cell r="H792" t="str">
            <v>Amount          (Rp.)</v>
          </cell>
        </row>
        <row r="796">
          <cell r="G796">
            <v>150000</v>
          </cell>
          <cell r="H796">
            <v>150000</v>
          </cell>
        </row>
        <row r="802">
          <cell r="H802">
            <v>150000</v>
          </cell>
        </row>
        <row r="803">
          <cell r="H803">
            <v>0</v>
          </cell>
        </row>
        <row r="804">
          <cell r="G804" t="str">
            <v>A - 15</v>
          </cell>
          <cell r="H804">
            <v>150000</v>
          </cell>
        </row>
        <row r="806">
          <cell r="G806" t="str">
            <v>Tenderer's Official Representative</v>
          </cell>
        </row>
        <row r="808">
          <cell r="G808" t="str">
            <v>Signature :</v>
          </cell>
        </row>
        <row r="812">
          <cell r="G812" t="str">
            <v>Name    : Ir. SAIFUL MA'ALI</v>
          </cell>
        </row>
        <row r="813">
          <cell r="G813" t="str">
            <v>Position : Official Representative of</v>
          </cell>
        </row>
        <row r="814">
          <cell r="G814" t="str">
            <v xml:space="preserve">                NINDYA ISTAKA, JO</v>
          </cell>
        </row>
        <row r="815">
          <cell r="G815" t="str">
            <v>Date      : March 24th, 2009</v>
          </cell>
        </row>
        <row r="824">
          <cell r="G824" t="str">
            <v>Unit Price       (Rp.)</v>
          </cell>
          <cell r="H824" t="str">
            <v>Amount          (Rp.)</v>
          </cell>
        </row>
        <row r="827">
          <cell r="G827">
            <v>60000</v>
          </cell>
          <cell r="H827">
            <v>60000</v>
          </cell>
        </row>
        <row r="828">
          <cell r="G828">
            <v>40000</v>
          </cell>
          <cell r="H828">
            <v>40000</v>
          </cell>
        </row>
        <row r="829">
          <cell r="G829">
            <v>500000</v>
          </cell>
          <cell r="H829">
            <v>15000</v>
          </cell>
        </row>
        <row r="834">
          <cell r="H834">
            <v>115000</v>
          </cell>
        </row>
        <row r="835">
          <cell r="H835">
            <v>0</v>
          </cell>
        </row>
        <row r="836">
          <cell r="G836" t="str">
            <v>A - 16</v>
          </cell>
          <cell r="H836">
            <v>115000</v>
          </cell>
        </row>
        <row r="838">
          <cell r="G838" t="str">
            <v>Tenderer's Official Representative</v>
          </cell>
        </row>
        <row r="840">
          <cell r="G840" t="str">
            <v>Signature :</v>
          </cell>
        </row>
        <row r="844">
          <cell r="G844" t="str">
            <v>Name    : Ir. SAIFUL MA'ALI</v>
          </cell>
        </row>
        <row r="845">
          <cell r="G845" t="str">
            <v>Position : Official Representative of</v>
          </cell>
        </row>
        <row r="846">
          <cell r="G846" t="str">
            <v xml:space="preserve">                NINDYA ISTAKA, JO</v>
          </cell>
        </row>
        <row r="847">
          <cell r="G847" t="str">
            <v>Date      : March 24th, 2009</v>
          </cell>
        </row>
        <row r="856">
          <cell r="G856" t="str">
            <v>Unit Price       (Rp.)</v>
          </cell>
          <cell r="H856" t="str">
            <v>Amount          (Rp.)</v>
          </cell>
        </row>
        <row r="862">
          <cell r="G862">
            <v>380600.28571428568</v>
          </cell>
          <cell r="H862">
            <v>10756.85550157563</v>
          </cell>
        </row>
        <row r="869">
          <cell r="G869">
            <v>7858</v>
          </cell>
          <cell r="H869">
            <v>888.35845588235304</v>
          </cell>
        </row>
        <row r="870">
          <cell r="G870">
            <v>9286</v>
          </cell>
          <cell r="H870">
            <v>262.44898897058829</v>
          </cell>
        </row>
        <row r="876">
          <cell r="H876">
            <v>11907.662946428572</v>
          </cell>
        </row>
        <row r="877">
          <cell r="H877">
            <v>1190.7662946428572</v>
          </cell>
        </row>
        <row r="878">
          <cell r="G878" t="str">
            <v>B-2</v>
          </cell>
          <cell r="H878">
            <v>13098.42924107143</v>
          </cell>
        </row>
        <row r="880">
          <cell r="G880" t="str">
            <v>Tenderer's Official Representative</v>
          </cell>
        </row>
        <row r="882">
          <cell r="G882" t="str">
            <v>Signature :</v>
          </cell>
        </row>
        <row r="886">
          <cell r="G886" t="str">
            <v>Name    : Ir. SAIFUL MA'ALI</v>
          </cell>
        </row>
        <row r="887">
          <cell r="G887" t="str">
            <v>Position : Official Representative of</v>
          </cell>
        </row>
        <row r="888">
          <cell r="G888" t="str">
            <v xml:space="preserve">                NINDYA ISTAKA, JO</v>
          </cell>
        </row>
        <row r="889">
          <cell r="G889" t="str">
            <v>Date      : March 24th, 2009</v>
          </cell>
        </row>
        <row r="898">
          <cell r="G898" t="str">
            <v>Unit Price       (Rp.)</v>
          </cell>
          <cell r="H898" t="str">
            <v>Amount          (Rp.)</v>
          </cell>
        </row>
        <row r="904">
          <cell r="G904">
            <v>357386</v>
          </cell>
          <cell r="H904">
            <v>9927.3888888888869</v>
          </cell>
        </row>
        <row r="905">
          <cell r="G905">
            <v>160071.85714285716</v>
          </cell>
          <cell r="H905">
            <v>9909.2102040816317</v>
          </cell>
        </row>
        <row r="906">
          <cell r="G906">
            <v>380600.28571428568</v>
          </cell>
          <cell r="H906">
            <v>6218.9589169000947</v>
          </cell>
        </row>
        <row r="910">
          <cell r="G910">
            <v>7858</v>
          </cell>
          <cell r="H910">
            <v>873.11111111111097</v>
          </cell>
        </row>
        <row r="911">
          <cell r="G911">
            <v>9286</v>
          </cell>
          <cell r="H911">
            <v>257.9444444444444</v>
          </cell>
        </row>
        <row r="917">
          <cell r="H917">
            <v>27186.613565426167</v>
          </cell>
        </row>
        <row r="918">
          <cell r="H918">
            <v>2718.6613565426169</v>
          </cell>
        </row>
        <row r="919">
          <cell r="G919" t="str">
            <v>B-3.3</v>
          </cell>
          <cell r="H919">
            <v>29905.274921968783</v>
          </cell>
        </row>
        <row r="921">
          <cell r="G921" t="str">
            <v>Tenderer's Official Representative</v>
          </cell>
        </row>
        <row r="923">
          <cell r="G923" t="str">
            <v>Signature :</v>
          </cell>
        </row>
        <row r="927">
          <cell r="G927" t="str">
            <v>Name    : Ir. SAIFUL MA'ALI</v>
          </cell>
        </row>
        <row r="928">
          <cell r="G928" t="str">
            <v>Position : Official Representative of</v>
          </cell>
        </row>
        <row r="929">
          <cell r="G929" t="str">
            <v xml:space="preserve">                NINDYA ISTAKA, JO</v>
          </cell>
        </row>
        <row r="930">
          <cell r="G930" t="str">
            <v>Date      : March 24th, 2009</v>
          </cell>
        </row>
        <row r="939">
          <cell r="G939" t="str">
            <v>Unit Price       (Rp.)</v>
          </cell>
          <cell r="H939" t="str">
            <v>Amount          (Rp.)</v>
          </cell>
        </row>
        <row r="945">
          <cell r="G945">
            <v>507386</v>
          </cell>
          <cell r="H945">
            <v>46126</v>
          </cell>
        </row>
        <row r="946">
          <cell r="G946">
            <v>357386</v>
          </cell>
          <cell r="H946">
            <v>8759.4607843137237</v>
          </cell>
        </row>
        <row r="947">
          <cell r="G947">
            <v>380600.28571428568</v>
          </cell>
          <cell r="H947">
            <v>6218.9589169000947</v>
          </cell>
        </row>
        <row r="951">
          <cell r="G951">
            <v>7858</v>
          </cell>
          <cell r="H951">
            <v>770.39215686274497</v>
          </cell>
        </row>
        <row r="952">
          <cell r="G952">
            <v>9286</v>
          </cell>
          <cell r="H952">
            <v>227.59803921568624</v>
          </cell>
        </row>
        <row r="958">
          <cell r="H958">
            <v>62102.409897292251</v>
          </cell>
        </row>
        <row r="959">
          <cell r="H959">
            <v>6210.2409897292255</v>
          </cell>
        </row>
        <row r="960">
          <cell r="G960" t="str">
            <v>B-3.4.1</v>
          </cell>
          <cell r="H960">
            <v>68312.650887021475</v>
          </cell>
        </row>
        <row r="962">
          <cell r="G962" t="str">
            <v>Tenderer's Official Representative</v>
          </cell>
        </row>
        <row r="964">
          <cell r="G964" t="str">
            <v>Signature :</v>
          </cell>
        </row>
        <row r="968">
          <cell r="G968" t="str">
            <v>Name    : Ir. SAIFUL MA'ALI</v>
          </cell>
        </row>
        <row r="969">
          <cell r="G969" t="str">
            <v>Position : Official Representative of</v>
          </cell>
        </row>
        <row r="970">
          <cell r="G970" t="str">
            <v xml:space="preserve">                NINDYA ISTAKA, JO</v>
          </cell>
        </row>
        <row r="971">
          <cell r="G971" t="str">
            <v>Date      : March 24th, 2009</v>
          </cell>
        </row>
        <row r="980">
          <cell r="G980" t="str">
            <v>Unit Price       (Rp.)</v>
          </cell>
          <cell r="H980" t="str">
            <v>Amount          (Rp.)</v>
          </cell>
        </row>
        <row r="986">
          <cell r="G986">
            <v>357386</v>
          </cell>
          <cell r="H986">
            <v>9635.4068627450997</v>
          </cell>
        </row>
        <row r="987">
          <cell r="G987">
            <v>30571.714285714286</v>
          </cell>
          <cell r="H987">
            <v>5095.2857142857138</v>
          </cell>
        </row>
        <row r="993">
          <cell r="G993">
            <v>7858</v>
          </cell>
          <cell r="H993">
            <v>847.43137254901978</v>
          </cell>
        </row>
        <row r="994">
          <cell r="G994">
            <v>9286</v>
          </cell>
          <cell r="H994">
            <v>250.35784313725495</v>
          </cell>
        </row>
        <row r="1000">
          <cell r="H1000">
            <v>15828.481792717088</v>
          </cell>
        </row>
        <row r="1001">
          <cell r="H1001">
            <v>1582.8481792717089</v>
          </cell>
        </row>
        <row r="1002">
          <cell r="G1002" t="str">
            <v>B-5.1</v>
          </cell>
          <cell r="H1002">
            <v>17411.329971988798</v>
          </cell>
        </row>
        <row r="1004">
          <cell r="G1004" t="str">
            <v>Tenderer's Official Representative</v>
          </cell>
        </row>
        <row r="1006">
          <cell r="G1006" t="str">
            <v>Signature :</v>
          </cell>
        </row>
        <row r="1010">
          <cell r="G1010" t="str">
            <v>Name    : Ir. SAIFUL MA'ALI</v>
          </cell>
        </row>
        <row r="1011">
          <cell r="G1011" t="str">
            <v>Position : Official Representative of</v>
          </cell>
        </row>
        <row r="1012">
          <cell r="G1012" t="str">
            <v xml:space="preserve">                NINDYA ISTAKA, JO</v>
          </cell>
        </row>
        <row r="1013">
          <cell r="G1013" t="str">
            <v>Date      : March 24th, 2009</v>
          </cell>
        </row>
        <row r="1022">
          <cell r="G1022" t="str">
            <v>Unit Price       (Rp.)</v>
          </cell>
          <cell r="H1022" t="str">
            <v>Amount          (Rp.)</v>
          </cell>
        </row>
        <row r="1028">
          <cell r="G1028">
            <v>357386</v>
          </cell>
          <cell r="H1028">
            <v>7007.5686274509799</v>
          </cell>
        </row>
        <row r="1035">
          <cell r="G1035">
            <v>7858</v>
          </cell>
          <cell r="H1035">
            <v>616.31372549019602</v>
          </cell>
        </row>
        <row r="1036">
          <cell r="G1036">
            <v>9286</v>
          </cell>
          <cell r="H1036">
            <v>182.07843137254901</v>
          </cell>
        </row>
        <row r="1042">
          <cell r="H1042">
            <v>7805.9607843137246</v>
          </cell>
        </row>
        <row r="1043">
          <cell r="H1043">
            <v>780.59607843137246</v>
          </cell>
        </row>
        <row r="1044">
          <cell r="G1044" t="str">
            <v>B-5.2</v>
          </cell>
          <cell r="H1044">
            <v>8586.5568627450975</v>
          </cell>
        </row>
        <row r="1046">
          <cell r="G1046" t="str">
            <v>Tenderer's Official Representative</v>
          </cell>
        </row>
        <row r="1048">
          <cell r="G1048" t="str">
            <v>Signature :</v>
          </cell>
        </row>
        <row r="1052">
          <cell r="G1052" t="str">
            <v>Name    : Ir. SAIFUL MA'ALI</v>
          </cell>
        </row>
        <row r="1053">
          <cell r="G1053" t="str">
            <v>Position : Official Representative of</v>
          </cell>
        </row>
        <row r="1054">
          <cell r="G1054" t="str">
            <v xml:space="preserve">                NINDYA ISTAKA, JO</v>
          </cell>
        </row>
        <row r="1055">
          <cell r="G1055" t="str">
            <v>Date      : March 24th, 2009</v>
          </cell>
        </row>
        <row r="1064">
          <cell r="G1064" t="str">
            <v>Unit Price       (Rp.)</v>
          </cell>
          <cell r="H1064" t="str">
            <v>Amount          (Rp.)</v>
          </cell>
        </row>
        <row r="1067">
          <cell r="G1067">
            <v>90000</v>
          </cell>
          <cell r="H1067">
            <v>99000.000000000015</v>
          </cell>
        </row>
        <row r="1076">
          <cell r="G1076">
            <v>7858</v>
          </cell>
          <cell r="H1076">
            <v>40000</v>
          </cell>
        </row>
        <row r="1077">
          <cell r="G1077">
            <v>9286</v>
          </cell>
          <cell r="H1077">
            <v>10000</v>
          </cell>
        </row>
        <row r="1083">
          <cell r="H1083">
            <v>149000</v>
          </cell>
        </row>
        <row r="1084">
          <cell r="H1084">
            <v>14900</v>
          </cell>
        </row>
        <row r="1085">
          <cell r="G1085" t="str">
            <v>D-4</v>
          </cell>
          <cell r="H1085">
            <v>163900</v>
          </cell>
        </row>
        <row r="1087">
          <cell r="G1087" t="str">
            <v>Tenderer's Official Representative</v>
          </cell>
        </row>
        <row r="1089">
          <cell r="G1089" t="str">
            <v>Signature :</v>
          </cell>
        </row>
        <row r="1093">
          <cell r="G1093" t="str">
            <v>Name    : Ir. SAIFUL MA'ALI</v>
          </cell>
        </row>
        <row r="1094">
          <cell r="G1094" t="str">
            <v>Position : Official Representative of</v>
          </cell>
        </row>
        <row r="1095">
          <cell r="G1095" t="str">
            <v xml:space="preserve">                NINDYA ISTAKA, JO</v>
          </cell>
        </row>
        <row r="1096">
          <cell r="G1096" t="str">
            <v>Date      : March 24th, 2009</v>
          </cell>
        </row>
        <row r="1105">
          <cell r="G1105" t="str">
            <v>Unit Price       (Rp.)</v>
          </cell>
          <cell r="H1105" t="str">
            <v>Amount          (Rp.)</v>
          </cell>
        </row>
        <row r="1108">
          <cell r="G1108">
            <v>12000</v>
          </cell>
          <cell r="H1108">
            <v>12000</v>
          </cell>
        </row>
        <row r="1109">
          <cell r="G1109">
            <v>5000</v>
          </cell>
          <cell r="H1109">
            <v>5000</v>
          </cell>
        </row>
        <row r="1116">
          <cell r="G1116">
            <v>7858</v>
          </cell>
          <cell r="H1116">
            <v>8000.0000000000009</v>
          </cell>
        </row>
        <row r="1117">
          <cell r="G1117">
            <v>9286</v>
          </cell>
          <cell r="H1117">
            <v>2000</v>
          </cell>
        </row>
        <row r="1123">
          <cell r="H1123">
            <v>27000</v>
          </cell>
        </row>
        <row r="1124">
          <cell r="H1124">
            <v>2700</v>
          </cell>
        </row>
        <row r="1125">
          <cell r="G1125" t="str">
            <v>B-6</v>
          </cell>
          <cell r="H1125">
            <v>29700</v>
          </cell>
        </row>
        <row r="1127">
          <cell r="G1127" t="str">
            <v>Tenderer's Official Representative</v>
          </cell>
        </row>
        <row r="1129">
          <cell r="G1129" t="str">
            <v>Signature :</v>
          </cell>
        </row>
        <row r="1133">
          <cell r="G1133" t="str">
            <v>Name    : Ir. SAIFUL MA'ALI</v>
          </cell>
        </row>
        <row r="1134">
          <cell r="G1134" t="str">
            <v>Position : Official Representative of</v>
          </cell>
        </row>
        <row r="1135">
          <cell r="G1135" t="str">
            <v xml:space="preserve">                NINDYA ISTAKA, JO</v>
          </cell>
        </row>
        <row r="1136">
          <cell r="G1136" t="str">
            <v>Date      : March 24th, 2009</v>
          </cell>
        </row>
        <row r="1145">
          <cell r="G1145" t="str">
            <v>Unit Price       (Rp.)</v>
          </cell>
          <cell r="H1145" t="str">
            <v>Amount          (Rp.)</v>
          </cell>
        </row>
        <row r="1148">
          <cell r="G1148">
            <v>435000</v>
          </cell>
          <cell r="H1148">
            <v>448050</v>
          </cell>
        </row>
        <row r="1149">
          <cell r="G1149">
            <v>7500</v>
          </cell>
          <cell r="H1149">
            <v>7500</v>
          </cell>
        </row>
        <row r="1154">
          <cell r="G1154">
            <v>5000</v>
          </cell>
          <cell r="H1154">
            <v>5000</v>
          </cell>
        </row>
        <row r="1158">
          <cell r="G1158">
            <v>7858</v>
          </cell>
          <cell r="H1158">
            <v>55250</v>
          </cell>
        </row>
        <row r="1159">
          <cell r="G1159">
            <v>9286</v>
          </cell>
          <cell r="H1159">
            <v>9750</v>
          </cell>
        </row>
        <row r="1166">
          <cell r="H1166">
            <v>525550</v>
          </cell>
        </row>
        <row r="1167">
          <cell r="H1167">
            <v>52555</v>
          </cell>
        </row>
        <row r="1168">
          <cell r="G1168" t="str">
            <v>C-1.2</v>
          </cell>
          <cell r="H1168">
            <v>578105</v>
          </cell>
        </row>
        <row r="1170">
          <cell r="G1170" t="str">
            <v>Tenderer's Official Representative</v>
          </cell>
        </row>
        <row r="1172">
          <cell r="G1172" t="str">
            <v>Signature :</v>
          </cell>
        </row>
        <row r="1176">
          <cell r="G1176" t="str">
            <v>Name    : Ir. SAIFUL MA'ALI</v>
          </cell>
        </row>
        <row r="1177">
          <cell r="G1177" t="str">
            <v>Position : Official Representative of</v>
          </cell>
        </row>
        <row r="1178">
          <cell r="G1178" t="str">
            <v xml:space="preserve">                NINDYA ISTAKA, JO</v>
          </cell>
        </row>
        <row r="1179">
          <cell r="G1179" t="str">
            <v>Date      : March 24th, 2009</v>
          </cell>
        </row>
        <row r="1188">
          <cell r="G1188" t="str">
            <v>Unit Price       (Rp.)</v>
          </cell>
          <cell r="H1188" t="str">
            <v>Amount          (Rp.)</v>
          </cell>
        </row>
        <row r="1191">
          <cell r="G1191">
            <v>400000</v>
          </cell>
          <cell r="H1191">
            <v>412000</v>
          </cell>
        </row>
        <row r="1197">
          <cell r="G1197">
            <v>5000</v>
          </cell>
          <cell r="H1197">
            <v>5000</v>
          </cell>
        </row>
        <row r="1201">
          <cell r="G1201">
            <v>7858</v>
          </cell>
          <cell r="H1201">
            <v>42500</v>
          </cell>
        </row>
        <row r="1202">
          <cell r="G1202">
            <v>9286</v>
          </cell>
          <cell r="H1202">
            <v>7500</v>
          </cell>
        </row>
        <row r="1209">
          <cell r="H1209">
            <v>467000</v>
          </cell>
        </row>
        <row r="1210">
          <cell r="H1210">
            <v>46700</v>
          </cell>
        </row>
        <row r="1211">
          <cell r="G1211" t="str">
            <v>C-1.3</v>
          </cell>
          <cell r="H1211">
            <v>513700</v>
          </cell>
        </row>
        <row r="1213">
          <cell r="G1213" t="str">
            <v>Tenderer's Official Representative</v>
          </cell>
        </row>
        <row r="1215">
          <cell r="G1215" t="str">
            <v>Signature :</v>
          </cell>
        </row>
        <row r="1219">
          <cell r="G1219" t="str">
            <v>Name    : Ir. SAIFUL MA'ALI</v>
          </cell>
        </row>
        <row r="1220">
          <cell r="G1220" t="str">
            <v>Position : Official Representative of</v>
          </cell>
        </row>
        <row r="1221">
          <cell r="G1221" t="str">
            <v xml:space="preserve">                NINDYA ISTAKA, JO</v>
          </cell>
        </row>
        <row r="1222">
          <cell r="G1222" t="str">
            <v>Date      : March 24th, 2009</v>
          </cell>
        </row>
        <row r="1231">
          <cell r="G1231" t="str">
            <v>Unit Price       (Rp.)</v>
          </cell>
          <cell r="H1231" t="str">
            <v>Amount          (Rp.)</v>
          </cell>
        </row>
        <row r="1234">
          <cell r="G1234">
            <v>395000</v>
          </cell>
          <cell r="H1234">
            <v>406850</v>
          </cell>
        </row>
        <row r="1240">
          <cell r="G1240">
            <v>5000</v>
          </cell>
          <cell r="H1240">
            <v>5000</v>
          </cell>
        </row>
        <row r="1244">
          <cell r="G1244">
            <v>7858</v>
          </cell>
          <cell r="H1244">
            <v>42500</v>
          </cell>
        </row>
        <row r="1245">
          <cell r="G1245">
            <v>9286</v>
          </cell>
          <cell r="H1245">
            <v>7500</v>
          </cell>
        </row>
        <row r="1252">
          <cell r="H1252">
            <v>461850</v>
          </cell>
        </row>
        <row r="1253">
          <cell r="H1253">
            <v>46185</v>
          </cell>
        </row>
        <row r="1254">
          <cell r="G1254" t="str">
            <v>C-1.4</v>
          </cell>
          <cell r="H1254">
            <v>508035</v>
          </cell>
        </row>
        <row r="1256">
          <cell r="G1256" t="str">
            <v>Tenderer's Official Representative</v>
          </cell>
        </row>
        <row r="1258">
          <cell r="G1258" t="str">
            <v>Signature :</v>
          </cell>
        </row>
        <row r="1262">
          <cell r="G1262" t="str">
            <v>Name    : Ir. SAIFUL MA'ALI</v>
          </cell>
        </row>
        <row r="1263">
          <cell r="G1263" t="str">
            <v>Position : Official Representative of</v>
          </cell>
        </row>
        <row r="1264">
          <cell r="G1264" t="str">
            <v xml:space="preserve">                NINDYA ISTAKA, JO</v>
          </cell>
        </row>
        <row r="1265">
          <cell r="G1265" t="str">
            <v>Date      : March 24th, 2009</v>
          </cell>
        </row>
        <row r="1274">
          <cell r="G1274" t="str">
            <v>Unit Price       (Rp.)</v>
          </cell>
          <cell r="H1274" t="str">
            <v>Amount          (Rp.)</v>
          </cell>
        </row>
        <row r="1277">
          <cell r="G1277">
            <v>2570000</v>
          </cell>
          <cell r="H1277">
            <v>26907.900000000005</v>
          </cell>
        </row>
        <row r="1278">
          <cell r="G1278">
            <v>135000</v>
          </cell>
          <cell r="H1278">
            <v>15625</v>
          </cell>
        </row>
        <row r="1279">
          <cell r="G1279">
            <v>10000</v>
          </cell>
          <cell r="H1279">
            <v>1000</v>
          </cell>
        </row>
        <row r="1280">
          <cell r="G1280">
            <v>3000</v>
          </cell>
          <cell r="H1280">
            <v>450</v>
          </cell>
        </row>
        <row r="1281">
          <cell r="G1281">
            <v>13000</v>
          </cell>
          <cell r="H1281">
            <v>156</v>
          </cell>
        </row>
        <row r="1289">
          <cell r="G1289">
            <v>7858</v>
          </cell>
          <cell r="H1289">
            <v>10500</v>
          </cell>
        </row>
        <row r="1290">
          <cell r="G1290">
            <v>8572</v>
          </cell>
          <cell r="H1290">
            <v>21000</v>
          </cell>
        </row>
        <row r="1291">
          <cell r="G1291">
            <v>9286</v>
          </cell>
          <cell r="H1291">
            <v>3500</v>
          </cell>
        </row>
        <row r="1298">
          <cell r="H1298">
            <v>79138.900000000009</v>
          </cell>
        </row>
        <row r="1299">
          <cell r="H1299">
            <v>7913.8900000000012</v>
          </cell>
        </row>
        <row r="1300">
          <cell r="G1300" t="str">
            <v>C-2.1</v>
          </cell>
          <cell r="H1300">
            <v>87052.790000000008</v>
          </cell>
        </row>
        <row r="1302">
          <cell r="G1302" t="str">
            <v>Tenderer's Official Representative</v>
          </cell>
        </row>
        <row r="1304">
          <cell r="G1304" t="str">
            <v>Signature :</v>
          </cell>
        </row>
        <row r="1308">
          <cell r="G1308" t="str">
            <v>Name    : Ir. SAIFUL MA'ALI</v>
          </cell>
        </row>
        <row r="1309">
          <cell r="G1309" t="str">
            <v>Position : Official Representative of</v>
          </cell>
        </row>
        <row r="1310">
          <cell r="G1310" t="str">
            <v xml:space="preserve">                NINDYA ISTAKA, JO</v>
          </cell>
        </row>
        <row r="1311">
          <cell r="G1311" t="str">
            <v>Date      : March 24th, 2009</v>
          </cell>
        </row>
        <row r="1320">
          <cell r="G1320" t="str">
            <v>Unit Price       (Rp.)</v>
          </cell>
          <cell r="H1320" t="str">
            <v>Amount          (Rp.)</v>
          </cell>
        </row>
        <row r="1323">
          <cell r="G1323">
            <v>2570000</v>
          </cell>
          <cell r="H1323">
            <v>32464.111500000003</v>
          </cell>
        </row>
        <row r="1324">
          <cell r="G1324">
            <v>135000</v>
          </cell>
          <cell r="H1324">
            <v>31875.000000000004</v>
          </cell>
        </row>
        <row r="1325">
          <cell r="G1325">
            <v>10000</v>
          </cell>
          <cell r="H1325">
            <v>1200</v>
          </cell>
        </row>
        <row r="1326">
          <cell r="G1326">
            <v>3000</v>
          </cell>
          <cell r="H1326">
            <v>450</v>
          </cell>
        </row>
        <row r="1327">
          <cell r="G1327">
            <v>13000</v>
          </cell>
          <cell r="H1327">
            <v>156</v>
          </cell>
        </row>
        <row r="1332">
          <cell r="G1332">
            <v>24710</v>
          </cell>
          <cell r="H1332">
            <v>24710</v>
          </cell>
        </row>
        <row r="1336">
          <cell r="G1336">
            <v>7858</v>
          </cell>
          <cell r="H1336">
            <v>16500</v>
          </cell>
        </row>
        <row r="1337">
          <cell r="G1337">
            <v>8572</v>
          </cell>
          <cell r="H1337">
            <v>33000</v>
          </cell>
        </row>
        <row r="1338">
          <cell r="G1338">
            <v>9286</v>
          </cell>
          <cell r="H1338">
            <v>5500</v>
          </cell>
        </row>
        <row r="1345">
          <cell r="H1345">
            <v>145855.1115</v>
          </cell>
        </row>
        <row r="1346">
          <cell r="H1346">
            <v>14585.51115</v>
          </cell>
        </row>
        <row r="1347">
          <cell r="G1347" t="str">
            <v>C-2.2</v>
          </cell>
          <cell r="H1347">
            <v>160440.62265</v>
          </cell>
        </row>
        <row r="1349">
          <cell r="G1349" t="str">
            <v>Tenderer's Official Representative</v>
          </cell>
        </row>
        <row r="1351">
          <cell r="G1351" t="str">
            <v>Signature :</v>
          </cell>
        </row>
        <row r="1355">
          <cell r="G1355" t="str">
            <v>Name    : Ir. SAIFUL MA'ALI</v>
          </cell>
        </row>
        <row r="1356">
          <cell r="G1356" t="str">
            <v>Position : Official Representative of</v>
          </cell>
        </row>
        <row r="1357">
          <cell r="G1357" t="str">
            <v xml:space="preserve">                NINDYA ISTAKA, JO</v>
          </cell>
        </row>
        <row r="1358">
          <cell r="G1358" t="str">
            <v>Date      : March 24th, 2009</v>
          </cell>
        </row>
        <row r="1367">
          <cell r="G1367" t="str">
            <v>Unit Price       (Rp.)</v>
          </cell>
          <cell r="H1367" t="str">
            <v>Amount          (Rp.)</v>
          </cell>
        </row>
        <row r="1370">
          <cell r="G1370">
            <v>2570000</v>
          </cell>
          <cell r="H1370">
            <v>43285.482000000004</v>
          </cell>
        </row>
        <row r="1371">
          <cell r="G1371">
            <v>135000</v>
          </cell>
          <cell r="H1371">
            <v>31875.000000000004</v>
          </cell>
        </row>
        <row r="1372">
          <cell r="G1372">
            <v>10000</v>
          </cell>
          <cell r="H1372">
            <v>1200</v>
          </cell>
        </row>
        <row r="1373">
          <cell r="G1373">
            <v>3000</v>
          </cell>
          <cell r="H1373">
            <v>450</v>
          </cell>
        </row>
        <row r="1374">
          <cell r="G1374">
            <v>13000</v>
          </cell>
          <cell r="H1374">
            <v>156</v>
          </cell>
        </row>
        <row r="1379">
          <cell r="G1379">
            <v>176460</v>
          </cell>
          <cell r="H1379">
            <v>176460</v>
          </cell>
        </row>
        <row r="1383">
          <cell r="G1383">
            <v>7858</v>
          </cell>
          <cell r="H1383">
            <v>16500</v>
          </cell>
        </row>
        <row r="1384">
          <cell r="G1384">
            <v>8572</v>
          </cell>
          <cell r="H1384">
            <v>33000</v>
          </cell>
        </row>
        <row r="1385">
          <cell r="G1385">
            <v>9286</v>
          </cell>
          <cell r="H1385">
            <v>5500</v>
          </cell>
        </row>
        <row r="1392">
          <cell r="H1392">
            <v>308426.48200000002</v>
          </cell>
        </row>
        <row r="1393">
          <cell r="H1393">
            <v>30842.648200000003</v>
          </cell>
        </row>
        <row r="1394">
          <cell r="G1394" t="str">
            <v>C-2.3</v>
          </cell>
          <cell r="H1394">
            <v>339269.13020000001</v>
          </cell>
        </row>
        <row r="1396">
          <cell r="G1396" t="str">
            <v>Tenderer's Official Representative</v>
          </cell>
        </row>
        <row r="1398">
          <cell r="G1398" t="str">
            <v>Signature :</v>
          </cell>
        </row>
        <row r="1402">
          <cell r="G1402" t="str">
            <v>Name    : Ir. SAIFUL MA'ALI</v>
          </cell>
        </row>
        <row r="1403">
          <cell r="G1403" t="str">
            <v>Position : Official Representative of</v>
          </cell>
        </row>
        <row r="1404">
          <cell r="G1404" t="str">
            <v xml:space="preserve">                NINDYA ISTAKA, JO</v>
          </cell>
        </row>
        <row r="1405">
          <cell r="G1405" t="str">
            <v>Date      : March 24th, 2009</v>
          </cell>
        </row>
        <row r="1414">
          <cell r="G1414" t="str">
            <v>Unit Price       (Rp.)</v>
          </cell>
          <cell r="H1414" t="str">
            <v>Amount          (Rp.)</v>
          </cell>
        </row>
        <row r="1417">
          <cell r="G1417">
            <v>9450</v>
          </cell>
          <cell r="H1417">
            <v>10395000</v>
          </cell>
        </row>
        <row r="1418">
          <cell r="G1418">
            <v>13000</v>
          </cell>
          <cell r="H1418">
            <v>260000</v>
          </cell>
        </row>
        <row r="1423">
          <cell r="G1423">
            <v>45000</v>
          </cell>
          <cell r="H1423">
            <v>225000</v>
          </cell>
        </row>
        <row r="1427">
          <cell r="G1427">
            <v>7858</v>
          </cell>
          <cell r="H1427">
            <v>615000</v>
          </cell>
        </row>
        <row r="1428">
          <cell r="G1428">
            <v>8572</v>
          </cell>
          <cell r="H1428">
            <v>1230000</v>
          </cell>
        </row>
        <row r="1429">
          <cell r="G1429">
            <v>9286</v>
          </cell>
          <cell r="H1429">
            <v>205000.00000000003</v>
          </cell>
        </row>
        <row r="1436">
          <cell r="H1436">
            <v>12930000</v>
          </cell>
        </row>
        <row r="1437">
          <cell r="H1437">
            <v>1293000</v>
          </cell>
        </row>
        <row r="1438">
          <cell r="G1438" t="str">
            <v>C-3.1</v>
          </cell>
          <cell r="H1438">
            <v>14223000</v>
          </cell>
        </row>
        <row r="1440">
          <cell r="G1440" t="str">
            <v>Tenderer's Official Representative</v>
          </cell>
        </row>
        <row r="1442">
          <cell r="G1442" t="str">
            <v>Signature :</v>
          </cell>
        </row>
        <row r="1446">
          <cell r="G1446" t="str">
            <v>Name    : Ir. SAIFUL MA'ALI</v>
          </cell>
        </row>
        <row r="1447">
          <cell r="G1447" t="str">
            <v>Position : Official Representative of</v>
          </cell>
        </row>
        <row r="1448">
          <cell r="G1448" t="str">
            <v xml:space="preserve">                NINDYA ISTAKA, JO</v>
          </cell>
        </row>
        <row r="1449">
          <cell r="G1449" t="str">
            <v>Date      : March 24th, 2009</v>
          </cell>
        </row>
        <row r="1458">
          <cell r="G1458" t="str">
            <v>Unit Price       (Rp.)</v>
          </cell>
          <cell r="H1458" t="str">
            <v>Amount          (Rp.)</v>
          </cell>
        </row>
        <row r="1461">
          <cell r="G1461">
            <v>9450</v>
          </cell>
          <cell r="H1461">
            <v>10395000</v>
          </cell>
        </row>
        <row r="1462">
          <cell r="G1462">
            <v>13000</v>
          </cell>
          <cell r="H1462">
            <v>260000</v>
          </cell>
        </row>
        <row r="1467">
          <cell r="G1467">
            <v>45000</v>
          </cell>
          <cell r="H1467">
            <v>225000</v>
          </cell>
        </row>
        <row r="1471">
          <cell r="G1471">
            <v>7858</v>
          </cell>
          <cell r="H1471">
            <v>615000</v>
          </cell>
        </row>
        <row r="1472">
          <cell r="G1472">
            <v>8572</v>
          </cell>
          <cell r="H1472">
            <v>1230000</v>
          </cell>
        </row>
        <row r="1473">
          <cell r="G1473">
            <v>9286</v>
          </cell>
          <cell r="H1473">
            <v>205000.00000000003</v>
          </cell>
        </row>
        <row r="1480">
          <cell r="H1480">
            <v>12930000</v>
          </cell>
        </row>
        <row r="1481">
          <cell r="H1481">
            <v>1293000</v>
          </cell>
        </row>
        <row r="1482">
          <cell r="G1482" t="str">
            <v>C-3.2</v>
          </cell>
          <cell r="H1482">
            <v>14223000</v>
          </cell>
        </row>
        <row r="1484">
          <cell r="G1484" t="str">
            <v>Tenderer's Official Representative</v>
          </cell>
        </row>
        <row r="1486">
          <cell r="G1486" t="str">
            <v>Signature :</v>
          </cell>
        </row>
        <row r="1490">
          <cell r="G1490" t="str">
            <v>Name    : Ir. SAIFUL MA'ALI</v>
          </cell>
        </row>
        <row r="1491">
          <cell r="G1491" t="str">
            <v>Position : Official Representative of</v>
          </cell>
        </row>
        <row r="1492">
          <cell r="G1492" t="str">
            <v xml:space="preserve">                NINDYA ISTAKA, JO</v>
          </cell>
        </row>
        <row r="1493">
          <cell r="G1493" t="str">
            <v>Date      : March 24th, 2009</v>
          </cell>
        </row>
        <row r="1502">
          <cell r="G1502" t="str">
            <v>Unit Price       (Rp.)</v>
          </cell>
          <cell r="H1502" t="str">
            <v>Amount          (Rp.)</v>
          </cell>
        </row>
        <row r="1505">
          <cell r="G1505">
            <v>9450</v>
          </cell>
          <cell r="H1505">
            <v>9922500</v>
          </cell>
        </row>
        <row r="1506">
          <cell r="G1506">
            <v>13000</v>
          </cell>
          <cell r="H1506">
            <v>260000</v>
          </cell>
        </row>
        <row r="1511">
          <cell r="G1511">
            <v>45000</v>
          </cell>
          <cell r="H1511">
            <v>112500</v>
          </cell>
        </row>
        <row r="1515">
          <cell r="G1515">
            <v>7858</v>
          </cell>
          <cell r="H1515">
            <v>615000</v>
          </cell>
        </row>
        <row r="1516">
          <cell r="G1516">
            <v>8572</v>
          </cell>
          <cell r="H1516">
            <v>1230000</v>
          </cell>
        </row>
        <row r="1517">
          <cell r="G1517">
            <v>9286</v>
          </cell>
          <cell r="H1517">
            <v>205000.00000000003</v>
          </cell>
        </row>
        <row r="1524">
          <cell r="H1524">
            <v>12345000</v>
          </cell>
        </row>
        <row r="1525">
          <cell r="H1525">
            <v>1234500</v>
          </cell>
        </row>
        <row r="1526">
          <cell r="G1526" t="str">
            <v>C-3.2</v>
          </cell>
          <cell r="H1526">
            <v>13579500</v>
          </cell>
        </row>
        <row r="1528">
          <cell r="G1528" t="str">
            <v>Tenderer's Official Representative</v>
          </cell>
        </row>
        <row r="1530">
          <cell r="G1530" t="str">
            <v>Signature :</v>
          </cell>
        </row>
        <row r="1534">
          <cell r="G1534" t="str">
            <v>Name    : Ir. SAIFUL MA'ALI</v>
          </cell>
        </row>
        <row r="1535">
          <cell r="G1535" t="str">
            <v>Position : Official Representative of</v>
          </cell>
        </row>
        <row r="1536">
          <cell r="G1536" t="str">
            <v xml:space="preserve">                NINDYA ISTAKA, JO</v>
          </cell>
        </row>
        <row r="1537">
          <cell r="G1537" t="str">
            <v>Date      : March 24th, 2009</v>
          </cell>
        </row>
        <row r="1546">
          <cell r="G1546" t="str">
            <v>Unit Price       (Rp.)</v>
          </cell>
          <cell r="H1546" t="str">
            <v>Amount          (Rp.)</v>
          </cell>
        </row>
        <row r="1549">
          <cell r="G1549">
            <v>1100</v>
          </cell>
          <cell r="H1549">
            <v>137500</v>
          </cell>
        </row>
        <row r="1550">
          <cell r="G1550">
            <v>100000</v>
          </cell>
          <cell r="H1550">
            <v>45329.670329670327</v>
          </cell>
        </row>
        <row r="1551">
          <cell r="G1551">
            <v>90000</v>
          </cell>
          <cell r="H1551">
            <v>99000.000000000015</v>
          </cell>
        </row>
        <row r="1556">
          <cell r="G1556">
            <v>30928.571428571428</v>
          </cell>
          <cell r="H1556">
            <v>3866.0714285714284</v>
          </cell>
        </row>
        <row r="1560">
          <cell r="G1560">
            <v>7858</v>
          </cell>
          <cell r="H1560">
            <v>22500</v>
          </cell>
        </row>
        <row r="1561">
          <cell r="G1561">
            <v>8572</v>
          </cell>
          <cell r="H1561">
            <v>45000</v>
          </cell>
        </row>
        <row r="1562">
          <cell r="G1562">
            <v>9286</v>
          </cell>
          <cell r="H1562">
            <v>7500</v>
          </cell>
        </row>
        <row r="1569">
          <cell r="H1569">
            <v>360695.74175824178</v>
          </cell>
        </row>
        <row r="1570">
          <cell r="H1570">
            <v>36069.574175824178</v>
          </cell>
        </row>
        <row r="1571">
          <cell r="G1571" t="str">
            <v>D-1.1</v>
          </cell>
          <cell r="H1571">
            <v>396765.31593406596</v>
          </cell>
        </row>
        <row r="1573">
          <cell r="G1573" t="str">
            <v>Tenderer's Official Representative</v>
          </cell>
        </row>
        <row r="1575">
          <cell r="G1575" t="str">
            <v>Signature :</v>
          </cell>
        </row>
        <row r="1579">
          <cell r="G1579" t="str">
            <v>Name    : Ir. SAIFUL MA'ALI</v>
          </cell>
        </row>
        <row r="1580">
          <cell r="G1580" t="str">
            <v>Position : Official Representative of</v>
          </cell>
        </row>
        <row r="1581">
          <cell r="G1581" t="str">
            <v xml:space="preserve">                NINDYA ISTAKA, JO</v>
          </cell>
        </row>
        <row r="1582">
          <cell r="G1582" t="str">
            <v>Date      : March 24th, 2009</v>
          </cell>
        </row>
        <row r="1591">
          <cell r="G1591" t="str">
            <v>Unit Price       (Rp.)</v>
          </cell>
          <cell r="H1591" t="str">
            <v>Amount          (Rp.)</v>
          </cell>
        </row>
        <row r="1594">
          <cell r="G1594">
            <v>1100</v>
          </cell>
          <cell r="H1594">
            <v>137500</v>
          </cell>
        </row>
        <row r="1595">
          <cell r="G1595">
            <v>100000</v>
          </cell>
          <cell r="H1595">
            <v>45329.670329670327</v>
          </cell>
        </row>
        <row r="1596">
          <cell r="G1596" t="str">
            <v>Re-use of demolished material</v>
          </cell>
        </row>
        <row r="1601">
          <cell r="G1601">
            <v>30928.571428571428</v>
          </cell>
          <cell r="H1601">
            <v>3866.0714285714284</v>
          </cell>
        </row>
        <row r="1605">
          <cell r="G1605">
            <v>7858</v>
          </cell>
          <cell r="H1605">
            <v>22500</v>
          </cell>
        </row>
        <row r="1606">
          <cell r="G1606">
            <v>8572</v>
          </cell>
          <cell r="H1606">
            <v>45000</v>
          </cell>
        </row>
        <row r="1607">
          <cell r="G1607">
            <v>9286</v>
          </cell>
          <cell r="H1607">
            <v>7500</v>
          </cell>
        </row>
        <row r="1615">
          <cell r="G1615">
            <v>7858</v>
          </cell>
          <cell r="H1615">
            <v>817.23199999999997</v>
          </cell>
        </row>
        <row r="1618">
          <cell r="H1618">
            <v>262512.97375824174</v>
          </cell>
        </row>
        <row r="1619">
          <cell r="H1619">
            <v>26251.297375824175</v>
          </cell>
        </row>
        <row r="1620">
          <cell r="G1620" t="str">
            <v>D-1.2</v>
          </cell>
          <cell r="H1620">
            <v>288764.27113406593</v>
          </cell>
        </row>
        <row r="1622">
          <cell r="G1622" t="str">
            <v>Tenderer's Official Representative</v>
          </cell>
        </row>
        <row r="1624">
          <cell r="G1624" t="str">
            <v>Signature :</v>
          </cell>
        </row>
        <row r="1628">
          <cell r="G1628" t="str">
            <v>Name    : Ir. SAIFUL MA'ALI</v>
          </cell>
        </row>
        <row r="1629">
          <cell r="G1629" t="str">
            <v>Position : Official Representative of</v>
          </cell>
        </row>
        <row r="1630">
          <cell r="G1630" t="str">
            <v xml:space="preserve">                NINDYA ISTAKA, JO</v>
          </cell>
        </row>
        <row r="1631">
          <cell r="G1631" t="str">
            <v>Date      : March 24th, 2009</v>
          </cell>
        </row>
        <row r="1640">
          <cell r="G1640" t="str">
            <v>Unit Price       (Rp.)</v>
          </cell>
          <cell r="H1640" t="str">
            <v>Amount          (Rp.)</v>
          </cell>
        </row>
        <row r="1643">
          <cell r="G1643">
            <v>1100</v>
          </cell>
          <cell r="H1643">
            <v>3850</v>
          </cell>
        </row>
        <row r="1644">
          <cell r="G1644">
            <v>100000</v>
          </cell>
          <cell r="H1644">
            <v>695.83333333333314</v>
          </cell>
        </row>
        <row r="1653">
          <cell r="G1653">
            <v>7858</v>
          </cell>
          <cell r="H1653">
            <v>2100</v>
          </cell>
        </row>
        <row r="1654">
          <cell r="G1654">
            <v>8572</v>
          </cell>
          <cell r="H1654">
            <v>4200</v>
          </cell>
        </row>
        <row r="1655">
          <cell r="G1655">
            <v>9286</v>
          </cell>
          <cell r="H1655">
            <v>700</v>
          </cell>
        </row>
        <row r="1662">
          <cell r="H1662">
            <v>11545.833333333332</v>
          </cell>
        </row>
        <row r="1663">
          <cell r="H1663">
            <v>1154.5833333333333</v>
          </cell>
        </row>
        <row r="1664">
          <cell r="G1664" t="str">
            <v>D-2.2</v>
          </cell>
          <cell r="H1664">
            <v>12700.416666666666</v>
          </cell>
        </row>
        <row r="1666">
          <cell r="G1666" t="str">
            <v>Tenderer's Official Representative</v>
          </cell>
        </row>
        <row r="1668">
          <cell r="G1668" t="str">
            <v>Signature :</v>
          </cell>
        </row>
        <row r="1672">
          <cell r="G1672" t="str">
            <v>Name    : Ir. SAIFUL MA'ALI</v>
          </cell>
        </row>
        <row r="1673">
          <cell r="G1673" t="str">
            <v>Position : Official Representative of</v>
          </cell>
        </row>
        <row r="1674">
          <cell r="G1674" t="str">
            <v xml:space="preserve">                NINDYA ISTAKA, JO</v>
          </cell>
        </row>
        <row r="1675">
          <cell r="G1675" t="str">
            <v>Date      : March 24th, 2009</v>
          </cell>
        </row>
        <row r="1684">
          <cell r="G1684" t="str">
            <v>Unit Price       (Rp.)</v>
          </cell>
          <cell r="H1684" t="str">
            <v>Amount          (Rp.)</v>
          </cell>
        </row>
        <row r="1687">
          <cell r="G1687">
            <v>1100</v>
          </cell>
          <cell r="H1687">
            <v>10395</v>
          </cell>
        </row>
        <row r="1688">
          <cell r="G1688">
            <v>100000</v>
          </cell>
          <cell r="H1688">
            <v>2818.1249999999995</v>
          </cell>
        </row>
        <row r="1697">
          <cell r="G1697">
            <v>7858</v>
          </cell>
          <cell r="H1697">
            <v>5400</v>
          </cell>
        </row>
        <row r="1698">
          <cell r="G1698">
            <v>8572</v>
          </cell>
          <cell r="H1698">
            <v>10800.000000000002</v>
          </cell>
        </row>
        <row r="1699">
          <cell r="G1699">
            <v>9286</v>
          </cell>
          <cell r="H1699">
            <v>1800</v>
          </cell>
        </row>
        <row r="1706">
          <cell r="H1706">
            <v>31213.125</v>
          </cell>
        </row>
        <row r="1707">
          <cell r="H1707">
            <v>3121.3125</v>
          </cell>
        </row>
        <row r="1708">
          <cell r="G1708" t="str">
            <v>D-3</v>
          </cell>
          <cell r="H1708">
            <v>34334.4375</v>
          </cell>
        </row>
        <row r="1710">
          <cell r="G1710" t="str">
            <v>Tenderer's Official Representative</v>
          </cell>
        </row>
        <row r="1712">
          <cell r="G1712" t="str">
            <v>Signature :</v>
          </cell>
        </row>
        <row r="1716">
          <cell r="G1716" t="str">
            <v>Name    : Ir. SAIFUL MA'ALI</v>
          </cell>
        </row>
        <row r="1717">
          <cell r="G1717" t="str">
            <v>Position : Official Representative of</v>
          </cell>
        </row>
        <row r="1718">
          <cell r="G1718" t="str">
            <v xml:space="preserve">                NINDYA ISTAKA, JO</v>
          </cell>
        </row>
        <row r="1719">
          <cell r="G1719" t="str">
            <v>Date      : March 24th, 2009</v>
          </cell>
        </row>
        <row r="1728">
          <cell r="G1728" t="str">
            <v>Unit Price       (Rp.)</v>
          </cell>
          <cell r="H1728" t="str">
            <v>Amount          (Rp.)</v>
          </cell>
        </row>
        <row r="1731">
          <cell r="G1731">
            <v>150000</v>
          </cell>
          <cell r="H1731">
            <v>180000</v>
          </cell>
        </row>
        <row r="1737">
          <cell r="G1737">
            <v>30571.714285714286</v>
          </cell>
          <cell r="H1737">
            <v>30571.714285714286</v>
          </cell>
        </row>
        <row r="1738">
          <cell r="G1738">
            <v>10000</v>
          </cell>
          <cell r="H1738">
            <v>10000</v>
          </cell>
        </row>
        <row r="1742">
          <cell r="G1742">
            <v>7858</v>
          </cell>
          <cell r="H1742">
            <v>12000</v>
          </cell>
        </row>
        <row r="1743">
          <cell r="G1743">
            <v>8572</v>
          </cell>
          <cell r="H1743">
            <v>24000</v>
          </cell>
        </row>
        <row r="1744">
          <cell r="G1744">
            <v>9286</v>
          </cell>
          <cell r="H1744">
            <v>4000</v>
          </cell>
        </row>
        <row r="1751">
          <cell r="H1751">
            <v>260571.71428571429</v>
          </cell>
        </row>
        <row r="1752">
          <cell r="H1752">
            <v>26057.17142857143</v>
          </cell>
        </row>
        <row r="1753">
          <cell r="G1753" t="str">
            <v>D-5</v>
          </cell>
          <cell r="H1753">
            <v>286628.88571428572</v>
          </cell>
        </row>
        <row r="1755">
          <cell r="G1755" t="str">
            <v>Tenderer's Official Representative</v>
          </cell>
        </row>
        <row r="1757">
          <cell r="G1757" t="str">
            <v>Signature :</v>
          </cell>
        </row>
        <row r="1761">
          <cell r="G1761" t="str">
            <v>Name    : Ir. SAIFUL MA'ALI</v>
          </cell>
        </row>
        <row r="1762">
          <cell r="G1762" t="str">
            <v>Position : Official Representative of</v>
          </cell>
        </row>
        <row r="1763">
          <cell r="G1763" t="str">
            <v xml:space="preserve">                NINDYA ISTAKA, JO</v>
          </cell>
        </row>
        <row r="1764">
          <cell r="G1764" t="str">
            <v>Date      : March 24th, 2009</v>
          </cell>
        </row>
        <row r="1773">
          <cell r="G1773" t="str">
            <v>Unit Price       (Rp.)</v>
          </cell>
          <cell r="H1773" t="str">
            <v>Amount          (Rp.)</v>
          </cell>
        </row>
        <row r="1776">
          <cell r="G1776">
            <v>110000</v>
          </cell>
          <cell r="H1776">
            <v>126499.99999999999</v>
          </cell>
        </row>
        <row r="1782">
          <cell r="G1782">
            <v>30571.714285714286</v>
          </cell>
          <cell r="H1782">
            <v>3057.1714285714288</v>
          </cell>
        </row>
        <row r="1786">
          <cell r="G1786">
            <v>7858</v>
          </cell>
          <cell r="H1786">
            <v>1500</v>
          </cell>
        </row>
        <row r="1787">
          <cell r="G1787">
            <v>8572</v>
          </cell>
          <cell r="H1787">
            <v>3000</v>
          </cell>
        </row>
        <row r="1788">
          <cell r="G1788">
            <v>9286</v>
          </cell>
          <cell r="H1788">
            <v>500</v>
          </cell>
        </row>
        <row r="1795">
          <cell r="H1795">
            <v>134557.1714285714</v>
          </cell>
        </row>
        <row r="1796">
          <cell r="H1796">
            <v>13455.71714285714</v>
          </cell>
        </row>
        <row r="1797">
          <cell r="G1797" t="str">
            <v>D-7</v>
          </cell>
          <cell r="H1797">
            <v>148012.88857142854</v>
          </cell>
        </row>
        <row r="1799">
          <cell r="G1799" t="str">
            <v>Tenderer's Official Representative</v>
          </cell>
        </row>
        <row r="1801">
          <cell r="G1801" t="str">
            <v>Signature :</v>
          </cell>
        </row>
        <row r="1805">
          <cell r="G1805" t="str">
            <v>Name    : Ir. SAIFUL MA'ALI</v>
          </cell>
        </row>
        <row r="1806">
          <cell r="G1806" t="str">
            <v>Position : Official Representative of</v>
          </cell>
        </row>
        <row r="1807">
          <cell r="G1807" t="str">
            <v xml:space="preserve">                NINDYA ISTAKA, JO</v>
          </cell>
        </row>
        <row r="1808">
          <cell r="G1808" t="str">
            <v>Date      : March 24th, 2009</v>
          </cell>
        </row>
        <row r="1817">
          <cell r="G1817" t="str">
            <v>Unit Price       (Rp.)</v>
          </cell>
          <cell r="H1817" t="str">
            <v>Amount          (Rp.)</v>
          </cell>
        </row>
        <row r="1826">
          <cell r="G1826">
            <v>74143.142857142855</v>
          </cell>
          <cell r="H1826">
            <v>33701.428571428572</v>
          </cell>
        </row>
        <row r="1827">
          <cell r="G1827">
            <v>88000</v>
          </cell>
          <cell r="H1827">
            <v>40000</v>
          </cell>
        </row>
        <row r="1831">
          <cell r="G1831">
            <v>7858</v>
          </cell>
          <cell r="H1831">
            <v>45000</v>
          </cell>
        </row>
        <row r="1832">
          <cell r="G1832">
            <v>9286</v>
          </cell>
          <cell r="H1832">
            <v>5000</v>
          </cell>
        </row>
        <row r="1839">
          <cell r="H1839">
            <v>123701.42857142858</v>
          </cell>
        </row>
        <row r="1840">
          <cell r="H1840">
            <v>12370.142857142859</v>
          </cell>
        </row>
        <row r="1841">
          <cell r="G1841" t="str">
            <v>D-10.1</v>
          </cell>
          <cell r="H1841">
            <v>136071.57142857145</v>
          </cell>
        </row>
        <row r="1843">
          <cell r="G1843" t="str">
            <v>Tenderer's Official Representative</v>
          </cell>
        </row>
        <row r="1845">
          <cell r="G1845" t="str">
            <v>Signature :</v>
          </cell>
        </row>
        <row r="1849">
          <cell r="G1849" t="str">
            <v>Name    : Ir. SAIFUL MA'ALI</v>
          </cell>
        </row>
        <row r="1850">
          <cell r="G1850" t="str">
            <v>Position : Official Representative of</v>
          </cell>
        </row>
        <row r="1851">
          <cell r="G1851" t="str">
            <v xml:space="preserve">                NINDYA ISTAKA, JO</v>
          </cell>
        </row>
        <row r="1852">
          <cell r="G1852" t="str">
            <v>Date      : March 24th, 2009</v>
          </cell>
        </row>
        <row r="1861">
          <cell r="G1861" t="str">
            <v>Unit Price       (Rp.)</v>
          </cell>
          <cell r="H1861" t="str">
            <v>Amount          (Rp.)</v>
          </cell>
        </row>
        <row r="1870">
          <cell r="G1870">
            <v>74143.142857142855</v>
          </cell>
          <cell r="H1870">
            <v>44935.238095238092</v>
          </cell>
        </row>
        <row r="1871">
          <cell r="G1871">
            <v>88000</v>
          </cell>
          <cell r="H1871">
            <v>53333.333333333336</v>
          </cell>
        </row>
        <row r="1875">
          <cell r="G1875">
            <v>7858</v>
          </cell>
          <cell r="H1875">
            <v>72000</v>
          </cell>
        </row>
        <row r="1876">
          <cell r="G1876">
            <v>9286</v>
          </cell>
          <cell r="H1876">
            <v>8000</v>
          </cell>
        </row>
        <row r="1883">
          <cell r="H1883">
            <v>178268.57142857142</v>
          </cell>
        </row>
        <row r="1884">
          <cell r="H1884">
            <v>17826.857142857141</v>
          </cell>
        </row>
        <row r="1885">
          <cell r="G1885" t="str">
            <v>D-10.2</v>
          </cell>
          <cell r="H1885">
            <v>196095.42857142855</v>
          </cell>
        </row>
        <row r="1887">
          <cell r="G1887" t="str">
            <v>Tenderer's Official Representative</v>
          </cell>
        </row>
        <row r="1889">
          <cell r="G1889" t="str">
            <v>Signature :</v>
          </cell>
        </row>
        <row r="1893">
          <cell r="G1893" t="str">
            <v>Name    : Ir. SAIFUL MA'ALI</v>
          </cell>
        </row>
        <row r="1894">
          <cell r="G1894" t="str">
            <v>Position : Official Representative of</v>
          </cell>
        </row>
        <row r="1895">
          <cell r="G1895" t="str">
            <v xml:space="preserve">                NINDYA ISTAKA, JO</v>
          </cell>
        </row>
        <row r="1896">
          <cell r="G1896" t="str">
            <v>Date      : March 24th, 2009</v>
          </cell>
        </row>
        <row r="1905">
          <cell r="G1905" t="str">
            <v>Unit Price       (Rp.)</v>
          </cell>
          <cell r="H1905" t="str">
            <v>Amount          (Rp.)</v>
          </cell>
        </row>
        <row r="1908">
          <cell r="G1908">
            <v>425000</v>
          </cell>
          <cell r="H1908">
            <v>425000</v>
          </cell>
        </row>
        <row r="1913">
          <cell r="G1913">
            <v>266314.57142857142</v>
          </cell>
          <cell r="H1913">
            <v>15535.016666666666</v>
          </cell>
        </row>
        <row r="1918">
          <cell r="G1918">
            <v>7858</v>
          </cell>
          <cell r="H1918">
            <v>1350</v>
          </cell>
        </row>
        <row r="1919">
          <cell r="G1919">
            <v>9286</v>
          </cell>
          <cell r="H1919">
            <v>150</v>
          </cell>
        </row>
        <row r="1926">
          <cell r="H1926">
            <v>442035.01666666666</v>
          </cell>
        </row>
        <row r="1927">
          <cell r="H1927">
            <v>44203.501666666671</v>
          </cell>
        </row>
        <row r="1928">
          <cell r="G1928" t="str">
            <v>E.4.1</v>
          </cell>
          <cell r="H1928">
            <v>486238.51833333331</v>
          </cell>
        </row>
        <row r="1930">
          <cell r="G1930" t="str">
            <v>Tenderer's Official Representative</v>
          </cell>
        </row>
        <row r="1932">
          <cell r="G1932" t="str">
            <v>Signature :</v>
          </cell>
        </row>
        <row r="1936">
          <cell r="G1936" t="str">
            <v>Name    : Ir. SAIFUL MA'ALI</v>
          </cell>
        </row>
        <row r="1937">
          <cell r="G1937" t="str">
            <v>Position : Official Representative of</v>
          </cell>
        </row>
        <row r="1938">
          <cell r="G1938" t="str">
            <v xml:space="preserve">                NINDYA ISTAKA, JO</v>
          </cell>
        </row>
        <row r="1939">
          <cell r="G1939" t="str">
            <v>Date      : March 24th, 2009</v>
          </cell>
        </row>
        <row r="1948">
          <cell r="G1948" t="str">
            <v>Unit Price       (Rp.)</v>
          </cell>
          <cell r="H1948" t="str">
            <v>Amount          (Rp.)</v>
          </cell>
        </row>
        <row r="1951">
          <cell r="G1951">
            <v>425000</v>
          </cell>
          <cell r="H1951">
            <v>425000</v>
          </cell>
        </row>
        <row r="1956">
          <cell r="G1956">
            <v>266314.57142857142</v>
          </cell>
          <cell r="H1956">
            <v>15535.016666666666</v>
          </cell>
        </row>
        <row r="1961">
          <cell r="G1961">
            <v>7858</v>
          </cell>
          <cell r="H1961">
            <v>1350</v>
          </cell>
        </row>
        <row r="1962">
          <cell r="G1962">
            <v>9286</v>
          </cell>
          <cell r="H1962">
            <v>150</v>
          </cell>
        </row>
        <row r="1969">
          <cell r="H1969">
            <v>442035.01666666666</v>
          </cell>
        </row>
        <row r="1970">
          <cell r="H1970">
            <v>44203.501666666671</v>
          </cell>
        </row>
        <row r="1971">
          <cell r="G1971" t="str">
            <v>E.4.2</v>
          </cell>
          <cell r="H1971">
            <v>486238.51833333331</v>
          </cell>
        </row>
        <row r="1973">
          <cell r="G1973" t="str">
            <v>Tenderer's Official Representative</v>
          </cell>
        </row>
        <row r="1975">
          <cell r="G1975" t="str">
            <v>Signature :</v>
          </cell>
        </row>
        <row r="1979">
          <cell r="G1979" t="str">
            <v>Name    : Ir. SAIFUL MA'ALI</v>
          </cell>
        </row>
        <row r="1980">
          <cell r="G1980" t="str">
            <v>Position : Official Representative of</v>
          </cell>
        </row>
        <row r="1981">
          <cell r="G1981" t="str">
            <v xml:space="preserve">                NINDYA ISTAKA, JO</v>
          </cell>
        </row>
        <row r="1982">
          <cell r="G1982" t="str">
            <v>Date      : March 24th, 2009</v>
          </cell>
        </row>
        <row r="1991">
          <cell r="G1991" t="str">
            <v>Unit Price       (Rp.)</v>
          </cell>
          <cell r="H1991" t="str">
            <v>Amount          (Rp.)</v>
          </cell>
        </row>
        <row r="1999">
          <cell r="G1999">
            <v>1417743.7142857143</v>
          </cell>
          <cell r="H1999">
            <v>232145.16959064326</v>
          </cell>
        </row>
        <row r="2000">
          <cell r="G2000">
            <v>973457.14285714284</v>
          </cell>
          <cell r="H2000">
            <v>159396.49122807017</v>
          </cell>
        </row>
        <row r="2004">
          <cell r="G2004">
            <v>7858</v>
          </cell>
          <cell r="H2004">
            <v>7720.1403508771928</v>
          </cell>
        </row>
        <row r="2005">
          <cell r="G2005">
            <v>9286</v>
          </cell>
          <cell r="H2005">
            <v>1520.514619883041</v>
          </cell>
        </row>
        <row r="2012">
          <cell r="H2012">
            <v>400782.31578947365</v>
          </cell>
        </row>
        <row r="2013">
          <cell r="H2013">
            <v>40078.231578947365</v>
          </cell>
        </row>
        <row r="2014">
          <cell r="G2014" t="str">
            <v>E.4.3</v>
          </cell>
          <cell r="H2014">
            <v>440860.54736842099</v>
          </cell>
        </row>
        <row r="2016">
          <cell r="G2016" t="str">
            <v>Tenderer's Official Representative</v>
          </cell>
        </row>
        <row r="2018">
          <cell r="G2018" t="str">
            <v>Signature :</v>
          </cell>
        </row>
        <row r="2022">
          <cell r="G2022" t="str">
            <v>Name    : Ir. SAIFUL MA'ALI</v>
          </cell>
        </row>
        <row r="2023">
          <cell r="G2023" t="str">
            <v>Position : Official Representative of</v>
          </cell>
        </row>
        <row r="2024">
          <cell r="G2024" t="str">
            <v xml:space="preserve">                NINDYA ISTAKA, JO</v>
          </cell>
        </row>
        <row r="2025">
          <cell r="G2025" t="str">
            <v>Date      : March 24th, 2009</v>
          </cell>
        </row>
        <row r="2034">
          <cell r="G2034" t="str">
            <v>Unit Price       (Rp.)</v>
          </cell>
          <cell r="H2034" t="str">
            <v>Amount          (Rp.)</v>
          </cell>
        </row>
        <row r="2037">
          <cell r="G2037">
            <v>4000000</v>
          </cell>
          <cell r="H2037">
            <v>4200000</v>
          </cell>
        </row>
        <row r="2047">
          <cell r="G2047">
            <v>7858</v>
          </cell>
          <cell r="H2047">
            <v>100000</v>
          </cell>
        </row>
        <row r="2048">
          <cell r="G2048">
            <v>8572</v>
          </cell>
          <cell r="H2048">
            <v>350000</v>
          </cell>
        </row>
        <row r="2049">
          <cell r="G2049">
            <v>9286</v>
          </cell>
          <cell r="H2049">
            <v>50000</v>
          </cell>
        </row>
        <row r="2056">
          <cell r="H2056">
            <v>4700000</v>
          </cell>
        </row>
        <row r="2057">
          <cell r="H2057">
            <v>470000</v>
          </cell>
        </row>
        <row r="2058">
          <cell r="G2058" t="str">
            <v>H-1</v>
          </cell>
          <cell r="H2058">
            <v>5170000</v>
          </cell>
        </row>
        <row r="2060">
          <cell r="G2060" t="str">
            <v>Tenderer's Official Representative</v>
          </cell>
        </row>
        <row r="2062">
          <cell r="G2062" t="str">
            <v>Signature :</v>
          </cell>
        </row>
        <row r="2066">
          <cell r="G2066" t="str">
            <v>Name    : Ir. SAIFUL MA'ALI</v>
          </cell>
        </row>
        <row r="2067">
          <cell r="G2067" t="str">
            <v>Position : Official Representative of</v>
          </cell>
        </row>
        <row r="2068">
          <cell r="G2068" t="str">
            <v xml:space="preserve">                NINDYA ISTAKA, JO</v>
          </cell>
        </row>
        <row r="2069">
          <cell r="G2069" t="str">
            <v>Date      : March 24th, 2009</v>
          </cell>
        </row>
        <row r="2078">
          <cell r="G2078" t="str">
            <v>Unit Price       (Rp.)</v>
          </cell>
          <cell r="H2078" t="str">
            <v>Amount          (Rp.)</v>
          </cell>
        </row>
        <row r="2081">
          <cell r="G2081">
            <v>18000</v>
          </cell>
          <cell r="H2081">
            <v>21600</v>
          </cell>
        </row>
        <row r="2086">
          <cell r="G2086">
            <v>2000</v>
          </cell>
          <cell r="H2086">
            <v>2000</v>
          </cell>
        </row>
        <row r="2091">
          <cell r="G2091">
            <v>7858</v>
          </cell>
          <cell r="H2091">
            <v>875</v>
          </cell>
        </row>
        <row r="2092">
          <cell r="G2092">
            <v>8572</v>
          </cell>
          <cell r="H2092">
            <v>2450</v>
          </cell>
        </row>
        <row r="2093">
          <cell r="G2093">
            <v>9286</v>
          </cell>
          <cell r="H2093">
            <v>175</v>
          </cell>
        </row>
        <row r="2100">
          <cell r="H2100">
            <v>27100</v>
          </cell>
        </row>
        <row r="2101">
          <cell r="H2101">
            <v>2710</v>
          </cell>
        </row>
        <row r="2102">
          <cell r="G2102" t="str">
            <v>H-2</v>
          </cell>
          <cell r="H2102">
            <v>29810</v>
          </cell>
        </row>
        <row r="2104">
          <cell r="G2104" t="str">
            <v>Tenderer's Official Representative</v>
          </cell>
        </row>
        <row r="2106">
          <cell r="G2106" t="str">
            <v>Signature :</v>
          </cell>
        </row>
        <row r="2110">
          <cell r="G2110" t="str">
            <v>Name    : Ir. SAIFUL MA'ALI</v>
          </cell>
        </row>
        <row r="2111">
          <cell r="G2111" t="str">
            <v>Position : Official Representative of</v>
          </cell>
        </row>
        <row r="2112">
          <cell r="G2112" t="str">
            <v xml:space="preserve">                NINDYA ISTAKA, JO</v>
          </cell>
        </row>
        <row r="2113">
          <cell r="G2113" t="str">
            <v>Date      : March 24th, 2009</v>
          </cell>
        </row>
        <row r="2122">
          <cell r="G2122" t="str">
            <v>Unit Price       (Rp.)</v>
          </cell>
          <cell r="H2122" t="str">
            <v>Amount          (Rp.)</v>
          </cell>
        </row>
        <row r="2125">
          <cell r="G2125">
            <v>75000</v>
          </cell>
          <cell r="H2125">
            <v>78750</v>
          </cell>
        </row>
        <row r="2135">
          <cell r="G2135">
            <v>7858</v>
          </cell>
          <cell r="H2135">
            <v>1875</v>
          </cell>
        </row>
        <row r="2136">
          <cell r="G2136">
            <v>8572</v>
          </cell>
          <cell r="H2136">
            <v>5250</v>
          </cell>
        </row>
        <row r="2137">
          <cell r="G2137">
            <v>9286</v>
          </cell>
          <cell r="H2137">
            <v>375</v>
          </cell>
        </row>
        <row r="2144">
          <cell r="H2144">
            <v>86250</v>
          </cell>
        </row>
        <row r="2145">
          <cell r="H2145">
            <v>8625</v>
          </cell>
        </row>
        <row r="2146">
          <cell r="G2146" t="str">
            <v>H-2.1</v>
          </cell>
          <cell r="H2146">
            <v>94875</v>
          </cell>
        </row>
        <row r="2148">
          <cell r="G2148" t="str">
            <v>Tenderer's Official Representative</v>
          </cell>
        </row>
        <row r="2150">
          <cell r="G2150" t="str">
            <v>Signature :</v>
          </cell>
        </row>
        <row r="2154">
          <cell r="G2154" t="str">
            <v>Name    : Ir. SAIFUL MA'ALI</v>
          </cell>
        </row>
        <row r="2155">
          <cell r="G2155" t="str">
            <v>Position : Official Representative of</v>
          </cell>
        </row>
        <row r="2156">
          <cell r="G2156" t="str">
            <v xml:space="preserve">                NINDYA ISTAKA, JO</v>
          </cell>
        </row>
        <row r="2157">
          <cell r="G2157" t="str">
            <v>Date      : March 24th, 2009</v>
          </cell>
        </row>
        <row r="2166">
          <cell r="G2166" t="str">
            <v>Unit Price       (Rp.)</v>
          </cell>
          <cell r="H2166" t="str">
            <v>Amount          (Rp.)</v>
          </cell>
        </row>
        <row r="2169">
          <cell r="G2169">
            <v>55900</v>
          </cell>
          <cell r="H2169">
            <v>58695</v>
          </cell>
        </row>
        <row r="2179">
          <cell r="G2179">
            <v>7858</v>
          </cell>
          <cell r="H2179">
            <v>1875</v>
          </cell>
        </row>
        <row r="2180">
          <cell r="G2180">
            <v>8572</v>
          </cell>
          <cell r="H2180">
            <v>5250</v>
          </cell>
        </row>
        <row r="2181">
          <cell r="G2181">
            <v>9286</v>
          </cell>
          <cell r="H2181">
            <v>375</v>
          </cell>
        </row>
        <row r="2188">
          <cell r="H2188">
            <v>66195</v>
          </cell>
        </row>
        <row r="2189">
          <cell r="H2189">
            <v>6619.5</v>
          </cell>
        </row>
        <row r="2190">
          <cell r="G2190" t="str">
            <v>H-2.2</v>
          </cell>
          <cell r="H2190">
            <v>72814.5</v>
          </cell>
        </row>
        <row r="2192">
          <cell r="G2192" t="str">
            <v>Tenderer's Official Representative</v>
          </cell>
        </row>
        <row r="2194">
          <cell r="G2194" t="str">
            <v>Signature :</v>
          </cell>
        </row>
        <row r="2198">
          <cell r="G2198" t="str">
            <v>Name    : Ir. SAIFUL MA'ALI</v>
          </cell>
        </row>
        <row r="2199">
          <cell r="G2199" t="str">
            <v>Position : Official Representative of</v>
          </cell>
        </row>
        <row r="2200">
          <cell r="G2200" t="str">
            <v xml:space="preserve">                NINDYA ISTAKA, JO</v>
          </cell>
        </row>
        <row r="2201">
          <cell r="G2201" t="str">
            <v>Date      : March 24th, 2009</v>
          </cell>
        </row>
        <row r="2210">
          <cell r="G2210" t="str">
            <v>Unit Price       (Rp.)</v>
          </cell>
          <cell r="H2210" t="str">
            <v>Amount          (Rp.)</v>
          </cell>
        </row>
        <row r="2213">
          <cell r="G2213">
            <v>224600</v>
          </cell>
          <cell r="H2213">
            <v>235830</v>
          </cell>
        </row>
        <row r="2223">
          <cell r="G2223">
            <v>7858</v>
          </cell>
          <cell r="H2223">
            <v>1250</v>
          </cell>
        </row>
        <row r="2224">
          <cell r="G2224">
            <v>8572</v>
          </cell>
          <cell r="H2224">
            <v>3500</v>
          </cell>
        </row>
        <row r="2225">
          <cell r="G2225">
            <v>9286</v>
          </cell>
          <cell r="H2225">
            <v>250</v>
          </cell>
        </row>
        <row r="2232">
          <cell r="H2232">
            <v>240830</v>
          </cell>
        </row>
        <row r="2233">
          <cell r="H2233">
            <v>24083</v>
          </cell>
        </row>
        <row r="2234">
          <cell r="G2234" t="str">
            <v>H-4.1</v>
          </cell>
          <cell r="H2234">
            <v>264913</v>
          </cell>
        </row>
        <row r="2236">
          <cell r="G2236" t="str">
            <v>Tenderer's Official Representative</v>
          </cell>
        </row>
        <row r="2238">
          <cell r="G2238" t="str">
            <v>Signature :</v>
          </cell>
        </row>
        <row r="2242">
          <cell r="G2242" t="str">
            <v>Name    : Ir. SAIFUL MA'ALI</v>
          </cell>
        </row>
        <row r="2243">
          <cell r="G2243" t="str">
            <v>Position : Official Representative of</v>
          </cell>
        </row>
        <row r="2244">
          <cell r="G2244" t="str">
            <v xml:space="preserve">                NINDYA ISTAKA, JO</v>
          </cell>
        </row>
        <row r="2245">
          <cell r="G2245" t="str">
            <v>Date      : March 24th, 2009</v>
          </cell>
        </row>
        <row r="2254">
          <cell r="G2254" t="str">
            <v>Unit Price       (Rp.)</v>
          </cell>
          <cell r="H2254" t="str">
            <v>Amount          (Rp.)</v>
          </cell>
        </row>
        <row r="2257">
          <cell r="G2257">
            <v>224600</v>
          </cell>
          <cell r="H2257">
            <v>235830</v>
          </cell>
        </row>
        <row r="2267">
          <cell r="G2267">
            <v>7858</v>
          </cell>
          <cell r="H2267">
            <v>1250</v>
          </cell>
        </row>
        <row r="2268">
          <cell r="G2268">
            <v>8572</v>
          </cell>
          <cell r="H2268">
            <v>3500</v>
          </cell>
        </row>
        <row r="2269">
          <cell r="G2269">
            <v>9286</v>
          </cell>
          <cell r="H2269">
            <v>250</v>
          </cell>
        </row>
        <row r="2276">
          <cell r="H2276">
            <v>240830</v>
          </cell>
        </row>
        <row r="2277">
          <cell r="H2277">
            <v>24083</v>
          </cell>
        </row>
        <row r="2278">
          <cell r="G2278" t="str">
            <v>H-4.1</v>
          </cell>
          <cell r="H2278">
            <v>264913</v>
          </cell>
        </row>
        <row r="2280">
          <cell r="G2280" t="str">
            <v>Tenderer's Official Representative</v>
          </cell>
        </row>
        <row r="2282">
          <cell r="G2282" t="str">
            <v>Signature :</v>
          </cell>
        </row>
        <row r="2286">
          <cell r="G2286" t="str">
            <v>Name    : Ir. SAIFUL MA'ALI</v>
          </cell>
        </row>
        <row r="2287">
          <cell r="G2287" t="str">
            <v>Position : Official Representative of</v>
          </cell>
        </row>
        <row r="2288">
          <cell r="G2288" t="str">
            <v xml:space="preserve">                NINDYA ISTAKA, JO</v>
          </cell>
        </row>
        <row r="2289">
          <cell r="G2289" t="str">
            <v>Date      : March 24th, 2009</v>
          </cell>
        </row>
        <row r="2298">
          <cell r="G2298" t="str">
            <v>Unit Price       (Rp.)</v>
          </cell>
          <cell r="H2298" t="str">
            <v>Amount          (Rp.)</v>
          </cell>
        </row>
        <row r="2301">
          <cell r="G2301">
            <v>218200</v>
          </cell>
          <cell r="H2301">
            <v>229110</v>
          </cell>
        </row>
        <row r="2311">
          <cell r="G2311">
            <v>7858</v>
          </cell>
          <cell r="H2311">
            <v>1250</v>
          </cell>
        </row>
        <row r="2312">
          <cell r="G2312">
            <v>8572</v>
          </cell>
          <cell r="H2312">
            <v>3500</v>
          </cell>
        </row>
        <row r="2313">
          <cell r="G2313">
            <v>9286</v>
          </cell>
          <cell r="H2313">
            <v>250</v>
          </cell>
        </row>
        <row r="2320">
          <cell r="H2320">
            <v>234110</v>
          </cell>
        </row>
        <row r="2321">
          <cell r="H2321">
            <v>23411</v>
          </cell>
        </row>
        <row r="2322">
          <cell r="G2322" t="str">
            <v>H-4.2</v>
          </cell>
          <cell r="H2322">
            <v>257521</v>
          </cell>
        </row>
        <row r="2324">
          <cell r="G2324" t="str">
            <v>Tenderer's Official Representative</v>
          </cell>
        </row>
        <row r="2326">
          <cell r="G2326" t="str">
            <v>Signature :</v>
          </cell>
        </row>
        <row r="2330">
          <cell r="G2330" t="str">
            <v>Name    : Ir. SAIFUL MA'ALI</v>
          </cell>
        </row>
        <row r="2331">
          <cell r="G2331" t="str">
            <v>Position : Official Representative of</v>
          </cell>
        </row>
        <row r="2332">
          <cell r="G2332" t="str">
            <v xml:space="preserve">                NINDYA ISTAKA, JO</v>
          </cell>
        </row>
        <row r="2333">
          <cell r="G2333" t="str">
            <v>Date      : March 24th, 2009</v>
          </cell>
        </row>
        <row r="2342">
          <cell r="G2342" t="str">
            <v>Unit Price       (Rp.)</v>
          </cell>
          <cell r="H2342" t="str">
            <v>Amount          (Rp.)</v>
          </cell>
        </row>
        <row r="2345">
          <cell r="G2345">
            <v>242500</v>
          </cell>
          <cell r="H2345">
            <v>254625</v>
          </cell>
        </row>
        <row r="2355">
          <cell r="G2355">
            <v>7858</v>
          </cell>
          <cell r="H2355">
            <v>2500</v>
          </cell>
        </row>
        <row r="2356">
          <cell r="G2356">
            <v>8572</v>
          </cell>
          <cell r="H2356">
            <v>7000</v>
          </cell>
        </row>
        <row r="2357">
          <cell r="G2357">
            <v>9286</v>
          </cell>
          <cell r="H2357">
            <v>500</v>
          </cell>
        </row>
        <row r="2364">
          <cell r="H2364">
            <v>264625</v>
          </cell>
        </row>
        <row r="2365">
          <cell r="H2365">
            <v>26462.5</v>
          </cell>
        </row>
        <row r="2366">
          <cell r="G2366" t="str">
            <v>H-5.1</v>
          </cell>
          <cell r="H2366">
            <v>291087.5</v>
          </cell>
        </row>
        <row r="2368">
          <cell r="G2368" t="str">
            <v>Tenderer's Official Representative</v>
          </cell>
        </row>
        <row r="2370">
          <cell r="G2370" t="str">
            <v>Signature :</v>
          </cell>
        </row>
        <row r="2374">
          <cell r="G2374" t="str">
            <v>Name    : Ir. SAIFUL MA'ALI</v>
          </cell>
        </row>
        <row r="2375">
          <cell r="G2375" t="str">
            <v>Position : Official Representative of</v>
          </cell>
        </row>
        <row r="2376">
          <cell r="G2376" t="str">
            <v xml:space="preserve">                NINDYA ISTAKA, JO</v>
          </cell>
        </row>
        <row r="2377">
          <cell r="G2377" t="str">
            <v>Date      : March 24th, 2009</v>
          </cell>
        </row>
        <row r="2386">
          <cell r="G2386" t="str">
            <v>Unit Price       (Rp.)</v>
          </cell>
          <cell r="H2386" t="str">
            <v>Amount          (Rp.)</v>
          </cell>
        </row>
        <row r="2389">
          <cell r="G2389">
            <v>302500</v>
          </cell>
          <cell r="H2389">
            <v>248382.75000000003</v>
          </cell>
        </row>
        <row r="2399">
          <cell r="G2399">
            <v>7858</v>
          </cell>
          <cell r="H2399">
            <v>1250</v>
          </cell>
        </row>
        <row r="2400">
          <cell r="G2400">
            <v>8572</v>
          </cell>
          <cell r="H2400">
            <v>3500</v>
          </cell>
        </row>
        <row r="2401">
          <cell r="G2401">
            <v>9286</v>
          </cell>
          <cell r="H2401">
            <v>250</v>
          </cell>
        </row>
        <row r="2408">
          <cell r="H2408">
            <v>253382.75000000003</v>
          </cell>
        </row>
        <row r="2409">
          <cell r="H2409">
            <v>25338.275000000005</v>
          </cell>
        </row>
        <row r="2410">
          <cell r="G2410" t="str">
            <v>H-5.3</v>
          </cell>
          <cell r="H2410">
            <v>278721.02500000002</v>
          </cell>
        </row>
        <row r="2412">
          <cell r="G2412" t="str">
            <v>Tenderer's Official Representative</v>
          </cell>
        </row>
        <row r="2414">
          <cell r="G2414" t="str">
            <v>Signature :</v>
          </cell>
        </row>
        <row r="2418">
          <cell r="G2418" t="str">
            <v>Name    : Ir. SAIFUL MA'ALI</v>
          </cell>
        </row>
        <row r="2419">
          <cell r="G2419" t="str">
            <v>Position : Official Representative of</v>
          </cell>
        </row>
        <row r="2420">
          <cell r="G2420" t="str">
            <v xml:space="preserve">                NINDYA ISTAKA, JO</v>
          </cell>
        </row>
        <row r="2421">
          <cell r="G2421" t="str">
            <v>Date      : March 24th, 2009</v>
          </cell>
        </row>
        <row r="2430">
          <cell r="G2430" t="str">
            <v>Unit Price       (Rp.)</v>
          </cell>
          <cell r="H2430" t="str">
            <v>Amount          (Rp.)</v>
          </cell>
        </row>
        <row r="2433">
          <cell r="G2433">
            <v>22500</v>
          </cell>
          <cell r="H2433">
            <v>11250</v>
          </cell>
        </row>
        <row r="2434">
          <cell r="G2434">
            <v>21100</v>
          </cell>
          <cell r="H2434">
            <v>21100</v>
          </cell>
        </row>
        <row r="2435">
          <cell r="G2435">
            <v>2000</v>
          </cell>
          <cell r="H2435">
            <v>2000</v>
          </cell>
        </row>
        <row r="2444">
          <cell r="G2444">
            <v>7858</v>
          </cell>
          <cell r="H2444">
            <v>250.00000000000003</v>
          </cell>
        </row>
        <row r="2445">
          <cell r="G2445">
            <v>8572</v>
          </cell>
          <cell r="H2445">
            <v>700</v>
          </cell>
        </row>
        <row r="2446">
          <cell r="G2446">
            <v>9286</v>
          </cell>
          <cell r="H2446">
            <v>50</v>
          </cell>
        </row>
        <row r="2453">
          <cell r="H2453">
            <v>35350</v>
          </cell>
        </row>
        <row r="2454">
          <cell r="H2454">
            <v>3535</v>
          </cell>
        </row>
        <row r="2455">
          <cell r="G2455" t="str">
            <v>H-6</v>
          </cell>
          <cell r="H2455">
            <v>38885</v>
          </cell>
        </row>
        <row r="2457">
          <cell r="G2457" t="str">
            <v>Tenderer's Official Representative</v>
          </cell>
        </row>
        <row r="2459">
          <cell r="G2459" t="str">
            <v>Signature :</v>
          </cell>
        </row>
        <row r="2463">
          <cell r="G2463" t="str">
            <v>Name    : Ir. SAIFUL MA'ALI</v>
          </cell>
        </row>
        <row r="2464">
          <cell r="G2464" t="str">
            <v>Position : Official Representative of</v>
          </cell>
        </row>
        <row r="2465">
          <cell r="G2465" t="str">
            <v xml:space="preserve">                NINDYA ISTAKA, JO</v>
          </cell>
        </row>
        <row r="2466">
          <cell r="G2466" t="str">
            <v>Date      : March 24th, 2009</v>
          </cell>
        </row>
        <row r="2475">
          <cell r="G2475" t="str">
            <v>Unit Price       (Rp.)</v>
          </cell>
          <cell r="H2475" t="str">
            <v>Amount          (Rp.)</v>
          </cell>
        </row>
        <row r="2478">
          <cell r="G2478">
            <v>22500</v>
          </cell>
          <cell r="H2478">
            <v>33750</v>
          </cell>
        </row>
        <row r="2479">
          <cell r="G2479">
            <v>45000</v>
          </cell>
          <cell r="H2479">
            <v>2250</v>
          </cell>
        </row>
        <row r="2480">
          <cell r="G2480">
            <v>132000</v>
          </cell>
          <cell r="H2480">
            <v>5346</v>
          </cell>
        </row>
        <row r="2489">
          <cell r="G2489">
            <v>7858</v>
          </cell>
          <cell r="H2489">
            <v>1375</v>
          </cell>
        </row>
        <row r="2490">
          <cell r="G2490">
            <v>8572</v>
          </cell>
          <cell r="H2490">
            <v>3849.9999999999995</v>
          </cell>
        </row>
        <row r="2491">
          <cell r="G2491">
            <v>9286</v>
          </cell>
          <cell r="H2491">
            <v>275.00000000000045</v>
          </cell>
        </row>
        <row r="2498">
          <cell r="H2498">
            <v>46846</v>
          </cell>
        </row>
        <row r="2499">
          <cell r="H2499">
            <v>4684.6000000000004</v>
          </cell>
        </row>
        <row r="2500">
          <cell r="G2500" t="str">
            <v>H-7.1</v>
          </cell>
          <cell r="H2500">
            <v>51530.6</v>
          </cell>
        </row>
        <row r="2502">
          <cell r="G2502" t="str">
            <v>Tenderer's Official Representative</v>
          </cell>
        </row>
        <row r="2504">
          <cell r="G2504" t="str">
            <v>Signature :</v>
          </cell>
        </row>
        <row r="2508">
          <cell r="G2508" t="str">
            <v>Name    : Ir. SAIFUL MA'ALI</v>
          </cell>
        </row>
        <row r="2509">
          <cell r="G2509" t="str">
            <v>Position : Official Representative of</v>
          </cell>
        </row>
        <row r="2510">
          <cell r="G2510" t="str">
            <v xml:space="preserve">                NINDYA ISTAKA, JO</v>
          </cell>
        </row>
        <row r="2511">
          <cell r="G2511" t="str">
            <v>Date      : March 24th, 2009</v>
          </cell>
        </row>
        <row r="2520">
          <cell r="G2520" t="str">
            <v>Unit Price       (Rp.)</v>
          </cell>
          <cell r="H2520" t="str">
            <v>Amount          (Rp.)</v>
          </cell>
        </row>
        <row r="2523">
          <cell r="G2523">
            <v>65000</v>
          </cell>
          <cell r="H2523">
            <v>65000</v>
          </cell>
        </row>
        <row r="2532">
          <cell r="G2532">
            <v>7858</v>
          </cell>
          <cell r="H2532">
            <v>1625</v>
          </cell>
        </row>
        <row r="2533">
          <cell r="G2533">
            <v>8572</v>
          </cell>
          <cell r="H2533">
            <v>4550</v>
          </cell>
        </row>
        <row r="2534">
          <cell r="G2534">
            <v>9286</v>
          </cell>
          <cell r="H2534">
            <v>325</v>
          </cell>
        </row>
        <row r="2541">
          <cell r="H2541">
            <v>71500</v>
          </cell>
        </row>
        <row r="2542">
          <cell r="H2542">
            <v>7150</v>
          </cell>
        </row>
        <row r="2543">
          <cell r="G2543" t="str">
            <v>H-7.4</v>
          </cell>
          <cell r="H2543">
            <v>78650</v>
          </cell>
        </row>
        <row r="2545">
          <cell r="G2545" t="str">
            <v>Tenderer's Official Representative</v>
          </cell>
        </row>
        <row r="2547">
          <cell r="G2547" t="str">
            <v>Signature :</v>
          </cell>
        </row>
        <row r="2551">
          <cell r="G2551" t="str">
            <v>Name    : Ir. SAIFUL MA'ALI</v>
          </cell>
        </row>
        <row r="2552">
          <cell r="G2552" t="str">
            <v>Position : Official Representative of</v>
          </cell>
        </row>
        <row r="2553">
          <cell r="G2553" t="str">
            <v xml:space="preserve">                NINDYA ISTAKA, JO</v>
          </cell>
        </row>
        <row r="2554">
          <cell r="G2554" t="str">
            <v>Date      : March 24th, 2009</v>
          </cell>
        </row>
        <row r="2563">
          <cell r="G2563" t="str">
            <v>Unit Price       (Rp.)</v>
          </cell>
          <cell r="H2563" t="str">
            <v>Amount          (Rp.)</v>
          </cell>
        </row>
        <row r="2566">
          <cell r="G2566">
            <v>77000</v>
          </cell>
          <cell r="H2566">
            <v>77000</v>
          </cell>
        </row>
        <row r="2575">
          <cell r="G2575">
            <v>7858</v>
          </cell>
          <cell r="H2575">
            <v>500.00000000000006</v>
          </cell>
        </row>
        <row r="2576">
          <cell r="G2576">
            <v>8572</v>
          </cell>
          <cell r="H2576">
            <v>1400</v>
          </cell>
        </row>
        <row r="2577">
          <cell r="G2577">
            <v>9286</v>
          </cell>
          <cell r="H2577">
            <v>100</v>
          </cell>
        </row>
        <row r="2584">
          <cell r="H2584">
            <v>79000</v>
          </cell>
        </row>
        <row r="2585">
          <cell r="H2585">
            <v>7900</v>
          </cell>
        </row>
        <row r="2586">
          <cell r="G2586" t="str">
            <v>H-7.5</v>
          </cell>
          <cell r="H2586">
            <v>86900</v>
          </cell>
        </row>
        <row r="2588">
          <cell r="G2588" t="str">
            <v>Tenderer's Official Representative</v>
          </cell>
        </row>
        <row r="2590">
          <cell r="G2590" t="str">
            <v>Signature :</v>
          </cell>
        </row>
        <row r="2594">
          <cell r="G2594" t="str">
            <v>Name    : Ir. SAIFUL MA'ALI</v>
          </cell>
        </row>
        <row r="2595">
          <cell r="G2595" t="str">
            <v>Position : Official Representative of</v>
          </cell>
        </row>
        <row r="2596">
          <cell r="G2596" t="str">
            <v xml:space="preserve">                NINDYA ISTAKA, JO</v>
          </cell>
        </row>
        <row r="2597">
          <cell r="G2597" t="str">
            <v>Date      : March 24th, 2009</v>
          </cell>
        </row>
        <row r="2606">
          <cell r="G2606" t="str">
            <v>Unit Price       (Rp.)</v>
          </cell>
          <cell r="H2606" t="str">
            <v>Amount          (Rp.)</v>
          </cell>
        </row>
        <row r="2609">
          <cell r="G2609">
            <v>300000</v>
          </cell>
          <cell r="H2609">
            <v>300000</v>
          </cell>
        </row>
        <row r="2618">
          <cell r="G2618">
            <v>7858</v>
          </cell>
          <cell r="H2618">
            <v>5000</v>
          </cell>
        </row>
        <row r="2619">
          <cell r="G2619">
            <v>8572</v>
          </cell>
          <cell r="H2619">
            <v>14000</v>
          </cell>
        </row>
        <row r="2620">
          <cell r="G2620">
            <v>9286</v>
          </cell>
          <cell r="H2620">
            <v>1000</v>
          </cell>
        </row>
        <row r="2627">
          <cell r="H2627">
            <v>320000</v>
          </cell>
        </row>
        <row r="2628">
          <cell r="H2628">
            <v>32000</v>
          </cell>
        </row>
        <row r="2629">
          <cell r="G2629" t="str">
            <v>H-8</v>
          </cell>
          <cell r="H2629">
            <v>352000</v>
          </cell>
        </row>
        <row r="2631">
          <cell r="G2631" t="str">
            <v>Tenderer's Official Representative</v>
          </cell>
        </row>
        <row r="2633">
          <cell r="G2633" t="str">
            <v>Signature :</v>
          </cell>
        </row>
        <row r="2637">
          <cell r="G2637" t="str">
            <v>Name    : Ir. SAIFUL MA'ALI</v>
          </cell>
        </row>
        <row r="2638">
          <cell r="G2638" t="str">
            <v>Position : Official Representative of</v>
          </cell>
        </row>
        <row r="2639">
          <cell r="G2639" t="str">
            <v xml:space="preserve">                NINDYA ISTAKA, JO</v>
          </cell>
        </row>
        <row r="2640">
          <cell r="G2640" t="str">
            <v>Date      : March 24th, 2009</v>
          </cell>
        </row>
        <row r="2649">
          <cell r="G2649" t="str">
            <v>Unit Price       (Rp.)</v>
          </cell>
          <cell r="H2649" t="str">
            <v>Amount          (Rp.)</v>
          </cell>
        </row>
        <row r="2652">
          <cell r="G2652">
            <v>14200</v>
          </cell>
          <cell r="H2652">
            <v>17040</v>
          </cell>
        </row>
        <row r="2661">
          <cell r="G2661">
            <v>7858</v>
          </cell>
          <cell r="H2661">
            <v>1250</v>
          </cell>
        </row>
        <row r="2662">
          <cell r="G2662">
            <v>8572</v>
          </cell>
          <cell r="H2662">
            <v>3500</v>
          </cell>
        </row>
        <row r="2663">
          <cell r="G2663">
            <v>9286</v>
          </cell>
          <cell r="H2663">
            <v>250</v>
          </cell>
        </row>
        <row r="2670">
          <cell r="H2670">
            <v>22040</v>
          </cell>
        </row>
        <row r="2671">
          <cell r="H2671">
            <v>2204</v>
          </cell>
        </row>
        <row r="2672">
          <cell r="G2672" t="str">
            <v>H-11</v>
          </cell>
          <cell r="H2672">
            <v>24244</v>
          </cell>
        </row>
        <row r="2674">
          <cell r="G2674" t="str">
            <v>Tenderer's Official Representative</v>
          </cell>
        </row>
        <row r="2676">
          <cell r="G2676" t="str">
            <v>Signature :</v>
          </cell>
        </row>
        <row r="2680">
          <cell r="G2680" t="str">
            <v>Name    : Ir. SAIFUL MA'ALI</v>
          </cell>
        </row>
        <row r="2681">
          <cell r="G2681" t="str">
            <v>Position : Official Representative of</v>
          </cell>
        </row>
        <row r="2682">
          <cell r="G2682" t="str">
            <v xml:space="preserve">                NINDYA ISTAKA, JO</v>
          </cell>
        </row>
        <row r="2683">
          <cell r="G2683" t="str">
            <v>Date      : March 24th, 2009</v>
          </cell>
        </row>
        <row r="2692">
          <cell r="G2692" t="str">
            <v>Unit Price       (Rp.)</v>
          </cell>
          <cell r="H2692" t="str">
            <v>Amount          (Rp.)</v>
          </cell>
        </row>
        <row r="2695">
          <cell r="G2695">
            <v>4000000</v>
          </cell>
          <cell r="H2695">
            <v>4000000</v>
          </cell>
        </row>
        <row r="2713">
          <cell r="H2713">
            <v>4000000</v>
          </cell>
        </row>
        <row r="2714">
          <cell r="H2714">
            <v>400000</v>
          </cell>
        </row>
        <row r="2715">
          <cell r="G2715" t="str">
            <v>H-12.1</v>
          </cell>
          <cell r="H2715">
            <v>4400000</v>
          </cell>
        </row>
        <row r="2717">
          <cell r="G2717" t="str">
            <v>Tenderer's Official Representative</v>
          </cell>
        </row>
        <row r="2719">
          <cell r="G2719" t="str">
            <v>Signature :</v>
          </cell>
        </row>
        <row r="2723">
          <cell r="G2723" t="str">
            <v>Name    : Ir. SAIFUL MA'ALI</v>
          </cell>
        </row>
        <row r="2724">
          <cell r="G2724" t="str">
            <v>Position : Official Representative of</v>
          </cell>
        </row>
        <row r="2725">
          <cell r="G2725" t="str">
            <v xml:space="preserve">                NINDYA ISTAKA, JO</v>
          </cell>
        </row>
        <row r="2726">
          <cell r="G2726" t="str">
            <v>Date      : March 24th, 2009</v>
          </cell>
        </row>
        <row r="2735">
          <cell r="G2735" t="str">
            <v>Unit Price       (Rp.)</v>
          </cell>
          <cell r="H2735" t="str">
            <v>Amount          (Rp.)</v>
          </cell>
        </row>
        <row r="2738">
          <cell r="G2738">
            <v>1400000</v>
          </cell>
          <cell r="H2738">
            <v>1400000</v>
          </cell>
        </row>
        <row r="2756">
          <cell r="H2756">
            <v>1400000</v>
          </cell>
        </row>
        <row r="2757">
          <cell r="H2757">
            <v>140000</v>
          </cell>
        </row>
        <row r="2758">
          <cell r="G2758" t="str">
            <v>H-13</v>
          </cell>
          <cell r="H2758">
            <v>1540000</v>
          </cell>
        </row>
        <row r="2760">
          <cell r="G2760" t="str">
            <v>Tenderer's Official Representative</v>
          </cell>
        </row>
        <row r="2762">
          <cell r="G2762" t="str">
            <v>Signature :</v>
          </cell>
        </row>
        <row r="2766">
          <cell r="G2766" t="str">
            <v>Name    : Ir. SAIFUL MA'ALI</v>
          </cell>
        </row>
        <row r="2767">
          <cell r="G2767" t="str">
            <v>Position : Official Representative of</v>
          </cell>
        </row>
        <row r="2768">
          <cell r="G2768" t="str">
            <v xml:space="preserve">                NINDYA ISTAKA, JO</v>
          </cell>
        </row>
        <row r="2769">
          <cell r="G2769" t="str">
            <v>Date      : March 24th, 2009</v>
          </cell>
        </row>
        <row r="2778">
          <cell r="G2778" t="str">
            <v>Unit Price       (Rp.)</v>
          </cell>
          <cell r="H2778" t="str">
            <v>Amount          (Rp.)</v>
          </cell>
        </row>
        <row r="2784">
          <cell r="G2784">
            <v>380600.28571428568</v>
          </cell>
          <cell r="H2784">
            <v>2985.1002801120444</v>
          </cell>
        </row>
        <row r="2791">
          <cell r="G2791">
            <v>7858</v>
          </cell>
          <cell r="H2791">
            <v>246.52549019607844</v>
          </cell>
        </row>
        <row r="2792">
          <cell r="G2792">
            <v>9286</v>
          </cell>
          <cell r="H2792">
            <v>72.831372549019605</v>
          </cell>
        </row>
        <row r="2798">
          <cell r="H2798">
            <v>3304.4571428571426</v>
          </cell>
        </row>
        <row r="2799">
          <cell r="H2799">
            <v>330.4457142857143</v>
          </cell>
        </row>
        <row r="2800">
          <cell r="G2800" t="str">
            <v>B-1.2</v>
          </cell>
          <cell r="H2800">
            <v>3634.9028571428571</v>
          </cell>
        </row>
        <row r="2802">
          <cell r="G2802" t="str">
            <v>Tenderer's Official Representative</v>
          </cell>
        </row>
        <row r="2804">
          <cell r="G2804" t="str">
            <v>Signature :</v>
          </cell>
        </row>
        <row r="2808">
          <cell r="G2808" t="str">
            <v>Name    : Ir. SAIFUL MA'ALI</v>
          </cell>
        </row>
        <row r="2809">
          <cell r="G2809" t="str">
            <v>Position : Official Representative of</v>
          </cell>
        </row>
        <row r="2810">
          <cell r="G2810" t="str">
            <v xml:space="preserve">                NINDYA ISTAKA, JO</v>
          </cell>
        </row>
        <row r="2811">
          <cell r="G2811" t="str">
            <v>Date      : March 24th, 2009</v>
          </cell>
        </row>
        <row r="2820">
          <cell r="G2820" t="str">
            <v>Unit Price       (Rp.)</v>
          </cell>
          <cell r="H2820" t="str">
            <v>Amount          (Rp.)</v>
          </cell>
        </row>
        <row r="2826">
          <cell r="G2826">
            <v>380600.28571428568</v>
          </cell>
          <cell r="H2826">
            <v>10261.282212885155</v>
          </cell>
        </row>
        <row r="2827">
          <cell r="G2827">
            <v>357386</v>
          </cell>
          <cell r="H2827">
            <v>5839.6405228758185</v>
          </cell>
        </row>
        <row r="2833">
          <cell r="G2833">
            <v>7858</v>
          </cell>
          <cell r="H2833">
            <v>847.43137254901978</v>
          </cell>
        </row>
        <row r="2834">
          <cell r="G2834">
            <v>9286</v>
          </cell>
          <cell r="H2834">
            <v>250.35784313725495</v>
          </cell>
        </row>
        <row r="2840">
          <cell r="H2840">
            <v>17198.711951447251</v>
          </cell>
        </row>
        <row r="2841">
          <cell r="H2841">
            <v>1719.8711951447251</v>
          </cell>
        </row>
        <row r="2842">
          <cell r="G2842" t="str">
            <v>B-3.1.1</v>
          </cell>
          <cell r="H2842">
            <v>18918.583146591976</v>
          </cell>
        </row>
        <row r="2844">
          <cell r="G2844" t="str">
            <v>Tenderer's Official Representative</v>
          </cell>
        </row>
        <row r="2846">
          <cell r="G2846" t="str">
            <v>Signature :</v>
          </cell>
        </row>
        <row r="2850">
          <cell r="G2850" t="str">
            <v>Name    : Ir. SAIFUL MA'ALI</v>
          </cell>
        </row>
        <row r="2851">
          <cell r="G2851" t="str">
            <v>Position : Official Representative of</v>
          </cell>
        </row>
        <row r="2852">
          <cell r="G2852" t="str">
            <v xml:space="preserve">                NINDYA ISTAKA, JO</v>
          </cell>
        </row>
        <row r="2853">
          <cell r="G2853" t="str">
            <v>Date      : March 24th, 2009</v>
          </cell>
        </row>
        <row r="2862">
          <cell r="G2862" t="str">
            <v>Unit Price       (Rp.)</v>
          </cell>
          <cell r="H2862" t="str">
            <v>Amount          (Rp.)</v>
          </cell>
        </row>
        <row r="2868">
          <cell r="G2868">
            <v>357386</v>
          </cell>
          <cell r="H2868">
            <v>6373.1385459533603</v>
          </cell>
        </row>
        <row r="2869">
          <cell r="G2869">
            <v>160071.85714285716</v>
          </cell>
          <cell r="H2869">
            <v>5609.9910845161121</v>
          </cell>
        </row>
        <row r="2870">
          <cell r="G2870">
            <v>380600.28571428568</v>
          </cell>
          <cell r="H2870">
            <v>4955.7328869047615</v>
          </cell>
        </row>
        <row r="2875">
          <cell r="G2875">
            <v>7858</v>
          </cell>
          <cell r="H2875">
            <v>560.5157750342936</v>
          </cell>
        </row>
        <row r="2876">
          <cell r="G2876">
            <v>9286</v>
          </cell>
          <cell r="H2876">
            <v>165.59396433470508</v>
          </cell>
        </row>
        <row r="2882">
          <cell r="H2882">
            <v>17664.972256743233</v>
          </cell>
        </row>
        <row r="2883">
          <cell r="H2883">
            <v>1766.4972256743233</v>
          </cell>
        </row>
        <row r="2884">
          <cell r="G2884" t="str">
            <v>B-3.1.2</v>
          </cell>
          <cell r="H2884">
            <v>19431.469482417557</v>
          </cell>
        </row>
        <row r="2886">
          <cell r="G2886" t="str">
            <v>Tenderer's Official Representative</v>
          </cell>
        </row>
        <row r="2888">
          <cell r="G2888" t="str">
            <v>Signature :</v>
          </cell>
        </row>
        <row r="2892">
          <cell r="G2892" t="str">
            <v>Name    : Ir. SAIFUL MA'ALI</v>
          </cell>
        </row>
        <row r="2893">
          <cell r="G2893" t="str">
            <v>Position : Official Representative of</v>
          </cell>
        </row>
        <row r="2894">
          <cell r="G2894" t="str">
            <v xml:space="preserve">                NINDYA ISTAKA, JO</v>
          </cell>
        </row>
        <row r="2895">
          <cell r="G2895" t="str">
            <v>Date      : March 24th, 2009</v>
          </cell>
        </row>
        <row r="2904">
          <cell r="G2904" t="str">
            <v>Unit Price       (Rp.)</v>
          </cell>
          <cell r="H2904" t="str">
            <v>Amount          (Rp.)</v>
          </cell>
        </row>
        <row r="2910">
          <cell r="G2910">
            <v>357386</v>
          </cell>
          <cell r="H2910">
            <v>9306.9270833333339</v>
          </cell>
        </row>
        <row r="2911">
          <cell r="G2911">
            <v>160071.85714285716</v>
          </cell>
          <cell r="H2911">
            <v>14542.24237882653</v>
          </cell>
        </row>
        <row r="2912">
          <cell r="G2912">
            <v>380600.28571428568</v>
          </cell>
          <cell r="H2912">
            <v>7462.7507002801112</v>
          </cell>
        </row>
        <row r="2917">
          <cell r="G2917">
            <v>7858</v>
          </cell>
          <cell r="H2917">
            <v>818.54166666666674</v>
          </cell>
        </row>
        <row r="2918">
          <cell r="G2918">
            <v>9286</v>
          </cell>
          <cell r="H2918">
            <v>241.82291666666669</v>
          </cell>
        </row>
        <row r="2924">
          <cell r="H2924">
            <v>32372.284745773311</v>
          </cell>
        </row>
        <row r="2925">
          <cell r="H2925">
            <v>3237.2284745773313</v>
          </cell>
        </row>
        <row r="2926">
          <cell r="G2926" t="str">
            <v>B-3.1.3</v>
          </cell>
          <cell r="H2926">
            <v>35609.513220350644</v>
          </cell>
        </row>
        <row r="2928">
          <cell r="G2928" t="str">
            <v>Tenderer's Official Representative</v>
          </cell>
        </row>
        <row r="2930">
          <cell r="G2930" t="str">
            <v>Signature :</v>
          </cell>
        </row>
        <row r="2934">
          <cell r="G2934" t="str">
            <v>Name    : Ir. SAIFUL MA'ALI</v>
          </cell>
        </row>
        <row r="2935">
          <cell r="G2935" t="str">
            <v>Position : Official Representative of</v>
          </cell>
        </row>
        <row r="2936">
          <cell r="G2936" t="str">
            <v xml:space="preserve">                NINDYA ISTAKA, JO</v>
          </cell>
        </row>
        <row r="2937">
          <cell r="G2937" t="str">
            <v>Date      : March 24th, 2009</v>
          </cell>
        </row>
        <row r="2946">
          <cell r="G2946" t="str">
            <v>Unit Price       (Rp.)</v>
          </cell>
          <cell r="H2946" t="str">
            <v>Amount          (Rp.)</v>
          </cell>
        </row>
        <row r="2952">
          <cell r="G2952">
            <v>357386</v>
          </cell>
          <cell r="H2952">
            <v>10237.619791666668</v>
          </cell>
        </row>
        <row r="2953">
          <cell r="G2953">
            <v>160071.85714285716</v>
          </cell>
          <cell r="H2953">
            <v>26887.069754464283</v>
          </cell>
        </row>
        <row r="2954">
          <cell r="G2954">
            <v>380600.28571428568</v>
          </cell>
          <cell r="H2954">
            <v>13059.81372549019</v>
          </cell>
        </row>
        <row r="2959">
          <cell r="G2959">
            <v>7858</v>
          </cell>
          <cell r="H2959">
            <v>900.39583333333337</v>
          </cell>
        </row>
        <row r="2960">
          <cell r="G2960">
            <v>9286</v>
          </cell>
          <cell r="H2960">
            <v>266.00520833333337</v>
          </cell>
        </row>
        <row r="2966">
          <cell r="H2966">
            <v>51350.904313287807</v>
          </cell>
        </row>
        <row r="2967">
          <cell r="H2967">
            <v>5135.0904313287811</v>
          </cell>
        </row>
        <row r="2968">
          <cell r="G2968" t="str">
            <v>B-3.1.4</v>
          </cell>
          <cell r="H2968">
            <v>56485.99474461659</v>
          </cell>
        </row>
        <row r="2970">
          <cell r="G2970" t="str">
            <v>Tenderer's Official Representative</v>
          </cell>
        </row>
        <row r="2972">
          <cell r="G2972" t="str">
            <v>Signature :</v>
          </cell>
        </row>
        <row r="2976">
          <cell r="G2976" t="str">
            <v>Name    : Ir. SAIFUL MA'ALI</v>
          </cell>
        </row>
        <row r="2977">
          <cell r="G2977" t="str">
            <v>Position : Official Representative of</v>
          </cell>
        </row>
        <row r="2978">
          <cell r="G2978" t="str">
            <v xml:space="preserve">                NINDYA ISTAKA, JO</v>
          </cell>
        </row>
        <row r="2979">
          <cell r="G2979" t="str">
            <v>Date      : March 24th, 2009</v>
          </cell>
        </row>
        <row r="2988">
          <cell r="G2988" t="str">
            <v>Unit Price       (Rp.)</v>
          </cell>
          <cell r="H2988" t="str">
            <v>Amount          (Rp.)</v>
          </cell>
        </row>
        <row r="2994">
          <cell r="G2994">
            <v>357386</v>
          </cell>
          <cell r="H2994">
            <v>10858.081597222223</v>
          </cell>
        </row>
        <row r="2995">
          <cell r="G2995">
            <v>380600.28571428568</v>
          </cell>
          <cell r="H2995">
            <v>20522.56442577031</v>
          </cell>
        </row>
        <row r="3001">
          <cell r="G3001">
            <v>7858</v>
          </cell>
          <cell r="H3001">
            <v>954.96527777777783</v>
          </cell>
        </row>
        <row r="3002">
          <cell r="G3002">
            <v>9286</v>
          </cell>
          <cell r="H3002">
            <v>282.12673611111114</v>
          </cell>
        </row>
        <row r="3008">
          <cell r="H3008">
            <v>32617.738036881419</v>
          </cell>
        </row>
        <row r="3009">
          <cell r="H3009">
            <v>3261.7738036881419</v>
          </cell>
        </row>
        <row r="3010">
          <cell r="G3010" t="str">
            <v>B-3.2.1</v>
          </cell>
          <cell r="H3010">
            <v>35879.511840569561</v>
          </cell>
        </row>
        <row r="3012">
          <cell r="G3012" t="str">
            <v>Tenderer's Official Representative</v>
          </cell>
        </row>
        <row r="3014">
          <cell r="G3014" t="str">
            <v>Signature :</v>
          </cell>
        </row>
        <row r="3018">
          <cell r="G3018" t="str">
            <v>Name    : Ir. SAIFUL MA'ALI</v>
          </cell>
        </row>
        <row r="3019">
          <cell r="G3019" t="str">
            <v>Position : Official Representative of</v>
          </cell>
        </row>
        <row r="3020">
          <cell r="G3020" t="str">
            <v xml:space="preserve">                NINDYA ISTAKA, JO</v>
          </cell>
        </row>
        <row r="3021">
          <cell r="G3021" t="str">
            <v>Date      : March 24th, 2009</v>
          </cell>
        </row>
        <row r="3030">
          <cell r="G3030" t="str">
            <v>Unit Price       (Rp.)</v>
          </cell>
          <cell r="H3030" t="str">
            <v>Amount          (Rp.)</v>
          </cell>
        </row>
        <row r="3036">
          <cell r="G3036">
            <v>357386</v>
          </cell>
          <cell r="H3036">
            <v>10858.081597222223</v>
          </cell>
        </row>
        <row r="3037">
          <cell r="G3037">
            <v>160071.85714285716</v>
          </cell>
          <cell r="H3037">
            <v>13847.697789682543</v>
          </cell>
        </row>
        <row r="3038">
          <cell r="G3038">
            <v>380600.28571428568</v>
          </cell>
          <cell r="H3038">
            <v>7462.7507002801112</v>
          </cell>
        </row>
        <row r="3043">
          <cell r="G3043">
            <v>7858</v>
          </cell>
          <cell r="H3043">
            <v>954.96527777777783</v>
          </cell>
        </row>
        <row r="3044">
          <cell r="G3044">
            <v>9286</v>
          </cell>
          <cell r="H3044">
            <v>282.12673611111114</v>
          </cell>
        </row>
        <row r="3050">
          <cell r="H3050">
            <v>33405.622101073764</v>
          </cell>
        </row>
        <row r="3051">
          <cell r="H3051">
            <v>3340.5622101073768</v>
          </cell>
        </row>
        <row r="3052">
          <cell r="G3052" t="str">
            <v>B-3.2.2</v>
          </cell>
          <cell r="H3052">
            <v>36746.184311181139</v>
          </cell>
        </row>
        <row r="3054">
          <cell r="G3054" t="str">
            <v>Tenderer's Official Representative</v>
          </cell>
        </row>
        <row r="3056">
          <cell r="G3056" t="str">
            <v>Signature :</v>
          </cell>
        </row>
        <row r="3060">
          <cell r="G3060" t="str">
            <v>Name    : Ir. SAIFUL MA'ALI</v>
          </cell>
        </row>
        <row r="3061">
          <cell r="G3061" t="str">
            <v>Position : Official Representative of</v>
          </cell>
        </row>
        <row r="3062">
          <cell r="G3062" t="str">
            <v xml:space="preserve">                NINDYA ISTAKA, JO</v>
          </cell>
        </row>
        <row r="3063">
          <cell r="G3063" t="str">
            <v>Date      : March 24th, 2009</v>
          </cell>
        </row>
        <row r="3072">
          <cell r="G3072" t="str">
            <v>Unit Price       (Rp.)</v>
          </cell>
          <cell r="H3072" t="str">
            <v>Amount          (Rp.)</v>
          </cell>
        </row>
        <row r="3078">
          <cell r="G3078">
            <v>357386</v>
          </cell>
          <cell r="H3078">
            <v>10858.081597222223</v>
          </cell>
        </row>
        <row r="3079">
          <cell r="G3079">
            <v>160071.85714285716</v>
          </cell>
          <cell r="H3079">
            <v>17630.136488095239</v>
          </cell>
        </row>
        <row r="3080">
          <cell r="G3080">
            <v>380600.28571428568</v>
          </cell>
          <cell r="H3080">
            <v>18501.40277777777</v>
          </cell>
        </row>
        <row r="3085">
          <cell r="G3085">
            <v>7858</v>
          </cell>
          <cell r="H3085">
            <v>954.96527777777783</v>
          </cell>
        </row>
        <row r="3086">
          <cell r="G3086">
            <v>9286</v>
          </cell>
          <cell r="H3086">
            <v>282.12673611111114</v>
          </cell>
        </row>
        <row r="3092">
          <cell r="H3092">
            <v>48226.712876984122</v>
          </cell>
        </row>
        <row r="3093">
          <cell r="H3093">
            <v>4822.671287698412</v>
          </cell>
        </row>
        <row r="3094">
          <cell r="G3094" t="str">
            <v>B-3.2.3</v>
          </cell>
          <cell r="H3094">
            <v>53049.384164682531</v>
          </cell>
        </row>
        <row r="3096">
          <cell r="G3096" t="str">
            <v>Tenderer's Official Representative</v>
          </cell>
        </row>
        <row r="3098">
          <cell r="G3098" t="str">
            <v>Signature :</v>
          </cell>
        </row>
        <row r="3102">
          <cell r="G3102" t="str">
            <v>Name    : Ir. SAIFUL MA'ALI</v>
          </cell>
        </row>
        <row r="3103">
          <cell r="G3103" t="str">
            <v>Position : Official Representative of</v>
          </cell>
        </row>
        <row r="3104">
          <cell r="G3104" t="str">
            <v xml:space="preserve">                NINDYA ISTAKA, JO</v>
          </cell>
        </row>
        <row r="3105">
          <cell r="G3105" t="str">
            <v>Date      : March 24th, 2009</v>
          </cell>
        </row>
        <row r="3114">
          <cell r="G3114" t="str">
            <v>Unit Price       (Rp.)</v>
          </cell>
          <cell r="H3114" t="str">
            <v>Amount          (Rp.)</v>
          </cell>
        </row>
        <row r="3120">
          <cell r="G3120">
            <v>357386</v>
          </cell>
          <cell r="H3120">
            <v>10858.081597222223</v>
          </cell>
        </row>
        <row r="3121">
          <cell r="G3121">
            <v>160071.85714285716</v>
          </cell>
          <cell r="H3121">
            <v>30638.753906249993</v>
          </cell>
        </row>
        <row r="3122">
          <cell r="G3122">
            <v>380600.28571428568</v>
          </cell>
          <cell r="H3122">
            <v>23010.147992530343</v>
          </cell>
        </row>
        <row r="3127">
          <cell r="G3127">
            <v>7858</v>
          </cell>
          <cell r="H3127">
            <v>954.96527777777783</v>
          </cell>
        </row>
        <row r="3128">
          <cell r="G3128">
            <v>9286</v>
          </cell>
          <cell r="H3128">
            <v>282.12673611111114</v>
          </cell>
        </row>
        <row r="3134">
          <cell r="H3134">
            <v>65744.075509891452</v>
          </cell>
        </row>
        <row r="3135">
          <cell r="H3135">
            <v>6574.4075509891454</v>
          </cell>
        </row>
        <row r="3136">
          <cell r="G3136" t="str">
            <v>B-3.2.4</v>
          </cell>
          <cell r="H3136">
            <v>72318.483060880593</v>
          </cell>
        </row>
        <row r="3138">
          <cell r="G3138" t="str">
            <v>Tenderer's Official Representative</v>
          </cell>
        </row>
        <row r="3140">
          <cell r="G3140" t="str">
            <v>Signature :</v>
          </cell>
        </row>
        <row r="3144">
          <cell r="G3144" t="str">
            <v>Name    : Ir. SAIFUL MA'ALI</v>
          </cell>
        </row>
        <row r="3145">
          <cell r="G3145" t="str">
            <v>Position : Official Representative of</v>
          </cell>
        </row>
        <row r="3146">
          <cell r="G3146" t="str">
            <v xml:space="preserve">                NINDYA ISTAKA, JO</v>
          </cell>
        </row>
        <row r="3147">
          <cell r="G3147" t="str">
            <v>Date      : March 24th, 2009</v>
          </cell>
        </row>
        <row r="3156">
          <cell r="G3156" t="str">
            <v>Unit Price       (Rp.)</v>
          </cell>
          <cell r="H3156" t="str">
            <v>Amount          (Rp.)</v>
          </cell>
        </row>
        <row r="3162">
          <cell r="G3162">
            <v>507386</v>
          </cell>
          <cell r="H3162">
            <v>33825.73333333333</v>
          </cell>
        </row>
        <row r="3163">
          <cell r="G3163">
            <v>357386</v>
          </cell>
          <cell r="H3163">
            <v>9306.9270833333339</v>
          </cell>
        </row>
        <row r="3164">
          <cell r="G3164">
            <v>160071.85714285716</v>
          </cell>
          <cell r="H3164">
            <v>10087.861830357142</v>
          </cell>
        </row>
        <row r="3165">
          <cell r="G3165">
            <v>380600.28571428568</v>
          </cell>
          <cell r="H3165">
            <v>20522.56442577031</v>
          </cell>
        </row>
        <row r="3169">
          <cell r="G3169">
            <v>7858</v>
          </cell>
          <cell r="H3169">
            <v>818.54166666666674</v>
          </cell>
        </row>
        <row r="3170">
          <cell r="G3170">
            <v>9286</v>
          </cell>
          <cell r="H3170">
            <v>241.82291666666669</v>
          </cell>
        </row>
        <row r="3176">
          <cell r="H3176">
            <v>74803.451256127461</v>
          </cell>
        </row>
        <row r="3177">
          <cell r="H3177">
            <v>7480.3451256127464</v>
          </cell>
        </row>
        <row r="3178">
          <cell r="G3178" t="str">
            <v>B-3.4.2</v>
          </cell>
          <cell r="H3178">
            <v>82283.796381740205</v>
          </cell>
        </row>
        <row r="3180">
          <cell r="G3180" t="str">
            <v>Tenderer's Official Representative</v>
          </cell>
        </row>
        <row r="3182">
          <cell r="G3182" t="str">
            <v>Signature :</v>
          </cell>
        </row>
        <row r="3186">
          <cell r="G3186" t="str">
            <v>Name    : Ir. SAIFUL MA'ALI</v>
          </cell>
        </row>
        <row r="3187">
          <cell r="G3187" t="str">
            <v>Position : Official Representative of</v>
          </cell>
        </row>
        <row r="3188">
          <cell r="G3188" t="str">
            <v xml:space="preserve">                NINDYA ISTAKA, JO</v>
          </cell>
        </row>
        <row r="3189">
          <cell r="G3189" t="str">
            <v>Date      : March 24th, 2009</v>
          </cell>
        </row>
        <row r="3198">
          <cell r="G3198" t="str">
            <v>Unit Price       (Rp.)</v>
          </cell>
          <cell r="H3198" t="str">
            <v>Amount          (Rp.)</v>
          </cell>
        </row>
        <row r="3204">
          <cell r="G3204">
            <v>507386</v>
          </cell>
          <cell r="H3204">
            <v>56376.222222222219</v>
          </cell>
        </row>
        <row r="3205">
          <cell r="G3205">
            <v>357386</v>
          </cell>
          <cell r="H3205">
            <v>9306.9270833333339</v>
          </cell>
        </row>
        <row r="3206">
          <cell r="G3206">
            <v>160071.85714285716</v>
          </cell>
          <cell r="H3206">
            <v>13739.501071428573</v>
          </cell>
        </row>
        <row r="3207">
          <cell r="G3207">
            <v>380600.28571428568</v>
          </cell>
          <cell r="H3207">
            <v>6218.9589169000947</v>
          </cell>
        </row>
        <row r="3211">
          <cell r="G3211">
            <v>7858</v>
          </cell>
          <cell r="H3211">
            <v>818.54166666666674</v>
          </cell>
        </row>
        <row r="3212">
          <cell r="G3212">
            <v>9286</v>
          </cell>
          <cell r="H3212">
            <v>241.82291666666669</v>
          </cell>
        </row>
        <row r="3218">
          <cell r="H3218">
            <v>86701.973877217562</v>
          </cell>
        </row>
        <row r="3219">
          <cell r="H3219">
            <v>8670.197387721757</v>
          </cell>
        </row>
        <row r="3220">
          <cell r="G3220" t="str">
            <v>B-3.4.3</v>
          </cell>
          <cell r="H3220">
            <v>95372.171264939316</v>
          </cell>
        </row>
        <row r="3222">
          <cell r="G3222" t="str">
            <v>Tenderer's Official Representative</v>
          </cell>
        </row>
        <row r="3224">
          <cell r="G3224" t="str">
            <v>Signature :</v>
          </cell>
        </row>
        <row r="3228">
          <cell r="G3228" t="str">
            <v>Name    : Ir. SAIFUL MA'ALI</v>
          </cell>
        </row>
        <row r="3229">
          <cell r="G3229" t="str">
            <v>Position : Official Representative of</v>
          </cell>
        </row>
        <row r="3230">
          <cell r="G3230" t="str">
            <v xml:space="preserve">                NINDYA ISTAKA, JO</v>
          </cell>
        </row>
        <row r="3231">
          <cell r="G3231" t="str">
            <v>Date      : March 24th, 2009</v>
          </cell>
        </row>
        <row r="3240">
          <cell r="G3240" t="str">
            <v>Unit Price       (Rp.)</v>
          </cell>
          <cell r="H3240" t="str">
            <v>Amount          (Rp.)</v>
          </cell>
        </row>
        <row r="3246">
          <cell r="G3246">
            <v>507386</v>
          </cell>
          <cell r="H3246">
            <v>56376.222222222219</v>
          </cell>
        </row>
        <row r="3247">
          <cell r="G3247">
            <v>357386</v>
          </cell>
          <cell r="H3247">
            <v>9306.9270833333339</v>
          </cell>
        </row>
        <row r="3248">
          <cell r="G3248">
            <v>160071.85714285716</v>
          </cell>
          <cell r="H3248">
            <v>26261.7890625</v>
          </cell>
        </row>
        <row r="3249">
          <cell r="G3249">
            <v>380600.28571428568</v>
          </cell>
          <cell r="H3249">
            <v>13059.81372549019</v>
          </cell>
        </row>
        <row r="3253">
          <cell r="G3253">
            <v>7858</v>
          </cell>
          <cell r="H3253">
            <v>818.54166666666674</v>
          </cell>
        </row>
        <row r="3254">
          <cell r="G3254">
            <v>9286</v>
          </cell>
          <cell r="H3254">
            <v>241.82291666666669</v>
          </cell>
        </row>
        <row r="3260">
          <cell r="H3260">
            <v>106065.11667687909</v>
          </cell>
        </row>
        <row r="3261">
          <cell r="H3261">
            <v>10606.51166768791</v>
          </cell>
        </row>
        <row r="3262">
          <cell r="G3262" t="str">
            <v>B-3.4.4</v>
          </cell>
          <cell r="H3262">
            <v>116671.628344567</v>
          </cell>
        </row>
        <row r="3264">
          <cell r="G3264" t="str">
            <v>Tenderer's Official Representative</v>
          </cell>
        </row>
        <row r="3266">
          <cell r="G3266" t="str">
            <v>Signature :</v>
          </cell>
        </row>
        <row r="3270">
          <cell r="G3270" t="str">
            <v>Name    : Ir. SAIFUL MA'ALI</v>
          </cell>
        </row>
        <row r="3271">
          <cell r="G3271" t="str">
            <v>Position : Official Representative of</v>
          </cell>
        </row>
        <row r="3272">
          <cell r="G3272" t="str">
            <v xml:space="preserve">                NINDYA ISTAKA, JO</v>
          </cell>
        </row>
        <row r="3273">
          <cell r="G3273" t="str">
            <v>Date      : March 24th, 2009</v>
          </cell>
        </row>
        <row r="3282">
          <cell r="G3282" t="str">
            <v>Unit Price       (Rp.)</v>
          </cell>
          <cell r="H3282" t="str">
            <v>Amount          (Rp.)</v>
          </cell>
        </row>
        <row r="3285">
          <cell r="G3285">
            <v>15000</v>
          </cell>
          <cell r="H3285">
            <v>18000</v>
          </cell>
        </row>
        <row r="3289">
          <cell r="G3289">
            <v>357386</v>
          </cell>
          <cell r="H3289">
            <v>7299.5506535947716</v>
          </cell>
        </row>
        <row r="3290">
          <cell r="G3290">
            <v>160071.85714285716</v>
          </cell>
          <cell r="H3290">
            <v>5756.7080899026278</v>
          </cell>
        </row>
        <row r="3291">
          <cell r="G3291">
            <v>274171.71428571432</v>
          </cell>
          <cell r="H3291">
            <v>955.71839402427668</v>
          </cell>
        </row>
        <row r="3292">
          <cell r="G3292">
            <v>264886</v>
          </cell>
          <cell r="H3292">
            <v>3270.1975308641972</v>
          </cell>
        </row>
        <row r="3296">
          <cell r="G3296">
            <v>7858</v>
          </cell>
          <cell r="H3296">
            <v>82.175163398692831</v>
          </cell>
        </row>
        <row r="3297">
          <cell r="G3297">
            <v>9286</v>
          </cell>
          <cell r="H3297">
            <v>32.369498910675389</v>
          </cell>
        </row>
        <row r="3303">
          <cell r="H3303">
            <v>35396.719330695239</v>
          </cell>
        </row>
        <row r="3304">
          <cell r="H3304">
            <v>3539.6719330695241</v>
          </cell>
        </row>
        <row r="3305">
          <cell r="G3305" t="str">
            <v>B-4.2.1</v>
          </cell>
          <cell r="H3305">
            <v>38936.391263764766</v>
          </cell>
        </row>
        <row r="3307">
          <cell r="G3307" t="str">
            <v>Tenderer's Official Representative</v>
          </cell>
        </row>
        <row r="3309">
          <cell r="G3309" t="str">
            <v>Signature :</v>
          </cell>
        </row>
        <row r="3313">
          <cell r="G3313" t="str">
            <v>Name    : Ir. SAIFUL MA'ALI</v>
          </cell>
        </row>
        <row r="3314">
          <cell r="G3314" t="str">
            <v>Position : Official Representative of</v>
          </cell>
        </row>
        <row r="3315">
          <cell r="G3315" t="str">
            <v xml:space="preserve">                NINDYA ISTAKA, JO</v>
          </cell>
        </row>
        <row r="3316">
          <cell r="G3316" t="str">
            <v>Date      : March 24th, 2009</v>
          </cell>
        </row>
        <row r="3325">
          <cell r="G3325" t="str">
            <v>Unit Price       (Rp.)</v>
          </cell>
          <cell r="H3325" t="str">
            <v>Amount          (Rp.)</v>
          </cell>
        </row>
        <row r="3328">
          <cell r="G3328">
            <v>15000</v>
          </cell>
          <cell r="H3328">
            <v>18000</v>
          </cell>
        </row>
        <row r="3332">
          <cell r="G3332">
            <v>357386</v>
          </cell>
          <cell r="H3332">
            <v>8759.4607843137237</v>
          </cell>
        </row>
        <row r="3333">
          <cell r="G3333">
            <v>160071.85714285716</v>
          </cell>
          <cell r="H3333">
            <v>12085.174648683003</v>
          </cell>
        </row>
        <row r="3334">
          <cell r="G3334">
            <v>274171.71428571432</v>
          </cell>
          <cell r="H3334">
            <v>3211.5160642570286</v>
          </cell>
        </row>
        <row r="3335">
          <cell r="G3335">
            <v>264886</v>
          </cell>
          <cell r="H3335">
            <v>4905.2962962962956</v>
          </cell>
        </row>
        <row r="3339">
          <cell r="G3339">
            <v>7858</v>
          </cell>
          <cell r="H3339">
            <v>368.17938420348059</v>
          </cell>
        </row>
        <row r="3340">
          <cell r="G3340">
            <v>9286</v>
          </cell>
          <cell r="H3340">
            <v>108.77175368139224</v>
          </cell>
        </row>
        <row r="3346">
          <cell r="H3346">
            <v>47438.398931434924</v>
          </cell>
        </row>
        <row r="3347">
          <cell r="H3347">
            <v>4743.8398931434922</v>
          </cell>
        </row>
        <row r="3348">
          <cell r="G3348" t="str">
            <v>B-4.2.2</v>
          </cell>
          <cell r="H3348">
            <v>52182.238824578417</v>
          </cell>
        </row>
        <row r="3350">
          <cell r="G3350" t="str">
            <v>Tenderer's Official Representative</v>
          </cell>
        </row>
        <row r="3352">
          <cell r="G3352" t="str">
            <v>Signature :</v>
          </cell>
        </row>
        <row r="3356">
          <cell r="G3356" t="str">
            <v>Name    : Ir. SAIFUL MA'ALI</v>
          </cell>
        </row>
        <row r="3357">
          <cell r="G3357" t="str">
            <v>Position : Official Representative of</v>
          </cell>
        </row>
        <row r="3358">
          <cell r="G3358" t="str">
            <v xml:space="preserve">                NINDYA ISTAKA, JO</v>
          </cell>
        </row>
        <row r="3359">
          <cell r="G3359" t="str">
            <v>Date      : March 24th, 2009</v>
          </cell>
        </row>
        <row r="3368">
          <cell r="G3368" t="str">
            <v>Unit Price       (Rp.)</v>
          </cell>
          <cell r="H3368" t="str">
            <v>Amount          (Rp.)</v>
          </cell>
        </row>
        <row r="3371">
          <cell r="G3371">
            <v>15000</v>
          </cell>
          <cell r="H3371">
            <v>18000</v>
          </cell>
        </row>
        <row r="3375">
          <cell r="G3375">
            <v>357386</v>
          </cell>
          <cell r="H3375">
            <v>10858.081597222223</v>
          </cell>
        </row>
        <row r="3376">
          <cell r="G3376">
            <v>160071.85714285716</v>
          </cell>
          <cell r="H3376">
            <v>25572.263844537818</v>
          </cell>
        </row>
        <row r="3377">
          <cell r="G3377">
            <v>274171.71428571432</v>
          </cell>
          <cell r="H3377">
            <v>5046.6681009753302</v>
          </cell>
        </row>
        <row r="3378">
          <cell r="G3378">
            <v>264886</v>
          </cell>
          <cell r="H3378">
            <v>4905.2962962962956</v>
          </cell>
        </row>
        <row r="3382">
          <cell r="G3382">
            <v>7858</v>
          </cell>
          <cell r="H3382">
            <v>578.56760374832663</v>
          </cell>
        </row>
        <row r="3383">
          <cell r="G3383">
            <v>9286</v>
          </cell>
          <cell r="H3383">
            <v>170.92704149933064</v>
          </cell>
        </row>
        <row r="3389">
          <cell r="H3389">
            <v>65131.804484279332</v>
          </cell>
        </row>
        <row r="3390">
          <cell r="H3390">
            <v>6513.1804484279337</v>
          </cell>
        </row>
        <row r="3391">
          <cell r="G3391" t="str">
            <v>B-4.2.3</v>
          </cell>
          <cell r="H3391">
            <v>71644.984932707259</v>
          </cell>
        </row>
        <row r="3393">
          <cell r="G3393" t="str">
            <v>Tenderer's Official Representative</v>
          </cell>
        </row>
        <row r="3395">
          <cell r="G3395" t="str">
            <v>Signature :</v>
          </cell>
        </row>
        <row r="3399">
          <cell r="G3399" t="str">
            <v>Name    : Ir. SAIFUL MA'ALI</v>
          </cell>
        </row>
        <row r="3400">
          <cell r="G3400" t="str">
            <v>Position : Official Representative of</v>
          </cell>
        </row>
        <row r="3401">
          <cell r="G3401" t="str">
            <v xml:space="preserve">                NINDYA ISTAKA, JO</v>
          </cell>
        </row>
        <row r="3402">
          <cell r="G3402" t="str">
            <v>Date      : March 24th, 2009</v>
          </cell>
        </row>
        <row r="3411">
          <cell r="G3411" t="str">
            <v>Unit Price       (Rp.)</v>
          </cell>
          <cell r="H3411" t="str">
            <v>Amount          (Rp.)</v>
          </cell>
        </row>
        <row r="3414">
          <cell r="G3414">
            <v>15000</v>
          </cell>
          <cell r="H3414">
            <v>18000</v>
          </cell>
        </row>
        <row r="3418">
          <cell r="G3418">
            <v>357386</v>
          </cell>
          <cell r="H3418">
            <v>9306.9270833333339</v>
          </cell>
        </row>
        <row r="3419">
          <cell r="G3419">
            <v>160071.85714285716</v>
          </cell>
          <cell r="H3419">
            <v>34360.662786989786</v>
          </cell>
        </row>
        <row r="3420">
          <cell r="G3420">
            <v>274171.71428571432</v>
          </cell>
          <cell r="H3420">
            <v>28348.001322751326</v>
          </cell>
        </row>
        <row r="3421">
          <cell r="G3421">
            <v>264886</v>
          </cell>
          <cell r="H3421">
            <v>4905.2962962962956</v>
          </cell>
        </row>
        <row r="3425">
          <cell r="G3425">
            <v>7858</v>
          </cell>
          <cell r="H3425">
            <v>4062.3919753086425</v>
          </cell>
        </row>
        <row r="3426">
          <cell r="G3426">
            <v>9286</v>
          </cell>
          <cell r="H3426">
            <v>960.12654320987656</v>
          </cell>
        </row>
        <row r="3432">
          <cell r="H3432">
            <v>99943.406007889251</v>
          </cell>
        </row>
        <row r="3433">
          <cell r="H3433">
            <v>9994.3406007889262</v>
          </cell>
        </row>
        <row r="3434">
          <cell r="G3434" t="str">
            <v>B-4.2.4</v>
          </cell>
          <cell r="H3434">
            <v>109937.74660867818</v>
          </cell>
        </row>
        <row r="3436">
          <cell r="G3436" t="str">
            <v>Tenderer's Official Representative</v>
          </cell>
        </row>
        <row r="3438">
          <cell r="G3438" t="str">
            <v>Signature :</v>
          </cell>
        </row>
        <row r="3442">
          <cell r="G3442" t="str">
            <v>Name    : Ir. SAIFUL MA'ALI</v>
          </cell>
        </row>
        <row r="3443">
          <cell r="G3443" t="str">
            <v>Position : Official Representative of</v>
          </cell>
        </row>
        <row r="3444">
          <cell r="G3444" t="str">
            <v xml:space="preserve">                NINDYA ISTAKA, JO</v>
          </cell>
        </row>
        <row r="3445">
          <cell r="G3445" t="str">
            <v>Date      : March 24th, 2009</v>
          </cell>
        </row>
        <row r="3454">
          <cell r="G3454" t="str">
            <v>Unit Price       (Rp.)</v>
          </cell>
          <cell r="H3454" t="str">
            <v>Amount          (Rp.)</v>
          </cell>
        </row>
        <row r="3457">
          <cell r="G3457">
            <v>15000</v>
          </cell>
          <cell r="H3457">
            <v>18000</v>
          </cell>
        </row>
        <row r="3461">
          <cell r="G3461">
            <v>357386</v>
          </cell>
          <cell r="H3461">
            <v>10858.081597222223</v>
          </cell>
        </row>
        <row r="3462">
          <cell r="G3462">
            <v>160071.85714285716</v>
          </cell>
          <cell r="H3462">
            <v>66188.045513392834</v>
          </cell>
        </row>
        <row r="3463">
          <cell r="G3463">
            <v>274171.71428571432</v>
          </cell>
          <cell r="H3463">
            <v>41570.016865079378</v>
          </cell>
        </row>
        <row r="3464">
          <cell r="G3464">
            <v>264886</v>
          </cell>
          <cell r="H3464">
            <v>4905.2962962962956</v>
          </cell>
        </row>
        <row r="3468">
          <cell r="G3468">
            <v>7858</v>
          </cell>
          <cell r="H3468">
            <v>5957.1643518518531</v>
          </cell>
        </row>
        <row r="3469">
          <cell r="G3469">
            <v>9286</v>
          </cell>
          <cell r="H3469">
            <v>1407.9467592592596</v>
          </cell>
        </row>
        <row r="3475">
          <cell r="H3475">
            <v>148886.55138310185</v>
          </cell>
        </row>
        <row r="3476">
          <cell r="H3476">
            <v>14888.655138310185</v>
          </cell>
        </row>
        <row r="3477">
          <cell r="G3477" t="str">
            <v>B-4.2.5</v>
          </cell>
          <cell r="H3477">
            <v>163775.20652141204</v>
          </cell>
        </row>
        <row r="3479">
          <cell r="G3479" t="str">
            <v>Tenderer's Official Representative</v>
          </cell>
        </row>
        <row r="3481">
          <cell r="G3481" t="str">
            <v>Signature :</v>
          </cell>
        </row>
        <row r="3485">
          <cell r="G3485" t="str">
            <v>Name    : Ir. SAIFUL MA'ALI</v>
          </cell>
        </row>
        <row r="3486">
          <cell r="G3486" t="str">
            <v>Position : Official Representative of</v>
          </cell>
        </row>
        <row r="3487">
          <cell r="G3487" t="str">
            <v xml:space="preserve">                NINDYA ISTAKA, JO</v>
          </cell>
        </row>
        <row r="3488">
          <cell r="G3488" t="str">
            <v>Date      : March 24th, 2009</v>
          </cell>
        </row>
        <row r="3497">
          <cell r="G3497" t="str">
            <v>Unit Price       (Rp.)</v>
          </cell>
          <cell r="H3497" t="str">
            <v>Amount          (Rp.)</v>
          </cell>
        </row>
        <row r="3500">
          <cell r="G3500">
            <v>8000</v>
          </cell>
          <cell r="H3500">
            <v>145530</v>
          </cell>
        </row>
        <row r="3501">
          <cell r="G3501">
            <v>250000</v>
          </cell>
          <cell r="H3501">
            <v>17736.46875</v>
          </cell>
        </row>
        <row r="3502">
          <cell r="G3502">
            <v>1000</v>
          </cell>
          <cell r="H3502">
            <v>3031.8750000000005</v>
          </cell>
        </row>
        <row r="3503">
          <cell r="G3503">
            <v>100000</v>
          </cell>
          <cell r="H3503">
            <v>8350.0000000000018</v>
          </cell>
        </row>
        <row r="3504">
          <cell r="G3504">
            <v>1100</v>
          </cell>
          <cell r="H3504">
            <v>23100.000000000004</v>
          </cell>
        </row>
        <row r="3508">
          <cell r="G3508">
            <v>5000</v>
          </cell>
          <cell r="H3508">
            <v>5000</v>
          </cell>
        </row>
        <row r="3515">
          <cell r="G3515">
            <v>7858</v>
          </cell>
          <cell r="H3515">
            <v>11500</v>
          </cell>
        </row>
        <row r="3516">
          <cell r="G3516">
            <v>8572</v>
          </cell>
          <cell r="H3516">
            <v>27600</v>
          </cell>
        </row>
        <row r="3517">
          <cell r="G3517">
            <v>9286</v>
          </cell>
          <cell r="H3517">
            <v>6900</v>
          </cell>
        </row>
        <row r="3523">
          <cell r="H3523">
            <v>248748.34375</v>
          </cell>
        </row>
        <row r="3524">
          <cell r="H3524">
            <v>24874.834375000002</v>
          </cell>
        </row>
        <row r="3525">
          <cell r="G3525" t="str">
            <v>H-5.2</v>
          </cell>
          <cell r="H3525">
            <v>273623.17812499998</v>
          </cell>
        </row>
        <row r="3527">
          <cell r="G3527" t="str">
            <v>Tenderer's Official Representative</v>
          </cell>
        </row>
        <row r="3529">
          <cell r="G3529" t="str">
            <v>Signature :</v>
          </cell>
        </row>
        <row r="3533">
          <cell r="G3533" t="str">
            <v>Name    : Ir. SAIFUL MA'ALI</v>
          </cell>
        </row>
        <row r="3534">
          <cell r="G3534" t="str">
            <v>Position : Official Representative of</v>
          </cell>
        </row>
        <row r="3535">
          <cell r="G3535" t="str">
            <v xml:space="preserve">                NINDYA ISTAKA, JO</v>
          </cell>
        </row>
        <row r="3536">
          <cell r="G3536" t="str">
            <v>Date      : March 24th, 2009</v>
          </cell>
        </row>
        <row r="3545">
          <cell r="G3545" t="str">
            <v>Unit Price       (Rp.)</v>
          </cell>
          <cell r="H3545" t="str">
            <v>Amount          (Rp.)</v>
          </cell>
        </row>
        <row r="3548">
          <cell r="G3548">
            <v>302500</v>
          </cell>
          <cell r="H3548">
            <v>11339.212500000001</v>
          </cell>
        </row>
        <row r="3558">
          <cell r="G3558">
            <v>7858</v>
          </cell>
          <cell r="H3558">
            <v>250.00000000000003</v>
          </cell>
        </row>
        <row r="3559">
          <cell r="G3559">
            <v>8572</v>
          </cell>
          <cell r="H3559">
            <v>700</v>
          </cell>
        </row>
        <row r="3560">
          <cell r="G3560">
            <v>9286</v>
          </cell>
          <cell r="H3560">
            <v>50</v>
          </cell>
        </row>
        <row r="3567">
          <cell r="H3567">
            <v>12339.212500000001</v>
          </cell>
        </row>
        <row r="3568">
          <cell r="H3568">
            <v>1233.9212500000003</v>
          </cell>
        </row>
        <row r="3569">
          <cell r="G3569" t="str">
            <v>H-5.4</v>
          </cell>
          <cell r="H3569">
            <v>13573.133750000001</v>
          </cell>
        </row>
        <row r="3571">
          <cell r="G3571" t="str">
            <v>Tenderer's Official Representative</v>
          </cell>
        </row>
        <row r="3573">
          <cell r="G3573" t="str">
            <v>Signature :</v>
          </cell>
        </row>
        <row r="3577">
          <cell r="G3577" t="str">
            <v>Name    : Ir. SAIFUL MA'ALI</v>
          </cell>
        </row>
        <row r="3578">
          <cell r="G3578" t="str">
            <v>Position : Official Representative of</v>
          </cell>
        </row>
        <row r="3579">
          <cell r="G3579" t="str">
            <v xml:space="preserve">                NINDYA ISTAKA, JO</v>
          </cell>
        </row>
        <row r="3580">
          <cell r="G3580" t="str">
            <v>Date      : March 24th, 2009</v>
          </cell>
        </row>
        <row r="3589">
          <cell r="G3589" t="str">
            <v>Unit Price       (Rp.)</v>
          </cell>
          <cell r="H3589" t="str">
            <v>Amount          (Rp.)</v>
          </cell>
        </row>
        <row r="3592">
          <cell r="G3592">
            <v>22500</v>
          </cell>
          <cell r="H3592">
            <v>40500</v>
          </cell>
        </row>
        <row r="3593">
          <cell r="G3593">
            <v>45000</v>
          </cell>
          <cell r="H3593">
            <v>2700</v>
          </cell>
        </row>
        <row r="3594">
          <cell r="G3594">
            <v>132000</v>
          </cell>
          <cell r="H3594">
            <v>5702.4</v>
          </cell>
        </row>
        <row r="3595">
          <cell r="G3595">
            <v>2000</v>
          </cell>
          <cell r="H3595">
            <v>2000</v>
          </cell>
        </row>
        <row r="3604">
          <cell r="G3604">
            <v>7858</v>
          </cell>
          <cell r="H3604">
            <v>1250</v>
          </cell>
        </row>
        <row r="3605">
          <cell r="G3605">
            <v>8572</v>
          </cell>
          <cell r="H3605">
            <v>3500</v>
          </cell>
        </row>
        <row r="3606">
          <cell r="G3606">
            <v>9286</v>
          </cell>
          <cell r="H3606">
            <v>250</v>
          </cell>
        </row>
        <row r="3613">
          <cell r="H3613">
            <v>55902.400000000001</v>
          </cell>
        </row>
        <row r="3614">
          <cell r="H3614">
            <v>5590.2400000000007</v>
          </cell>
        </row>
        <row r="3615">
          <cell r="G3615" t="str">
            <v>H-7.2</v>
          </cell>
          <cell r="H3615">
            <v>61492.639999999999</v>
          </cell>
        </row>
        <row r="3617">
          <cell r="G3617" t="str">
            <v>Tenderer's Official Representative</v>
          </cell>
        </row>
        <row r="3619">
          <cell r="G3619" t="str">
            <v>Signature :</v>
          </cell>
        </row>
        <row r="3623">
          <cell r="G3623" t="str">
            <v>Name    : Ir. SAIFUL MA'ALI</v>
          </cell>
        </row>
        <row r="3624">
          <cell r="G3624" t="str">
            <v>Position : Official Representative of</v>
          </cell>
        </row>
        <row r="3625">
          <cell r="G3625" t="str">
            <v xml:space="preserve">                NINDYA ISTAKA, JO</v>
          </cell>
        </row>
        <row r="3626">
          <cell r="G3626" t="str">
            <v>Date      : March 24th, 2009</v>
          </cell>
        </row>
        <row r="3635">
          <cell r="G3635" t="str">
            <v>Unit Price       (Rp.)</v>
          </cell>
          <cell r="H3635" t="str">
            <v>Amount          (Rp.)</v>
          </cell>
        </row>
        <row r="3638">
          <cell r="G3638">
            <v>435000</v>
          </cell>
          <cell r="H3638">
            <v>37636.200000000004</v>
          </cell>
        </row>
        <row r="3639">
          <cell r="G3639">
            <v>100000</v>
          </cell>
          <cell r="H3639">
            <v>3168.0000000000014</v>
          </cell>
        </row>
        <row r="3640">
          <cell r="G3640">
            <v>9450</v>
          </cell>
          <cell r="H3640">
            <v>95304.908853000015</v>
          </cell>
        </row>
        <row r="3641">
          <cell r="G3641">
            <v>13000</v>
          </cell>
          <cell r="H3641">
            <v>2884.3602044400009</v>
          </cell>
        </row>
        <row r="3642">
          <cell r="G3642">
            <v>2570000</v>
          </cell>
          <cell r="H3642">
            <v>30840</v>
          </cell>
        </row>
        <row r="3643">
          <cell r="G3643">
            <v>50000</v>
          </cell>
          <cell r="H3643">
            <v>50000</v>
          </cell>
        </row>
        <row r="3652">
          <cell r="G3652">
            <v>7858</v>
          </cell>
          <cell r="H3652">
            <v>25000</v>
          </cell>
        </row>
        <row r="3653">
          <cell r="G3653">
            <v>8572</v>
          </cell>
          <cell r="H3653">
            <v>70000</v>
          </cell>
        </row>
        <row r="3654">
          <cell r="G3654">
            <v>9286</v>
          </cell>
          <cell r="H3654">
            <v>5000</v>
          </cell>
        </row>
        <row r="3661">
          <cell r="H3661">
            <v>319833.46905744</v>
          </cell>
        </row>
        <row r="3662">
          <cell r="H3662">
            <v>31983.346905744002</v>
          </cell>
        </row>
        <row r="3663">
          <cell r="G3663" t="str">
            <v>H-9.1</v>
          </cell>
          <cell r="H3663">
            <v>351816.815963184</v>
          </cell>
        </row>
        <row r="3665">
          <cell r="G3665" t="str">
            <v>Tenderer's Official Representative</v>
          </cell>
        </row>
        <row r="3667">
          <cell r="G3667" t="str">
            <v>Signature :</v>
          </cell>
        </row>
        <row r="3671">
          <cell r="G3671" t="str">
            <v>Name    : Ir. SAIFUL MA'ALI</v>
          </cell>
        </row>
        <row r="3672">
          <cell r="G3672" t="str">
            <v>Position : Official Representative of</v>
          </cell>
        </row>
        <row r="3673">
          <cell r="G3673" t="str">
            <v xml:space="preserve">                NINDYA ISTAKA, JO</v>
          </cell>
        </row>
        <row r="3674">
          <cell r="G3674" t="str">
            <v>Date      : March 24th, 2009</v>
          </cell>
        </row>
        <row r="3683">
          <cell r="G3683" t="str">
            <v>Unit Price       (Rp.)</v>
          </cell>
          <cell r="H3683" t="str">
            <v>Amount          (Rp.)</v>
          </cell>
        </row>
        <row r="3686">
          <cell r="G3686">
            <v>435000</v>
          </cell>
          <cell r="H3686">
            <v>16309.020000000002</v>
          </cell>
        </row>
        <row r="3687">
          <cell r="G3687">
            <v>100000</v>
          </cell>
          <cell r="H3687">
            <v>1372.8000000000004</v>
          </cell>
        </row>
        <row r="3688">
          <cell r="G3688">
            <v>9450</v>
          </cell>
          <cell r="H3688">
            <v>35663.050332000006</v>
          </cell>
        </row>
        <row r="3689">
          <cell r="G3689">
            <v>13000</v>
          </cell>
          <cell r="H3689">
            <v>1079.3261793600002</v>
          </cell>
        </row>
        <row r="3690">
          <cell r="G3690">
            <v>2570000</v>
          </cell>
          <cell r="H3690">
            <v>16448</v>
          </cell>
        </row>
        <row r="3699">
          <cell r="G3699">
            <v>7858</v>
          </cell>
          <cell r="H3699">
            <v>7500</v>
          </cell>
        </row>
        <row r="3700">
          <cell r="G3700">
            <v>8572</v>
          </cell>
          <cell r="H3700">
            <v>21000</v>
          </cell>
        </row>
        <row r="3701">
          <cell r="G3701">
            <v>9286</v>
          </cell>
          <cell r="H3701">
            <v>1500</v>
          </cell>
        </row>
        <row r="3708">
          <cell r="H3708">
            <v>100872.19651136</v>
          </cell>
        </row>
        <row r="3709">
          <cell r="H3709">
            <v>10087.219651136002</v>
          </cell>
        </row>
        <row r="3710">
          <cell r="G3710" t="str">
            <v>H-9.2</v>
          </cell>
          <cell r="H3710">
            <v>110959.416162496</v>
          </cell>
        </row>
        <row r="3712">
          <cell r="G3712" t="str">
            <v>Tenderer's Official Representative</v>
          </cell>
        </row>
        <row r="3714">
          <cell r="G3714" t="str">
            <v>Signature :</v>
          </cell>
        </row>
        <row r="3718">
          <cell r="G3718" t="str">
            <v>Name    : Ir. SAIFUL MA'ALI</v>
          </cell>
        </row>
        <row r="3719">
          <cell r="G3719" t="str">
            <v>Position : Official Representative of</v>
          </cell>
        </row>
        <row r="3720">
          <cell r="G3720" t="str">
            <v xml:space="preserve">                NINDYA ISTAKA, JO</v>
          </cell>
        </row>
        <row r="3721">
          <cell r="G3721" t="str">
            <v>Date      : March 24th, 2009</v>
          </cell>
        </row>
        <row r="3730">
          <cell r="G3730" t="str">
            <v>Unit Price       (Rp.)</v>
          </cell>
          <cell r="H3730" t="str">
            <v>Amount          (Rp.)</v>
          </cell>
        </row>
        <row r="3733">
          <cell r="G3733">
            <v>465000</v>
          </cell>
          <cell r="H3733">
            <v>478950</v>
          </cell>
        </row>
        <row r="3734">
          <cell r="G3734">
            <v>7500</v>
          </cell>
          <cell r="H3734">
            <v>7500</v>
          </cell>
        </row>
        <row r="3739">
          <cell r="G3739">
            <v>5000</v>
          </cell>
          <cell r="H3739">
            <v>5000</v>
          </cell>
        </row>
        <row r="3743">
          <cell r="G3743">
            <v>7858</v>
          </cell>
          <cell r="H3743">
            <v>68000</v>
          </cell>
        </row>
        <row r="3744">
          <cell r="G3744">
            <v>9286</v>
          </cell>
          <cell r="H3744">
            <v>12000</v>
          </cell>
        </row>
        <row r="3751">
          <cell r="H3751">
            <v>571450</v>
          </cell>
        </row>
        <row r="3752">
          <cell r="H3752">
            <v>57145</v>
          </cell>
        </row>
        <row r="3753">
          <cell r="G3753" t="str">
            <v>C-1.1</v>
          </cell>
          <cell r="H3753">
            <v>628595</v>
          </cell>
        </row>
        <row r="3755">
          <cell r="G3755" t="str">
            <v>Tenderer's Official Representative</v>
          </cell>
        </row>
        <row r="3757">
          <cell r="G3757" t="str">
            <v>Signature :</v>
          </cell>
        </row>
        <row r="3761">
          <cell r="G3761" t="str">
            <v>Name    : Ir. SAIFUL MA'ALI</v>
          </cell>
        </row>
        <row r="3762">
          <cell r="G3762" t="str">
            <v>Position : Official Representative of</v>
          </cell>
        </row>
        <row r="3763">
          <cell r="G3763" t="str">
            <v xml:space="preserve">                NINDYA ISTAKA, JO</v>
          </cell>
        </row>
        <row r="3764">
          <cell r="G3764" t="str">
            <v>Date      : March 24th, 2009</v>
          </cell>
        </row>
        <row r="3773">
          <cell r="G3773" t="str">
            <v>Unit Price       (Rp.)</v>
          </cell>
          <cell r="H3773" t="str">
            <v>Amount          (Rp.)</v>
          </cell>
        </row>
        <row r="3776">
          <cell r="G3776">
            <v>660000</v>
          </cell>
          <cell r="H3776">
            <v>1320000</v>
          </cell>
        </row>
        <row r="3785">
          <cell r="G3785">
            <v>7858</v>
          </cell>
          <cell r="H3785">
            <v>7500</v>
          </cell>
        </row>
        <row r="3786">
          <cell r="G3786">
            <v>8572</v>
          </cell>
          <cell r="H3786">
            <v>22500</v>
          </cell>
        </row>
        <row r="3787">
          <cell r="G3787">
            <v>9286</v>
          </cell>
          <cell r="H3787">
            <v>7500</v>
          </cell>
        </row>
        <row r="3794">
          <cell r="H3794">
            <v>1357500</v>
          </cell>
        </row>
        <row r="3795">
          <cell r="H3795">
            <v>135750</v>
          </cell>
        </row>
        <row r="3796">
          <cell r="G3796" t="str">
            <v>H-3.1</v>
          </cell>
          <cell r="H3796">
            <v>1493250</v>
          </cell>
        </row>
        <row r="3798">
          <cell r="G3798" t="str">
            <v>Tenderer's Official Representative</v>
          </cell>
        </row>
        <row r="3800">
          <cell r="G3800" t="str">
            <v>Signature :</v>
          </cell>
        </row>
        <row r="3804">
          <cell r="G3804" t="str">
            <v>Name    : Ir. SAIFUL MA'ALI</v>
          </cell>
        </row>
        <row r="3805">
          <cell r="G3805" t="str">
            <v>Position : Official Representative of</v>
          </cell>
        </row>
        <row r="3806">
          <cell r="G3806" t="str">
            <v xml:space="preserve">                NINDYA ISTAKA, JO</v>
          </cell>
        </row>
        <row r="3807">
          <cell r="G3807" t="str">
            <v>Date      : March 24th, 2009</v>
          </cell>
        </row>
        <row r="3816">
          <cell r="G3816" t="str">
            <v>Unit Price       (Rp.)</v>
          </cell>
          <cell r="H3816" t="str">
            <v>Amount          (Rp.)</v>
          </cell>
        </row>
        <row r="3819">
          <cell r="G3819">
            <v>2400000</v>
          </cell>
          <cell r="H3819">
            <v>4800000</v>
          </cell>
        </row>
        <row r="3820">
          <cell r="G3820">
            <v>9450</v>
          </cell>
          <cell r="H3820">
            <v>25167.996000000003</v>
          </cell>
        </row>
        <row r="3824">
          <cell r="G3824">
            <v>50000</v>
          </cell>
          <cell r="H3824">
            <v>50000</v>
          </cell>
        </row>
        <row r="3828">
          <cell r="G3828">
            <v>7858</v>
          </cell>
          <cell r="H3828">
            <v>21680</v>
          </cell>
        </row>
        <row r="3829">
          <cell r="G3829">
            <v>8572</v>
          </cell>
          <cell r="H3829">
            <v>75880</v>
          </cell>
        </row>
        <row r="3830">
          <cell r="G3830">
            <v>9286</v>
          </cell>
          <cell r="H3830">
            <v>10840</v>
          </cell>
        </row>
        <row r="3837">
          <cell r="H3837">
            <v>4983567.9960000003</v>
          </cell>
        </row>
        <row r="3838">
          <cell r="H3838">
            <v>498356.79960000003</v>
          </cell>
        </row>
        <row r="3839">
          <cell r="G3839" t="str">
            <v>H-3.2</v>
          </cell>
          <cell r="H3839">
            <v>5481924.7956000008</v>
          </cell>
        </row>
        <row r="3841">
          <cell r="G3841" t="str">
            <v>Tenderer's Official Representative</v>
          </cell>
        </row>
        <row r="3843">
          <cell r="G3843" t="str">
            <v>Signature :</v>
          </cell>
        </row>
        <row r="3847">
          <cell r="G3847" t="str">
            <v>Name    : Ir. SAIFUL MA'ALI</v>
          </cell>
        </row>
        <row r="3848">
          <cell r="G3848" t="str">
            <v>Position : Official Representative of</v>
          </cell>
        </row>
        <row r="3849">
          <cell r="G3849" t="str">
            <v xml:space="preserve">                NINDYA ISTAKA, JO</v>
          </cell>
        </row>
        <row r="3850">
          <cell r="G3850" t="str">
            <v>Date      : March 24th, 2009</v>
          </cell>
        </row>
        <row r="3859">
          <cell r="G3859" t="str">
            <v>Unit Price       (Rp.)</v>
          </cell>
          <cell r="H3859" t="str">
            <v>Amount          (Rp.)</v>
          </cell>
        </row>
        <row r="3862">
          <cell r="G3862">
            <v>32000</v>
          </cell>
          <cell r="H3862">
            <v>12800</v>
          </cell>
        </row>
        <row r="3871">
          <cell r="G3871">
            <v>7858</v>
          </cell>
          <cell r="H3871">
            <v>600</v>
          </cell>
        </row>
        <row r="3872">
          <cell r="G3872">
            <v>8572</v>
          </cell>
          <cell r="H3872">
            <v>2100</v>
          </cell>
        </row>
        <row r="3873">
          <cell r="G3873">
            <v>9286</v>
          </cell>
          <cell r="H3873">
            <v>300</v>
          </cell>
        </row>
        <row r="3880">
          <cell r="H3880">
            <v>15800</v>
          </cell>
        </row>
        <row r="3881">
          <cell r="H3881">
            <v>1580</v>
          </cell>
        </row>
        <row r="3882">
          <cell r="G3882" t="str">
            <v>H-7.3</v>
          </cell>
          <cell r="H3882">
            <v>17380</v>
          </cell>
        </row>
        <row r="3884">
          <cell r="G3884" t="str">
            <v>Tenderer's Official Representative</v>
          </cell>
        </row>
        <row r="3886">
          <cell r="G3886" t="str">
            <v>Signature :</v>
          </cell>
        </row>
        <row r="3890">
          <cell r="G3890" t="str">
            <v>Name    : Ir. SAIFUL MA'ALI</v>
          </cell>
        </row>
        <row r="3891">
          <cell r="G3891" t="str">
            <v>Position : Official Representative of</v>
          </cell>
        </row>
        <row r="3892">
          <cell r="G3892" t="str">
            <v xml:space="preserve">                NINDYA ISTAKA, JO</v>
          </cell>
        </row>
        <row r="3893">
          <cell r="G3893" t="str">
            <v>Date      : March 24th, 2009</v>
          </cell>
        </row>
        <row r="3902">
          <cell r="G3902" t="str">
            <v>Unit Price       (Rp.)</v>
          </cell>
          <cell r="H3902" t="str">
            <v>Amount          (Rp.)</v>
          </cell>
        </row>
        <row r="3905">
          <cell r="G3905">
            <v>400000</v>
          </cell>
          <cell r="H3905">
            <v>400000</v>
          </cell>
        </row>
        <row r="3921">
          <cell r="H3921">
            <v>400000</v>
          </cell>
        </row>
        <row r="3922">
          <cell r="H3922">
            <v>40000</v>
          </cell>
        </row>
        <row r="3923">
          <cell r="G3923" t="str">
            <v>H-10</v>
          </cell>
          <cell r="H3923">
            <v>440000</v>
          </cell>
        </row>
        <row r="3925">
          <cell r="G3925" t="str">
            <v>Tenderer's Official Representative</v>
          </cell>
        </row>
        <row r="3927">
          <cell r="G3927" t="str">
            <v>Signature :</v>
          </cell>
        </row>
        <row r="3931">
          <cell r="G3931" t="str">
            <v>Name    : Ir. SAIFUL MA'ALI</v>
          </cell>
        </row>
        <row r="3932">
          <cell r="G3932" t="str">
            <v>Position : Official Representative of</v>
          </cell>
        </row>
        <row r="3933">
          <cell r="G3933" t="str">
            <v xml:space="preserve">                NINDYA ISTAKA, JO</v>
          </cell>
        </row>
        <row r="3934">
          <cell r="G3934" t="str">
            <v>Date      : March 24th, 2009</v>
          </cell>
        </row>
        <row r="3943">
          <cell r="G3943" t="str">
            <v>Unit Price       (Rp.)</v>
          </cell>
          <cell r="H3943" t="str">
            <v>Amount          (Rp.)</v>
          </cell>
        </row>
        <row r="3946">
          <cell r="G3946">
            <v>600000</v>
          </cell>
          <cell r="H3946">
            <v>600000</v>
          </cell>
        </row>
        <row r="3962">
          <cell r="H3962">
            <v>600000</v>
          </cell>
        </row>
        <row r="3963">
          <cell r="H3963">
            <v>60000</v>
          </cell>
        </row>
        <row r="3964">
          <cell r="G3964" t="str">
            <v>H-12.2</v>
          </cell>
          <cell r="H3964">
            <v>660000</v>
          </cell>
        </row>
        <row r="3966">
          <cell r="G3966" t="str">
            <v>Tenderer's Official Representative</v>
          </cell>
        </row>
        <row r="3968">
          <cell r="G3968" t="str">
            <v>Signature :</v>
          </cell>
        </row>
        <row r="3972">
          <cell r="G3972" t="str">
            <v>Name    : Ir. SAIFUL MA'ALI</v>
          </cell>
        </row>
        <row r="3973">
          <cell r="G3973" t="str">
            <v>Position : Official Representative of</v>
          </cell>
        </row>
        <row r="3974">
          <cell r="G3974" t="str">
            <v xml:space="preserve">                NINDYA ISTAKA, JO</v>
          </cell>
        </row>
        <row r="3975">
          <cell r="G3975" t="str">
            <v>Date      : March 24th, 2009</v>
          </cell>
        </row>
        <row r="3984">
          <cell r="G3984" t="str">
            <v>Unit Price       (Rp.)</v>
          </cell>
          <cell r="H3984" t="str">
            <v>Amount          (Rp.)</v>
          </cell>
        </row>
        <row r="3987">
          <cell r="G3987">
            <v>150000</v>
          </cell>
          <cell r="H3987">
            <v>36000</v>
          </cell>
        </row>
        <row r="3991">
          <cell r="G3991">
            <v>274171.71428571432</v>
          </cell>
          <cell r="H3991">
            <v>3991.4556798623062</v>
          </cell>
        </row>
        <row r="3992">
          <cell r="G3992">
            <v>264886</v>
          </cell>
          <cell r="H3992">
            <v>1655.5375000000001</v>
          </cell>
        </row>
        <row r="3996">
          <cell r="G3996">
            <v>7858</v>
          </cell>
          <cell r="H3996">
            <v>457.59437751004009</v>
          </cell>
        </row>
        <row r="3997">
          <cell r="G3997">
            <v>9286</v>
          </cell>
          <cell r="H3997">
            <v>135.18775100401604</v>
          </cell>
        </row>
        <row r="4003">
          <cell r="H4003">
            <v>42239.77530837636</v>
          </cell>
        </row>
        <row r="4004">
          <cell r="H4004">
            <v>4223.9775308376366</v>
          </cell>
        </row>
        <row r="4005">
          <cell r="G4005" t="str">
            <v>D-9</v>
          </cell>
          <cell r="H4005">
            <v>46463.752839213994</v>
          </cell>
        </row>
        <row r="4007">
          <cell r="G4007" t="str">
            <v>Tenderer's Official Representative</v>
          </cell>
        </row>
        <row r="4009">
          <cell r="G4009" t="str">
            <v>Signature :</v>
          </cell>
        </row>
        <row r="4013">
          <cell r="G4013" t="str">
            <v>Name    : Ir. SAIFUL MA'ALI</v>
          </cell>
        </row>
        <row r="4014">
          <cell r="G4014" t="str">
            <v>Position : Official Representative of</v>
          </cell>
        </row>
        <row r="4015">
          <cell r="G4015" t="str">
            <v xml:space="preserve">                NINDYA ISTAKA, JO</v>
          </cell>
        </row>
        <row r="4016">
          <cell r="G4016" t="str">
            <v>Date      : March 24th, 2009</v>
          </cell>
        </row>
        <row r="4025">
          <cell r="G4025" t="str">
            <v>Unit Price       (Rp.)</v>
          </cell>
          <cell r="H4025" t="str">
            <v>Amount          (Rp.)</v>
          </cell>
        </row>
        <row r="4028">
          <cell r="G4028">
            <v>135000000</v>
          </cell>
          <cell r="H4028">
            <v>135000000</v>
          </cell>
        </row>
        <row r="4043">
          <cell r="H4043">
            <v>135000000</v>
          </cell>
        </row>
        <row r="4044">
          <cell r="H4044">
            <v>13500000</v>
          </cell>
        </row>
        <row r="4045">
          <cell r="G4045" t="str">
            <v>G-1</v>
          </cell>
          <cell r="H4045">
            <v>148500000</v>
          </cell>
        </row>
        <row r="4047">
          <cell r="G4047" t="str">
            <v>Tenderer's Official Representative</v>
          </cell>
        </row>
        <row r="4049">
          <cell r="G4049" t="str">
            <v>Signature :</v>
          </cell>
        </row>
        <row r="4053">
          <cell r="G4053" t="str">
            <v>Name    : Ir. SAIFUL MA'ALI</v>
          </cell>
        </row>
        <row r="4054">
          <cell r="G4054" t="str">
            <v>Position : Official Representative of</v>
          </cell>
        </row>
        <row r="4055">
          <cell r="G4055" t="str">
            <v xml:space="preserve">                NINDYA ISTAKA, JO</v>
          </cell>
        </row>
        <row r="4056">
          <cell r="G4056" t="str">
            <v>Date      : March 24th, 2009</v>
          </cell>
        </row>
        <row r="4065">
          <cell r="G4065" t="str">
            <v>Unit Price       (Rp.)</v>
          </cell>
          <cell r="H4065" t="str">
            <v>Amount          (Rp.)</v>
          </cell>
        </row>
        <row r="4068">
          <cell r="G4068">
            <v>140000000</v>
          </cell>
          <cell r="H4068">
            <v>140000000</v>
          </cell>
        </row>
        <row r="4083">
          <cell r="H4083">
            <v>140000000</v>
          </cell>
        </row>
        <row r="4084">
          <cell r="H4084">
            <v>14000000</v>
          </cell>
        </row>
        <row r="4085">
          <cell r="G4085" t="str">
            <v>G-2</v>
          </cell>
          <cell r="H4085">
            <v>154000000</v>
          </cell>
        </row>
        <row r="4087">
          <cell r="G4087" t="str">
            <v>Tenderer's Official Representative</v>
          </cell>
        </row>
        <row r="4089">
          <cell r="G4089" t="str">
            <v>Signature :</v>
          </cell>
        </row>
        <row r="4093">
          <cell r="G4093" t="str">
            <v>Name    : Ir. SAIFUL MA'ALI</v>
          </cell>
        </row>
        <row r="4094">
          <cell r="G4094" t="str">
            <v>Position : Official Representative of</v>
          </cell>
        </row>
        <row r="4095">
          <cell r="G4095" t="str">
            <v xml:space="preserve">                NINDYA ISTAKA, JO</v>
          </cell>
        </row>
        <row r="4096">
          <cell r="G4096" t="str">
            <v>Date      : March 24th, 2009</v>
          </cell>
        </row>
        <row r="4105">
          <cell r="G4105" t="str">
            <v>Unit Price       (Rp.)</v>
          </cell>
          <cell r="H4105" t="str">
            <v>Amount          (Rp.)</v>
          </cell>
        </row>
        <row r="4108">
          <cell r="G4108">
            <v>350000000</v>
          </cell>
          <cell r="H4108">
            <v>350000000</v>
          </cell>
        </row>
        <row r="4125">
          <cell r="H4125">
            <v>350000000</v>
          </cell>
        </row>
        <row r="4126">
          <cell r="H4126">
            <v>35000000</v>
          </cell>
        </row>
        <row r="4127">
          <cell r="G4127" t="str">
            <v>G-3</v>
          </cell>
          <cell r="H4127">
            <v>385000000</v>
          </cell>
        </row>
        <row r="4129">
          <cell r="G4129" t="str">
            <v>Tenderer's Official Representative</v>
          </cell>
        </row>
        <row r="4131">
          <cell r="G4131" t="str">
            <v>Signature :</v>
          </cell>
        </row>
        <row r="4135">
          <cell r="G4135" t="str">
            <v>Name    : Ir. SAIFUL MA'ALI</v>
          </cell>
        </row>
        <row r="4136">
          <cell r="G4136" t="str">
            <v>Position : Official Representative of</v>
          </cell>
        </row>
        <row r="4137">
          <cell r="G4137" t="str">
            <v xml:space="preserve">                NINDYA ISTAKA, JO</v>
          </cell>
        </row>
        <row r="4138">
          <cell r="G4138" t="str">
            <v>Date      : March 24th, 2009</v>
          </cell>
        </row>
        <row r="4147">
          <cell r="G4147" t="str">
            <v>Unit Price       (Rp.)</v>
          </cell>
          <cell r="H4147" t="str">
            <v>Amount          (Rp.)</v>
          </cell>
        </row>
        <row r="4150">
          <cell r="G4150">
            <v>138000000</v>
          </cell>
          <cell r="H4150">
            <v>138000000</v>
          </cell>
        </row>
        <row r="4167">
          <cell r="H4167">
            <v>138000000</v>
          </cell>
        </row>
        <row r="4168">
          <cell r="H4168">
            <v>13800000</v>
          </cell>
        </row>
        <row r="4169">
          <cell r="G4169" t="str">
            <v>G-4</v>
          </cell>
          <cell r="H4169">
            <v>151800000</v>
          </cell>
        </row>
        <row r="4171">
          <cell r="G4171" t="str">
            <v>Tenderer's Official Representative</v>
          </cell>
        </row>
        <row r="4173">
          <cell r="G4173" t="str">
            <v>Signature :</v>
          </cell>
        </row>
        <row r="4177">
          <cell r="G4177" t="str">
            <v>Name    : Ir. SAIFUL MA'ALI</v>
          </cell>
        </row>
        <row r="4178">
          <cell r="G4178" t="str">
            <v>Position : Official Representative of</v>
          </cell>
        </row>
        <row r="4179">
          <cell r="G4179" t="str">
            <v xml:space="preserve">                NINDYA ISTAKA, JO</v>
          </cell>
        </row>
        <row r="4180">
          <cell r="G4180" t="str">
            <v>Date      : March 24th, 2009</v>
          </cell>
        </row>
        <row r="4189">
          <cell r="G4189" t="str">
            <v>Unit Price       (Rp.)</v>
          </cell>
          <cell r="H4189" t="str">
            <v>Amount          (Rp.)</v>
          </cell>
        </row>
        <row r="4192">
          <cell r="G4192">
            <v>131112000</v>
          </cell>
          <cell r="H4192">
            <v>131112000</v>
          </cell>
        </row>
        <row r="4209">
          <cell r="H4209">
            <v>131112000</v>
          </cell>
        </row>
        <row r="4210">
          <cell r="H4210">
            <v>13111200</v>
          </cell>
        </row>
        <row r="4211">
          <cell r="G4211" t="str">
            <v>G-5</v>
          </cell>
          <cell r="H4211">
            <v>144223200</v>
          </cell>
        </row>
        <row r="4213">
          <cell r="G4213" t="str">
            <v>Tenderer's Official Representative</v>
          </cell>
        </row>
        <row r="4215">
          <cell r="G4215" t="str">
            <v>Signature :</v>
          </cell>
        </row>
        <row r="4219">
          <cell r="G4219" t="str">
            <v>Name    : Ir. SAIFUL MA'ALI</v>
          </cell>
        </row>
        <row r="4220">
          <cell r="G4220" t="str">
            <v>Position : Official Representative of</v>
          </cell>
        </row>
        <row r="4221">
          <cell r="G4221" t="str">
            <v xml:space="preserve">                NINDYA ISTAKA, JO</v>
          </cell>
        </row>
        <row r="4222">
          <cell r="G4222" t="str">
            <v>Date      : March 24th, 2009</v>
          </cell>
        </row>
        <row r="4231">
          <cell r="G4231" t="str">
            <v>Unit Price       (Rp.)</v>
          </cell>
          <cell r="H4231" t="str">
            <v>Amount          (Rp.)</v>
          </cell>
        </row>
        <row r="4234">
          <cell r="G4234">
            <v>35000000</v>
          </cell>
          <cell r="H4234">
            <v>35000000</v>
          </cell>
        </row>
        <row r="4251">
          <cell r="H4251">
            <v>35000000</v>
          </cell>
        </row>
        <row r="4252">
          <cell r="H4252">
            <v>3500000</v>
          </cell>
        </row>
        <row r="4253">
          <cell r="G4253" t="str">
            <v>G-6</v>
          </cell>
          <cell r="H4253">
            <v>38500000</v>
          </cell>
        </row>
        <row r="4255">
          <cell r="G4255" t="str">
            <v>Tenderer's Official Representative</v>
          </cell>
        </row>
        <row r="4257">
          <cell r="G4257" t="str">
            <v>Signature :</v>
          </cell>
        </row>
        <row r="4261">
          <cell r="G4261" t="str">
            <v>Name    : Ir. SAIFUL MA'ALI</v>
          </cell>
        </row>
        <row r="4262">
          <cell r="G4262" t="str">
            <v>Position : Official Representative of</v>
          </cell>
        </row>
        <row r="4263">
          <cell r="G4263" t="str">
            <v xml:space="preserve">                NINDYA ISTAKA, JO</v>
          </cell>
        </row>
        <row r="4264">
          <cell r="G4264" t="str">
            <v>Date      : March 24th, 2009</v>
          </cell>
        </row>
        <row r="4273">
          <cell r="G4273" t="str">
            <v>Unit Price       (Rp.)</v>
          </cell>
          <cell r="H4273" t="str">
            <v>Amount          (Rp.)</v>
          </cell>
        </row>
        <row r="4276">
          <cell r="G4276">
            <v>25000000</v>
          </cell>
          <cell r="H4276">
            <v>25000000</v>
          </cell>
        </row>
        <row r="4289">
          <cell r="H4289">
            <v>25000000</v>
          </cell>
        </row>
        <row r="4290">
          <cell r="H4290">
            <v>2500000</v>
          </cell>
        </row>
        <row r="4291">
          <cell r="G4291" t="str">
            <v>G-7</v>
          </cell>
          <cell r="H4291">
            <v>27500000</v>
          </cell>
        </row>
        <row r="4293">
          <cell r="G4293" t="str">
            <v>Tenderer's Official Representative</v>
          </cell>
        </row>
        <row r="4295">
          <cell r="G4295" t="str">
            <v>Signature :</v>
          </cell>
        </row>
        <row r="4299">
          <cell r="G4299" t="str">
            <v>Name    : Ir. SAIFUL MA'ALI</v>
          </cell>
        </row>
        <row r="4300">
          <cell r="G4300" t="str">
            <v>Position : Official Representative of</v>
          </cell>
        </row>
        <row r="4301">
          <cell r="G4301" t="str">
            <v xml:space="preserve">                NINDYA ISTAKA, JO</v>
          </cell>
        </row>
        <row r="4302">
          <cell r="G4302" t="str">
            <v>Date      : March 24th, 2009</v>
          </cell>
        </row>
        <row r="4311">
          <cell r="G4311" t="str">
            <v>Unit Price       (Rp.)</v>
          </cell>
          <cell r="H4311" t="str">
            <v>Amount          (Rp.)</v>
          </cell>
        </row>
        <row r="4314">
          <cell r="G4314">
            <v>48334000</v>
          </cell>
          <cell r="H4314">
            <v>48334000</v>
          </cell>
        </row>
        <row r="4331">
          <cell r="H4331">
            <v>48334000</v>
          </cell>
        </row>
        <row r="4332">
          <cell r="H4332">
            <v>4833400</v>
          </cell>
        </row>
        <row r="4333">
          <cell r="G4333" t="str">
            <v>G-32</v>
          </cell>
          <cell r="H4333">
            <v>53167400</v>
          </cell>
        </row>
        <row r="4335">
          <cell r="G4335" t="str">
            <v>Tenderer's Official Representative</v>
          </cell>
        </row>
        <row r="4337">
          <cell r="G4337" t="str">
            <v>Signature :</v>
          </cell>
        </row>
        <row r="4341">
          <cell r="G4341" t="str">
            <v>Name    : Ir. SAIFUL MA'ALI</v>
          </cell>
        </row>
        <row r="4342">
          <cell r="G4342" t="str">
            <v>Position : Official Representative of</v>
          </cell>
        </row>
        <row r="4343">
          <cell r="G4343" t="str">
            <v xml:space="preserve">                NINDYA ISTAKA, JO</v>
          </cell>
        </row>
        <row r="4344">
          <cell r="G4344" t="str">
            <v>Date      : March 24th, 2009</v>
          </cell>
        </row>
        <row r="4353">
          <cell r="G4353" t="str">
            <v>Unit Price       (Rp.)</v>
          </cell>
          <cell r="H4353" t="str">
            <v>Amount          (Rp.)</v>
          </cell>
        </row>
        <row r="4356">
          <cell r="G4356">
            <v>58889000</v>
          </cell>
          <cell r="H4356">
            <v>58889000</v>
          </cell>
        </row>
        <row r="4373">
          <cell r="H4373">
            <v>58889000</v>
          </cell>
        </row>
        <row r="4374">
          <cell r="H4374">
            <v>5888900</v>
          </cell>
        </row>
        <row r="4375">
          <cell r="G4375" t="str">
            <v>G-33</v>
          </cell>
          <cell r="H4375">
            <v>64777900</v>
          </cell>
        </row>
        <row r="4377">
          <cell r="G4377" t="str">
            <v>Tenderer's Official Representative</v>
          </cell>
        </row>
        <row r="4379">
          <cell r="G4379" t="str">
            <v>Signature :</v>
          </cell>
        </row>
        <row r="4383">
          <cell r="G4383" t="str">
            <v>Name    : Ir. SAIFUL MA'ALI</v>
          </cell>
        </row>
        <row r="4384">
          <cell r="G4384" t="str">
            <v>Position : Official Representative of</v>
          </cell>
        </row>
        <row r="4385">
          <cell r="G4385" t="str">
            <v xml:space="preserve">                NINDYA ISTAKA, JO</v>
          </cell>
        </row>
        <row r="4386">
          <cell r="G4386" t="str">
            <v>Date      : March 24th, 2009</v>
          </cell>
        </row>
        <row r="4395">
          <cell r="G4395" t="str">
            <v>Unit Price       (Rp.)</v>
          </cell>
          <cell r="H4395" t="str">
            <v>Amount          (Rp.)</v>
          </cell>
        </row>
        <row r="4398">
          <cell r="G4398">
            <v>70334000</v>
          </cell>
          <cell r="H4398">
            <v>70334000</v>
          </cell>
        </row>
        <row r="4415">
          <cell r="H4415">
            <v>70334000</v>
          </cell>
        </row>
        <row r="4416">
          <cell r="H4416">
            <v>7033400</v>
          </cell>
        </row>
        <row r="4417">
          <cell r="G4417" t="str">
            <v>G-34</v>
          </cell>
          <cell r="H4417">
            <v>77367400</v>
          </cell>
        </row>
        <row r="4419">
          <cell r="G4419" t="str">
            <v>Tenderer's Official Representative</v>
          </cell>
        </row>
        <row r="4421">
          <cell r="G4421" t="str">
            <v>Signature :</v>
          </cell>
        </row>
        <row r="4425">
          <cell r="G4425" t="str">
            <v>Name    : Ir. SAIFUL MA'ALI</v>
          </cell>
        </row>
        <row r="4426">
          <cell r="G4426" t="str">
            <v>Position : Official Representative of</v>
          </cell>
        </row>
        <row r="4427">
          <cell r="G4427" t="str">
            <v xml:space="preserve">                NINDYA ISTAKA, JO</v>
          </cell>
        </row>
        <row r="4428">
          <cell r="G4428" t="str">
            <v>Date      : March 24th, 2009</v>
          </cell>
        </row>
        <row r="4437">
          <cell r="G4437" t="str">
            <v>Unit Price       (Rp.)</v>
          </cell>
          <cell r="H4437" t="str">
            <v>Amount          (Rp.)</v>
          </cell>
        </row>
        <row r="4440">
          <cell r="G4440">
            <v>40000000</v>
          </cell>
          <cell r="H4440">
            <v>40000000</v>
          </cell>
        </row>
        <row r="4457">
          <cell r="H4457">
            <v>40000000</v>
          </cell>
        </row>
        <row r="4458">
          <cell r="H4458">
            <v>4000000</v>
          </cell>
        </row>
        <row r="4459">
          <cell r="G4459" t="str">
            <v>G-35</v>
          </cell>
          <cell r="H4459">
            <v>44000000</v>
          </cell>
        </row>
        <row r="4461">
          <cell r="G4461" t="str">
            <v>Tenderer's Official Representative</v>
          </cell>
        </row>
        <row r="4463">
          <cell r="G4463" t="str">
            <v>Signature :</v>
          </cell>
        </row>
        <row r="4467">
          <cell r="G4467" t="str">
            <v>Name    : Ir. SAIFUL MA'ALI</v>
          </cell>
        </row>
        <row r="4468">
          <cell r="G4468" t="str">
            <v>Position : Official Representative of</v>
          </cell>
        </row>
        <row r="4469">
          <cell r="G4469" t="str">
            <v xml:space="preserve">                NINDYA ISTAKA, JO</v>
          </cell>
        </row>
        <row r="4470">
          <cell r="G4470" t="str">
            <v>Date      : March 24th, 2009</v>
          </cell>
        </row>
        <row r="4479">
          <cell r="G4479" t="str">
            <v>Unit Price       (Rp.)</v>
          </cell>
          <cell r="H4479" t="str">
            <v>Amount          (Rp.)</v>
          </cell>
        </row>
        <row r="4482">
          <cell r="G4482">
            <v>6500000</v>
          </cell>
          <cell r="H4482">
            <v>6500000</v>
          </cell>
        </row>
        <row r="4499">
          <cell r="H4499">
            <v>6500000</v>
          </cell>
        </row>
        <row r="4500">
          <cell r="H4500">
            <v>650000</v>
          </cell>
        </row>
        <row r="4501">
          <cell r="G4501" t="str">
            <v>G-36</v>
          </cell>
          <cell r="H4501">
            <v>7150000</v>
          </cell>
        </row>
        <row r="4503">
          <cell r="G4503" t="str">
            <v>Tenderer's Official Representative</v>
          </cell>
        </row>
        <row r="4505">
          <cell r="G4505" t="str">
            <v>Signature :</v>
          </cell>
        </row>
        <row r="4509">
          <cell r="G4509" t="str">
            <v>Name    : Ir. SAIFUL MA'ALI</v>
          </cell>
        </row>
        <row r="4510">
          <cell r="G4510" t="str">
            <v>Position : Official Representative of</v>
          </cell>
        </row>
        <row r="4511">
          <cell r="G4511" t="str">
            <v xml:space="preserve">                NINDYA ISTAKA, JO</v>
          </cell>
        </row>
        <row r="4512">
          <cell r="G4512" t="str">
            <v>Date      : March 24th, 2009</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si"/>
      <sheetName val="Sur-pen"/>
      <sheetName val="rekap"/>
      <sheetName val="rab"/>
      <sheetName val="quarry1"/>
      <sheetName val="mobilisas"/>
      <sheetName val="Moblisasi"/>
      <sheetName val="sat-dsr bhn"/>
      <sheetName val="upah"/>
      <sheetName val="bahan"/>
      <sheetName val="SAT ALAT"/>
      <sheetName val="an alat"/>
      <sheetName val="an produk bhn"/>
      <sheetName val="anls hrg sat"/>
      <sheetName val="URAIAN AN"/>
      <sheetName val="AN HRG SAT 2"/>
      <sheetName val="URAIAN AN 2"/>
      <sheetName val="METODE"/>
      <sheetName val="Sheet5"/>
      <sheetName val="Sheet3"/>
      <sheetName val="Sheet2"/>
      <sheetName val="urai div8"/>
      <sheetName val="urai div9"/>
      <sheetName val="urai div10"/>
      <sheetName val="divisi 10 pemel"/>
      <sheetName val="Sheet4"/>
      <sheetName val="anlisa a"/>
      <sheetName val="DFTR BY "/>
      <sheetName val="anls by sewa"/>
      <sheetName val="uraian analisa alt"/>
      <sheetName val="hit kap alt utm"/>
      <sheetName val="rab pemel"/>
      <sheetName val="Sheet1"/>
      <sheetName val="ANALISA TEKNIS"/>
      <sheetName val="SCEDDULE"/>
      <sheetName val="ALAT"/>
      <sheetName val="SON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03">
          <cell r="BE103">
            <v>1679414850</v>
          </cell>
        </row>
        <row r="707">
          <cell r="BE707">
            <v>199500000</v>
          </cell>
        </row>
      </sheetData>
      <sheetData sheetId="29"/>
      <sheetData sheetId="30"/>
      <sheetData sheetId="31"/>
      <sheetData sheetId="32" refreshError="1"/>
      <sheetData sheetId="33"/>
      <sheetData sheetId="34"/>
      <sheetData sheetId="35"/>
      <sheetData sheetId="36"/>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row r="30">
          <cell r="F30" t="str">
            <v>Manado, 28 Desember 1998</v>
          </cell>
        </row>
        <row r="31">
          <cell r="F31" t="str">
            <v>CV.  MERCURY</v>
          </cell>
        </row>
        <row r="32">
          <cell r="J32" t="str">
            <v>PROYEK</v>
          </cell>
          <cell r="K32" t="str">
            <v>:</v>
          </cell>
          <cell r="L32" t="str">
            <v>PENINGKATAN PRASARANA JALAN PROPINSI CABANG DINAS PU KOTAMOBAGU</v>
          </cell>
        </row>
        <row r="33">
          <cell r="L33" t="str">
            <v>DI KABUPATEN BOLAANG MONGONDOW WILAYAH  III</v>
          </cell>
        </row>
        <row r="34">
          <cell r="J34" t="str">
            <v>PAKET</v>
          </cell>
          <cell r="K34" t="str">
            <v>:</v>
          </cell>
          <cell r="L34" t="str">
            <v>KEMA - BELANG - MOLOBOG (SEKSI VIII), TARGET 2,50 KM</v>
          </cell>
        </row>
        <row r="35">
          <cell r="F35" t="str">
            <v>BERTY  MARAMIS</v>
          </cell>
          <cell r="J35" t="str">
            <v>PROPINSI</v>
          </cell>
          <cell r="K35" t="str">
            <v>:</v>
          </cell>
          <cell r="L35" t="str">
            <v>SULAWESI UTARA</v>
          </cell>
        </row>
        <row r="36">
          <cell r="F36" t="str">
            <v>Direktur</v>
          </cell>
          <cell r="J36" t="str">
            <v>MATA</v>
          </cell>
          <cell r="M36" t="str">
            <v>SA</v>
          </cell>
          <cell r="N36" t="str">
            <v>PERKIRAAN</v>
          </cell>
          <cell r="O36" t="str">
            <v>HARGA</v>
          </cell>
          <cell r="P36" t="str">
            <v>HARGA</v>
          </cell>
        </row>
        <row r="37">
          <cell r="J37" t="str">
            <v>PEMBA</v>
          </cell>
          <cell r="L37" t="str">
            <v>URAIAN</v>
          </cell>
          <cell r="M37" t="str">
            <v>TU</v>
          </cell>
          <cell r="N37" t="str">
            <v>KUANTITAS</v>
          </cell>
          <cell r="O37" t="str">
            <v>SATUAN</v>
          </cell>
          <cell r="P37" t="str">
            <v>PEKERJAAN</v>
          </cell>
        </row>
        <row r="38">
          <cell r="J38" t="str">
            <v>YARAN</v>
          </cell>
          <cell r="M38" t="str">
            <v>AN</v>
          </cell>
          <cell r="O38" t="str">
            <v>( Rp.)</v>
          </cell>
          <cell r="P38" t="str">
            <v>( Rp.)</v>
          </cell>
        </row>
        <row r="39">
          <cell r="J39" t="str">
            <v>a</v>
          </cell>
          <cell r="L39" t="str">
            <v>b</v>
          </cell>
          <cell r="M39" t="str">
            <v>c</v>
          </cell>
          <cell r="N39" t="str">
            <v>d</v>
          </cell>
          <cell r="O39" t="str">
            <v>e</v>
          </cell>
          <cell r="P39" t="str">
            <v>f=(d x e)</v>
          </cell>
        </row>
        <row r="41">
          <cell r="J41" t="str">
            <v>BAB. I</v>
          </cell>
          <cell r="L41" t="str">
            <v>U M U M</v>
          </cell>
        </row>
        <row r="43">
          <cell r="J43" t="str">
            <v>1.2</v>
          </cell>
          <cell r="L43" t="str">
            <v>Mobilisasi</v>
          </cell>
          <cell r="M43" t="str">
            <v>Ls</v>
          </cell>
          <cell r="N43">
            <v>1</v>
          </cell>
          <cell r="O43">
            <v>15850000</v>
          </cell>
          <cell r="P43">
            <v>15850000</v>
          </cell>
        </row>
        <row r="45">
          <cell r="L45" t="str">
            <v>Jumlah Harga Pekerjaan Bab 1  (Dipindahkan ke Rekapitulasi Biaya)</v>
          </cell>
          <cell r="P45">
            <v>15850000</v>
          </cell>
        </row>
        <row r="47">
          <cell r="J47" t="str">
            <v>BAB. II</v>
          </cell>
          <cell r="L47" t="str">
            <v>DRAINASE</v>
          </cell>
        </row>
        <row r="49">
          <cell r="J49" t="str">
            <v>2.1</v>
          </cell>
          <cell r="L49" t="str">
            <v>Pekerjaan Galian Untuk Selokan</v>
          </cell>
          <cell r="M49" t="str">
            <v>M3</v>
          </cell>
          <cell r="N49">
            <v>859.5</v>
          </cell>
          <cell r="O49">
            <v>8507.82</v>
          </cell>
          <cell r="P49">
            <v>7312471.29</v>
          </cell>
        </row>
        <row r="50">
          <cell r="L50" t="str">
            <v>Drainase Dan Saluran Air</v>
          </cell>
        </row>
        <row r="51">
          <cell r="J51" t="str">
            <v>2.2</v>
          </cell>
          <cell r="L51" t="str">
            <v>Pekerjaan Pasangan Batu</v>
          </cell>
          <cell r="M51" t="str">
            <v>M3</v>
          </cell>
          <cell r="N51">
            <v>113.3</v>
          </cell>
          <cell r="O51">
            <v>187521.95</v>
          </cell>
          <cell r="P51">
            <v>21246236.940000001</v>
          </cell>
        </row>
        <row r="52">
          <cell r="L52" t="str">
            <v>Dengan Mortar</v>
          </cell>
        </row>
        <row r="53">
          <cell r="J53" t="str">
            <v>2.3 (1)</v>
          </cell>
          <cell r="L53" t="str">
            <v>Gorong2 Pipa Beton Bertulang</v>
          </cell>
          <cell r="M53" t="str">
            <v>M1</v>
          </cell>
          <cell r="N53" t="str">
            <v>-</v>
          </cell>
          <cell r="P53">
            <v>0</v>
          </cell>
        </row>
        <row r="54">
          <cell r="L54" t="str">
            <v>Ø Dalam &lt; 45 cm</v>
          </cell>
        </row>
        <row r="55">
          <cell r="J55" t="str">
            <v>2.3 (2)</v>
          </cell>
          <cell r="L55" t="str">
            <v>Pipa Gorong2 Beton Bertulang</v>
          </cell>
          <cell r="M55" t="str">
            <v>M1</v>
          </cell>
          <cell r="N55" t="str">
            <v>-</v>
          </cell>
          <cell r="P55">
            <v>0</v>
          </cell>
        </row>
        <row r="56">
          <cell r="L56" t="str">
            <v>Ø Dalam 45 - 75 cm</v>
          </cell>
        </row>
        <row r="57">
          <cell r="J57" t="str">
            <v>2.3 (3)</v>
          </cell>
          <cell r="L57" t="str">
            <v>Pipa Gorong2 Beton Bertulang</v>
          </cell>
          <cell r="M57" t="str">
            <v>M1</v>
          </cell>
          <cell r="N57">
            <v>3</v>
          </cell>
          <cell r="O57">
            <v>426350.6</v>
          </cell>
          <cell r="P57">
            <v>1279051.8</v>
          </cell>
        </row>
        <row r="58">
          <cell r="L58" t="str">
            <v>Ø Dalam 75 - 120 cm</v>
          </cell>
        </row>
        <row r="59">
          <cell r="J59" t="str">
            <v>2.3 (4)</v>
          </cell>
          <cell r="L59" t="str">
            <v>Gorong-gorong Pipa Baja</v>
          </cell>
          <cell r="M59" t="str">
            <v>Ton</v>
          </cell>
          <cell r="N59" t="str">
            <v>-</v>
          </cell>
          <cell r="P59">
            <v>0</v>
          </cell>
        </row>
        <row r="60">
          <cell r="L60" t="str">
            <v>Bergelombang</v>
          </cell>
        </row>
        <row r="61">
          <cell r="J61" t="str">
            <v>2.4 (1)</v>
          </cell>
          <cell r="L61" t="str">
            <v>Urugan Berongga Atau Material Filler</v>
          </cell>
          <cell r="M61" t="str">
            <v>M3</v>
          </cell>
          <cell r="N61" t="str">
            <v>-</v>
          </cell>
          <cell r="P61">
            <v>0</v>
          </cell>
        </row>
        <row r="62">
          <cell r="J62" t="str">
            <v>2.4 (2)</v>
          </cell>
          <cell r="L62" t="str">
            <v>Anyaman Filter Plastik Untuk Pek.</v>
          </cell>
          <cell r="M62" t="str">
            <v>M2</v>
          </cell>
          <cell r="N62" t="str">
            <v>-</v>
          </cell>
          <cell r="P62">
            <v>0</v>
          </cell>
        </row>
        <row r="63">
          <cell r="L63" t="str">
            <v>Drainase Di Bawah Permukaan</v>
          </cell>
        </row>
        <row r="64">
          <cell r="J64" t="str">
            <v>2.4 (3)</v>
          </cell>
          <cell r="L64" t="str">
            <v>Pipa Untuk Pekerjaan Drainase</v>
          </cell>
          <cell r="M64" t="str">
            <v>M1</v>
          </cell>
          <cell r="N64" t="str">
            <v>-</v>
          </cell>
          <cell r="P64">
            <v>0</v>
          </cell>
        </row>
        <row r="65">
          <cell r="L65" t="str">
            <v>Di Bawah Permukaan</v>
          </cell>
        </row>
        <row r="67">
          <cell r="L67" t="str">
            <v>Jumlah Harga Pekerjaan Bab 2  (Dipindahkan ke Rekapitulasi Biaya)</v>
          </cell>
          <cell r="P67">
            <v>29837760.030000001</v>
          </cell>
        </row>
        <row r="69">
          <cell r="J69" t="str">
            <v>PROYEK</v>
          </cell>
          <cell r="K69" t="str">
            <v>:</v>
          </cell>
          <cell r="L69" t="str">
            <v>PENINGKATAN PRASARANA JALAN PROPINSI CABANG DINAS PU KOTAMOBAGU</v>
          </cell>
        </row>
        <row r="70">
          <cell r="L70" t="str">
            <v>DI KABUPATEN BOLAANG MONGONDOW WILAYAH  III</v>
          </cell>
        </row>
        <row r="71">
          <cell r="J71" t="str">
            <v>PAKET</v>
          </cell>
          <cell r="K71" t="str">
            <v>:</v>
          </cell>
          <cell r="L71" t="str">
            <v>KEMA - BELANG - MOLOBOG (SEKSI VIII), TARGET 2,50 KM</v>
          </cell>
        </row>
        <row r="72">
          <cell r="J72" t="str">
            <v>PROPINSI</v>
          </cell>
          <cell r="K72" t="str">
            <v>:</v>
          </cell>
          <cell r="L72" t="str">
            <v>SULAWESI UTARA</v>
          </cell>
        </row>
        <row r="73">
          <cell r="J73" t="str">
            <v>MATA</v>
          </cell>
          <cell r="M73" t="str">
            <v>SA</v>
          </cell>
          <cell r="N73" t="str">
            <v>PERKIRAAN</v>
          </cell>
          <cell r="O73" t="str">
            <v>HARGA</v>
          </cell>
          <cell r="P73" t="str">
            <v>HARGA</v>
          </cell>
        </row>
        <row r="74">
          <cell r="J74" t="str">
            <v>PEMBA</v>
          </cell>
          <cell r="L74" t="str">
            <v>URAIAN</v>
          </cell>
          <cell r="M74" t="str">
            <v>TU</v>
          </cell>
          <cell r="N74" t="str">
            <v>KUANTITAS</v>
          </cell>
          <cell r="O74" t="str">
            <v>SATUAN</v>
          </cell>
          <cell r="P74" t="str">
            <v>PEKERJAAN</v>
          </cell>
        </row>
        <row r="75">
          <cell r="J75" t="str">
            <v>YARAN</v>
          </cell>
          <cell r="M75" t="str">
            <v>AN</v>
          </cell>
          <cell r="O75" t="str">
            <v>( Rp.)</v>
          </cell>
          <cell r="P75" t="str">
            <v>( Rp.)</v>
          </cell>
        </row>
        <row r="76">
          <cell r="J76" t="str">
            <v>a</v>
          </cell>
          <cell r="L76" t="str">
            <v>b</v>
          </cell>
          <cell r="M76" t="str">
            <v>c</v>
          </cell>
          <cell r="N76" t="str">
            <v>d</v>
          </cell>
          <cell r="O76" t="str">
            <v>e</v>
          </cell>
          <cell r="P76" t="str">
            <v>f=(d x e)</v>
          </cell>
        </row>
        <row r="78">
          <cell r="J78" t="str">
            <v>BAB. III</v>
          </cell>
          <cell r="L78" t="str">
            <v>PEKERJAAN TANAH</v>
          </cell>
        </row>
        <row r="80">
          <cell r="J80" t="str">
            <v>3.1 (1)</v>
          </cell>
          <cell r="L80" t="str">
            <v>Galian Biasa</v>
          </cell>
          <cell r="M80" t="str">
            <v>M3</v>
          </cell>
          <cell r="N80">
            <v>9250</v>
          </cell>
          <cell r="O80">
            <v>8507.82</v>
          </cell>
          <cell r="P80">
            <v>78697335</v>
          </cell>
        </row>
        <row r="81">
          <cell r="J81" t="str">
            <v>3.1 (2)</v>
          </cell>
          <cell r="L81" t="str">
            <v>Galian Padas/Batuan</v>
          </cell>
          <cell r="M81" t="str">
            <v>M3</v>
          </cell>
          <cell r="N81">
            <v>1950</v>
          </cell>
          <cell r="O81">
            <v>25439.21</v>
          </cell>
          <cell r="P81">
            <v>49606459.5</v>
          </cell>
        </row>
        <row r="82">
          <cell r="J82" t="str">
            <v>3.2 (1)</v>
          </cell>
          <cell r="L82" t="str">
            <v>Urugan Biasa</v>
          </cell>
          <cell r="M82" t="str">
            <v>M3</v>
          </cell>
          <cell r="N82">
            <v>950</v>
          </cell>
          <cell r="O82">
            <v>15248.77</v>
          </cell>
          <cell r="P82">
            <v>14486331.5</v>
          </cell>
        </row>
        <row r="83">
          <cell r="J83" t="str">
            <v>3.2 (2)</v>
          </cell>
          <cell r="L83" t="str">
            <v>Urugan Pilihan</v>
          </cell>
          <cell r="M83" t="str">
            <v>M3</v>
          </cell>
          <cell r="P83">
            <v>0</v>
          </cell>
        </row>
        <row r="84">
          <cell r="J84" t="str">
            <v>3.3</v>
          </cell>
          <cell r="L84" t="str">
            <v>Penyiapan Badan Jalan</v>
          </cell>
          <cell r="M84" t="str">
            <v>M2</v>
          </cell>
          <cell r="P84">
            <v>0</v>
          </cell>
        </row>
        <row r="86">
          <cell r="L86" t="str">
            <v>Jumlah Harga Pekerjaan Bab 3  (Dipindahkan ke Rekapitulasi Biaya)</v>
          </cell>
          <cell r="P86">
            <v>142790126</v>
          </cell>
        </row>
        <row r="88">
          <cell r="J88" t="str">
            <v>BAB. IV</v>
          </cell>
          <cell r="L88" t="str">
            <v>PELEBARAN PERKERASAN</v>
          </cell>
        </row>
        <row r="89">
          <cell r="L89" t="str">
            <v>DAN BAHU JALAN</v>
          </cell>
        </row>
        <row r="91">
          <cell r="J91" t="str">
            <v>4.1 (1)</v>
          </cell>
          <cell r="L91" t="str">
            <v>Lapis Pondasi Agregat Kelas A</v>
          </cell>
          <cell r="M91" t="str">
            <v>M3</v>
          </cell>
          <cell r="N91" t="str">
            <v>-</v>
          </cell>
          <cell r="P91">
            <v>0</v>
          </cell>
        </row>
        <row r="92">
          <cell r="J92" t="str">
            <v>4.1 (2)</v>
          </cell>
          <cell r="L92" t="str">
            <v>Lapis Pondasi Agregat Kelas B</v>
          </cell>
          <cell r="M92" t="str">
            <v>M3</v>
          </cell>
          <cell r="N92">
            <v>750</v>
          </cell>
          <cell r="O92">
            <v>51506.9</v>
          </cell>
          <cell r="P92">
            <v>38630175</v>
          </cell>
        </row>
        <row r="93">
          <cell r="J93" t="str">
            <v>4.2 (1)</v>
          </cell>
          <cell r="L93" t="str">
            <v>Semen Untuk Pondasi Tanah Semen</v>
          </cell>
          <cell r="M93" t="str">
            <v>Ton</v>
          </cell>
          <cell r="N93" t="str">
            <v>-</v>
          </cell>
          <cell r="P93">
            <v>0</v>
          </cell>
        </row>
        <row r="94">
          <cell r="J94" t="str">
            <v>4.2 (2)</v>
          </cell>
          <cell r="L94" t="str">
            <v>Lapis Pondasi Tanah Semen</v>
          </cell>
          <cell r="M94" t="str">
            <v>M3</v>
          </cell>
          <cell r="N94" t="str">
            <v>-</v>
          </cell>
          <cell r="P94">
            <v>0</v>
          </cell>
        </row>
        <row r="95">
          <cell r="J95" t="str">
            <v>4.3 (1)</v>
          </cell>
          <cell r="L95" t="str">
            <v>Agregat Penutup Burtu</v>
          </cell>
          <cell r="M95" t="str">
            <v>M2</v>
          </cell>
          <cell r="N95" t="str">
            <v>-</v>
          </cell>
          <cell r="P95">
            <v>0</v>
          </cell>
        </row>
        <row r="96">
          <cell r="J96" t="str">
            <v>4.3 (2)</v>
          </cell>
          <cell r="L96" t="str">
            <v>Material Aspal Untuk Pekerjaan</v>
          </cell>
          <cell r="M96" t="str">
            <v>Liter</v>
          </cell>
          <cell r="N96" t="str">
            <v>-</v>
          </cell>
          <cell r="P96">
            <v>0</v>
          </cell>
        </row>
        <row r="97">
          <cell r="L97" t="str">
            <v>Pelaburan</v>
          </cell>
        </row>
        <row r="98">
          <cell r="J98" t="str">
            <v>4.3 (3)</v>
          </cell>
          <cell r="L98" t="str">
            <v>Lapis Resap Pengikat</v>
          </cell>
          <cell r="M98" t="str">
            <v>Liter</v>
          </cell>
          <cell r="N98" t="str">
            <v>-</v>
          </cell>
          <cell r="P98">
            <v>0</v>
          </cell>
        </row>
        <row r="100">
          <cell r="L100" t="str">
            <v>Jumlah Harga Pekerjaan Bab 4  (Dipindahkan ke Rekapitulasi Biaya)</v>
          </cell>
          <cell r="P100">
            <v>38630175</v>
          </cell>
        </row>
        <row r="102">
          <cell r="J102" t="str">
            <v>BAB. V</v>
          </cell>
          <cell r="L102" t="str">
            <v>PERKERASAN BERBUTIR</v>
          </cell>
        </row>
        <row r="104">
          <cell r="J104" t="str">
            <v>5.1 (1)</v>
          </cell>
          <cell r="L104" t="str">
            <v>Lapis Pondasi Agregat Kelas A</v>
          </cell>
          <cell r="M104" t="str">
            <v>M3</v>
          </cell>
          <cell r="N104">
            <v>1350</v>
          </cell>
          <cell r="O104">
            <v>64762.57</v>
          </cell>
          <cell r="P104">
            <v>87429469.5</v>
          </cell>
        </row>
        <row r="105">
          <cell r="J105" t="str">
            <v>5.1 (2)</v>
          </cell>
          <cell r="L105" t="str">
            <v>Lapis Pondasi Agregat Kelas B</v>
          </cell>
          <cell r="M105" t="str">
            <v>M3</v>
          </cell>
          <cell r="N105">
            <v>950</v>
          </cell>
          <cell r="O105">
            <v>51506.9</v>
          </cell>
          <cell r="P105">
            <v>48931555</v>
          </cell>
        </row>
        <row r="106">
          <cell r="J106" t="str">
            <v>5.2 (1)</v>
          </cell>
          <cell r="L106" t="str">
            <v>Lapis Pondasi Jalan Kelas C1</v>
          </cell>
          <cell r="M106" t="str">
            <v>M3</v>
          </cell>
          <cell r="N106" t="str">
            <v>-</v>
          </cell>
          <cell r="P106">
            <v>0</v>
          </cell>
        </row>
        <row r="107">
          <cell r="J107" t="str">
            <v>5.2 (2)</v>
          </cell>
          <cell r="L107" t="str">
            <v>Lapis Pondasi Jalan Kelas C2</v>
          </cell>
          <cell r="M107" t="str">
            <v>M3</v>
          </cell>
          <cell r="N107" t="str">
            <v>-</v>
          </cell>
          <cell r="P107">
            <v>0</v>
          </cell>
        </row>
        <row r="108">
          <cell r="J108" t="str">
            <v>5.4 (1)</v>
          </cell>
          <cell r="L108" t="str">
            <v>Semen Untuk Pondasi Tanah Semen</v>
          </cell>
          <cell r="M108" t="str">
            <v>Ton</v>
          </cell>
          <cell r="N108" t="str">
            <v>-</v>
          </cell>
          <cell r="P108">
            <v>0</v>
          </cell>
        </row>
        <row r="109">
          <cell r="J109" t="str">
            <v>5.4 (2)</v>
          </cell>
          <cell r="L109" t="str">
            <v>Lapis Pondasi Tanah Semen</v>
          </cell>
          <cell r="M109" t="str">
            <v>M3</v>
          </cell>
          <cell r="N109" t="str">
            <v>-</v>
          </cell>
          <cell r="P109">
            <v>0</v>
          </cell>
        </row>
        <row r="110">
          <cell r="J110" t="str">
            <v>5.4 (3)</v>
          </cell>
          <cell r="L110" t="str">
            <v>Beton Tumbuk</v>
          </cell>
          <cell r="M110" t="str">
            <v>M3</v>
          </cell>
          <cell r="N110" t="str">
            <v>-</v>
          </cell>
          <cell r="P110">
            <v>0</v>
          </cell>
        </row>
        <row r="112">
          <cell r="L112" t="str">
            <v>Jumlah Harga Pekerjaan Bab 5  (Dipindahkan ke Rekapitulasi Biaya)</v>
          </cell>
          <cell r="P112">
            <v>136361024.5</v>
          </cell>
        </row>
        <row r="114">
          <cell r="J114" t="str">
            <v>PROYEK</v>
          </cell>
          <cell r="K114" t="str">
            <v>:</v>
          </cell>
          <cell r="L114" t="str">
            <v>PENINGKATAN PRASARANA JALAN PROPINSI CABANG DINAS PU KOTAMOBAGU</v>
          </cell>
        </row>
        <row r="115">
          <cell r="L115" t="str">
            <v>DI KABUPATEN BOLAANG MONGONDOW WILAYAH  III</v>
          </cell>
        </row>
        <row r="116">
          <cell r="J116" t="str">
            <v>PAKET</v>
          </cell>
          <cell r="K116" t="str">
            <v>:</v>
          </cell>
          <cell r="L116" t="str">
            <v>KEMA - BELANG - MOLOBOG (SEKSI VIII), TARGET 2,50 KM</v>
          </cell>
        </row>
        <row r="117">
          <cell r="J117" t="str">
            <v>PROPINSI</v>
          </cell>
          <cell r="K117" t="str">
            <v>:</v>
          </cell>
          <cell r="L117" t="str">
            <v>SULAWESI UTARA</v>
          </cell>
        </row>
        <row r="118">
          <cell r="J118" t="str">
            <v>MATA</v>
          </cell>
          <cell r="M118" t="str">
            <v>SA</v>
          </cell>
          <cell r="N118" t="str">
            <v>PERKIRAAN</v>
          </cell>
          <cell r="O118" t="str">
            <v>HARGA</v>
          </cell>
          <cell r="P118" t="str">
            <v>HARGA</v>
          </cell>
        </row>
        <row r="119">
          <cell r="J119" t="str">
            <v>PEMBA</v>
          </cell>
          <cell r="L119" t="str">
            <v>URAIAN</v>
          </cell>
          <cell r="M119" t="str">
            <v>TU</v>
          </cell>
          <cell r="N119" t="str">
            <v>KUANTITAS</v>
          </cell>
          <cell r="O119" t="str">
            <v>SATUAN</v>
          </cell>
          <cell r="P119" t="str">
            <v>PEKERJAAN</v>
          </cell>
        </row>
        <row r="120">
          <cell r="J120" t="str">
            <v>YARAN</v>
          </cell>
          <cell r="M120" t="str">
            <v>AN</v>
          </cell>
          <cell r="O120" t="str">
            <v>( Rp.)</v>
          </cell>
          <cell r="P120" t="str">
            <v>( Rp.)</v>
          </cell>
        </row>
        <row r="121">
          <cell r="J121" t="str">
            <v>a</v>
          </cell>
          <cell r="L121" t="str">
            <v>b</v>
          </cell>
          <cell r="M121" t="str">
            <v>c</v>
          </cell>
          <cell r="N121" t="str">
            <v>d</v>
          </cell>
          <cell r="O121" t="str">
            <v>e</v>
          </cell>
          <cell r="P121" t="str">
            <v>f=(d x e)</v>
          </cell>
        </row>
        <row r="123">
          <cell r="J123" t="str">
            <v>BAB. VI</v>
          </cell>
          <cell r="L123" t="str">
            <v>PERKERASAN ASPAL</v>
          </cell>
        </row>
        <row r="125">
          <cell r="J125" t="str">
            <v>6.1(1)</v>
          </cell>
          <cell r="L125" t="str">
            <v>Lapis Resap Pengikat</v>
          </cell>
          <cell r="M125" t="str">
            <v>Liter</v>
          </cell>
          <cell r="N125">
            <v>9000</v>
          </cell>
          <cell r="O125">
            <v>2340.9539999999997</v>
          </cell>
          <cell r="P125">
            <v>21068586</v>
          </cell>
        </row>
        <row r="126">
          <cell r="J126" t="str">
            <v>6.1(2)</v>
          </cell>
          <cell r="L126" t="str">
            <v>Lapis Perekat</v>
          </cell>
          <cell r="M126" t="str">
            <v>Liter</v>
          </cell>
          <cell r="P126">
            <v>0</v>
          </cell>
        </row>
        <row r="127">
          <cell r="J127" t="str">
            <v>6.2(1)</v>
          </cell>
          <cell r="L127" t="str">
            <v>Agregat Penutup Burtu</v>
          </cell>
          <cell r="M127" t="str">
            <v>M2</v>
          </cell>
          <cell r="N127" t="str">
            <v>-</v>
          </cell>
          <cell r="P127">
            <v>0</v>
          </cell>
        </row>
        <row r="128">
          <cell r="J128" t="str">
            <v>6.2(2)</v>
          </cell>
          <cell r="L128" t="str">
            <v>Agregat Penutup Burda</v>
          </cell>
          <cell r="M128" t="str">
            <v>M2</v>
          </cell>
          <cell r="N128" t="str">
            <v>-</v>
          </cell>
          <cell r="P128">
            <v>0</v>
          </cell>
        </row>
        <row r="129">
          <cell r="J129" t="str">
            <v>6.2(3)</v>
          </cell>
          <cell r="L129" t="str">
            <v>Material Aspal Untuk Pekerjaan</v>
          </cell>
          <cell r="M129" t="str">
            <v>Liter</v>
          </cell>
          <cell r="N129" t="str">
            <v>-</v>
          </cell>
          <cell r="P129">
            <v>0</v>
          </cell>
        </row>
        <row r="130">
          <cell r="L130" t="str">
            <v>Pelaburan</v>
          </cell>
        </row>
        <row r="131">
          <cell r="J131" t="str">
            <v>6.3(3)</v>
          </cell>
          <cell r="L131" t="str">
            <v>Lapis Permukaan Lataston (HRS)</v>
          </cell>
          <cell r="M131" t="str">
            <v>M2</v>
          </cell>
          <cell r="N131" t="str">
            <v>-</v>
          </cell>
          <cell r="P131">
            <v>0</v>
          </cell>
        </row>
        <row r="132">
          <cell r="J132" t="str">
            <v>6.3(4)</v>
          </cell>
          <cell r="L132" t="str">
            <v>Lapis Permukaan Laston (AC) t=4cm</v>
          </cell>
          <cell r="M132" t="str">
            <v>M2</v>
          </cell>
          <cell r="P132">
            <v>0</v>
          </cell>
        </row>
        <row r="133">
          <cell r="J133" t="str">
            <v>6.3(5)</v>
          </cell>
          <cell r="L133" t="str">
            <v>Asphalt Treated Base (ATB)</v>
          </cell>
          <cell r="M133" t="str">
            <v>M3</v>
          </cell>
          <cell r="P133">
            <v>0</v>
          </cell>
        </row>
        <row r="134">
          <cell r="J134" t="str">
            <v>6.3(5) a</v>
          </cell>
          <cell r="L134" t="str">
            <v>Asphalt Treated Base Levelling (ATBL)</v>
          </cell>
          <cell r="M134" t="str">
            <v>Ton</v>
          </cell>
          <cell r="N134" t="str">
            <v>-</v>
          </cell>
          <cell r="P134">
            <v>0</v>
          </cell>
        </row>
        <row r="135">
          <cell r="J135" t="str">
            <v>6.4(1)</v>
          </cell>
          <cell r="L135" t="str">
            <v>Lasbutag    t = 3 cm</v>
          </cell>
          <cell r="M135" t="str">
            <v>M2</v>
          </cell>
          <cell r="P135">
            <v>0</v>
          </cell>
        </row>
        <row r="136">
          <cell r="J136" t="str">
            <v>6.6</v>
          </cell>
          <cell r="L136" t="str">
            <v>Lapis Penetrasi Macadam</v>
          </cell>
          <cell r="M136" t="str">
            <v>M2</v>
          </cell>
          <cell r="N136">
            <v>11250</v>
          </cell>
          <cell r="O136">
            <v>14897.19</v>
          </cell>
          <cell r="P136">
            <v>167593387.5</v>
          </cell>
        </row>
        <row r="138">
          <cell r="L138" t="str">
            <v>Jumlah Harga Pekerjaan Bab 6  (Dipindahkan ke Rekapitulasi Biaya)</v>
          </cell>
          <cell r="P138">
            <v>188661973.5</v>
          </cell>
        </row>
        <row r="140">
          <cell r="J140" t="str">
            <v>BAB. VII</v>
          </cell>
          <cell r="L140" t="str">
            <v>STRUKTUR</v>
          </cell>
        </row>
        <row r="142">
          <cell r="J142" t="str">
            <v>7.1 (1)</v>
          </cell>
          <cell r="L142" t="str">
            <v>Beton Untuk Struktur   K - 275</v>
          </cell>
          <cell r="M142" t="str">
            <v>M3</v>
          </cell>
          <cell r="P142">
            <v>0</v>
          </cell>
        </row>
        <row r="143">
          <cell r="J143" t="str">
            <v>7.1 (2)</v>
          </cell>
          <cell r="L143" t="str">
            <v>Beton Tak Bertulang</v>
          </cell>
          <cell r="M143" t="str">
            <v>M3</v>
          </cell>
          <cell r="P143">
            <v>0</v>
          </cell>
        </row>
        <row r="144">
          <cell r="J144" t="str">
            <v>7.2</v>
          </cell>
          <cell r="L144" t="str">
            <v>Baja Tulangan</v>
          </cell>
          <cell r="M144" t="str">
            <v>Kg</v>
          </cell>
          <cell r="P144">
            <v>0</v>
          </cell>
        </row>
        <row r="145">
          <cell r="J145" t="str">
            <v>7.4</v>
          </cell>
          <cell r="L145" t="str">
            <v>Pasangan Batu dg adukan</v>
          </cell>
          <cell r="M145" t="str">
            <v>M3</v>
          </cell>
          <cell r="N145">
            <v>45</v>
          </cell>
          <cell r="O145">
            <v>169831.75</v>
          </cell>
          <cell r="P145">
            <v>7642428.75</v>
          </cell>
        </row>
        <row r="146">
          <cell r="J146" t="str">
            <v>7.5 (1)</v>
          </cell>
          <cell r="L146" t="str">
            <v>Pasangan Batu Kosong diisi adukan</v>
          </cell>
          <cell r="M146" t="str">
            <v>M3</v>
          </cell>
        </row>
        <row r="147">
          <cell r="J147" t="str">
            <v>7.5 (2a)</v>
          </cell>
          <cell r="L147" t="str">
            <v>Timbunan Batu &gt; 1.000 Kg</v>
          </cell>
          <cell r="M147" t="str">
            <v>M3</v>
          </cell>
          <cell r="N147" t="str">
            <v>-</v>
          </cell>
          <cell r="P147">
            <v>0</v>
          </cell>
        </row>
        <row r="148">
          <cell r="J148" t="str">
            <v>7.5 (2b)</v>
          </cell>
          <cell r="L148" t="str">
            <v>Timbunan Batu &gt; 250 - 300 Kg</v>
          </cell>
          <cell r="M148" t="str">
            <v>M3</v>
          </cell>
          <cell r="N148" t="str">
            <v>-</v>
          </cell>
          <cell r="P148">
            <v>0</v>
          </cell>
        </row>
        <row r="149">
          <cell r="J149" t="str">
            <v>7.5 (2c)</v>
          </cell>
          <cell r="L149" t="str">
            <v>Timbunan Batu &gt; 40 - 250 Kg</v>
          </cell>
          <cell r="M149" t="str">
            <v>M3</v>
          </cell>
          <cell r="N149" t="str">
            <v>-</v>
          </cell>
          <cell r="P149">
            <v>0</v>
          </cell>
        </row>
        <row r="150">
          <cell r="J150" t="str">
            <v>7.5 (2d)</v>
          </cell>
          <cell r="L150" t="str">
            <v>Timbunan Batu &gt; 15 - 40 Kg</v>
          </cell>
          <cell r="M150" t="str">
            <v>M3</v>
          </cell>
          <cell r="N150" t="str">
            <v>-</v>
          </cell>
          <cell r="P150">
            <v>0</v>
          </cell>
        </row>
        <row r="151">
          <cell r="J151" t="str">
            <v>7.5 (4)</v>
          </cell>
          <cell r="L151" t="str">
            <v>Geotekstil Untuk Perkuatan Tanah</v>
          </cell>
          <cell r="M151" t="str">
            <v>M2</v>
          </cell>
          <cell r="N151" t="str">
            <v>-</v>
          </cell>
          <cell r="P151">
            <v>0</v>
          </cell>
        </row>
        <row r="152">
          <cell r="J152" t="str">
            <v>7.6</v>
          </cell>
          <cell r="L152" t="str">
            <v>B r o n j o n g</v>
          </cell>
          <cell r="M152" t="str">
            <v>M3</v>
          </cell>
          <cell r="P152">
            <v>0</v>
          </cell>
        </row>
        <row r="154">
          <cell r="L154" t="str">
            <v>Jumlah Harga Pekerjaan Bab 7  (Dipindahkan ke Rekapitulasi Biaya)</v>
          </cell>
          <cell r="P154">
            <v>7642428.75</v>
          </cell>
        </row>
        <row r="156">
          <cell r="J156" t="str">
            <v>PROYEK</v>
          </cell>
          <cell r="K156" t="str">
            <v>:</v>
          </cell>
          <cell r="L156" t="str">
            <v>PENINGKATAN PRASARANA JALAN PROPINSI CABANG DINAS PU KOTAMOBAGU</v>
          </cell>
        </row>
        <row r="157">
          <cell r="L157" t="str">
            <v>DI KABUPATEN BOLAANG MONGONDOW WILAYAH  III</v>
          </cell>
        </row>
        <row r="158">
          <cell r="J158" t="str">
            <v>PAKET</v>
          </cell>
          <cell r="K158" t="str">
            <v>:</v>
          </cell>
          <cell r="L158" t="str">
            <v>KEMA - BELANG - MOLOBOG (SEKSI VIII), TARGET 2,50 KM</v>
          </cell>
        </row>
        <row r="159">
          <cell r="J159" t="str">
            <v>PROPINSI</v>
          </cell>
          <cell r="K159" t="str">
            <v>:</v>
          </cell>
          <cell r="L159" t="str">
            <v>SULAWESI UTARA</v>
          </cell>
        </row>
        <row r="160">
          <cell r="J160" t="str">
            <v>MATA</v>
          </cell>
          <cell r="M160" t="str">
            <v>SA</v>
          </cell>
          <cell r="N160" t="str">
            <v>PERKIRAAN</v>
          </cell>
          <cell r="O160" t="str">
            <v>HARGA</v>
          </cell>
          <cell r="P160" t="str">
            <v>HARGA</v>
          </cell>
        </row>
        <row r="161">
          <cell r="J161" t="str">
            <v>PEMBA</v>
          </cell>
          <cell r="L161" t="str">
            <v>URAIAN</v>
          </cell>
          <cell r="M161" t="str">
            <v>TU</v>
          </cell>
          <cell r="N161" t="str">
            <v>KUANTITAS</v>
          </cell>
          <cell r="O161" t="str">
            <v>SATUAN</v>
          </cell>
          <cell r="P161" t="str">
            <v>PEKERJAAN</v>
          </cell>
        </row>
        <row r="162">
          <cell r="J162" t="str">
            <v>YARAN</v>
          </cell>
          <cell r="M162" t="str">
            <v>AN</v>
          </cell>
          <cell r="O162" t="str">
            <v>( Rp.)</v>
          </cell>
          <cell r="P162" t="str">
            <v>( Rp.)</v>
          </cell>
        </row>
        <row r="163">
          <cell r="J163" t="str">
            <v>a</v>
          </cell>
          <cell r="L163" t="str">
            <v>b</v>
          </cell>
          <cell r="M163" t="str">
            <v>c</v>
          </cell>
          <cell r="N163" t="str">
            <v>d</v>
          </cell>
          <cell r="O163" t="str">
            <v>e</v>
          </cell>
          <cell r="P163" t="str">
            <v>f=(d x e)</v>
          </cell>
        </row>
        <row r="165">
          <cell r="J165" t="str">
            <v>BAB. VIII</v>
          </cell>
          <cell r="L165" t="str">
            <v>PENGEMBALIAN KONDISI</v>
          </cell>
        </row>
        <row r="166">
          <cell r="L166" t="str">
            <v>DAN PEKERJAAN MINOR</v>
          </cell>
        </row>
        <row r="168">
          <cell r="J168" t="str">
            <v>8.1 (1)</v>
          </cell>
          <cell r="L168" t="str">
            <v>Lapis Pondasi Agregat Kelas A</v>
          </cell>
          <cell r="M168" t="str">
            <v>M3</v>
          </cell>
          <cell r="N168" t="str">
            <v>-</v>
          </cell>
          <cell r="P168">
            <v>0</v>
          </cell>
        </row>
        <row r="169">
          <cell r="L169" t="str">
            <v>Untuk Pekerjaan Minor</v>
          </cell>
        </row>
        <row r="170">
          <cell r="J170" t="str">
            <v>8.1 (2)</v>
          </cell>
          <cell r="L170" t="str">
            <v>Lapis Pondasi Agregat Kelas B</v>
          </cell>
          <cell r="M170" t="str">
            <v>M3</v>
          </cell>
          <cell r="P170">
            <v>0</v>
          </cell>
        </row>
        <row r="171">
          <cell r="L171" t="str">
            <v>Untuk Pekerjaan Minor</v>
          </cell>
        </row>
        <row r="172">
          <cell r="J172" t="str">
            <v>8.1 (3)</v>
          </cell>
          <cell r="L172" t="str">
            <v>Agregat Untuk Lapis Pondasi Jalan</v>
          </cell>
          <cell r="M172" t="str">
            <v>M3</v>
          </cell>
          <cell r="N172" t="str">
            <v>-</v>
          </cell>
          <cell r="P172">
            <v>0</v>
          </cell>
        </row>
        <row r="173">
          <cell r="L173" t="str">
            <v>Tanpa Penutup Untuk Pek. Minor</v>
          </cell>
        </row>
        <row r="174">
          <cell r="J174" t="str">
            <v>8.1 (4)</v>
          </cell>
          <cell r="L174" t="str">
            <v>Waterbound Macadam</v>
          </cell>
          <cell r="M174" t="str">
            <v>M3</v>
          </cell>
          <cell r="N174" t="str">
            <v>-</v>
          </cell>
          <cell r="P174">
            <v>0</v>
          </cell>
        </row>
        <row r="175">
          <cell r="L175" t="str">
            <v>Untuk Pekerjaan Minor</v>
          </cell>
        </row>
        <row r="176">
          <cell r="J176" t="str">
            <v>8.1 (5)</v>
          </cell>
          <cell r="L176" t="str">
            <v>Campuran Aspal Panas</v>
          </cell>
          <cell r="M176" t="str">
            <v>M3</v>
          </cell>
          <cell r="N176" t="str">
            <v>-</v>
          </cell>
          <cell r="P176">
            <v>0</v>
          </cell>
        </row>
        <row r="177">
          <cell r="L177" t="str">
            <v>Untuk Pekerjaan Minor</v>
          </cell>
        </row>
        <row r="178">
          <cell r="J178" t="str">
            <v>8.1 (6)</v>
          </cell>
          <cell r="L178" t="str">
            <v>Lasbutag atau Latasbusir</v>
          </cell>
          <cell r="M178" t="str">
            <v>M3</v>
          </cell>
          <cell r="N178" t="str">
            <v>-</v>
          </cell>
          <cell r="P178">
            <v>0</v>
          </cell>
        </row>
        <row r="179">
          <cell r="L179" t="str">
            <v>Untuk Pekerjaan Minor</v>
          </cell>
        </row>
        <row r="180">
          <cell r="J180" t="str">
            <v>8.1 (7)</v>
          </cell>
          <cell r="L180" t="str">
            <v>Penetrasi Macadam</v>
          </cell>
          <cell r="M180" t="str">
            <v>M3</v>
          </cell>
          <cell r="N180" t="str">
            <v>-</v>
          </cell>
          <cell r="P180">
            <v>0</v>
          </cell>
        </row>
        <row r="181">
          <cell r="L181" t="str">
            <v>Untuk Pekerjaan Minor</v>
          </cell>
        </row>
        <row r="182">
          <cell r="J182" t="str">
            <v>8.1 (8)</v>
          </cell>
          <cell r="L182" t="str">
            <v>Campuran Aspal Dingin</v>
          </cell>
          <cell r="M182" t="str">
            <v>M3</v>
          </cell>
          <cell r="N182" t="str">
            <v>-</v>
          </cell>
          <cell r="P182">
            <v>0</v>
          </cell>
        </row>
        <row r="183">
          <cell r="L183" t="str">
            <v>Untuk Pekerjaan Minor</v>
          </cell>
        </row>
        <row r="184">
          <cell r="J184" t="str">
            <v>8.1 (9)</v>
          </cell>
          <cell r="L184" t="str">
            <v>Bitumen Untuk Pengisian</v>
          </cell>
          <cell r="M184" t="str">
            <v>Liter</v>
          </cell>
          <cell r="N184" t="str">
            <v>-</v>
          </cell>
          <cell r="P184">
            <v>0</v>
          </cell>
        </row>
        <row r="185">
          <cell r="L185" t="str">
            <v>Retak-retak</v>
          </cell>
        </row>
        <row r="186">
          <cell r="J186" t="str">
            <v>8.2</v>
          </cell>
          <cell r="L186" t="str">
            <v>Galian Untuk Bahu Jalan dan</v>
          </cell>
          <cell r="M186" t="str">
            <v>M3</v>
          </cell>
          <cell r="N186" t="str">
            <v>-</v>
          </cell>
          <cell r="P186">
            <v>0</v>
          </cell>
        </row>
        <row r="187">
          <cell r="L187" t="str">
            <v>Pekerjaan Minor Lainnya.</v>
          </cell>
        </row>
        <row r="188">
          <cell r="J188" t="str">
            <v>8.3</v>
          </cell>
          <cell r="L188" t="str">
            <v>Stabilisasi Dengan Tanaman</v>
          </cell>
          <cell r="M188" t="str">
            <v>M2</v>
          </cell>
          <cell r="N188" t="str">
            <v>-</v>
          </cell>
          <cell r="P188">
            <v>0</v>
          </cell>
        </row>
        <row r="189">
          <cell r="J189" t="str">
            <v>8.4 (1)</v>
          </cell>
          <cell r="L189" t="str">
            <v>Marka Jalan</v>
          </cell>
          <cell r="M189" t="str">
            <v>M2</v>
          </cell>
          <cell r="N189" t="str">
            <v>-</v>
          </cell>
          <cell r="P189">
            <v>0</v>
          </cell>
        </row>
        <row r="190">
          <cell r="J190" t="str">
            <v>8.4 (2)</v>
          </cell>
          <cell r="L190" t="str">
            <v>Rambu Jalan</v>
          </cell>
          <cell r="M190" t="str">
            <v>Buah</v>
          </cell>
          <cell r="N190" t="str">
            <v>-</v>
          </cell>
          <cell r="P190">
            <v>0</v>
          </cell>
        </row>
        <row r="191">
          <cell r="J191" t="str">
            <v>8.4 (3)</v>
          </cell>
          <cell r="L191" t="str">
            <v>Patok Pengarah</v>
          </cell>
          <cell r="M191" t="str">
            <v>Buah</v>
          </cell>
          <cell r="N191" t="str">
            <v>-</v>
          </cell>
        </row>
        <row r="192">
          <cell r="J192" t="str">
            <v>8.4 (4)</v>
          </cell>
          <cell r="L192" t="str">
            <v>Patok Kilometer</v>
          </cell>
          <cell r="M192" t="str">
            <v>Buah</v>
          </cell>
          <cell r="N192" t="str">
            <v>-</v>
          </cell>
          <cell r="P192">
            <v>0</v>
          </cell>
        </row>
        <row r="193">
          <cell r="J193" t="str">
            <v>8.4 (5)</v>
          </cell>
          <cell r="L193" t="str">
            <v>Rel Pengaman</v>
          </cell>
          <cell r="M193" t="str">
            <v>M1</v>
          </cell>
          <cell r="N193" t="str">
            <v>-</v>
          </cell>
          <cell r="P193">
            <v>0</v>
          </cell>
        </row>
        <row r="194">
          <cell r="J194" t="str">
            <v>8.5 (1)</v>
          </cell>
          <cell r="L194" t="str">
            <v>Pengembalian Kondisi Lantai</v>
          </cell>
          <cell r="M194" t="str">
            <v>M2</v>
          </cell>
          <cell r="N194" t="str">
            <v>-</v>
          </cell>
          <cell r="P194">
            <v>0</v>
          </cell>
        </row>
        <row r="195">
          <cell r="L195" t="str">
            <v>Jembatan Beton</v>
          </cell>
        </row>
        <row r="196">
          <cell r="J196" t="str">
            <v>8.5 (2)</v>
          </cell>
          <cell r="L196" t="str">
            <v>Pengembalian Kondisi Lantai</v>
          </cell>
          <cell r="M196" t="str">
            <v>M2</v>
          </cell>
          <cell r="N196" t="str">
            <v>-</v>
          </cell>
          <cell r="P196">
            <v>0</v>
          </cell>
        </row>
        <row r="197">
          <cell r="L197" t="str">
            <v>Jembatan Kayu</v>
          </cell>
        </row>
        <row r="198">
          <cell r="J198" t="str">
            <v>8.5 (3)</v>
          </cell>
          <cell r="L198" t="str">
            <v>Pengecatan Jembatan Struktur</v>
          </cell>
          <cell r="M198" t="str">
            <v>M2</v>
          </cell>
          <cell r="N198" t="str">
            <v>-</v>
          </cell>
          <cell r="P198">
            <v>0</v>
          </cell>
        </row>
        <row r="199">
          <cell r="L199" t="str">
            <v>Baja</v>
          </cell>
        </row>
        <row r="201">
          <cell r="L201" t="str">
            <v>Jumlah Harga Pekerjaan Bab 8  (Dipindahkan ke Rekapitulasi Biaya)</v>
          </cell>
          <cell r="P201">
            <v>0</v>
          </cell>
        </row>
        <row r="203">
          <cell r="J203" t="str">
            <v>PROYEK</v>
          </cell>
          <cell r="K203" t="str">
            <v>:</v>
          </cell>
          <cell r="L203" t="str">
            <v>PENINGKATAN PRASARANA JALAN PROPINSI CABANG DINAS PU KOTAMOBAGU</v>
          </cell>
        </row>
        <row r="204">
          <cell r="L204" t="str">
            <v>DI KABUPATEN BOLAANG MONGONDOW WILAYAH  III</v>
          </cell>
        </row>
        <row r="205">
          <cell r="J205" t="str">
            <v>PAKET</v>
          </cell>
          <cell r="K205" t="str">
            <v>:</v>
          </cell>
          <cell r="L205" t="str">
            <v>KEMA - BELANG - MOLOBOG (SEKSI VIII), TARGET 2,50 KM</v>
          </cell>
        </row>
        <row r="206">
          <cell r="J206" t="str">
            <v>PROPINSI</v>
          </cell>
          <cell r="K206" t="str">
            <v>:</v>
          </cell>
          <cell r="L206" t="str">
            <v>SULAWESI UTARA</v>
          </cell>
        </row>
        <row r="207">
          <cell r="J207" t="str">
            <v>MATA</v>
          </cell>
          <cell r="M207" t="str">
            <v>SA</v>
          </cell>
          <cell r="N207" t="str">
            <v>PERKIRAAN</v>
          </cell>
          <cell r="O207" t="str">
            <v>HARGA</v>
          </cell>
          <cell r="P207" t="str">
            <v>HARGA</v>
          </cell>
        </row>
        <row r="208">
          <cell r="J208" t="str">
            <v>PEMBA</v>
          </cell>
          <cell r="L208" t="str">
            <v>URAIAN</v>
          </cell>
          <cell r="M208" t="str">
            <v>TU</v>
          </cell>
          <cell r="N208" t="str">
            <v>KUANTITAS</v>
          </cell>
          <cell r="O208" t="str">
            <v>SATUAN</v>
          </cell>
          <cell r="P208" t="str">
            <v>PEKERJAAN</v>
          </cell>
        </row>
        <row r="209">
          <cell r="J209" t="str">
            <v>YARAN</v>
          </cell>
          <cell r="M209" t="str">
            <v>AN</v>
          </cell>
          <cell r="O209" t="str">
            <v>( Rp.)</v>
          </cell>
          <cell r="P209" t="str">
            <v>( Rp.)</v>
          </cell>
        </row>
        <row r="210">
          <cell r="J210" t="str">
            <v>a</v>
          </cell>
          <cell r="L210" t="str">
            <v>b</v>
          </cell>
          <cell r="M210" t="str">
            <v>c</v>
          </cell>
          <cell r="N210" t="str">
            <v>d</v>
          </cell>
          <cell r="O210" t="str">
            <v>e</v>
          </cell>
          <cell r="P210" t="str">
            <v>f=(d x e)</v>
          </cell>
        </row>
        <row r="212">
          <cell r="J212" t="str">
            <v>BAB. IX</v>
          </cell>
          <cell r="L212" t="str">
            <v>PEKERJAAN HARIAN</v>
          </cell>
        </row>
        <row r="214">
          <cell r="J214" t="str">
            <v>9.1</v>
          </cell>
          <cell r="L214" t="str">
            <v>Mandor</v>
          </cell>
          <cell r="M214" t="str">
            <v>Jam</v>
          </cell>
          <cell r="N214" t="str">
            <v>-</v>
          </cell>
          <cell r="P214">
            <v>0</v>
          </cell>
        </row>
        <row r="215">
          <cell r="J215" t="str">
            <v>9.2</v>
          </cell>
          <cell r="L215" t="str">
            <v>Pekerja</v>
          </cell>
          <cell r="M215" t="str">
            <v>Jam</v>
          </cell>
          <cell r="N215" t="str">
            <v>-</v>
          </cell>
          <cell r="P215">
            <v>0</v>
          </cell>
        </row>
        <row r="216">
          <cell r="J216" t="str">
            <v>9.3</v>
          </cell>
          <cell r="L216" t="str">
            <v>Tukang Kayu, Tukang Batu, dll.</v>
          </cell>
          <cell r="M216" t="str">
            <v>Jam</v>
          </cell>
          <cell r="N216" t="str">
            <v>-</v>
          </cell>
          <cell r="P216">
            <v>0</v>
          </cell>
        </row>
        <row r="217">
          <cell r="J217" t="str">
            <v>9.4</v>
          </cell>
          <cell r="L217" t="str">
            <v>Dump Truck 3-4 m3</v>
          </cell>
          <cell r="M217" t="str">
            <v>Jam</v>
          </cell>
          <cell r="N217" t="str">
            <v>-</v>
          </cell>
          <cell r="P217">
            <v>0</v>
          </cell>
        </row>
        <row r="218">
          <cell r="J218" t="str">
            <v>9.5</v>
          </cell>
          <cell r="L218" t="str">
            <v>Truk Dengan Bak Terbuka 3-4 m3</v>
          </cell>
          <cell r="M218" t="str">
            <v>Jam</v>
          </cell>
          <cell r="N218" t="str">
            <v>-</v>
          </cell>
          <cell r="P218">
            <v>0</v>
          </cell>
        </row>
        <row r="219">
          <cell r="J219" t="str">
            <v>9.6</v>
          </cell>
          <cell r="L219" t="str">
            <v>Water Tanker 300-4500 liter</v>
          </cell>
          <cell r="M219" t="str">
            <v>Jam</v>
          </cell>
          <cell r="N219" t="str">
            <v>-</v>
          </cell>
          <cell r="P219">
            <v>0</v>
          </cell>
        </row>
        <row r="220">
          <cell r="J220" t="str">
            <v>9.7</v>
          </cell>
          <cell r="L220" t="str">
            <v>BuldOzer 100-150 Hp</v>
          </cell>
          <cell r="M220" t="str">
            <v>Jam</v>
          </cell>
          <cell r="N220" t="str">
            <v>-</v>
          </cell>
          <cell r="P220">
            <v>0</v>
          </cell>
        </row>
        <row r="221">
          <cell r="J221" t="str">
            <v>9.8</v>
          </cell>
          <cell r="L221" t="str">
            <v>Motor Grader 75 - 100 Hp</v>
          </cell>
          <cell r="M221" t="str">
            <v>Jam</v>
          </cell>
          <cell r="N221" t="str">
            <v>-</v>
          </cell>
          <cell r="P221">
            <v>0</v>
          </cell>
        </row>
        <row r="222">
          <cell r="J222" t="str">
            <v>9.9</v>
          </cell>
          <cell r="L222" t="str">
            <v>Wheel Loader 1.0 - 1.6 m3</v>
          </cell>
          <cell r="M222" t="str">
            <v>Jam</v>
          </cell>
          <cell r="N222" t="str">
            <v>-</v>
          </cell>
          <cell r="P222">
            <v>0</v>
          </cell>
        </row>
        <row r="223">
          <cell r="J223" t="str">
            <v>9.10</v>
          </cell>
          <cell r="L223" t="str">
            <v>Track Loader 75-100 Hp</v>
          </cell>
          <cell r="M223" t="str">
            <v>Jam</v>
          </cell>
          <cell r="N223" t="str">
            <v>-</v>
          </cell>
          <cell r="P223">
            <v>0</v>
          </cell>
        </row>
        <row r="224">
          <cell r="J224" t="str">
            <v>9.11</v>
          </cell>
          <cell r="L224" t="str">
            <v>Excavator 80-140 Hp</v>
          </cell>
          <cell r="M224" t="str">
            <v>Jam</v>
          </cell>
          <cell r="N224" t="str">
            <v>-</v>
          </cell>
          <cell r="P224">
            <v>0</v>
          </cell>
        </row>
        <row r="225">
          <cell r="J225" t="str">
            <v>9.12</v>
          </cell>
          <cell r="L225" t="str">
            <v>Crane 10-15 Ton</v>
          </cell>
          <cell r="M225" t="str">
            <v>Jam</v>
          </cell>
          <cell r="N225" t="str">
            <v>-</v>
          </cell>
          <cell r="P225">
            <v>0</v>
          </cell>
        </row>
        <row r="226">
          <cell r="J226" t="str">
            <v>9.13</v>
          </cell>
          <cell r="L226" t="str">
            <v>Mesin Gilas Roda Besi 6-9 ton</v>
          </cell>
          <cell r="M226" t="str">
            <v>Jam</v>
          </cell>
          <cell r="N226" t="str">
            <v>-</v>
          </cell>
          <cell r="P226">
            <v>0</v>
          </cell>
        </row>
        <row r="227">
          <cell r="J227" t="str">
            <v>9.14</v>
          </cell>
          <cell r="L227" t="str">
            <v>Mesin Gilas Penggetar 5-8 ton</v>
          </cell>
          <cell r="M227" t="str">
            <v>Jam</v>
          </cell>
          <cell r="N227" t="str">
            <v>-</v>
          </cell>
          <cell r="P227">
            <v>0</v>
          </cell>
        </row>
        <row r="228">
          <cell r="J228" t="str">
            <v>9.15</v>
          </cell>
          <cell r="L228" t="str">
            <v>Pemadat Dgn. Penggetar 1.5-3 Hp</v>
          </cell>
          <cell r="M228" t="str">
            <v>Jam</v>
          </cell>
          <cell r="N228" t="str">
            <v>-</v>
          </cell>
          <cell r="P228">
            <v>0</v>
          </cell>
        </row>
        <row r="229">
          <cell r="J229" t="str">
            <v>9.16</v>
          </cell>
          <cell r="L229" t="str">
            <v>Mesin Gilas Roda Karet 8-10 ton</v>
          </cell>
          <cell r="M229" t="str">
            <v>Jam</v>
          </cell>
          <cell r="N229" t="str">
            <v>-</v>
          </cell>
          <cell r="P229">
            <v>0</v>
          </cell>
        </row>
        <row r="230">
          <cell r="J230" t="str">
            <v>9.17</v>
          </cell>
          <cell r="L230" t="str">
            <v>Kompresor 4000-1500 l/m</v>
          </cell>
          <cell r="M230" t="str">
            <v>Jam</v>
          </cell>
          <cell r="N230" t="str">
            <v>-</v>
          </cell>
          <cell r="P230">
            <v>0</v>
          </cell>
        </row>
        <row r="231">
          <cell r="J231" t="str">
            <v>9.18</v>
          </cell>
          <cell r="L231" t="str">
            <v>Mesin Pengaduk Beton 0.3-0.6 m3</v>
          </cell>
          <cell r="M231" t="str">
            <v>Jam</v>
          </cell>
          <cell r="N231" t="str">
            <v>-</v>
          </cell>
          <cell r="P231">
            <v>0</v>
          </cell>
        </row>
        <row r="232">
          <cell r="J232" t="str">
            <v>9.19</v>
          </cell>
          <cell r="L232" t="str">
            <v>Pompa Air 70-100 mm</v>
          </cell>
          <cell r="M232" t="str">
            <v>Jam</v>
          </cell>
          <cell r="N232" t="str">
            <v>-</v>
          </cell>
          <cell r="P232">
            <v>0</v>
          </cell>
        </row>
        <row r="233">
          <cell r="J233" t="str">
            <v>9.20</v>
          </cell>
          <cell r="L233" t="str">
            <v>Benkelman Beam Test</v>
          </cell>
          <cell r="M233" t="str">
            <v>Titik</v>
          </cell>
          <cell r="N233" t="str">
            <v>-</v>
          </cell>
          <cell r="P233">
            <v>0</v>
          </cell>
        </row>
        <row r="234">
          <cell r="J234" t="str">
            <v>9.21</v>
          </cell>
          <cell r="L234" t="str">
            <v>DCP Test</v>
          </cell>
          <cell r="M234" t="str">
            <v>Titik</v>
          </cell>
          <cell r="N234" t="str">
            <v>-</v>
          </cell>
          <cell r="P234">
            <v>0</v>
          </cell>
        </row>
        <row r="236">
          <cell r="L236" t="str">
            <v>Jumlah Harga Pekerjaan Bab 9  (Dipindahkan ke Rekapitulasi Biaya)</v>
          </cell>
          <cell r="P236">
            <v>0</v>
          </cell>
        </row>
        <row r="238">
          <cell r="J238" t="str">
            <v>PROYEK</v>
          </cell>
          <cell r="K238" t="str">
            <v>:</v>
          </cell>
          <cell r="L238" t="str">
            <v>PENINGKATAN PRASARANA JALAN PROPINSI CABANG DINAS PU KOTAMOBAGU</v>
          </cell>
        </row>
        <row r="239">
          <cell r="L239" t="str">
            <v>DI KABUPATEN BOLAANG MONGONDOW WILAYAH  III</v>
          </cell>
        </row>
        <row r="240">
          <cell r="J240" t="str">
            <v>PAKET</v>
          </cell>
          <cell r="K240" t="str">
            <v>:</v>
          </cell>
          <cell r="L240" t="str">
            <v>KEMA - BELANG - MOLOBOG (SEKSI VIII), TARGET 2,50 KM</v>
          </cell>
        </row>
        <row r="241">
          <cell r="J241" t="str">
            <v>PROPINSI</v>
          </cell>
          <cell r="K241" t="str">
            <v>:</v>
          </cell>
          <cell r="L241" t="str">
            <v>SULAWESI UTARA</v>
          </cell>
        </row>
        <row r="242">
          <cell r="J242" t="str">
            <v>MATA</v>
          </cell>
          <cell r="M242" t="str">
            <v>SA</v>
          </cell>
          <cell r="N242" t="str">
            <v>PERKIRAAN</v>
          </cell>
          <cell r="O242" t="str">
            <v>HARGA</v>
          </cell>
          <cell r="P242" t="str">
            <v>HARGA</v>
          </cell>
        </row>
        <row r="243">
          <cell r="J243" t="str">
            <v>PEMBA</v>
          </cell>
          <cell r="L243" t="str">
            <v>URAIAN</v>
          </cell>
          <cell r="M243" t="str">
            <v>TU</v>
          </cell>
          <cell r="N243" t="str">
            <v>KUANTITAS</v>
          </cell>
          <cell r="O243" t="str">
            <v>SATUAN</v>
          </cell>
          <cell r="P243" t="str">
            <v>PEKERJAAN</v>
          </cell>
        </row>
        <row r="244">
          <cell r="J244" t="str">
            <v>YARAN</v>
          </cell>
          <cell r="M244" t="str">
            <v>AN</v>
          </cell>
          <cell r="O244" t="str">
            <v>( Rp.)</v>
          </cell>
          <cell r="P244" t="str">
            <v>( Rp.)</v>
          </cell>
        </row>
        <row r="245">
          <cell r="J245" t="str">
            <v>a</v>
          </cell>
          <cell r="L245" t="str">
            <v>b</v>
          </cell>
          <cell r="M245" t="str">
            <v>c</v>
          </cell>
          <cell r="N245" t="str">
            <v>d</v>
          </cell>
          <cell r="O245" t="str">
            <v>e</v>
          </cell>
          <cell r="P245" t="str">
            <v>f=(d x e)</v>
          </cell>
        </row>
        <row r="247">
          <cell r="J247" t="str">
            <v>BAB. X</v>
          </cell>
          <cell r="L247" t="str">
            <v>PEKERJAAN PEMELIHARAAN</v>
          </cell>
        </row>
        <row r="248">
          <cell r="L248" t="str">
            <v>RUTIN</v>
          </cell>
        </row>
        <row r="250">
          <cell r="J250" t="str">
            <v>10.1(1)</v>
          </cell>
          <cell r="L250" t="str">
            <v>Pemeliharaan Rutin Perkerasan</v>
          </cell>
          <cell r="M250" t="str">
            <v>Km</v>
          </cell>
        </row>
        <row r="252">
          <cell r="J252" t="str">
            <v>10.1(2)</v>
          </cell>
          <cell r="L252" t="str">
            <v>Pemeliharaan Rutin Bahu Jalan</v>
          </cell>
          <cell r="M252" t="str">
            <v>Km</v>
          </cell>
        </row>
        <row r="254">
          <cell r="J254" t="str">
            <v>10.1(3)</v>
          </cell>
          <cell r="L254" t="str">
            <v>Pemeliharaan Rutin Selokan,</v>
          </cell>
          <cell r="M254" t="str">
            <v>Km</v>
          </cell>
        </row>
        <row r="255">
          <cell r="L255" t="str">
            <v>Saluran Air, Pemotongan Dan</v>
          </cell>
        </row>
        <row r="256">
          <cell r="L256" t="str">
            <v>Urugan</v>
          </cell>
        </row>
        <row r="258">
          <cell r="J258" t="str">
            <v>10.1(5)</v>
          </cell>
          <cell r="L258" t="str">
            <v>Pemeliharaan Rutin Jembatan</v>
          </cell>
          <cell r="M258" t="str">
            <v>Bh</v>
          </cell>
        </row>
        <row r="262">
          <cell r="L262" t="str">
            <v>Jumlah Harga Pekerjaan Bab 10  (Dipindahkan ke Rekapitulasi Biaya)</v>
          </cell>
          <cell r="P26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SAT_DAS"/>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s>
    <sheetDataSet>
      <sheetData sheetId="0"/>
      <sheetData sheetId="1">
        <row r="85">
          <cell r="D85" t="str">
            <v>DIVISI  4 - PERBAIKAN TEPI PERKERASAN DAN BAHU JALAN</v>
          </cell>
        </row>
        <row r="87">
          <cell r="B87" t="str">
            <v>4.2 (1)</v>
          </cell>
          <cell r="D87" t="str">
            <v>Lapis Pondasi Agregat Kelas A</v>
          </cell>
          <cell r="E87" t="str">
            <v>M3</v>
          </cell>
          <cell r="F87">
            <v>4110</v>
          </cell>
          <cell r="G87">
            <v>42005.301934926458</v>
          </cell>
          <cell r="H87">
            <v>36565209.829999998</v>
          </cell>
        </row>
        <row r="88">
          <cell r="B88" t="str">
            <v>4.2 (2)</v>
          </cell>
          <cell r="D88" t="str">
            <v>Lapis Pondasi Agregat Kelas B</v>
          </cell>
          <cell r="E88" t="str">
            <v>M3</v>
          </cell>
          <cell r="F88">
            <v>4120</v>
          </cell>
          <cell r="G88">
            <v>34064.839370402326</v>
          </cell>
          <cell r="H88">
            <v>31518340.219999999</v>
          </cell>
        </row>
        <row r="89">
          <cell r="B89" t="str">
            <v>4.2 (3)</v>
          </cell>
          <cell r="D89" t="str">
            <v>Lapis Pondasi Semen Tanah</v>
          </cell>
          <cell r="E89" t="str">
            <v>M3</v>
          </cell>
          <cell r="F89">
            <v>421</v>
          </cell>
          <cell r="G89">
            <v>14542.613160282825</v>
          </cell>
          <cell r="H89">
            <v>7360796.4299999997</v>
          </cell>
        </row>
        <row r="90">
          <cell r="B90" t="str">
            <v>4.2 (4)</v>
          </cell>
          <cell r="D90" t="str">
            <v>Semen Untuk Lapis Pondasi Semen Tanah</v>
          </cell>
          <cell r="E90" t="str">
            <v>Ton</v>
          </cell>
          <cell r="F90">
            <v>422</v>
          </cell>
          <cell r="G90">
            <v>822363.4196564724</v>
          </cell>
          <cell r="H90">
            <v>18849643.399999999</v>
          </cell>
        </row>
        <row r="91">
          <cell r="B91" t="str">
            <v>4.2 (5)</v>
          </cell>
          <cell r="D91" t="str">
            <v>Agregat Penutup BURTU</v>
          </cell>
          <cell r="E91" t="str">
            <v>M2</v>
          </cell>
          <cell r="F91">
            <v>431</v>
          </cell>
          <cell r="G91">
            <v>2221.3043825433761</v>
          </cell>
          <cell r="H91">
            <v>1349485.5</v>
          </cell>
        </row>
        <row r="92">
          <cell r="B92" t="str">
            <v>4.2 (6)</v>
          </cell>
          <cell r="D92" t="str">
            <v>Bahan Aspal Untuk Pekerjaan Pelaburan</v>
          </cell>
          <cell r="E92" t="str">
            <v>Liter</v>
          </cell>
          <cell r="F92">
            <v>432</v>
          </cell>
          <cell r="G92">
            <v>922.75924711223172</v>
          </cell>
          <cell r="H92">
            <v>1043725.56</v>
          </cell>
        </row>
        <row r="93">
          <cell r="B93" t="str">
            <v>4.2 (7)</v>
          </cell>
          <cell r="D93" t="str">
            <v>Lapis Resap Pengikat</v>
          </cell>
          <cell r="E93" t="str">
            <v>Liter</v>
          </cell>
          <cell r="F93">
            <v>433</v>
          </cell>
          <cell r="G93">
            <v>756.42913662882017</v>
          </cell>
          <cell r="H93">
            <v>760901.19</v>
          </cell>
        </row>
        <row r="99">
          <cell r="C99" t="str">
            <v>Jumlah Harga Pekerjaan DIVISI 4  (masuk pada Rekapitulasi Perkiraan Harga Pekerjaan)</v>
          </cell>
          <cell r="H99">
            <v>97448102.129999995</v>
          </cell>
        </row>
        <row r="136">
          <cell r="D136" t="str">
            <v>DIVISI  6.  PERKERASAN  ASPAL</v>
          </cell>
        </row>
        <row r="138">
          <cell r="B138" t="str">
            <v>6.1 (1)</v>
          </cell>
          <cell r="D138" t="str">
            <v>Lapis Resap Pengikat</v>
          </cell>
          <cell r="E138" t="str">
            <v>Liter</v>
          </cell>
          <cell r="F138">
            <v>6110</v>
          </cell>
          <cell r="G138">
            <v>776.30822356472402</v>
          </cell>
          <cell r="H138">
            <v>11013519.4</v>
          </cell>
        </row>
        <row r="139">
          <cell r="B139" t="str">
            <v>6.1 (2)</v>
          </cell>
          <cell r="D139" t="str">
            <v>Lapis Perekat</v>
          </cell>
          <cell r="E139" t="str">
            <v>Liter</v>
          </cell>
          <cell r="F139">
            <v>6120</v>
          </cell>
          <cell r="G139">
            <v>930.48009548354673</v>
          </cell>
          <cell r="H139">
            <v>13693071.6</v>
          </cell>
        </row>
        <row r="141">
          <cell r="B141" t="str">
            <v>6.2 (1)</v>
          </cell>
          <cell r="D141" t="str">
            <v>Agregat Penutup BURTU</v>
          </cell>
          <cell r="E141" t="str">
            <v>M2</v>
          </cell>
          <cell r="F141">
            <v>6210</v>
          </cell>
          <cell r="G141">
            <v>791.87996772655038</v>
          </cell>
          <cell r="H141">
            <v>9539677.8000000007</v>
          </cell>
        </row>
        <row r="142">
          <cell r="B142" t="str">
            <v>6.2 (2)</v>
          </cell>
          <cell r="D142" t="str">
            <v>Agregat Penutup BURDA</v>
          </cell>
          <cell r="E142" t="str">
            <v>M2</v>
          </cell>
          <cell r="F142">
            <v>6220</v>
          </cell>
          <cell r="G142">
            <v>1098.5167793740227</v>
          </cell>
          <cell r="H142">
            <v>12195305.200000001</v>
          </cell>
        </row>
        <row r="143">
          <cell r="B143" t="str">
            <v>6.2 (3)</v>
          </cell>
          <cell r="D143" t="str">
            <v>Bahan Aspal untuk Pekerjaan Laburan</v>
          </cell>
          <cell r="E143" t="str">
            <v>Liter</v>
          </cell>
          <cell r="F143">
            <v>624</v>
          </cell>
          <cell r="G143">
            <v>915.13743703042655</v>
          </cell>
          <cell r="H143">
            <v>1507920.96</v>
          </cell>
        </row>
        <row r="146">
          <cell r="B146" t="str">
            <v>6.3 (1)</v>
          </cell>
          <cell r="D146" t="str">
            <v>Latasir (SS) Kelas A</v>
          </cell>
          <cell r="E146" t="str">
            <v>M2</v>
          </cell>
          <cell r="F146">
            <v>6310</v>
          </cell>
          <cell r="G146">
            <v>6669.3648428430315</v>
          </cell>
          <cell r="H146">
            <v>67781199.700000003</v>
          </cell>
        </row>
        <row r="147">
          <cell r="B147" t="str">
            <v>6.3 (2)</v>
          </cell>
          <cell r="D147" t="str">
            <v>Latasir (SS) Kelas B</v>
          </cell>
          <cell r="E147" t="str">
            <v>M2</v>
          </cell>
          <cell r="F147">
            <v>6320</v>
          </cell>
          <cell r="G147">
            <v>3783.6840300544541</v>
          </cell>
          <cell r="H147">
            <v>52751523.200000003</v>
          </cell>
        </row>
        <row r="148">
          <cell r="B148" t="str">
            <v>6.3 (3)</v>
          </cell>
          <cell r="D148" t="str">
            <v>Lataston (HRS)</v>
          </cell>
          <cell r="E148" t="str">
            <v>M2</v>
          </cell>
          <cell r="F148">
            <v>6330</v>
          </cell>
          <cell r="G148">
            <v>7353.4966410130637</v>
          </cell>
          <cell r="H148">
            <v>91027362.299999997</v>
          </cell>
        </row>
        <row r="149">
          <cell r="B149" t="str">
            <v>6.3 (4)</v>
          </cell>
          <cell r="D149" t="str">
            <v>Asphalt Treated Base (ATB)</v>
          </cell>
          <cell r="E149" t="str">
            <v>M3</v>
          </cell>
          <cell r="F149">
            <v>634</v>
          </cell>
          <cell r="G149">
            <v>199970.262032114</v>
          </cell>
          <cell r="H149">
            <v>288609042.54000002</v>
          </cell>
        </row>
        <row r="150">
          <cell r="B150" t="str">
            <v>6.3 (5)</v>
          </cell>
          <cell r="D150" t="str">
            <v>Lapis Aus Aspal Beton (AC-WC)</v>
          </cell>
          <cell r="E150" t="str">
            <v>M2</v>
          </cell>
          <cell r="F150">
            <v>4500</v>
          </cell>
          <cell r="G150">
            <v>8125.5071517304468</v>
          </cell>
          <cell r="H150">
            <v>110002193</v>
          </cell>
        </row>
        <row r="151">
          <cell r="B151" t="str">
            <v>6.3 (6)</v>
          </cell>
          <cell r="D151" t="str">
            <v>Lapis Aus Aspal Beton (AC-BC)</v>
          </cell>
          <cell r="E151" t="str">
            <v>M3</v>
          </cell>
          <cell r="F151">
            <v>636</v>
          </cell>
          <cell r="G151">
            <v>190107.9581841646</v>
          </cell>
          <cell r="H151">
            <v>260755153.68000001</v>
          </cell>
        </row>
        <row r="153">
          <cell r="B153" t="str">
            <v>6.4 (1)</v>
          </cell>
          <cell r="D153" t="str">
            <v>Lasbutag</v>
          </cell>
          <cell r="E153" t="str">
            <v>M2</v>
          </cell>
          <cell r="F153">
            <v>6410</v>
          </cell>
          <cell r="G153">
            <v>1578.6027501877084</v>
          </cell>
          <cell r="H153">
            <v>16946886.199999999</v>
          </cell>
        </row>
        <row r="154">
          <cell r="B154" t="str">
            <v>6.4 (2)</v>
          </cell>
          <cell r="D154" t="str">
            <v>Latasbusir Kelas A</v>
          </cell>
          <cell r="E154" t="str">
            <v>M2</v>
          </cell>
          <cell r="F154">
            <v>6420</v>
          </cell>
          <cell r="G154">
            <v>700.08804198638404</v>
          </cell>
          <cell r="H154">
            <v>7152971.4000000004</v>
          </cell>
        </row>
        <row r="155">
          <cell r="B155" t="str">
            <v>6.4 (3)</v>
          </cell>
          <cell r="D155" t="str">
            <v>Latasbusir Kelas B</v>
          </cell>
          <cell r="E155" t="str">
            <v>M2</v>
          </cell>
          <cell r="F155">
            <v>6430</v>
          </cell>
          <cell r="G155">
            <v>906.747599390912</v>
          </cell>
          <cell r="H155">
            <v>9739649.5999999996</v>
          </cell>
        </row>
        <row r="156">
          <cell r="B156" t="str">
            <v>6.4 (4)</v>
          </cell>
          <cell r="D156" t="str">
            <v>Bitumen Asbuton</v>
          </cell>
          <cell r="E156" t="str">
            <v>Ton</v>
          </cell>
          <cell r="F156">
            <v>27.535200000000003</v>
          </cell>
          <cell r="G156">
            <v>1691250</v>
          </cell>
          <cell r="H156">
            <v>46568907.000000007</v>
          </cell>
        </row>
        <row r="157">
          <cell r="B157" t="str">
            <v>6.4 (5)</v>
          </cell>
          <cell r="D157" t="str">
            <v>Bitumen Bahan Peremaja</v>
          </cell>
          <cell r="E157" t="str">
            <v>Ton</v>
          </cell>
          <cell r="F157">
            <v>36.713600000000014</v>
          </cell>
          <cell r="G157">
            <v>757156.8429886942</v>
          </cell>
          <cell r="H157">
            <v>55355810.122523524</v>
          </cell>
        </row>
        <row r="158">
          <cell r="B158" t="str">
            <v>6.4 (6)</v>
          </cell>
          <cell r="D158" t="str">
            <v>Bahan Anti-Stripping</v>
          </cell>
          <cell r="E158" t="str">
            <v>Liter</v>
          </cell>
          <cell r="F158">
            <v>656</v>
          </cell>
          <cell r="H158">
            <v>0</v>
          </cell>
        </row>
        <row r="160">
          <cell r="B160" t="str">
            <v>6.5 (1)</v>
          </cell>
          <cell r="D160" t="str">
            <v xml:space="preserve">Aspal Campuran Dingin </v>
          </cell>
          <cell r="E160" t="str">
            <v>M3</v>
          </cell>
          <cell r="F160">
            <v>651</v>
          </cell>
          <cell r="G160">
            <v>232992.22601755161</v>
          </cell>
          <cell r="H160">
            <v>271139533.97999996</v>
          </cell>
        </row>
        <row r="162">
          <cell r="B162" t="str">
            <v>6.6</v>
          </cell>
          <cell r="D162" t="str">
            <v>Lapis Penetrasi Macadam Perata (Levelling)</v>
          </cell>
          <cell r="E162" t="str">
            <v>M3</v>
          </cell>
          <cell r="F162">
            <v>66</v>
          </cell>
          <cell r="G162">
            <v>124762.29866165927</v>
          </cell>
          <cell r="H162">
            <v>21380931</v>
          </cell>
        </row>
        <row r="177">
          <cell r="C177" t="str">
            <v>Jumlah Harga Pekerjaan DIVISI 6  (masuk pada Rekapitulasi Perkiraan Harga Pekerjaan)</v>
          </cell>
          <cell r="H177">
            <v>1347160658.6825237</v>
          </cell>
        </row>
        <row r="388">
          <cell r="D388" t="str">
            <v>DIVISI  8.  PENGEMBALIAN  KONDISI  DAN  PEKERJAAN  MINOR</v>
          </cell>
        </row>
        <row r="390">
          <cell r="B390" t="str">
            <v>8.1 (1)</v>
          </cell>
          <cell r="D390" t="str">
            <v>Lapis Pondasi agregat Kelas A untuk Pekerjaan Minor</v>
          </cell>
          <cell r="E390" t="str">
            <v>M3</v>
          </cell>
          <cell r="F390">
            <v>81</v>
          </cell>
          <cell r="G390">
            <v>46247.228562024386</v>
          </cell>
          <cell r="H390">
            <v>7482561.2999999998</v>
          </cell>
        </row>
        <row r="391">
          <cell r="B391" t="str">
            <v>8.1 (2)</v>
          </cell>
          <cell r="D391" t="str">
            <v>Lapis Pondasi agregat Kelas B untuk Pekerjaan Minor</v>
          </cell>
          <cell r="E391" t="str">
            <v>M3</v>
          </cell>
          <cell r="F391">
            <v>81</v>
          </cell>
          <cell r="G391">
            <v>38203.905004473927</v>
          </cell>
          <cell r="H391">
            <v>6487050.2399999993</v>
          </cell>
        </row>
        <row r="392">
          <cell r="B392" t="str">
            <v>8.1 (3)</v>
          </cell>
          <cell r="D392" t="str">
            <v>Agregat utk.Lapis Pondasi Jalan Tanpa Penutup utk. Pek. Minor</v>
          </cell>
          <cell r="E392" t="str">
            <v>M3</v>
          </cell>
          <cell r="F392">
            <v>81</v>
          </cell>
          <cell r="G392">
            <v>40692.493944294714</v>
          </cell>
          <cell r="H392">
            <v>6624133.0199999996</v>
          </cell>
        </row>
        <row r="393">
          <cell r="B393" t="str">
            <v>8.1 (4)</v>
          </cell>
          <cell r="D393" t="str">
            <v>Waterbound Macadam untuk Pekerjaan Minor</v>
          </cell>
          <cell r="E393" t="str">
            <v>M3</v>
          </cell>
          <cell r="F393">
            <v>81</v>
          </cell>
          <cell r="G393">
            <v>39571.997410203476</v>
          </cell>
          <cell r="H393">
            <v>6671398.1400000006</v>
          </cell>
        </row>
        <row r="394">
          <cell r="B394" t="str">
            <v>8.1 (5)</v>
          </cell>
          <cell r="D394" t="str">
            <v>Campuran Aspal Panas untuk Pekerjaan Minor</v>
          </cell>
          <cell r="E394" t="str">
            <v>M3</v>
          </cell>
          <cell r="F394">
            <v>81</v>
          </cell>
          <cell r="G394">
            <v>213988.75818086122</v>
          </cell>
          <cell r="H394">
            <v>38414689.019999996</v>
          </cell>
        </row>
        <row r="395">
          <cell r="B395" t="str">
            <v>8.1 (6)</v>
          </cell>
          <cell r="D395" t="str">
            <v>Lasbutag atau Latasbusir untuk Pekerjaan minor</v>
          </cell>
          <cell r="E395" t="str">
            <v>M3</v>
          </cell>
          <cell r="F395">
            <v>81</v>
          </cell>
          <cell r="H395">
            <v>0</v>
          </cell>
        </row>
        <row r="396">
          <cell r="B396" t="str">
            <v>8.1 (7)</v>
          </cell>
          <cell r="D396" t="str">
            <v>Penetrasi Macadam untuk Pekerjaan Minor</v>
          </cell>
          <cell r="E396" t="str">
            <v>M3</v>
          </cell>
          <cell r="F396">
            <v>81</v>
          </cell>
          <cell r="G396">
            <v>128623.23095466133</v>
          </cell>
          <cell r="H396">
            <v>26641567.439999998</v>
          </cell>
        </row>
        <row r="397">
          <cell r="B397" t="str">
            <v>8.1 (8)</v>
          </cell>
          <cell r="D397" t="str">
            <v>Campuran Aspal Dingin untuk Pekerjaan Minor</v>
          </cell>
          <cell r="E397" t="str">
            <v>M3</v>
          </cell>
          <cell r="F397">
            <v>81</v>
          </cell>
          <cell r="G397">
            <v>246068.86621104271</v>
          </cell>
          <cell r="H397">
            <v>35258238.090000004</v>
          </cell>
        </row>
        <row r="398">
          <cell r="B398" t="str">
            <v>8.1 (9)</v>
          </cell>
          <cell r="D398" t="str">
            <v>Bitumen Residual untuk Pekerjaan Minor</v>
          </cell>
          <cell r="E398" t="str">
            <v>Liter</v>
          </cell>
          <cell r="F398">
            <v>810</v>
          </cell>
          <cell r="G398">
            <v>902.67053507744174</v>
          </cell>
          <cell r="H398">
            <v>1870630.2</v>
          </cell>
        </row>
        <row r="400">
          <cell r="B400" t="str">
            <v>8.2 (1)</v>
          </cell>
          <cell r="D400" t="str">
            <v>Galian untuk Bahu Jalan dan Pekerjaan Minor Lainnya</v>
          </cell>
          <cell r="E400" t="str">
            <v>M3</v>
          </cell>
          <cell r="F400">
            <v>82</v>
          </cell>
          <cell r="G400">
            <v>5590.9741390848276</v>
          </cell>
          <cell r="H400">
            <v>621770.74</v>
          </cell>
        </row>
        <row r="401">
          <cell r="B401" t="str">
            <v>8.2 (2)</v>
          </cell>
          <cell r="D401" t="str">
            <v>Pemotongan Pohon Diameter 15 - 30 cm.</v>
          </cell>
          <cell r="E401" t="str">
            <v>Buah</v>
          </cell>
          <cell r="F401">
            <v>82</v>
          </cell>
          <cell r="H401">
            <v>0</v>
          </cell>
        </row>
        <row r="402">
          <cell r="B402" t="str">
            <v>8.2 (3)</v>
          </cell>
          <cell r="D402" t="str">
            <v>Pemotongan Pohon Diameter 30 - 50 cm.</v>
          </cell>
          <cell r="E402" t="str">
            <v>Buah</v>
          </cell>
          <cell r="F402">
            <v>82</v>
          </cell>
          <cell r="H402">
            <v>0</v>
          </cell>
        </row>
        <row r="403">
          <cell r="B403" t="str">
            <v>8.2 (4)</v>
          </cell>
          <cell r="D403" t="str">
            <v>Pemotongan Pohon Diameter 50 - 75 cm.</v>
          </cell>
          <cell r="E403" t="str">
            <v>Buah</v>
          </cell>
          <cell r="F403">
            <v>82</v>
          </cell>
          <cell r="H403">
            <v>0</v>
          </cell>
        </row>
        <row r="404">
          <cell r="B404" t="str">
            <v>8.2 (5)</v>
          </cell>
          <cell r="D404" t="str">
            <v>Pemotongan Pohon Diameter &gt; 75 cm.</v>
          </cell>
          <cell r="E404" t="str">
            <v>Buah</v>
          </cell>
          <cell r="F404">
            <v>82</v>
          </cell>
          <cell r="H404">
            <v>0</v>
          </cell>
        </row>
        <row r="406">
          <cell r="B406" t="str">
            <v>8.3 (1)</v>
          </cell>
          <cell r="D406" t="str">
            <v>Stabilisasi dengan Tanaman</v>
          </cell>
          <cell r="E406" t="str">
            <v>M2</v>
          </cell>
          <cell r="F406">
            <v>830</v>
          </cell>
          <cell r="G406">
            <v>2057</v>
          </cell>
          <cell r="H406">
            <v>5761943</v>
          </cell>
        </row>
        <row r="407">
          <cell r="B407" t="str">
            <v>8.3 (2)</v>
          </cell>
          <cell r="D407" t="str">
            <v>Penanaman Perdu</v>
          </cell>
          <cell r="E407" t="str">
            <v>M2</v>
          </cell>
          <cell r="F407">
            <v>83</v>
          </cell>
          <cell r="H407">
            <v>0</v>
          </cell>
        </row>
        <row r="408">
          <cell r="B408" t="str">
            <v>8.3 (3)</v>
          </cell>
          <cell r="D408" t="str">
            <v>Penanaman Pohon</v>
          </cell>
          <cell r="E408" t="str">
            <v>Buah</v>
          </cell>
          <cell r="F408">
            <v>83</v>
          </cell>
          <cell r="H408">
            <v>0</v>
          </cell>
        </row>
        <row r="410">
          <cell r="B410" t="str">
            <v>8.4 (1)</v>
          </cell>
          <cell r="D410" t="str">
            <v>Marka Jalan Bukan Thermoplastic</v>
          </cell>
          <cell r="E410" t="str">
            <v>M2</v>
          </cell>
          <cell r="F410">
            <v>104</v>
          </cell>
          <cell r="G410">
            <v>54996.483683616432</v>
          </cell>
          <cell r="H410">
            <v>6437137.2000000002</v>
          </cell>
        </row>
        <row r="411">
          <cell r="B411" t="str">
            <v>8.4 (2)</v>
          </cell>
          <cell r="D411" t="str">
            <v>Marka Jalan Thermoplastic</v>
          </cell>
          <cell r="E411" t="str">
            <v>M2</v>
          </cell>
          <cell r="F411">
            <v>104</v>
          </cell>
          <cell r="G411">
            <v>119346.48368361645</v>
          </cell>
          <cell r="H411">
            <v>7552537.2000000002</v>
          </cell>
        </row>
        <row r="412">
          <cell r="B412" t="str">
            <v>8.4 (3)</v>
          </cell>
          <cell r="D412" t="str">
            <v>Rambu Jalan dengan Permukaan Pemantul Engineering Grade</v>
          </cell>
          <cell r="E412" t="str">
            <v>Buah</v>
          </cell>
          <cell r="F412">
            <v>10</v>
          </cell>
          <cell r="G412">
            <v>129990.95205106003</v>
          </cell>
          <cell r="H412">
            <v>1822225.7</v>
          </cell>
        </row>
        <row r="413">
          <cell r="B413" t="str">
            <v>8.4 (4)</v>
          </cell>
          <cell r="D413" t="str">
            <v>Rambu Jalan dengan Permukaan Pemantul High Intensity Grade</v>
          </cell>
          <cell r="E413" t="str">
            <v>Buah</v>
          </cell>
          <cell r="F413">
            <v>10</v>
          </cell>
          <cell r="G413">
            <v>173880.95205106004</v>
          </cell>
          <cell r="H413">
            <v>2096125.7</v>
          </cell>
        </row>
        <row r="414">
          <cell r="B414" t="str">
            <v>8.4 (5)</v>
          </cell>
          <cell r="D414" t="str">
            <v>Patok Pengarah</v>
          </cell>
          <cell r="E414" t="str">
            <v>Buah</v>
          </cell>
          <cell r="F414">
            <v>102</v>
          </cell>
          <cell r="G414">
            <v>21832.544368090363</v>
          </cell>
          <cell r="H414">
            <v>4478456.88</v>
          </cell>
        </row>
        <row r="415">
          <cell r="B415" t="str">
            <v>8.4 (6)</v>
          </cell>
          <cell r="D415" t="str">
            <v>Patok Kilometer</v>
          </cell>
          <cell r="E415" t="str">
            <v>Buah</v>
          </cell>
          <cell r="F415">
            <v>10</v>
          </cell>
          <cell r="G415">
            <v>71540.667456121591</v>
          </cell>
          <cell r="H415">
            <v>1526780.5</v>
          </cell>
        </row>
        <row r="416">
          <cell r="B416" t="str">
            <v>8.4 (7)</v>
          </cell>
          <cell r="D416" t="str">
            <v>Rel Pengaman</v>
          </cell>
          <cell r="E416" t="str">
            <v>M1</v>
          </cell>
          <cell r="F416">
            <v>101</v>
          </cell>
          <cell r="G416">
            <v>62282.811668986295</v>
          </cell>
          <cell r="H416">
            <v>12420545.699999999</v>
          </cell>
        </row>
        <row r="417">
          <cell r="B417" t="str">
            <v>8.4 (8)</v>
          </cell>
          <cell r="D417" t="str">
            <v>Paku Jalan (Road Stud)</v>
          </cell>
          <cell r="E417" t="str">
            <v>Buah</v>
          </cell>
          <cell r="F417">
            <v>105</v>
          </cell>
          <cell r="H417">
            <v>0</v>
          </cell>
        </row>
        <row r="418">
          <cell r="B418" t="str">
            <v>8.4 (9)</v>
          </cell>
          <cell r="D418" t="str">
            <v>Mata Kucing (Delianeator)</v>
          </cell>
          <cell r="E418" t="str">
            <v>Buah</v>
          </cell>
          <cell r="F418">
            <v>105</v>
          </cell>
          <cell r="H418">
            <v>0</v>
          </cell>
        </row>
        <row r="419">
          <cell r="B419" t="str">
            <v>8.4 (10)</v>
          </cell>
          <cell r="D419" t="str">
            <v>Kerb Pracetak</v>
          </cell>
          <cell r="E419" t="str">
            <v>Buah</v>
          </cell>
          <cell r="F419">
            <v>106</v>
          </cell>
          <cell r="H419">
            <v>0</v>
          </cell>
        </row>
        <row r="420">
          <cell r="B420" t="str">
            <v>8.4 (11)</v>
          </cell>
          <cell r="D420" t="str">
            <v>Kerb Yang Digunakan Kembali</v>
          </cell>
          <cell r="E420" t="str">
            <v>Buah</v>
          </cell>
          <cell r="F420">
            <v>106</v>
          </cell>
          <cell r="H420">
            <v>0</v>
          </cell>
        </row>
        <row r="421">
          <cell r="B421" t="str">
            <v>8.4 (12)</v>
          </cell>
          <cell r="D421" t="str">
            <v>Perkerasan Blok Beton pada Trotoar dan Median</v>
          </cell>
          <cell r="E421" t="str">
            <v>M2</v>
          </cell>
          <cell r="F421">
            <v>107</v>
          </cell>
          <cell r="H421">
            <v>0</v>
          </cell>
        </row>
        <row r="423">
          <cell r="B423" t="str">
            <v>8.5 (1)</v>
          </cell>
          <cell r="D423" t="str">
            <v>Pengembalian Kondisi Lantai Jembatan Beton</v>
          </cell>
          <cell r="E423" t="str">
            <v>M2</v>
          </cell>
          <cell r="F423">
            <v>84</v>
          </cell>
          <cell r="H423">
            <v>0</v>
          </cell>
        </row>
        <row r="424">
          <cell r="B424" t="str">
            <v>8.5 (2)</v>
          </cell>
          <cell r="D424" t="str">
            <v>Pengembalian Kondisi Lantai Jembatan Kayu</v>
          </cell>
          <cell r="E424" t="str">
            <v>M2</v>
          </cell>
          <cell r="F424">
            <v>84</v>
          </cell>
          <cell r="H424">
            <v>0</v>
          </cell>
        </row>
        <row r="425">
          <cell r="B425" t="str">
            <v>8.5 (3)</v>
          </cell>
          <cell r="D425" t="str">
            <v>Pengembalian Kondisi Pelapisan Permukaan Baja Struktur</v>
          </cell>
          <cell r="E425" t="str">
            <v>M2</v>
          </cell>
          <cell r="F425">
            <v>84</v>
          </cell>
          <cell r="H425">
            <v>0</v>
          </cell>
        </row>
        <row r="431">
          <cell r="C431" t="str">
            <v>Jumlah Harga Pekerjaan DIVISI 8  (masuk pada Rekapitulasi Perkiraan Harga Pekerjaan)</v>
          </cell>
          <cell r="H431">
            <v>172167790.06999993</v>
          </cell>
        </row>
      </sheetData>
      <sheetData sheetId="2"/>
      <sheetData sheetId="3"/>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ab1"/>
      <sheetName val="upahbahan"/>
      <sheetName val="metode"/>
      <sheetName val="analisa"/>
      <sheetName val="anal-alat"/>
      <sheetName val="scedule"/>
      <sheetName val="Sheet1"/>
      <sheetName val="pemb.utama"/>
      <sheetName val="kontrakterseleksi"/>
      <sheetName val="simak"/>
      <sheetName val="subkon"/>
      <sheetName val="lamp.13"/>
      <sheetName val="satjadi"/>
      <sheetName val="rab"/>
      <sheetName val="Sheet4"/>
      <sheetName val="timescedule"/>
      <sheetName val="skema"/>
      <sheetName val="usulanalat"/>
      <sheetName val="usulanstafinti"/>
      <sheetName val="dataadm"/>
      <sheetName val="isian kua."/>
      <sheetName val="Lan.hukum"/>
      <sheetName val="neraca"/>
      <sheetName val="personalia"/>
      <sheetName val="dataperalatan"/>
      <sheetName val="datapengalaman"/>
      <sheetName val="SKN"/>
      <sheetName val="CAVER"/>
      <sheetName val="OUTPUT"/>
      <sheetName val="Sheet2"/>
    </sheetNames>
    <sheetDataSet>
      <sheetData sheetId="0"/>
      <sheetData sheetId="1" refreshError="1"/>
      <sheetData sheetId="2" refreshError="1">
        <row r="28">
          <cell r="I28">
            <v>1250000</v>
          </cell>
        </row>
        <row r="48">
          <cell r="I48">
            <v>112178377.69947073</v>
          </cell>
        </row>
        <row r="68">
          <cell r="I68">
            <v>1476975.9598958497</v>
          </cell>
        </row>
        <row r="108">
          <cell r="I108">
            <v>0</v>
          </cell>
        </row>
        <row r="139">
          <cell r="I139">
            <v>518468986.29868788</v>
          </cell>
        </row>
        <row r="306">
          <cell r="I306">
            <v>2971126.1249999995</v>
          </cell>
        </row>
        <row r="364">
          <cell r="I364">
            <v>54269105.007784255</v>
          </cell>
        </row>
      </sheetData>
      <sheetData sheetId="3" refreshError="1">
        <row r="28">
          <cell r="G28">
            <v>13500</v>
          </cell>
        </row>
        <row r="29">
          <cell r="G29">
            <v>8000</v>
          </cell>
        </row>
        <row r="30">
          <cell r="G30">
            <v>8500</v>
          </cell>
        </row>
        <row r="31">
          <cell r="G31">
            <v>13500</v>
          </cell>
        </row>
        <row r="32">
          <cell r="G32">
            <v>7500</v>
          </cell>
        </row>
        <row r="67">
          <cell r="G67">
            <v>147785.46666666667</v>
          </cell>
        </row>
        <row r="68">
          <cell r="G68">
            <v>142177.856</v>
          </cell>
        </row>
        <row r="70">
          <cell r="G70">
            <v>246763.91999999998</v>
          </cell>
        </row>
        <row r="72">
          <cell r="G72">
            <v>272261.68</v>
          </cell>
        </row>
        <row r="73">
          <cell r="G73">
            <v>129143.37599999999</v>
          </cell>
        </row>
        <row r="76">
          <cell r="G76">
            <v>145084.576</v>
          </cell>
        </row>
        <row r="77">
          <cell r="G77">
            <v>22300</v>
          </cell>
        </row>
        <row r="114">
          <cell r="G114">
            <v>8500</v>
          </cell>
        </row>
        <row r="117">
          <cell r="G117">
            <v>125000</v>
          </cell>
        </row>
        <row r="118">
          <cell r="G118">
            <v>140000</v>
          </cell>
        </row>
        <row r="119">
          <cell r="G119">
            <v>155000</v>
          </cell>
        </row>
        <row r="120">
          <cell r="G120">
            <v>38000</v>
          </cell>
        </row>
        <row r="122">
          <cell r="G122">
            <v>75000</v>
          </cell>
        </row>
      </sheetData>
      <sheetData sheetId="4"/>
      <sheetData sheetId="5" refreshError="1">
        <row r="96">
          <cell r="K96">
            <v>36815.076144000006</v>
          </cell>
        </row>
        <row r="155">
          <cell r="K155">
            <v>685905</v>
          </cell>
        </row>
        <row r="1226">
          <cell r="K1226" t="e">
            <v>#REF!</v>
          </cell>
        </row>
        <row r="4217">
          <cell r="K4217" t="e">
            <v>#REF!</v>
          </cell>
        </row>
        <row r="4278">
          <cell r="K4278" t="e">
            <v>#REF!</v>
          </cell>
        </row>
        <row r="4339">
          <cell r="K4339" t="e">
            <v>#REF!</v>
          </cell>
        </row>
        <row r="4400">
          <cell r="K4400" t="e">
            <v>#REF!</v>
          </cell>
        </row>
        <row r="4461">
          <cell r="K4461" t="e">
            <v>#REF!</v>
          </cell>
        </row>
        <row r="4520">
          <cell r="K4520" t="e">
            <v>#REF!</v>
          </cell>
        </row>
        <row r="4578">
          <cell r="K4578" t="e">
            <v>#REF!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5">
          <cell r="A5" t="str">
            <v>INDRIATI GAIB</v>
          </cell>
        </row>
        <row r="9">
          <cell r="A9" t="str">
            <v>CV.  NATON</v>
          </cell>
        </row>
      </sheetData>
      <sheetData sheetId="3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AB"/>
      <sheetName val="ANALISA"/>
      <sheetName val="UPAH_BAHAN"/>
      <sheetName val="Cover Spektek"/>
    </sheetNames>
    <sheetDataSet>
      <sheetData sheetId="0" refreshError="1"/>
      <sheetData sheetId="1" refreshError="1"/>
      <sheetData sheetId="2" refreshError="1"/>
      <sheetData sheetId="3" refreshError="1"/>
      <sheetData sheetId="4">
        <row r="5">
          <cell r="C5">
            <v>70000</v>
          </cell>
        </row>
        <row r="23">
          <cell r="C23">
            <v>210900</v>
          </cell>
        </row>
      </sheetData>
      <sheetData sheetId="5"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0.04"/>
      <sheetName val="610.05"/>
      <sheetName val="610.06"/>
      <sheetName val="610.07"/>
      <sheetName val="610.08"/>
      <sheetName val="Cash Flow"/>
      <sheetName val="DashBoard"/>
      <sheetName val="Summary"/>
      <sheetName val="BQ"/>
      <sheetName val="UnitRate"/>
      <sheetName val="HVAC"/>
      <sheetName val="BasicPrice"/>
      <sheetName val="HVAC in Dollar"/>
      <sheetName val="Analisa Jalan"/>
      <sheetName val="Analisa LS"/>
      <sheetName val="Major List"/>
      <sheetName val="EquipRekap"/>
      <sheetName val="EquipProduct"/>
      <sheetName val="Analisa Beton&amp;Mortar"/>
      <sheetName val="Unit Rate Pesanan"/>
      <sheetName val="List of Material"/>
      <sheetName val="AnalAlat"/>
      <sheetName val="OwningCost"/>
      <sheetName val="Alat"/>
      <sheetName val="PP"/>
      <sheetName val="BAU"/>
      <sheetName val="Rupa2"/>
      <sheetName val="Bank"/>
      <sheetName val="Form of Tender"/>
      <sheetName val="BOQ1"/>
      <sheetName val="BOQ2"/>
      <sheetName val="BOQ3"/>
      <sheetName val="BOQ4"/>
      <sheetName val="Analisa"/>
      <sheetName val="Estimated CF"/>
      <sheetName val="S-Curve"/>
      <sheetName val="Analisa Minor"/>
      <sheetName val="AnaBetMortar"/>
      <sheetName val="Rekap Alat"/>
      <sheetName val="Harga Major Item"/>
      <sheetName val="Works Item"/>
      <sheetName val="Scaffolding"/>
      <sheetName val="ProdukAlat"/>
      <sheetName val="LS Item"/>
      <sheetName val="Other"/>
      <sheetName val="KoefAlat"/>
      <sheetName val="CashFlow"/>
      <sheetName val="Owning Cost"/>
      <sheetName val="Uraian Ringkas"/>
      <sheetName val="CheckList"/>
      <sheetName val="Encl-3"/>
      <sheetName val="Encl-4"/>
      <sheetName val="Encl-5"/>
      <sheetName val="Encl-6"/>
      <sheetName val="Encl-7"/>
      <sheetName val="Encl-8"/>
      <sheetName val="Encl-9"/>
      <sheetName val="Encl-13"/>
      <sheetName val="Enc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Q6">
            <v>0</v>
          </cell>
        </row>
        <row r="28">
          <cell r="F28">
            <v>250</v>
          </cell>
        </row>
        <row r="219">
          <cell r="F219">
            <v>70000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BOW"/>
      <sheetName val="Lamp.Upah&amp;Biaya"/>
      <sheetName val="Lamp.ABiaya"/>
      <sheetName val="alat"/>
      <sheetName val="ANGKUT"/>
      <sheetName val="Upah&amp;B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 R.Adm Perubahan"/>
      <sheetName val="Volume 3 rkb Perubahan"/>
      <sheetName val="bahann"/>
      <sheetName val="RAB REVISI2"/>
      <sheetName val="rekap sni 2011"/>
      <sheetName val="RAB PERUBAHAN"/>
      <sheetName val="REKAP PERUBAHAN"/>
      <sheetName val="Vol R.Adm"/>
      <sheetName val="Volume 3 rkb"/>
      <sheetName val="REKAP"/>
      <sheetName val="BAHAN"/>
      <sheetName val="UPAH"/>
      <sheetName val="RAB"/>
      <sheetName val="ANALISA"/>
      <sheetName val="QUARY"/>
    </sheetNames>
    <sheetDataSet>
      <sheetData sheetId="0"/>
      <sheetData sheetId="1"/>
      <sheetData sheetId="2"/>
      <sheetData sheetId="3"/>
      <sheetData sheetId="4"/>
      <sheetData sheetId="5"/>
      <sheetData sheetId="6"/>
      <sheetData sheetId="7"/>
      <sheetData sheetId="8"/>
      <sheetData sheetId="9"/>
      <sheetData sheetId="10">
        <row r="14">
          <cell r="L14">
            <v>190767</v>
          </cell>
        </row>
        <row r="16">
          <cell r="L16">
            <v>251267</v>
          </cell>
        </row>
        <row r="23">
          <cell r="L23">
            <v>72997</v>
          </cell>
        </row>
        <row r="25">
          <cell r="L25">
            <v>484</v>
          </cell>
        </row>
        <row r="27">
          <cell r="L27">
            <v>16516</v>
          </cell>
        </row>
        <row r="28">
          <cell r="L28">
            <v>20916</v>
          </cell>
        </row>
        <row r="29">
          <cell r="L29">
            <v>18716</v>
          </cell>
        </row>
        <row r="31">
          <cell r="L31">
            <v>13694043</v>
          </cell>
        </row>
        <row r="32">
          <cell r="L32">
            <v>9016293</v>
          </cell>
        </row>
        <row r="33">
          <cell r="L33">
            <v>6714543</v>
          </cell>
        </row>
        <row r="40">
          <cell r="L40">
            <v>46000</v>
          </cell>
        </row>
        <row r="41">
          <cell r="L41">
            <v>24200</v>
          </cell>
        </row>
        <row r="42">
          <cell r="L42">
            <v>71500</v>
          </cell>
        </row>
        <row r="43">
          <cell r="L43">
            <v>38500</v>
          </cell>
        </row>
        <row r="44">
          <cell r="L44">
            <v>330</v>
          </cell>
        </row>
        <row r="50">
          <cell r="L50">
            <v>60500</v>
          </cell>
        </row>
        <row r="55">
          <cell r="L55">
            <v>143000</v>
          </cell>
        </row>
        <row r="82">
          <cell r="L82">
            <v>88000</v>
          </cell>
        </row>
      </sheetData>
      <sheetData sheetId="11">
        <row r="15">
          <cell r="K15">
            <v>77000</v>
          </cell>
        </row>
        <row r="17">
          <cell r="K17">
            <v>93500</v>
          </cell>
        </row>
        <row r="19">
          <cell r="K19">
            <v>77000</v>
          </cell>
        </row>
        <row r="21">
          <cell r="K21">
            <v>66000</v>
          </cell>
        </row>
        <row r="23">
          <cell r="K23">
            <v>55000</v>
          </cell>
        </row>
        <row r="25">
          <cell r="K25">
            <v>55000</v>
          </cell>
        </row>
      </sheetData>
      <sheetData sheetId="12"/>
      <sheetData sheetId="13"/>
      <sheetData sheetId="14"/>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A"/>
      <sheetName val="FOA (2)"/>
      <sheetName val="FOA (3)"/>
      <sheetName val="banding"/>
      <sheetName val="Rekap"/>
      <sheetName val="Boq"/>
      <sheetName val="Boq (2)"/>
      <sheetName val="curve s"/>
      <sheetName val="Sheet2"/>
      <sheetName val="Sheet3"/>
      <sheetName val="BL"/>
      <sheetName val="PRICE (2)"/>
      <sheetName val="Antek1"/>
      <sheetName val="Anharsat1"/>
      <sheetName val="Anharsat2"/>
      <sheetName val="Anharsat3"/>
      <sheetName val="Antek2"/>
      <sheetName val="Antek3"/>
      <sheetName val="Faktor Efisiensi"/>
      <sheetName val="Sikl-Dozer"/>
      <sheetName val="Sikl-Excav"/>
      <sheetName val="Antek sp"/>
      <sheetName val="Antek sm "/>
      <sheetName val="Antek KT"/>
      <sheetName val="Antek Kebun"/>
      <sheetName val="Antek BK"/>
      <sheetName val="Antek HR"/>
      <sheetName val="Antek HS"/>
      <sheetName val="Antek SBB"/>
      <sheetName val="Antek HK,HS"/>
      <sheetName val="Antek SBR,KJ"/>
      <sheetName val="Antek AA,PR"/>
      <sheetName val="CM-BETON"/>
      <sheetName val="CM-BATU"/>
      <sheetName val="Beton-E"/>
      <sheetName val="Pasbatu"/>
      <sheetName val="Beton-A"/>
      <sheetName val="Beton-B"/>
      <sheetName val="Beton-C1"/>
      <sheetName val="Beton-C2"/>
      <sheetName val="Beton-D"/>
    </sheetNames>
    <sheetDataSet>
      <sheetData sheetId="0"/>
      <sheetData sheetId="1"/>
      <sheetData sheetId="2"/>
      <sheetData sheetId="3"/>
      <sheetData sheetId="4"/>
      <sheetData sheetId="5" refreshError="1">
        <row r="21">
          <cell r="F21" t="str">
            <v>1-1</v>
          </cell>
          <cell r="G21" t="str">
            <v>Mobilisasi Dan Demobilisasi</v>
          </cell>
          <cell r="H21" t="str">
            <v>Mobilization and De-mob</v>
          </cell>
          <cell r="J21" t="str">
            <v>L.S.</v>
          </cell>
          <cell r="K21">
            <v>1</v>
          </cell>
          <cell r="L21">
            <v>34925000</v>
          </cell>
          <cell r="M21">
            <v>34925000</v>
          </cell>
          <cell r="N21">
            <v>34925000</v>
          </cell>
          <cell r="O21">
            <v>34925000</v>
          </cell>
        </row>
        <row r="22">
          <cell r="F22" t="str">
            <v>1-2</v>
          </cell>
          <cell r="G22" t="str">
            <v>Sosialisasi</v>
          </cell>
          <cell r="H22" t="str">
            <v>Socialization</v>
          </cell>
          <cell r="J22" t="str">
            <v>Desa</v>
          </cell>
          <cell r="K22">
            <v>7</v>
          </cell>
          <cell r="L22">
            <v>1996500</v>
          </cell>
          <cell r="M22">
            <v>13975500</v>
          </cell>
          <cell r="N22">
            <v>1996500</v>
          </cell>
          <cell r="O22">
            <v>13975500</v>
          </cell>
        </row>
        <row r="23">
          <cell r="F23" t="str">
            <v>1-3</v>
          </cell>
          <cell r="G23" t="str">
            <v>Pengadaan/ Pembuatan Peta TGL dan Peta Batas Kepemilikan Lahan berdasarkan pengecekan bersama</v>
          </cell>
          <cell r="H23" t="str">
            <v>Preparation of TGL map and Land ownership boundary map based on mutual check</v>
          </cell>
          <cell r="J23" t="str">
            <v>Ha</v>
          </cell>
          <cell r="K23">
            <v>2274.4899999999998</v>
          </cell>
          <cell r="L23">
            <v>56689.420000000006</v>
          </cell>
          <cell r="M23">
            <v>128939518.89579999</v>
          </cell>
          <cell r="N23">
            <v>56689.416666666664</v>
          </cell>
          <cell r="O23">
            <v>128939511.31416665</v>
          </cell>
        </row>
        <row r="24">
          <cell r="F24" t="str">
            <v>1-4</v>
          </cell>
          <cell r="G24" t="str">
            <v>Persiapan Pot. Memanjang &amp; melintang Saluran Berdasarkan Pengecekan Bersama</v>
          </cell>
          <cell r="H24" t="str">
            <v>Preparation of L-Cross section for Canal based on mutual check</v>
          </cell>
          <cell r="J24" t="str">
            <v>m</v>
          </cell>
          <cell r="K24">
            <v>242943</v>
          </cell>
          <cell r="L24">
            <v>304.98</v>
          </cell>
          <cell r="M24">
            <v>74092756.140000001</v>
          </cell>
          <cell r="N24">
            <v>308.98266666666666</v>
          </cell>
          <cell r="O24">
            <v>75065175.988000005</v>
          </cell>
        </row>
        <row r="25">
          <cell r="F25" t="str">
            <v>1-5</v>
          </cell>
          <cell r="G25" t="str">
            <v>Persiapan Peta Petak sawah berdasarkan pengecekan bersama dan item 1-4</v>
          </cell>
          <cell r="H25" t="str">
            <v>Preparation of Paddy plot Map based on mutual check and item 1-4</v>
          </cell>
          <cell r="J25" t="str">
            <v>Ha</v>
          </cell>
          <cell r="K25">
            <v>2274.4899999999998</v>
          </cell>
          <cell r="L25">
            <v>84661.03</v>
          </cell>
          <cell r="M25">
            <v>192560666.12469998</v>
          </cell>
          <cell r="N25">
            <v>84661.025000000009</v>
          </cell>
          <cell r="O25">
            <v>192560654.75225002</v>
          </cell>
        </row>
        <row r="26">
          <cell r="F26" t="str">
            <v>1-6</v>
          </cell>
          <cell r="G26" t="str">
            <v>Gambar terpasang (As-built Drawing)</v>
          </cell>
          <cell r="H26" t="str">
            <v>Preparation of As-built Drawings</v>
          </cell>
          <cell r="J26" t="str">
            <v>L.S.</v>
          </cell>
          <cell r="K26">
            <v>1</v>
          </cell>
          <cell r="L26">
            <v>17158460</v>
          </cell>
          <cell r="M26">
            <v>17158460</v>
          </cell>
          <cell r="N26">
            <v>17158460</v>
          </cell>
          <cell r="O26">
            <v>17158460</v>
          </cell>
        </row>
        <row r="27">
          <cell r="F27" t="str">
            <v>1-7</v>
          </cell>
          <cell r="G27" t="str">
            <v>Dokumentasi foto-foto dan Video visual</v>
          </cell>
          <cell r="H27" t="str">
            <v>Documentation</v>
          </cell>
          <cell r="J27" t="str">
            <v>L.S.</v>
          </cell>
          <cell r="K27">
            <v>1</v>
          </cell>
          <cell r="L27">
            <v>5593445</v>
          </cell>
          <cell r="M27">
            <v>5593445</v>
          </cell>
          <cell r="N27">
            <v>5593445</v>
          </cell>
          <cell r="O27">
            <v>5593445</v>
          </cell>
        </row>
        <row r="28">
          <cell r="G28" t="str">
            <v>Jumlah I - Pekerjaan Persiapan</v>
          </cell>
          <cell r="M28">
            <v>467245346.16049993</v>
          </cell>
        </row>
        <row r="29">
          <cell r="E29" t="str">
            <v>Pembukaan Lahan</v>
          </cell>
          <cell r="H29" t="str">
            <v>Land Clearing</v>
          </cell>
          <cell r="K29">
            <v>1734.42</v>
          </cell>
        </row>
        <row r="30">
          <cell r="E30" t="str">
            <v>2-1</v>
          </cell>
          <cell r="F30" t="str">
            <v>Kategori-1</v>
          </cell>
          <cell r="G30" t="str">
            <v>Rawa (RW) dan Sawah Berawa (SWR)</v>
          </cell>
          <cell r="H30" t="str">
            <v>Category-1 Swamp and Swampy Paddy</v>
          </cell>
          <cell r="K30">
            <v>500.58</v>
          </cell>
          <cell r="P30">
            <v>398758899.37499994</v>
          </cell>
        </row>
        <row r="31">
          <cell r="F31" t="str">
            <v>2-1-1</v>
          </cell>
          <cell r="G31" t="str">
            <v>Penebasan</v>
          </cell>
          <cell r="H31" t="str">
            <v>Clearing</v>
          </cell>
          <cell r="J31" t="str">
            <v>Ha</v>
          </cell>
          <cell r="K31">
            <v>500.58</v>
          </cell>
          <cell r="L31">
            <v>630468.75</v>
          </cell>
          <cell r="M31">
            <v>315600046.875</v>
          </cell>
          <cell r="N31">
            <v>630468.74999999988</v>
          </cell>
          <cell r="O31">
            <v>315600046.87499994</v>
          </cell>
        </row>
        <row r="32">
          <cell r="F32" t="str">
            <v>2-1-2</v>
          </cell>
          <cell r="G32" t="str">
            <v>Pembakaran</v>
          </cell>
          <cell r="H32" t="str">
            <v>Burning</v>
          </cell>
          <cell r="J32" t="str">
            <v>Ha</v>
          </cell>
          <cell r="K32">
            <v>500.58</v>
          </cell>
          <cell r="L32">
            <v>93062.5</v>
          </cell>
          <cell r="M32">
            <v>46585226.25</v>
          </cell>
          <cell r="N32">
            <v>93062.5</v>
          </cell>
          <cell r="O32">
            <v>46585226.25</v>
          </cell>
        </row>
        <row r="33">
          <cell r="F33" t="str">
            <v>2-1-3</v>
          </cell>
          <cell r="G33" t="str">
            <v>Pembersihan</v>
          </cell>
          <cell r="H33" t="str">
            <v>Cleaning</v>
          </cell>
          <cell r="J33" t="str">
            <v>Ha</v>
          </cell>
          <cell r="K33">
            <v>500.58</v>
          </cell>
          <cell r="L33">
            <v>73062.5</v>
          </cell>
          <cell r="M33">
            <v>36573626.25</v>
          </cell>
          <cell r="N33">
            <v>73062.5</v>
          </cell>
          <cell r="O33">
            <v>36573626.25</v>
          </cell>
        </row>
        <row r="34">
          <cell r="E34" t="str">
            <v>2-2</v>
          </cell>
          <cell r="F34" t="str">
            <v>Kategori-2</v>
          </cell>
          <cell r="G34" t="str">
            <v xml:space="preserve"> Rawa Bersemak (RWS)</v>
          </cell>
          <cell r="H34" t="str">
            <v>Category-2 Swamp Bush</v>
          </cell>
          <cell r="K34">
            <v>162.54</v>
          </cell>
          <cell r="P34">
            <v>128665648.12499997</v>
          </cell>
        </row>
        <row r="35">
          <cell r="F35" t="str">
            <v>2-2-1</v>
          </cell>
          <cell r="G35" t="str">
            <v>Penebasan</v>
          </cell>
          <cell r="H35" t="str">
            <v>Clearing</v>
          </cell>
          <cell r="J35" t="str">
            <v>Ha</v>
          </cell>
          <cell r="K35">
            <v>162.54</v>
          </cell>
          <cell r="L35">
            <v>630468.75</v>
          </cell>
          <cell r="M35">
            <v>102476390.625</v>
          </cell>
          <cell r="N35">
            <v>630468.74999999988</v>
          </cell>
          <cell r="O35">
            <v>102476390.62499997</v>
          </cell>
        </row>
        <row r="36">
          <cell r="F36" t="str">
            <v>2-2-2</v>
          </cell>
          <cell r="G36" t="str">
            <v>Pembakaran</v>
          </cell>
          <cell r="H36" t="str">
            <v>Burning</v>
          </cell>
          <cell r="J36" t="str">
            <v>Ha</v>
          </cell>
          <cell r="K36">
            <v>162.54</v>
          </cell>
          <cell r="L36">
            <v>88062.5</v>
          </cell>
          <cell r="M36">
            <v>14313678.75</v>
          </cell>
          <cell r="N36">
            <v>88062.5</v>
          </cell>
          <cell r="O36">
            <v>14313678.75</v>
          </cell>
        </row>
        <row r="37">
          <cell r="F37" t="str">
            <v>2-2-3</v>
          </cell>
          <cell r="G37" t="str">
            <v>Pembersihan</v>
          </cell>
          <cell r="H37" t="str">
            <v>Cleaning</v>
          </cell>
          <cell r="J37" t="str">
            <v>Ha</v>
          </cell>
          <cell r="K37">
            <v>162.54</v>
          </cell>
          <cell r="L37">
            <v>73062.5</v>
          </cell>
          <cell r="M37">
            <v>11875578.75</v>
          </cell>
          <cell r="N37">
            <v>73062.5</v>
          </cell>
          <cell r="O37">
            <v>11875578.75</v>
          </cell>
        </row>
        <row r="38">
          <cell r="E38" t="str">
            <v>2-3</v>
          </cell>
          <cell r="F38" t="str">
            <v>Kategori-3</v>
          </cell>
          <cell r="G38" t="str">
            <v>Padang rumput/ alang-alang (PR/AA)</v>
          </cell>
          <cell r="H38" t="str">
            <v>Category-3 Grass, Rainfed and Upland</v>
          </cell>
          <cell r="K38">
            <v>357.85</v>
          </cell>
          <cell r="P38">
            <v>193417925</v>
          </cell>
        </row>
        <row r="39">
          <cell r="F39" t="str">
            <v>2-3-1</v>
          </cell>
          <cell r="G39" t="str">
            <v>Penebasan</v>
          </cell>
          <cell r="H39" t="str">
            <v>Clearing</v>
          </cell>
          <cell r="J39" t="str">
            <v>Ha</v>
          </cell>
          <cell r="K39">
            <v>357.85</v>
          </cell>
          <cell r="L39">
            <v>379375</v>
          </cell>
          <cell r="M39">
            <v>135759343.75</v>
          </cell>
          <cell r="N39">
            <v>379375</v>
          </cell>
          <cell r="O39">
            <v>135759343.75</v>
          </cell>
        </row>
        <row r="40">
          <cell r="F40" t="str">
            <v>2-3-2</v>
          </cell>
          <cell r="G40" t="str">
            <v>Pembakaran</v>
          </cell>
          <cell r="H40" t="str">
            <v>Burning</v>
          </cell>
          <cell r="J40" t="str">
            <v>Ha</v>
          </cell>
          <cell r="K40">
            <v>357.85</v>
          </cell>
          <cell r="L40">
            <v>88062.5</v>
          </cell>
          <cell r="M40">
            <v>31513165.625000004</v>
          </cell>
          <cell r="N40">
            <v>88062.5</v>
          </cell>
          <cell r="O40">
            <v>31513165.625000004</v>
          </cell>
        </row>
        <row r="41">
          <cell r="F41" t="str">
            <v>2-3-3</v>
          </cell>
          <cell r="G41" t="str">
            <v>Pembersihan</v>
          </cell>
          <cell r="H41" t="str">
            <v>Cleaning</v>
          </cell>
          <cell r="J41" t="str">
            <v>Ha</v>
          </cell>
          <cell r="K41">
            <v>357.85</v>
          </cell>
          <cell r="L41">
            <v>73062.5</v>
          </cell>
          <cell r="M41">
            <v>26145415.625</v>
          </cell>
          <cell r="N41">
            <v>73062.5</v>
          </cell>
          <cell r="O41">
            <v>26145415.625</v>
          </cell>
        </row>
        <row r="42">
          <cell r="E42" t="str">
            <v>2-4</v>
          </cell>
          <cell r="F42" t="str">
            <v>Kategori-4</v>
          </cell>
          <cell r="G42" t="str">
            <v>Semak Belukar Ringan (SBR)</v>
          </cell>
          <cell r="H42" t="str">
            <v>Category-4 Light Bush</v>
          </cell>
          <cell r="J42" t="str">
            <v>Ha</v>
          </cell>
          <cell r="K42">
            <v>141.05000000000001</v>
          </cell>
          <cell r="P42">
            <v>121121398.125</v>
          </cell>
        </row>
        <row r="43">
          <cell r="F43" t="str">
            <v>2-4-1</v>
          </cell>
          <cell r="G43" t="str">
            <v>Penebasan</v>
          </cell>
          <cell r="H43" t="str">
            <v>Clearing</v>
          </cell>
          <cell r="J43" t="str">
            <v>Ha</v>
          </cell>
          <cell r="K43">
            <v>141.05000000000001</v>
          </cell>
          <cell r="L43">
            <v>379375</v>
          </cell>
          <cell r="M43">
            <v>53510843.750000007</v>
          </cell>
          <cell r="N43">
            <v>379375</v>
          </cell>
          <cell r="O43">
            <v>53510843.750000007</v>
          </cell>
        </row>
        <row r="44">
          <cell r="F44" t="str">
            <v>2-4-3</v>
          </cell>
          <cell r="G44" t="str">
            <v>Pengumpulan</v>
          </cell>
          <cell r="H44" t="str">
            <v>Stock pile</v>
          </cell>
          <cell r="J44" t="str">
            <v>Ha</v>
          </cell>
          <cell r="K44">
            <v>141.05000000000001</v>
          </cell>
          <cell r="L44">
            <v>254375</v>
          </cell>
          <cell r="M44">
            <v>35879593.75</v>
          </cell>
          <cell r="N44">
            <v>254375</v>
          </cell>
          <cell r="O44">
            <v>35879593.75</v>
          </cell>
        </row>
        <row r="45">
          <cell r="F45" t="str">
            <v>2-4-4</v>
          </cell>
          <cell r="G45" t="str">
            <v>Pembakaran</v>
          </cell>
          <cell r="H45" t="str">
            <v>Burning</v>
          </cell>
          <cell r="J45" t="str">
            <v>Ha</v>
          </cell>
          <cell r="K45">
            <v>141.05000000000001</v>
          </cell>
          <cell r="L45">
            <v>93062.5</v>
          </cell>
          <cell r="M45">
            <v>13126465.625000002</v>
          </cell>
          <cell r="N45">
            <v>93062.5</v>
          </cell>
          <cell r="O45">
            <v>13126465.625000002</v>
          </cell>
        </row>
        <row r="46">
          <cell r="F46" t="str">
            <v>2-4-5</v>
          </cell>
          <cell r="G46" t="str">
            <v>Pembersihan</v>
          </cell>
          <cell r="H46" t="str">
            <v>Cleaning</v>
          </cell>
          <cell r="J46" t="str">
            <v>Ha</v>
          </cell>
          <cell r="K46">
            <v>141.05000000000001</v>
          </cell>
          <cell r="L46">
            <v>131900</v>
          </cell>
          <cell r="M46">
            <v>18604495</v>
          </cell>
          <cell r="N46">
            <v>131900.00000000003</v>
          </cell>
          <cell r="O46">
            <v>18604495.000000007</v>
          </cell>
        </row>
        <row r="47">
          <cell r="E47" t="str">
            <v>2-5</v>
          </cell>
          <cell r="F47" t="str">
            <v>Kategori-5</v>
          </cell>
          <cell r="G47" t="str">
            <v>Semak Belukar Ringan Berawa (SBRB)</v>
          </cell>
          <cell r="H47" t="str">
            <v>Category-5 L Bush</v>
          </cell>
          <cell r="K47">
            <v>3.53</v>
          </cell>
          <cell r="P47">
            <v>3279825.958333333</v>
          </cell>
        </row>
        <row r="48">
          <cell r="F48" t="str">
            <v>2-5-1</v>
          </cell>
          <cell r="G48" t="str">
            <v>Penebasan</v>
          </cell>
          <cell r="H48" t="str">
            <v>Clearing</v>
          </cell>
          <cell r="J48" t="str">
            <v>Ha</v>
          </cell>
          <cell r="K48">
            <v>3.53</v>
          </cell>
          <cell r="L48">
            <v>421527.78</v>
          </cell>
          <cell r="M48">
            <v>1487993.0634000001</v>
          </cell>
          <cell r="N48">
            <v>421527.77777777775</v>
          </cell>
          <cell r="O48">
            <v>1487993.0555555553</v>
          </cell>
        </row>
        <row r="49">
          <cell r="F49" t="str">
            <v>2-5-2</v>
          </cell>
          <cell r="G49" t="str">
            <v>Pengumpulan</v>
          </cell>
          <cell r="H49" t="str">
            <v>Stock pile</v>
          </cell>
          <cell r="J49" t="str">
            <v>Ha</v>
          </cell>
          <cell r="K49">
            <v>3.53</v>
          </cell>
          <cell r="L49">
            <v>282638.89</v>
          </cell>
          <cell r="M49">
            <v>997715.28170000005</v>
          </cell>
          <cell r="N49">
            <v>282638.88888888893</v>
          </cell>
          <cell r="O49">
            <v>997715.27777777787</v>
          </cell>
        </row>
        <row r="50">
          <cell r="F50" t="str">
            <v>2-5-3</v>
          </cell>
          <cell r="G50" t="str">
            <v>Pembakaran</v>
          </cell>
          <cell r="H50" t="str">
            <v xml:space="preserve">Burning </v>
          </cell>
          <cell r="J50" t="str">
            <v>Ha</v>
          </cell>
          <cell r="K50">
            <v>3.53</v>
          </cell>
          <cell r="L50">
            <v>93062.5</v>
          </cell>
          <cell r="M50">
            <v>328510.625</v>
          </cell>
          <cell r="N50">
            <v>93062.5</v>
          </cell>
          <cell r="O50">
            <v>328510.625</v>
          </cell>
        </row>
        <row r="51">
          <cell r="F51" t="str">
            <v>2-5-4</v>
          </cell>
          <cell r="G51" t="str">
            <v>Pembersihan</v>
          </cell>
          <cell r="H51" t="str">
            <v>Cleaning</v>
          </cell>
          <cell r="J51" t="str">
            <v>Ha</v>
          </cell>
          <cell r="K51">
            <v>3.53</v>
          </cell>
          <cell r="L51">
            <v>131900</v>
          </cell>
          <cell r="M51">
            <v>465607</v>
          </cell>
          <cell r="N51">
            <v>131900.00000000003</v>
          </cell>
          <cell r="O51">
            <v>465607.00000000006</v>
          </cell>
        </row>
        <row r="52">
          <cell r="E52" t="str">
            <v>2-6</v>
          </cell>
          <cell r="F52" t="str">
            <v>Kategori-6</v>
          </cell>
          <cell r="G52" t="str">
            <v>Semak Belukar Berat (SBB)</v>
          </cell>
          <cell r="H52" t="str">
            <v>Category-6 Heavy Bush</v>
          </cell>
          <cell r="K52">
            <v>187.98</v>
          </cell>
          <cell r="P52">
            <v>250320062.51571429</v>
          </cell>
        </row>
        <row r="53">
          <cell r="F53" t="str">
            <v>2-6-1</v>
          </cell>
          <cell r="G53" t="str">
            <v>Penebasan</v>
          </cell>
          <cell r="H53" t="str">
            <v>Clearing</v>
          </cell>
          <cell r="J53" t="str">
            <v>Ha</v>
          </cell>
          <cell r="K53">
            <v>187.98</v>
          </cell>
          <cell r="L53">
            <v>313091.33</v>
          </cell>
          <cell r="M53">
            <v>58854908.213399999</v>
          </cell>
          <cell r="N53">
            <v>313091.33333333331</v>
          </cell>
          <cell r="O53">
            <v>58854908.839999996</v>
          </cell>
        </row>
        <row r="54">
          <cell r="F54" t="str">
            <v>2-6-2</v>
          </cell>
          <cell r="G54" t="str">
            <v>Penumbangan dan pencabutan akar dan tunggul pohon</v>
          </cell>
          <cell r="H54" t="str">
            <v xml:space="preserve">Clearing and Grubbing </v>
          </cell>
          <cell r="J54" t="str">
            <v>Ha</v>
          </cell>
          <cell r="K54">
            <v>187.98</v>
          </cell>
          <cell r="L54">
            <v>313091.33</v>
          </cell>
          <cell r="M54">
            <v>58854908.213399999</v>
          </cell>
          <cell r="N54">
            <v>313091.33333333331</v>
          </cell>
          <cell r="O54">
            <v>58854908.839999996</v>
          </cell>
        </row>
        <row r="55">
          <cell r="F55" t="str">
            <v>2-6-3</v>
          </cell>
          <cell r="G55" t="str">
            <v>Pemotongan menjadi kecil</v>
          </cell>
          <cell r="H55" t="str">
            <v>Cutting to small piece</v>
          </cell>
          <cell r="J55" t="str">
            <v>Ha</v>
          </cell>
          <cell r="K55">
            <v>187.98</v>
          </cell>
          <cell r="L55">
            <v>97542.86</v>
          </cell>
          <cell r="M55">
            <v>18336106.822799999</v>
          </cell>
          <cell r="N55">
            <v>97542.857142857145</v>
          </cell>
          <cell r="O55">
            <v>18336106.285714284</v>
          </cell>
        </row>
        <row r="56">
          <cell r="F56" t="str">
            <v>2-6-4</v>
          </cell>
          <cell r="G56" t="str">
            <v>Pengumpulan</v>
          </cell>
          <cell r="H56" t="str">
            <v>Stock pile</v>
          </cell>
          <cell r="J56" t="str">
            <v>Ha</v>
          </cell>
          <cell r="K56">
            <v>187.98</v>
          </cell>
          <cell r="L56">
            <v>279545.83</v>
          </cell>
          <cell r="M56">
            <v>52549025.123400003</v>
          </cell>
          <cell r="N56">
            <v>279545.83333333337</v>
          </cell>
          <cell r="O56">
            <v>52549025.750000007</v>
          </cell>
        </row>
        <row r="57">
          <cell r="F57" t="str">
            <v>2-6-5</v>
          </cell>
          <cell r="G57" t="str">
            <v>Pembakaran</v>
          </cell>
          <cell r="H57" t="str">
            <v xml:space="preserve">Burning </v>
          </cell>
          <cell r="J57" t="str">
            <v>Ha</v>
          </cell>
          <cell r="K57">
            <v>187.98</v>
          </cell>
          <cell r="L57">
            <v>93062.5</v>
          </cell>
          <cell r="M57">
            <v>17493888.75</v>
          </cell>
          <cell r="N57">
            <v>93062.5</v>
          </cell>
          <cell r="O57">
            <v>17493888.75</v>
          </cell>
        </row>
        <row r="58">
          <cell r="F58" t="str">
            <v>2-6-6</v>
          </cell>
          <cell r="G58" t="str">
            <v>Pembersihan</v>
          </cell>
          <cell r="H58" t="str">
            <v>Cleaning</v>
          </cell>
          <cell r="J58" t="str">
            <v>Ha</v>
          </cell>
          <cell r="K58">
            <v>187.98</v>
          </cell>
          <cell r="L58">
            <v>235297.5</v>
          </cell>
          <cell r="M58">
            <v>44231224.049999997</v>
          </cell>
          <cell r="N58">
            <v>235297.5</v>
          </cell>
          <cell r="O58">
            <v>44231224.049999997</v>
          </cell>
        </row>
        <row r="59">
          <cell r="E59" t="str">
            <v>2-7</v>
          </cell>
          <cell r="F59" t="str">
            <v>Kategori-7</v>
          </cell>
          <cell r="G59" t="str">
            <v>Semak Belukar Berat Berawa (SBBB)</v>
          </cell>
          <cell r="H59" t="str">
            <v>Category-7 Swampy Bush</v>
          </cell>
          <cell r="K59">
            <v>0.88</v>
          </cell>
          <cell r="P59">
            <v>1261656.5979487179</v>
          </cell>
        </row>
        <row r="60">
          <cell r="F60" t="str">
            <v>2-7-1</v>
          </cell>
          <cell r="G60" t="str">
            <v>Penebasan</v>
          </cell>
          <cell r="H60" t="str">
            <v>Clearing</v>
          </cell>
          <cell r="J60" t="str">
            <v>Ha</v>
          </cell>
          <cell r="K60">
            <v>0.88</v>
          </cell>
          <cell r="L60">
            <v>313091.33</v>
          </cell>
          <cell r="M60">
            <v>275520.37040000001</v>
          </cell>
          <cell r="N60">
            <v>313091.33333333331</v>
          </cell>
          <cell r="O60">
            <v>275520.37333333329</v>
          </cell>
        </row>
        <row r="61">
          <cell r="F61" t="str">
            <v>2-7-2</v>
          </cell>
          <cell r="G61" t="str">
            <v>Penumbangan dan pencabutan akar dan tunggul pohon</v>
          </cell>
          <cell r="H61" t="str">
            <v xml:space="preserve">Clearing and Grubbing </v>
          </cell>
          <cell r="J61" t="str">
            <v>Ha</v>
          </cell>
          <cell r="K61">
            <v>0.88</v>
          </cell>
          <cell r="L61">
            <v>313091.33</v>
          </cell>
          <cell r="M61">
            <v>275520.37040000001</v>
          </cell>
          <cell r="N61">
            <v>313091.33333333331</v>
          </cell>
          <cell r="O61">
            <v>275520.37333333329</v>
          </cell>
        </row>
        <row r="62">
          <cell r="F62" t="str">
            <v>2-7-3</v>
          </cell>
          <cell r="G62" t="str">
            <v>Pemotongan menjadi kecil</v>
          </cell>
          <cell r="H62" t="str">
            <v>Cutting to small piece</v>
          </cell>
          <cell r="J62" t="str">
            <v>Ha</v>
          </cell>
          <cell r="K62">
            <v>0.88</v>
          </cell>
          <cell r="L62">
            <v>105046.15</v>
          </cell>
          <cell r="M62">
            <v>92440.611999999994</v>
          </cell>
          <cell r="N62">
            <v>105046.15384615386</v>
          </cell>
          <cell r="O62">
            <v>92440.61538461539</v>
          </cell>
        </row>
        <row r="63">
          <cell r="F63" t="str">
            <v>2-7-4</v>
          </cell>
          <cell r="G63" t="str">
            <v>Pengumpulan</v>
          </cell>
          <cell r="H63" t="str">
            <v>Stock pile</v>
          </cell>
          <cell r="J63" t="str">
            <v>Ha</v>
          </cell>
          <cell r="K63">
            <v>0.88</v>
          </cell>
          <cell r="L63">
            <v>301049.36</v>
          </cell>
          <cell r="M63">
            <v>264923.43679999997</v>
          </cell>
          <cell r="N63">
            <v>301049.35897435894</v>
          </cell>
          <cell r="O63">
            <v>264923.43589743588</v>
          </cell>
        </row>
        <row r="64">
          <cell r="F64" t="str">
            <v>2-7-5</v>
          </cell>
          <cell r="G64" t="str">
            <v>Pembakaran</v>
          </cell>
          <cell r="H64" t="str">
            <v xml:space="preserve">Burning </v>
          </cell>
          <cell r="J64" t="str">
            <v>Ha</v>
          </cell>
          <cell r="K64">
            <v>0.88</v>
          </cell>
          <cell r="L64">
            <v>166125</v>
          </cell>
          <cell r="M64">
            <v>146190</v>
          </cell>
          <cell r="N64">
            <v>166125</v>
          </cell>
          <cell r="O64">
            <v>146190</v>
          </cell>
        </row>
        <row r="65">
          <cell r="F65" t="str">
            <v>2-7-6</v>
          </cell>
          <cell r="G65" t="str">
            <v>Pembersihan</v>
          </cell>
          <cell r="H65" t="str">
            <v>Cleaning</v>
          </cell>
          <cell r="J65" t="str">
            <v>Ha</v>
          </cell>
          <cell r="K65">
            <v>0.88</v>
          </cell>
          <cell r="L65">
            <v>235297.5</v>
          </cell>
          <cell r="M65">
            <v>207061.8</v>
          </cell>
          <cell r="N65">
            <v>235297.5</v>
          </cell>
          <cell r="O65">
            <v>207061.8</v>
          </cell>
        </row>
        <row r="66">
          <cell r="E66" t="str">
            <v>2-8</v>
          </cell>
          <cell r="F66" t="str">
            <v>Kategori-8</v>
          </cell>
          <cell r="G66" t="str">
            <v>Bekas Tebangan (TB)</v>
          </cell>
          <cell r="H66" t="str">
            <v>Category-8 Up Land with Stump</v>
          </cell>
          <cell r="K66">
            <v>1.03</v>
          </cell>
          <cell r="P66">
            <v>1579409.6327904763</v>
          </cell>
        </row>
        <row r="67">
          <cell r="F67" t="str">
            <v>2-8-1</v>
          </cell>
          <cell r="G67" t="str">
            <v>Penebasan</v>
          </cell>
          <cell r="H67" t="str">
            <v>Clearing</v>
          </cell>
          <cell r="J67" t="str">
            <v>Ha</v>
          </cell>
          <cell r="K67">
            <v>1.03</v>
          </cell>
          <cell r="L67">
            <v>407018.73</v>
          </cell>
          <cell r="M67">
            <v>419229.29190000001</v>
          </cell>
          <cell r="N67">
            <v>407018.73333333334</v>
          </cell>
          <cell r="O67">
            <v>419229.29533333337</v>
          </cell>
        </row>
        <row r="68">
          <cell r="F68" t="str">
            <v>2-8-2</v>
          </cell>
          <cell r="G68" t="str">
            <v>Penumbangan dan pencabutan akar dan tunggul pohon</v>
          </cell>
          <cell r="H68" t="str">
            <v xml:space="preserve">Clearing and Grubbing </v>
          </cell>
          <cell r="J68" t="str">
            <v>Ha</v>
          </cell>
          <cell r="K68">
            <v>1.03</v>
          </cell>
          <cell r="L68">
            <v>325614.99</v>
          </cell>
          <cell r="M68">
            <v>335383.43969999999</v>
          </cell>
          <cell r="N68">
            <v>325614.98666666669</v>
          </cell>
          <cell r="O68">
            <v>335383.43626666669</v>
          </cell>
        </row>
        <row r="69">
          <cell r="F69" t="str">
            <v>2-8-3</v>
          </cell>
          <cell r="G69" t="str">
            <v>Pengumpulan</v>
          </cell>
          <cell r="H69" t="str">
            <v>Stock pile</v>
          </cell>
          <cell r="J69" t="str">
            <v>Ha</v>
          </cell>
          <cell r="K69">
            <v>1.03</v>
          </cell>
          <cell r="L69">
            <v>399351.19</v>
          </cell>
          <cell r="M69">
            <v>411331.72570000001</v>
          </cell>
          <cell r="N69">
            <v>399351.19047619047</v>
          </cell>
          <cell r="O69">
            <v>411331.72619047621</v>
          </cell>
        </row>
        <row r="70">
          <cell r="F70" t="str">
            <v>2-8-4</v>
          </cell>
          <cell r="G70" t="str">
            <v>Pembakaran</v>
          </cell>
          <cell r="H70" t="str">
            <v xml:space="preserve">Burning </v>
          </cell>
          <cell r="J70" t="str">
            <v>Ha</v>
          </cell>
          <cell r="K70">
            <v>1.03</v>
          </cell>
          <cell r="L70">
            <v>166125</v>
          </cell>
          <cell r="M70">
            <v>171108.75</v>
          </cell>
          <cell r="N70">
            <v>166125</v>
          </cell>
          <cell r="O70">
            <v>171108.75</v>
          </cell>
        </row>
        <row r="71">
          <cell r="F71" t="str">
            <v>2-8-5</v>
          </cell>
          <cell r="G71" t="str">
            <v>Pembersihan</v>
          </cell>
          <cell r="H71" t="str">
            <v>Cleaning</v>
          </cell>
          <cell r="J71" t="str">
            <v>Ha</v>
          </cell>
          <cell r="K71">
            <v>1.03</v>
          </cell>
          <cell r="L71">
            <v>235297.5</v>
          </cell>
          <cell r="M71">
            <v>242356.42500000002</v>
          </cell>
          <cell r="N71">
            <v>235297.5</v>
          </cell>
          <cell r="O71">
            <v>242356.42500000002</v>
          </cell>
        </row>
        <row r="72">
          <cell r="E72" t="str">
            <v>2-9</v>
          </cell>
          <cell r="F72" t="str">
            <v>Kategori-9</v>
          </cell>
          <cell r="G72" t="str">
            <v>Kebun Campuran (KC)</v>
          </cell>
          <cell r="H72" t="str">
            <v>Category-9 Mixed Tree</v>
          </cell>
          <cell r="K72">
            <v>70.900000000000006</v>
          </cell>
          <cell r="O72">
            <v>0</v>
          </cell>
          <cell r="P72">
            <v>106486545.67568544</v>
          </cell>
        </row>
        <row r="73">
          <cell r="F73" t="str">
            <v>2-9-1</v>
          </cell>
          <cell r="G73" t="str">
            <v>Penumbangan dan pencabutan akar dan tunggul pohon</v>
          </cell>
          <cell r="H73" t="str">
            <v xml:space="preserve">Clearing and Grubbing </v>
          </cell>
          <cell r="J73" t="str">
            <v>Ha</v>
          </cell>
          <cell r="K73">
            <v>70.900000000000006</v>
          </cell>
          <cell r="L73">
            <v>465909.72</v>
          </cell>
          <cell r="M73">
            <v>33032999.148000002</v>
          </cell>
          <cell r="N73">
            <v>465909.72222222231</v>
          </cell>
          <cell r="O73">
            <v>33032999.305555563</v>
          </cell>
        </row>
        <row r="74">
          <cell r="F74" t="str">
            <v>2-9-2</v>
          </cell>
          <cell r="G74" t="str">
            <v>Pemotongan menjadi kecil</v>
          </cell>
          <cell r="H74" t="str">
            <v>Cutting to small piece</v>
          </cell>
          <cell r="J74" t="str">
            <v>Ha</v>
          </cell>
          <cell r="K74">
            <v>70.900000000000006</v>
          </cell>
          <cell r="L74">
            <v>86212.12</v>
          </cell>
          <cell r="M74">
            <v>6112439.3080000002</v>
          </cell>
          <cell r="N74">
            <v>86212.121212121201</v>
          </cell>
          <cell r="O74">
            <v>6112439.3939393936</v>
          </cell>
        </row>
        <row r="75">
          <cell r="F75" t="str">
            <v>2-9-3</v>
          </cell>
          <cell r="G75" t="str">
            <v>Pengumpulan</v>
          </cell>
          <cell r="H75" t="str">
            <v>Stock pile</v>
          </cell>
          <cell r="J75" t="str">
            <v>Ha</v>
          </cell>
          <cell r="K75">
            <v>70.900000000000006</v>
          </cell>
          <cell r="L75">
            <v>519156.55</v>
          </cell>
          <cell r="M75">
            <v>36808199.395000003</v>
          </cell>
          <cell r="N75">
            <v>519156.54761904763</v>
          </cell>
          <cell r="O75">
            <v>36808199.226190478</v>
          </cell>
        </row>
        <row r="76">
          <cell r="F76" t="str">
            <v>2-9-4</v>
          </cell>
          <cell r="G76" t="str">
            <v>Pembakaran</v>
          </cell>
          <cell r="H76" t="str">
            <v xml:space="preserve">Burning </v>
          </cell>
          <cell r="J76" t="str">
            <v>Ha</v>
          </cell>
          <cell r="K76">
            <v>70.900000000000006</v>
          </cell>
          <cell r="L76">
            <v>166125</v>
          </cell>
          <cell r="M76">
            <v>11778262.500000002</v>
          </cell>
          <cell r="N76">
            <v>166125</v>
          </cell>
          <cell r="O76">
            <v>11778262.500000002</v>
          </cell>
        </row>
        <row r="77">
          <cell r="F77" t="str">
            <v>2-9-5</v>
          </cell>
          <cell r="G77" t="str">
            <v>Pembersihan</v>
          </cell>
          <cell r="H77" t="str">
            <v>Cleaning</v>
          </cell>
          <cell r="J77" t="str">
            <v>Ha</v>
          </cell>
          <cell r="K77">
            <v>70.900000000000006</v>
          </cell>
          <cell r="L77">
            <v>264522.5</v>
          </cell>
          <cell r="M77">
            <v>18754645.25</v>
          </cell>
          <cell r="N77">
            <v>264522.5</v>
          </cell>
          <cell r="O77">
            <v>18754645.25</v>
          </cell>
        </row>
        <row r="78">
          <cell r="E78" t="str">
            <v>2-10</v>
          </cell>
          <cell r="F78" t="str">
            <v>Kategori-10</v>
          </cell>
          <cell r="G78" t="str">
            <v>Kebun Karet Muda (KM)</v>
          </cell>
          <cell r="H78" t="str">
            <v>Category-10 Young Rubber Plantation</v>
          </cell>
          <cell r="K78">
            <v>34.46</v>
          </cell>
          <cell r="P78">
            <v>27336765.954938274</v>
          </cell>
        </row>
        <row r="79">
          <cell r="F79" t="str">
            <v>2-10-1</v>
          </cell>
          <cell r="G79" t="str">
            <v>Penumbangan dan pencabutan akar dan tunggul pohon</v>
          </cell>
          <cell r="H79" t="str">
            <v xml:space="preserve">Clearing and Grubbing </v>
          </cell>
          <cell r="J79" t="str">
            <v>Ha</v>
          </cell>
          <cell r="K79">
            <v>34.46</v>
          </cell>
          <cell r="L79">
            <v>217424.54</v>
          </cell>
          <cell r="M79">
            <v>7492449.6484000003</v>
          </cell>
          <cell r="N79">
            <v>217424.53703703702</v>
          </cell>
          <cell r="O79">
            <v>7492449.5462962957</v>
          </cell>
        </row>
        <row r="80">
          <cell r="F80" t="str">
            <v>2-10-2</v>
          </cell>
          <cell r="G80" t="str">
            <v>Pemotongan menjadi kecil</v>
          </cell>
          <cell r="H80" t="str">
            <v>Cutting to small piece</v>
          </cell>
          <cell r="J80" t="str">
            <v>Ha</v>
          </cell>
          <cell r="K80">
            <v>34.46</v>
          </cell>
          <cell r="L80">
            <v>70246.91</v>
          </cell>
          <cell r="M80">
            <v>2420708.5186000001</v>
          </cell>
          <cell r="N80">
            <v>70246.91358024691</v>
          </cell>
          <cell r="O80">
            <v>2420708.6419753088</v>
          </cell>
        </row>
        <row r="81">
          <cell r="F81" t="str">
            <v>2-10-3</v>
          </cell>
          <cell r="G81" t="str">
            <v>Pengumpulan</v>
          </cell>
          <cell r="H81" t="str">
            <v>Stock pile</v>
          </cell>
          <cell r="J81" t="str">
            <v>Ha</v>
          </cell>
          <cell r="K81">
            <v>34.46</v>
          </cell>
          <cell r="L81">
            <v>279545.83</v>
          </cell>
          <cell r="M81">
            <v>9633149.3018000014</v>
          </cell>
          <cell r="N81">
            <v>279545.83333333337</v>
          </cell>
          <cell r="O81">
            <v>9633149.4166666679</v>
          </cell>
        </row>
        <row r="82">
          <cell r="F82" t="str">
            <v>2-10-4</v>
          </cell>
          <cell r="G82" t="str">
            <v>Pembakaran</v>
          </cell>
          <cell r="H82" t="str">
            <v xml:space="preserve">Burning </v>
          </cell>
          <cell r="J82" t="str">
            <v>Ha</v>
          </cell>
          <cell r="K82">
            <v>34.46</v>
          </cell>
          <cell r="L82">
            <v>93062.5</v>
          </cell>
          <cell r="M82">
            <v>3206933.75</v>
          </cell>
          <cell r="N82">
            <v>93062.5</v>
          </cell>
          <cell r="O82">
            <v>3206933.75</v>
          </cell>
        </row>
        <row r="83">
          <cell r="F83" t="str">
            <v>2-10-5</v>
          </cell>
          <cell r="G83" t="str">
            <v>Pembersihan</v>
          </cell>
          <cell r="H83" t="str">
            <v>Cleaning</v>
          </cell>
          <cell r="J83" t="str">
            <v>Ha</v>
          </cell>
          <cell r="K83">
            <v>34.46</v>
          </cell>
          <cell r="L83">
            <v>133010</v>
          </cell>
          <cell r="M83">
            <v>4583524.6000000006</v>
          </cell>
          <cell r="N83">
            <v>133010.00000000003</v>
          </cell>
          <cell r="O83">
            <v>4583524.6000000015</v>
          </cell>
        </row>
        <row r="84">
          <cell r="E84" t="str">
            <v>2-11</v>
          </cell>
          <cell r="F84" t="str">
            <v xml:space="preserve">Kategori-11 </v>
          </cell>
          <cell r="G84" t="str">
            <v>Kebun Karet Produktif (KP)</v>
          </cell>
          <cell r="H84" t="str">
            <v>Category-11 Mature Rubber Plantation</v>
          </cell>
          <cell r="K84">
            <v>2.6</v>
          </cell>
          <cell r="P84">
            <v>2671350.3226120858</v>
          </cell>
        </row>
        <row r="85">
          <cell r="F85" t="str">
            <v>2-11-1</v>
          </cell>
          <cell r="G85" t="str">
            <v>Penumbangan dan pencabutan akar dan tunggul pohon</v>
          </cell>
          <cell r="H85" t="str">
            <v xml:space="preserve">Clearing and Grubbing </v>
          </cell>
          <cell r="J85" t="str">
            <v>Ha</v>
          </cell>
          <cell r="K85">
            <v>2.6</v>
          </cell>
          <cell r="L85">
            <v>217424.54</v>
          </cell>
          <cell r="M85">
            <v>565303.804</v>
          </cell>
          <cell r="N85">
            <v>217424.53703703702</v>
          </cell>
          <cell r="O85">
            <v>565303.79629629629</v>
          </cell>
        </row>
        <row r="86">
          <cell r="F86" t="str">
            <v>2-11-2</v>
          </cell>
          <cell r="G86" t="str">
            <v>Pemotongan menjadi kecil</v>
          </cell>
          <cell r="H86" t="str">
            <v>Cutting to small piece</v>
          </cell>
          <cell r="J86" t="str">
            <v>Ha</v>
          </cell>
          <cell r="K86">
            <v>2.6</v>
          </cell>
          <cell r="L86">
            <v>99824.56</v>
          </cell>
          <cell r="M86">
            <v>259543.856</v>
          </cell>
          <cell r="N86">
            <v>99824.561403508778</v>
          </cell>
          <cell r="O86">
            <v>259543.85964912284</v>
          </cell>
        </row>
        <row r="87">
          <cell r="F87" t="str">
            <v>2-11-3</v>
          </cell>
          <cell r="G87" t="str">
            <v>Pengumpulan</v>
          </cell>
          <cell r="H87" t="str">
            <v>Stock pile</v>
          </cell>
          <cell r="J87" t="str">
            <v>Ha</v>
          </cell>
          <cell r="K87">
            <v>2.6</v>
          </cell>
          <cell r="L87">
            <v>279545.83</v>
          </cell>
          <cell r="M87">
            <v>726819.15800000005</v>
          </cell>
          <cell r="N87">
            <v>279545.83333333337</v>
          </cell>
          <cell r="O87">
            <v>726819.16666666674</v>
          </cell>
        </row>
        <row r="88">
          <cell r="F88" t="str">
            <v>2-11-4</v>
          </cell>
          <cell r="G88" t="str">
            <v>Pembakaran</v>
          </cell>
          <cell r="H88" t="str">
            <v xml:space="preserve">Burning </v>
          </cell>
          <cell r="J88" t="str">
            <v>Ha</v>
          </cell>
          <cell r="K88">
            <v>2.6</v>
          </cell>
          <cell r="L88">
            <v>166125</v>
          </cell>
          <cell r="M88">
            <v>431925</v>
          </cell>
          <cell r="N88">
            <v>166125</v>
          </cell>
          <cell r="O88">
            <v>431925</v>
          </cell>
        </row>
        <row r="89">
          <cell r="F89" t="str">
            <v>2-11-5</v>
          </cell>
          <cell r="G89" t="str">
            <v>Pembersihan</v>
          </cell>
          <cell r="H89" t="str">
            <v>Cleaning</v>
          </cell>
          <cell r="J89" t="str">
            <v>Ha</v>
          </cell>
          <cell r="K89">
            <v>2.6</v>
          </cell>
          <cell r="L89">
            <v>264522.5</v>
          </cell>
          <cell r="M89">
            <v>687758.5</v>
          </cell>
          <cell r="N89">
            <v>264522.5</v>
          </cell>
          <cell r="O89">
            <v>687758.5</v>
          </cell>
        </row>
        <row r="90">
          <cell r="E90" t="str">
            <v>2-12</v>
          </cell>
          <cell r="F90" t="str">
            <v xml:space="preserve">Kategori-12 </v>
          </cell>
          <cell r="G90" t="str">
            <v>Kebun Karet Tua (KT)</v>
          </cell>
          <cell r="H90" t="str">
            <v>Category-12 Old Rubber Plantation</v>
          </cell>
          <cell r="K90">
            <v>5.3</v>
          </cell>
          <cell r="P90">
            <v>6536649.8302005008</v>
          </cell>
        </row>
        <row r="91">
          <cell r="F91" t="str">
            <v>2-12-1</v>
          </cell>
          <cell r="G91" t="str">
            <v>Penumbangan dan pencabutan akar dan tunggul pohon</v>
          </cell>
          <cell r="H91" t="str">
            <v xml:space="preserve">Clearing and Grubbing </v>
          </cell>
          <cell r="J91" t="str">
            <v>Ha</v>
          </cell>
          <cell r="K91">
            <v>5.3</v>
          </cell>
          <cell r="L91">
            <v>363409.58</v>
          </cell>
          <cell r="M91">
            <v>1926070.774</v>
          </cell>
          <cell r="N91">
            <v>363409.58333333331</v>
          </cell>
          <cell r="O91">
            <v>1926070.7916666665</v>
          </cell>
        </row>
        <row r="92">
          <cell r="F92" t="str">
            <v>2-12-2</v>
          </cell>
          <cell r="G92" t="str">
            <v>Pemotongan menjadi kecil</v>
          </cell>
          <cell r="H92" t="str">
            <v>Cutting to small piece</v>
          </cell>
          <cell r="J92" t="str">
            <v>Ha</v>
          </cell>
          <cell r="K92">
            <v>5.3</v>
          </cell>
          <cell r="L92">
            <v>99824.56</v>
          </cell>
          <cell r="M92">
            <v>529070.16799999995</v>
          </cell>
          <cell r="N92">
            <v>99824.561403508778</v>
          </cell>
          <cell r="O92">
            <v>529070.17543859652</v>
          </cell>
        </row>
        <row r="93">
          <cell r="F93" t="str">
            <v>2-12-3</v>
          </cell>
          <cell r="G93" t="str">
            <v>Pengumpulan</v>
          </cell>
          <cell r="H93" t="str">
            <v>Stock pile</v>
          </cell>
          <cell r="J93" t="str">
            <v>Ha</v>
          </cell>
          <cell r="K93">
            <v>5.3</v>
          </cell>
          <cell r="L93">
            <v>339448.51</v>
          </cell>
          <cell r="M93">
            <v>1799077.1029999999</v>
          </cell>
          <cell r="N93">
            <v>339448.51190476195</v>
          </cell>
          <cell r="O93">
            <v>1799077.1130952383</v>
          </cell>
        </row>
        <row r="94">
          <cell r="F94" t="str">
            <v>2-12-4</v>
          </cell>
          <cell r="G94" t="str">
            <v>Pembakaran</v>
          </cell>
          <cell r="H94" t="str">
            <v>Burning )</v>
          </cell>
          <cell r="J94" t="str">
            <v>Ha</v>
          </cell>
          <cell r="K94">
            <v>5.3</v>
          </cell>
          <cell r="L94">
            <v>166125</v>
          </cell>
          <cell r="M94">
            <v>880462.5</v>
          </cell>
          <cell r="N94">
            <v>166125</v>
          </cell>
          <cell r="O94">
            <v>880462.5</v>
          </cell>
        </row>
        <row r="95">
          <cell r="F95" t="str">
            <v>2-12-5</v>
          </cell>
          <cell r="G95" t="str">
            <v>Pembersihan</v>
          </cell>
          <cell r="H95" t="str">
            <v>Cleaning</v>
          </cell>
          <cell r="J95" t="str">
            <v>Ha</v>
          </cell>
          <cell r="K95">
            <v>5.3</v>
          </cell>
          <cell r="L95">
            <v>264522.5</v>
          </cell>
          <cell r="M95">
            <v>1401969.25</v>
          </cell>
          <cell r="N95">
            <v>264522.5</v>
          </cell>
          <cell r="O95">
            <v>1401969.25</v>
          </cell>
        </row>
        <row r="96">
          <cell r="E96" t="str">
            <v>2-13</v>
          </cell>
          <cell r="F96" t="str">
            <v xml:space="preserve">Kategori-13 </v>
          </cell>
          <cell r="G96" t="str">
            <v>Kebun Jeruk (KJ)</v>
          </cell>
          <cell r="H96" t="str">
            <v>Category-13 Orange Plantation</v>
          </cell>
          <cell r="K96">
            <v>7.32</v>
          </cell>
          <cell r="P96">
            <v>7349627.7000000002</v>
          </cell>
        </row>
        <row r="97">
          <cell r="F97" t="str">
            <v>2-13-1</v>
          </cell>
          <cell r="G97" t="str">
            <v>Penebasan</v>
          </cell>
          <cell r="H97" t="str">
            <v>Clearing</v>
          </cell>
          <cell r="J97" t="str">
            <v>Ha</v>
          </cell>
          <cell r="K97">
            <v>7.32</v>
          </cell>
          <cell r="L97">
            <v>504375</v>
          </cell>
          <cell r="M97">
            <v>3692025</v>
          </cell>
          <cell r="N97">
            <v>504375</v>
          </cell>
          <cell r="O97">
            <v>3692025</v>
          </cell>
        </row>
        <row r="98">
          <cell r="F98" t="str">
            <v>2-13-2</v>
          </cell>
          <cell r="G98" t="str">
            <v>Pengumpulan</v>
          </cell>
          <cell r="H98" t="str">
            <v>Stock pile</v>
          </cell>
          <cell r="J98" t="str">
            <v>Ha</v>
          </cell>
          <cell r="K98">
            <v>7.32</v>
          </cell>
          <cell r="L98">
            <v>254375</v>
          </cell>
          <cell r="M98">
            <v>1862025</v>
          </cell>
          <cell r="N98">
            <v>254375</v>
          </cell>
          <cell r="O98">
            <v>1862025</v>
          </cell>
        </row>
        <row r="99">
          <cell r="F99" t="str">
            <v>2-13-3</v>
          </cell>
          <cell r="G99" t="str">
            <v>Pembakaran</v>
          </cell>
          <cell r="H99" t="str">
            <v>Burning )</v>
          </cell>
          <cell r="J99" t="str">
            <v>Ha</v>
          </cell>
          <cell r="K99">
            <v>7.32</v>
          </cell>
          <cell r="L99">
            <v>83062.5</v>
          </cell>
          <cell r="M99">
            <v>608017.5</v>
          </cell>
          <cell r="N99">
            <v>83062.5</v>
          </cell>
          <cell r="O99">
            <v>608017.5</v>
          </cell>
        </row>
        <row r="100">
          <cell r="F100" t="str">
            <v>2-13-4</v>
          </cell>
          <cell r="G100" t="str">
            <v>Pembersihan</v>
          </cell>
          <cell r="H100" t="str">
            <v>Cleaning</v>
          </cell>
          <cell r="J100" t="str">
            <v>Ha</v>
          </cell>
          <cell r="K100">
            <v>7.32</v>
          </cell>
          <cell r="L100">
            <v>162235</v>
          </cell>
          <cell r="M100">
            <v>1187560.2</v>
          </cell>
          <cell r="N100">
            <v>162235</v>
          </cell>
          <cell r="O100">
            <v>1187560.2</v>
          </cell>
        </row>
        <row r="101">
          <cell r="E101" t="str">
            <v>2-14</v>
          </cell>
          <cell r="F101" t="str">
            <v xml:space="preserve">Kategori-14 </v>
          </cell>
          <cell r="G101" t="str">
            <v>Kebun Sawit Muda (SM)</v>
          </cell>
          <cell r="H101" t="str">
            <v>Category-14 Young Coconut Palm Plantation</v>
          </cell>
          <cell r="K101">
            <v>12.78</v>
          </cell>
          <cell r="P101">
            <v>18597393.452380955</v>
          </cell>
        </row>
        <row r="102">
          <cell r="F102" t="str">
            <v>2-14-1</v>
          </cell>
          <cell r="G102" t="str">
            <v>Penumbangan dan pencabutan akar dan tunggul pohon</v>
          </cell>
          <cell r="H102" t="str">
            <v xml:space="preserve">Clearing and Grubbing </v>
          </cell>
          <cell r="J102" t="str">
            <v>Ha</v>
          </cell>
          <cell r="K102">
            <v>12.78</v>
          </cell>
          <cell r="L102">
            <v>369621.71</v>
          </cell>
          <cell r="M102">
            <v>4723765.4538000003</v>
          </cell>
          <cell r="N102">
            <v>369621.71296296292</v>
          </cell>
          <cell r="O102">
            <v>4723765.4916666662</v>
          </cell>
        </row>
        <row r="103">
          <cell r="F103" t="str">
            <v>2-14-2</v>
          </cell>
          <cell r="G103" t="str">
            <v>Pemotongan menjadi kecil</v>
          </cell>
          <cell r="H103" t="str">
            <v>Cutting to small piece</v>
          </cell>
          <cell r="J103" t="str">
            <v>Ha</v>
          </cell>
          <cell r="K103">
            <v>12.78</v>
          </cell>
          <cell r="L103">
            <v>75866.67</v>
          </cell>
          <cell r="M103">
            <v>969576.04259999993</v>
          </cell>
          <cell r="N103">
            <v>75866.666666666672</v>
          </cell>
          <cell r="O103">
            <v>969576</v>
          </cell>
        </row>
        <row r="104">
          <cell r="F104" t="str">
            <v>2-14-3</v>
          </cell>
          <cell r="G104" t="str">
            <v>Pengumpulan</v>
          </cell>
          <cell r="H104" t="str">
            <v>Stock pile</v>
          </cell>
          <cell r="J104" t="str">
            <v>Ha</v>
          </cell>
          <cell r="K104">
            <v>12.78</v>
          </cell>
          <cell r="L104">
            <v>579059.23</v>
          </cell>
          <cell r="M104">
            <v>7400376.9593999991</v>
          </cell>
          <cell r="N104">
            <v>579059.22619047633</v>
          </cell>
          <cell r="O104">
            <v>7400376.9107142873</v>
          </cell>
        </row>
        <row r="105">
          <cell r="F105" t="str">
            <v>2-14-4</v>
          </cell>
          <cell r="G105" t="str">
            <v>Pembakaran</v>
          </cell>
          <cell r="H105" t="str">
            <v>Burning )</v>
          </cell>
          <cell r="J105" t="str">
            <v>Ha</v>
          </cell>
          <cell r="K105">
            <v>12.78</v>
          </cell>
          <cell r="L105">
            <v>166125</v>
          </cell>
          <cell r="M105">
            <v>2123077.5</v>
          </cell>
          <cell r="N105">
            <v>166125</v>
          </cell>
          <cell r="O105">
            <v>2123077.5</v>
          </cell>
        </row>
        <row r="106">
          <cell r="F106" t="str">
            <v>2-14-5</v>
          </cell>
          <cell r="G106" t="str">
            <v>Pembersihan</v>
          </cell>
          <cell r="H106" t="str">
            <v>Cleaning</v>
          </cell>
          <cell r="J106" t="str">
            <v>Ha</v>
          </cell>
          <cell r="K106">
            <v>12.78</v>
          </cell>
          <cell r="L106">
            <v>264522.5</v>
          </cell>
          <cell r="M106">
            <v>3380597.55</v>
          </cell>
          <cell r="N106">
            <v>264522.5</v>
          </cell>
          <cell r="O106">
            <v>3380597.55</v>
          </cell>
        </row>
        <row r="107">
          <cell r="E107" t="str">
            <v>2-15</v>
          </cell>
          <cell r="F107" t="str">
            <v xml:space="preserve">Kategori-15 </v>
          </cell>
          <cell r="G107" t="str">
            <v>Kebun Sawit Produktif (SP)</v>
          </cell>
          <cell r="H107" t="str">
            <v>Category-15 Mature Coconut Palm Plantation</v>
          </cell>
          <cell r="K107">
            <v>0</v>
          </cell>
          <cell r="P107">
            <v>0</v>
          </cell>
        </row>
        <row r="108">
          <cell r="F108" t="str">
            <v>2-15-1</v>
          </cell>
          <cell r="G108" t="str">
            <v>Penumbangan dan pencabutan akar dan tunggul pohon</v>
          </cell>
          <cell r="H108" t="str">
            <v xml:space="preserve">Clearing and Grubbing </v>
          </cell>
          <cell r="J108" t="str">
            <v>Ha</v>
          </cell>
          <cell r="K108">
            <v>0</v>
          </cell>
          <cell r="L108">
            <v>465909.72</v>
          </cell>
          <cell r="M108">
            <v>0</v>
          </cell>
          <cell r="N108">
            <v>465909.72222222231</v>
          </cell>
          <cell r="O108">
            <v>0</v>
          </cell>
        </row>
        <row r="109">
          <cell r="F109" t="str">
            <v>2-15-2</v>
          </cell>
          <cell r="G109" t="str">
            <v>Pemotongan menjadi kecil</v>
          </cell>
          <cell r="H109" t="str">
            <v>Cutting to small piece</v>
          </cell>
          <cell r="J109" t="str">
            <v>Ha</v>
          </cell>
          <cell r="K109">
            <v>0</v>
          </cell>
          <cell r="L109">
            <v>70246.91</v>
          </cell>
          <cell r="M109">
            <v>0</v>
          </cell>
          <cell r="N109">
            <v>70246.91358024691</v>
          </cell>
          <cell r="O109">
            <v>0</v>
          </cell>
        </row>
        <row r="110">
          <cell r="F110" t="str">
            <v>2-15-3</v>
          </cell>
          <cell r="G110" t="str">
            <v>Pengumpulan</v>
          </cell>
          <cell r="H110" t="str">
            <v>Stock pile</v>
          </cell>
          <cell r="J110" t="str">
            <v>Ha</v>
          </cell>
          <cell r="K110">
            <v>0</v>
          </cell>
          <cell r="L110">
            <v>519156.55</v>
          </cell>
          <cell r="M110">
            <v>0</v>
          </cell>
          <cell r="N110">
            <v>519156.54761904763</v>
          </cell>
          <cell r="O110">
            <v>0</v>
          </cell>
        </row>
        <row r="111">
          <cell r="F111" t="str">
            <v>2-15-4</v>
          </cell>
          <cell r="G111" t="str">
            <v>Pembakaran</v>
          </cell>
          <cell r="H111" t="str">
            <v>Burning )</v>
          </cell>
          <cell r="J111" t="str">
            <v>Ha</v>
          </cell>
          <cell r="K111">
            <v>0</v>
          </cell>
          <cell r="L111">
            <v>166125</v>
          </cell>
          <cell r="M111">
            <v>0</v>
          </cell>
          <cell r="N111">
            <v>166125</v>
          </cell>
          <cell r="O111">
            <v>0</v>
          </cell>
        </row>
        <row r="112">
          <cell r="F112" t="str">
            <v>2-15-5</v>
          </cell>
          <cell r="G112" t="str">
            <v>Pembersihan</v>
          </cell>
          <cell r="H112" t="str">
            <v>Cleaning</v>
          </cell>
          <cell r="J112" t="str">
            <v>Ha</v>
          </cell>
          <cell r="K112">
            <v>0</v>
          </cell>
          <cell r="L112">
            <v>264522.5</v>
          </cell>
          <cell r="M112">
            <v>0</v>
          </cell>
          <cell r="N112">
            <v>264522.5</v>
          </cell>
          <cell r="O112">
            <v>0</v>
          </cell>
        </row>
        <row r="113">
          <cell r="E113" t="str">
            <v>2-16</v>
          </cell>
          <cell r="F113" t="str">
            <v xml:space="preserve">Kategori-16 </v>
          </cell>
          <cell r="G113" t="str">
            <v>Hutan Karet (HK)</v>
          </cell>
          <cell r="H113" t="str">
            <v>Category-16 Rubber Forest</v>
          </cell>
          <cell r="K113">
            <v>2.33</v>
          </cell>
          <cell r="P113">
            <v>4999821.4317765562</v>
          </cell>
        </row>
        <row r="114">
          <cell r="F114" t="str">
            <v>2-16-1</v>
          </cell>
          <cell r="G114" t="str">
            <v>Penebasan</v>
          </cell>
          <cell r="H114" t="str">
            <v>Clearing</v>
          </cell>
          <cell r="J114" t="str">
            <v>Ha</v>
          </cell>
          <cell r="K114">
            <v>2.33</v>
          </cell>
          <cell r="L114">
            <v>447273.33</v>
          </cell>
          <cell r="M114">
            <v>1042146.8589000001</v>
          </cell>
          <cell r="N114">
            <v>447273.33333333331</v>
          </cell>
          <cell r="O114">
            <v>1042146.8666666667</v>
          </cell>
        </row>
        <row r="115">
          <cell r="F115" t="str">
            <v>2-16-2</v>
          </cell>
          <cell r="G115" t="str">
            <v>Penumbangan dan pencabutan akar dan tunggul pohon</v>
          </cell>
          <cell r="H115" t="str">
            <v xml:space="preserve">Clearing and Grubbing </v>
          </cell>
          <cell r="J115" t="str">
            <v>Ha</v>
          </cell>
          <cell r="K115">
            <v>2.33</v>
          </cell>
          <cell r="L115">
            <v>559091.67000000004</v>
          </cell>
          <cell r="M115">
            <v>1302683.5911000001</v>
          </cell>
          <cell r="N115">
            <v>559091.66666666674</v>
          </cell>
          <cell r="O115">
            <v>1302683.5833333335</v>
          </cell>
        </row>
        <row r="116">
          <cell r="F116" t="str">
            <v>2-16-3</v>
          </cell>
          <cell r="G116" t="str">
            <v>Pemotongan menjadi kecil</v>
          </cell>
          <cell r="H116" t="str">
            <v>Cutting to small piece</v>
          </cell>
          <cell r="J116" t="str">
            <v>Ha</v>
          </cell>
          <cell r="K116">
            <v>2.33</v>
          </cell>
          <cell r="L116">
            <v>187582.42</v>
          </cell>
          <cell r="M116">
            <v>437067.03860000003</v>
          </cell>
          <cell r="N116">
            <v>187582.41758241761</v>
          </cell>
          <cell r="O116">
            <v>437067.03296703304</v>
          </cell>
        </row>
        <row r="117">
          <cell r="F117" t="str">
            <v>2-16-4</v>
          </cell>
          <cell r="G117" t="str">
            <v>Pengumpulan</v>
          </cell>
          <cell r="H117" t="str">
            <v>Stock pile</v>
          </cell>
          <cell r="J117" t="str">
            <v>Ha</v>
          </cell>
          <cell r="K117">
            <v>2.33</v>
          </cell>
          <cell r="L117">
            <v>399351.19</v>
          </cell>
          <cell r="M117">
            <v>930488.27270000009</v>
          </cell>
          <cell r="N117">
            <v>399351.19047619047</v>
          </cell>
          <cell r="O117">
            <v>930488.27380952379</v>
          </cell>
        </row>
        <row r="118">
          <cell r="F118" t="str">
            <v>2-16-5</v>
          </cell>
          <cell r="G118" t="str">
            <v>Pembakaran</v>
          </cell>
          <cell r="H118" t="str">
            <v>Burning )</v>
          </cell>
          <cell r="J118" t="str">
            <v>Ha</v>
          </cell>
          <cell r="K118">
            <v>2.33</v>
          </cell>
          <cell r="L118">
            <v>244187.5</v>
          </cell>
          <cell r="M118">
            <v>568956.875</v>
          </cell>
          <cell r="N118">
            <v>244187.5</v>
          </cell>
          <cell r="O118">
            <v>568956.875</v>
          </cell>
        </row>
        <row r="119">
          <cell r="F119" t="str">
            <v>2-16-6</v>
          </cell>
          <cell r="G119" t="str">
            <v>Pembersihan</v>
          </cell>
          <cell r="H119" t="str">
            <v>Cleaning</v>
          </cell>
          <cell r="J119" t="str">
            <v>Ha</v>
          </cell>
          <cell r="K119">
            <v>2.33</v>
          </cell>
          <cell r="L119">
            <v>308360</v>
          </cell>
          <cell r="M119">
            <v>718478.8</v>
          </cell>
          <cell r="N119">
            <v>308360</v>
          </cell>
          <cell r="O119">
            <v>718478.8</v>
          </cell>
        </row>
        <row r="120">
          <cell r="E120" t="str">
            <v>2-17</v>
          </cell>
          <cell r="F120" t="str">
            <v xml:space="preserve">Kategori-17 </v>
          </cell>
          <cell r="G120" t="str">
            <v>Hutan Ringan Berawa (HRB)</v>
          </cell>
          <cell r="H120" t="str">
            <v>Category-17 Light Swampy Forest</v>
          </cell>
          <cell r="K120">
            <v>130.91999999999999</v>
          </cell>
          <cell r="P120">
            <v>292419223.7098816</v>
          </cell>
        </row>
        <row r="121">
          <cell r="F121" t="str">
            <v>2-17-1</v>
          </cell>
          <cell r="G121" t="str">
            <v>Penebasan</v>
          </cell>
          <cell r="H121" t="str">
            <v>Clearing</v>
          </cell>
          <cell r="J121" t="str">
            <v>Ha</v>
          </cell>
          <cell r="K121">
            <v>130.91999999999999</v>
          </cell>
          <cell r="L121">
            <v>380182.33</v>
          </cell>
          <cell r="M121">
            <v>49773470.643599994</v>
          </cell>
          <cell r="N121">
            <v>380182.33333333331</v>
          </cell>
          <cell r="O121">
            <v>49773471.079999991</v>
          </cell>
        </row>
        <row r="122">
          <cell r="F122" t="str">
            <v>2-17-2</v>
          </cell>
          <cell r="G122" t="str">
            <v>Penumbangan dan pencabutan akar dan tunggul pohon</v>
          </cell>
          <cell r="H122" t="str">
            <v xml:space="preserve">Clearing and Grubbing </v>
          </cell>
          <cell r="J122" t="str">
            <v>Ha</v>
          </cell>
          <cell r="K122">
            <v>130.91999999999999</v>
          </cell>
          <cell r="L122">
            <v>475227.92</v>
          </cell>
          <cell r="M122">
            <v>62216839.28639999</v>
          </cell>
          <cell r="N122">
            <v>475227.91666666669</v>
          </cell>
          <cell r="O122">
            <v>62216838.849999994</v>
          </cell>
        </row>
        <row r="123">
          <cell r="F123" t="str">
            <v>2-17-3</v>
          </cell>
          <cell r="G123" t="str">
            <v>Pemotongan menjadi kecil</v>
          </cell>
          <cell r="H123" t="str">
            <v>Cutting to small piece</v>
          </cell>
          <cell r="J123" t="str">
            <v>Ha</v>
          </cell>
          <cell r="K123">
            <v>130.91999999999999</v>
          </cell>
          <cell r="L123">
            <v>202011.83</v>
          </cell>
          <cell r="M123">
            <v>26447388.783599995</v>
          </cell>
          <cell r="N123">
            <v>202011.83431952662</v>
          </cell>
          <cell r="O123">
            <v>26447389.349112421</v>
          </cell>
        </row>
        <row r="124">
          <cell r="F124" t="str">
            <v>2-17-4</v>
          </cell>
          <cell r="G124" t="str">
            <v>Pengumpulan</v>
          </cell>
          <cell r="H124" t="str">
            <v>Stock pile</v>
          </cell>
          <cell r="J124" t="str">
            <v>Ha</v>
          </cell>
          <cell r="K124">
            <v>130.91999999999999</v>
          </cell>
          <cell r="L124">
            <v>623602.24</v>
          </cell>
          <cell r="M124">
            <v>81642005.260799989</v>
          </cell>
          <cell r="N124">
            <v>623602.24358974351</v>
          </cell>
          <cell r="O124">
            <v>81642005.730769217</v>
          </cell>
        </row>
        <row r="125">
          <cell r="F125" t="str">
            <v>2-17-5</v>
          </cell>
          <cell r="G125" t="str">
            <v>Pembakaran</v>
          </cell>
          <cell r="H125" t="str">
            <v>Burning )</v>
          </cell>
          <cell r="J125" t="str">
            <v>Ha</v>
          </cell>
          <cell r="K125">
            <v>130.91999999999999</v>
          </cell>
          <cell r="L125">
            <v>244187.5</v>
          </cell>
          <cell r="M125">
            <v>31969027.499999996</v>
          </cell>
          <cell r="N125">
            <v>244187.5</v>
          </cell>
          <cell r="O125">
            <v>31969027.499999996</v>
          </cell>
        </row>
        <row r="126">
          <cell r="F126" t="str">
            <v>2-17-6</v>
          </cell>
          <cell r="G126" t="str">
            <v>Pembersihan</v>
          </cell>
          <cell r="H126" t="str">
            <v>Cleaning</v>
          </cell>
          <cell r="J126" t="str">
            <v>Ha</v>
          </cell>
          <cell r="K126">
            <v>130.91999999999999</v>
          </cell>
          <cell r="L126">
            <v>308360</v>
          </cell>
          <cell r="M126">
            <v>40370491.199999996</v>
          </cell>
          <cell r="N126">
            <v>308360</v>
          </cell>
          <cell r="O126">
            <v>40370491.199999996</v>
          </cell>
        </row>
        <row r="127">
          <cell r="E127" t="str">
            <v>2-18</v>
          </cell>
          <cell r="F127" t="str">
            <v xml:space="preserve">Kategori-18 </v>
          </cell>
          <cell r="G127" t="str">
            <v>Hutan Ringan (HR)</v>
          </cell>
          <cell r="H127" t="str">
            <v>Category-18 Light Forest</v>
          </cell>
          <cell r="K127">
            <v>66.36</v>
          </cell>
          <cell r="P127">
            <v>168634283.28076926</v>
          </cell>
        </row>
        <row r="128">
          <cell r="F128" t="str">
            <v>2-18-1</v>
          </cell>
          <cell r="G128" t="str">
            <v>Penebasan</v>
          </cell>
          <cell r="H128" t="str">
            <v>Clearing</v>
          </cell>
          <cell r="J128" t="str">
            <v>Ha</v>
          </cell>
          <cell r="K128">
            <v>66.36</v>
          </cell>
          <cell r="L128">
            <v>543117.62</v>
          </cell>
          <cell r="M128">
            <v>36041285.2632</v>
          </cell>
          <cell r="N128">
            <v>543117.61904761917</v>
          </cell>
          <cell r="O128">
            <v>36041285.20000001</v>
          </cell>
        </row>
        <row r="129">
          <cell r="F129" t="str">
            <v>2-18-2</v>
          </cell>
          <cell r="G129" t="str">
            <v>Penumbangan dan pencabutan akar dan tunggul pohon</v>
          </cell>
          <cell r="H129" t="str">
            <v xml:space="preserve">Clearing and Grubbing </v>
          </cell>
          <cell r="J129" t="str">
            <v>Ha</v>
          </cell>
          <cell r="K129">
            <v>66.36</v>
          </cell>
          <cell r="L129">
            <v>678897.02</v>
          </cell>
          <cell r="M129">
            <v>45051606.247199997</v>
          </cell>
          <cell r="N129">
            <v>678897.0238095239</v>
          </cell>
          <cell r="O129">
            <v>45051606.500000007</v>
          </cell>
        </row>
        <row r="130">
          <cell r="F130" t="str">
            <v>2-18-3</v>
          </cell>
          <cell r="G130" t="str">
            <v>Pemotongan menjadi kecil</v>
          </cell>
          <cell r="H130" t="str">
            <v>Cutting to small piece</v>
          </cell>
          <cell r="J130" t="str">
            <v>Ha</v>
          </cell>
          <cell r="K130">
            <v>66.36</v>
          </cell>
          <cell r="L130">
            <v>187582.42</v>
          </cell>
          <cell r="M130">
            <v>12447969.3912</v>
          </cell>
          <cell r="N130">
            <v>187582.41758241761</v>
          </cell>
          <cell r="O130">
            <v>12447969.230769232</v>
          </cell>
        </row>
        <row r="131">
          <cell r="F131" t="str">
            <v>2-18-4</v>
          </cell>
          <cell r="G131" t="str">
            <v>Pengumpulan</v>
          </cell>
          <cell r="H131" t="str">
            <v>Stock pile</v>
          </cell>
          <cell r="J131" t="str">
            <v>Ha</v>
          </cell>
          <cell r="K131">
            <v>66.36</v>
          </cell>
          <cell r="L131">
            <v>579059.23</v>
          </cell>
          <cell r="M131">
            <v>38426370.502799995</v>
          </cell>
          <cell r="N131">
            <v>579059.22619047633</v>
          </cell>
          <cell r="O131">
            <v>38426370.250000007</v>
          </cell>
        </row>
        <row r="132">
          <cell r="F132" t="str">
            <v>2-18-5</v>
          </cell>
          <cell r="G132" t="str">
            <v>Pembakaran</v>
          </cell>
          <cell r="H132" t="str">
            <v>Burning )</v>
          </cell>
          <cell r="J132" t="str">
            <v>Ha</v>
          </cell>
          <cell r="K132">
            <v>66.36</v>
          </cell>
          <cell r="L132">
            <v>244187.5</v>
          </cell>
          <cell r="M132">
            <v>16204282.5</v>
          </cell>
          <cell r="N132">
            <v>244187.5</v>
          </cell>
          <cell r="O132">
            <v>16204282.5</v>
          </cell>
        </row>
        <row r="133">
          <cell r="F133" t="str">
            <v>2-18-6</v>
          </cell>
          <cell r="G133" t="str">
            <v>Pembersihan</v>
          </cell>
          <cell r="H133" t="str">
            <v>Cleaning</v>
          </cell>
          <cell r="J133" t="str">
            <v>Ha</v>
          </cell>
          <cell r="K133">
            <v>66.36</v>
          </cell>
          <cell r="L133">
            <v>308360</v>
          </cell>
          <cell r="M133">
            <v>20462769.600000001</v>
          </cell>
          <cell r="N133">
            <v>308360</v>
          </cell>
          <cell r="O133">
            <v>20462769.600000001</v>
          </cell>
        </row>
        <row r="134">
          <cell r="E134" t="str">
            <v>2-19</v>
          </cell>
          <cell r="F134" t="str">
            <v xml:space="preserve">Kategori-19 </v>
          </cell>
          <cell r="G134" t="str">
            <v>Hutan Sedang (HS)</v>
          </cell>
          <cell r="H134" t="str">
            <v>Category-19 Midle Forest</v>
          </cell>
          <cell r="K134">
            <v>42.77</v>
          </cell>
          <cell r="P134">
            <v>94524342.308666676</v>
          </cell>
        </row>
        <row r="135">
          <cell r="F135" t="str">
            <v>2-19-1</v>
          </cell>
          <cell r="G135" t="str">
            <v>Penebasan</v>
          </cell>
          <cell r="H135" t="str">
            <v>Clearing</v>
          </cell>
          <cell r="J135" t="str">
            <v>Ha</v>
          </cell>
          <cell r="K135">
            <v>42.77</v>
          </cell>
          <cell r="L135">
            <v>465164.27</v>
          </cell>
          <cell r="M135">
            <v>19895075.827900004</v>
          </cell>
          <cell r="N135">
            <v>465164.26666666666</v>
          </cell>
          <cell r="O135">
            <v>19895075.685333334</v>
          </cell>
        </row>
        <row r="136">
          <cell r="F136" t="str">
            <v>2-19-2</v>
          </cell>
          <cell r="G136" t="str">
            <v>Penumbangan dan pencabutan akar dan tunggul pohon</v>
          </cell>
          <cell r="H136" t="str">
            <v xml:space="preserve">Clearing and Grubbing </v>
          </cell>
          <cell r="J136" t="str">
            <v>Ha</v>
          </cell>
          <cell r="K136">
            <v>42.77</v>
          </cell>
          <cell r="L136">
            <v>581455.32999999996</v>
          </cell>
          <cell r="M136">
            <v>24868844.4641</v>
          </cell>
          <cell r="N136">
            <v>581455.33333333337</v>
          </cell>
          <cell r="O136">
            <v>24868844.606666669</v>
          </cell>
        </row>
        <row r="137">
          <cell r="F137" t="str">
            <v>2-19-3</v>
          </cell>
          <cell r="G137" t="str">
            <v>Pemotongan menjadi kecil</v>
          </cell>
          <cell r="H137" t="str">
            <v>Cutting to small piece</v>
          </cell>
          <cell r="J137" t="str">
            <v>Ha</v>
          </cell>
          <cell r="K137">
            <v>42.77</v>
          </cell>
          <cell r="L137">
            <v>187582.42</v>
          </cell>
          <cell r="M137">
            <v>8022900.1034000013</v>
          </cell>
          <cell r="N137">
            <v>187582.41758241761</v>
          </cell>
          <cell r="O137">
            <v>8022900.0000000019</v>
          </cell>
        </row>
        <row r="138">
          <cell r="F138" t="str">
            <v>2-19-4</v>
          </cell>
          <cell r="G138" t="str">
            <v>Pengumpulan</v>
          </cell>
          <cell r="H138" t="str">
            <v>Stock pile</v>
          </cell>
          <cell r="J138" t="str">
            <v>Ha</v>
          </cell>
          <cell r="K138">
            <v>42.77</v>
          </cell>
          <cell r="L138">
            <v>423312.26</v>
          </cell>
          <cell r="M138">
            <v>18105065.360200003</v>
          </cell>
          <cell r="N138">
            <v>423312.26190476195</v>
          </cell>
          <cell r="O138">
            <v>18105065.44166667</v>
          </cell>
        </row>
        <row r="139">
          <cell r="F139" t="str">
            <v>2-19-5</v>
          </cell>
          <cell r="G139" t="str">
            <v>Pembakaran</v>
          </cell>
          <cell r="H139" t="str">
            <v xml:space="preserve">Burning </v>
          </cell>
          <cell r="J139" t="str">
            <v>Ha</v>
          </cell>
          <cell r="K139">
            <v>42.77</v>
          </cell>
          <cell r="L139">
            <v>244187.5</v>
          </cell>
          <cell r="M139">
            <v>10443899.375</v>
          </cell>
          <cell r="N139">
            <v>244187.5</v>
          </cell>
          <cell r="O139">
            <v>10443899.375</v>
          </cell>
        </row>
        <row r="140">
          <cell r="F140" t="str">
            <v>2-19-6</v>
          </cell>
          <cell r="G140" t="str">
            <v>Pembersihan</v>
          </cell>
          <cell r="H140" t="str">
            <v>Cleaning</v>
          </cell>
          <cell r="J140" t="str">
            <v>Ha</v>
          </cell>
          <cell r="K140">
            <v>42.77</v>
          </cell>
          <cell r="L140">
            <v>308360</v>
          </cell>
          <cell r="M140">
            <v>13188557.200000001</v>
          </cell>
          <cell r="N140">
            <v>308360</v>
          </cell>
          <cell r="O140">
            <v>13188557.200000001</v>
          </cell>
        </row>
        <row r="141">
          <cell r="E141" t="str">
            <v>2-20</v>
          </cell>
          <cell r="F141" t="str">
            <v xml:space="preserve">Kategori-20 </v>
          </cell>
          <cell r="G141" t="str">
            <v>Hutan Berat (HB)</v>
          </cell>
          <cell r="H141" t="str">
            <v>Category-13 Heavy Forest</v>
          </cell>
          <cell r="K141">
            <v>3.24</v>
          </cell>
          <cell r="P141">
            <v>7503741.8772527482</v>
          </cell>
        </row>
        <row r="142">
          <cell r="F142" t="str">
            <v>2-20-1</v>
          </cell>
          <cell r="G142" t="str">
            <v>Penebasan</v>
          </cell>
          <cell r="H142" t="str">
            <v>Clearing</v>
          </cell>
          <cell r="J142" t="str">
            <v>Ha</v>
          </cell>
          <cell r="K142">
            <v>3.24</v>
          </cell>
          <cell r="L142">
            <v>469637</v>
          </cell>
          <cell r="M142">
            <v>1521623.8800000001</v>
          </cell>
          <cell r="N142">
            <v>469636.99999999994</v>
          </cell>
          <cell r="O142">
            <v>1521623.88</v>
          </cell>
        </row>
        <row r="143">
          <cell r="F143" t="str">
            <v>2-20-2</v>
          </cell>
          <cell r="G143" t="str">
            <v>Penumbangan dan pencabutan akar dan tunggul pohon</v>
          </cell>
          <cell r="H143" t="str">
            <v xml:space="preserve">Clearing and Grubbing </v>
          </cell>
          <cell r="I143" t="str">
            <v>By Excavator</v>
          </cell>
          <cell r="J143" t="str">
            <v>Ha</v>
          </cell>
          <cell r="K143">
            <v>3.24</v>
          </cell>
          <cell r="L143">
            <v>587046.25</v>
          </cell>
          <cell r="M143">
            <v>1902029.85</v>
          </cell>
          <cell r="N143">
            <v>587046.25</v>
          </cell>
          <cell r="O143">
            <v>1902029.85</v>
          </cell>
        </row>
        <row r="144">
          <cell r="F144" t="str">
            <v>2-20-3</v>
          </cell>
          <cell r="G144" t="str">
            <v>Pemotongan menjadi kecil</v>
          </cell>
          <cell r="H144" t="str">
            <v>Cutting to small piece</v>
          </cell>
          <cell r="J144" t="str">
            <v>Ha</v>
          </cell>
          <cell r="K144">
            <v>3.24</v>
          </cell>
          <cell r="L144">
            <v>187582.42</v>
          </cell>
          <cell r="M144">
            <v>607767.04080000008</v>
          </cell>
          <cell r="N144">
            <v>187582.41758241761</v>
          </cell>
          <cell r="O144">
            <v>607767.0329670331</v>
          </cell>
        </row>
        <row r="145">
          <cell r="F145" t="str">
            <v>2-20-4</v>
          </cell>
          <cell r="G145" t="str">
            <v>Pengumpulan</v>
          </cell>
          <cell r="H145" t="str">
            <v>Stock pile</v>
          </cell>
          <cell r="I145" t="str">
            <v>By Excavator</v>
          </cell>
          <cell r="J145" t="str">
            <v>Ha</v>
          </cell>
          <cell r="K145">
            <v>3.24</v>
          </cell>
          <cell r="L145">
            <v>519156.55</v>
          </cell>
          <cell r="M145">
            <v>1682067.2220000001</v>
          </cell>
          <cell r="N145">
            <v>519156.54761904763</v>
          </cell>
          <cell r="O145">
            <v>1682067.2142857146</v>
          </cell>
        </row>
        <row r="146">
          <cell r="F146" t="str">
            <v>2-20-5</v>
          </cell>
          <cell r="G146" t="str">
            <v>Pembakaran</v>
          </cell>
          <cell r="H146" t="str">
            <v xml:space="preserve">Burning </v>
          </cell>
          <cell r="J146" t="str">
            <v>Ha</v>
          </cell>
          <cell r="K146">
            <v>3.24</v>
          </cell>
          <cell r="L146">
            <v>244187.5</v>
          </cell>
          <cell r="M146">
            <v>791167.5</v>
          </cell>
          <cell r="N146">
            <v>244187.5</v>
          </cell>
          <cell r="O146">
            <v>791167.5</v>
          </cell>
        </row>
        <row r="147">
          <cell r="F147" t="str">
            <v>2-20-6</v>
          </cell>
          <cell r="G147" t="str">
            <v>Pembersihan</v>
          </cell>
          <cell r="H147" t="str">
            <v>Cleaning</v>
          </cell>
          <cell r="J147" t="str">
            <v>Ha</v>
          </cell>
          <cell r="K147">
            <v>3.24</v>
          </cell>
          <cell r="L147">
            <v>308360</v>
          </cell>
          <cell r="M147">
            <v>999086.4</v>
          </cell>
          <cell r="N147">
            <v>308360</v>
          </cell>
          <cell r="O147">
            <v>999086.4</v>
          </cell>
        </row>
        <row r="148">
          <cell r="G148" t="str">
            <v>Jumlah II - Pembukaan Lahan</v>
          </cell>
          <cell r="H148" t="str">
            <v>Land Development</v>
          </cell>
          <cell r="M148">
            <v>1835464568.5670991</v>
          </cell>
        </row>
        <row r="149">
          <cell r="E149" t="str">
            <v>Pencetakan Lahan</v>
          </cell>
          <cell r="H149" t="str">
            <v>Land Development</v>
          </cell>
          <cell r="K149">
            <v>1679.66</v>
          </cell>
        </row>
        <row r="150">
          <cell r="E150" t="str">
            <v>3-1</v>
          </cell>
          <cell r="F150" t="str">
            <v>Pelestarian Lapisan Tanah Atas</v>
          </cell>
          <cell r="H150" t="str">
            <v>Top soil treatment</v>
          </cell>
          <cell r="P150">
            <v>5736998619.7439995</v>
          </cell>
        </row>
        <row r="151">
          <cell r="F151" t="str">
            <v>3-1-1</v>
          </cell>
          <cell r="G151" t="str">
            <v>Pelestarian Lapisan Tanah Atas (Gali &amp; Timbun)</v>
          </cell>
          <cell r="H151" t="str">
            <v>Topsoil Treatment for "Cut &amp; Fill" Paddy</v>
          </cell>
          <cell r="I151" t="str">
            <v>0.6%&lt;I&lt;8.0%</v>
          </cell>
          <cell r="J151" t="str">
            <v>Ha</v>
          </cell>
          <cell r="K151">
            <v>1179.08</v>
          </cell>
          <cell r="L151">
            <v>4865656.8</v>
          </cell>
          <cell r="M151">
            <v>5736998619.7439995</v>
          </cell>
          <cell r="N151">
            <v>4865656.8</v>
          </cell>
          <cell r="O151">
            <v>5736998619.7439995</v>
          </cell>
        </row>
        <row r="152">
          <cell r="E152" t="str">
            <v>3-2</v>
          </cell>
          <cell r="F152" t="str">
            <v>Perataan tanah/ Terasering</v>
          </cell>
          <cell r="H152" t="str">
            <v>Land leveling</v>
          </cell>
          <cell r="K152">
            <v>1198.9100000000001</v>
          </cell>
          <cell r="P152">
            <v>3121695534.3508997</v>
          </cell>
        </row>
        <row r="153">
          <cell r="F153" t="str">
            <v>3-2-1</v>
          </cell>
          <cell r="G153" t="str">
            <v>Derajat kemiringan 0.6 &lt;  i  &lt;3.0%</v>
          </cell>
          <cell r="H153" t="str">
            <v>Land leveling (Cut &amp; Fill)</v>
          </cell>
          <cell r="I153" t="str">
            <v>0.6% &lt; i&lt;3.0%</v>
          </cell>
          <cell r="J153" t="str">
            <v>Ha</v>
          </cell>
          <cell r="K153">
            <v>646.87</v>
          </cell>
          <cell r="L153">
            <v>2058740.49</v>
          </cell>
          <cell r="M153">
            <v>1331737460.7663</v>
          </cell>
          <cell r="N153">
            <v>2058740.49</v>
          </cell>
          <cell r="O153">
            <v>1331737460.7663</v>
          </cell>
        </row>
        <row r="154">
          <cell r="F154" t="str">
            <v>3-2-2</v>
          </cell>
          <cell r="G154" t="str">
            <v>Derajat kemiringan 3.0 &lt;  i  &lt;5.0%</v>
          </cell>
          <cell r="H154" t="str">
            <v>Land leveling (Cut &amp; Fill)</v>
          </cell>
          <cell r="I154" t="str">
            <v>3.0% &lt; i&lt;5.0%</v>
          </cell>
          <cell r="J154" t="str">
            <v>Ha</v>
          </cell>
          <cell r="K154">
            <v>487.74</v>
          </cell>
          <cell r="L154">
            <v>3203739.41</v>
          </cell>
          <cell r="M154">
            <v>1562591859.8334</v>
          </cell>
          <cell r="N154">
            <v>3203739.41</v>
          </cell>
          <cell r="O154">
            <v>1562591859.8334</v>
          </cell>
        </row>
        <row r="155">
          <cell r="F155" t="str">
            <v>3-2-3</v>
          </cell>
          <cell r="G155" t="str">
            <v>Derajat kemiringan 5.0 &lt;  i  &lt;8.0%</v>
          </cell>
          <cell r="H155" t="str">
            <v>Land leveling (Cut &amp; Fill)</v>
          </cell>
          <cell r="I155" t="str">
            <v>5.0% &lt; i&lt;8.0%</v>
          </cell>
          <cell r="J155" t="str">
            <v>Ha</v>
          </cell>
          <cell r="K155">
            <v>64.3</v>
          </cell>
          <cell r="L155">
            <v>2411893.91</v>
          </cell>
          <cell r="M155">
            <v>155084778.41300002</v>
          </cell>
          <cell r="N155">
            <v>2411893.91</v>
          </cell>
          <cell r="O155">
            <v>155084778.41300002</v>
          </cell>
        </row>
        <row r="156">
          <cell r="F156" t="str">
            <v>3-2-4a</v>
          </cell>
          <cell r="G156" t="str">
            <v>Perataan (potong &amp; hampar) L &lt; 50 m</v>
          </cell>
          <cell r="H156" t="str">
            <v>Land leveling (Cut &amp; spread to paddy)</v>
          </cell>
          <cell r="I156" t="str">
            <v>L &lt; 50m</v>
          </cell>
          <cell r="J156" t="str">
            <v>m3</v>
          </cell>
          <cell r="K156">
            <v>6378</v>
          </cell>
          <cell r="L156">
            <v>6710.33</v>
          </cell>
          <cell r="M156">
            <v>42798484.740000002</v>
          </cell>
          <cell r="N156">
            <v>6710.3258999999998</v>
          </cell>
          <cell r="O156">
            <v>42798458.5902</v>
          </cell>
        </row>
        <row r="157">
          <cell r="F157" t="str">
            <v>3-2-4b</v>
          </cell>
          <cell r="G157" t="str">
            <v>Perataan (potong &amp; hampar) 50&lt; L &lt;500 m</v>
          </cell>
          <cell r="H157" t="str">
            <v>Land leveling (Cut, transport &amp; spread to paddy)</v>
          </cell>
          <cell r="I157" t="str">
            <v>50 &lt; L &lt; 500m</v>
          </cell>
          <cell r="J157" t="str">
            <v>m3</v>
          </cell>
          <cell r="K157">
            <v>1400</v>
          </cell>
          <cell r="L157">
            <v>12048.49</v>
          </cell>
          <cell r="M157">
            <v>16867886</v>
          </cell>
          <cell r="N157">
            <v>12048.4933</v>
          </cell>
          <cell r="O157">
            <v>16867890.620000001</v>
          </cell>
        </row>
        <row r="158">
          <cell r="F158" t="str">
            <v>3-2-4c</v>
          </cell>
          <cell r="G158" t="str">
            <v>Perataan (Potong &amp; Tempat Pembuangan 50 m &lt; L</v>
          </cell>
          <cell r="H158" t="str">
            <v>Land leveling (Cut, transport &amp; disposal)</v>
          </cell>
          <cell r="I158" t="str">
            <v>L &gt; 500m</v>
          </cell>
          <cell r="J158" t="str">
            <v>m3</v>
          </cell>
          <cell r="K158">
            <v>860</v>
          </cell>
          <cell r="L158">
            <v>14668.7</v>
          </cell>
          <cell r="M158">
            <v>12615082</v>
          </cell>
          <cell r="N158">
            <v>14668.7048</v>
          </cell>
          <cell r="O158">
            <v>12615086.128</v>
          </cell>
        </row>
        <row r="159">
          <cell r="E159" t="str">
            <v>3-3</v>
          </cell>
          <cell r="F159" t="str">
            <v>Pembuatan Pematang sawah</v>
          </cell>
          <cell r="H159" t="str">
            <v>Preparation of Bund</v>
          </cell>
          <cell r="K159">
            <v>1577.18</v>
          </cell>
          <cell r="P159">
            <v>540949523.92579997</v>
          </cell>
        </row>
        <row r="160">
          <cell r="F160" t="str">
            <v>3-3-1</v>
          </cell>
          <cell r="G160" t="str">
            <v>Derajat kemiringan i &lt; 0.6%</v>
          </cell>
          <cell r="H160" t="str">
            <v>Bund preparation (i&lt;0.6%)</v>
          </cell>
          <cell r="J160" t="str">
            <v>Ha</v>
          </cell>
          <cell r="K160">
            <v>378.27</v>
          </cell>
          <cell r="L160">
            <v>232713.8</v>
          </cell>
          <cell r="M160">
            <v>88028649.125999987</v>
          </cell>
          <cell r="N160">
            <v>232713.8</v>
          </cell>
          <cell r="O160">
            <v>88028649.125999987</v>
          </cell>
        </row>
        <row r="161">
          <cell r="F161" t="str">
            <v>3-3-2</v>
          </cell>
          <cell r="G161" t="str">
            <v>Derajat kemiringan 0.6 &lt;  i  &lt; 3.0%</v>
          </cell>
          <cell r="H161" t="str">
            <v>Bund preparation (0.6%≦i&lt;3.0%)</v>
          </cell>
          <cell r="J161" t="str">
            <v>Ha</v>
          </cell>
          <cell r="K161">
            <v>646.87</v>
          </cell>
          <cell r="L161">
            <v>291116.92</v>
          </cell>
          <cell r="M161">
            <v>188314802.0404</v>
          </cell>
          <cell r="N161">
            <v>291116.92</v>
          </cell>
          <cell r="O161">
            <v>188314802.0404</v>
          </cell>
        </row>
        <row r="162">
          <cell r="F162" t="str">
            <v>3-3-3</v>
          </cell>
          <cell r="G162" t="str">
            <v>Derajat kemiringan 3.0 &lt;  i  &lt; 5.0%</v>
          </cell>
          <cell r="H162" t="str">
            <v>Bund preparation (3.0%≦i&lt;5.0%)</v>
          </cell>
          <cell r="J162" t="str">
            <v>Ha</v>
          </cell>
          <cell r="K162">
            <v>487.74</v>
          </cell>
          <cell r="L162">
            <v>450355.51</v>
          </cell>
          <cell r="M162">
            <v>219656396.4474</v>
          </cell>
          <cell r="N162">
            <v>450355.51</v>
          </cell>
          <cell r="O162">
            <v>219656396.4474</v>
          </cell>
        </row>
        <row r="163">
          <cell r="F163" t="str">
            <v>3-3-4</v>
          </cell>
          <cell r="G163" t="str">
            <v>Derajat kemiringan 5.0 &lt;  i  &lt; 8.0%</v>
          </cell>
          <cell r="H163" t="str">
            <v>Bund preparation (5.0%≦i&lt;8.0%)</v>
          </cell>
          <cell r="J163" t="str">
            <v>Ha</v>
          </cell>
          <cell r="K163">
            <v>64.3</v>
          </cell>
          <cell r="L163">
            <v>699061.84</v>
          </cell>
          <cell r="M163">
            <v>44949676.311999999</v>
          </cell>
          <cell r="N163">
            <v>699061.84</v>
          </cell>
          <cell r="O163">
            <v>44949676.311999999</v>
          </cell>
        </row>
        <row r="164">
          <cell r="E164" t="str">
            <v>3-4</v>
          </cell>
          <cell r="F164" t="str">
            <v>Penanaman Tanaman Penutup</v>
          </cell>
          <cell r="H164" t="str">
            <v>Seeding of Crop</v>
          </cell>
          <cell r="P164">
            <v>106460883.36400001</v>
          </cell>
        </row>
        <row r="165">
          <cell r="F165" t="str">
            <v>3-4-1</v>
          </cell>
          <cell r="G165" t="str">
            <v>Penanaman Tanaman Penutup</v>
          </cell>
          <cell r="H165" t="str">
            <v>Seeding of crop</v>
          </cell>
          <cell r="J165" t="str">
            <v>Ha</v>
          </cell>
          <cell r="K165">
            <v>350.12</v>
          </cell>
          <cell r="L165">
            <v>304069.7</v>
          </cell>
          <cell r="M165">
            <v>106460883.36400001</v>
          </cell>
          <cell r="N165">
            <v>304069.7</v>
          </cell>
          <cell r="O165">
            <v>106460883.36400001</v>
          </cell>
        </row>
        <row r="166">
          <cell r="G166" t="str">
            <v>Jumlah III - Pencetakan Lahan</v>
          </cell>
          <cell r="H166" t="str">
            <v>Land Development</v>
          </cell>
          <cell r="M166">
            <v>9506104578.786499</v>
          </cell>
        </row>
        <row r="167">
          <cell r="E167" t="str">
            <v>Pekerjaan Saluran</v>
          </cell>
          <cell r="H167" t="str">
            <v>Canal Works</v>
          </cell>
        </row>
        <row r="168">
          <cell r="E168" t="str">
            <v>4-1</v>
          </cell>
          <cell r="F168" t="str">
            <v>Saluran pembawa</v>
          </cell>
          <cell r="H168" t="str">
            <v>Irrigation Canal</v>
          </cell>
          <cell r="P168">
            <v>4773089711.1874514</v>
          </cell>
        </row>
        <row r="169">
          <cell r="F169" t="str">
            <v>4-1-1</v>
          </cell>
          <cell r="G169" t="str">
            <v>Pembersihan</v>
          </cell>
          <cell r="H169" t="str">
            <v>Clearing</v>
          </cell>
          <cell r="J169" t="str">
            <v>m2</v>
          </cell>
          <cell r="K169">
            <v>88416</v>
          </cell>
          <cell r="L169">
            <v>225.26999999999998</v>
          </cell>
          <cell r="M169">
            <v>19917472.319999997</v>
          </cell>
          <cell r="N169">
            <v>225.26957400000003</v>
          </cell>
          <cell r="O169">
            <v>19917434.654784001</v>
          </cell>
        </row>
        <row r="170">
          <cell r="F170" t="str">
            <v>4-1-2</v>
          </cell>
          <cell r="G170" t="str">
            <v>Galian Tanah dengan alat berat</v>
          </cell>
          <cell r="H170" t="str">
            <v>Excavation for T. Canal(By Equipment)</v>
          </cell>
          <cell r="I170" t="str">
            <v>For fill material</v>
          </cell>
          <cell r="J170" t="str">
            <v>m3</v>
          </cell>
          <cell r="K170">
            <v>59084.25</v>
          </cell>
          <cell r="L170">
            <v>5087.82</v>
          </cell>
          <cell r="M170">
            <v>300610028.83499998</v>
          </cell>
          <cell r="N170">
            <v>5087.8245999999999</v>
          </cell>
          <cell r="O170">
            <v>300610300.62255001</v>
          </cell>
        </row>
        <row r="171">
          <cell r="F171" t="str">
            <v>4-1-3</v>
          </cell>
          <cell r="G171" t="str">
            <v>Galian Tanah dengan alat berat + tenaga manusia (manual)</v>
          </cell>
          <cell r="H171" t="str">
            <v>Excavation for Q.Canal(By Equipment+Manual)</v>
          </cell>
          <cell r="I171" t="str">
            <v>Spread to the paddy</v>
          </cell>
          <cell r="J171" t="str">
            <v>m3</v>
          </cell>
          <cell r="K171">
            <v>41394.75</v>
          </cell>
          <cell r="L171">
            <v>10260.030000000001</v>
          </cell>
          <cell r="M171">
            <v>424711376.84250003</v>
          </cell>
          <cell r="N171">
            <v>10260.028</v>
          </cell>
          <cell r="O171">
            <v>424711294.05300003</v>
          </cell>
        </row>
        <row r="172">
          <cell r="F172" t="str">
            <v>4-1-3a</v>
          </cell>
          <cell r="G172" t="str">
            <v>Galian Tanah dengan tenaga manusia (manual)</v>
          </cell>
          <cell r="H172" t="str">
            <v>Excavation for Q.Canal(By Manual)</v>
          </cell>
          <cell r="I172" t="str">
            <v>Spread to the paddy</v>
          </cell>
          <cell r="J172" t="str">
            <v>m3</v>
          </cell>
          <cell r="K172">
            <v>2175</v>
          </cell>
          <cell r="L172">
            <v>11527.29</v>
          </cell>
          <cell r="M172">
            <v>25071855.750000004</v>
          </cell>
          <cell r="N172">
            <v>11527.285</v>
          </cell>
          <cell r="O172">
            <v>25071844.875</v>
          </cell>
        </row>
        <row r="173">
          <cell r="F173" t="str">
            <v>4-1-4</v>
          </cell>
          <cell r="G173" t="str">
            <v>Pemadatan Tanah Lepas pada lereng Saluran</v>
          </cell>
          <cell r="H173" t="str">
            <v>Compaction for existing loose soils</v>
          </cell>
          <cell r="J173" t="str">
            <v>m2</v>
          </cell>
          <cell r="K173">
            <v>1696.5</v>
          </cell>
          <cell r="L173">
            <v>1039</v>
          </cell>
          <cell r="M173">
            <v>1762663.5</v>
          </cell>
          <cell r="N173">
            <v>1038.998</v>
          </cell>
          <cell r="O173">
            <v>1762660.1070000001</v>
          </cell>
        </row>
        <row r="174">
          <cell r="F174" t="str">
            <v>4-1-5</v>
          </cell>
          <cell r="G174" t="str">
            <v>Kupasan Dengan alat berat</v>
          </cell>
          <cell r="H174" t="str">
            <v>Stripping by Equipment</v>
          </cell>
          <cell r="I174" t="str">
            <v>Average t=15cm</v>
          </cell>
          <cell r="J174" t="str">
            <v>m3</v>
          </cell>
          <cell r="K174">
            <v>61770</v>
          </cell>
          <cell r="L174">
            <v>3632.1000000000004</v>
          </cell>
          <cell r="M174">
            <v>224354817.00000003</v>
          </cell>
          <cell r="N174">
            <v>3632.098</v>
          </cell>
          <cell r="O174">
            <v>224354693.46000001</v>
          </cell>
        </row>
        <row r="175">
          <cell r="F175" t="str">
            <v>4-1-6</v>
          </cell>
          <cell r="G175" t="str">
            <v>Timbunan dgn Alat Berat tipe A (kepadatan 90%) tanpa dump truck L &lt; 50 m</v>
          </cell>
          <cell r="H175" t="str">
            <v>Embankment by Equipment 90% Compaction</v>
          </cell>
          <cell r="I175" t="str">
            <v>Without dump truck L &lt; 50m</v>
          </cell>
          <cell r="J175" t="str">
            <v>m3</v>
          </cell>
          <cell r="K175">
            <v>102279.1</v>
          </cell>
          <cell r="L175">
            <v>15715.33</v>
          </cell>
          <cell r="M175">
            <v>1607349808.6030002</v>
          </cell>
          <cell r="N175">
            <v>15715.3323</v>
          </cell>
          <cell r="O175">
            <v>1607350043.8449302</v>
          </cell>
        </row>
        <row r="176">
          <cell r="F176" t="str">
            <v>4-1-7a</v>
          </cell>
          <cell r="G176" t="str">
            <v>Timbunan dgn Alat Berat tipe A (90%) dalam areal proyek (material Bekas galian) 50 &lt; L &lt; 500 m</v>
          </cell>
          <cell r="H176" t="str">
            <v>Embankment (90%) by Equipment from Project area (Excavated material)</v>
          </cell>
          <cell r="I176" t="str">
            <v>With dump truck 50 &lt; L &lt; 500m</v>
          </cell>
          <cell r="J176" t="str">
            <v>m3</v>
          </cell>
          <cell r="K176">
            <v>10035</v>
          </cell>
          <cell r="L176">
            <v>18821.87</v>
          </cell>
          <cell r="M176">
            <v>188877465.44999999</v>
          </cell>
          <cell r="N176">
            <v>18821.874199999998</v>
          </cell>
          <cell r="O176">
            <v>188877507.59699997</v>
          </cell>
        </row>
        <row r="177">
          <cell r="F177" t="str">
            <v>4-1-7b</v>
          </cell>
          <cell r="G177" t="str">
            <v>Timbunan dgn Alat Berat tipe A (90%) dari galian sawah 50 &lt; L &lt; 500 m</v>
          </cell>
          <cell r="H177" t="str">
            <v>Embankment (90%) by Equipment from Paddy</v>
          </cell>
          <cell r="I177" t="str">
            <v>With dump truck 50 &lt; L &lt; 500m</v>
          </cell>
          <cell r="J177" t="str">
            <v>m3</v>
          </cell>
          <cell r="K177">
            <v>10035</v>
          </cell>
          <cell r="L177">
            <v>22569.98</v>
          </cell>
          <cell r="M177">
            <v>226489749.29999998</v>
          </cell>
          <cell r="N177">
            <v>22569.975299999998</v>
          </cell>
          <cell r="O177">
            <v>226489702.13549998</v>
          </cell>
        </row>
        <row r="178">
          <cell r="F178" t="str">
            <v>4-1-8</v>
          </cell>
          <cell r="G178" t="str">
            <v>Timbunan dgn Alat Berat tipe A (kepadatan 90%) dari material didatangkan 500 m &lt; L</v>
          </cell>
          <cell r="H178" t="str">
            <v>Embankment (90%) by Equipment from borrow pit</v>
          </cell>
          <cell r="I178" t="str">
            <v>With dump truck L &gt; 500m</v>
          </cell>
          <cell r="J178" t="str">
            <v>m3</v>
          </cell>
          <cell r="K178">
            <v>6690.75</v>
          </cell>
          <cell r="L178">
            <v>21155.19</v>
          </cell>
          <cell r="M178">
            <v>141544087.49249998</v>
          </cell>
          <cell r="N178">
            <v>21155.1862</v>
          </cell>
          <cell r="O178">
            <v>141544062.06764999</v>
          </cell>
        </row>
        <row r="179">
          <cell r="F179" t="str">
            <v>4-1-9</v>
          </cell>
          <cell r="G179" t="str">
            <v>Timbunan dgn tenaga manusia tipe B (kepadatan 85%) tanpa dump truck L&lt; 50 m</v>
          </cell>
          <cell r="H179" t="str">
            <v>Embankment by Manpower 85% Compaction</v>
          </cell>
          <cell r="I179" t="str">
            <v>Without dump truck L &lt; 50m</v>
          </cell>
          <cell r="J179" t="str">
            <v>m3</v>
          </cell>
          <cell r="K179">
            <v>77913.75</v>
          </cell>
          <cell r="L179">
            <v>9958.32</v>
          </cell>
          <cell r="M179">
            <v>775890054.89999998</v>
          </cell>
          <cell r="N179">
            <v>9958.3201300000001</v>
          </cell>
          <cell r="O179">
            <v>775890065.02878749</v>
          </cell>
        </row>
        <row r="180">
          <cell r="F180" t="str">
            <v>4-1-10a</v>
          </cell>
          <cell r="G180" t="str">
            <v>Timbunan dgn tenaga manusia tipe B (85%) dalam areal proyek (material Bekas galian) 50 &lt; L &lt; 500 m</v>
          </cell>
          <cell r="H180" t="str">
            <v>Embankment (85%) by Manpower from Project area (Excavated material)</v>
          </cell>
          <cell r="I180" t="str">
            <v>With dump truck 50 &lt; L &lt; 500m</v>
          </cell>
          <cell r="J180" t="str">
            <v>m3</v>
          </cell>
          <cell r="K180">
            <v>4328.25</v>
          </cell>
          <cell r="L180">
            <v>16263.87</v>
          </cell>
          <cell r="M180">
            <v>70394095.327500001</v>
          </cell>
          <cell r="N180">
            <v>16263.870999999999</v>
          </cell>
          <cell r="O180">
            <v>70394099.655749992</v>
          </cell>
        </row>
        <row r="181">
          <cell r="F181" t="str">
            <v>4-1-10b</v>
          </cell>
          <cell r="G181" t="str">
            <v>Timbunan dgn tenaga manusia tipe B (85%) dari galian sawah 50 &lt; L &lt; 500 m</v>
          </cell>
          <cell r="H181" t="str">
            <v>Embankment (85%) by Manpower from Paddy</v>
          </cell>
          <cell r="I181" t="str">
            <v>With dump truck 50 &lt; L &lt; 500m</v>
          </cell>
          <cell r="J181" t="str">
            <v>m3</v>
          </cell>
          <cell r="K181">
            <v>4328.25</v>
          </cell>
          <cell r="L181">
            <v>16442.91</v>
          </cell>
          <cell r="M181">
            <v>71169025.207499996</v>
          </cell>
          <cell r="N181">
            <v>16442.914000000001</v>
          </cell>
          <cell r="O181">
            <v>71169042.520500004</v>
          </cell>
        </row>
        <row r="182">
          <cell r="F182" t="str">
            <v>4-1-11</v>
          </cell>
          <cell r="G182" t="str">
            <v>Pasang lempeng rumput untuk saluran tersier</v>
          </cell>
          <cell r="H182" t="str">
            <v>Sodding for Tertiary Canal</v>
          </cell>
          <cell r="I182" t="str">
            <v>50% Covered</v>
          </cell>
          <cell r="J182" t="str">
            <v>m2</v>
          </cell>
          <cell r="K182">
            <v>2319</v>
          </cell>
          <cell r="L182">
            <v>5802.5</v>
          </cell>
          <cell r="M182">
            <v>13455997.5</v>
          </cell>
          <cell r="N182">
            <v>5802.5</v>
          </cell>
          <cell r="O182">
            <v>13455997.5</v>
          </cell>
        </row>
        <row r="183">
          <cell r="F183" t="str">
            <v>4-1-12</v>
          </cell>
          <cell r="G183" t="str">
            <v>Pasang beton lining (K-125)</v>
          </cell>
          <cell r="H183" t="str">
            <v>Concrete lining</v>
          </cell>
          <cell r="I183" t="str">
            <v>K-125</v>
          </cell>
          <cell r="J183" t="str">
            <v>m3</v>
          </cell>
          <cell r="K183">
            <v>1132.5</v>
          </cell>
          <cell r="L183">
            <v>463302.95</v>
          </cell>
          <cell r="M183">
            <v>524690590.875</v>
          </cell>
          <cell r="N183">
            <v>463302.95</v>
          </cell>
          <cell r="O183">
            <v>524690590.875</v>
          </cell>
        </row>
        <row r="184">
          <cell r="F184" t="str">
            <v>4-1-13</v>
          </cell>
          <cell r="G184" t="str">
            <v>Mengisi sambungan lining (joint filler)</v>
          </cell>
          <cell r="H184" t="str">
            <v>Joint of Lining</v>
          </cell>
          <cell r="J184" t="str">
            <v>m</v>
          </cell>
          <cell r="K184">
            <v>7020</v>
          </cell>
          <cell r="L184">
            <v>16533</v>
          </cell>
          <cell r="M184">
            <v>116061660</v>
          </cell>
          <cell r="N184">
            <v>16533</v>
          </cell>
          <cell r="O184">
            <v>116061660</v>
          </cell>
        </row>
        <row r="185">
          <cell r="F185" t="str">
            <v>4-1-14</v>
          </cell>
          <cell r="G185" t="str">
            <v>Pasangan batu kali dengan campuran 1:4</v>
          </cell>
          <cell r="H185" t="str">
            <v>Stone masonry with 1:4 mortar</v>
          </cell>
          <cell r="J185" t="str">
            <v>m3</v>
          </cell>
          <cell r="K185">
            <v>112.5</v>
          </cell>
          <cell r="L185">
            <v>295853.8</v>
          </cell>
          <cell r="M185">
            <v>33283552.5</v>
          </cell>
          <cell r="N185">
            <v>295853.8</v>
          </cell>
          <cell r="O185">
            <v>33283552.5</v>
          </cell>
        </row>
        <row r="186">
          <cell r="F186" t="str">
            <v>4-1-15</v>
          </cell>
          <cell r="G186" t="str">
            <v>Pekerjaan plesteran dengan campuran 1:3</v>
          </cell>
          <cell r="H186" t="str">
            <v>Plaster work with 1:3 mortar</v>
          </cell>
          <cell r="J186" t="str">
            <v>m2</v>
          </cell>
          <cell r="K186">
            <v>81</v>
          </cell>
          <cell r="L186">
            <v>14089.24</v>
          </cell>
          <cell r="M186">
            <v>1141228.44</v>
          </cell>
          <cell r="N186">
            <v>14089.24</v>
          </cell>
          <cell r="O186">
            <v>1141228.44</v>
          </cell>
        </row>
        <row r="187">
          <cell r="F187" t="str">
            <v>4-1-16</v>
          </cell>
          <cell r="G187" t="str">
            <v>Pekerjaan siaran batu kali 1:2</v>
          </cell>
          <cell r="H187" t="str">
            <v>Pointing on the Stone Masonry 1:2</v>
          </cell>
          <cell r="J187" t="str">
            <v>m2</v>
          </cell>
          <cell r="K187">
            <v>375</v>
          </cell>
          <cell r="L187">
            <v>16837.150000000001</v>
          </cell>
          <cell r="M187">
            <v>6313931.2500000009</v>
          </cell>
          <cell r="N187">
            <v>16837.150000000001</v>
          </cell>
          <cell r="O187">
            <v>6313931.2500000009</v>
          </cell>
        </row>
        <row r="188">
          <cell r="E188" t="str">
            <v>4-2</v>
          </cell>
          <cell r="F188" t="str">
            <v>Saluran pembuang</v>
          </cell>
          <cell r="H188" t="str">
            <v>Drainage Canal</v>
          </cell>
          <cell r="P188">
            <v>461360307.94971001</v>
          </cell>
        </row>
        <row r="189">
          <cell r="F189" t="str">
            <v>4-2-1</v>
          </cell>
          <cell r="G189" t="str">
            <v>Pembersihan</v>
          </cell>
          <cell r="H189" t="str">
            <v>Clearing</v>
          </cell>
          <cell r="J189" t="str">
            <v>m2</v>
          </cell>
          <cell r="K189">
            <v>8415</v>
          </cell>
          <cell r="L189">
            <v>225.26999999999998</v>
          </cell>
          <cell r="M189">
            <v>1895647.0499999998</v>
          </cell>
          <cell r="N189">
            <v>225.26957400000003</v>
          </cell>
          <cell r="O189">
            <v>1895643.4652100003</v>
          </cell>
        </row>
        <row r="190">
          <cell r="F190" t="str">
            <v>4-2-2</v>
          </cell>
          <cell r="G190" t="str">
            <v>Galian dengan alat berat untuk saluran pembuang utama</v>
          </cell>
          <cell r="H190" t="str">
            <v>Excavation by Equipment</v>
          </cell>
          <cell r="I190" t="str">
            <v>For main drain</v>
          </cell>
          <cell r="J190" t="str">
            <v>m3</v>
          </cell>
          <cell r="K190">
            <v>2250</v>
          </cell>
          <cell r="L190">
            <v>9055.880000000001</v>
          </cell>
          <cell r="M190">
            <v>20375730.000000004</v>
          </cell>
          <cell r="N190">
            <v>9055.8772000000008</v>
          </cell>
          <cell r="O190">
            <v>20375723.700000003</v>
          </cell>
        </row>
        <row r="191">
          <cell r="F191" t="str">
            <v>4-2-3</v>
          </cell>
          <cell r="G191" t="str">
            <v>Galian dengan alat berat untuk saluran pembuang tersier</v>
          </cell>
          <cell r="H191" t="str">
            <v>Excavation by Equipment for T. Drain</v>
          </cell>
          <cell r="J191" t="str">
            <v>m3</v>
          </cell>
          <cell r="K191">
            <v>33660</v>
          </cell>
          <cell r="L191">
            <v>9055.880000000001</v>
          </cell>
          <cell r="M191">
            <v>304820920.80000001</v>
          </cell>
          <cell r="N191">
            <v>9055.8772000000008</v>
          </cell>
          <cell r="O191">
            <v>304820826.55200005</v>
          </cell>
        </row>
        <row r="192">
          <cell r="F192" t="str">
            <v>4-2-4</v>
          </cell>
          <cell r="G192" t="str">
            <v>Galian dengan alat berat untuk saluran pembuang kwarter</v>
          </cell>
          <cell r="H192" t="str">
            <v>Excavation by Equipment for Q. Drain</v>
          </cell>
          <cell r="J192" t="str">
            <v>m3</v>
          </cell>
          <cell r="K192">
            <v>17025.75</v>
          </cell>
          <cell r="L192">
            <v>7190.28</v>
          </cell>
          <cell r="M192">
            <v>122419909.70999999</v>
          </cell>
          <cell r="N192">
            <v>7190.2799999999988</v>
          </cell>
          <cell r="O192">
            <v>122419909.70999998</v>
          </cell>
        </row>
        <row r="193">
          <cell r="F193" t="str">
            <v>4-2-5</v>
          </cell>
          <cell r="G193" t="str">
            <v>Galian dengan tenaga manusia (manual) untuk saluran pembuang kwarter</v>
          </cell>
          <cell r="H193" t="str">
            <v>Excavation by Manual for Q. Drain</v>
          </cell>
          <cell r="J193" t="str">
            <v>m3</v>
          </cell>
          <cell r="K193">
            <v>896.25</v>
          </cell>
          <cell r="L193">
            <v>13219.75</v>
          </cell>
          <cell r="M193">
            <v>11848200.9375</v>
          </cell>
          <cell r="N193">
            <v>13219.754000000001</v>
          </cell>
          <cell r="O193">
            <v>11848204.522500001</v>
          </cell>
        </row>
        <row r="194">
          <cell r="E194" t="str">
            <v>4-3</v>
          </cell>
          <cell r="F194" t="str">
            <v>Rehabilitasi untuk saluran pembuang yang sudah ada</v>
          </cell>
          <cell r="H194" t="str">
            <v>Rehabilitation of existing Drainage</v>
          </cell>
          <cell r="P194">
            <v>151349122.96875</v>
          </cell>
        </row>
        <row r="195">
          <cell r="F195" t="str">
            <v>4-3-1</v>
          </cell>
          <cell r="G195" t="str">
            <v>Rehabilitasi untuk saluran pembuang yang sudah ada (normalisasi)</v>
          </cell>
          <cell r="H195" t="str">
            <v>Rehabilitation of existing Drainage (Normalization)</v>
          </cell>
          <cell r="J195" t="str">
            <v>m3</v>
          </cell>
          <cell r="K195">
            <v>19687.5</v>
          </cell>
          <cell r="L195">
            <v>7687.57</v>
          </cell>
          <cell r="M195">
            <v>151349034.375</v>
          </cell>
          <cell r="N195">
            <v>7687.5744999999997</v>
          </cell>
          <cell r="O195">
            <v>151349122.96875</v>
          </cell>
        </row>
        <row r="196">
          <cell r="G196" t="str">
            <v>Jumlah IV - Pekerjaan Saluran</v>
          </cell>
          <cell r="H196" t="str">
            <v>Land Development</v>
          </cell>
          <cell r="M196">
            <v>5385798903.9654999</v>
          </cell>
        </row>
        <row r="197">
          <cell r="E197" t="str">
            <v>Pekerjaan bangunan</v>
          </cell>
          <cell r="H197" t="str">
            <v>Structure works</v>
          </cell>
          <cell r="P197">
            <v>4576494435.7588997</v>
          </cell>
        </row>
        <row r="198">
          <cell r="F198" t="str">
            <v>5-1</v>
          </cell>
          <cell r="G198" t="str">
            <v>Galian dengan alat berat</v>
          </cell>
          <cell r="H198" t="str">
            <v>Excavation by Equipment</v>
          </cell>
          <cell r="J198" t="str">
            <v>m3</v>
          </cell>
          <cell r="K198">
            <v>5805</v>
          </cell>
          <cell r="L198">
            <v>4878.63</v>
          </cell>
          <cell r="M198">
            <v>28320447.150000002</v>
          </cell>
          <cell r="N198">
            <v>4878.6289999999999</v>
          </cell>
          <cell r="O198">
            <v>28320441.344999999</v>
          </cell>
        </row>
        <row r="199">
          <cell r="F199" t="str">
            <v>5-2</v>
          </cell>
          <cell r="G199" t="str">
            <v xml:space="preserve">Galian dengan tenaga manusia (manual) </v>
          </cell>
          <cell r="H199" t="str">
            <v>Excavation by Manpower</v>
          </cell>
          <cell r="J199" t="str">
            <v>m3</v>
          </cell>
          <cell r="K199">
            <v>5370</v>
          </cell>
          <cell r="L199">
            <v>18068.599999999999</v>
          </cell>
          <cell r="M199">
            <v>97028381.999999985</v>
          </cell>
          <cell r="N199">
            <v>18068.599999999999</v>
          </cell>
          <cell r="O199">
            <v>97028381.999999985</v>
          </cell>
        </row>
        <row r="200">
          <cell r="F200" t="str">
            <v>5-3</v>
          </cell>
          <cell r="G200" t="str">
            <v>Pemadatan dasar bangunan</v>
          </cell>
          <cell r="H200" t="str">
            <v>Compaction for bed</v>
          </cell>
          <cell r="J200" t="str">
            <v>m2</v>
          </cell>
          <cell r="K200">
            <v>1872.75</v>
          </cell>
          <cell r="L200">
            <v>3020.05</v>
          </cell>
          <cell r="M200">
            <v>5655798.6375000002</v>
          </cell>
          <cell r="N200">
            <v>3020.05</v>
          </cell>
          <cell r="O200">
            <v>5655798.6375000002</v>
          </cell>
        </row>
        <row r="201">
          <cell r="F201" t="str">
            <v>5-4</v>
          </cell>
          <cell r="G201" t="str">
            <v>Timbunan kembali dengan bahan galian</v>
          </cell>
          <cell r="H201" t="str">
            <v>Backfill by excavated material</v>
          </cell>
          <cell r="J201" t="str">
            <v>m3</v>
          </cell>
          <cell r="K201">
            <v>3903</v>
          </cell>
          <cell r="L201">
            <v>9772.84</v>
          </cell>
          <cell r="M201">
            <v>38143394.520000003</v>
          </cell>
          <cell r="N201">
            <v>9772.84</v>
          </cell>
          <cell r="O201">
            <v>38143394.520000003</v>
          </cell>
        </row>
        <row r="202">
          <cell r="F202" t="str">
            <v>5-5</v>
          </cell>
          <cell r="G202" t="str">
            <v>pancang kayu dia 10cm</v>
          </cell>
          <cell r="H202" t="str">
            <v>Wooden pile dia 10cm</v>
          </cell>
          <cell r="J202" t="str">
            <v>Nos</v>
          </cell>
          <cell r="K202">
            <v>4029.75</v>
          </cell>
          <cell r="L202">
            <v>30871.5</v>
          </cell>
          <cell r="M202">
            <v>124404427.125</v>
          </cell>
          <cell r="N202">
            <v>30871.5</v>
          </cell>
          <cell r="O202">
            <v>124404427.125</v>
          </cell>
        </row>
        <row r="203">
          <cell r="F203" t="str">
            <v>5-6</v>
          </cell>
          <cell r="G203" t="str">
            <v>pasir urugan</v>
          </cell>
          <cell r="H203" t="str">
            <v>Backfill by sandy material (Sand bed)</v>
          </cell>
          <cell r="J203" t="str">
            <v>m3</v>
          </cell>
          <cell r="K203">
            <v>309</v>
          </cell>
          <cell r="L203">
            <v>46585</v>
          </cell>
          <cell r="M203">
            <v>14394765</v>
          </cell>
          <cell r="N203">
            <v>46585</v>
          </cell>
          <cell r="O203">
            <v>14394765</v>
          </cell>
        </row>
        <row r="204">
          <cell r="F204" t="str">
            <v>5-7</v>
          </cell>
          <cell r="G204" t="str">
            <v>Lantai kerja</v>
          </cell>
          <cell r="H204" t="str">
            <v>Lean Concrete</v>
          </cell>
          <cell r="I204" t="str">
            <v>Type 1B</v>
          </cell>
          <cell r="J204" t="str">
            <v>m3</v>
          </cell>
          <cell r="K204">
            <v>1069.5</v>
          </cell>
          <cell r="L204">
            <v>495591.8</v>
          </cell>
          <cell r="M204">
            <v>530035430.09999996</v>
          </cell>
          <cell r="N204">
            <v>495591.8</v>
          </cell>
          <cell r="O204">
            <v>530035430.09999996</v>
          </cell>
        </row>
        <row r="205">
          <cell r="F205" t="str">
            <v>5-8</v>
          </cell>
          <cell r="G205" t="str">
            <v>Pasangan batu kali dengan campuran 1:4</v>
          </cell>
          <cell r="H205" t="str">
            <v>Stone masonry with 1:4 mortar</v>
          </cell>
          <cell r="J205" t="str">
            <v>m3</v>
          </cell>
          <cell r="K205">
            <v>6841.8</v>
          </cell>
          <cell r="L205">
            <v>295853.8</v>
          </cell>
          <cell r="M205">
            <v>2024172528.8399999</v>
          </cell>
          <cell r="N205">
            <v>295853.8</v>
          </cell>
          <cell r="O205">
            <v>2024172528.8399999</v>
          </cell>
        </row>
        <row r="206">
          <cell r="F206" t="str">
            <v>5-9</v>
          </cell>
          <cell r="G206" t="str">
            <v>Pasangan batu kosong</v>
          </cell>
          <cell r="H206" t="str">
            <v>Stone masonry without mortar</v>
          </cell>
          <cell r="J206" t="str">
            <v>m3</v>
          </cell>
          <cell r="K206">
            <v>51</v>
          </cell>
          <cell r="L206">
            <v>88687.5</v>
          </cell>
          <cell r="M206">
            <v>4523062.5</v>
          </cell>
          <cell r="N206">
            <v>88687.5</v>
          </cell>
          <cell r="O206">
            <v>4523062.5</v>
          </cell>
        </row>
        <row r="207">
          <cell r="F207" t="str">
            <v>5-10</v>
          </cell>
          <cell r="G207" t="str">
            <v>Beton (K-175)</v>
          </cell>
          <cell r="H207" t="str">
            <v>Structure concrete</v>
          </cell>
          <cell r="I207" t="str">
            <v>K-175</v>
          </cell>
          <cell r="J207" t="str">
            <v>m3</v>
          </cell>
          <cell r="K207">
            <v>984.34</v>
          </cell>
          <cell r="L207">
            <v>495706.91</v>
          </cell>
          <cell r="M207">
            <v>487944139.78939998</v>
          </cell>
          <cell r="N207">
            <v>495706.91000000003</v>
          </cell>
          <cell r="O207">
            <v>487944139.78940004</v>
          </cell>
        </row>
        <row r="208">
          <cell r="F208" t="str">
            <v>5-11</v>
          </cell>
          <cell r="G208" t="str">
            <v>Pasang bekisting</v>
          </cell>
          <cell r="H208" t="str">
            <v>Form work</v>
          </cell>
          <cell r="J208" t="str">
            <v>m2</v>
          </cell>
          <cell r="K208">
            <v>3978.75</v>
          </cell>
          <cell r="L208">
            <v>46035</v>
          </cell>
          <cell r="M208">
            <v>183161756.25</v>
          </cell>
          <cell r="N208">
            <v>46035</v>
          </cell>
          <cell r="O208">
            <v>183161756.25</v>
          </cell>
        </row>
        <row r="209">
          <cell r="F209" t="str">
            <v>5-12</v>
          </cell>
          <cell r="G209" t="str">
            <v>Besi beton</v>
          </cell>
          <cell r="H209" t="str">
            <v>Steel bar</v>
          </cell>
          <cell r="J209" t="str">
            <v>kg</v>
          </cell>
          <cell r="K209">
            <v>54138.7</v>
          </cell>
          <cell r="L209">
            <v>8685</v>
          </cell>
          <cell r="M209">
            <v>470194609.5</v>
          </cell>
          <cell r="N209">
            <v>8684.9950000000008</v>
          </cell>
          <cell r="O209">
            <v>470194338.80650002</v>
          </cell>
        </row>
        <row r="210">
          <cell r="F210" t="str">
            <v>5-13</v>
          </cell>
          <cell r="G210" t="str">
            <v>Pekerjaan plesteran dengan campuran 1:3</v>
          </cell>
          <cell r="H210" t="str">
            <v>Plaster work with 1:3 mortar</v>
          </cell>
          <cell r="J210" t="str">
            <v>m2</v>
          </cell>
          <cell r="K210">
            <v>8844.75</v>
          </cell>
          <cell r="L210">
            <v>14089.24</v>
          </cell>
          <cell r="M210">
            <v>124615805.48999999</v>
          </cell>
          <cell r="N210">
            <v>14089.24</v>
          </cell>
          <cell r="O210">
            <v>124615805.48999999</v>
          </cell>
        </row>
        <row r="211">
          <cell r="F211" t="str">
            <v>5-14</v>
          </cell>
          <cell r="G211" t="str">
            <v>Pekerjaan siaran batu kali 1:2</v>
          </cell>
          <cell r="H211" t="str">
            <v>Pointing on the Stone Masonry with 1:2 mortar</v>
          </cell>
          <cell r="J211" t="str">
            <v>m2</v>
          </cell>
          <cell r="K211">
            <v>6668.25</v>
          </cell>
          <cell r="L211">
            <v>16837.150000000001</v>
          </cell>
          <cell r="M211">
            <v>112274325.48750001</v>
          </cell>
          <cell r="N211">
            <v>16837.150000000001</v>
          </cell>
          <cell r="O211">
            <v>112274325.48750001</v>
          </cell>
        </row>
        <row r="212">
          <cell r="F212" t="str">
            <v>5-15</v>
          </cell>
          <cell r="G212" t="str">
            <v>Pipa baja galvanis dia 5 cm</v>
          </cell>
          <cell r="H212" t="str">
            <v>Galvanized Pipe Dia 5cm</v>
          </cell>
          <cell r="J212" t="str">
            <v>m</v>
          </cell>
          <cell r="K212">
            <v>517</v>
          </cell>
          <cell r="L212">
            <v>85301.89</v>
          </cell>
          <cell r="M212">
            <v>44101077.130000003</v>
          </cell>
          <cell r="N212">
            <v>85301.892000000007</v>
          </cell>
          <cell r="O212">
            <v>44101078.164000005</v>
          </cell>
        </row>
        <row r="213">
          <cell r="F213" t="str">
            <v>5-16</v>
          </cell>
          <cell r="G213" t="str">
            <v>Pipa baja galvanis dia 25 cm</v>
          </cell>
          <cell r="H213" t="str">
            <v>Galvanized Pipe Dia 25cm</v>
          </cell>
          <cell r="J213" t="str">
            <v>m</v>
          </cell>
          <cell r="K213">
            <v>147</v>
          </cell>
          <cell r="L213">
            <v>719903.17</v>
          </cell>
          <cell r="M213">
            <v>105825765.99000001</v>
          </cell>
          <cell r="N213">
            <v>719903.17</v>
          </cell>
          <cell r="O213">
            <v>105825765.99000001</v>
          </cell>
        </row>
        <row r="214">
          <cell r="F214" t="str">
            <v>5-17</v>
          </cell>
          <cell r="G214" t="str">
            <v>Pipa beton dia 30 cm</v>
          </cell>
          <cell r="H214" t="str">
            <v>Concrete Pipe Dia 30cm</v>
          </cell>
          <cell r="J214" t="str">
            <v>m</v>
          </cell>
          <cell r="K214">
            <v>10</v>
          </cell>
          <cell r="L214">
            <v>85236.659999999989</v>
          </cell>
          <cell r="M214">
            <v>852366.59999999986</v>
          </cell>
          <cell r="N214">
            <v>85236.656999999992</v>
          </cell>
          <cell r="O214">
            <v>852366.57</v>
          </cell>
        </row>
        <row r="215">
          <cell r="F215" t="str">
            <v>5-18</v>
          </cell>
          <cell r="G215" t="str">
            <v>Pipa beton dia 40 cm</v>
          </cell>
          <cell r="H215" t="str">
            <v>Concrete Pipe Dia 40cm</v>
          </cell>
          <cell r="J215" t="str">
            <v>m</v>
          </cell>
          <cell r="K215">
            <v>11</v>
          </cell>
          <cell r="L215">
            <v>101560.95</v>
          </cell>
          <cell r="M215">
            <v>1117170.45</v>
          </cell>
          <cell r="N215">
            <v>101560.954</v>
          </cell>
          <cell r="O215">
            <v>1117170.4939999999</v>
          </cell>
        </row>
        <row r="216">
          <cell r="F216" t="str">
            <v>5-19</v>
          </cell>
          <cell r="G216" t="str">
            <v>Pipa beton dia 60 cm</v>
          </cell>
          <cell r="H216" t="str">
            <v>Concrete Pipe Dia 60cm</v>
          </cell>
          <cell r="J216" t="str">
            <v>m</v>
          </cell>
          <cell r="K216">
            <v>100</v>
          </cell>
          <cell r="L216">
            <v>185710.95</v>
          </cell>
          <cell r="M216">
            <v>18571095</v>
          </cell>
          <cell r="N216">
            <v>185710.954</v>
          </cell>
          <cell r="O216">
            <v>18571095.399999999</v>
          </cell>
        </row>
        <row r="217">
          <cell r="F217" t="str">
            <v>5-20</v>
          </cell>
          <cell r="G217" t="str">
            <v>Pipa beton dia 80 cm</v>
          </cell>
          <cell r="H217" t="str">
            <v>Concrete Pipe Dia 80cm</v>
          </cell>
          <cell r="J217" t="str">
            <v>m</v>
          </cell>
          <cell r="K217">
            <v>100</v>
          </cell>
          <cell r="L217">
            <v>203286.62</v>
          </cell>
          <cell r="M217">
            <v>20328662</v>
          </cell>
          <cell r="N217">
            <v>203286.61599999998</v>
          </cell>
          <cell r="O217">
            <v>20328661.599999998</v>
          </cell>
        </row>
        <row r="218">
          <cell r="F218" t="str">
            <v>5-21</v>
          </cell>
          <cell r="G218" t="str">
            <v>Pipa beton dia 100 cm</v>
          </cell>
          <cell r="H218" t="str">
            <v>Concrete Pipe Dia 100cm</v>
          </cell>
          <cell r="J218" t="str">
            <v>m</v>
          </cell>
          <cell r="K218">
            <v>100</v>
          </cell>
          <cell r="L218">
            <v>207710.95</v>
          </cell>
          <cell r="M218">
            <v>20771095</v>
          </cell>
          <cell r="N218">
            <v>207710.954</v>
          </cell>
          <cell r="O218">
            <v>20771095.399999999</v>
          </cell>
        </row>
        <row r="219">
          <cell r="F219" t="str">
            <v>5-22</v>
          </cell>
          <cell r="G219" t="str">
            <v>Pasang batu bronjong</v>
          </cell>
          <cell r="H219" t="str">
            <v>Gabion</v>
          </cell>
          <cell r="J219" t="str">
            <v>m3</v>
          </cell>
          <cell r="K219">
            <v>100</v>
          </cell>
          <cell r="L219">
            <v>272662.5</v>
          </cell>
          <cell r="M219">
            <v>27266250</v>
          </cell>
          <cell r="N219">
            <v>272662.5</v>
          </cell>
          <cell r="O219">
            <v>27266250</v>
          </cell>
        </row>
        <row r="220">
          <cell r="F220" t="str">
            <v>5-23</v>
          </cell>
          <cell r="G220" t="str">
            <v>saringan untuk talang pipa baja dia 25 cm</v>
          </cell>
          <cell r="H220" t="str">
            <v xml:space="preserve">Screen </v>
          </cell>
          <cell r="J220" t="str">
            <v>Nos</v>
          </cell>
          <cell r="K220">
            <v>1</v>
          </cell>
          <cell r="L220">
            <v>212577.75</v>
          </cell>
          <cell r="M220">
            <v>212577.75</v>
          </cell>
          <cell r="N220">
            <v>212577.75</v>
          </cell>
          <cell r="O220">
            <v>212577.75</v>
          </cell>
        </row>
        <row r="221">
          <cell r="F221" t="str">
            <v>5-24</v>
          </cell>
          <cell r="G221" t="str">
            <v>Pembongkaran beton bertulang</v>
          </cell>
          <cell r="H221" t="str">
            <v>Demolition of Reinforced concrete structure</v>
          </cell>
          <cell r="J221" t="str">
            <v>m3</v>
          </cell>
          <cell r="K221">
            <v>1</v>
          </cell>
          <cell r="L221">
            <v>39453.699999999997</v>
          </cell>
          <cell r="M221">
            <v>39453.699999999997</v>
          </cell>
          <cell r="N221">
            <v>39453.699999999997</v>
          </cell>
          <cell r="O221">
            <v>39453.699999999997</v>
          </cell>
        </row>
        <row r="222">
          <cell r="F222" t="str">
            <v>5-25</v>
          </cell>
          <cell r="G222" t="str">
            <v>Pembongkaran beton tanpa tulangan</v>
          </cell>
          <cell r="H222" t="str">
            <v>Demolition of Plain concrete</v>
          </cell>
          <cell r="J222" t="str">
            <v>m3</v>
          </cell>
          <cell r="K222">
            <v>1</v>
          </cell>
          <cell r="L222">
            <v>22665.5</v>
          </cell>
          <cell r="M222">
            <v>22665.5</v>
          </cell>
          <cell r="N222">
            <v>22665.5</v>
          </cell>
          <cell r="O222">
            <v>22665.5</v>
          </cell>
        </row>
        <row r="223">
          <cell r="F223" t="str">
            <v>5-26</v>
          </cell>
          <cell r="G223" t="str">
            <v>Pembongkaran pasangan batu kali</v>
          </cell>
          <cell r="H223" t="str">
            <v>Demolition of Masonry</v>
          </cell>
          <cell r="J223" t="str">
            <v>m3</v>
          </cell>
          <cell r="K223">
            <v>1</v>
          </cell>
          <cell r="L223">
            <v>19731.8</v>
          </cell>
          <cell r="M223">
            <v>19731.8</v>
          </cell>
          <cell r="N223">
            <v>19731.8</v>
          </cell>
          <cell r="O223">
            <v>19731.8</v>
          </cell>
        </row>
        <row r="224">
          <cell r="F224" t="str">
            <v>5-27</v>
          </cell>
          <cell r="G224" t="str">
            <v>Perancah untuk bangunan talang beton</v>
          </cell>
          <cell r="H224" t="str">
            <v>Temp. Suporting system for Concrete Aqueduct</v>
          </cell>
          <cell r="I224" t="str">
            <v>L*H</v>
          </cell>
          <cell r="J224" t="str">
            <v>m2</v>
          </cell>
          <cell r="K224">
            <v>3018</v>
          </cell>
          <cell r="L224">
            <v>30648.75</v>
          </cell>
          <cell r="M224">
            <v>92497927.5</v>
          </cell>
          <cell r="N224">
            <v>30648.75</v>
          </cell>
          <cell r="O224">
            <v>92497927.5</v>
          </cell>
        </row>
        <row r="225">
          <cell r="G225" t="str">
            <v>Jumlah V - Pekerjaan Bangunan</v>
          </cell>
          <cell r="H225" t="str">
            <v>Land Development</v>
          </cell>
          <cell r="M225">
            <v>4576494710.8094006</v>
          </cell>
        </row>
        <row r="226">
          <cell r="E226" t="str">
            <v>Pekerjaan Jalan Usaha Tani</v>
          </cell>
          <cell r="H226" t="str">
            <v>Farm Road Works</v>
          </cell>
        </row>
        <row r="227">
          <cell r="E227" t="str">
            <v>6-1</v>
          </cell>
          <cell r="F227" t="str">
            <v>Jalan Usaha Tani tipe A dan tipe B</v>
          </cell>
          <cell r="H227" t="str">
            <v>Road work</v>
          </cell>
          <cell r="P227">
            <v>907852650.22730005</v>
          </cell>
        </row>
        <row r="228">
          <cell r="F228" t="str">
            <v>6-1-1</v>
          </cell>
          <cell r="G228" t="str">
            <v>Pembersihan</v>
          </cell>
          <cell r="H228" t="str">
            <v>Clearing</v>
          </cell>
          <cell r="J228" t="str">
            <v>m2</v>
          </cell>
          <cell r="K228">
            <v>100</v>
          </cell>
          <cell r="L228">
            <v>225.26999999999998</v>
          </cell>
          <cell r="M228">
            <v>22527</v>
          </cell>
          <cell r="N228">
            <v>225.26957400000003</v>
          </cell>
          <cell r="O228">
            <v>22526.957400000003</v>
          </cell>
        </row>
        <row r="229">
          <cell r="F229" t="str">
            <v>6-1-2</v>
          </cell>
          <cell r="G229" t="str">
            <v>Galian dengan alat berat</v>
          </cell>
          <cell r="H229" t="str">
            <v>Excavation by Equipment</v>
          </cell>
          <cell r="J229" t="str">
            <v>m3</v>
          </cell>
          <cell r="K229">
            <v>100</v>
          </cell>
          <cell r="L229">
            <v>5087.82</v>
          </cell>
          <cell r="M229">
            <v>508782</v>
          </cell>
          <cell r="N229">
            <v>5087.8245999999999</v>
          </cell>
          <cell r="O229">
            <v>508782.45999999996</v>
          </cell>
        </row>
        <row r="230">
          <cell r="F230" t="str">
            <v>6-1-3</v>
          </cell>
          <cell r="G230" t="str">
            <v>Kupasan Dengan alat berat</v>
          </cell>
          <cell r="H230" t="str">
            <v>Stripping by Equipment</v>
          </cell>
          <cell r="I230" t="str">
            <v>Average t=15cm</v>
          </cell>
          <cell r="J230" t="str">
            <v>m3</v>
          </cell>
          <cell r="K230">
            <v>5530</v>
          </cell>
          <cell r="L230">
            <v>3632.1000000000004</v>
          </cell>
          <cell r="M230">
            <v>20085513.000000004</v>
          </cell>
          <cell r="N230">
            <v>3632.098</v>
          </cell>
          <cell r="O230">
            <v>20085501.940000001</v>
          </cell>
        </row>
        <row r="231">
          <cell r="F231" t="str">
            <v>6-1-4</v>
          </cell>
          <cell r="G231" t="str">
            <v>Timbunan dgn Alat Berat tipe A (kepadatan 95%) tanpa dump truck L &lt; 50 m</v>
          </cell>
          <cell r="H231" t="str">
            <v>Embankment by Equipment Type A (95% Compaction)</v>
          </cell>
          <cell r="I231" t="str">
            <v>Without dump truck L &lt; 50m</v>
          </cell>
          <cell r="J231" t="str">
            <v>m3</v>
          </cell>
          <cell r="K231">
            <v>624</v>
          </cell>
          <cell r="L231">
            <v>13557.52</v>
          </cell>
          <cell r="M231">
            <v>8459892.4800000004</v>
          </cell>
          <cell r="N231">
            <v>13557.524299999999</v>
          </cell>
          <cell r="O231">
            <v>8459895.1632000003</v>
          </cell>
        </row>
        <row r="232">
          <cell r="F232" t="str">
            <v>6-1-5a</v>
          </cell>
          <cell r="G232" t="str">
            <v>Timbunan dgn Alat Berat tipe A (95%) dalam areal proyek (material Bekas galian) 50 &lt; L &lt; 500 m</v>
          </cell>
          <cell r="H232" t="str">
            <v>Embankment (95%) by Equipment from Project area (Excavated material)</v>
          </cell>
          <cell r="I232" t="str">
            <v>With dump truck 50 &lt; L &lt; 500m</v>
          </cell>
          <cell r="J232" t="str">
            <v>m3</v>
          </cell>
          <cell r="K232">
            <v>936</v>
          </cell>
          <cell r="L232">
            <v>15580.48</v>
          </cell>
          <cell r="M232">
            <v>14583329.279999999</v>
          </cell>
          <cell r="N232">
            <v>15580.476299999998</v>
          </cell>
          <cell r="O232">
            <v>14583325.816799998</v>
          </cell>
        </row>
        <row r="233">
          <cell r="F233" t="str">
            <v>6-1-5b</v>
          </cell>
          <cell r="G233" t="str">
            <v>Timbunan dgn Alat Berat tipe A (95%) dari galian sawah 50 &lt; L &lt; 500 m</v>
          </cell>
          <cell r="H233" t="str">
            <v>Embankment (95%) Type A by Equipment from Paddy</v>
          </cell>
          <cell r="I233" t="str">
            <v>With dump truck 50 &lt; L &lt; 500m</v>
          </cell>
          <cell r="J233" t="str">
            <v>m3</v>
          </cell>
          <cell r="K233">
            <v>936</v>
          </cell>
          <cell r="L233">
            <v>19307.169999999998</v>
          </cell>
          <cell r="M233">
            <v>18071511.119999997</v>
          </cell>
          <cell r="N233">
            <v>19307.167399999998</v>
          </cell>
          <cell r="O233">
            <v>18071508.6864</v>
          </cell>
        </row>
        <row r="234">
          <cell r="F234" t="str">
            <v>6-1-6</v>
          </cell>
          <cell r="G234" t="str">
            <v>Timbunan dgn Alat Berat tipe A (kepadatan 95%) dari material didatangkan 500 m &lt;L</v>
          </cell>
          <cell r="H234" t="str">
            <v>Embankment (95%) Type A by Equipment from borrow pit</v>
          </cell>
          <cell r="I234" t="str">
            <v>With dump truck L &gt; 500m</v>
          </cell>
          <cell r="J234" t="str">
            <v>m3</v>
          </cell>
          <cell r="K234">
            <v>3745</v>
          </cell>
          <cell r="L234">
            <v>20041.650000000001</v>
          </cell>
          <cell r="M234">
            <v>75055979.25</v>
          </cell>
          <cell r="N234">
            <v>20041.6505</v>
          </cell>
          <cell r="O234">
            <v>75055981.122500002</v>
          </cell>
        </row>
        <row r="235">
          <cell r="F235" t="str">
            <v>6-1-7</v>
          </cell>
          <cell r="G235" t="str">
            <v>Timbunan dgn tenaga manusia (manual) tipe B (kepadatan 90%) tanpa dump truck L&lt; 50 m</v>
          </cell>
          <cell r="H235" t="str">
            <v>Embankment by Manpower Type B (90% Compaction)</v>
          </cell>
          <cell r="I235" t="str">
            <v>Without dump truck L &lt; 50m</v>
          </cell>
          <cell r="J235" t="str">
            <v>m3</v>
          </cell>
          <cell r="K235">
            <v>7627</v>
          </cell>
          <cell r="L235">
            <v>9520.32</v>
          </cell>
          <cell r="M235">
            <v>72611480.640000001</v>
          </cell>
          <cell r="N235">
            <v>9520.3189999999995</v>
          </cell>
          <cell r="O235">
            <v>72611473.012999997</v>
          </cell>
        </row>
        <row r="236">
          <cell r="F236" t="str">
            <v>6-1-8a</v>
          </cell>
          <cell r="G236" t="str">
            <v>Timbunan dgn tenaga manusia (manual) tipe B (90%) dalam areal proyek (material Bekas galian) 50 &lt; L &lt; 500 m</v>
          </cell>
          <cell r="H236" t="str">
            <v>Embankment Type B (90%) by Manpower from Project area (Excavated material)</v>
          </cell>
          <cell r="I236" t="str">
            <v>With dump truck 50 &lt; L &lt; 500m</v>
          </cell>
          <cell r="J236" t="str">
            <v>m3</v>
          </cell>
          <cell r="K236">
            <v>424</v>
          </cell>
          <cell r="L236">
            <v>11989.16</v>
          </cell>
          <cell r="M236">
            <v>5083403.84</v>
          </cell>
          <cell r="N236">
            <v>11989.154999999999</v>
          </cell>
          <cell r="O236">
            <v>5083401.72</v>
          </cell>
        </row>
        <row r="237">
          <cell r="F237" t="str">
            <v>6-1-8b</v>
          </cell>
          <cell r="G237" t="str">
            <v>Timbunan dgn tenaga manusia (manual) tipe B (90%) dari galian sawah 50 &lt; L &lt; 500 m</v>
          </cell>
          <cell r="H237" t="str">
            <v>Embankment Type B (90%) by Manpower from Paddy</v>
          </cell>
          <cell r="I237" t="str">
            <v>With dump truck 50 &lt; L &lt; 500m</v>
          </cell>
          <cell r="J237" t="str">
            <v>m3</v>
          </cell>
          <cell r="K237">
            <v>424</v>
          </cell>
          <cell r="L237">
            <v>15618.960000000001</v>
          </cell>
          <cell r="M237">
            <v>6622439.04</v>
          </cell>
          <cell r="N237">
            <v>15618.958999999997</v>
          </cell>
          <cell r="O237">
            <v>6622438.6159999985</v>
          </cell>
        </row>
        <row r="238">
          <cell r="F238" t="str">
            <v>6-1-9</v>
          </cell>
          <cell r="G238" t="str">
            <v>Pasang lempeng rumput</v>
          </cell>
          <cell r="H238" t="str">
            <v>Sodding</v>
          </cell>
          <cell r="I238" t="str">
            <v>50% Covered</v>
          </cell>
          <cell r="J238" t="str">
            <v>m2</v>
          </cell>
          <cell r="K238">
            <v>100</v>
          </cell>
          <cell r="L238">
            <v>5802.5</v>
          </cell>
          <cell r="M238">
            <v>580250</v>
          </cell>
          <cell r="N238">
            <v>5802.5</v>
          </cell>
          <cell r="O238">
            <v>580250</v>
          </cell>
        </row>
        <row r="239">
          <cell r="F239" t="str">
            <v>6-1-10</v>
          </cell>
          <cell r="G239" t="str">
            <v>Perkerasan lapisan sirtu t=20cm</v>
          </cell>
          <cell r="H239" t="str">
            <v>Gravel Metaling(TypeA)</v>
          </cell>
          <cell r="I239" t="str">
            <v>t=20cm</v>
          </cell>
          <cell r="J239" t="str">
            <v>m3</v>
          </cell>
          <cell r="K239">
            <v>16120</v>
          </cell>
          <cell r="L239">
            <v>42566.23</v>
          </cell>
          <cell r="M239">
            <v>686167627.60000002</v>
          </cell>
          <cell r="N239">
            <v>42566.2261</v>
          </cell>
          <cell r="O239">
            <v>686167564.73199999</v>
          </cell>
        </row>
        <row r="240">
          <cell r="E240" t="str">
            <v>6-2</v>
          </cell>
          <cell r="F240" t="str">
            <v>Jembatan Orang</v>
          </cell>
          <cell r="H240" t="str">
            <v>Structure work (Foot Bridgne)</v>
          </cell>
          <cell r="P240">
            <v>5280159.5104999999</v>
          </cell>
        </row>
        <row r="241">
          <cell r="F241" t="str">
            <v>6-2-1</v>
          </cell>
          <cell r="G241" t="str">
            <v xml:space="preserve">Galian dengan tenaga manusia (manual) </v>
          </cell>
          <cell r="H241" t="str">
            <v>Excavation by Manpower</v>
          </cell>
          <cell r="J241" t="str">
            <v>m3</v>
          </cell>
          <cell r="K241">
            <v>9.6</v>
          </cell>
          <cell r="L241">
            <v>18068.599999999999</v>
          </cell>
          <cell r="M241">
            <v>173458.55999999997</v>
          </cell>
          <cell r="N241">
            <v>18068.599999999999</v>
          </cell>
          <cell r="O241">
            <v>173458.55999999997</v>
          </cell>
        </row>
        <row r="242">
          <cell r="F242" t="str">
            <v>6-2-2</v>
          </cell>
          <cell r="G242" t="str">
            <v>Lantai kerja</v>
          </cell>
          <cell r="H242" t="str">
            <v>Lean Concrete</v>
          </cell>
          <cell r="I242" t="str">
            <v>Type 1B</v>
          </cell>
          <cell r="J242" t="str">
            <v>m3</v>
          </cell>
          <cell r="K242">
            <v>0.2</v>
          </cell>
          <cell r="L242">
            <v>495591.8</v>
          </cell>
          <cell r="M242">
            <v>99118.36</v>
          </cell>
          <cell r="N242">
            <v>495591.8</v>
          </cell>
          <cell r="O242">
            <v>99118.36</v>
          </cell>
        </row>
        <row r="243">
          <cell r="F243" t="str">
            <v>6-2-3</v>
          </cell>
          <cell r="G243" t="str">
            <v>Pasangan batu kali dengan campuran 1:4</v>
          </cell>
          <cell r="H243" t="str">
            <v>Stone masonry with 1:4 mortar</v>
          </cell>
          <cell r="J243" t="str">
            <v>m3</v>
          </cell>
          <cell r="K243">
            <v>9.6</v>
          </cell>
          <cell r="L243">
            <v>295853.8</v>
          </cell>
          <cell r="M243">
            <v>2840196.48</v>
          </cell>
          <cell r="N243">
            <v>295853.8</v>
          </cell>
          <cell r="O243">
            <v>2840196.48</v>
          </cell>
        </row>
        <row r="244">
          <cell r="F244" t="str">
            <v>6-2-4</v>
          </cell>
          <cell r="G244" t="str">
            <v>Beton (K-175)</v>
          </cell>
          <cell r="H244" t="str">
            <v>Structure concrete</v>
          </cell>
          <cell r="I244" t="str">
            <v>K-175</v>
          </cell>
          <cell r="J244" t="str">
            <v>m3</v>
          </cell>
          <cell r="K244">
            <v>1.2</v>
          </cell>
          <cell r="L244">
            <v>495706.91</v>
          </cell>
          <cell r="M244">
            <v>594848.2919999999</v>
          </cell>
          <cell r="N244">
            <v>495706.91000000003</v>
          </cell>
          <cell r="O244">
            <v>594848.29200000002</v>
          </cell>
        </row>
        <row r="245">
          <cell r="F245" t="str">
            <v>6-2-5</v>
          </cell>
          <cell r="G245" t="str">
            <v>Pasang bekisting</v>
          </cell>
          <cell r="H245" t="str">
            <v>Form work</v>
          </cell>
          <cell r="J245" t="str">
            <v>m2</v>
          </cell>
          <cell r="K245">
            <v>4.5999999999999996</v>
          </cell>
          <cell r="L245">
            <v>46035</v>
          </cell>
          <cell r="M245">
            <v>211760.99999999997</v>
          </cell>
          <cell r="N245">
            <v>46035</v>
          </cell>
          <cell r="O245">
            <v>211760.99999999997</v>
          </cell>
        </row>
        <row r="246">
          <cell r="F246" t="str">
            <v>6-2-6</v>
          </cell>
          <cell r="G246" t="str">
            <v>Besi beton</v>
          </cell>
          <cell r="H246" t="str">
            <v>Steel bar</v>
          </cell>
          <cell r="J246" t="str">
            <v>kg</v>
          </cell>
          <cell r="K246">
            <v>125.9</v>
          </cell>
          <cell r="L246">
            <v>8685</v>
          </cell>
          <cell r="M246">
            <v>1093441.5</v>
          </cell>
          <cell r="N246">
            <v>8684.9950000000008</v>
          </cell>
          <cell r="O246">
            <v>1093440.8705000002</v>
          </cell>
        </row>
        <row r="247">
          <cell r="F247" t="str">
            <v>6-2-7</v>
          </cell>
          <cell r="G247" t="str">
            <v>Pekerjaan plesteran dengan campuran 1:3</v>
          </cell>
          <cell r="H247" t="str">
            <v>Plaster work with 1:3 mortar</v>
          </cell>
          <cell r="J247" t="str">
            <v>m2</v>
          </cell>
          <cell r="K247">
            <v>3.2</v>
          </cell>
          <cell r="L247">
            <v>14089.24</v>
          </cell>
          <cell r="M247">
            <v>45085.567999999999</v>
          </cell>
          <cell r="N247">
            <v>14089.24</v>
          </cell>
          <cell r="O247">
            <v>45085.567999999999</v>
          </cell>
        </row>
        <row r="248">
          <cell r="F248" t="str">
            <v>6-2-8</v>
          </cell>
          <cell r="G248" t="str">
            <v>Pekerjaan siaran pasangan batu kali</v>
          </cell>
          <cell r="H248" t="str">
            <v>Pointing on the Stone Masonry with 1:2 mortar</v>
          </cell>
          <cell r="J248" t="str">
            <v>m2</v>
          </cell>
          <cell r="K248">
            <v>13.2</v>
          </cell>
          <cell r="L248">
            <v>16837.150000000001</v>
          </cell>
          <cell r="M248">
            <v>222250.38</v>
          </cell>
          <cell r="N248">
            <v>16837.150000000001</v>
          </cell>
          <cell r="O248">
            <v>222250.38</v>
          </cell>
        </row>
        <row r="249">
          <cell r="G249" t="str">
            <v>Jumlah VI - Pekerjaan Jalan Usaha Tani</v>
          </cell>
          <cell r="H249" t="str">
            <v>Land Development</v>
          </cell>
          <cell r="M249">
            <v>913132895.38999999</v>
          </cell>
        </row>
        <row r="250">
          <cell r="E250" t="str">
            <v>Pekerjaan gedung Pertemuan P3A</v>
          </cell>
          <cell r="H250" t="str">
            <v>P3A Building</v>
          </cell>
        </row>
        <row r="251">
          <cell r="E251" t="str">
            <v>7-1</v>
          </cell>
          <cell r="F251" t="str">
            <v>Pekerjaan Gedung Pertemuan</v>
          </cell>
          <cell r="H251" t="str">
            <v>Building</v>
          </cell>
          <cell r="J251" t="str">
            <v>Nos</v>
          </cell>
          <cell r="K251">
            <v>14</v>
          </cell>
          <cell r="L251">
            <v>21570549.940000001</v>
          </cell>
          <cell r="M251">
            <v>301987699.16000003</v>
          </cell>
          <cell r="N251">
            <v>21570549.944000002</v>
          </cell>
          <cell r="O251">
            <v>301987699.21600002</v>
          </cell>
          <cell r="P251">
            <v>301987699.21600002</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B&amp;Q"/>
      <sheetName val="RAB"/>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tan"/>
      <sheetName val="Daftar - Isi"/>
      <sheetName val="Hit Vol Str Jambi"/>
      <sheetName val="Hit Vol_PSU"/>
      <sheetName val="Analisa Harga Satuan"/>
      <sheetName val="Harga Satuan"/>
      <sheetName val="Ris_Vol"/>
      <sheetName val="R A B"/>
      <sheetName val="&quot;S&quot; Curve"/>
      <sheetName val="Rekapitulasi"/>
    </sheetNames>
    <sheetDataSet>
      <sheetData sheetId="0"/>
      <sheetData sheetId="1"/>
      <sheetData sheetId="2"/>
      <sheetData sheetId="3"/>
      <sheetData sheetId="4">
        <row r="495">
          <cell r="G495">
            <v>2678146.8564010416</v>
          </cell>
        </row>
        <row r="508">
          <cell r="G508">
            <v>1194808.9778333334</v>
          </cell>
        </row>
        <row r="526">
          <cell r="G526">
            <v>2827547.1809088909</v>
          </cell>
        </row>
        <row r="780">
          <cell r="G780">
            <v>2703715.3955671052</v>
          </cell>
        </row>
      </sheetData>
      <sheetData sheetId="5"/>
      <sheetData sheetId="6"/>
      <sheetData sheetId="7"/>
      <sheetData sheetId="8"/>
      <sheetData sheetId="9"/>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ampul "/>
      <sheetName val="H.Bhn"/>
      <sheetName val="H.Uph"/>
      <sheetName val="Daf B"/>
      <sheetName val="Daf K"/>
      <sheetName val="Bow"/>
      <sheetName val="ANL K"/>
      <sheetName val="Anl alat"/>
      <sheetName val="alat"/>
      <sheetName val="Angkut"/>
      <sheetName val="Sheet2"/>
      <sheetName val="Anl Angkut"/>
      <sheetName val="H.Alt"/>
      <sheetName val="Sheet1"/>
    </sheetNames>
    <sheetDataSet>
      <sheetData sheetId="0"/>
      <sheetData sheetId="1"/>
      <sheetData sheetId="2">
        <row r="212">
          <cell r="M212">
            <v>333500</v>
          </cell>
        </row>
      </sheetData>
      <sheetData sheetId="3">
        <row r="12">
          <cell r="F12">
            <v>157500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
      <sheetName val="sekat"/>
      <sheetName val="cover"/>
      <sheetName val="RKA"/>
      <sheetName val="himpunan"/>
      <sheetName val="REKAP"/>
      <sheetName val="DK"/>
      <sheetName val="daftar"/>
      <sheetName val="ANALISA"/>
      <sheetName val="ANALISA (2)"/>
      <sheetName val="bahan"/>
      <sheetName val="DK (2)"/>
      <sheetName val="cros"/>
      <sheetName val="lk"/>
      <sheetName val="sketsa"/>
      <sheetName val="Basic Price"/>
      <sheetName val="Analisa Quarry"/>
      <sheetName val="Peralatan"/>
      <sheetName val="grafik"/>
      <sheetName val="NOTA"/>
      <sheetName val="Agregat ABC"/>
      <sheetName val="ANALISA AMP mini"/>
      <sheetName val="Jamba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laksanaan"/>
      <sheetName val="alat"/>
      <sheetName val="bahan"/>
    </sheetNames>
    <sheetDataSet>
      <sheetData sheetId="0" refreshError="1">
        <row r="1">
          <cell r="AG1">
            <v>8181251.8974055378</v>
          </cell>
        </row>
      </sheetData>
      <sheetData sheetId="1" refreshError="1"/>
      <sheetData sheetId="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Harga"/>
      <sheetName val="Sum"/>
      <sheetName val="Daf 1"/>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amp; Harga"/>
      <sheetName val="CCO-KIJ"/>
      <sheetName val="BOBOTMC1"/>
      <sheetName val="BOBOTMC1tgl6"/>
      <sheetName val="BOBOTMC1tgl17"/>
      <sheetName val="BOBOT MCTGL25"/>
    </sheetNames>
    <sheetDataSet>
      <sheetData sheetId="0"/>
      <sheetData sheetId="1"/>
      <sheetData sheetId="2"/>
      <sheetData sheetId="3"/>
      <sheetData sheetId="4"/>
      <sheetData sheetId="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P-1-A"/>
      <sheetName val="Prod-altDC"/>
      <sheetName val="BQ"/>
      <sheetName val="BQ DC"/>
      <sheetName val="hargaDC"/>
      <sheetName val="RBP 1-01"/>
      <sheetName val="RBP-1-11A"/>
      <sheetName val="RBP-1-06"/>
      <sheetName val="RBP-1-08"/>
    </sheetNames>
    <sheetDataSet>
      <sheetData sheetId="0" refreshError="1"/>
      <sheetData sheetId="1" refreshError="1"/>
      <sheetData sheetId="2" refreshError="1"/>
      <sheetData sheetId="3" refreshError="1"/>
      <sheetData sheetId="4" refreshError="1">
        <row r="37">
          <cell r="C37" t="str">
            <v>BAHAN</v>
          </cell>
        </row>
        <row r="38">
          <cell r="C38" t="str">
            <v xml:space="preserve">Semen </v>
          </cell>
        </row>
        <row r="39">
          <cell r="C39" t="str">
            <v>Pasir pasang</v>
          </cell>
        </row>
        <row r="40">
          <cell r="C40" t="str">
            <v>Pasir Cor</v>
          </cell>
        </row>
        <row r="41">
          <cell r="C41" t="str">
            <v>Pasir urug</v>
          </cell>
        </row>
        <row r="42">
          <cell r="C42" t="str">
            <v>Besi Beton</v>
          </cell>
        </row>
        <row r="43">
          <cell r="C43" t="str">
            <v>Kawat Bendrat</v>
          </cell>
        </row>
        <row r="44">
          <cell r="C44" t="str">
            <v xml:space="preserve">Kawat Bronjong </v>
          </cell>
        </row>
        <row r="45">
          <cell r="C45" t="str">
            <v>Besi profil</v>
          </cell>
        </row>
        <row r="46">
          <cell r="C46" t="str">
            <v>Batu Belah</v>
          </cell>
        </row>
        <row r="47">
          <cell r="C47" t="str">
            <v>Batu muka</v>
          </cell>
        </row>
        <row r="48">
          <cell r="C48" t="str">
            <v>Sirtu</v>
          </cell>
        </row>
        <row r="49">
          <cell r="C49" t="str">
            <v>Tanah Timbunan</v>
          </cell>
        </row>
        <row r="50">
          <cell r="C50" t="str">
            <v>Perancah</v>
          </cell>
        </row>
        <row r="51">
          <cell r="C51" t="str">
            <v>Scaffolding</v>
          </cell>
        </row>
        <row r="52">
          <cell r="C52" t="str">
            <v>Gravel 1/2</v>
          </cell>
        </row>
        <row r="53">
          <cell r="C53" t="str">
            <v>Gravel 2/3</v>
          </cell>
        </row>
        <row r="54">
          <cell r="C54" t="str">
            <v>Gravel 3/5</v>
          </cell>
        </row>
        <row r="55">
          <cell r="C55" t="str">
            <v xml:space="preserve">PVC dia. 5 cm </v>
          </cell>
        </row>
        <row r="56">
          <cell r="C56" t="str">
            <v>Sand bag</v>
          </cell>
        </row>
        <row r="57">
          <cell r="C57" t="str">
            <v>Kayu pancang dia. 15 cm</v>
          </cell>
        </row>
        <row r="58">
          <cell r="C58" t="str">
            <v>Seling</v>
          </cell>
        </row>
        <row r="59">
          <cell r="C59" t="str">
            <v>Kayu Begisting</v>
          </cell>
        </row>
        <row r="60">
          <cell r="C60" t="str">
            <v>Gorong-gorong dia. 100 cm</v>
          </cell>
        </row>
        <row r="61">
          <cell r="C61" t="str">
            <v>Pancang Beton 200 mm x 200 mm</v>
          </cell>
        </row>
        <row r="62">
          <cell r="C62" t="str">
            <v>Pancang Beton 300 mm x 300 mm</v>
          </cell>
        </row>
        <row r="63">
          <cell r="C63" t="str">
            <v>Pancang CSP 50.22.1000</v>
          </cell>
        </row>
        <row r="64">
          <cell r="C64" t="str">
            <v>Multiplek 6 mm</v>
          </cell>
        </row>
        <row r="65">
          <cell r="C65" t="str">
            <v>Ijuk</v>
          </cell>
        </row>
        <row r="66">
          <cell r="C66" t="str">
            <v>BBM</v>
          </cell>
        </row>
        <row r="67">
          <cell r="C67" t="str">
            <v xml:space="preserve">Kayu </v>
          </cell>
        </row>
        <row r="68">
          <cell r="C68" t="str">
            <v>Turap beton pracetak</v>
          </cell>
        </row>
        <row r="69">
          <cell r="C69" t="str">
            <v>Besi Beton Ulir</v>
          </cell>
        </row>
        <row r="70">
          <cell r="C70" t="str">
            <v>Pancang Beton 250 mm x 250 mm</v>
          </cell>
        </row>
        <row r="71">
          <cell r="C71" t="str">
            <v>Gebalan Rumput</v>
          </cell>
        </row>
        <row r="72">
          <cell r="C72" t="str">
            <v>Paku</v>
          </cell>
        </row>
        <row r="73">
          <cell r="C73" t="str">
            <v>Baja tulangan Polos</v>
          </cell>
        </row>
        <row r="74">
          <cell r="C74" t="str">
            <v>Rubber Jion Filler</v>
          </cell>
        </row>
        <row r="75">
          <cell r="C75" t="str">
            <v>Material Lain</v>
          </cell>
        </row>
        <row r="76">
          <cell r="C76" t="str">
            <v>Sesek</v>
          </cell>
        </row>
        <row r="77">
          <cell r="C77" t="str">
            <v>Bambu</v>
          </cell>
        </row>
        <row r="78">
          <cell r="C78" t="str">
            <v>Kawat tali</v>
          </cell>
        </row>
        <row r="79">
          <cell r="C79" t="str">
            <v>Geotextile</v>
          </cell>
        </row>
      </sheetData>
      <sheetData sheetId="5" refreshError="1"/>
      <sheetData sheetId="6" refreshError="1"/>
      <sheetData sheetId="7" refreshError="1"/>
      <sheetData sheetId="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upah"/>
      <sheetName val="analisa"/>
      <sheetName val="RAB"/>
      <sheetName val="scedule"/>
      <sheetName val="METODE"/>
      <sheetName val="subkon"/>
      <sheetName val="personil"/>
      <sheetName val="alat"/>
      <sheetName val="Sheet3"/>
      <sheetName val="rangking"/>
      <sheetName val="Sheet1"/>
      <sheetName val="Sheet2"/>
    </sheetNames>
    <sheetDataSet>
      <sheetData sheetId="0"/>
      <sheetData sheetId="1">
        <row r="22">
          <cell r="H22">
            <v>45000</v>
          </cell>
        </row>
        <row r="23">
          <cell r="H23">
            <v>45000</v>
          </cell>
        </row>
        <row r="24">
          <cell r="H24">
            <v>45000</v>
          </cell>
        </row>
        <row r="62">
          <cell r="H62">
            <v>750000</v>
          </cell>
        </row>
        <row r="63">
          <cell r="H63">
            <v>750000</v>
          </cell>
        </row>
      </sheetData>
      <sheetData sheetId="2"/>
      <sheetData sheetId="3">
        <row r="90">
          <cell r="F90" t="str">
            <v>MOMEN PASAMBUNA</v>
          </cell>
        </row>
      </sheetData>
      <sheetData sheetId="4"/>
      <sheetData sheetId="5"/>
      <sheetData sheetId="6"/>
      <sheetData sheetId="7"/>
      <sheetData sheetId="8"/>
      <sheetData sheetId="9"/>
      <sheetData sheetId="10"/>
      <sheetData sheetId="11"/>
      <sheetData sheetId="12"/>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sheetName val="Daftar"/>
      <sheetName val="SRT"/>
      <sheetName val="Sipil"/>
      <sheetName val="Rkp"/>
      <sheetName val="BOQ"/>
      <sheetName val="Ana"/>
      <sheetName val="SDY"/>
      <sheetName val="Meto"/>
      <sheetName val="Mos"/>
      <sheetName val="Lamp 1"/>
      <sheetName val="Lamp.12"/>
      <sheetName val="Lamp.11"/>
      <sheetName val="Sche"/>
      <sheetName val="u_Alat"/>
      <sheetName val="Inti"/>
      <sheetName val="Hitung"/>
      <sheetName val="Agg.A"/>
      <sheetName val="Ana .A"/>
      <sheetName val="Sheet1"/>
      <sheetName val="Alat"/>
      <sheetName val="Staf"/>
      <sheetName val="METODE"/>
      <sheetName val="BASIC"/>
      <sheetName val="BT KALI"/>
      <sheetName val="ONSITE"/>
      <sheetName val="PASIR"/>
      <sheetName val="Meth "/>
      <sheetName val="NP (2)"/>
      <sheetName val="Isolasi Luar Dalam"/>
      <sheetName val="Isolasi Luar"/>
      <sheetName val="meth hsl nego"/>
      <sheetName val="TIME SCHEDULE (AWAL) (3)"/>
      <sheetName val="TIME SCHEDULE (AWAL) (2)"/>
      <sheetName val="7.3.1 PD"/>
      <sheetName val="D4"/>
      <sheetName val="D6"/>
      <sheetName val="D7"/>
      <sheetName val="D8"/>
      <sheetName val="BQ-E20-02(Rp)"/>
      <sheetName val="Ch"/>
      <sheetName val="Perhitungan RAB"/>
      <sheetName val="Hargamat"/>
      <sheetName val="H-BHN"/>
      <sheetName val="Metod TWR"/>
      <sheetName val="Material"/>
      <sheetName val="NP"/>
      <sheetName val="Bangunan Utama"/>
      <sheetName val="DAFTAR HARGA"/>
      <sheetName val="Harga"/>
      <sheetName val="Analisa"/>
      <sheetName val="Traf&amp;Genst"/>
      <sheetName val="Rekap Direct Cost"/>
      <sheetName val="main summary"/>
      <sheetName val="Rekap Prelim"/>
      <sheetName val="Mat"/>
      <sheetName val="Fill this out first___"/>
      <sheetName val="Galian batu"/>
      <sheetName val="B - Norelec"/>
      <sheetName val="DAF-1"/>
      <sheetName val="MU"/>
      <sheetName val="5-ALAT(1)"/>
      <sheetName val="Har Sat"/>
      <sheetName val="4-Basic Price"/>
      <sheetName val="STR"/>
      <sheetName val="AHS"/>
      <sheetName val="HARSAT UPAH &amp; BAHAN"/>
      <sheetName val="HRG BHN"/>
      <sheetName val="ESCON"/>
      <sheetName val="PANEL"/>
      <sheetName val="Analisa Upah &amp; Bahan Plum"/>
      <sheetName val="H.Satuan"/>
      <sheetName val="Anl"/>
      <sheetName val="REKAP"/>
      <sheetName val="SEX"/>
      <sheetName val="Master 1.0"/>
      <sheetName val="Daf 1"/>
      <sheetName val="Rincian Mingguan"/>
      <sheetName val="Data"/>
      <sheetName val="RAB Kuantitas &amp; Harga"/>
      <sheetName val="Basic Price"/>
      <sheetName val="NAME"/>
      <sheetName val="input"/>
      <sheetName val="Material&amp;Alat"/>
      <sheetName val="DB"/>
      <sheetName val="RKP-BOQ"/>
      <sheetName val="An H.Sat Pek.Ut"/>
      <sheetName val="DIVISI 3"/>
      <sheetName val="Sagaranten-Demix"/>
      <sheetName val="DAF-2"/>
      <sheetName val="GVL"/>
      <sheetName val="terendah"/>
      <sheetName val="LOPCALC"/>
      <sheetName val="BQ"/>
      <sheetName val="ANA bab 6"/>
      <sheetName val="HSD ALAT"/>
      <sheetName val="HSD BAHAN"/>
      <sheetName val="HSD UPAH "/>
      <sheetName val="ANA LS ."/>
      <sheetName val="Agregat A"/>
      <sheetName val="Agregat B"/>
      <sheetName val="ACWC"/>
      <sheetName val="acbc"/>
      <sheetName val="Pas Batu Mortar"/>
      <sheetName val="Pas Batu "/>
      <sheetName val="HSD"/>
      <sheetName val="A"/>
      <sheetName val="PB(B)"/>
      <sheetName val="3-DIV4"/>
      <sheetName val="BQ_E20_02_Rp_"/>
      <sheetName val="ANSAT K'AYI"/>
      <sheetName val="PAD-F"/>
      <sheetName val="Resume_Analisa"/>
      <sheetName val="ana_str"/>
      <sheetName val="Harga ME "/>
      <sheetName val="Lt 1"/>
      <sheetName val="41,9&amp;36,3"/>
      <sheetName val="HSBU "/>
      <sheetName val="Upah+Bahan"/>
      <sheetName val="ANALISA HARGA SATUAN"/>
      <sheetName val="UPAH"/>
      <sheetName val="Harga Satuan"/>
      <sheetName val="Hargamaterial"/>
      <sheetName val="3-DIV3"/>
      <sheetName val="Tanah"/>
      <sheetName val="Struktur"/>
      <sheetName val="RkpTotal"/>
      <sheetName val="HB "/>
      <sheetName val="D2"/>
      <sheetName val="D3"/>
      <sheetName val="MPU-D4"/>
      <sheetName val="MPU-D6"/>
      <sheetName val="Analisa Alat"/>
      <sheetName val="DATA PROYEK"/>
      <sheetName val="RAB"/>
      <sheetName val="Connections"/>
      <sheetName val="DWTables"/>
      <sheetName val="5-Peralatan"/>
      <sheetName val="Analisa batu kali"/>
      <sheetName val="Surat Penawaran"/>
      <sheetName val="harga Satua Dasar"/>
      <sheetName val="BIIL ASLI"/>
      <sheetName val="DIV_2"/>
      <sheetName val="DIV_4"/>
      <sheetName val="DIV_8"/>
      <sheetName val="SAT"/>
      <sheetName val="BAHAN"/>
      <sheetName val="Komponen"/>
      <sheetName val="K210"/>
      <sheetName val="Upah_Bahan"/>
      <sheetName val="Harga ALAT"/>
      <sheetName val="Harga BAHAN"/>
      <sheetName val="Harga uPAH"/>
      <sheetName val="DAFTAR HARGA BAHAN "/>
      <sheetName val="Anal-1"/>
      <sheetName val="Analisa Upah _ Bahan Plum"/>
      <sheetName val="Bill of Qty MEP"/>
      <sheetName val="hargaSatuan"/>
      <sheetName val="DivVII"/>
      <sheetName val="DAFTAR ANALISA HARGA SATUAN"/>
      <sheetName val="at r pkt"/>
      <sheetName val="Upah Bahan"/>
      <sheetName val="DUB"/>
      <sheetName val="DU&amp;B"/>
      <sheetName val="Harsat"/>
      <sheetName val="TAB"/>
      <sheetName val="D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K"/>
      <sheetName val="Rekap"/>
      <sheetName val="Volume"/>
      <sheetName val="Kuantitas"/>
      <sheetName val="Schedule"/>
      <sheetName val="Div.1"/>
      <sheetName val="Div.4"/>
      <sheetName val="Div.5"/>
      <sheetName val="Div.6"/>
      <sheetName val="AC-Base"/>
      <sheetName val="Div.8"/>
      <sheetName val="Info"/>
      <sheetName val="Umum"/>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row r="36">
          <cell r="T36">
            <v>20</v>
          </cell>
        </row>
      </sheetData>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RAB"/>
      <sheetName val="Volume"/>
      <sheetName val="Harga"/>
      <sheetName val="Analisa"/>
    </sheetNames>
    <sheetDataSet>
      <sheetData sheetId="0" refreshError="1"/>
      <sheetData sheetId="1" refreshError="1"/>
      <sheetData sheetId="2" refreshError="1"/>
      <sheetData sheetId="3" refreshError="1"/>
      <sheetData sheetId="4" refreshError="1">
        <row r="18">
          <cell r="F18">
            <v>55000</v>
          </cell>
        </row>
        <row r="21">
          <cell r="F21">
            <v>55000</v>
          </cell>
        </row>
        <row r="22">
          <cell r="F22">
            <v>45500</v>
          </cell>
        </row>
        <row r="30">
          <cell r="F30">
            <v>26000</v>
          </cell>
        </row>
        <row r="35">
          <cell r="F35">
            <v>150</v>
          </cell>
        </row>
        <row r="36">
          <cell r="F36">
            <v>15000</v>
          </cell>
        </row>
        <row r="37">
          <cell r="F37">
            <v>14930.555555555553</v>
          </cell>
        </row>
        <row r="38">
          <cell r="F38">
            <v>5000</v>
          </cell>
        </row>
        <row r="40">
          <cell r="F40">
            <v>9895.8333333333339</v>
          </cell>
        </row>
        <row r="43">
          <cell r="F43">
            <v>38500</v>
          </cell>
        </row>
        <row r="58">
          <cell r="F58">
            <v>47500</v>
          </cell>
        </row>
        <row r="59">
          <cell r="F59">
            <v>9000</v>
          </cell>
        </row>
        <row r="60">
          <cell r="F60">
            <v>22500</v>
          </cell>
        </row>
        <row r="61">
          <cell r="F61">
            <v>24000</v>
          </cell>
        </row>
        <row r="63">
          <cell r="F63">
            <v>5600</v>
          </cell>
        </row>
      </sheetData>
      <sheetData sheetId="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sheetName val="D1"/>
      <sheetName val="D2-1a"/>
      <sheetName val="D2-1b"/>
      <sheetName val="D2-2a"/>
      <sheetName val="D2-2b"/>
      <sheetName val="D2-3a"/>
      <sheetName val="D2-3b"/>
      <sheetName val="D3-1a"/>
      <sheetName val="D3-1b"/>
      <sheetName val="D3-2"/>
      <sheetName val="D4a"/>
      <sheetName val="D4b"/>
      <sheetName val="D5a"/>
      <sheetName val="D5b"/>
      <sheetName val="D6-1a"/>
      <sheetName val="D6-1b"/>
      <sheetName val="D6-2a"/>
      <sheetName val="D6-2b"/>
      <sheetName val="D6-3"/>
      <sheetName val="D6-4"/>
      <sheetName val="D7-1a"/>
      <sheetName val="D7-1b"/>
      <sheetName val="D7-2a"/>
      <sheetName val="D7-2b"/>
      <sheetName val="D7-3a"/>
      <sheetName val="D7-3b"/>
      <sheetName val="D7-4a"/>
      <sheetName val="D7-4b"/>
      <sheetName val="D8-1a"/>
      <sheetName val="D8-1b"/>
      <sheetName val="D8-2a"/>
      <sheetName val="D8-2b"/>
      <sheetName val="D9a"/>
      <sheetName val="D9b"/>
      <sheetName val="D10-1a"/>
      <sheetName val="D10-1b"/>
      <sheetName val="D10-2a"/>
      <sheetName val="D10-2b"/>
      <sheetName val="Basic Price"/>
      <sheetName val="Alat"/>
      <sheetName val="Analisa Quarry"/>
      <sheetName val="Paving"/>
    </sheetNames>
    <sheetDataSet>
      <sheetData sheetId="0" refreshError="1"/>
      <sheetData sheetId="1"/>
      <sheetData sheetId="2"/>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refreshError="1"/>
      <sheetData sheetId="15" refreshError="1"/>
      <sheetData sheetId="16">
        <row r="238">
          <cell r="I238" t="str">
            <v>Analisa EI-624</v>
          </cell>
        </row>
        <row r="356">
          <cell r="I356" t="str">
            <v>Analisa EI-633</v>
          </cell>
        </row>
        <row r="357">
          <cell r="B357" t="str">
            <v>FORMULIR STANDAR UNTUK</v>
          </cell>
        </row>
        <row r="358">
          <cell r="B358" t="str">
            <v>PEREKAMAN ANALISA MASING-MASING HARGA SATUAN</v>
          </cell>
        </row>
        <row r="359">
          <cell r="B359" t="str">
            <v/>
          </cell>
        </row>
        <row r="361">
          <cell r="B361" t="str">
            <v>PROYEK</v>
          </cell>
          <cell r="E361" t="str">
            <v>:  Perencanaan Teknis Ruas Jalan Malinau - Simanggaris</v>
          </cell>
        </row>
        <row r="362">
          <cell r="B362" t="str">
            <v>No. PAKET KONTRAK</v>
          </cell>
          <cell r="E362" t="str">
            <v>:</v>
          </cell>
        </row>
        <row r="363">
          <cell r="B363" t="str">
            <v>NAMA PAKET</v>
          </cell>
          <cell r="E363" t="str">
            <v>:</v>
          </cell>
        </row>
        <row r="364">
          <cell r="B364" t="str">
            <v>PROPINSI</v>
          </cell>
          <cell r="E364" t="str">
            <v>:  Kalimantan Timur</v>
          </cell>
        </row>
        <row r="365">
          <cell r="B365" t="str">
            <v>ITEM PEMBAYARAN NO.</v>
          </cell>
          <cell r="E365" t="str">
            <v>:  6.3 (3)</v>
          </cell>
          <cell r="H365" t="str">
            <v>PERKIRAAN VOL. PEK.</v>
          </cell>
          <cell r="J365" t="str">
            <v>:</v>
          </cell>
        </row>
        <row r="366">
          <cell r="B366" t="str">
            <v>JENIS PEKERJAAN</v>
          </cell>
          <cell r="E366" t="str">
            <v>:  Lataston (HRS)</v>
          </cell>
          <cell r="H366" t="str">
            <v>TOTAL HARGA (Rp.)</v>
          </cell>
          <cell r="J366" t="str">
            <v>:</v>
          </cell>
        </row>
        <row r="367">
          <cell r="B367" t="str">
            <v>SATUAN PEMBAYARAN</v>
          </cell>
          <cell r="E367" t="str">
            <v>:  M2</v>
          </cell>
          <cell r="H367" t="str">
            <v>% THD. BIAYA PROYEK</v>
          </cell>
          <cell r="J367" t="str">
            <v>:</v>
          </cell>
        </row>
        <row r="370">
          <cell r="G370" t="str">
            <v>PERKIRAAN</v>
          </cell>
          <cell r="H370" t="str">
            <v>HARGA</v>
          </cell>
          <cell r="I370" t="str">
            <v>JUMLAH</v>
          </cell>
        </row>
        <row r="371">
          <cell r="B371" t="str">
            <v>NO.</v>
          </cell>
          <cell r="D371" t="str">
            <v>KOMPONEN</v>
          </cell>
          <cell r="F371" t="str">
            <v>SATUAN</v>
          </cell>
          <cell r="G371" t="str">
            <v>KUANTITAS</v>
          </cell>
          <cell r="H371" t="str">
            <v>SATUAN</v>
          </cell>
          <cell r="I371" t="str">
            <v>HARGA</v>
          </cell>
        </row>
        <row r="372">
          <cell r="H372" t="str">
            <v>(Rp.)</v>
          </cell>
          <cell r="I372" t="str">
            <v>(Rp.)</v>
          </cell>
        </row>
        <row r="375">
          <cell r="B375" t="str">
            <v>A.</v>
          </cell>
          <cell r="D375" t="str">
            <v>TENAGA</v>
          </cell>
        </row>
        <row r="377">
          <cell r="B377" t="str">
            <v>1.</v>
          </cell>
          <cell r="D377" t="str">
            <v>Pekerja</v>
          </cell>
          <cell r="E377" t="str">
            <v>(L01)</v>
          </cell>
          <cell r="F377" t="str">
            <v>Jam</v>
          </cell>
          <cell r="G377">
            <v>1.1334939759036147E-2</v>
          </cell>
          <cell r="H377">
            <v>2678.5714285714284</v>
          </cell>
          <cell r="K377">
            <v>30.361445783132535</v>
          </cell>
        </row>
        <row r="378">
          <cell r="B378" t="str">
            <v>2.</v>
          </cell>
          <cell r="D378" t="str">
            <v>Mandor</v>
          </cell>
          <cell r="E378" t="str">
            <v>(L03)</v>
          </cell>
          <cell r="F378" t="str">
            <v>Jam</v>
          </cell>
          <cell r="G378">
            <v>1.6192771084337352E-3</v>
          </cell>
          <cell r="H378">
            <v>4464.2857142857147</v>
          </cell>
          <cell r="K378">
            <v>7.2289156626506044</v>
          </cell>
        </row>
        <row r="380">
          <cell r="G380" t="str">
            <v xml:space="preserve">JUMLAH HARGA TENAGA   </v>
          </cell>
          <cell r="K380">
            <v>37.590361445783138</v>
          </cell>
        </row>
        <row r="382">
          <cell r="B382" t="str">
            <v>B.</v>
          </cell>
          <cell r="D382" t="str">
            <v>BAHAN</v>
          </cell>
        </row>
        <row r="384">
          <cell r="B384" t="str">
            <v>1.</v>
          </cell>
          <cell r="D384" t="str">
            <v>Agregat Kasar</v>
          </cell>
          <cell r="E384" t="str">
            <v>(M03)</v>
          </cell>
          <cell r="F384" t="str">
            <v>M3</v>
          </cell>
          <cell r="G384">
            <v>1.5433600000000002E-2</v>
          </cell>
          <cell r="H384">
            <v>60000</v>
          </cell>
          <cell r="K384">
            <v>926.01600000000008</v>
          </cell>
        </row>
        <row r="385">
          <cell r="B385" t="str">
            <v>2.</v>
          </cell>
          <cell r="D385" t="str">
            <v>Agregat Halus</v>
          </cell>
          <cell r="E385" t="str">
            <v>(M04)</v>
          </cell>
          <cell r="F385" t="str">
            <v>M3</v>
          </cell>
          <cell r="G385">
            <v>1.9390933333333336E-2</v>
          </cell>
          <cell r="H385">
            <v>30000</v>
          </cell>
          <cell r="K385">
            <v>581.72800000000007</v>
          </cell>
        </row>
        <row r="386">
          <cell r="B386" t="str">
            <v>3</v>
          </cell>
          <cell r="D386" t="str">
            <v>Filler</v>
          </cell>
          <cell r="E386" t="str">
            <v>(M05)</v>
          </cell>
          <cell r="F386" t="str">
            <v>Kg</v>
          </cell>
          <cell r="G386">
            <v>3.2054399999999998</v>
          </cell>
          <cell r="H386">
            <v>480</v>
          </cell>
          <cell r="K386">
            <v>1538.6111999999998</v>
          </cell>
        </row>
        <row r="387">
          <cell r="B387" t="str">
            <v>4</v>
          </cell>
          <cell r="D387" t="str">
            <v>Asphalt</v>
          </cell>
          <cell r="E387" t="str">
            <v>(M10)</v>
          </cell>
          <cell r="F387" t="str">
            <v>Kg</v>
          </cell>
          <cell r="G387">
            <v>5.1912000000000003</v>
          </cell>
          <cell r="H387">
            <v>3050</v>
          </cell>
          <cell r="K387">
            <v>15833.160000000002</v>
          </cell>
        </row>
        <row r="389">
          <cell r="G389" t="str">
            <v xml:space="preserve">JUMLAH HARGA BAHAN   </v>
          </cell>
          <cell r="K389">
            <v>18879.515200000002</v>
          </cell>
        </row>
        <row r="391">
          <cell r="B391" t="str">
            <v>C.</v>
          </cell>
          <cell r="D391" t="str">
            <v>PERALATAN</v>
          </cell>
        </row>
        <row r="392">
          <cell r="B392" t="str">
            <v>1.</v>
          </cell>
          <cell r="D392" t="str">
            <v>Wheel Loader</v>
          </cell>
          <cell r="E392" t="str">
            <v>(E15)</v>
          </cell>
          <cell r="F392" t="str">
            <v>Jam</v>
          </cell>
          <cell r="G392">
            <v>1.110615300709009E-3</v>
          </cell>
          <cell r="H392">
            <v>96800</v>
          </cell>
          <cell r="K392">
            <v>107.50756110863207</v>
          </cell>
        </row>
        <row r="393">
          <cell r="B393" t="str">
            <v>2.</v>
          </cell>
          <cell r="D393" t="str">
            <v>AMP</v>
          </cell>
          <cell r="E393" t="str">
            <v>(E01)</v>
          </cell>
          <cell r="F393" t="str">
            <v>Jam</v>
          </cell>
          <cell r="G393">
            <v>1.6192771084337352E-3</v>
          </cell>
          <cell r="H393">
            <v>963697.6720890759</v>
          </cell>
          <cell r="K393">
            <v>1560.4935798647207</v>
          </cell>
        </row>
        <row r="394">
          <cell r="B394" t="str">
            <v>3.</v>
          </cell>
          <cell r="D394" t="str">
            <v>Genset</v>
          </cell>
          <cell r="E394" t="str">
            <v>(E12)</v>
          </cell>
          <cell r="F394" t="str">
            <v>Jam</v>
          </cell>
          <cell r="G394">
            <v>1.6192771084337352E-3</v>
          </cell>
          <cell r="H394">
            <v>80287.850046073043</v>
          </cell>
          <cell r="K394">
            <v>130.0082776649665</v>
          </cell>
        </row>
        <row r="395">
          <cell r="B395" t="str">
            <v>4.</v>
          </cell>
          <cell r="D395" t="str">
            <v>Dump Truck</v>
          </cell>
          <cell r="E395" t="str">
            <v>(E09)</v>
          </cell>
          <cell r="F395" t="str">
            <v>Jam</v>
          </cell>
          <cell r="G395">
            <v>1.3662650602409643E-2</v>
          </cell>
          <cell r="H395">
            <v>81675</v>
          </cell>
          <cell r="K395">
            <v>1115.8969879518077</v>
          </cell>
        </row>
        <row r="396">
          <cell r="B396" t="str">
            <v>5.</v>
          </cell>
          <cell r="D396" t="str">
            <v>Asphalt Finisher     (E02)</v>
          </cell>
          <cell r="E396" t="str">
            <v>(E02)</v>
          </cell>
          <cell r="F396" t="str">
            <v>Jam</v>
          </cell>
          <cell r="G396">
            <v>2.0240963855421693E-3</v>
          </cell>
          <cell r="H396">
            <v>243462</v>
          </cell>
          <cell r="K396">
            <v>492.79055421686763</v>
          </cell>
        </row>
        <row r="397">
          <cell r="B397" t="str">
            <v>6.</v>
          </cell>
          <cell r="D397" t="str">
            <v>Tandem Roller</v>
          </cell>
          <cell r="E397" t="str">
            <v>(E17)</v>
          </cell>
          <cell r="F397" t="str">
            <v>Jam</v>
          </cell>
          <cell r="G397">
            <v>2.2948938611589212E-3</v>
          </cell>
          <cell r="H397">
            <v>43955.82029763185</v>
          </cell>
          <cell r="K397">
            <v>100.87394216324003</v>
          </cell>
        </row>
        <row r="398">
          <cell r="B398" t="str">
            <v>7</v>
          </cell>
          <cell r="D398" t="str">
            <v>P. Tyre Roller</v>
          </cell>
          <cell r="E398" t="str">
            <v>(E18)</v>
          </cell>
          <cell r="F398" t="str">
            <v>Jam</v>
          </cell>
          <cell r="G398">
            <v>1.285140562248996E-3</v>
          </cell>
          <cell r="H398">
            <v>56737.585126939768</v>
          </cell>
          <cell r="K398">
            <v>72.915772050685646</v>
          </cell>
        </row>
        <row r="399">
          <cell r="B399" t="str">
            <v>8</v>
          </cell>
          <cell r="D399" t="str">
            <v>Alat Bantu</v>
          </cell>
          <cell r="F399" t="str">
            <v>Ls</v>
          </cell>
          <cell r="G399">
            <v>1</v>
          </cell>
          <cell r="H399">
            <v>8500</v>
          </cell>
          <cell r="K399">
            <v>8500</v>
          </cell>
        </row>
        <row r="401">
          <cell r="G401" t="str">
            <v xml:space="preserve">JUMLAH HARGA PERALATAN   </v>
          </cell>
          <cell r="K401">
            <v>12080.48667502092</v>
          </cell>
        </row>
        <row r="403">
          <cell r="B403" t="str">
            <v>D.</v>
          </cell>
          <cell r="D403" t="str">
            <v>JUMLAH HARGA TENAGA, BAHAN DAN PERALATAN  ( A + B + C )</v>
          </cell>
          <cell r="K403">
            <v>30997.592236466702</v>
          </cell>
        </row>
        <row r="404">
          <cell r="B404" t="str">
            <v>E.</v>
          </cell>
          <cell r="D404" t="str">
            <v>OVERHEAD &amp; PROFIT</v>
          </cell>
          <cell r="F404">
            <v>10</v>
          </cell>
          <cell r="G404" t="str">
            <v>%  x  D</v>
          </cell>
        </row>
        <row r="405">
          <cell r="B405" t="str">
            <v>F.</v>
          </cell>
          <cell r="D405" t="str">
            <v>HARGA SATUAN PEKERJAAN  ( D + E )</v>
          </cell>
          <cell r="K405">
            <v>30997.592236466702</v>
          </cell>
        </row>
        <row r="406">
          <cell r="B406" t="str">
            <v>Note: 1</v>
          </cell>
          <cell r="D406" t="str">
            <v>SATUAN dapat berdasarkan atas jam operasi untuk Tenaga Kerja dan Peralatan, volume dan / atau</v>
          </cell>
        </row>
        <row r="407">
          <cell r="D407" t="str">
            <v>ukuran berat untuk bahan-bahan.</v>
          </cell>
        </row>
        <row r="408">
          <cell r="B408">
            <v>2</v>
          </cell>
          <cell r="D408" t="str">
            <v>Kuantitas satuan adalah kuantitas setiap komponen untuk menyelesaikan satu satuan pekerjaan dari</v>
          </cell>
        </row>
        <row r="409">
          <cell r="D409" t="str">
            <v>nomor mata pembayaran.</v>
          </cell>
        </row>
        <row r="410">
          <cell r="B410">
            <v>3</v>
          </cell>
          <cell r="D410" t="str">
            <v>Biaya satuan untuk peralatan sudah termasuk bahan bakar, bahan habis dipakai dan operator.</v>
          </cell>
        </row>
        <row r="411">
          <cell r="B411">
            <v>4</v>
          </cell>
          <cell r="D411" t="str">
            <v>Biaya satuan sudah termasuk pengeluaran untuk seluruh pajak yang berkaitan (sudah termasuk PPN</v>
          </cell>
        </row>
        <row r="412">
          <cell r="D412" t="str">
            <v>dan Keuntungan yang dibayar dari kontrak) dan biaya-biaya lainnya.</v>
          </cell>
        </row>
        <row r="533">
          <cell r="I533" t="str">
            <v>Analisa EI-651</v>
          </cell>
        </row>
        <row r="534">
          <cell r="B534" t="str">
            <v>FORMULIR STANDAR UNTUK</v>
          </cell>
        </row>
        <row r="535">
          <cell r="B535" t="str">
            <v>PEREKAMAN ANALISA MASING-MASING HARGA SATUAN</v>
          </cell>
        </row>
        <row r="536">
          <cell r="B536" t="str">
            <v/>
          </cell>
        </row>
        <row r="538">
          <cell r="B538" t="str">
            <v>PROYEK</v>
          </cell>
          <cell r="E538" t="str">
            <v>:  Perencanaan Teknis Ruas Jalan Malinau - Simanggaris</v>
          </cell>
        </row>
        <row r="539">
          <cell r="B539" t="str">
            <v>No. PAKET KONTRAK</v>
          </cell>
          <cell r="E539" t="str">
            <v>:</v>
          </cell>
        </row>
        <row r="540">
          <cell r="B540" t="str">
            <v>NAMA PAKET</v>
          </cell>
          <cell r="E540" t="str">
            <v>:</v>
          </cell>
        </row>
        <row r="541">
          <cell r="B541" t="str">
            <v>PROPINSI</v>
          </cell>
          <cell r="E541" t="str">
            <v>:  Kalimantan Timur</v>
          </cell>
        </row>
        <row r="542">
          <cell r="B542" t="str">
            <v>ITEM PEMBAYARAN NO.</v>
          </cell>
          <cell r="E542" t="str">
            <v>:  6.5 (1)</v>
          </cell>
          <cell r="H542" t="str">
            <v>PERKIRAAN VOL. PEK.</v>
          </cell>
          <cell r="J542" t="str">
            <v>:</v>
          </cell>
        </row>
        <row r="543">
          <cell r="B543" t="str">
            <v>JENIS PEKERJAAN</v>
          </cell>
          <cell r="E543" t="str">
            <v>:  Asphalt Camp. Dingin U. Pelapisan Kembali</v>
          </cell>
          <cell r="H543" t="str">
            <v>TOTAL HARGA</v>
          </cell>
          <cell r="J543" t="str">
            <v>:</v>
          </cell>
        </row>
        <row r="544">
          <cell r="B544" t="str">
            <v>SATUAN PEMBAYARAN</v>
          </cell>
          <cell r="E544" t="str">
            <v>:  M3</v>
          </cell>
          <cell r="H544" t="str">
            <v>% THD. BIAYA PROYEK</v>
          </cell>
          <cell r="J544" t="str">
            <v>:</v>
          </cell>
        </row>
        <row r="547">
          <cell r="G547" t="str">
            <v>PERKIRAAN</v>
          </cell>
          <cell r="H547" t="str">
            <v>HARGA</v>
          </cell>
          <cell r="I547" t="str">
            <v>JUMLAH</v>
          </cell>
        </row>
        <row r="548">
          <cell r="B548" t="str">
            <v>NO.</v>
          </cell>
          <cell r="D548" t="str">
            <v>KOMPONEN</v>
          </cell>
          <cell r="F548" t="str">
            <v>SATUAN</v>
          </cell>
          <cell r="G548" t="str">
            <v>KUANTITAS</v>
          </cell>
          <cell r="H548" t="str">
            <v>SATUAN</v>
          </cell>
          <cell r="I548" t="str">
            <v>HARGA</v>
          </cell>
        </row>
        <row r="549">
          <cell r="H549" t="str">
            <v>(Rp.)</v>
          </cell>
          <cell r="I549" t="str">
            <v>(Rp.)</v>
          </cell>
        </row>
        <row r="552">
          <cell r="B552" t="str">
            <v>A.</v>
          </cell>
          <cell r="D552" t="str">
            <v>TENAGA</v>
          </cell>
        </row>
        <row r="554">
          <cell r="B554" t="str">
            <v>1.</v>
          </cell>
          <cell r="D554" t="str">
            <v>Pekerja</v>
          </cell>
          <cell r="E554" t="str">
            <v>(L01)</v>
          </cell>
          <cell r="F554" t="str">
            <v>Jam</v>
          </cell>
          <cell r="G554">
            <v>3.2530120481927711</v>
          </cell>
          <cell r="H554">
            <v>2678.5714285714284</v>
          </cell>
          <cell r="K554">
            <v>8713.4251290877801</v>
          </cell>
        </row>
        <row r="555">
          <cell r="B555" t="str">
            <v>2.</v>
          </cell>
          <cell r="D555" t="str">
            <v>Mandor</v>
          </cell>
          <cell r="E555" t="str">
            <v>(L03)</v>
          </cell>
          <cell r="F555" t="str">
            <v>Jam</v>
          </cell>
          <cell r="G555">
            <v>0.54216867469879515</v>
          </cell>
          <cell r="H555">
            <v>4464.2857142857147</v>
          </cell>
          <cell r="K555">
            <v>2420.3958691910498</v>
          </cell>
        </row>
        <row r="558">
          <cell r="G558" t="str">
            <v xml:space="preserve">JUMLAH HARGA TENAGA   </v>
          </cell>
          <cell r="K558">
            <v>11133.82099827883</v>
          </cell>
        </row>
        <row r="560">
          <cell r="B560" t="str">
            <v>B.</v>
          </cell>
          <cell r="D560" t="str">
            <v>BAHAN</v>
          </cell>
        </row>
        <row r="562">
          <cell r="B562" t="str">
            <v>1.</v>
          </cell>
          <cell r="D562" t="str">
            <v>Agregat Halus</v>
          </cell>
          <cell r="E562" t="str">
            <v>(M04)</v>
          </cell>
          <cell r="F562" t="str">
            <v>M3</v>
          </cell>
          <cell r="G562">
            <v>1.1997187499999997</v>
          </cell>
          <cell r="H562">
            <v>30000</v>
          </cell>
          <cell r="K562">
            <v>35991.562499999993</v>
          </cell>
        </row>
        <row r="563">
          <cell r="B563" t="str">
            <v>2.</v>
          </cell>
          <cell r="D563" t="str">
            <v>Asphalt Emulsi</v>
          </cell>
          <cell r="E563" t="str">
            <v>(M31)</v>
          </cell>
          <cell r="F563" t="str">
            <v>Kg</v>
          </cell>
          <cell r="G563">
            <v>90.449999999999989</v>
          </cell>
          <cell r="H563">
            <v>3050</v>
          </cell>
          <cell r="K563">
            <v>275872.49999999994</v>
          </cell>
        </row>
        <row r="567">
          <cell r="G567" t="str">
            <v xml:space="preserve">JUMLAH HARGA BAHAN   </v>
          </cell>
          <cell r="K567">
            <v>311864.06249999994</v>
          </cell>
        </row>
        <row r="569">
          <cell r="B569" t="str">
            <v>C.</v>
          </cell>
          <cell r="D569" t="str">
            <v>PERALATAN</v>
          </cell>
        </row>
        <row r="571">
          <cell r="B571" t="str">
            <v>1.</v>
          </cell>
          <cell r="D571" t="str">
            <v>Conc. Mixer</v>
          </cell>
          <cell r="E571" t="str">
            <v>(E06)</v>
          </cell>
          <cell r="F571" t="str">
            <v>Jam</v>
          </cell>
          <cell r="G571">
            <v>0.54216867469879515</v>
          </cell>
          <cell r="H571">
            <v>18425.07380562061</v>
          </cell>
          <cell r="K571">
            <v>9989.4978464208125</v>
          </cell>
        </row>
        <row r="572">
          <cell r="B572" t="str">
            <v>2.</v>
          </cell>
          <cell r="D572" t="str">
            <v>Tandem Roller</v>
          </cell>
          <cell r="E572" t="str">
            <v>(E17)</v>
          </cell>
          <cell r="F572" t="str">
            <v>Jam</v>
          </cell>
          <cell r="G572">
            <v>8.0321285140562249E-2</v>
          </cell>
          <cell r="H572">
            <v>43955.82029763185</v>
          </cell>
          <cell r="K572">
            <v>3530.5879757134016</v>
          </cell>
        </row>
        <row r="573">
          <cell r="B573" t="str">
            <v>3.</v>
          </cell>
          <cell r="D573" t="str">
            <v>Dump Truck</v>
          </cell>
          <cell r="E573" t="str">
            <v>(E09)</v>
          </cell>
          <cell r="F573" t="str">
            <v>Jam</v>
          </cell>
          <cell r="G573">
            <v>1.7165771519814197</v>
          </cell>
          <cell r="H573">
            <v>81675</v>
          </cell>
          <cell r="K573">
            <v>140201.43888808246</v>
          </cell>
        </row>
        <row r="574">
          <cell r="B574" t="str">
            <v>4.</v>
          </cell>
          <cell r="D574" t="str">
            <v>Alat Bantu</v>
          </cell>
          <cell r="F574" t="str">
            <v>Ls</v>
          </cell>
          <cell r="G574">
            <v>1</v>
          </cell>
          <cell r="H574">
            <v>800</v>
          </cell>
          <cell r="K574">
            <v>800</v>
          </cell>
        </row>
        <row r="578">
          <cell r="G578" t="str">
            <v xml:space="preserve">JUMLAH HARGA PERALATAN   </v>
          </cell>
          <cell r="K578">
            <v>154521.52471021668</v>
          </cell>
        </row>
        <row r="580">
          <cell r="B580" t="str">
            <v>D.</v>
          </cell>
          <cell r="D580" t="str">
            <v>JUMLAH HARGA TENAGA, BAHAN DAN PERALATAN  ( A + B + C )</v>
          </cell>
          <cell r="K580">
            <v>477519.40820849547</v>
          </cell>
        </row>
        <row r="581">
          <cell r="B581" t="str">
            <v>E.</v>
          </cell>
          <cell r="D581" t="str">
            <v>OVERHEAD &amp; PROFIT</v>
          </cell>
          <cell r="F581">
            <v>10</v>
          </cell>
          <cell r="G581" t="str">
            <v>%  x  D</v>
          </cell>
        </row>
        <row r="582">
          <cell r="B582" t="str">
            <v>F.</v>
          </cell>
          <cell r="D582" t="str">
            <v>HARGA SATUAN PEKERJAAN  ( D + E )</v>
          </cell>
          <cell r="K582">
            <v>477519.40820849547</v>
          </cell>
        </row>
        <row r="583">
          <cell r="B583" t="str">
            <v>Note: 1</v>
          </cell>
          <cell r="D583" t="str">
            <v>SATUAN dapat berdasarkan atas jam operasi untuk Tenaga Kerja dan Peralatan, volume dan / atau</v>
          </cell>
        </row>
        <row r="584">
          <cell r="D584" t="str">
            <v>ukuran berat untuk bahan-bahan.</v>
          </cell>
        </row>
        <row r="585">
          <cell r="B585">
            <v>2</v>
          </cell>
          <cell r="D585" t="str">
            <v>Kuantitas satuan adalah kuantitas setiap komponen untuk menyelesaikan satu satuan pekerjaan dari</v>
          </cell>
        </row>
        <row r="586">
          <cell r="D586" t="str">
            <v>nomor mata pembayaran.</v>
          </cell>
        </row>
        <row r="587">
          <cell r="B587">
            <v>3</v>
          </cell>
          <cell r="D587" t="str">
            <v>Biaya satuan untuk peralatan sudah termasuk bahan bakar, bahan habis dipakai dan operator.</v>
          </cell>
        </row>
        <row r="588">
          <cell r="B588">
            <v>4</v>
          </cell>
          <cell r="D588" t="str">
            <v>Biaya satuan sudah termasuk pengeluaran untuk seluruh pajak yang berkaitan (sudah termasuk PPN</v>
          </cell>
        </row>
        <row r="589">
          <cell r="D589" t="str">
            <v>dan Keuntungan yang dibayar dari kontrak) dan biaya-biaya lainnya.</v>
          </cell>
        </row>
        <row r="592">
          <cell r="I592" t="str">
            <v>Analisa EI-661</v>
          </cell>
        </row>
        <row r="593">
          <cell r="B593" t="str">
            <v>FORMULIR STANDAR UNTUK</v>
          </cell>
        </row>
        <row r="594">
          <cell r="B594" t="str">
            <v>PEREKAMAN ANALISA MASING-MASING HARGA SATUAN</v>
          </cell>
        </row>
        <row r="595">
          <cell r="B595" t="str">
            <v/>
          </cell>
        </row>
        <row r="597">
          <cell r="B597" t="str">
            <v>PROYEK</v>
          </cell>
          <cell r="E597" t="str">
            <v>:  Perencanaan Teknis Ruas Jalan Malinau - Simanggaris</v>
          </cell>
        </row>
        <row r="598">
          <cell r="B598" t="str">
            <v>No. PAKET KONTRAK</v>
          </cell>
          <cell r="E598" t="str">
            <v>:</v>
          </cell>
        </row>
        <row r="599">
          <cell r="B599" t="str">
            <v>NAMA PAKET</v>
          </cell>
          <cell r="E599" t="str">
            <v>:</v>
          </cell>
        </row>
        <row r="600">
          <cell r="B600" t="str">
            <v>PROPINSI</v>
          </cell>
          <cell r="E600" t="str">
            <v>:  Kalimantan Timur</v>
          </cell>
        </row>
        <row r="601">
          <cell r="B601" t="str">
            <v>ITEM PEMBAYARAN NO.</v>
          </cell>
          <cell r="E601" t="str">
            <v>:  6.6</v>
          </cell>
          <cell r="H601" t="str">
            <v>PERKIRAAN VOL. PEK.</v>
          </cell>
          <cell r="J601" t="str">
            <v>:</v>
          </cell>
        </row>
        <row r="602">
          <cell r="B602" t="str">
            <v>JENIS PEKERJAAN</v>
          </cell>
          <cell r="E602" t="str">
            <v xml:space="preserve">:  Penetrasi Macadam Levelling </v>
          </cell>
          <cell r="H602" t="str">
            <v>TOTAL HARGA</v>
          </cell>
          <cell r="J602" t="str">
            <v>:</v>
          </cell>
        </row>
        <row r="603">
          <cell r="B603" t="str">
            <v>SATUAN PEMBAYARAN</v>
          </cell>
          <cell r="E603" t="str">
            <v>:  M3</v>
          </cell>
          <cell r="H603" t="str">
            <v>% THD. BIAYA PROYEK</v>
          </cell>
          <cell r="J603" t="str">
            <v>:</v>
          </cell>
        </row>
        <row r="606">
          <cell r="G606" t="str">
            <v>PERKIRAAN</v>
          </cell>
          <cell r="H606" t="str">
            <v>HARGA</v>
          </cell>
          <cell r="I606" t="str">
            <v>JUMLAH</v>
          </cell>
        </row>
        <row r="607">
          <cell r="B607" t="str">
            <v>NO.</v>
          </cell>
          <cell r="D607" t="str">
            <v>KOMPONEN</v>
          </cell>
          <cell r="F607" t="str">
            <v>SATUAN</v>
          </cell>
          <cell r="G607" t="str">
            <v>KUANTITAS</v>
          </cell>
          <cell r="H607" t="str">
            <v>SATUAN</v>
          </cell>
          <cell r="I607" t="str">
            <v>HARGA</v>
          </cell>
        </row>
        <row r="608">
          <cell r="H608" t="str">
            <v>(Rp.)</v>
          </cell>
          <cell r="I608" t="str">
            <v>(Rp.)</v>
          </cell>
        </row>
        <row r="611">
          <cell r="B611" t="str">
            <v>A.</v>
          </cell>
          <cell r="D611" t="str">
            <v>TENAGA</v>
          </cell>
        </row>
        <row r="613">
          <cell r="B613" t="str">
            <v>1.</v>
          </cell>
          <cell r="D613" t="str">
            <v>Pekerja</v>
          </cell>
          <cell r="E613" t="str">
            <v>(L01)</v>
          </cell>
          <cell r="F613" t="str">
            <v>Jam</v>
          </cell>
          <cell r="G613">
            <v>0.71396697902721984</v>
          </cell>
          <cell r="H613">
            <v>2678.5714285714284</v>
          </cell>
          <cell r="K613">
            <v>1912.4115509657674</v>
          </cell>
        </row>
        <row r="614">
          <cell r="B614" t="str">
            <v>2.</v>
          </cell>
          <cell r="D614" t="str">
            <v>Mandor</v>
          </cell>
          <cell r="E614" t="str">
            <v>(L03)</v>
          </cell>
          <cell r="F614" t="str">
            <v>Jam</v>
          </cell>
          <cell r="G614">
            <v>7.1396697902721989E-2</v>
          </cell>
          <cell r="H614">
            <v>4464.2857142857147</v>
          </cell>
          <cell r="K614">
            <v>318.73525849429461</v>
          </cell>
        </row>
        <row r="617">
          <cell r="G617" t="str">
            <v xml:space="preserve">JUMLAH HARGA TENAGA   </v>
          </cell>
          <cell r="K617">
            <v>2231.1468094600623</v>
          </cell>
        </row>
        <row r="619">
          <cell r="B619" t="str">
            <v>B.</v>
          </cell>
          <cell r="D619" t="str">
            <v>BAHAN</v>
          </cell>
        </row>
        <row r="621">
          <cell r="B621" t="str">
            <v>1.</v>
          </cell>
          <cell r="D621" t="str">
            <v>Agregat Kasar</v>
          </cell>
          <cell r="E621" t="str">
            <v>(M03)</v>
          </cell>
          <cell r="F621" t="str">
            <v>M3</v>
          </cell>
          <cell r="G621">
            <v>1.161111111111111</v>
          </cell>
          <cell r="H621">
            <v>60000</v>
          </cell>
          <cell r="K621">
            <v>69666.666666666657</v>
          </cell>
        </row>
        <row r="622">
          <cell r="B622" t="str">
            <v>2.</v>
          </cell>
          <cell r="D622" t="str">
            <v>Agregat Pengunci</v>
          </cell>
          <cell r="E622" t="str">
            <v>(M04)</v>
          </cell>
          <cell r="F622" t="str">
            <v>M3</v>
          </cell>
          <cell r="G622">
            <v>0.21825396825396828</v>
          </cell>
          <cell r="H622">
            <v>30000</v>
          </cell>
          <cell r="K622">
            <v>6547.6190476190486</v>
          </cell>
        </row>
        <row r="623">
          <cell r="B623" t="str">
            <v>3.</v>
          </cell>
          <cell r="D623" t="str">
            <v>Agregat Penutup</v>
          </cell>
          <cell r="E623" t="str">
            <v>(M04)</v>
          </cell>
          <cell r="F623" t="str">
            <v>M3</v>
          </cell>
          <cell r="G623">
            <v>0.12222222222222222</v>
          </cell>
          <cell r="H623">
            <v>30000</v>
          </cell>
          <cell r="K623">
            <v>3666.6666666666665</v>
          </cell>
        </row>
        <row r="624">
          <cell r="B624" t="str">
            <v>4.</v>
          </cell>
          <cell r="D624" t="str">
            <v>Asphalt</v>
          </cell>
          <cell r="E624" t="str">
            <v>(M10)</v>
          </cell>
          <cell r="F624" t="str">
            <v>Kg</v>
          </cell>
          <cell r="G624">
            <v>100.5</v>
          </cell>
          <cell r="H624">
            <v>3050</v>
          </cell>
        </row>
        <row r="626">
          <cell r="G626" t="str">
            <v xml:space="preserve">JUMLAH HARGA BAHAN   </v>
          </cell>
          <cell r="K626">
            <v>79880.952380952382</v>
          </cell>
        </row>
        <row r="628">
          <cell r="B628" t="str">
            <v>C.</v>
          </cell>
          <cell r="D628" t="str">
            <v>PERALATAN</v>
          </cell>
        </row>
        <row r="630">
          <cell r="B630" t="str">
            <v>1.</v>
          </cell>
          <cell r="D630" t="str">
            <v>Wheel Loader</v>
          </cell>
          <cell r="E630" t="str">
            <v>(E15)</v>
          </cell>
          <cell r="F630" t="str">
            <v>Jam</v>
          </cell>
          <cell r="G630">
            <v>3.5698348951360995E-2</v>
          </cell>
          <cell r="H630">
            <v>96800</v>
          </cell>
          <cell r="K630">
            <v>3455.6001784917444</v>
          </cell>
        </row>
        <row r="631">
          <cell r="B631" t="str">
            <v>2.</v>
          </cell>
          <cell r="D631" t="str">
            <v>Dump Truck</v>
          </cell>
          <cell r="E631" t="str">
            <v>(E09)</v>
          </cell>
          <cell r="F631" t="str">
            <v>Jam</v>
          </cell>
          <cell r="G631">
            <v>0.25100401606425704</v>
          </cell>
          <cell r="H631">
            <v>81675</v>
          </cell>
          <cell r="K631">
            <v>20500.753012048193</v>
          </cell>
        </row>
        <row r="632">
          <cell r="B632" t="str">
            <v>3.</v>
          </cell>
          <cell r="D632" t="str">
            <v>3-Wheel Roller     (E16)</v>
          </cell>
          <cell r="F632" t="str">
            <v>Jam</v>
          </cell>
          <cell r="G632">
            <v>4.9176297024834038E-2</v>
          </cell>
          <cell r="H632">
            <v>38149.412341278374</v>
          </cell>
          <cell r="K632">
            <v>1876.0468326175746</v>
          </cell>
        </row>
        <row r="633">
          <cell r="B633" t="str">
            <v>4.</v>
          </cell>
          <cell r="D633" t="str">
            <v>Asp. Sprayer</v>
          </cell>
          <cell r="E633" t="str">
            <v>(E03)</v>
          </cell>
          <cell r="F633" t="str">
            <v>Jam</v>
          </cell>
          <cell r="G633">
            <v>4.4733389001550758E-3</v>
          </cell>
          <cell r="H633">
            <v>30860</v>
          </cell>
          <cell r="K633">
            <v>138.04723845878564</v>
          </cell>
        </row>
        <row r="634">
          <cell r="B634" t="str">
            <v>5.</v>
          </cell>
          <cell r="D634" t="str">
            <v>Alat bantu</v>
          </cell>
          <cell r="F634" t="str">
            <v>Ls</v>
          </cell>
          <cell r="G634">
            <v>1</v>
          </cell>
          <cell r="H634">
            <v>500</v>
          </cell>
          <cell r="K634">
            <v>500</v>
          </cell>
        </row>
        <row r="637">
          <cell r="G637" t="str">
            <v xml:space="preserve">JUMLAH HARGA PERALATAN   </v>
          </cell>
          <cell r="K637">
            <v>26470.447261616297</v>
          </cell>
        </row>
        <row r="639">
          <cell r="B639" t="str">
            <v>D.</v>
          </cell>
          <cell r="D639" t="str">
            <v>JUMLAH HARGA TENAGA, BAHAN DAN PERALATAN  ( A + B + C )</v>
          </cell>
          <cell r="K639">
            <v>108582.54645202874</v>
          </cell>
        </row>
        <row r="640">
          <cell r="B640" t="str">
            <v>E.</v>
          </cell>
          <cell r="D640" t="str">
            <v>OVERHEAD &amp; PROFIT</v>
          </cell>
          <cell r="F640">
            <v>10</v>
          </cell>
          <cell r="G640" t="str">
            <v>%  x  D</v>
          </cell>
        </row>
        <row r="641">
          <cell r="B641" t="str">
            <v>F.</v>
          </cell>
          <cell r="D641" t="str">
            <v>HARGA SATUAN PEKERJAAN  ( D + E )</v>
          </cell>
          <cell r="K641">
            <v>108582.54645202874</v>
          </cell>
        </row>
        <row r="642">
          <cell r="B642" t="str">
            <v>Note: 1</v>
          </cell>
          <cell r="D642" t="str">
            <v>SATUAN dapat berdasarkan atas jam operasi untuk Tenaga Kerja dan Peralatan, volume dan / atau</v>
          </cell>
        </row>
        <row r="643">
          <cell r="D643" t="str">
            <v>ukuran berat untuk bahan-bahan.</v>
          </cell>
        </row>
        <row r="644">
          <cell r="B644">
            <v>2</v>
          </cell>
          <cell r="D644" t="str">
            <v>Kuantitas satuan adalah kuantitas setiap komponen untuk menyelesaikan satu satuan pekerjaan dari</v>
          </cell>
        </row>
        <row r="645">
          <cell r="D645" t="str">
            <v>nomor mata pembayaran.</v>
          </cell>
        </row>
        <row r="646">
          <cell r="B646">
            <v>3</v>
          </cell>
          <cell r="D646" t="str">
            <v>Biaya satuan untuk peralatan sudah termasuk bahan bakar, bahan habis dipakai dan operator.</v>
          </cell>
        </row>
        <row r="647">
          <cell r="B647">
            <v>4</v>
          </cell>
          <cell r="D647" t="str">
            <v>Biaya satuan sudah termasuk pengeluaran untuk seluruh pajak yang berkaitan (sudah termasuk PPN</v>
          </cell>
        </row>
        <row r="648">
          <cell r="D648" t="str">
            <v>dan Keuntungan yang dibayar dari kontrak) dan biaya-biaya lainnya.</v>
          </cell>
        </row>
      </sheetData>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efreshError="1">
        <row r="13">
          <cell r="G13">
            <v>3000</v>
          </cell>
        </row>
        <row r="14">
          <cell r="G14">
            <v>2000</v>
          </cell>
        </row>
        <row r="15">
          <cell r="G15">
            <v>2500</v>
          </cell>
        </row>
      </sheetData>
      <sheetData sheetId="8" refreshError="1">
        <row r="32">
          <cell r="G32">
            <v>1150</v>
          </cell>
        </row>
        <row r="33">
          <cell r="G33">
            <v>600</v>
          </cell>
        </row>
        <row r="34">
          <cell r="G34">
            <v>8500</v>
          </cell>
        </row>
      </sheetData>
      <sheetData sheetId="9"/>
      <sheetData sheetId="10"/>
      <sheetData sheetId="11"/>
      <sheetData sheetId="12"/>
      <sheetData sheetId="13"/>
      <sheetData sheetId="14"/>
      <sheetData sheetId="15"/>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ls Hrg"/>
      <sheetName val="M. Onsite"/>
      <sheetName val="Daftar Harga"/>
      <sheetName val="Daftar Upah"/>
      <sheetName val="ana_str"/>
      <sheetName val="Hargamat"/>
      <sheetName val="ANALIS"/>
      <sheetName val="Analisa STR"/>
      <sheetName val="Analisa Struktur Beton"/>
      <sheetName val="HRG BHN"/>
      <sheetName val="bahan"/>
      <sheetName val="Upah"/>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HS"/>
      <sheetName val="bau"/>
      <sheetName val="GAJI"/>
      <sheetName val="Daf 1"/>
      <sheetName val="Sheet15"/>
      <sheetName val="Analisa HSP"/>
      <sheetName val="bahan+upah"/>
      <sheetName val="H_Dasar"/>
      <sheetName val="DAF_1"/>
      <sheetName val="ANALISA ALAT BERAT"/>
      <sheetName val="Ana"/>
      <sheetName val="harsat"/>
      <sheetName val="Daft.8 ~ BAS"/>
      <sheetName val="Daft.7 ~ CCTV"/>
      <sheetName val="Daft.3 ~ FA"/>
      <sheetName val="Daft.1 ~ LIS"/>
      <sheetName val="Daft.6 ~ MATV"/>
      <sheetName val="Daft.2 ~ PETIR"/>
      <sheetName val="Daft.5 ~ TS"/>
      <sheetName val="Daf.4 ~ TLP"/>
      <sheetName val="ANALISA"/>
      <sheetName val="Bank"/>
      <sheetName val="Manpower"/>
      <sheetName val="Equipt,Tools&amp;Cons"/>
      <sheetName val="FINISHING"/>
      <sheetName val="FORM X COST"/>
      <sheetName val="Harsat Bahan"/>
      <sheetName val="Harsat Upah"/>
      <sheetName val="Analisa Harga Satuan"/>
      <sheetName val="H_Satuan1"/>
      <sheetName val="analtek_(5)"/>
      <sheetName val="An_Tek"/>
      <sheetName val="Analisa_Harga_Satuan"/>
      <sheetName val="Harga Satuan"/>
      <sheetName val="RAP"/>
      <sheetName val="DIV.III"/>
      <sheetName val="rumus"/>
      <sheetName val="BAG-2"/>
      <sheetName val="BAHAN _ UPAH_2"/>
      <sheetName val="Traf&amp;Genst"/>
      <sheetName val="Sheet1 (2)"/>
      <sheetName val="HARGA"/>
      <sheetName val="harga bahan"/>
      <sheetName val="RAB"/>
      <sheetName val="DC-jembatan kresek_KERJA"/>
      <sheetName val="AHSbj"/>
      <sheetName val="REKAP_Akap"/>
      <sheetName val="boq"/>
      <sheetName val="Hrg"/>
      <sheetName val="Material"/>
      <sheetName val="upah bahan"/>
      <sheetName val="daf-3(OK)"/>
      <sheetName val="daf-7(OK)"/>
      <sheetName val="Harga Material"/>
      <sheetName val="STR"/>
      <sheetName val="satuan_pek"/>
      <sheetName val="cover"/>
      <sheetName val="Upah dan BahanOK"/>
      <sheetName val="MixBed"/>
      <sheetName val="CondPol"/>
      <sheetName val="analisa_ars"/>
      <sheetName val="Als Struk"/>
      <sheetName val="Genuk"/>
      <sheetName val="ATBL"/>
      <sheetName val="AC-BASE"/>
      <sheetName val="anal"/>
      <sheetName val="LEMBAR1"/>
      <sheetName val="LEMBAR2"/>
      <sheetName val="LEMBAR3"/>
      <sheetName val="LEMBAR4"/>
      <sheetName val="LEMBAR5"/>
      <sheetName val="Sheet1"/>
      <sheetName val="By"/>
      <sheetName val="I-KAMAR"/>
      <sheetName val="Daftar Harga Material"/>
      <sheetName val="PileCap"/>
      <sheetName val="Bangunan Utama"/>
      <sheetName val="378TWV1"/>
      <sheetName val="ANALISA GRS TENGAH"/>
      <sheetName val="Analisa 2"/>
      <sheetName val="PKK"/>
      <sheetName val="STRUKTUR-1"/>
      <sheetName val="H.SAT"/>
      <sheetName val="Harga Upah &amp; Bahan"/>
      <sheetName val="PO-2"/>
      <sheetName val="4-MVAC"/>
      <sheetName val="formula"/>
      <sheetName val="3-DIV4"/>
      <sheetName val="Ana PasBatu 7.4"/>
      <sheetName val="Anl"/>
      <sheetName val="Upah&amp;Bahan"/>
      <sheetName val="Analisa umum"/>
      <sheetName val="BQ-E20-02(Rp)"/>
      <sheetName val="Cover Daf-2"/>
      <sheetName val="Temp&amp;Site"/>
      <sheetName val="Analis-K"/>
      <sheetName val="An_pdkg"/>
      <sheetName val="data"/>
      <sheetName val="TE TS FA LAN MATV"/>
      <sheetName val="Anal-1"/>
      <sheetName val="DU&amp;B"/>
      <sheetName val="DHS"/>
      <sheetName val="RAB "/>
      <sheetName val="Sheet3"/>
      <sheetName val="Harga S Dasar UNTUK IDISI"/>
      <sheetName val="isian"/>
      <sheetName val="Rinc. Harg.BHN"/>
      <sheetName val="ANALISA Pek. kunci n kaca"/>
      <sheetName val="Analisa Harga"/>
      <sheetName val="DAF-5"/>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FAKTOR"/>
      <sheetName val="jpr"/>
      <sheetName val="CH"/>
      <sheetName val="METODE"/>
      <sheetName val="BASIC"/>
      <sheetName val="BT KALI"/>
      <sheetName val="ONSITE"/>
      <sheetName val="PASIR"/>
      <sheetName val="BH"/>
      <sheetName val="Price"/>
      <sheetName val="HD BAHAN"/>
      <sheetName val="REKAP-1"/>
      <sheetName val="HD ALAT"/>
      <sheetName val="UG Excav"/>
      <sheetName val="BOQ CONTRACT WK"/>
      <sheetName val="HD UPAH"/>
      <sheetName val="RAB JALUR TEMILING "/>
      <sheetName val="product"/>
      <sheetName val="Harga Sat"/>
      <sheetName val="Kuantitas &amp; Harga"/>
      <sheetName val="COMBINE"/>
      <sheetName val="arsitek"/>
      <sheetName val="strukt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2)"/>
      <sheetName val="cros (2)"/>
      <sheetName val="cover"/>
      <sheetName val="RKA (3)"/>
      <sheetName val="REKAP"/>
      <sheetName val="DK"/>
      <sheetName val="ANALISA (2)"/>
      <sheetName val="daf-lokasi"/>
      <sheetName val="bahan"/>
      <sheetName val="himpunan"/>
      <sheetName val="grafik"/>
      <sheetName val="NOTA"/>
      <sheetName val="sekat"/>
      <sheetName val="sketsa"/>
      <sheetName val="SCED"/>
      <sheetName val="cros"/>
      <sheetName val="Peralatan"/>
      <sheetName val="Agregat ABC"/>
      <sheetName val="Basic Price"/>
      <sheetName val="Analisa Quarry"/>
      <sheetName val="tob"/>
      <sheetName val="REKAP (2)"/>
      <sheetName val="RKA"/>
      <sheetName val="lk"/>
      <sheetName val="ANALISA ipatch"/>
      <sheetName val="CAP"/>
      <sheetName val="Peralatan3"/>
    </sheetNames>
    <sheetDataSet>
      <sheetData sheetId="0" refreshError="1"/>
      <sheetData sheetId="1" refreshError="1"/>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refreshError="1"/>
      <sheetData sheetId="15" refreshError="1"/>
      <sheetData sheetId="16"/>
      <sheetData sheetId="17"/>
      <sheetData sheetId="18"/>
      <sheetData sheetId="19"/>
      <sheetData sheetId="20" refreshError="1"/>
      <sheetData sheetId="21" refreshError="1"/>
      <sheetData sheetId="22"/>
      <sheetData sheetId="23" refreshError="1"/>
      <sheetData sheetId="24" refreshError="1"/>
      <sheetData sheetId="25"/>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ab-Culvert"/>
      <sheetName val="vol.Aspal"/>
      <sheetName val="DRAINASE"/>
      <sheetName val="QTY-knlp-Seksi1"/>
      <sheetName val="Rekap"/>
      <sheetName val="BOQ"/>
      <sheetName val="DKH-Gbr"/>
      <sheetName val="Head-WallSlab-Culvert"/>
      <sheetName val="TCs-Tanggul"/>
    </sheetNames>
    <sheetDataSet>
      <sheetData sheetId="0"/>
      <sheetData sheetId="1"/>
      <sheetData sheetId="2"/>
      <sheetData sheetId="3"/>
      <sheetData sheetId="4"/>
      <sheetData sheetId="5">
        <row r="33">
          <cell r="H33">
            <v>278878000</v>
          </cell>
        </row>
        <row r="59">
          <cell r="H59">
            <v>4023213566.5693188</v>
          </cell>
        </row>
        <row r="85">
          <cell r="H85">
            <v>998896091.83643663</v>
          </cell>
        </row>
        <row r="99">
          <cell r="H99">
            <v>322076952.99068975</v>
          </cell>
        </row>
        <row r="116">
          <cell r="H116">
            <v>1761176573.201251</v>
          </cell>
        </row>
        <row r="133">
          <cell r="H133">
            <v>11557666331.734316</v>
          </cell>
        </row>
        <row r="158">
          <cell r="H158">
            <v>537109974.99197447</v>
          </cell>
        </row>
        <row r="186">
          <cell r="H186">
            <v>1854929850.4311457</v>
          </cell>
        </row>
        <row r="214">
          <cell r="H214">
            <v>122818128.14108579</v>
          </cell>
        </row>
        <row r="226">
          <cell r="H226">
            <v>0</v>
          </cell>
        </row>
      </sheetData>
      <sheetData sheetId="6"/>
      <sheetData sheetId="7"/>
      <sheetData sheetId="8"/>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AL-Full"/>
      <sheetName val="BU "/>
      <sheetName val="Owning-Cost"/>
      <sheetName val="PERSIAPAN"/>
      <sheetName val="PRICE"/>
      <sheetName val="Pek_Persiapan"/>
      <sheetName val="HARSAT-lain"/>
      <sheetName val="HARSAT-lhn"/>
      <sheetName val="HARSAT-tanah"/>
      <sheetName val="KEBAL"/>
      <sheetName val="KEBMAT"/>
      <sheetName val="Analisa Teknik"/>
      <sheetName val="Analisa Teknik3"/>
      <sheetName val="Analisa Teknik4"/>
      <sheetName val="Faktor Efisiensi"/>
      <sheetName val="Sikl-Dozer"/>
      <sheetName val="Sikl-Excav"/>
      <sheetName val="rekap-DC"/>
      <sheetName val="HARSAT-lain DC"/>
      <sheetName val="Antek-lama"/>
      <sheetName val="LC-Hutan"/>
      <sheetName val="LC-KEBUN"/>
      <sheetName val="LC-Kebun Jeruk"/>
      <sheetName val="LC-Bekas Tebang"/>
      <sheetName val="LC-SEMAK BELUKAR BERAT"/>
      <sheetName val="LC-SEMAK Belukar Ringan"/>
      <sheetName val="LC-Alang2_Pd Rumput"/>
      <sheetName val="CM-BETON"/>
      <sheetName val="CM-BATU"/>
      <sheetName val="Beton-E"/>
      <sheetName val="Pasbatu"/>
      <sheetName val="Beton-A"/>
      <sheetName val="Beton-B"/>
      <sheetName val="Beton-C1"/>
      <sheetName val="Beton-C2"/>
      <sheetName val="Beton-D"/>
      <sheetName val="AnTek_3-2"/>
      <sheetName val="AnTek_4-1"/>
      <sheetName val="AnTek_6-1"/>
      <sheetName val="AnTek_4-2"/>
      <sheetName val="AnTek_5-"/>
      <sheetName val="AnTek_4-1_un"/>
      <sheetName val="Analisa Teknik lain"/>
      <sheetName val="Analisa Teknik4 (2)"/>
      <sheetName val="Sheet1"/>
      <sheetName val="Boq-A"/>
      <sheetName val="Boq-B"/>
    </sheetNames>
    <sheetDataSet>
      <sheetData sheetId="0"/>
      <sheetData sheetId="1"/>
      <sheetData sheetId="2"/>
      <sheetData sheetId="3"/>
      <sheetData sheetId="4"/>
      <sheetData sheetId="5"/>
      <sheetData sheetId="6">
        <row r="69">
          <cell r="E69" t="str">
            <v>Biaya Lahan utk Pembuangan</v>
          </cell>
          <cell r="G69" t="str">
            <v>m2</v>
          </cell>
          <cell r="H69">
            <v>500</v>
          </cell>
        </row>
        <row r="70">
          <cell r="E70" t="str">
            <v>Bahan Pembakar</v>
          </cell>
          <cell r="G70" t="str">
            <v>liter</v>
          </cell>
          <cell r="H70">
            <v>1000</v>
          </cell>
        </row>
        <row r="71">
          <cell r="E71" t="str">
            <v>Bambu</v>
          </cell>
          <cell r="G71" t="str">
            <v>batang</v>
          </cell>
          <cell r="H71">
            <v>10000</v>
          </cell>
        </row>
        <row r="72">
          <cell r="E72" t="str">
            <v>Batu Bata</v>
          </cell>
          <cell r="G72" t="str">
            <v>buah</v>
          </cell>
          <cell r="H72">
            <v>250</v>
          </cell>
        </row>
        <row r="73">
          <cell r="E73" t="str">
            <v>Batu Sungai</v>
          </cell>
          <cell r="G73" t="str">
            <v>m3</v>
          </cell>
          <cell r="H73">
            <v>40000</v>
          </cell>
        </row>
        <row r="74">
          <cell r="E74" t="str">
            <v>Benih Tanaman Penutup</v>
          </cell>
          <cell r="G74" t="str">
            <v>kg</v>
          </cell>
          <cell r="H74">
            <v>30000</v>
          </cell>
        </row>
        <row r="75">
          <cell r="E75" t="str">
            <v>Kerikil</v>
          </cell>
          <cell r="G75" t="str">
            <v>m3</v>
          </cell>
          <cell r="H75">
            <v>45000</v>
          </cell>
        </row>
        <row r="76">
          <cell r="E76" t="str">
            <v>Kerikil sungai</v>
          </cell>
          <cell r="G76" t="str">
            <v>m3</v>
          </cell>
          <cell r="H76">
            <v>45000</v>
          </cell>
        </row>
        <row r="77">
          <cell r="E77" t="str">
            <v>Batu Pecah 1/2 cm</v>
          </cell>
          <cell r="G77" t="str">
            <v>m3</v>
          </cell>
          <cell r="H77">
            <v>70000</v>
          </cell>
        </row>
        <row r="78">
          <cell r="E78" t="str">
            <v>Batu Pecah 2/3 cm</v>
          </cell>
          <cell r="G78" t="str">
            <v>m3</v>
          </cell>
          <cell r="H78">
            <v>60000</v>
          </cell>
        </row>
        <row r="79">
          <cell r="E79" t="str">
            <v>Batu Pecah 3/4 cm</v>
          </cell>
          <cell r="G79" t="str">
            <v>m3</v>
          </cell>
          <cell r="H79">
            <v>50000</v>
          </cell>
        </row>
        <row r="80">
          <cell r="E80" t="str">
            <v>Batu Pecah 5/7 cm</v>
          </cell>
          <cell r="G80" t="str">
            <v>m3</v>
          </cell>
          <cell r="H80">
            <v>45000</v>
          </cell>
        </row>
        <row r="81">
          <cell r="E81" t="str">
            <v>Minyak Tanah</v>
          </cell>
          <cell r="G81" t="str">
            <v>liter</v>
          </cell>
          <cell r="H81">
            <v>1000</v>
          </cell>
        </row>
        <row r="82">
          <cell r="E82" t="str">
            <v>Film</v>
          </cell>
          <cell r="G82" t="str">
            <v>roll</v>
          </cell>
          <cell r="H82">
            <v>32500</v>
          </cell>
        </row>
        <row r="83">
          <cell r="E83" t="str">
            <v>Sod</v>
          </cell>
          <cell r="G83" t="str">
            <v>m2</v>
          </cell>
          <cell r="H83">
            <v>1500</v>
          </cell>
        </row>
        <row r="84">
          <cell r="E84" t="str">
            <v>Ijuk</v>
          </cell>
          <cell r="G84" t="str">
            <v>kg</v>
          </cell>
          <cell r="H84">
            <v>4000</v>
          </cell>
        </row>
        <row r="85">
          <cell r="E85" t="str">
            <v>Cat Tembok</v>
          </cell>
          <cell r="G85" t="str">
            <v>kg</v>
          </cell>
          <cell r="H85">
            <v>17500</v>
          </cell>
        </row>
        <row r="86">
          <cell r="E86" t="str">
            <v xml:space="preserve">Asphalt Joint Sealant </v>
          </cell>
          <cell r="G86" t="str">
            <v>Liter</v>
          </cell>
          <cell r="H86">
            <v>30000</v>
          </cell>
        </row>
        <row r="87">
          <cell r="E87" t="str">
            <v>Joint Filler/ pengisi</v>
          </cell>
          <cell r="G87" t="str">
            <v>m2</v>
          </cell>
          <cell r="H87">
            <v>75000</v>
          </cell>
        </row>
        <row r="88">
          <cell r="E88" t="str">
            <v>Semen Portland</v>
          </cell>
          <cell r="G88" t="str">
            <v>kg</v>
          </cell>
          <cell r="H88">
            <v>560</v>
          </cell>
        </row>
        <row r="89">
          <cell r="E89" t="str">
            <v>Galvanized Steel Pipe dia. 5 cm</v>
          </cell>
          <cell r="G89" t="str">
            <v>m'</v>
          </cell>
          <cell r="H89">
            <v>50000</v>
          </cell>
        </row>
        <row r="90">
          <cell r="E90" t="str">
            <v>Galvanized Steel Pipe dia. 25 cm</v>
          </cell>
          <cell r="G90" t="str">
            <v>m'</v>
          </cell>
          <cell r="H90">
            <v>575000</v>
          </cell>
        </row>
        <row r="91">
          <cell r="E91" t="str">
            <v>Pipa beton dia. 30 cm</v>
          </cell>
          <cell r="G91" t="str">
            <v>m'</v>
          </cell>
          <cell r="H91">
            <v>47500</v>
          </cell>
        </row>
        <row r="92">
          <cell r="E92" t="str">
            <v>Pipa beton dia. 40 cm</v>
          </cell>
          <cell r="G92" t="str">
            <v>m'</v>
          </cell>
          <cell r="H92">
            <v>68500</v>
          </cell>
        </row>
        <row r="93">
          <cell r="E93" t="str">
            <v>Pipa beton dia. 60 cm</v>
          </cell>
          <cell r="G93" t="str">
            <v>m'</v>
          </cell>
          <cell r="H93">
            <v>145000</v>
          </cell>
        </row>
        <row r="94">
          <cell r="E94" t="str">
            <v>Pipa beton dia. 80 cm</v>
          </cell>
          <cell r="G94" t="str">
            <v>m'</v>
          </cell>
          <cell r="H94">
            <v>155000</v>
          </cell>
        </row>
        <row r="95">
          <cell r="E95" t="str">
            <v>Pipa beton dia. 100 cm</v>
          </cell>
          <cell r="G95" t="str">
            <v>m'</v>
          </cell>
          <cell r="H95">
            <v>165000</v>
          </cell>
        </row>
        <row r="96">
          <cell r="E96" t="str">
            <v>Gorong-gorong dia. 60 cm</v>
          </cell>
          <cell r="G96" t="str">
            <v>buah</v>
          </cell>
          <cell r="H96">
            <v>145000</v>
          </cell>
        </row>
        <row r="97">
          <cell r="E97" t="str">
            <v>Sirtu</v>
          </cell>
          <cell r="G97" t="str">
            <v>m3</v>
          </cell>
          <cell r="H97">
            <v>30000</v>
          </cell>
        </row>
        <row r="98">
          <cell r="E98" t="str">
            <v>Tanah Biasa</v>
          </cell>
          <cell r="G98" t="str">
            <v>m3</v>
          </cell>
          <cell r="H98">
            <v>2500</v>
          </cell>
        </row>
        <row r="99">
          <cell r="E99" t="str">
            <v>Tanah Urug</v>
          </cell>
          <cell r="G99" t="str">
            <v>m3</v>
          </cell>
          <cell r="H99">
            <v>2500</v>
          </cell>
        </row>
        <row r="100">
          <cell r="E100" t="str">
            <v>Besi dia 6 mm</v>
          </cell>
          <cell r="G100" t="str">
            <v>kg</v>
          </cell>
          <cell r="H100">
            <v>5150</v>
          </cell>
        </row>
        <row r="101">
          <cell r="E101" t="str">
            <v>Besi siku 40*40*6</v>
          </cell>
          <cell r="G101" t="str">
            <v>kg</v>
          </cell>
          <cell r="H101">
            <v>10000</v>
          </cell>
        </row>
        <row r="102">
          <cell r="E102" t="str">
            <v>Besi plat</v>
          </cell>
          <cell r="G102" t="str">
            <v>lembar</v>
          </cell>
          <cell r="H102">
            <v>60400</v>
          </cell>
        </row>
        <row r="103">
          <cell r="E103" t="str">
            <v>Besi beton</v>
          </cell>
          <cell r="G103" t="str">
            <v>kg</v>
          </cell>
          <cell r="H103">
            <v>6400</v>
          </cell>
        </row>
        <row r="104">
          <cell r="E104" t="str">
            <v>Kawat las listrik</v>
          </cell>
          <cell r="G104" t="str">
            <v>kg</v>
          </cell>
          <cell r="H104">
            <v>7500</v>
          </cell>
        </row>
        <row r="105">
          <cell r="E105" t="str">
            <v>Kayu, klas I</v>
          </cell>
          <cell r="G105" t="str">
            <v>m3</v>
          </cell>
          <cell r="H105">
            <v>1450000</v>
          </cell>
        </row>
        <row r="106">
          <cell r="E106" t="str">
            <v>Kayu, klas II</v>
          </cell>
          <cell r="G106" t="str">
            <v>m3</v>
          </cell>
          <cell r="H106">
            <v>1050000</v>
          </cell>
        </row>
        <row r="107">
          <cell r="E107" t="str">
            <v>Kayu, klas III</v>
          </cell>
          <cell r="G107" t="str">
            <v>m3</v>
          </cell>
          <cell r="H107">
            <v>750000</v>
          </cell>
        </row>
        <row r="108">
          <cell r="E108" t="str">
            <v>Kayu Bahan Patok (5x7cm)</v>
          </cell>
          <cell r="G108" t="str">
            <v>batang</v>
          </cell>
          <cell r="H108">
            <v>9000</v>
          </cell>
        </row>
        <row r="109">
          <cell r="E109" t="str">
            <v>Kertas Kalkir</v>
          </cell>
          <cell r="G109" t="str">
            <v>roll</v>
          </cell>
          <cell r="H109">
            <v>80000</v>
          </cell>
        </row>
        <row r="110">
          <cell r="E110" t="str">
            <v>Balok kayu kelas IV</v>
          </cell>
          <cell r="G110" t="str">
            <v>m3</v>
          </cell>
          <cell r="H110">
            <v>870000</v>
          </cell>
        </row>
        <row r="111">
          <cell r="E111" t="str">
            <v>Papan Kayu Klas IV</v>
          </cell>
          <cell r="G111" t="str">
            <v>m3</v>
          </cell>
          <cell r="H111">
            <v>870000</v>
          </cell>
        </row>
        <row r="112">
          <cell r="E112" t="str">
            <v>Rangka Pintu</v>
          </cell>
          <cell r="G112" t="str">
            <v>m</v>
          </cell>
          <cell r="H112">
            <v>15000</v>
          </cell>
        </row>
        <row r="113">
          <cell r="E113" t="str">
            <v>Pohon utk pancang d. 10 cm</v>
          </cell>
          <cell r="G113" t="str">
            <v>batang</v>
          </cell>
          <cell r="H113">
            <v>20000</v>
          </cell>
        </row>
        <row r="116">
          <cell r="E116" t="str">
            <v>Kawat Las dia. 3.2 mm</v>
          </cell>
          <cell r="G116" t="str">
            <v>batang</v>
          </cell>
          <cell r="H116">
            <v>3000</v>
          </cell>
        </row>
        <row r="117">
          <cell r="E117" t="str">
            <v>Biaya Pengiriman</v>
          </cell>
          <cell r="G117" t="str">
            <v>kg</v>
          </cell>
          <cell r="H117">
            <v>600</v>
          </cell>
        </row>
        <row r="118">
          <cell r="E118" t="str">
            <v>Pasir Beton</v>
          </cell>
          <cell r="G118" t="str">
            <v>m3</v>
          </cell>
          <cell r="H118">
            <v>35000</v>
          </cell>
        </row>
        <row r="119">
          <cell r="E119" t="str">
            <v>Pasir Pasang</v>
          </cell>
          <cell r="G119" t="str">
            <v>m3</v>
          </cell>
          <cell r="H119">
            <v>35000</v>
          </cell>
        </row>
        <row r="120">
          <cell r="E120" t="str">
            <v>Pasir Urug</v>
          </cell>
          <cell r="G120" t="str">
            <v>m3</v>
          </cell>
          <cell r="H120">
            <v>30000</v>
          </cell>
        </row>
        <row r="121">
          <cell r="E121" t="str">
            <v>Seng Plat BJLS 20</v>
          </cell>
          <cell r="G121" t="str">
            <v>lembar</v>
          </cell>
          <cell r="H121">
            <v>33000</v>
          </cell>
        </row>
        <row r="122">
          <cell r="E122" t="str">
            <v>Seng Plat BJLS 25</v>
          </cell>
          <cell r="G122" t="str">
            <v>lembar</v>
          </cell>
          <cell r="H122">
            <v>32000</v>
          </cell>
        </row>
        <row r="123">
          <cell r="E123" t="str">
            <v>Seng Plat BJLS 30</v>
          </cell>
          <cell r="G123" t="str">
            <v>lembar</v>
          </cell>
          <cell r="H123">
            <v>39000</v>
          </cell>
        </row>
        <row r="124">
          <cell r="E124" t="str">
            <v>Dolken/Perancah (dia. 10cm-4m')</v>
          </cell>
          <cell r="G124" t="str">
            <v>bar</v>
          </cell>
          <cell r="H124">
            <v>25000</v>
          </cell>
        </row>
        <row r="125">
          <cell r="E125" t="str">
            <v>Kawat Beton</v>
          </cell>
          <cell r="G125" t="str">
            <v>kg</v>
          </cell>
          <cell r="H125">
            <v>9000</v>
          </cell>
        </row>
        <row r="126">
          <cell r="E126" t="str">
            <v>Kawat Bronjong (4mm)</v>
          </cell>
          <cell r="G126" t="str">
            <v>kg</v>
          </cell>
          <cell r="H126">
            <v>10500</v>
          </cell>
        </row>
        <row r="127">
          <cell r="E127" t="str">
            <v>Triplek 120x240x4mm</v>
          </cell>
          <cell r="G127" t="str">
            <v>lembar</v>
          </cell>
          <cell r="H127">
            <v>40000</v>
          </cell>
        </row>
        <row r="128">
          <cell r="E128" t="str">
            <v>Triplek 120x240x6mm</v>
          </cell>
          <cell r="G128" t="str">
            <v>lembar</v>
          </cell>
          <cell r="H128">
            <v>65000</v>
          </cell>
        </row>
        <row r="129">
          <cell r="E129" t="str">
            <v>Triplek 120x240x9mm</v>
          </cell>
          <cell r="G129" t="str">
            <v>lembar</v>
          </cell>
          <cell r="H129">
            <v>97000</v>
          </cell>
        </row>
        <row r="130">
          <cell r="E130" t="str">
            <v>Minyak Cat</v>
          </cell>
          <cell r="G130" t="str">
            <v>liter</v>
          </cell>
          <cell r="H130">
            <v>9000</v>
          </cell>
        </row>
        <row r="131">
          <cell r="E131" t="str">
            <v>Cat Kayu mutu menengah</v>
          </cell>
          <cell r="G131" t="str">
            <v>kg</v>
          </cell>
          <cell r="H131">
            <v>32500</v>
          </cell>
        </row>
        <row r="132">
          <cell r="E132" t="str">
            <v>Cat Kayu mutu tinggi</v>
          </cell>
          <cell r="G132" t="str">
            <v>kg</v>
          </cell>
          <cell r="H132">
            <v>50000</v>
          </cell>
        </row>
        <row r="133">
          <cell r="E133" t="str">
            <v>Cat besi</v>
          </cell>
          <cell r="G133" t="str">
            <v>kg</v>
          </cell>
          <cell r="H133">
            <v>20000</v>
          </cell>
        </row>
        <row r="134">
          <cell r="E134" t="str">
            <v>Cat minyak</v>
          </cell>
          <cell r="G134" t="str">
            <v>kg</v>
          </cell>
          <cell r="H134">
            <v>50000</v>
          </cell>
        </row>
        <row r="135">
          <cell r="E135" t="str">
            <v>Cetakan Concrete</v>
          </cell>
          <cell r="G135" t="str">
            <v>m2</v>
          </cell>
          <cell r="H135">
            <v>50000</v>
          </cell>
        </row>
        <row r="136">
          <cell r="E136" t="str">
            <v>Cetakan Kepadatan Tanah</v>
          </cell>
          <cell r="G136" t="str">
            <v>m2</v>
          </cell>
          <cell r="H136">
            <v>97000</v>
          </cell>
        </row>
        <row r="137">
          <cell r="E137" t="str">
            <v>Kunci Pintu</v>
          </cell>
          <cell r="G137" t="str">
            <v>buah</v>
          </cell>
          <cell r="H137">
            <v>47500</v>
          </cell>
        </row>
        <row r="138">
          <cell r="E138" t="str">
            <v>Grendel Besar</v>
          </cell>
          <cell r="G138" t="str">
            <v>buah</v>
          </cell>
          <cell r="H138">
            <v>3000</v>
          </cell>
        </row>
        <row r="139">
          <cell r="E139" t="str">
            <v>Grendel Kecil</v>
          </cell>
          <cell r="G139" t="str">
            <v>buah</v>
          </cell>
          <cell r="H139">
            <v>2500</v>
          </cell>
        </row>
        <row r="140">
          <cell r="E140" t="str">
            <v>Engsel Nylon</v>
          </cell>
          <cell r="G140" t="str">
            <v>buah</v>
          </cell>
          <cell r="H140">
            <v>2500</v>
          </cell>
        </row>
        <row r="141">
          <cell r="E141" t="str">
            <v>Engsel H  (untuk jendela)</v>
          </cell>
          <cell r="G141" t="str">
            <v>buah</v>
          </cell>
          <cell r="H141">
            <v>2000</v>
          </cell>
        </row>
        <row r="142">
          <cell r="E142" t="str">
            <v>Expagnolet</v>
          </cell>
          <cell r="G142" t="str">
            <v>buah</v>
          </cell>
          <cell r="H142">
            <v>45000</v>
          </cell>
        </row>
        <row r="143">
          <cell r="E143" t="str">
            <v>Harga Satuan bahan Paku</v>
          </cell>
          <cell r="H143">
            <v>0</v>
          </cell>
        </row>
        <row r="144">
          <cell r="E144" t="str">
            <v>Paku Panjang 1-3 cm</v>
          </cell>
          <cell r="G144" t="str">
            <v>kg</v>
          </cell>
          <cell r="H144">
            <v>5000</v>
          </cell>
        </row>
        <row r="145">
          <cell r="E145" t="str">
            <v>Paku Panjang 4-6 cm</v>
          </cell>
          <cell r="G145" t="str">
            <v>kg</v>
          </cell>
          <cell r="H145">
            <v>5000</v>
          </cell>
        </row>
        <row r="146">
          <cell r="E146" t="str">
            <v>Paku Panjang 7-12 cm</v>
          </cell>
          <cell r="G146" t="str">
            <v>kg</v>
          </cell>
          <cell r="H146">
            <v>5000</v>
          </cell>
        </row>
        <row r="147">
          <cell r="E147" t="str">
            <v>Paku</v>
          </cell>
          <cell r="G147" t="str">
            <v>kg</v>
          </cell>
          <cell r="H147">
            <v>7500</v>
          </cell>
        </row>
        <row r="148">
          <cell r="E148" t="str">
            <v>Paku seng</v>
          </cell>
          <cell r="G148" t="str">
            <v>kg</v>
          </cell>
          <cell r="H148">
            <v>12500</v>
          </cell>
        </row>
        <row r="149">
          <cell r="E149" t="str">
            <v>Pupuk (SP36)</v>
          </cell>
          <cell r="G149" t="str">
            <v>kg</v>
          </cell>
          <cell r="H149">
            <v>3500</v>
          </cell>
        </row>
        <row r="150">
          <cell r="E150" t="str">
            <v>Paku asbes</v>
          </cell>
          <cell r="G150" t="str">
            <v>buah</v>
          </cell>
          <cell r="H150">
            <v>2500</v>
          </cell>
        </row>
        <row r="151">
          <cell r="E151" t="str">
            <v>Skrup/ Piles 1.5 cm</v>
          </cell>
          <cell r="G151" t="str">
            <v>dos kecil</v>
          </cell>
          <cell r="H151">
            <v>14000</v>
          </cell>
        </row>
        <row r="152">
          <cell r="E152" t="str">
            <v>Skrup/ Piles 2.0 cm</v>
          </cell>
          <cell r="G152" t="str">
            <v>dos kecil</v>
          </cell>
          <cell r="H152">
            <v>15000</v>
          </cell>
        </row>
        <row r="153">
          <cell r="E153" t="str">
            <v>Paku sumbat</v>
          </cell>
          <cell r="G153" t="str">
            <v>buah</v>
          </cell>
          <cell r="H153">
            <v>850</v>
          </cell>
        </row>
        <row r="154">
          <cell r="E154" t="str">
            <v>Baut &amp; mur</v>
          </cell>
          <cell r="G154" t="str">
            <v>kg</v>
          </cell>
          <cell r="H154">
            <v>7500</v>
          </cell>
        </row>
        <row r="155">
          <cell r="E155" t="str">
            <v>Baut</v>
          </cell>
          <cell r="G155" t="str">
            <v>buah</v>
          </cell>
          <cell r="H155">
            <v>10000</v>
          </cell>
        </row>
        <row r="156">
          <cell r="E156" t="str">
            <v>Besi beugel + baut    (untuk kuda-kuda)</v>
          </cell>
          <cell r="G156" t="str">
            <v>kg</v>
          </cell>
          <cell r="H156">
            <v>9000</v>
          </cell>
        </row>
      </sheetData>
      <sheetData sheetId="7"/>
      <sheetData sheetId="8">
        <row r="2">
          <cell r="E2" t="str">
            <v>Analisa Harga Satuan (Breakdown of Unit Rate)</v>
          </cell>
        </row>
        <row r="4">
          <cell r="E4" t="str">
            <v>Lokasi</v>
          </cell>
          <cell r="I4" t="str">
            <v>:</v>
          </cell>
          <cell r="J4" t="str">
            <v>Proyek PLB, Paket LCB-6 Lot-4</v>
          </cell>
        </row>
        <row r="5">
          <cell r="D5">
            <v>61000</v>
          </cell>
          <cell r="E5" t="str">
            <v>No. Item</v>
          </cell>
          <cell r="I5" t="str">
            <v>:</v>
          </cell>
          <cell r="J5" t="str">
            <v>4-1-11</v>
          </cell>
          <cell r="K5" t="str">
            <v>, 6-1-9</v>
          </cell>
          <cell r="Q5" t="str">
            <v>4-1-11</v>
          </cell>
          <cell r="R5" t="str">
            <v>, 6-1-9</v>
          </cell>
          <cell r="U5" t="str">
            <v>HSP Per</v>
          </cell>
        </row>
        <row r="6">
          <cell r="C6">
            <v>61000</v>
          </cell>
          <cell r="D6">
            <v>61000</v>
          </cell>
          <cell r="E6" t="str">
            <v>Item Pekerjaan</v>
          </cell>
          <cell r="I6" t="str">
            <v>:</v>
          </cell>
          <cell r="J6" t="str">
            <v>Pasang lempeng rumput untuk saluran tersier</v>
          </cell>
          <cell r="Q6" t="str">
            <v>Volume</v>
          </cell>
          <cell r="R6" t="str">
            <v>=</v>
          </cell>
          <cell r="S6">
            <v>2319</v>
          </cell>
          <cell r="T6" t="str">
            <v>m2</v>
          </cell>
          <cell r="U6">
            <v>1</v>
          </cell>
          <cell r="V6" t="str">
            <v>m3</v>
          </cell>
        </row>
        <row r="7">
          <cell r="Q7" t="str">
            <v>UPAH</v>
          </cell>
          <cell r="R7" t="str">
            <v>BAHAN</v>
          </cell>
          <cell r="S7" t="str">
            <v>ALAT</v>
          </cell>
        </row>
        <row r="8">
          <cell r="D8">
            <v>61000</v>
          </cell>
          <cell r="E8" t="str">
            <v>Uraian Tugas</v>
          </cell>
          <cell r="I8" t="str">
            <v>:</v>
          </cell>
          <cell r="J8" t="str">
            <v>Untuk area yang sudah bersih tutup dengan lempeng rumput</v>
          </cell>
          <cell r="Q8">
            <v>1500</v>
          </cell>
          <cell r="R8">
            <v>3525</v>
          </cell>
          <cell r="S8">
            <v>250</v>
          </cell>
        </row>
        <row r="10">
          <cell r="D10">
            <v>61000</v>
          </cell>
          <cell r="E10" t="str">
            <v>Kapasitas Produksi</v>
          </cell>
          <cell r="I10" t="str">
            <v>:</v>
          </cell>
          <cell r="J10">
            <v>1</v>
          </cell>
          <cell r="K10" t="str">
            <v>m2</v>
          </cell>
        </row>
        <row r="11">
          <cell r="L11" t="str">
            <v>Harga</v>
          </cell>
          <cell r="N11" t="str">
            <v>Jumlah</v>
          </cell>
        </row>
        <row r="12">
          <cell r="E12" t="str">
            <v>No.</v>
          </cell>
          <cell r="F12" t="str">
            <v>U r a i a n</v>
          </cell>
          <cell r="J12" t="str">
            <v>Satuan</v>
          </cell>
          <cell r="K12" t="str">
            <v>Q'ty</v>
          </cell>
          <cell r="L12" t="str">
            <v>Satuan</v>
          </cell>
          <cell r="N12" t="str">
            <v>Harga</v>
          </cell>
          <cell r="Q12" t="str">
            <v>(Prod/Jam)/Nos</v>
          </cell>
          <cell r="R12" t="str">
            <v>Prod/Jam</v>
          </cell>
          <cell r="S12" t="str">
            <v>Jam Opr</v>
          </cell>
          <cell r="T12" t="str">
            <v>Prod/Hari</v>
          </cell>
          <cell r="U12" t="str">
            <v>Nos</v>
          </cell>
          <cell r="V12" t="str">
            <v>Involve</v>
          </cell>
        </row>
        <row r="13">
          <cell r="L13" t="str">
            <v>(Rp.)</v>
          </cell>
          <cell r="N13" t="str">
            <v>(Rp.)</v>
          </cell>
          <cell r="Q13">
            <v>1</v>
          </cell>
          <cell r="R13">
            <v>10</v>
          </cell>
          <cell r="S13">
            <v>7</v>
          </cell>
          <cell r="T13">
            <v>70</v>
          </cell>
        </row>
        <row r="14">
          <cell r="E14" t="str">
            <v>I</v>
          </cell>
          <cell r="G14" t="str">
            <v>Bahan</v>
          </cell>
        </row>
        <row r="15">
          <cell r="C15">
            <v>61001.1</v>
          </cell>
          <cell r="E15">
            <v>1</v>
          </cell>
          <cell r="G15" t="str">
            <v>Sod</v>
          </cell>
          <cell r="J15" t="str">
            <v>m2</v>
          </cell>
          <cell r="K15">
            <v>1</v>
          </cell>
          <cell r="M15">
            <v>1500</v>
          </cell>
          <cell r="O15">
            <v>1500</v>
          </cell>
          <cell r="Q15">
            <v>10</v>
          </cell>
          <cell r="U15">
            <v>10</v>
          </cell>
          <cell r="V15">
            <v>1</v>
          </cell>
        </row>
        <row r="16">
          <cell r="C16">
            <v>61011.1</v>
          </cell>
          <cell r="E16" t="str">
            <v/>
          </cell>
          <cell r="J16">
            <v>0</v>
          </cell>
          <cell r="K16">
            <v>0</v>
          </cell>
          <cell r="M16">
            <v>0</v>
          </cell>
          <cell r="O16">
            <v>0</v>
          </cell>
          <cell r="Q16">
            <v>0</v>
          </cell>
          <cell r="U16">
            <v>0</v>
          </cell>
          <cell r="V16">
            <v>1</v>
          </cell>
        </row>
        <row r="17">
          <cell r="C17">
            <v>61021.1</v>
          </cell>
          <cell r="E17" t="str">
            <v/>
          </cell>
          <cell r="I17" t="str">
            <v/>
          </cell>
          <cell r="J17">
            <v>0</v>
          </cell>
          <cell r="K17">
            <v>0</v>
          </cell>
          <cell r="M17">
            <v>0</v>
          </cell>
          <cell r="O17">
            <v>0</v>
          </cell>
          <cell r="Q17">
            <v>0</v>
          </cell>
        </row>
        <row r="18">
          <cell r="C18">
            <v>61031.1</v>
          </cell>
          <cell r="E18" t="str">
            <v/>
          </cell>
          <cell r="J18">
            <v>0</v>
          </cell>
          <cell r="K18">
            <v>0</v>
          </cell>
          <cell r="M18">
            <v>0</v>
          </cell>
          <cell r="O18">
            <v>0</v>
          </cell>
          <cell r="Q18">
            <v>0</v>
          </cell>
        </row>
        <row r="19">
          <cell r="C19">
            <v>61041.1</v>
          </cell>
          <cell r="E19" t="str">
            <v/>
          </cell>
          <cell r="J19">
            <v>0</v>
          </cell>
          <cell r="K19">
            <v>0</v>
          </cell>
          <cell r="M19">
            <v>0</v>
          </cell>
          <cell r="O19">
            <v>0</v>
          </cell>
          <cell r="Q19">
            <v>0</v>
          </cell>
        </row>
        <row r="20">
          <cell r="C20">
            <v>61051.1</v>
          </cell>
          <cell r="P20">
            <v>1500</v>
          </cell>
        </row>
        <row r="21">
          <cell r="E21" t="str">
            <v>II</v>
          </cell>
          <cell r="G21" t="str">
            <v>Tenaga</v>
          </cell>
        </row>
        <row r="22">
          <cell r="C22">
            <v>61001.2</v>
          </cell>
          <cell r="E22">
            <v>1</v>
          </cell>
          <cell r="G22" t="str">
            <v>Mandor</v>
          </cell>
          <cell r="J22" t="str">
            <v>OH</v>
          </cell>
          <cell r="K22">
            <v>1.4999999999999999E-2</v>
          </cell>
          <cell r="M22">
            <v>35000</v>
          </cell>
          <cell r="O22">
            <v>525</v>
          </cell>
          <cell r="Q22">
            <v>66.666666666666657</v>
          </cell>
          <cell r="R22">
            <v>0</v>
          </cell>
          <cell r="U22">
            <v>1.05</v>
          </cell>
          <cell r="V22">
            <v>1</v>
          </cell>
        </row>
        <row r="23">
          <cell r="C23">
            <v>61011.199999999997</v>
          </cell>
          <cell r="E23">
            <v>2</v>
          </cell>
          <cell r="G23" t="str">
            <v>Pekerja</v>
          </cell>
          <cell r="J23" t="str">
            <v>OH</v>
          </cell>
          <cell r="K23">
            <v>0.15</v>
          </cell>
          <cell r="M23">
            <v>20000</v>
          </cell>
          <cell r="O23">
            <v>3000</v>
          </cell>
          <cell r="Q23">
            <v>6.666666666666667</v>
          </cell>
          <cell r="U23">
            <v>10.5</v>
          </cell>
          <cell r="V23">
            <v>1</v>
          </cell>
        </row>
        <row r="24">
          <cell r="C24">
            <v>61021.2</v>
          </cell>
          <cell r="E24" t="str">
            <v/>
          </cell>
          <cell r="J24">
            <v>0</v>
          </cell>
          <cell r="K24">
            <v>0</v>
          </cell>
          <cell r="M24">
            <v>0</v>
          </cell>
          <cell r="O24">
            <v>0</v>
          </cell>
          <cell r="Q24">
            <v>0</v>
          </cell>
          <cell r="V24">
            <v>1</v>
          </cell>
        </row>
        <row r="25">
          <cell r="C25">
            <v>61031.199999999997</v>
          </cell>
          <cell r="E25" t="str">
            <v/>
          </cell>
          <cell r="J25">
            <v>0</v>
          </cell>
          <cell r="K25">
            <v>0</v>
          </cell>
          <cell r="M25">
            <v>0</v>
          </cell>
          <cell r="O25">
            <v>0</v>
          </cell>
          <cell r="Q25">
            <v>0</v>
          </cell>
          <cell r="V25">
            <v>1</v>
          </cell>
        </row>
        <row r="26">
          <cell r="C26">
            <v>61041.2</v>
          </cell>
          <cell r="E26" t="str">
            <v/>
          </cell>
          <cell r="J26">
            <v>0</v>
          </cell>
          <cell r="K26">
            <v>0</v>
          </cell>
          <cell r="M26">
            <v>0</v>
          </cell>
          <cell r="O26">
            <v>0</v>
          </cell>
          <cell r="Q26">
            <v>0</v>
          </cell>
          <cell r="V26">
            <v>1</v>
          </cell>
        </row>
        <row r="27">
          <cell r="C27">
            <v>61051.199999999997</v>
          </cell>
          <cell r="P27">
            <v>3525</v>
          </cell>
        </row>
        <row r="29">
          <cell r="E29" t="str">
            <v>III</v>
          </cell>
          <cell r="G29" t="str">
            <v>Alat</v>
          </cell>
        </row>
        <row r="30">
          <cell r="C30">
            <v>61001.3</v>
          </cell>
          <cell r="E30">
            <v>1</v>
          </cell>
          <cell r="G30" t="str">
            <v>Lain-Lain</v>
          </cell>
          <cell r="J30" t="str">
            <v>ls</v>
          </cell>
          <cell r="K30">
            <v>1</v>
          </cell>
          <cell r="M30">
            <v>250</v>
          </cell>
          <cell r="O30">
            <v>250</v>
          </cell>
          <cell r="Q30">
            <v>10</v>
          </cell>
          <cell r="R30">
            <v>10</v>
          </cell>
          <cell r="U30">
            <v>1</v>
          </cell>
          <cell r="V30">
            <v>1</v>
          </cell>
        </row>
        <row r="31">
          <cell r="C31">
            <v>61011.3</v>
          </cell>
          <cell r="E31" t="str">
            <v/>
          </cell>
          <cell r="J31">
            <v>0</v>
          </cell>
          <cell r="K31">
            <v>0</v>
          </cell>
          <cell r="M31">
            <v>0</v>
          </cell>
          <cell r="O31">
            <v>0</v>
          </cell>
          <cell r="Q31">
            <v>0</v>
          </cell>
          <cell r="U31">
            <v>0</v>
          </cell>
          <cell r="V31">
            <v>1</v>
          </cell>
        </row>
        <row r="32">
          <cell r="C32">
            <v>61021.3</v>
          </cell>
          <cell r="E32" t="str">
            <v/>
          </cell>
          <cell r="J32">
            <v>0</v>
          </cell>
          <cell r="K32">
            <v>0</v>
          </cell>
          <cell r="M32">
            <v>0</v>
          </cell>
          <cell r="O32">
            <v>0</v>
          </cell>
          <cell r="Q32">
            <v>0</v>
          </cell>
          <cell r="U32">
            <v>0</v>
          </cell>
          <cell r="V32">
            <v>1</v>
          </cell>
        </row>
        <row r="33">
          <cell r="C33">
            <v>61031.3</v>
          </cell>
          <cell r="E33" t="str">
            <v/>
          </cell>
          <cell r="J33">
            <v>0</v>
          </cell>
          <cell r="K33">
            <v>0</v>
          </cell>
          <cell r="M33">
            <v>0</v>
          </cell>
          <cell r="O33">
            <v>0</v>
          </cell>
          <cell r="Q33">
            <v>0</v>
          </cell>
          <cell r="U33">
            <v>0</v>
          </cell>
          <cell r="V33">
            <v>1</v>
          </cell>
        </row>
        <row r="34">
          <cell r="C34">
            <v>61041.3</v>
          </cell>
          <cell r="E34" t="str">
            <v/>
          </cell>
          <cell r="J34">
            <v>0</v>
          </cell>
          <cell r="K34">
            <v>0</v>
          </cell>
          <cell r="M34">
            <v>0</v>
          </cell>
          <cell r="O34">
            <v>0</v>
          </cell>
          <cell r="Q34">
            <v>0</v>
          </cell>
          <cell r="U34">
            <v>0</v>
          </cell>
          <cell r="V34">
            <v>1</v>
          </cell>
        </row>
        <row r="35">
          <cell r="C35">
            <v>61051.3</v>
          </cell>
          <cell r="P35">
            <v>250</v>
          </cell>
        </row>
        <row r="36">
          <cell r="E36" t="str">
            <v>Sub Total</v>
          </cell>
          <cell r="O36">
            <v>5275</v>
          </cell>
          <cell r="P36">
            <v>5275</v>
          </cell>
        </row>
        <row r="37">
          <cell r="E37" t="str">
            <v>Biaya Tidak Langsung dan Laba</v>
          </cell>
          <cell r="J37">
            <v>0.1</v>
          </cell>
          <cell r="O37">
            <v>527.5</v>
          </cell>
        </row>
        <row r="38">
          <cell r="E38" t="str">
            <v>Jumlah Harga</v>
          </cell>
          <cell r="O38">
            <v>5802.5</v>
          </cell>
        </row>
        <row r="39">
          <cell r="D39">
            <v>61005</v>
          </cell>
          <cell r="E39" t="str">
            <v>Harga Satuan Pekerjaan</v>
          </cell>
          <cell r="J39" t="str">
            <v>m2</v>
          </cell>
          <cell r="K39" t="str">
            <v/>
          </cell>
          <cell r="O39">
            <v>5802.5</v>
          </cell>
        </row>
        <row r="46">
          <cell r="E46" t="str">
            <v>Analisa Harga Satuan (Breakdown of Unit Rate)</v>
          </cell>
        </row>
        <row r="48">
          <cell r="E48" t="str">
            <v>Lokasi</v>
          </cell>
          <cell r="I48" t="str">
            <v>:</v>
          </cell>
          <cell r="J48" t="str">
            <v>Proyek PLB, Paket LCB-6 Lot-4</v>
          </cell>
        </row>
        <row r="49">
          <cell r="D49">
            <v>62000</v>
          </cell>
          <cell r="E49" t="str">
            <v>No. Item</v>
          </cell>
          <cell r="I49" t="str">
            <v>:</v>
          </cell>
          <cell r="J49" t="str">
            <v>4-1-12</v>
          </cell>
          <cell r="Q49" t="str">
            <v>4-1-12</v>
          </cell>
          <cell r="R49">
            <v>0</v>
          </cell>
          <cell r="U49" t="str">
            <v>HSP Per</v>
          </cell>
        </row>
        <row r="50">
          <cell r="C50">
            <v>62000</v>
          </cell>
          <cell r="D50">
            <v>62000</v>
          </cell>
          <cell r="E50" t="str">
            <v>Item Pekerjaan</v>
          </cell>
          <cell r="I50" t="str">
            <v>:</v>
          </cell>
          <cell r="J50" t="str">
            <v>Pasang beton lining (K-125)</v>
          </cell>
          <cell r="Q50" t="str">
            <v>Volume</v>
          </cell>
          <cell r="R50" t="str">
            <v>=</v>
          </cell>
          <cell r="S50">
            <v>1132.5</v>
          </cell>
          <cell r="T50" t="str">
            <v>m3</v>
          </cell>
          <cell r="U50">
            <v>1</v>
          </cell>
          <cell r="V50" t="str">
            <v>m3</v>
          </cell>
        </row>
        <row r="51">
          <cell r="Q51" t="str">
            <v>UPAH</v>
          </cell>
          <cell r="R51" t="str">
            <v>BAHAN</v>
          </cell>
          <cell r="S51" t="str">
            <v>ALAT</v>
          </cell>
        </row>
        <row r="52">
          <cell r="D52">
            <v>62000</v>
          </cell>
          <cell r="E52" t="str">
            <v>Uraian Tugas</v>
          </cell>
          <cell r="I52" t="str">
            <v>:</v>
          </cell>
          <cell r="Q52">
            <v>241900</v>
          </cell>
          <cell r="R52">
            <v>169500</v>
          </cell>
          <cell r="S52">
            <v>9784.5</v>
          </cell>
        </row>
        <row r="54">
          <cell r="D54">
            <v>62000</v>
          </cell>
          <cell r="E54" t="str">
            <v>Kapasitas Produksi</v>
          </cell>
          <cell r="I54" t="str">
            <v>:</v>
          </cell>
          <cell r="J54">
            <v>1</v>
          </cell>
          <cell r="K54" t="str">
            <v>m3</v>
          </cell>
        </row>
        <row r="55">
          <cell r="L55" t="str">
            <v>Harga</v>
          </cell>
          <cell r="N55" t="str">
            <v>Jumlah</v>
          </cell>
        </row>
        <row r="56">
          <cell r="E56" t="str">
            <v>No.</v>
          </cell>
          <cell r="F56" t="str">
            <v>U r a i a n</v>
          </cell>
          <cell r="J56" t="str">
            <v>Satuan</v>
          </cell>
          <cell r="K56" t="str">
            <v>Q'ty</v>
          </cell>
          <cell r="L56" t="str">
            <v>Satuan</v>
          </cell>
          <cell r="N56" t="str">
            <v>Harga</v>
          </cell>
          <cell r="Q56" t="str">
            <v>(Prod/Jam)/Nos</v>
          </cell>
          <cell r="R56" t="str">
            <v>Prod/Jam</v>
          </cell>
          <cell r="S56" t="str">
            <v>Jam Opr</v>
          </cell>
          <cell r="T56" t="str">
            <v>Prod/Hari</v>
          </cell>
          <cell r="U56" t="str">
            <v>Nos</v>
          </cell>
          <cell r="V56" t="str">
            <v>Involve</v>
          </cell>
        </row>
        <row r="57">
          <cell r="L57" t="str">
            <v>(Rp.)</v>
          </cell>
          <cell r="N57" t="str">
            <v>(Rp.)</v>
          </cell>
          <cell r="Q57">
            <v>1</v>
          </cell>
          <cell r="R57">
            <v>10</v>
          </cell>
          <cell r="S57">
            <v>7</v>
          </cell>
          <cell r="T57">
            <v>70</v>
          </cell>
        </row>
        <row r="58">
          <cell r="E58" t="str">
            <v>I</v>
          </cell>
          <cell r="G58" t="str">
            <v>Bahan</v>
          </cell>
        </row>
        <row r="59">
          <cell r="C59">
            <v>62001.1</v>
          </cell>
          <cell r="E59">
            <v>1</v>
          </cell>
          <cell r="G59" t="str">
            <v>Semen Portland</v>
          </cell>
          <cell r="J59" t="str">
            <v>kg</v>
          </cell>
          <cell r="K59">
            <v>325</v>
          </cell>
          <cell r="M59">
            <v>560</v>
          </cell>
          <cell r="O59">
            <v>182000</v>
          </cell>
          <cell r="Q59">
            <v>325</v>
          </cell>
          <cell r="U59">
            <v>325</v>
          </cell>
          <cell r="V59">
            <v>1</v>
          </cell>
        </row>
        <row r="60">
          <cell r="C60">
            <v>62011.1</v>
          </cell>
          <cell r="E60">
            <v>2</v>
          </cell>
          <cell r="G60" t="str">
            <v>Pasir Beton</v>
          </cell>
          <cell r="J60" t="str">
            <v>m3</v>
          </cell>
          <cell r="K60">
            <v>0.54</v>
          </cell>
          <cell r="M60">
            <v>35000</v>
          </cell>
          <cell r="O60">
            <v>18900</v>
          </cell>
          <cell r="Q60">
            <v>0.54</v>
          </cell>
          <cell r="U60">
            <v>0.54</v>
          </cell>
          <cell r="V60">
            <v>1</v>
          </cell>
        </row>
        <row r="61">
          <cell r="C61">
            <v>62021.1</v>
          </cell>
          <cell r="E61">
            <v>3</v>
          </cell>
          <cell r="G61" t="str">
            <v>Batu Pecah 3/4 cm</v>
          </cell>
          <cell r="I61" t="str">
            <v/>
          </cell>
          <cell r="J61" t="str">
            <v>m3</v>
          </cell>
          <cell r="K61">
            <v>0.82</v>
          </cell>
          <cell r="M61">
            <v>50000</v>
          </cell>
          <cell r="O61">
            <v>41000</v>
          </cell>
          <cell r="Q61">
            <v>0.82</v>
          </cell>
          <cell r="U61">
            <v>0.82</v>
          </cell>
          <cell r="V61">
            <v>1</v>
          </cell>
        </row>
        <row r="62">
          <cell r="C62">
            <v>62031.1</v>
          </cell>
          <cell r="E62" t="str">
            <v/>
          </cell>
          <cell r="J62">
            <v>0</v>
          </cell>
          <cell r="K62">
            <v>0</v>
          </cell>
          <cell r="M62">
            <v>0</v>
          </cell>
          <cell r="O62">
            <v>0</v>
          </cell>
          <cell r="Q62">
            <v>0</v>
          </cell>
          <cell r="U62">
            <v>0</v>
          </cell>
        </row>
        <row r="63">
          <cell r="C63">
            <v>62041.1</v>
          </cell>
          <cell r="E63" t="str">
            <v/>
          </cell>
          <cell r="J63">
            <v>0</v>
          </cell>
          <cell r="K63">
            <v>0</v>
          </cell>
          <cell r="M63">
            <v>0</v>
          </cell>
          <cell r="O63">
            <v>0</v>
          </cell>
          <cell r="Q63">
            <v>0</v>
          </cell>
        </row>
        <row r="64">
          <cell r="C64">
            <v>62051.1</v>
          </cell>
          <cell r="P64">
            <v>241900</v>
          </cell>
        </row>
        <row r="65">
          <cell r="E65" t="str">
            <v>II</v>
          </cell>
          <cell r="G65" t="str">
            <v>Tenaga</v>
          </cell>
        </row>
        <row r="66">
          <cell r="C66">
            <v>62001.2</v>
          </cell>
          <cell r="E66">
            <v>1</v>
          </cell>
          <cell r="G66" t="str">
            <v>Mandor</v>
          </cell>
          <cell r="J66" t="str">
            <v>OH</v>
          </cell>
          <cell r="K66">
            <v>0.3</v>
          </cell>
          <cell r="M66">
            <v>35000</v>
          </cell>
          <cell r="O66">
            <v>10500</v>
          </cell>
          <cell r="P66">
            <v>1</v>
          </cell>
          <cell r="Q66">
            <v>3.3333333333333335</v>
          </cell>
          <cell r="R66">
            <v>0.3</v>
          </cell>
          <cell r="U66">
            <v>21</v>
          </cell>
          <cell r="V66">
            <v>1</v>
          </cell>
        </row>
        <row r="67">
          <cell r="C67">
            <v>62011.199999999997</v>
          </cell>
          <cell r="E67">
            <v>2</v>
          </cell>
          <cell r="G67" t="str">
            <v>Kepala Tukang Batu</v>
          </cell>
          <cell r="J67" t="str">
            <v>OH</v>
          </cell>
          <cell r="K67">
            <v>0.1</v>
          </cell>
          <cell r="M67">
            <v>40000</v>
          </cell>
          <cell r="O67">
            <v>4000</v>
          </cell>
          <cell r="Q67">
            <v>10</v>
          </cell>
          <cell r="R67">
            <v>0.1</v>
          </cell>
          <cell r="U67">
            <v>7</v>
          </cell>
          <cell r="V67">
            <v>1</v>
          </cell>
        </row>
        <row r="68">
          <cell r="C68">
            <v>62021.2</v>
          </cell>
          <cell r="E68">
            <v>3</v>
          </cell>
          <cell r="G68" t="str">
            <v>Tukang Batu</v>
          </cell>
          <cell r="J68" t="str">
            <v>OH</v>
          </cell>
          <cell r="K68">
            <v>1</v>
          </cell>
          <cell r="M68">
            <v>35000</v>
          </cell>
          <cell r="O68">
            <v>35000</v>
          </cell>
          <cell r="Q68">
            <v>1</v>
          </cell>
          <cell r="R68">
            <v>1</v>
          </cell>
          <cell r="U68">
            <v>70</v>
          </cell>
          <cell r="V68">
            <v>1</v>
          </cell>
        </row>
        <row r="69">
          <cell r="C69">
            <v>62031.199999999997</v>
          </cell>
          <cell r="E69">
            <v>4</v>
          </cell>
          <cell r="G69" t="str">
            <v>Pekerja</v>
          </cell>
          <cell r="J69" t="str">
            <v>OH</v>
          </cell>
          <cell r="K69">
            <v>6</v>
          </cell>
          <cell r="M69">
            <v>20000</v>
          </cell>
          <cell r="O69">
            <v>120000</v>
          </cell>
          <cell r="Q69">
            <v>0.16666666666666666</v>
          </cell>
          <cell r="R69">
            <v>6</v>
          </cell>
          <cell r="U69">
            <v>420</v>
          </cell>
          <cell r="V69">
            <v>1</v>
          </cell>
        </row>
        <row r="70">
          <cell r="C70">
            <v>62041.2</v>
          </cell>
          <cell r="E70" t="str">
            <v/>
          </cell>
          <cell r="J70">
            <v>0</v>
          </cell>
          <cell r="K70">
            <v>0</v>
          </cell>
          <cell r="M70">
            <v>0</v>
          </cell>
          <cell r="O70">
            <v>0</v>
          </cell>
          <cell r="Q70">
            <v>0</v>
          </cell>
          <cell r="S70">
            <v>0</v>
          </cell>
          <cell r="V70">
            <v>1</v>
          </cell>
        </row>
        <row r="71">
          <cell r="C71">
            <v>62051.199999999997</v>
          </cell>
          <cell r="P71">
            <v>169500</v>
          </cell>
        </row>
        <row r="73">
          <cell r="E73" t="str">
            <v>III</v>
          </cell>
          <cell r="G73" t="str">
            <v>Alat</v>
          </cell>
        </row>
        <row r="74">
          <cell r="C74">
            <v>62001.3</v>
          </cell>
          <cell r="E74">
            <v>1</v>
          </cell>
          <cell r="G74" t="str">
            <v>Molen</v>
          </cell>
          <cell r="J74" t="str">
            <v>Unit/ hari</v>
          </cell>
          <cell r="K74">
            <v>0.1</v>
          </cell>
          <cell r="M74">
            <v>97845</v>
          </cell>
          <cell r="O74">
            <v>9784.5</v>
          </cell>
          <cell r="Q74">
            <v>10</v>
          </cell>
          <cell r="R74">
            <v>10</v>
          </cell>
          <cell r="U74">
            <v>1</v>
          </cell>
          <cell r="V74">
            <v>1</v>
          </cell>
        </row>
        <row r="75">
          <cell r="C75">
            <v>62011.3</v>
          </cell>
          <cell r="E75" t="str">
            <v/>
          </cell>
          <cell r="J75">
            <v>0</v>
          </cell>
          <cell r="K75">
            <v>0</v>
          </cell>
          <cell r="M75">
            <v>0</v>
          </cell>
          <cell r="O75">
            <v>0</v>
          </cell>
          <cell r="Q75">
            <v>0</v>
          </cell>
          <cell r="U75">
            <v>0</v>
          </cell>
          <cell r="V75">
            <v>1</v>
          </cell>
        </row>
        <row r="76">
          <cell r="C76">
            <v>62021.3</v>
          </cell>
          <cell r="E76" t="str">
            <v/>
          </cell>
          <cell r="J76">
            <v>0</v>
          </cell>
          <cell r="K76">
            <v>0</v>
          </cell>
          <cell r="M76">
            <v>0</v>
          </cell>
          <cell r="O76">
            <v>0</v>
          </cell>
          <cell r="Q76">
            <v>0</v>
          </cell>
          <cell r="U76">
            <v>0</v>
          </cell>
          <cell r="V76">
            <v>1</v>
          </cell>
        </row>
        <row r="77">
          <cell r="C77">
            <v>62031.3</v>
          </cell>
          <cell r="E77" t="str">
            <v/>
          </cell>
          <cell r="J77">
            <v>0</v>
          </cell>
          <cell r="K77">
            <v>0</v>
          </cell>
          <cell r="M77">
            <v>0</v>
          </cell>
          <cell r="O77">
            <v>0</v>
          </cell>
          <cell r="Q77">
            <v>0</v>
          </cell>
          <cell r="U77">
            <v>0</v>
          </cell>
          <cell r="V77">
            <v>1</v>
          </cell>
        </row>
        <row r="78">
          <cell r="C78">
            <v>62041.3</v>
          </cell>
          <cell r="E78" t="str">
            <v/>
          </cell>
          <cell r="J78">
            <v>0</v>
          </cell>
          <cell r="K78">
            <v>0</v>
          </cell>
          <cell r="M78">
            <v>0</v>
          </cell>
          <cell r="O78">
            <v>0</v>
          </cell>
          <cell r="Q78">
            <v>0</v>
          </cell>
          <cell r="U78">
            <v>0</v>
          </cell>
          <cell r="V78">
            <v>1</v>
          </cell>
        </row>
        <row r="79">
          <cell r="C79">
            <v>62051.3</v>
          </cell>
          <cell r="P79">
            <v>9784.5</v>
          </cell>
        </row>
        <row r="80">
          <cell r="E80" t="str">
            <v>Sub Total</v>
          </cell>
          <cell r="O80">
            <v>421184.5</v>
          </cell>
        </row>
        <row r="81">
          <cell r="E81" t="str">
            <v>Biaya Tidak Langsung dan Laba</v>
          </cell>
          <cell r="J81">
            <v>0.1</v>
          </cell>
          <cell r="O81">
            <v>42118.45</v>
          </cell>
        </row>
        <row r="82">
          <cell r="E82" t="str">
            <v>Jumlah Harga</v>
          </cell>
          <cell r="O82">
            <v>463302.95</v>
          </cell>
        </row>
        <row r="83">
          <cell r="D83">
            <v>62005</v>
          </cell>
          <cell r="E83" t="str">
            <v>Harga Satuan Pekerjaan</v>
          </cell>
          <cell r="J83" t="str">
            <v>m3</v>
          </cell>
          <cell r="K83" t="str">
            <v/>
          </cell>
          <cell r="O83">
            <v>463302.95</v>
          </cell>
        </row>
        <row r="90">
          <cell r="E90" t="str">
            <v>Analisa Harga Satuan (Breakdown of Unit Rate)</v>
          </cell>
        </row>
        <row r="92">
          <cell r="E92" t="str">
            <v>Lokasi</v>
          </cell>
          <cell r="I92" t="str">
            <v>:</v>
          </cell>
          <cell r="J92" t="str">
            <v>Proyek PLB, Paket LCB-6 Lot-4</v>
          </cell>
        </row>
        <row r="93">
          <cell r="D93">
            <v>63000</v>
          </cell>
          <cell r="E93" t="str">
            <v>No. Item</v>
          </cell>
          <cell r="I93" t="str">
            <v>:</v>
          </cell>
          <cell r="J93" t="str">
            <v>4-1-13</v>
          </cell>
          <cell r="Q93" t="str">
            <v>4-1-13</v>
          </cell>
          <cell r="R93">
            <v>0</v>
          </cell>
          <cell r="U93" t="str">
            <v>HSP Per</v>
          </cell>
        </row>
        <row r="94">
          <cell r="C94">
            <v>63000</v>
          </cell>
          <cell r="D94">
            <v>63000</v>
          </cell>
          <cell r="E94" t="str">
            <v>Item Pekerjaan</v>
          </cell>
          <cell r="I94" t="str">
            <v>:</v>
          </cell>
          <cell r="J94" t="str">
            <v>Mengisi sambungan lining (joint filler)</v>
          </cell>
          <cell r="Q94" t="str">
            <v>Volume</v>
          </cell>
          <cell r="R94" t="str">
            <v>=</v>
          </cell>
          <cell r="S94">
            <v>7020</v>
          </cell>
          <cell r="T94" t="str">
            <v>m</v>
          </cell>
          <cell r="U94">
            <v>1</v>
          </cell>
          <cell r="V94" t="str">
            <v>m3</v>
          </cell>
        </row>
        <row r="95">
          <cell r="Q95" t="str">
            <v>UPAH</v>
          </cell>
          <cell r="R95" t="str">
            <v>BAHAN</v>
          </cell>
          <cell r="S95" t="str">
            <v>ALAT</v>
          </cell>
        </row>
        <row r="96">
          <cell r="D96">
            <v>63000</v>
          </cell>
          <cell r="E96" t="str">
            <v>Uraian Tugas</v>
          </cell>
          <cell r="I96" t="str">
            <v>:</v>
          </cell>
          <cell r="J96" t="str">
            <v>Pengisi sambungan dan pasir aspal</v>
          </cell>
          <cell r="Q96">
            <v>1725</v>
          </cell>
          <cell r="R96">
            <v>13055</v>
          </cell>
          <cell r="S96">
            <v>250</v>
          </cell>
        </row>
        <row r="98">
          <cell r="D98">
            <v>63000</v>
          </cell>
          <cell r="E98" t="str">
            <v>Kapasitas Produksi</v>
          </cell>
          <cell r="I98" t="str">
            <v>:</v>
          </cell>
          <cell r="J98">
            <v>1</v>
          </cell>
          <cell r="K98" t="str">
            <v>m</v>
          </cell>
          <cell r="L98">
            <v>0</v>
          </cell>
        </row>
        <row r="99">
          <cell r="L99" t="str">
            <v>Harga</v>
          </cell>
          <cell r="N99" t="str">
            <v>Jumlah</v>
          </cell>
        </row>
        <row r="100">
          <cell r="E100" t="str">
            <v>No.</v>
          </cell>
          <cell r="F100" t="str">
            <v>U r a i a n</v>
          </cell>
          <cell r="J100" t="str">
            <v>Satuan</v>
          </cell>
          <cell r="K100" t="str">
            <v>Q'ty</v>
          </cell>
          <cell r="L100" t="str">
            <v>Satuan</v>
          </cell>
          <cell r="N100" t="str">
            <v>Harga</v>
          </cell>
          <cell r="Q100" t="str">
            <v>(Prod/Jam)/Nos</v>
          </cell>
          <cell r="R100" t="str">
            <v>Prod/Jam</v>
          </cell>
          <cell r="S100" t="str">
            <v>Jam Opr</v>
          </cell>
          <cell r="T100" t="str">
            <v>Prod/Hari</v>
          </cell>
          <cell r="U100" t="str">
            <v>Nos</v>
          </cell>
          <cell r="V100" t="str">
            <v>Involve</v>
          </cell>
        </row>
        <row r="101">
          <cell r="L101" t="str">
            <v>(Rp.)</v>
          </cell>
          <cell r="N101" t="str">
            <v>(Rp.)</v>
          </cell>
          <cell r="Q101">
            <v>1</v>
          </cell>
          <cell r="R101">
            <v>1</v>
          </cell>
          <cell r="S101">
            <v>7</v>
          </cell>
          <cell r="T101">
            <v>7</v>
          </cell>
        </row>
        <row r="102">
          <cell r="E102" t="str">
            <v>I</v>
          </cell>
          <cell r="G102" t="str">
            <v>Bahan</v>
          </cell>
        </row>
        <row r="103">
          <cell r="C103">
            <v>63001.1</v>
          </cell>
          <cell r="E103">
            <v>1</v>
          </cell>
          <cell r="G103" t="str">
            <v xml:space="preserve">Asphalt Joint Sealant </v>
          </cell>
          <cell r="J103" t="str">
            <v>Liter</v>
          </cell>
          <cell r="K103">
            <v>0.02</v>
          </cell>
          <cell r="M103">
            <v>30000</v>
          </cell>
          <cell r="O103">
            <v>600</v>
          </cell>
          <cell r="Q103">
            <v>0.02</v>
          </cell>
          <cell r="U103">
            <v>0.02</v>
          </cell>
          <cell r="V103">
            <v>1</v>
          </cell>
        </row>
        <row r="104">
          <cell r="C104">
            <v>63011.1</v>
          </cell>
          <cell r="E104">
            <v>2</v>
          </cell>
          <cell r="G104" t="str">
            <v>Joint Filler/ pengisi</v>
          </cell>
          <cell r="J104" t="str">
            <v>m2</v>
          </cell>
          <cell r="K104">
            <v>1.4999999999999999E-2</v>
          </cell>
          <cell r="M104">
            <v>75000</v>
          </cell>
          <cell r="O104">
            <v>1125</v>
          </cell>
          <cell r="Q104">
            <v>1.5000000000000001E-2</v>
          </cell>
          <cell r="U104">
            <v>1.5000000000000001E-2</v>
          </cell>
          <cell r="V104">
            <v>1</v>
          </cell>
        </row>
        <row r="105">
          <cell r="C105">
            <v>63021.1</v>
          </cell>
          <cell r="E105" t="str">
            <v/>
          </cell>
          <cell r="I105" t="str">
            <v/>
          </cell>
          <cell r="J105">
            <v>0</v>
          </cell>
          <cell r="K105">
            <v>0</v>
          </cell>
          <cell r="M105">
            <v>0</v>
          </cell>
          <cell r="O105">
            <v>0</v>
          </cell>
          <cell r="Q105">
            <v>0</v>
          </cell>
          <cell r="U105">
            <v>0</v>
          </cell>
        </row>
        <row r="106">
          <cell r="C106">
            <v>63031.1</v>
          </cell>
          <cell r="E106" t="str">
            <v/>
          </cell>
          <cell r="J106">
            <v>0</v>
          </cell>
          <cell r="K106">
            <v>0</v>
          </cell>
          <cell r="M106">
            <v>0</v>
          </cell>
          <cell r="O106">
            <v>0</v>
          </cell>
          <cell r="Q106">
            <v>0</v>
          </cell>
          <cell r="U106">
            <v>0</v>
          </cell>
        </row>
        <row r="107">
          <cell r="C107">
            <v>63041.1</v>
          </cell>
          <cell r="E107" t="str">
            <v/>
          </cell>
          <cell r="J107">
            <v>0</v>
          </cell>
          <cell r="K107">
            <v>0</v>
          </cell>
          <cell r="M107">
            <v>0</v>
          </cell>
          <cell r="O107">
            <v>0</v>
          </cell>
          <cell r="Q107">
            <v>0</v>
          </cell>
        </row>
        <row r="108">
          <cell r="C108">
            <v>63051.1</v>
          </cell>
          <cell r="P108">
            <v>1725</v>
          </cell>
        </row>
        <row r="109">
          <cell r="E109" t="str">
            <v>II</v>
          </cell>
          <cell r="G109" t="str">
            <v>Tenaga</v>
          </cell>
        </row>
        <row r="110">
          <cell r="C110">
            <v>63001.2</v>
          </cell>
          <cell r="E110">
            <v>1</v>
          </cell>
          <cell r="G110" t="str">
            <v>Mandor</v>
          </cell>
          <cell r="J110" t="str">
            <v>OH</v>
          </cell>
          <cell r="K110">
            <v>5.7000000000000002E-3</v>
          </cell>
          <cell r="M110">
            <v>35000</v>
          </cell>
          <cell r="O110">
            <v>199.5</v>
          </cell>
          <cell r="Q110">
            <v>175</v>
          </cell>
          <cell r="U110">
            <v>0.04</v>
          </cell>
          <cell r="V110">
            <v>1</v>
          </cell>
        </row>
        <row r="111">
          <cell r="C111">
            <v>63011.199999999997</v>
          </cell>
          <cell r="E111">
            <v>2</v>
          </cell>
          <cell r="G111" t="str">
            <v>Pekerja Terlatih</v>
          </cell>
          <cell r="J111" t="str">
            <v>OH</v>
          </cell>
          <cell r="K111">
            <v>5.7099999999999998E-2</v>
          </cell>
          <cell r="M111">
            <v>25000</v>
          </cell>
          <cell r="O111">
            <v>1427.5</v>
          </cell>
          <cell r="Q111">
            <v>17.5</v>
          </cell>
          <cell r="U111">
            <v>0.4</v>
          </cell>
          <cell r="V111">
            <v>1</v>
          </cell>
        </row>
        <row r="112">
          <cell r="C112">
            <v>63021.2</v>
          </cell>
          <cell r="E112">
            <v>3</v>
          </cell>
          <cell r="G112" t="str">
            <v>Pekerja</v>
          </cell>
          <cell r="J112" t="str">
            <v>OH</v>
          </cell>
          <cell r="K112">
            <v>0.57140000000000002</v>
          </cell>
          <cell r="M112">
            <v>20000</v>
          </cell>
          <cell r="O112">
            <v>11428</v>
          </cell>
          <cell r="Q112">
            <v>1.75</v>
          </cell>
          <cell r="U112">
            <v>4</v>
          </cell>
          <cell r="V112">
            <v>1</v>
          </cell>
        </row>
        <row r="113">
          <cell r="C113">
            <v>63031.199999999997</v>
          </cell>
          <cell r="E113" t="str">
            <v/>
          </cell>
          <cell r="J113">
            <v>0</v>
          </cell>
          <cell r="K113">
            <v>0</v>
          </cell>
          <cell r="M113">
            <v>0</v>
          </cell>
          <cell r="O113">
            <v>0</v>
          </cell>
          <cell r="Q113">
            <v>0</v>
          </cell>
          <cell r="V113">
            <v>1</v>
          </cell>
        </row>
        <row r="114">
          <cell r="C114">
            <v>63041.2</v>
          </cell>
          <cell r="E114" t="str">
            <v/>
          </cell>
          <cell r="J114">
            <v>0</v>
          </cell>
          <cell r="K114">
            <v>0</v>
          </cell>
          <cell r="M114">
            <v>0</v>
          </cell>
          <cell r="O114">
            <v>0</v>
          </cell>
          <cell r="Q114">
            <v>0</v>
          </cell>
          <cell r="V114">
            <v>1</v>
          </cell>
        </row>
        <row r="115">
          <cell r="C115">
            <v>63051.199999999997</v>
          </cell>
          <cell r="P115">
            <v>13055</v>
          </cell>
        </row>
        <row r="117">
          <cell r="E117" t="str">
            <v>III</v>
          </cell>
          <cell r="G117" t="str">
            <v>Alat</v>
          </cell>
        </row>
        <row r="118">
          <cell r="C118">
            <v>63001.3</v>
          </cell>
          <cell r="E118">
            <v>1</v>
          </cell>
          <cell r="G118" t="str">
            <v>Lain-Lain</v>
          </cell>
          <cell r="J118" t="str">
            <v>ls</v>
          </cell>
          <cell r="K118">
            <v>1</v>
          </cell>
          <cell r="M118">
            <v>250</v>
          </cell>
          <cell r="O118">
            <v>250</v>
          </cell>
          <cell r="Q118">
            <v>1</v>
          </cell>
          <cell r="R118">
            <v>1</v>
          </cell>
          <cell r="U118">
            <v>1</v>
          </cell>
          <cell r="V118">
            <v>1</v>
          </cell>
        </row>
        <row r="119">
          <cell r="C119">
            <v>63011.3</v>
          </cell>
          <cell r="E119" t="str">
            <v/>
          </cell>
          <cell r="J119">
            <v>0</v>
          </cell>
          <cell r="K119">
            <v>0</v>
          </cell>
          <cell r="M119">
            <v>0</v>
          </cell>
          <cell r="O119">
            <v>0</v>
          </cell>
          <cell r="Q119">
            <v>0</v>
          </cell>
          <cell r="U119">
            <v>0</v>
          </cell>
          <cell r="V119">
            <v>1</v>
          </cell>
        </row>
        <row r="120">
          <cell r="C120">
            <v>63021.3</v>
          </cell>
          <cell r="E120" t="str">
            <v/>
          </cell>
          <cell r="J120">
            <v>0</v>
          </cell>
          <cell r="K120">
            <v>0</v>
          </cell>
          <cell r="M120">
            <v>0</v>
          </cell>
          <cell r="O120">
            <v>0</v>
          </cell>
          <cell r="Q120">
            <v>0</v>
          </cell>
          <cell r="U120">
            <v>0</v>
          </cell>
          <cell r="V120">
            <v>1</v>
          </cell>
        </row>
        <row r="121">
          <cell r="C121">
            <v>63031.3</v>
          </cell>
          <cell r="E121" t="str">
            <v/>
          </cell>
          <cell r="J121">
            <v>0</v>
          </cell>
          <cell r="K121">
            <v>0</v>
          </cell>
          <cell r="M121">
            <v>0</v>
          </cell>
          <cell r="O121">
            <v>0</v>
          </cell>
          <cell r="Q121">
            <v>0</v>
          </cell>
          <cell r="U121">
            <v>0</v>
          </cell>
          <cell r="V121">
            <v>1</v>
          </cell>
        </row>
        <row r="122">
          <cell r="C122">
            <v>63041.3</v>
          </cell>
          <cell r="E122" t="str">
            <v/>
          </cell>
          <cell r="J122">
            <v>0</v>
          </cell>
          <cell r="K122">
            <v>0</v>
          </cell>
          <cell r="M122">
            <v>0</v>
          </cell>
          <cell r="O122">
            <v>0</v>
          </cell>
          <cell r="Q122">
            <v>0</v>
          </cell>
          <cell r="U122">
            <v>0</v>
          </cell>
          <cell r="V122">
            <v>1</v>
          </cell>
        </row>
        <row r="123">
          <cell r="C123">
            <v>63051.3</v>
          </cell>
          <cell r="P123">
            <v>250</v>
          </cell>
        </row>
        <row r="124">
          <cell r="E124" t="str">
            <v>Sub Total</v>
          </cell>
          <cell r="O124">
            <v>15030</v>
          </cell>
        </row>
        <row r="125">
          <cell r="E125" t="str">
            <v>Biaya Tidak Langsung dan Laba</v>
          </cell>
          <cell r="J125">
            <v>0.1</v>
          </cell>
          <cell r="O125">
            <v>1503</v>
          </cell>
        </row>
        <row r="126">
          <cell r="E126" t="str">
            <v>Jumlah Harga</v>
          </cell>
          <cell r="O126">
            <v>16533</v>
          </cell>
        </row>
        <row r="127">
          <cell r="D127">
            <v>63005</v>
          </cell>
          <cell r="E127" t="str">
            <v>Harga Satuan Pekerjaan</v>
          </cell>
          <cell r="J127" t="str">
            <v>m</v>
          </cell>
          <cell r="K127" t="str">
            <v/>
          </cell>
          <cell r="O127">
            <v>16533</v>
          </cell>
        </row>
        <row r="134">
          <cell r="E134" t="str">
            <v>Analisa Harga Satuan (Breakdown of Unit Rate)</v>
          </cell>
        </row>
        <row r="136">
          <cell r="E136" t="str">
            <v>Lokasi</v>
          </cell>
          <cell r="I136" t="str">
            <v>:</v>
          </cell>
          <cell r="J136" t="str">
            <v>Proyek PLB, Paket LCB-6 Lot-4</v>
          </cell>
        </row>
        <row r="137">
          <cell r="D137">
            <v>64000</v>
          </cell>
          <cell r="E137" t="str">
            <v>No. Item</v>
          </cell>
          <cell r="I137" t="str">
            <v>:</v>
          </cell>
          <cell r="J137" t="str">
            <v>5-5</v>
          </cell>
          <cell r="Q137" t="str">
            <v>5-5</v>
          </cell>
          <cell r="R137">
            <v>0</v>
          </cell>
          <cell r="U137" t="str">
            <v>HSP Per</v>
          </cell>
        </row>
        <row r="138">
          <cell r="C138">
            <v>64000</v>
          </cell>
          <cell r="D138">
            <v>64000</v>
          </cell>
          <cell r="E138" t="str">
            <v>Item Pekerjaan</v>
          </cell>
          <cell r="I138" t="str">
            <v>:</v>
          </cell>
          <cell r="J138" t="str">
            <v>pancang kayu dia 10cm</v>
          </cell>
          <cell r="Q138" t="str">
            <v>Volume</v>
          </cell>
          <cell r="R138" t="str">
            <v>=</v>
          </cell>
          <cell r="S138">
            <v>4029.75</v>
          </cell>
          <cell r="T138" t="str">
            <v>Nos</v>
          </cell>
          <cell r="U138">
            <v>1</v>
          </cell>
          <cell r="V138" t="str">
            <v>m3</v>
          </cell>
        </row>
        <row r="139">
          <cell r="Q139" t="str">
            <v>UPAH</v>
          </cell>
          <cell r="R139" t="str">
            <v>BAHAN</v>
          </cell>
          <cell r="S139" t="str">
            <v>ALAT</v>
          </cell>
        </row>
        <row r="140">
          <cell r="D140">
            <v>64000</v>
          </cell>
          <cell r="E140" t="str">
            <v>Uraian Tugas</v>
          </cell>
          <cell r="I140" t="str">
            <v>:</v>
          </cell>
          <cell r="Q140">
            <v>20000</v>
          </cell>
          <cell r="R140">
            <v>8065</v>
          </cell>
          <cell r="S140">
            <v>0</v>
          </cell>
        </row>
        <row r="142">
          <cell r="D142">
            <v>64000</v>
          </cell>
          <cell r="E142" t="str">
            <v>Kapasitas Produksi</v>
          </cell>
          <cell r="I142" t="str">
            <v>:</v>
          </cell>
          <cell r="J142">
            <v>1</v>
          </cell>
          <cell r="K142" t="str">
            <v>Nos</v>
          </cell>
          <cell r="L142">
            <v>0</v>
          </cell>
        </row>
        <row r="143">
          <cell r="L143" t="str">
            <v>Harga</v>
          </cell>
          <cell r="N143" t="str">
            <v>Jumlah</v>
          </cell>
        </row>
        <row r="144">
          <cell r="E144" t="str">
            <v>No.</v>
          </cell>
          <cell r="F144" t="str">
            <v>U r a i a n</v>
          </cell>
          <cell r="J144" t="str">
            <v>Satuan</v>
          </cell>
          <cell r="K144" t="str">
            <v>Q'ty</v>
          </cell>
          <cell r="L144" t="str">
            <v>Satuan</v>
          </cell>
          <cell r="N144" t="str">
            <v>Harga</v>
          </cell>
          <cell r="Q144" t="str">
            <v>(Prod/Jam)/Nos</v>
          </cell>
          <cell r="R144" t="str">
            <v>Prod/Jam</v>
          </cell>
          <cell r="S144" t="str">
            <v>Jam Opr</v>
          </cell>
          <cell r="T144" t="str">
            <v>Prod/Hari</v>
          </cell>
          <cell r="U144" t="str">
            <v>Nos</v>
          </cell>
          <cell r="V144" t="str">
            <v>Involve</v>
          </cell>
        </row>
        <row r="145">
          <cell r="L145" t="str">
            <v>(Rp.)</v>
          </cell>
          <cell r="N145" t="str">
            <v>(Rp.)</v>
          </cell>
          <cell r="Q145">
            <v>1</v>
          </cell>
          <cell r="R145">
            <v>1</v>
          </cell>
          <cell r="S145">
            <v>7</v>
          </cell>
          <cell r="T145">
            <v>7</v>
          </cell>
        </row>
        <row r="146">
          <cell r="E146" t="str">
            <v>I</v>
          </cell>
          <cell r="G146" t="str">
            <v>Bahan</v>
          </cell>
          <cell r="P146" t="str">
            <v>E.13</v>
          </cell>
        </row>
        <row r="147">
          <cell r="C147">
            <v>64001.1</v>
          </cell>
          <cell r="E147">
            <v>1</v>
          </cell>
          <cell r="G147" t="str">
            <v>Pohon utk pancang d. 10 cm</v>
          </cell>
          <cell r="J147" t="str">
            <v>batang</v>
          </cell>
          <cell r="K147">
            <v>1</v>
          </cell>
          <cell r="M147">
            <v>20000</v>
          </cell>
          <cell r="O147">
            <v>20000</v>
          </cell>
          <cell r="Q147">
            <v>0</v>
          </cell>
          <cell r="U147">
            <v>0</v>
          </cell>
          <cell r="V147">
            <v>1</v>
          </cell>
        </row>
        <row r="148">
          <cell r="C148">
            <v>64011.1</v>
          </cell>
          <cell r="E148" t="str">
            <v/>
          </cell>
          <cell r="J148">
            <v>0</v>
          </cell>
          <cell r="K148">
            <v>0</v>
          </cell>
          <cell r="M148">
            <v>0</v>
          </cell>
          <cell r="O148">
            <v>0</v>
          </cell>
          <cell r="Q148">
            <v>0</v>
          </cell>
          <cell r="U148">
            <v>0</v>
          </cell>
          <cell r="V148">
            <v>1</v>
          </cell>
        </row>
        <row r="149">
          <cell r="C149">
            <v>64021.1</v>
          </cell>
          <cell r="E149" t="str">
            <v/>
          </cell>
          <cell r="I149" t="str">
            <v/>
          </cell>
          <cell r="J149">
            <v>0</v>
          </cell>
          <cell r="K149">
            <v>0</v>
          </cell>
          <cell r="M149">
            <v>0</v>
          </cell>
          <cell r="O149">
            <v>0</v>
          </cell>
          <cell r="Q149">
            <v>0</v>
          </cell>
          <cell r="U149">
            <v>0</v>
          </cell>
        </row>
        <row r="150">
          <cell r="C150">
            <v>64031.1</v>
          </cell>
          <cell r="E150" t="str">
            <v/>
          </cell>
          <cell r="J150">
            <v>0</v>
          </cell>
          <cell r="K150">
            <v>0</v>
          </cell>
          <cell r="M150">
            <v>0</v>
          </cell>
          <cell r="O150">
            <v>0</v>
          </cell>
          <cell r="Q150">
            <v>0</v>
          </cell>
          <cell r="U150">
            <v>0</v>
          </cell>
        </row>
        <row r="151">
          <cell r="C151">
            <v>64041.1</v>
          </cell>
          <cell r="E151" t="str">
            <v/>
          </cell>
          <cell r="J151">
            <v>0</v>
          </cell>
          <cell r="K151">
            <v>0</v>
          </cell>
          <cell r="M151">
            <v>0</v>
          </cell>
          <cell r="O151">
            <v>0</v>
          </cell>
          <cell r="Q151">
            <v>0</v>
          </cell>
        </row>
        <row r="152">
          <cell r="C152">
            <v>64051.1</v>
          </cell>
          <cell r="P152">
            <v>20000</v>
          </cell>
        </row>
        <row r="153">
          <cell r="E153" t="str">
            <v>II</v>
          </cell>
          <cell r="G153" t="str">
            <v>Tenaga</v>
          </cell>
        </row>
        <row r="154">
          <cell r="C154">
            <v>64001.2</v>
          </cell>
          <cell r="E154">
            <v>1</v>
          </cell>
          <cell r="G154" t="str">
            <v>Mandor</v>
          </cell>
          <cell r="J154" t="str">
            <v>OH</v>
          </cell>
          <cell r="K154">
            <v>4.2999999999999997E-2</v>
          </cell>
          <cell r="M154">
            <v>35000</v>
          </cell>
          <cell r="O154">
            <v>1505</v>
          </cell>
          <cell r="P154" t="str">
            <v>Berubah</v>
          </cell>
          <cell r="Q154">
            <v>7</v>
          </cell>
          <cell r="S154">
            <v>0.01</v>
          </cell>
          <cell r="T154">
            <v>1</v>
          </cell>
          <cell r="U154">
            <v>1</v>
          </cell>
          <cell r="V154">
            <v>1</v>
          </cell>
        </row>
        <row r="155">
          <cell r="C155">
            <v>64011.199999999997</v>
          </cell>
          <cell r="E155">
            <v>2</v>
          </cell>
          <cell r="G155" t="str">
            <v>Kepala Tukang Kayu</v>
          </cell>
          <cell r="J155" t="str">
            <v>OH</v>
          </cell>
          <cell r="K155">
            <v>4.0000000000000001E-3</v>
          </cell>
          <cell r="M155">
            <v>40000</v>
          </cell>
          <cell r="O155">
            <v>160</v>
          </cell>
          <cell r="P155" t="str">
            <v>Antek</v>
          </cell>
          <cell r="Q155">
            <v>1.75</v>
          </cell>
          <cell r="S155">
            <v>0.02</v>
          </cell>
          <cell r="T155">
            <v>2</v>
          </cell>
          <cell r="U155">
            <v>4</v>
          </cell>
          <cell r="V155">
            <v>1</v>
          </cell>
        </row>
        <row r="156">
          <cell r="C156">
            <v>64021.2</v>
          </cell>
          <cell r="E156">
            <v>3</v>
          </cell>
          <cell r="G156" t="str">
            <v>Tukang Kayu</v>
          </cell>
          <cell r="J156" t="str">
            <v>OH</v>
          </cell>
          <cell r="K156">
            <v>0.04</v>
          </cell>
          <cell r="M156">
            <v>35000</v>
          </cell>
          <cell r="O156">
            <v>1400</v>
          </cell>
          <cell r="Q156">
            <v>0</v>
          </cell>
          <cell r="S156">
            <v>0.04</v>
          </cell>
          <cell r="T156">
            <v>4</v>
          </cell>
          <cell r="V156">
            <v>1</v>
          </cell>
        </row>
        <row r="157">
          <cell r="C157">
            <v>64031.199999999997</v>
          </cell>
          <cell r="E157">
            <v>4</v>
          </cell>
          <cell r="G157" t="str">
            <v>Pekerja</v>
          </cell>
          <cell r="J157" t="str">
            <v>OH</v>
          </cell>
          <cell r="K157">
            <v>0.25</v>
          </cell>
          <cell r="M157">
            <v>20000</v>
          </cell>
          <cell r="O157">
            <v>5000</v>
          </cell>
          <cell r="P157">
            <v>0.94889232116922939</v>
          </cell>
          <cell r="Q157">
            <v>0</v>
          </cell>
          <cell r="S157">
            <v>0.2</v>
          </cell>
          <cell r="T157">
            <v>20</v>
          </cell>
          <cell r="V157">
            <v>1</v>
          </cell>
        </row>
        <row r="158">
          <cell r="C158">
            <v>64041.2</v>
          </cell>
          <cell r="E158" t="str">
            <v/>
          </cell>
          <cell r="J158">
            <v>0</v>
          </cell>
          <cell r="K158">
            <v>0</v>
          </cell>
          <cell r="M158">
            <v>0</v>
          </cell>
          <cell r="O158">
            <v>0</v>
          </cell>
          <cell r="Q158">
            <v>0</v>
          </cell>
          <cell r="V158">
            <v>1</v>
          </cell>
        </row>
        <row r="159">
          <cell r="C159">
            <v>64051.199999999997</v>
          </cell>
          <cell r="P159">
            <v>8065</v>
          </cell>
          <cell r="T159">
            <v>2016.25</v>
          </cell>
        </row>
        <row r="161">
          <cell r="E161" t="str">
            <v>III</v>
          </cell>
          <cell r="G161" t="str">
            <v>Alat</v>
          </cell>
        </row>
        <row r="162">
          <cell r="C162">
            <v>64001.3</v>
          </cell>
          <cell r="E162" t="str">
            <v/>
          </cell>
          <cell r="M162">
            <v>0</v>
          </cell>
          <cell r="O162">
            <v>0</v>
          </cell>
          <cell r="Q162">
            <v>1</v>
          </cell>
          <cell r="R162">
            <v>1</v>
          </cell>
          <cell r="U162">
            <v>1</v>
          </cell>
          <cell r="V162">
            <v>1</v>
          </cell>
        </row>
        <row r="163">
          <cell r="C163">
            <v>64011.3</v>
          </cell>
          <cell r="E163" t="str">
            <v/>
          </cell>
          <cell r="J163">
            <v>0</v>
          </cell>
          <cell r="K163">
            <v>0</v>
          </cell>
          <cell r="M163">
            <v>0</v>
          </cell>
          <cell r="O163">
            <v>0</v>
          </cell>
          <cell r="Q163">
            <v>0</v>
          </cell>
          <cell r="U163">
            <v>0</v>
          </cell>
          <cell r="V163">
            <v>1</v>
          </cell>
        </row>
        <row r="164">
          <cell r="C164">
            <v>64021.3</v>
          </cell>
          <cell r="E164" t="str">
            <v/>
          </cell>
          <cell r="J164">
            <v>0</v>
          </cell>
          <cell r="K164">
            <v>0</v>
          </cell>
          <cell r="M164">
            <v>0</v>
          </cell>
          <cell r="O164">
            <v>0</v>
          </cell>
          <cell r="Q164">
            <v>0</v>
          </cell>
          <cell r="U164">
            <v>0</v>
          </cell>
          <cell r="V164">
            <v>1</v>
          </cell>
        </row>
        <row r="165">
          <cell r="C165">
            <v>64031.3</v>
          </cell>
          <cell r="E165" t="str">
            <v/>
          </cell>
          <cell r="J165">
            <v>0</v>
          </cell>
          <cell r="K165">
            <v>0</v>
          </cell>
          <cell r="M165">
            <v>0</v>
          </cell>
          <cell r="O165">
            <v>0</v>
          </cell>
          <cell r="Q165">
            <v>0</v>
          </cell>
          <cell r="U165">
            <v>0</v>
          </cell>
          <cell r="V165">
            <v>1</v>
          </cell>
        </row>
        <row r="166">
          <cell r="C166">
            <v>64041.3</v>
          </cell>
          <cell r="E166" t="str">
            <v/>
          </cell>
          <cell r="J166">
            <v>0</v>
          </cell>
          <cell r="K166">
            <v>0</v>
          </cell>
          <cell r="M166">
            <v>0</v>
          </cell>
          <cell r="O166">
            <v>0</v>
          </cell>
          <cell r="Q166">
            <v>0</v>
          </cell>
          <cell r="U166">
            <v>0</v>
          </cell>
          <cell r="V166">
            <v>1</v>
          </cell>
        </row>
        <row r="167">
          <cell r="C167">
            <v>64051.3</v>
          </cell>
          <cell r="P167">
            <v>0</v>
          </cell>
        </row>
        <row r="168">
          <cell r="E168" t="str">
            <v>Sub Total</v>
          </cell>
          <cell r="O168">
            <v>28065</v>
          </cell>
        </row>
        <row r="169">
          <cell r="E169" t="str">
            <v>Biaya Tidak Langsung dan Laba</v>
          </cell>
          <cell r="J169">
            <v>0.1</v>
          </cell>
          <cell r="O169">
            <v>2806.5</v>
          </cell>
        </row>
        <row r="170">
          <cell r="E170" t="str">
            <v>Jumlah Harga</v>
          </cell>
          <cell r="O170">
            <v>30871.5</v>
          </cell>
        </row>
        <row r="171">
          <cell r="D171">
            <v>64005</v>
          </cell>
          <cell r="E171" t="str">
            <v>Harga Satuan Pekerjaan</v>
          </cell>
          <cell r="J171" t="str">
            <v>Nos</v>
          </cell>
          <cell r="K171" t="str">
            <v/>
          </cell>
          <cell r="O171">
            <v>30871.5</v>
          </cell>
        </row>
        <row r="178">
          <cell r="E178" t="str">
            <v>Analisa Harga Satuan (Breakdown of Unit Rate)</v>
          </cell>
        </row>
        <row r="180">
          <cell r="E180" t="str">
            <v>Lokasi</v>
          </cell>
          <cell r="I180" t="str">
            <v>:</v>
          </cell>
          <cell r="J180" t="str">
            <v>Proyek PLB, Paket LCB-6 Lot-4</v>
          </cell>
        </row>
        <row r="181">
          <cell r="D181">
            <v>65000</v>
          </cell>
          <cell r="E181" t="str">
            <v>No. Item</v>
          </cell>
          <cell r="I181" t="str">
            <v>:</v>
          </cell>
          <cell r="J181" t="str">
            <v>5-6</v>
          </cell>
          <cell r="K181" t="str">
            <v>, I.3.1, VI.1.2</v>
          </cell>
          <cell r="Q181" t="str">
            <v>5-6</v>
          </cell>
          <cell r="R181" t="str">
            <v>, I.3.1, VI.1.2</v>
          </cell>
          <cell r="U181" t="str">
            <v>HSP Per</v>
          </cell>
        </row>
        <row r="182">
          <cell r="C182">
            <v>65000</v>
          </cell>
          <cell r="D182">
            <v>65000</v>
          </cell>
          <cell r="E182" t="str">
            <v>Item Pekerjaan</v>
          </cell>
          <cell r="I182" t="str">
            <v>:</v>
          </cell>
          <cell r="J182" t="str">
            <v>Timbunan dengan Pasir Urug</v>
          </cell>
          <cell r="Q182" t="str">
            <v>Volume</v>
          </cell>
          <cell r="R182" t="str">
            <v>=</v>
          </cell>
          <cell r="S182">
            <v>309</v>
          </cell>
          <cell r="T182" t="str">
            <v>m3</v>
          </cell>
          <cell r="U182">
            <v>1</v>
          </cell>
          <cell r="V182" t="str">
            <v>m3</v>
          </cell>
        </row>
        <row r="183">
          <cell r="Q183" t="str">
            <v>UPAH</v>
          </cell>
          <cell r="R183" t="str">
            <v>BAHAN</v>
          </cell>
          <cell r="S183" t="str">
            <v>ALAT</v>
          </cell>
        </row>
        <row r="184">
          <cell r="D184">
            <v>65000</v>
          </cell>
          <cell r="E184" t="str">
            <v>Uraian Tugas</v>
          </cell>
          <cell r="I184" t="str">
            <v>:</v>
          </cell>
          <cell r="Q184">
            <v>36000</v>
          </cell>
          <cell r="R184">
            <v>6350</v>
          </cell>
          <cell r="S184">
            <v>0</v>
          </cell>
        </row>
        <row r="186">
          <cell r="D186">
            <v>65000</v>
          </cell>
          <cell r="E186" t="str">
            <v>Kapasitas Produksi</v>
          </cell>
          <cell r="I186" t="str">
            <v>:</v>
          </cell>
          <cell r="J186">
            <v>1</v>
          </cell>
          <cell r="K186" t="str">
            <v>m3</v>
          </cell>
        </row>
        <row r="187">
          <cell r="L187" t="str">
            <v>Harga</v>
          </cell>
          <cell r="N187" t="str">
            <v>Jumlah</v>
          </cell>
        </row>
        <row r="188">
          <cell r="E188" t="str">
            <v>No.</v>
          </cell>
          <cell r="F188" t="str">
            <v>U r a i a n</v>
          </cell>
          <cell r="J188" t="str">
            <v>Satuan</v>
          </cell>
          <cell r="K188" t="str">
            <v>Q'ty</v>
          </cell>
          <cell r="L188" t="str">
            <v>Satuan</v>
          </cell>
          <cell r="N188" t="str">
            <v>Harga</v>
          </cell>
          <cell r="Q188" t="str">
            <v>(Prod/Jam)/Nos</v>
          </cell>
          <cell r="R188" t="str">
            <v>Prod/Jam</v>
          </cell>
          <cell r="S188" t="str">
            <v>Jam Opr</v>
          </cell>
          <cell r="T188" t="str">
            <v>Prod/Hari</v>
          </cell>
          <cell r="U188" t="str">
            <v>Nos</v>
          </cell>
          <cell r="V188" t="str">
            <v>Involve</v>
          </cell>
        </row>
        <row r="189">
          <cell r="L189" t="str">
            <v>(Rp.)</v>
          </cell>
          <cell r="N189" t="str">
            <v>(Rp.)</v>
          </cell>
          <cell r="Q189">
            <v>1</v>
          </cell>
          <cell r="R189">
            <v>1</v>
          </cell>
          <cell r="S189">
            <v>7</v>
          </cell>
          <cell r="T189">
            <v>7</v>
          </cell>
        </row>
        <row r="190">
          <cell r="E190" t="str">
            <v>I</v>
          </cell>
          <cell r="G190" t="str">
            <v>Bahan</v>
          </cell>
          <cell r="P190" t="str">
            <v>A18</v>
          </cell>
        </row>
        <row r="191">
          <cell r="C191">
            <v>65001.1</v>
          </cell>
          <cell r="E191">
            <v>1</v>
          </cell>
          <cell r="G191" t="str">
            <v>Pasir Urug</v>
          </cell>
          <cell r="J191" t="str">
            <v>m3</v>
          </cell>
          <cell r="K191">
            <v>1.2</v>
          </cell>
          <cell r="M191">
            <v>30000</v>
          </cell>
          <cell r="O191">
            <v>36000</v>
          </cell>
          <cell r="Q191">
            <v>1.2</v>
          </cell>
          <cell r="U191">
            <v>1.2</v>
          </cell>
          <cell r="V191">
            <v>1</v>
          </cell>
        </row>
        <row r="192">
          <cell r="C192">
            <v>65011.1</v>
          </cell>
          <cell r="E192" t="str">
            <v/>
          </cell>
          <cell r="J192">
            <v>0</v>
          </cell>
          <cell r="K192">
            <v>0</v>
          </cell>
          <cell r="M192">
            <v>0</v>
          </cell>
          <cell r="O192">
            <v>0</v>
          </cell>
          <cell r="Q192">
            <v>0</v>
          </cell>
          <cell r="U192">
            <v>0</v>
          </cell>
          <cell r="V192">
            <v>1</v>
          </cell>
        </row>
        <row r="193">
          <cell r="C193">
            <v>65021.1</v>
          </cell>
          <cell r="E193" t="str">
            <v/>
          </cell>
          <cell r="I193" t="str">
            <v/>
          </cell>
          <cell r="J193">
            <v>0</v>
          </cell>
          <cell r="K193">
            <v>0</v>
          </cell>
          <cell r="M193">
            <v>0</v>
          </cell>
          <cell r="O193">
            <v>0</v>
          </cell>
          <cell r="Q193">
            <v>0</v>
          </cell>
          <cell r="U193">
            <v>0</v>
          </cell>
        </row>
        <row r="194">
          <cell r="C194">
            <v>65031.1</v>
          </cell>
          <cell r="E194" t="str">
            <v/>
          </cell>
          <cell r="J194">
            <v>0</v>
          </cell>
          <cell r="K194">
            <v>0</v>
          </cell>
          <cell r="M194">
            <v>0</v>
          </cell>
          <cell r="O194">
            <v>0</v>
          </cell>
          <cell r="Q194">
            <v>0</v>
          </cell>
          <cell r="U194">
            <v>0</v>
          </cell>
        </row>
        <row r="195">
          <cell r="C195">
            <v>65041.1</v>
          </cell>
          <cell r="E195" t="str">
            <v/>
          </cell>
          <cell r="J195">
            <v>0</v>
          </cell>
          <cell r="K195">
            <v>0</v>
          </cell>
          <cell r="M195">
            <v>0</v>
          </cell>
          <cell r="O195">
            <v>0</v>
          </cell>
          <cell r="Q195">
            <v>0</v>
          </cell>
        </row>
        <row r="196">
          <cell r="C196">
            <v>65051.1</v>
          </cell>
          <cell r="P196">
            <v>36000</v>
          </cell>
        </row>
        <row r="197">
          <cell r="E197" t="str">
            <v>II</v>
          </cell>
          <cell r="G197" t="str">
            <v>Tenaga</v>
          </cell>
        </row>
        <row r="198">
          <cell r="C198">
            <v>65001.2</v>
          </cell>
          <cell r="E198">
            <v>1</v>
          </cell>
          <cell r="G198" t="str">
            <v>Mandor</v>
          </cell>
          <cell r="J198" t="str">
            <v>OH</v>
          </cell>
          <cell r="K198">
            <v>0.01</v>
          </cell>
          <cell r="M198">
            <v>35000</v>
          </cell>
          <cell r="O198">
            <v>350</v>
          </cell>
          <cell r="Q198">
            <v>99.999999999999986</v>
          </cell>
          <cell r="U198">
            <v>7.0000000000000007E-2</v>
          </cell>
          <cell r="V198">
            <v>1</v>
          </cell>
        </row>
        <row r="199">
          <cell r="C199">
            <v>65011.199999999997</v>
          </cell>
          <cell r="E199">
            <v>2</v>
          </cell>
          <cell r="G199" t="str">
            <v>Pekerja</v>
          </cell>
          <cell r="J199" t="str">
            <v>OH</v>
          </cell>
          <cell r="K199">
            <v>0.3</v>
          </cell>
          <cell r="M199">
            <v>20000</v>
          </cell>
          <cell r="O199">
            <v>6000</v>
          </cell>
          <cell r="Q199">
            <v>3.333333333333333</v>
          </cell>
          <cell r="U199">
            <v>2.1</v>
          </cell>
          <cell r="V199">
            <v>1</v>
          </cell>
        </row>
        <row r="200">
          <cell r="C200">
            <v>65021.2</v>
          </cell>
          <cell r="E200" t="str">
            <v/>
          </cell>
          <cell r="J200">
            <v>0</v>
          </cell>
          <cell r="K200">
            <v>0</v>
          </cell>
          <cell r="M200">
            <v>0</v>
          </cell>
          <cell r="O200">
            <v>0</v>
          </cell>
          <cell r="Q200">
            <v>0</v>
          </cell>
          <cell r="V200">
            <v>1</v>
          </cell>
        </row>
        <row r="201">
          <cell r="C201">
            <v>65031.199999999997</v>
          </cell>
          <cell r="E201" t="str">
            <v/>
          </cell>
          <cell r="J201">
            <v>0</v>
          </cell>
          <cell r="K201">
            <v>0</v>
          </cell>
          <cell r="M201">
            <v>0</v>
          </cell>
          <cell r="O201">
            <v>0</v>
          </cell>
          <cell r="Q201">
            <v>0</v>
          </cell>
          <cell r="V201">
            <v>1</v>
          </cell>
        </row>
        <row r="202">
          <cell r="C202">
            <v>65041.2</v>
          </cell>
          <cell r="E202" t="str">
            <v/>
          </cell>
          <cell r="J202">
            <v>0</v>
          </cell>
          <cell r="K202">
            <v>0</v>
          </cell>
          <cell r="M202">
            <v>0</v>
          </cell>
          <cell r="O202">
            <v>0</v>
          </cell>
          <cell r="Q202">
            <v>0</v>
          </cell>
          <cell r="V202">
            <v>1</v>
          </cell>
        </row>
        <row r="203">
          <cell r="C203">
            <v>65051.199999999997</v>
          </cell>
          <cell r="P203">
            <v>6350</v>
          </cell>
        </row>
        <row r="205">
          <cell r="E205" t="str">
            <v>III</v>
          </cell>
          <cell r="G205" t="str">
            <v>Alat</v>
          </cell>
        </row>
        <row r="206">
          <cell r="C206">
            <v>65001.3</v>
          </cell>
          <cell r="E206" t="str">
            <v/>
          </cell>
          <cell r="M206">
            <v>0</v>
          </cell>
          <cell r="O206">
            <v>0</v>
          </cell>
          <cell r="Q206">
            <v>1</v>
          </cell>
          <cell r="R206">
            <v>1</v>
          </cell>
          <cell r="U206">
            <v>1</v>
          </cell>
          <cell r="V206">
            <v>1</v>
          </cell>
        </row>
        <row r="207">
          <cell r="C207">
            <v>65011.3</v>
          </cell>
          <cell r="E207" t="str">
            <v/>
          </cell>
          <cell r="J207">
            <v>0</v>
          </cell>
          <cell r="K207">
            <v>0</v>
          </cell>
          <cell r="M207">
            <v>0</v>
          </cell>
          <cell r="O207">
            <v>0</v>
          </cell>
          <cell r="Q207">
            <v>0</v>
          </cell>
          <cell r="U207">
            <v>0</v>
          </cell>
          <cell r="V207">
            <v>1</v>
          </cell>
        </row>
        <row r="208">
          <cell r="C208">
            <v>65021.3</v>
          </cell>
          <cell r="E208" t="str">
            <v/>
          </cell>
          <cell r="J208">
            <v>0</v>
          </cell>
          <cell r="K208">
            <v>0</v>
          </cell>
          <cell r="M208">
            <v>0</v>
          </cell>
          <cell r="O208">
            <v>0</v>
          </cell>
          <cell r="Q208">
            <v>0</v>
          </cell>
          <cell r="U208">
            <v>0</v>
          </cell>
          <cell r="V208">
            <v>1</v>
          </cell>
        </row>
        <row r="209">
          <cell r="C209">
            <v>65031.3</v>
          </cell>
          <cell r="E209" t="str">
            <v/>
          </cell>
          <cell r="J209">
            <v>0</v>
          </cell>
          <cell r="K209">
            <v>0</v>
          </cell>
          <cell r="M209">
            <v>0</v>
          </cell>
          <cell r="O209">
            <v>0</v>
          </cell>
          <cell r="Q209">
            <v>0</v>
          </cell>
          <cell r="U209">
            <v>0</v>
          </cell>
          <cell r="V209">
            <v>1</v>
          </cell>
        </row>
        <row r="210">
          <cell r="C210">
            <v>65041.3</v>
          </cell>
          <cell r="E210" t="str">
            <v/>
          </cell>
          <cell r="J210">
            <v>0</v>
          </cell>
          <cell r="K210">
            <v>0</v>
          </cell>
          <cell r="M210">
            <v>0</v>
          </cell>
          <cell r="O210">
            <v>0</v>
          </cell>
          <cell r="Q210">
            <v>0</v>
          </cell>
          <cell r="U210">
            <v>0</v>
          </cell>
          <cell r="V210">
            <v>1</v>
          </cell>
        </row>
        <row r="211">
          <cell r="C211">
            <v>65051.3</v>
          </cell>
          <cell r="P211">
            <v>0</v>
          </cell>
        </row>
        <row r="212">
          <cell r="E212" t="str">
            <v>Sub Total</v>
          </cell>
          <cell r="O212">
            <v>42350</v>
          </cell>
        </row>
        <row r="213">
          <cell r="E213" t="str">
            <v>Biaya Tidak Langsung dan Laba</v>
          </cell>
          <cell r="J213">
            <v>0.1</v>
          </cell>
          <cell r="O213">
            <v>4235</v>
          </cell>
        </row>
        <row r="214">
          <cell r="E214" t="str">
            <v>Jumlah Harga</v>
          </cell>
          <cell r="O214">
            <v>46585</v>
          </cell>
        </row>
        <row r="215">
          <cell r="D215">
            <v>65005</v>
          </cell>
          <cell r="E215" t="str">
            <v>Harga Satuan Pekerjaan</v>
          </cell>
          <cell r="J215" t="str">
            <v>m3</v>
          </cell>
          <cell r="K215" t="str">
            <v/>
          </cell>
          <cell r="O215">
            <v>46585</v>
          </cell>
        </row>
        <row r="222">
          <cell r="E222" t="str">
            <v>Analisa Harga Satuan (Breakdown of Unit Rate)</v>
          </cell>
        </row>
        <row r="224">
          <cell r="E224" t="str">
            <v>Lokasi</v>
          </cell>
          <cell r="I224" t="str">
            <v>:</v>
          </cell>
          <cell r="J224" t="str">
            <v>Proyek PLB, Paket LCB-6 Lot-4</v>
          </cell>
        </row>
        <row r="225">
          <cell r="D225">
            <v>66000</v>
          </cell>
          <cell r="E225" t="str">
            <v>No. Item</v>
          </cell>
          <cell r="I225" t="str">
            <v>:</v>
          </cell>
          <cell r="J225" t="str">
            <v>5-7</v>
          </cell>
          <cell r="K225" t="str">
            <v>, 6-2-2</v>
          </cell>
          <cell r="Q225" t="str">
            <v>5-7</v>
          </cell>
          <cell r="R225" t="str">
            <v>, 6-2-2</v>
          </cell>
          <cell r="U225" t="str">
            <v>HSP Per</v>
          </cell>
        </row>
        <row r="226">
          <cell r="C226">
            <v>66000</v>
          </cell>
          <cell r="D226">
            <v>66000</v>
          </cell>
          <cell r="E226" t="str">
            <v>Item Pekerjaan</v>
          </cell>
          <cell r="I226" t="str">
            <v>:</v>
          </cell>
          <cell r="J226" t="str">
            <v>Lantai kerja</v>
          </cell>
          <cell r="K226" t="str">
            <v>(Beton tipe B-1)</v>
          </cell>
          <cell r="Q226" t="str">
            <v>Volume</v>
          </cell>
          <cell r="R226" t="str">
            <v>=</v>
          </cell>
          <cell r="S226">
            <v>1069.5</v>
          </cell>
          <cell r="T226" t="str">
            <v>m3</v>
          </cell>
          <cell r="U226">
            <v>1</v>
          </cell>
          <cell r="V226" t="str">
            <v>m3</v>
          </cell>
        </row>
        <row r="227">
          <cell r="Q227" t="str">
            <v>UPAH</v>
          </cell>
          <cell r="R227" t="str">
            <v>BAHAN</v>
          </cell>
          <cell r="S227" t="str">
            <v>ALAT</v>
          </cell>
        </row>
        <row r="228">
          <cell r="D228">
            <v>66000</v>
          </cell>
          <cell r="E228" t="str">
            <v>Uraian Tugas</v>
          </cell>
          <cell r="I228" t="str">
            <v>:</v>
          </cell>
          <cell r="Q228">
            <v>241900</v>
          </cell>
          <cell r="R228">
            <v>169500</v>
          </cell>
          <cell r="S228">
            <v>39138</v>
          </cell>
        </row>
        <row r="230">
          <cell r="D230">
            <v>66000</v>
          </cell>
          <cell r="E230" t="str">
            <v>Kapasitas Produksi</v>
          </cell>
          <cell r="I230" t="str">
            <v>:</v>
          </cell>
          <cell r="J230">
            <v>1</v>
          </cell>
          <cell r="K230" t="str">
            <v>m3</v>
          </cell>
        </row>
        <row r="231">
          <cell r="L231" t="str">
            <v>Harga</v>
          </cell>
          <cell r="N231" t="str">
            <v>Jumlah</v>
          </cell>
        </row>
        <row r="232">
          <cell r="E232" t="str">
            <v>No.</v>
          </cell>
          <cell r="F232" t="str">
            <v>U r a i a n</v>
          </cell>
          <cell r="J232" t="str">
            <v>Satuan</v>
          </cell>
          <cell r="K232" t="str">
            <v>Q'ty</v>
          </cell>
          <cell r="L232" t="str">
            <v>Satuan</v>
          </cell>
          <cell r="N232" t="str">
            <v>Harga</v>
          </cell>
          <cell r="Q232" t="str">
            <v>(Prod/Jam)/Nos</v>
          </cell>
          <cell r="R232" t="str">
            <v>Prod/Jam</v>
          </cell>
          <cell r="S232" t="str">
            <v>Jam Opr</v>
          </cell>
          <cell r="T232" t="str">
            <v>Prod/Hari</v>
          </cell>
          <cell r="U232" t="str">
            <v>Nos</v>
          </cell>
          <cell r="V232" t="str">
            <v>Involve</v>
          </cell>
        </row>
        <row r="233">
          <cell r="L233" t="str">
            <v>(Rp.)</v>
          </cell>
          <cell r="N233" t="str">
            <v>(Rp.)</v>
          </cell>
          <cell r="Q233">
            <v>1</v>
          </cell>
          <cell r="R233">
            <v>2.5</v>
          </cell>
          <cell r="S233">
            <v>7</v>
          </cell>
          <cell r="T233">
            <v>17.5</v>
          </cell>
        </row>
        <row r="234">
          <cell r="E234" t="str">
            <v>I</v>
          </cell>
          <cell r="G234" t="str">
            <v>Bahan</v>
          </cell>
          <cell r="P234" t="str">
            <v>G.41</v>
          </cell>
        </row>
        <row r="235">
          <cell r="C235">
            <v>66001.100000000006</v>
          </cell>
          <cell r="E235">
            <v>1</v>
          </cell>
          <cell r="G235" t="str">
            <v>Semen Portland</v>
          </cell>
          <cell r="J235" t="str">
            <v>kg</v>
          </cell>
          <cell r="K235">
            <v>325</v>
          </cell>
          <cell r="M235">
            <v>560</v>
          </cell>
          <cell r="O235">
            <v>182000</v>
          </cell>
          <cell r="P235">
            <v>1</v>
          </cell>
          <cell r="Q235">
            <v>325</v>
          </cell>
          <cell r="U235">
            <v>325</v>
          </cell>
          <cell r="V235">
            <v>1</v>
          </cell>
        </row>
        <row r="236">
          <cell r="C236">
            <v>66011.100000000006</v>
          </cell>
          <cell r="E236">
            <v>2</v>
          </cell>
          <cell r="G236" t="str">
            <v>Pasir Beton</v>
          </cell>
          <cell r="J236" t="str">
            <v>m3</v>
          </cell>
          <cell r="K236">
            <v>0.54</v>
          </cell>
          <cell r="M236">
            <v>35000</v>
          </cell>
          <cell r="O236">
            <v>18900</v>
          </cell>
          <cell r="Q236">
            <v>0.54</v>
          </cell>
          <cell r="U236">
            <v>0.54</v>
          </cell>
          <cell r="V236">
            <v>1</v>
          </cell>
        </row>
        <row r="237">
          <cell r="C237">
            <v>66021.100000000006</v>
          </cell>
          <cell r="E237">
            <v>3</v>
          </cell>
          <cell r="G237" t="str">
            <v>Batu Pecah 3/4 cm</v>
          </cell>
          <cell r="I237" t="str">
            <v/>
          </cell>
          <cell r="J237" t="str">
            <v>m3</v>
          </cell>
          <cell r="K237">
            <v>0.82</v>
          </cell>
          <cell r="M237">
            <v>50000</v>
          </cell>
          <cell r="O237">
            <v>41000</v>
          </cell>
          <cell r="Q237">
            <v>0.82</v>
          </cell>
          <cell r="U237">
            <v>0.82</v>
          </cell>
          <cell r="V237">
            <v>1</v>
          </cell>
        </row>
        <row r="238">
          <cell r="C238">
            <v>66031.100000000006</v>
          </cell>
          <cell r="E238" t="str">
            <v/>
          </cell>
          <cell r="J238">
            <v>0</v>
          </cell>
          <cell r="K238">
            <v>0</v>
          </cell>
          <cell r="M238">
            <v>0</v>
          </cell>
          <cell r="O238">
            <v>0</v>
          </cell>
          <cell r="Q238">
            <v>0</v>
          </cell>
          <cell r="U238">
            <v>0</v>
          </cell>
        </row>
        <row r="239">
          <cell r="C239">
            <v>66041.100000000006</v>
          </cell>
          <cell r="E239" t="str">
            <v/>
          </cell>
          <cell r="J239">
            <v>0</v>
          </cell>
          <cell r="K239">
            <v>0</v>
          </cell>
          <cell r="M239">
            <v>0</v>
          </cell>
          <cell r="O239">
            <v>0</v>
          </cell>
          <cell r="Q239">
            <v>0</v>
          </cell>
        </row>
        <row r="240">
          <cell r="C240">
            <v>66051.100000000006</v>
          </cell>
          <cell r="P240">
            <v>241900</v>
          </cell>
        </row>
        <row r="241">
          <cell r="E241" t="str">
            <v>II</v>
          </cell>
          <cell r="G241" t="str">
            <v>Tenaga</v>
          </cell>
        </row>
        <row r="242">
          <cell r="C242">
            <v>66001.2</v>
          </cell>
          <cell r="E242">
            <v>1</v>
          </cell>
          <cell r="G242" t="str">
            <v>Mandor</v>
          </cell>
          <cell r="J242" t="str">
            <v>OH</v>
          </cell>
          <cell r="K242">
            <v>0.3</v>
          </cell>
          <cell r="M242">
            <v>35000</v>
          </cell>
          <cell r="O242">
            <v>10500</v>
          </cell>
          <cell r="P242">
            <v>1</v>
          </cell>
          <cell r="Q242">
            <v>17.5</v>
          </cell>
          <cell r="U242">
            <v>1</v>
          </cell>
          <cell r="V242">
            <v>1</v>
          </cell>
        </row>
        <row r="243">
          <cell r="C243">
            <v>66011.199999999997</v>
          </cell>
          <cell r="E243">
            <v>2</v>
          </cell>
          <cell r="G243" t="str">
            <v>Kepala Tukang Batu</v>
          </cell>
          <cell r="J243" t="str">
            <v>OH</v>
          </cell>
          <cell r="K243">
            <v>0.1</v>
          </cell>
          <cell r="M243">
            <v>40000</v>
          </cell>
          <cell r="O243">
            <v>4000</v>
          </cell>
          <cell r="Q243">
            <v>0.19444444444444445</v>
          </cell>
          <cell r="U243">
            <v>90</v>
          </cell>
          <cell r="V243">
            <v>1</v>
          </cell>
        </row>
        <row r="244">
          <cell r="C244">
            <v>66021.2</v>
          </cell>
          <cell r="E244">
            <v>3</v>
          </cell>
          <cell r="G244" t="str">
            <v>Tukang Batu</v>
          </cell>
          <cell r="J244" t="str">
            <v>OH</v>
          </cell>
          <cell r="K244">
            <v>1</v>
          </cell>
          <cell r="M244">
            <v>35000</v>
          </cell>
          <cell r="O244">
            <v>35000</v>
          </cell>
          <cell r="Q244">
            <v>0.25</v>
          </cell>
          <cell r="U244">
            <v>70</v>
          </cell>
          <cell r="V244">
            <v>1</v>
          </cell>
        </row>
        <row r="245">
          <cell r="C245">
            <v>66031.199999999997</v>
          </cell>
          <cell r="E245">
            <v>4</v>
          </cell>
          <cell r="G245" t="str">
            <v>Pekerja</v>
          </cell>
          <cell r="J245" t="str">
            <v>OH</v>
          </cell>
          <cell r="K245">
            <v>6</v>
          </cell>
          <cell r="M245">
            <v>20000</v>
          </cell>
          <cell r="O245">
            <v>120000</v>
          </cell>
          <cell r="Q245">
            <v>4.1666666666666664E-2</v>
          </cell>
          <cell r="U245">
            <v>420</v>
          </cell>
          <cell r="V245">
            <v>1</v>
          </cell>
        </row>
        <row r="246">
          <cell r="C246">
            <v>66041.2</v>
          </cell>
          <cell r="E246" t="str">
            <v/>
          </cell>
          <cell r="J246">
            <v>0</v>
          </cell>
          <cell r="K246">
            <v>0</v>
          </cell>
          <cell r="M246">
            <v>0</v>
          </cell>
          <cell r="O246">
            <v>0</v>
          </cell>
          <cell r="Q246">
            <v>0</v>
          </cell>
          <cell r="V246">
            <v>1</v>
          </cell>
        </row>
        <row r="247">
          <cell r="C247">
            <v>66051.199999999997</v>
          </cell>
          <cell r="P247">
            <v>169500</v>
          </cell>
        </row>
        <row r="249">
          <cell r="E249" t="str">
            <v>III</v>
          </cell>
          <cell r="G249" t="str">
            <v>Alat</v>
          </cell>
        </row>
        <row r="250">
          <cell r="C250">
            <v>66001.3</v>
          </cell>
          <cell r="E250">
            <v>1</v>
          </cell>
          <cell r="G250" t="str">
            <v>Molen</v>
          </cell>
          <cell r="J250" t="str">
            <v>Unit/ hari</v>
          </cell>
          <cell r="K250">
            <v>0.4</v>
          </cell>
          <cell r="M250">
            <v>97845</v>
          </cell>
          <cell r="O250">
            <v>39138</v>
          </cell>
          <cell r="P250">
            <v>1</v>
          </cell>
          <cell r="Q250">
            <v>2.5</v>
          </cell>
          <cell r="R250">
            <v>2.5</v>
          </cell>
          <cell r="U250">
            <v>1</v>
          </cell>
          <cell r="V250">
            <v>1</v>
          </cell>
        </row>
        <row r="251">
          <cell r="C251">
            <v>66011.3</v>
          </cell>
          <cell r="E251" t="str">
            <v/>
          </cell>
          <cell r="J251">
            <v>0</v>
          </cell>
          <cell r="K251">
            <v>0</v>
          </cell>
          <cell r="M251">
            <v>0</v>
          </cell>
          <cell r="O251">
            <v>0</v>
          </cell>
          <cell r="Q251">
            <v>0</v>
          </cell>
          <cell r="U251">
            <v>0</v>
          </cell>
          <cell r="V251">
            <v>1</v>
          </cell>
        </row>
        <row r="252">
          <cell r="C252">
            <v>66021.3</v>
          </cell>
          <cell r="E252" t="str">
            <v/>
          </cell>
          <cell r="J252">
            <v>0</v>
          </cell>
          <cell r="K252">
            <v>0</v>
          </cell>
          <cell r="M252">
            <v>0</v>
          </cell>
          <cell r="O252">
            <v>0</v>
          </cell>
          <cell r="Q252">
            <v>0</v>
          </cell>
          <cell r="U252">
            <v>0</v>
          </cell>
          <cell r="V252">
            <v>1</v>
          </cell>
        </row>
        <row r="253">
          <cell r="C253">
            <v>66031.3</v>
          </cell>
          <cell r="E253" t="str">
            <v/>
          </cell>
          <cell r="J253">
            <v>0</v>
          </cell>
          <cell r="K253">
            <v>0</v>
          </cell>
          <cell r="M253">
            <v>0</v>
          </cell>
          <cell r="O253">
            <v>0</v>
          </cell>
          <cell r="Q253">
            <v>0</v>
          </cell>
          <cell r="U253">
            <v>0</v>
          </cell>
          <cell r="V253">
            <v>1</v>
          </cell>
        </row>
        <row r="254">
          <cell r="C254">
            <v>66041.3</v>
          </cell>
          <cell r="E254" t="str">
            <v/>
          </cell>
          <cell r="J254">
            <v>0</v>
          </cell>
          <cell r="K254">
            <v>0</v>
          </cell>
          <cell r="M254">
            <v>0</v>
          </cell>
          <cell r="O254">
            <v>0</v>
          </cell>
          <cell r="Q254">
            <v>0</v>
          </cell>
          <cell r="U254">
            <v>0</v>
          </cell>
          <cell r="V254">
            <v>1</v>
          </cell>
        </row>
        <row r="255">
          <cell r="C255">
            <v>66051.3</v>
          </cell>
          <cell r="P255">
            <v>39138</v>
          </cell>
        </row>
        <row r="256">
          <cell r="E256" t="str">
            <v>Sub Total</v>
          </cell>
          <cell r="O256">
            <v>450538</v>
          </cell>
        </row>
        <row r="257">
          <cell r="E257" t="str">
            <v>Biaya Tidak Langsung dan Laba</v>
          </cell>
          <cell r="J257">
            <v>0.1</v>
          </cell>
          <cell r="O257">
            <v>45053.8</v>
          </cell>
        </row>
        <row r="258">
          <cell r="E258" t="str">
            <v>Jumlah Harga</v>
          </cell>
          <cell r="O258">
            <v>495591.8</v>
          </cell>
        </row>
        <row r="259">
          <cell r="D259">
            <v>66005</v>
          </cell>
          <cell r="E259" t="str">
            <v>Harga Satuan Pekerjaan</v>
          </cell>
          <cell r="J259" t="str">
            <v>m3</v>
          </cell>
          <cell r="K259" t="str">
            <v/>
          </cell>
          <cell r="O259">
            <v>495591.8</v>
          </cell>
        </row>
        <row r="266">
          <cell r="E266" t="str">
            <v>Analisa Harga Satuan (Breakdown of Unit Rate)</v>
          </cell>
        </row>
        <row r="268">
          <cell r="E268" t="str">
            <v>Lokasi</v>
          </cell>
          <cell r="I268" t="str">
            <v>:</v>
          </cell>
          <cell r="J268" t="str">
            <v>Proyek PLB, Paket LCB-6 Lot-4</v>
          </cell>
        </row>
        <row r="269">
          <cell r="D269">
            <v>67000</v>
          </cell>
          <cell r="E269" t="str">
            <v>No. Item</v>
          </cell>
          <cell r="I269" t="str">
            <v>:</v>
          </cell>
          <cell r="J269" t="str">
            <v>5-8</v>
          </cell>
          <cell r="K269" t="str">
            <v>, 4-1-14, 6-2-3, I.3.2</v>
          </cell>
          <cell r="Q269" t="str">
            <v>5-8</v>
          </cell>
          <cell r="R269" t="str">
            <v>, 4-1-14, 6-2-3, I.3.2</v>
          </cell>
          <cell r="U269" t="str">
            <v>HSP Per</v>
          </cell>
        </row>
        <row r="270">
          <cell r="C270">
            <v>67000</v>
          </cell>
          <cell r="D270">
            <v>67000</v>
          </cell>
          <cell r="E270" t="str">
            <v>Item Pekerjaan</v>
          </cell>
          <cell r="I270" t="str">
            <v>:</v>
          </cell>
          <cell r="J270" t="str">
            <v>Pasangan batu kali dengan campuran 1:4</v>
          </cell>
          <cell r="Q270" t="str">
            <v>Volume</v>
          </cell>
          <cell r="R270" t="str">
            <v>=</v>
          </cell>
          <cell r="S270">
            <v>6841.8</v>
          </cell>
          <cell r="T270" t="str">
            <v>m3</v>
          </cell>
          <cell r="U270">
            <v>1</v>
          </cell>
          <cell r="V270" t="str">
            <v>m3</v>
          </cell>
        </row>
        <row r="271">
          <cell r="Q271" t="str">
            <v>UPAH</v>
          </cell>
          <cell r="R271" t="str">
            <v>BAHAN</v>
          </cell>
          <cell r="S271" t="str">
            <v>ALAT</v>
          </cell>
        </row>
        <row r="272">
          <cell r="D272">
            <v>67000</v>
          </cell>
          <cell r="E272" t="str">
            <v>Uraian Tugas</v>
          </cell>
          <cell r="I272" t="str">
            <v>:</v>
          </cell>
          <cell r="Q272">
            <v>143858</v>
          </cell>
          <cell r="R272">
            <v>125100</v>
          </cell>
          <cell r="S272">
            <v>0</v>
          </cell>
        </row>
        <row r="274">
          <cell r="D274">
            <v>67000</v>
          </cell>
          <cell r="E274" t="str">
            <v>Kapasitas Produksi</v>
          </cell>
          <cell r="I274" t="str">
            <v>:</v>
          </cell>
          <cell r="J274">
            <v>1</v>
          </cell>
          <cell r="K274" t="str">
            <v>m3</v>
          </cell>
          <cell r="L274" t="str">
            <v>(116m3/ha)</v>
          </cell>
        </row>
        <row r="275">
          <cell r="L275" t="str">
            <v>Harga</v>
          </cell>
          <cell r="N275" t="str">
            <v>Jumlah</v>
          </cell>
        </row>
        <row r="276">
          <cell r="E276" t="str">
            <v>No.</v>
          </cell>
          <cell r="F276" t="str">
            <v>U r a i a n</v>
          </cell>
          <cell r="J276" t="str">
            <v>Satuan</v>
          </cell>
          <cell r="K276" t="str">
            <v>Q'ty</v>
          </cell>
          <cell r="L276" t="str">
            <v>Satuan</v>
          </cell>
          <cell r="N276" t="str">
            <v>Harga</v>
          </cell>
          <cell r="Q276" t="str">
            <v>(Prod/Jam)/Nos</v>
          </cell>
          <cell r="R276" t="str">
            <v>Prod/Jam</v>
          </cell>
          <cell r="S276" t="str">
            <v>Jam Opr</v>
          </cell>
          <cell r="T276" t="str">
            <v>Prod/Hari</v>
          </cell>
          <cell r="U276" t="str">
            <v>Nos</v>
          </cell>
          <cell r="V276" t="str">
            <v>Involve</v>
          </cell>
        </row>
        <row r="277">
          <cell r="L277" t="str">
            <v>(Rp.)</v>
          </cell>
          <cell r="N277" t="str">
            <v>(Rp.)</v>
          </cell>
          <cell r="Q277">
            <v>1</v>
          </cell>
          <cell r="R277">
            <v>0</v>
          </cell>
          <cell r="S277">
            <v>7</v>
          </cell>
          <cell r="T277">
            <v>0</v>
          </cell>
        </row>
        <row r="278">
          <cell r="E278" t="str">
            <v>I</v>
          </cell>
          <cell r="G278" t="str">
            <v>Bahan</v>
          </cell>
          <cell r="P278" t="str">
            <v>G.32</v>
          </cell>
        </row>
        <row r="279">
          <cell r="C279">
            <v>67001.100000000006</v>
          </cell>
          <cell r="E279">
            <v>1</v>
          </cell>
          <cell r="G279" t="str">
            <v>Semen Portland</v>
          </cell>
          <cell r="J279" t="str">
            <v>kg</v>
          </cell>
          <cell r="K279">
            <v>138.54999999999998</v>
          </cell>
          <cell r="M279">
            <v>560</v>
          </cell>
          <cell r="O279">
            <v>77588</v>
          </cell>
          <cell r="Q279">
            <v>163</v>
          </cell>
          <cell r="U279">
            <v>163</v>
          </cell>
          <cell r="V279">
            <v>1</v>
          </cell>
        </row>
        <row r="280">
          <cell r="C280">
            <v>67011.100000000006</v>
          </cell>
          <cell r="E280">
            <v>2</v>
          </cell>
          <cell r="G280" t="str">
            <v>Pasir Pasang</v>
          </cell>
          <cell r="J280" t="str">
            <v>m3</v>
          </cell>
          <cell r="K280">
            <v>0.52200000000000002</v>
          </cell>
          <cell r="M280">
            <v>35000</v>
          </cell>
          <cell r="O280">
            <v>18270</v>
          </cell>
          <cell r="Q280">
            <v>0.52200000000000002</v>
          </cell>
          <cell r="U280">
            <v>0.52200000000000002</v>
          </cell>
          <cell r="V280">
            <v>1</v>
          </cell>
        </row>
        <row r="281">
          <cell r="C281">
            <v>67021.100000000006</v>
          </cell>
          <cell r="E281">
            <v>3</v>
          </cell>
          <cell r="G281" t="str">
            <v>Batu Sungai</v>
          </cell>
          <cell r="I281" t="str">
            <v/>
          </cell>
          <cell r="J281" t="str">
            <v>m3</v>
          </cell>
          <cell r="K281">
            <v>1.2</v>
          </cell>
          <cell r="M281">
            <v>40000</v>
          </cell>
          <cell r="O281">
            <v>48000</v>
          </cell>
          <cell r="Q281">
            <v>1.2</v>
          </cell>
          <cell r="U281">
            <v>1.2</v>
          </cell>
          <cell r="V281">
            <v>1</v>
          </cell>
        </row>
        <row r="282">
          <cell r="C282">
            <v>67031.100000000006</v>
          </cell>
          <cell r="E282" t="str">
            <v/>
          </cell>
          <cell r="J282">
            <v>0</v>
          </cell>
          <cell r="K282">
            <v>0</v>
          </cell>
          <cell r="M282">
            <v>0</v>
          </cell>
          <cell r="O282">
            <v>0</v>
          </cell>
          <cell r="Q282">
            <v>0</v>
          </cell>
          <cell r="U282">
            <v>0</v>
          </cell>
        </row>
        <row r="283">
          <cell r="C283">
            <v>67041.100000000006</v>
          </cell>
          <cell r="E283" t="str">
            <v/>
          </cell>
          <cell r="J283">
            <v>0</v>
          </cell>
          <cell r="K283">
            <v>0</v>
          </cell>
          <cell r="M283">
            <v>0</v>
          </cell>
          <cell r="O283">
            <v>0</v>
          </cell>
          <cell r="Q283">
            <v>0</v>
          </cell>
        </row>
        <row r="284">
          <cell r="C284">
            <v>67051.100000000006</v>
          </cell>
          <cell r="P284">
            <v>143858</v>
          </cell>
        </row>
        <row r="285">
          <cell r="E285" t="str">
            <v>II</v>
          </cell>
          <cell r="G285" t="str">
            <v>Tenaga</v>
          </cell>
        </row>
        <row r="286">
          <cell r="C286">
            <v>67001.2</v>
          </cell>
          <cell r="E286">
            <v>1</v>
          </cell>
          <cell r="G286" t="str">
            <v>Mandor</v>
          </cell>
          <cell r="J286" t="str">
            <v>OH</v>
          </cell>
          <cell r="K286">
            <v>0.18</v>
          </cell>
          <cell r="M286">
            <v>35000</v>
          </cell>
          <cell r="O286">
            <v>6300</v>
          </cell>
          <cell r="P286">
            <v>1</v>
          </cell>
          <cell r="Q286">
            <v>0</v>
          </cell>
          <cell r="U286">
            <v>1.26</v>
          </cell>
          <cell r="V286">
            <v>1</v>
          </cell>
        </row>
        <row r="287">
          <cell r="C287">
            <v>67011.199999999997</v>
          </cell>
          <cell r="E287">
            <v>2</v>
          </cell>
          <cell r="G287" t="str">
            <v>Kepala Tukang Batu</v>
          </cell>
          <cell r="J287" t="str">
            <v>OH</v>
          </cell>
          <cell r="K287">
            <v>0.12</v>
          </cell>
          <cell r="M287">
            <v>40000</v>
          </cell>
          <cell r="O287">
            <v>4800</v>
          </cell>
          <cell r="Q287">
            <v>0</v>
          </cell>
          <cell r="U287">
            <v>0.84</v>
          </cell>
          <cell r="V287">
            <v>1</v>
          </cell>
        </row>
        <row r="288">
          <cell r="C288">
            <v>67021.2</v>
          </cell>
          <cell r="E288">
            <v>3</v>
          </cell>
          <cell r="G288" t="str">
            <v>Tukang Batu</v>
          </cell>
          <cell r="J288" t="str">
            <v>OH</v>
          </cell>
          <cell r="K288">
            <v>1.2</v>
          </cell>
          <cell r="M288">
            <v>35000</v>
          </cell>
          <cell r="O288">
            <v>42000</v>
          </cell>
          <cell r="Q288">
            <v>0</v>
          </cell>
          <cell r="U288">
            <v>8.4</v>
          </cell>
          <cell r="V288">
            <v>1</v>
          </cell>
        </row>
        <row r="289">
          <cell r="C289">
            <v>67031.199999999997</v>
          </cell>
          <cell r="E289">
            <v>4</v>
          </cell>
          <cell r="G289" t="str">
            <v>Pekerja</v>
          </cell>
          <cell r="J289" t="str">
            <v>OH</v>
          </cell>
          <cell r="K289">
            <v>3.6</v>
          </cell>
          <cell r="M289">
            <v>20000</v>
          </cell>
          <cell r="O289">
            <v>72000</v>
          </cell>
          <cell r="Q289">
            <v>0</v>
          </cell>
          <cell r="U289">
            <v>25.2</v>
          </cell>
          <cell r="V289">
            <v>1</v>
          </cell>
        </row>
        <row r="290">
          <cell r="C290">
            <v>67041.2</v>
          </cell>
          <cell r="E290" t="str">
            <v/>
          </cell>
          <cell r="J290">
            <v>0</v>
          </cell>
          <cell r="K290">
            <v>0</v>
          </cell>
          <cell r="M290">
            <v>0</v>
          </cell>
          <cell r="O290">
            <v>0</v>
          </cell>
          <cell r="Q290">
            <v>0</v>
          </cell>
          <cell r="V290">
            <v>1</v>
          </cell>
        </row>
        <row r="291">
          <cell r="C291">
            <v>67051.199999999997</v>
          </cell>
          <cell r="P291">
            <v>125100</v>
          </cell>
        </row>
        <row r="293">
          <cell r="E293" t="str">
            <v>III</v>
          </cell>
          <cell r="G293" t="str">
            <v>Alat</v>
          </cell>
        </row>
        <row r="294">
          <cell r="C294">
            <v>67001.3</v>
          </cell>
          <cell r="E294" t="str">
            <v/>
          </cell>
          <cell r="J294">
            <v>0</v>
          </cell>
          <cell r="K294">
            <v>0</v>
          </cell>
          <cell r="M294">
            <v>0</v>
          </cell>
          <cell r="O294">
            <v>0</v>
          </cell>
          <cell r="Q294">
            <v>0</v>
          </cell>
          <cell r="U294">
            <v>0</v>
          </cell>
          <cell r="V294">
            <v>1</v>
          </cell>
        </row>
        <row r="295">
          <cell r="C295">
            <v>67011.3</v>
          </cell>
          <cell r="E295" t="str">
            <v/>
          </cell>
          <cell r="J295">
            <v>0</v>
          </cell>
          <cell r="K295">
            <v>0</v>
          </cell>
          <cell r="M295">
            <v>0</v>
          </cell>
          <cell r="O295">
            <v>0</v>
          </cell>
          <cell r="Q295">
            <v>0</v>
          </cell>
          <cell r="U295">
            <v>0</v>
          </cell>
          <cell r="V295">
            <v>1</v>
          </cell>
        </row>
        <row r="296">
          <cell r="C296">
            <v>67021.3</v>
          </cell>
          <cell r="E296" t="str">
            <v/>
          </cell>
          <cell r="J296">
            <v>0</v>
          </cell>
          <cell r="K296">
            <v>0</v>
          </cell>
          <cell r="M296">
            <v>0</v>
          </cell>
          <cell r="O296">
            <v>0</v>
          </cell>
          <cell r="Q296">
            <v>0</v>
          </cell>
          <cell r="U296">
            <v>0</v>
          </cell>
          <cell r="V296">
            <v>1</v>
          </cell>
        </row>
        <row r="297">
          <cell r="C297">
            <v>67031.3</v>
          </cell>
          <cell r="E297" t="str">
            <v/>
          </cell>
          <cell r="J297">
            <v>0</v>
          </cell>
          <cell r="K297">
            <v>0</v>
          </cell>
          <cell r="M297">
            <v>0</v>
          </cell>
          <cell r="O297">
            <v>0</v>
          </cell>
          <cell r="Q297">
            <v>0</v>
          </cell>
          <cell r="U297">
            <v>0</v>
          </cell>
          <cell r="V297">
            <v>1</v>
          </cell>
        </row>
        <row r="298">
          <cell r="C298">
            <v>67041.3</v>
          </cell>
          <cell r="E298" t="str">
            <v/>
          </cell>
          <cell r="J298">
            <v>0</v>
          </cell>
          <cell r="K298">
            <v>0</v>
          </cell>
          <cell r="M298">
            <v>0</v>
          </cell>
          <cell r="O298">
            <v>0</v>
          </cell>
          <cell r="Q298">
            <v>0</v>
          </cell>
          <cell r="U298">
            <v>0</v>
          </cell>
          <cell r="V298">
            <v>1</v>
          </cell>
        </row>
        <row r="299">
          <cell r="C299">
            <v>67051.3</v>
          </cell>
          <cell r="P299">
            <v>0</v>
          </cell>
        </row>
        <row r="300">
          <cell r="E300" t="str">
            <v>Sub Total</v>
          </cell>
          <cell r="O300">
            <v>268958</v>
          </cell>
        </row>
        <row r="301">
          <cell r="E301" t="str">
            <v>Biaya Tidak Langsung dan Laba</v>
          </cell>
          <cell r="J301">
            <v>0.1</v>
          </cell>
          <cell r="O301">
            <v>26895.8</v>
          </cell>
        </row>
        <row r="302">
          <cell r="E302" t="str">
            <v>Jumlah Harga</v>
          </cell>
          <cell r="O302">
            <v>295853.8</v>
          </cell>
        </row>
        <row r="303">
          <cell r="D303">
            <v>67005</v>
          </cell>
          <cell r="E303" t="str">
            <v>Harga Satuan Pekerjaan</v>
          </cell>
          <cell r="J303" t="str">
            <v>m3</v>
          </cell>
          <cell r="K303" t="str">
            <v/>
          </cell>
          <cell r="O303">
            <v>295853.8</v>
          </cell>
        </row>
        <row r="310">
          <cell r="E310" t="str">
            <v>Analisa Harga Satuan (Breakdown of Unit Rate)</v>
          </cell>
        </row>
        <row r="312">
          <cell r="E312" t="str">
            <v>Lokasi</v>
          </cell>
          <cell r="I312" t="str">
            <v>:</v>
          </cell>
          <cell r="J312" t="str">
            <v>Proyek PLB, Paket LCB-6 Lot-4</v>
          </cell>
        </row>
        <row r="313">
          <cell r="D313">
            <v>68000</v>
          </cell>
          <cell r="E313" t="str">
            <v>No. Item</v>
          </cell>
          <cell r="I313" t="str">
            <v>:</v>
          </cell>
          <cell r="J313" t="str">
            <v>5-9</v>
          </cell>
          <cell r="Q313" t="str">
            <v>5-9</v>
          </cell>
          <cell r="R313">
            <v>0</v>
          </cell>
          <cell r="U313" t="str">
            <v>HSP Per</v>
          </cell>
        </row>
        <row r="314">
          <cell r="C314">
            <v>68000</v>
          </cell>
          <cell r="D314">
            <v>68000</v>
          </cell>
          <cell r="E314" t="str">
            <v>Item Pekerjaan</v>
          </cell>
          <cell r="I314" t="str">
            <v>:</v>
          </cell>
          <cell r="J314" t="str">
            <v>Pasangan batu kosong</v>
          </cell>
          <cell r="Q314" t="str">
            <v>Volume</v>
          </cell>
          <cell r="R314" t="str">
            <v>=</v>
          </cell>
          <cell r="S314">
            <v>51</v>
          </cell>
          <cell r="T314" t="str">
            <v>m3</v>
          </cell>
          <cell r="U314">
            <v>1</v>
          </cell>
          <cell r="V314" t="str">
            <v>m3</v>
          </cell>
        </row>
        <row r="315">
          <cell r="Q315" t="str">
            <v>UPAH</v>
          </cell>
          <cell r="R315" t="str">
            <v>BAHAN</v>
          </cell>
          <cell r="S315" t="str">
            <v>ALAT</v>
          </cell>
        </row>
        <row r="316">
          <cell r="D316">
            <v>68000</v>
          </cell>
          <cell r="E316" t="str">
            <v>Uraian Tugas</v>
          </cell>
          <cell r="I316" t="str">
            <v>:</v>
          </cell>
          <cell r="Q316">
            <v>48000</v>
          </cell>
          <cell r="R316">
            <v>32625</v>
          </cell>
          <cell r="S316">
            <v>0</v>
          </cell>
        </row>
        <row r="318">
          <cell r="D318">
            <v>68000</v>
          </cell>
          <cell r="E318" t="str">
            <v>Kapasitas Produksi</v>
          </cell>
          <cell r="I318" t="str">
            <v>:</v>
          </cell>
          <cell r="J318">
            <v>1</v>
          </cell>
          <cell r="K318" t="str">
            <v>m3</v>
          </cell>
        </row>
        <row r="319">
          <cell r="L319" t="str">
            <v>Harga</v>
          </cell>
          <cell r="N319" t="str">
            <v>Jumlah</v>
          </cell>
        </row>
        <row r="320">
          <cell r="E320" t="str">
            <v>No.</v>
          </cell>
          <cell r="F320" t="str">
            <v>U r a i a n</v>
          </cell>
          <cell r="J320" t="str">
            <v>Satuan</v>
          </cell>
          <cell r="K320" t="str">
            <v>Q'ty</v>
          </cell>
          <cell r="L320" t="str">
            <v>Satuan</v>
          </cell>
          <cell r="N320" t="str">
            <v>Harga</v>
          </cell>
          <cell r="Q320" t="str">
            <v>(Prod/Jam)/Nos</v>
          </cell>
          <cell r="R320" t="str">
            <v>Prod/Jam</v>
          </cell>
          <cell r="S320" t="str">
            <v>Jam Opr</v>
          </cell>
          <cell r="T320" t="str">
            <v>Prod/Hari</v>
          </cell>
          <cell r="U320" t="str">
            <v>Nos</v>
          </cell>
          <cell r="V320" t="str">
            <v>Involve</v>
          </cell>
        </row>
        <row r="321">
          <cell r="L321" t="str">
            <v>(Rp.)</v>
          </cell>
          <cell r="N321" t="str">
            <v>(Rp.)</v>
          </cell>
          <cell r="Q321">
            <v>1</v>
          </cell>
          <cell r="R321">
            <v>0</v>
          </cell>
          <cell r="S321">
            <v>7</v>
          </cell>
          <cell r="T321">
            <v>0</v>
          </cell>
        </row>
        <row r="322">
          <cell r="E322" t="str">
            <v>I</v>
          </cell>
          <cell r="G322" t="str">
            <v>Bahan</v>
          </cell>
          <cell r="P322" t="str">
            <v>G.2</v>
          </cell>
        </row>
        <row r="323">
          <cell r="C323">
            <v>68001.100000000006</v>
          </cell>
          <cell r="E323">
            <v>1</v>
          </cell>
          <cell r="G323" t="str">
            <v>Batu Sungai</v>
          </cell>
          <cell r="J323" t="str">
            <v>m3</v>
          </cell>
          <cell r="K323">
            <v>1.2</v>
          </cell>
          <cell r="M323">
            <v>40000</v>
          </cell>
          <cell r="O323">
            <v>48000</v>
          </cell>
          <cell r="Q323">
            <v>1.2</v>
          </cell>
          <cell r="U323">
            <v>1.2</v>
          </cell>
          <cell r="V323">
            <v>1</v>
          </cell>
        </row>
        <row r="324">
          <cell r="C324">
            <v>68011.100000000006</v>
          </cell>
          <cell r="E324" t="str">
            <v/>
          </cell>
          <cell r="J324">
            <v>0</v>
          </cell>
          <cell r="K324">
            <v>0</v>
          </cell>
          <cell r="M324">
            <v>0</v>
          </cell>
          <cell r="O324">
            <v>0</v>
          </cell>
          <cell r="Q324">
            <v>0</v>
          </cell>
          <cell r="U324">
            <v>0</v>
          </cell>
          <cell r="V324">
            <v>1</v>
          </cell>
        </row>
        <row r="325">
          <cell r="C325">
            <v>68021.100000000006</v>
          </cell>
          <cell r="E325" t="str">
            <v/>
          </cell>
          <cell r="I325" t="str">
            <v/>
          </cell>
          <cell r="J325">
            <v>0</v>
          </cell>
          <cell r="K325">
            <v>0</v>
          </cell>
          <cell r="M325">
            <v>0</v>
          </cell>
          <cell r="O325">
            <v>0</v>
          </cell>
          <cell r="Q325">
            <v>0</v>
          </cell>
          <cell r="U325">
            <v>0</v>
          </cell>
        </row>
        <row r="326">
          <cell r="C326">
            <v>68031.100000000006</v>
          </cell>
          <cell r="E326" t="str">
            <v/>
          </cell>
          <cell r="J326">
            <v>0</v>
          </cell>
          <cell r="K326">
            <v>0</v>
          </cell>
          <cell r="M326">
            <v>0</v>
          </cell>
          <cell r="O326">
            <v>0</v>
          </cell>
          <cell r="Q326">
            <v>0</v>
          </cell>
          <cell r="U326">
            <v>0</v>
          </cell>
        </row>
        <row r="327">
          <cell r="C327">
            <v>68041.100000000006</v>
          </cell>
          <cell r="E327" t="str">
            <v/>
          </cell>
          <cell r="J327">
            <v>0</v>
          </cell>
          <cell r="K327">
            <v>0</v>
          </cell>
          <cell r="M327">
            <v>0</v>
          </cell>
          <cell r="O327">
            <v>0</v>
          </cell>
          <cell r="Q327">
            <v>0</v>
          </cell>
        </row>
        <row r="328">
          <cell r="C328">
            <v>68051.100000000006</v>
          </cell>
          <cell r="P328">
            <v>48000</v>
          </cell>
        </row>
        <row r="329">
          <cell r="E329" t="str">
            <v>II</v>
          </cell>
          <cell r="G329" t="str">
            <v>Tenaga</v>
          </cell>
        </row>
        <row r="330">
          <cell r="C330">
            <v>68001.2</v>
          </cell>
          <cell r="E330">
            <v>1</v>
          </cell>
          <cell r="G330" t="str">
            <v>Mandor</v>
          </cell>
          <cell r="J330" t="str">
            <v>OH</v>
          </cell>
          <cell r="K330">
            <v>7.4999999999999997E-2</v>
          </cell>
          <cell r="M330">
            <v>35000</v>
          </cell>
          <cell r="O330">
            <v>2625</v>
          </cell>
          <cell r="P330">
            <v>1</v>
          </cell>
          <cell r="Q330">
            <v>0</v>
          </cell>
          <cell r="U330">
            <v>1</v>
          </cell>
          <cell r="V330">
            <v>1</v>
          </cell>
        </row>
        <row r="331">
          <cell r="C331">
            <v>68011.199999999997</v>
          </cell>
          <cell r="E331">
            <v>2</v>
          </cell>
          <cell r="G331" t="str">
            <v>Pekerja</v>
          </cell>
          <cell r="J331" t="str">
            <v>OH</v>
          </cell>
          <cell r="K331">
            <v>1.5</v>
          </cell>
          <cell r="M331">
            <v>20000</v>
          </cell>
          <cell r="O331">
            <v>30000</v>
          </cell>
          <cell r="Q331">
            <v>0</v>
          </cell>
          <cell r="U331">
            <v>20</v>
          </cell>
          <cell r="V331">
            <v>1</v>
          </cell>
        </row>
        <row r="332">
          <cell r="C332">
            <v>68021.2</v>
          </cell>
          <cell r="E332" t="str">
            <v/>
          </cell>
          <cell r="J332">
            <v>0</v>
          </cell>
          <cell r="K332">
            <v>0</v>
          </cell>
          <cell r="M332">
            <v>0</v>
          </cell>
          <cell r="O332">
            <v>0</v>
          </cell>
          <cell r="Q332">
            <v>0</v>
          </cell>
          <cell r="V332">
            <v>1</v>
          </cell>
        </row>
        <row r="333">
          <cell r="C333">
            <v>68031.199999999997</v>
          </cell>
          <cell r="E333" t="str">
            <v/>
          </cell>
          <cell r="J333">
            <v>0</v>
          </cell>
          <cell r="K333">
            <v>0</v>
          </cell>
          <cell r="M333">
            <v>0</v>
          </cell>
          <cell r="O333">
            <v>0</v>
          </cell>
          <cell r="Q333">
            <v>0</v>
          </cell>
          <cell r="V333">
            <v>1</v>
          </cell>
        </row>
        <row r="334">
          <cell r="C334">
            <v>68041.2</v>
          </cell>
          <cell r="E334" t="str">
            <v/>
          </cell>
          <cell r="J334">
            <v>0</v>
          </cell>
          <cell r="K334">
            <v>0</v>
          </cell>
          <cell r="M334">
            <v>0</v>
          </cell>
          <cell r="O334">
            <v>0</v>
          </cell>
          <cell r="Q334">
            <v>0</v>
          </cell>
          <cell r="V334">
            <v>1</v>
          </cell>
        </row>
        <row r="335">
          <cell r="C335">
            <v>68051.199999999997</v>
          </cell>
          <cell r="P335">
            <v>32625</v>
          </cell>
        </row>
        <row r="337">
          <cell r="E337" t="str">
            <v>III</v>
          </cell>
          <cell r="G337" t="str">
            <v>Alat</v>
          </cell>
        </row>
        <row r="338">
          <cell r="C338">
            <v>68001.3</v>
          </cell>
          <cell r="E338" t="str">
            <v/>
          </cell>
          <cell r="J338">
            <v>0</v>
          </cell>
          <cell r="K338">
            <v>0</v>
          </cell>
          <cell r="M338">
            <v>0</v>
          </cell>
          <cell r="O338">
            <v>0</v>
          </cell>
          <cell r="Q338">
            <v>0</v>
          </cell>
          <cell r="U338">
            <v>0</v>
          </cell>
          <cell r="V338">
            <v>1</v>
          </cell>
        </row>
        <row r="339">
          <cell r="C339">
            <v>68011.3</v>
          </cell>
          <cell r="E339" t="str">
            <v/>
          </cell>
          <cell r="J339">
            <v>0</v>
          </cell>
          <cell r="K339">
            <v>0</v>
          </cell>
          <cell r="M339">
            <v>0</v>
          </cell>
          <cell r="O339">
            <v>0</v>
          </cell>
          <cell r="Q339">
            <v>0</v>
          </cell>
          <cell r="U339">
            <v>0</v>
          </cell>
          <cell r="V339">
            <v>1</v>
          </cell>
        </row>
        <row r="340">
          <cell r="C340">
            <v>68021.3</v>
          </cell>
          <cell r="E340" t="str">
            <v/>
          </cell>
          <cell r="J340">
            <v>0</v>
          </cell>
          <cell r="K340">
            <v>0</v>
          </cell>
          <cell r="M340">
            <v>0</v>
          </cell>
          <cell r="O340">
            <v>0</v>
          </cell>
          <cell r="Q340">
            <v>0</v>
          </cell>
          <cell r="U340">
            <v>0</v>
          </cell>
          <cell r="V340">
            <v>1</v>
          </cell>
        </row>
        <row r="341">
          <cell r="C341">
            <v>68031.3</v>
          </cell>
          <cell r="E341" t="str">
            <v/>
          </cell>
          <cell r="J341">
            <v>0</v>
          </cell>
          <cell r="K341">
            <v>0</v>
          </cell>
          <cell r="M341">
            <v>0</v>
          </cell>
          <cell r="O341">
            <v>0</v>
          </cell>
          <cell r="Q341">
            <v>0</v>
          </cell>
          <cell r="U341">
            <v>0</v>
          </cell>
          <cell r="V341">
            <v>1</v>
          </cell>
        </row>
        <row r="342">
          <cell r="C342">
            <v>68041.3</v>
          </cell>
          <cell r="E342" t="str">
            <v/>
          </cell>
          <cell r="J342">
            <v>0</v>
          </cell>
          <cell r="K342">
            <v>0</v>
          </cell>
          <cell r="M342">
            <v>0</v>
          </cell>
          <cell r="O342">
            <v>0</v>
          </cell>
          <cell r="Q342">
            <v>0</v>
          </cell>
          <cell r="U342">
            <v>0</v>
          </cell>
          <cell r="V342">
            <v>1</v>
          </cell>
        </row>
        <row r="343">
          <cell r="C343">
            <v>68051.3</v>
          </cell>
          <cell r="P343">
            <v>0</v>
          </cell>
        </row>
        <row r="344">
          <cell r="E344" t="str">
            <v>Sub Total</v>
          </cell>
          <cell r="O344">
            <v>80625</v>
          </cell>
        </row>
        <row r="345">
          <cell r="E345" t="str">
            <v>Biaya Tidak Langsung dan Laba</v>
          </cell>
          <cell r="J345">
            <v>0.1</v>
          </cell>
          <cell r="O345">
            <v>8062.5</v>
          </cell>
        </row>
        <row r="346">
          <cell r="E346" t="str">
            <v>Jumlah Harga</v>
          </cell>
          <cell r="O346">
            <v>88687.5</v>
          </cell>
        </row>
        <row r="347">
          <cell r="D347">
            <v>68005</v>
          </cell>
          <cell r="E347" t="str">
            <v>Harga Satuan Pekerjaan</v>
          </cell>
          <cell r="J347" t="str">
            <v>m3</v>
          </cell>
          <cell r="K347" t="str">
            <v/>
          </cell>
          <cell r="O347">
            <v>88687.5</v>
          </cell>
        </row>
        <row r="354">
          <cell r="E354" t="str">
            <v>Analisa Harga Satuan (Breakdown of Unit Rate)</v>
          </cell>
        </row>
        <row r="356">
          <cell r="E356" t="str">
            <v>Lokasi</v>
          </cell>
          <cell r="I356" t="str">
            <v>:</v>
          </cell>
          <cell r="J356" t="str">
            <v>Proyek PLB, Paket LCB-6 Lot-4</v>
          </cell>
        </row>
        <row r="357">
          <cell r="D357">
            <v>69000</v>
          </cell>
          <cell r="E357" t="str">
            <v>No. Item</v>
          </cell>
          <cell r="I357" t="str">
            <v>:</v>
          </cell>
          <cell r="J357" t="str">
            <v>5-10</v>
          </cell>
          <cell r="K357" t="str">
            <v>, 6-2-4</v>
          </cell>
          <cell r="Q357" t="str">
            <v>5-10</v>
          </cell>
          <cell r="R357" t="str">
            <v>, 6-2-4</v>
          </cell>
          <cell r="U357" t="str">
            <v>HSP Per</v>
          </cell>
        </row>
        <row r="358">
          <cell r="C358">
            <v>69000</v>
          </cell>
          <cell r="D358">
            <v>69000</v>
          </cell>
          <cell r="E358" t="str">
            <v>Item Pekerjaan</v>
          </cell>
          <cell r="I358" t="str">
            <v>:</v>
          </cell>
          <cell r="J358" t="str">
            <v>Beton (K-175)</v>
          </cell>
          <cell r="Q358" t="str">
            <v>Volume</v>
          </cell>
          <cell r="R358" t="str">
            <v>=</v>
          </cell>
          <cell r="S358">
            <v>984.34</v>
          </cell>
          <cell r="T358" t="str">
            <v>m3</v>
          </cell>
          <cell r="U358">
            <v>1</v>
          </cell>
          <cell r="V358" t="str">
            <v>m3</v>
          </cell>
        </row>
        <row r="359">
          <cell r="Q359" t="str">
            <v>UPAH</v>
          </cell>
          <cell r="R359" t="str">
            <v>BAHAN</v>
          </cell>
          <cell r="S359" t="str">
            <v>ALAT</v>
          </cell>
        </row>
        <row r="360">
          <cell r="D360">
            <v>69000</v>
          </cell>
          <cell r="E360" t="str">
            <v>Uraian Tugas</v>
          </cell>
          <cell r="I360" t="str">
            <v>:</v>
          </cell>
          <cell r="Q360">
            <v>250300</v>
          </cell>
          <cell r="R360">
            <v>169500</v>
          </cell>
          <cell r="S360">
            <v>30842.65</v>
          </cell>
        </row>
        <row r="362">
          <cell r="D362">
            <v>69000</v>
          </cell>
          <cell r="E362" t="str">
            <v>Kapasitas Produksi</v>
          </cell>
          <cell r="I362" t="str">
            <v>:</v>
          </cell>
          <cell r="J362">
            <v>1</v>
          </cell>
          <cell r="K362" t="str">
            <v>m3</v>
          </cell>
          <cell r="L362">
            <v>0</v>
          </cell>
        </row>
        <row r="363">
          <cell r="L363" t="str">
            <v>Harga</v>
          </cell>
          <cell r="N363" t="str">
            <v>Jumlah</v>
          </cell>
        </row>
        <row r="364">
          <cell r="E364" t="str">
            <v>No.</v>
          </cell>
          <cell r="F364" t="str">
            <v>U r a i a n</v>
          </cell>
          <cell r="J364" t="str">
            <v>Satuan</v>
          </cell>
          <cell r="K364" t="str">
            <v>Q'ty</v>
          </cell>
          <cell r="L364" t="str">
            <v>Satuan</v>
          </cell>
          <cell r="N364" t="str">
            <v>Harga</v>
          </cell>
          <cell r="Q364" t="str">
            <v>(Prod/Jam)/Nos</v>
          </cell>
          <cell r="R364" t="str">
            <v>Prod/Jam</v>
          </cell>
          <cell r="S364" t="str">
            <v>Jam Opr</v>
          </cell>
          <cell r="T364" t="str">
            <v>Prod/Hari</v>
          </cell>
          <cell r="U364" t="str">
            <v>Nos</v>
          </cell>
          <cell r="V364" t="str">
            <v>Involve</v>
          </cell>
        </row>
        <row r="365">
          <cell r="L365" t="str">
            <v>(Rp.)</v>
          </cell>
          <cell r="N365" t="str">
            <v>(Rp.)</v>
          </cell>
          <cell r="Q365">
            <v>1</v>
          </cell>
          <cell r="R365">
            <v>7</v>
          </cell>
          <cell r="S365">
            <v>7</v>
          </cell>
          <cell r="T365">
            <v>49</v>
          </cell>
        </row>
        <row r="366">
          <cell r="E366" t="str">
            <v>I</v>
          </cell>
          <cell r="G366" t="str">
            <v>Bahan</v>
          </cell>
        </row>
        <row r="367">
          <cell r="C367">
            <v>69001.100000000006</v>
          </cell>
          <cell r="E367">
            <v>1</v>
          </cell>
          <cell r="G367" t="str">
            <v>Semen Portland</v>
          </cell>
          <cell r="J367" t="str">
            <v>kg</v>
          </cell>
          <cell r="K367">
            <v>340</v>
          </cell>
          <cell r="M367">
            <v>560</v>
          </cell>
          <cell r="O367">
            <v>190400</v>
          </cell>
          <cell r="P367">
            <v>1</v>
          </cell>
          <cell r="Q367">
            <v>350</v>
          </cell>
          <cell r="U367">
            <v>350</v>
          </cell>
          <cell r="V367">
            <v>1</v>
          </cell>
        </row>
        <row r="368">
          <cell r="C368">
            <v>69011.100000000006</v>
          </cell>
          <cell r="E368">
            <v>2</v>
          </cell>
          <cell r="G368" t="str">
            <v>Pasir Beton</v>
          </cell>
          <cell r="J368" t="str">
            <v>m3</v>
          </cell>
          <cell r="K368">
            <v>0.54</v>
          </cell>
          <cell r="M368">
            <v>35000</v>
          </cell>
          <cell r="O368">
            <v>18900</v>
          </cell>
          <cell r="Q368">
            <v>0.54</v>
          </cell>
          <cell r="U368">
            <v>0.54</v>
          </cell>
          <cell r="V368">
            <v>1</v>
          </cell>
        </row>
        <row r="369">
          <cell r="C369">
            <v>69021.100000000006</v>
          </cell>
          <cell r="E369">
            <v>3</v>
          </cell>
          <cell r="G369" t="str">
            <v>Batu Pecah 3/4 cm</v>
          </cell>
          <cell r="I369" t="str">
            <v/>
          </cell>
          <cell r="J369" t="str">
            <v>m3</v>
          </cell>
          <cell r="K369">
            <v>0.82</v>
          </cell>
          <cell r="M369">
            <v>50000</v>
          </cell>
          <cell r="O369">
            <v>41000</v>
          </cell>
          <cell r="Q369">
            <v>0.82</v>
          </cell>
          <cell r="U369">
            <v>0.82</v>
          </cell>
          <cell r="V369">
            <v>1</v>
          </cell>
        </row>
        <row r="370">
          <cell r="C370">
            <v>69031.100000000006</v>
          </cell>
          <cell r="E370" t="str">
            <v/>
          </cell>
          <cell r="J370">
            <v>0</v>
          </cell>
          <cell r="K370">
            <v>0</v>
          </cell>
          <cell r="M370">
            <v>0</v>
          </cell>
          <cell r="O370">
            <v>0</v>
          </cell>
          <cell r="Q370">
            <v>0</v>
          </cell>
          <cell r="U370">
            <v>0</v>
          </cell>
          <cell r="V370">
            <v>1</v>
          </cell>
        </row>
        <row r="371">
          <cell r="C371">
            <v>69041.100000000006</v>
          </cell>
          <cell r="E371" t="str">
            <v/>
          </cell>
          <cell r="J371">
            <v>0</v>
          </cell>
          <cell r="K371">
            <v>0</v>
          </cell>
          <cell r="M371">
            <v>0</v>
          </cell>
          <cell r="O371">
            <v>0</v>
          </cell>
          <cell r="Q371">
            <v>0</v>
          </cell>
          <cell r="V371">
            <v>1</v>
          </cell>
        </row>
        <row r="372">
          <cell r="C372">
            <v>69051.100000000006</v>
          </cell>
          <cell r="P372">
            <v>250300</v>
          </cell>
        </row>
        <row r="373">
          <cell r="E373" t="str">
            <v>II</v>
          </cell>
          <cell r="G373" t="str">
            <v>Tenaga</v>
          </cell>
        </row>
        <row r="374">
          <cell r="C374">
            <v>69001.2</v>
          </cell>
          <cell r="E374">
            <v>1</v>
          </cell>
          <cell r="G374" t="str">
            <v>Mandor</v>
          </cell>
          <cell r="J374" t="str">
            <v>OH</v>
          </cell>
          <cell r="K374">
            <v>0.3</v>
          </cell>
          <cell r="M374">
            <v>35000</v>
          </cell>
          <cell r="O374">
            <v>10500</v>
          </cell>
          <cell r="P374">
            <v>1</v>
          </cell>
          <cell r="Q374">
            <v>3.2666666666666666</v>
          </cell>
          <cell r="T374">
            <v>0.30612244897959184</v>
          </cell>
          <cell r="U374">
            <v>15</v>
          </cell>
          <cell r="V374">
            <v>1</v>
          </cell>
        </row>
        <row r="375">
          <cell r="C375">
            <v>69011.199999999997</v>
          </cell>
          <cell r="E375">
            <v>2</v>
          </cell>
          <cell r="G375" t="str">
            <v>Kepala Tukang Batu</v>
          </cell>
          <cell r="J375" t="str">
            <v>OH</v>
          </cell>
          <cell r="K375">
            <v>0.1</v>
          </cell>
          <cell r="M375">
            <v>40000</v>
          </cell>
          <cell r="O375">
            <v>4000</v>
          </cell>
          <cell r="Q375">
            <v>9.8000000000000007</v>
          </cell>
          <cell r="T375">
            <v>0.10204081632653061</v>
          </cell>
          <cell r="U375">
            <v>5</v>
          </cell>
          <cell r="V375">
            <v>1</v>
          </cell>
        </row>
        <row r="376">
          <cell r="C376">
            <v>69021.2</v>
          </cell>
          <cell r="E376">
            <v>3</v>
          </cell>
          <cell r="G376" t="str">
            <v>Tukang Batu</v>
          </cell>
          <cell r="J376" t="str">
            <v>OH</v>
          </cell>
          <cell r="K376">
            <v>1</v>
          </cell>
          <cell r="M376">
            <v>35000</v>
          </cell>
          <cell r="O376">
            <v>35000</v>
          </cell>
          <cell r="Q376">
            <v>1</v>
          </cell>
          <cell r="T376">
            <v>1</v>
          </cell>
          <cell r="U376">
            <v>49</v>
          </cell>
          <cell r="V376">
            <v>1</v>
          </cell>
        </row>
        <row r="377">
          <cell r="C377">
            <v>69031.199999999997</v>
          </cell>
          <cell r="E377">
            <v>4</v>
          </cell>
          <cell r="G377" t="str">
            <v>Pekerja</v>
          </cell>
          <cell r="J377" t="str">
            <v>OH</v>
          </cell>
          <cell r="K377">
            <v>6</v>
          </cell>
          <cell r="M377">
            <v>20000</v>
          </cell>
          <cell r="O377">
            <v>120000</v>
          </cell>
          <cell r="Q377">
            <v>0.16666666666666666</v>
          </cell>
          <cell r="T377">
            <v>6</v>
          </cell>
          <cell r="U377">
            <v>294</v>
          </cell>
          <cell r="V377">
            <v>1</v>
          </cell>
        </row>
        <row r="378">
          <cell r="C378">
            <v>69041.2</v>
          </cell>
          <cell r="E378" t="str">
            <v/>
          </cell>
          <cell r="J378">
            <v>0</v>
          </cell>
          <cell r="K378">
            <v>0</v>
          </cell>
          <cell r="M378">
            <v>0</v>
          </cell>
          <cell r="O378">
            <v>0</v>
          </cell>
          <cell r="Q378">
            <v>0</v>
          </cell>
          <cell r="V378">
            <v>1</v>
          </cell>
        </row>
        <row r="379">
          <cell r="C379">
            <v>69051.199999999997</v>
          </cell>
          <cell r="P379">
            <v>169500</v>
          </cell>
        </row>
        <row r="381">
          <cell r="E381" t="str">
            <v>III</v>
          </cell>
          <cell r="G381" t="str">
            <v>Alat</v>
          </cell>
        </row>
        <row r="382">
          <cell r="C382">
            <v>69001.3</v>
          </cell>
          <cell r="E382">
            <v>1</v>
          </cell>
          <cell r="G382" t="str">
            <v>Molen</v>
          </cell>
          <cell r="J382" t="str">
            <v>Unit/ hari</v>
          </cell>
          <cell r="K382">
            <v>0.14280000000000001</v>
          </cell>
          <cell r="M382">
            <v>97845</v>
          </cell>
          <cell r="O382">
            <v>13972.26</v>
          </cell>
          <cell r="Q382">
            <v>7</v>
          </cell>
          <cell r="R382">
            <v>7</v>
          </cell>
          <cell r="U382">
            <v>1</v>
          </cell>
          <cell r="V382">
            <v>1</v>
          </cell>
        </row>
        <row r="383">
          <cell r="C383">
            <v>69011.3</v>
          </cell>
          <cell r="E383">
            <v>2</v>
          </cell>
          <cell r="G383" t="str">
            <v>Vibrator/ pemadat beton</v>
          </cell>
          <cell r="J383" t="str">
            <v>Unit/ hari</v>
          </cell>
          <cell r="K383">
            <v>0.14280000000000001</v>
          </cell>
          <cell r="M383">
            <v>118140</v>
          </cell>
          <cell r="O383">
            <v>16870.39</v>
          </cell>
          <cell r="Q383">
            <v>7</v>
          </cell>
          <cell r="R383">
            <v>7</v>
          </cell>
          <cell r="U383">
            <v>1</v>
          </cell>
          <cell r="V383">
            <v>1</v>
          </cell>
        </row>
        <row r="384">
          <cell r="C384">
            <v>69021.3</v>
          </cell>
          <cell r="E384" t="str">
            <v/>
          </cell>
          <cell r="J384">
            <v>0</v>
          </cell>
          <cell r="K384">
            <v>0</v>
          </cell>
          <cell r="M384">
            <v>0</v>
          </cell>
          <cell r="O384">
            <v>0</v>
          </cell>
          <cell r="Q384">
            <v>0</v>
          </cell>
          <cell r="U384">
            <v>0</v>
          </cell>
          <cell r="V384">
            <v>1</v>
          </cell>
        </row>
        <row r="385">
          <cell r="C385">
            <v>69031.3</v>
          </cell>
          <cell r="E385" t="str">
            <v/>
          </cell>
          <cell r="J385">
            <v>0</v>
          </cell>
          <cell r="K385">
            <v>0</v>
          </cell>
          <cell r="M385">
            <v>0</v>
          </cell>
          <cell r="O385">
            <v>0</v>
          </cell>
          <cell r="Q385">
            <v>0</v>
          </cell>
          <cell r="U385">
            <v>0</v>
          </cell>
          <cell r="V385">
            <v>1</v>
          </cell>
        </row>
        <row r="386">
          <cell r="C386">
            <v>69041.3</v>
          </cell>
          <cell r="E386" t="str">
            <v/>
          </cell>
          <cell r="J386">
            <v>0</v>
          </cell>
          <cell r="K386">
            <v>0</v>
          </cell>
          <cell r="M386">
            <v>0</v>
          </cell>
          <cell r="O386">
            <v>0</v>
          </cell>
          <cell r="Q386">
            <v>0</v>
          </cell>
          <cell r="U386">
            <v>0</v>
          </cell>
          <cell r="V386">
            <v>1</v>
          </cell>
        </row>
        <row r="387">
          <cell r="C387">
            <v>69051.3</v>
          </cell>
          <cell r="P387">
            <v>30842.65</v>
          </cell>
        </row>
        <row r="388">
          <cell r="E388" t="str">
            <v>Sub Total</v>
          </cell>
          <cell r="O388">
            <v>450642.65</v>
          </cell>
        </row>
        <row r="389">
          <cell r="E389" t="str">
            <v>Biaya Tidak Langsung dan Laba</v>
          </cell>
          <cell r="J389">
            <v>0.1</v>
          </cell>
          <cell r="O389">
            <v>45064.26</v>
          </cell>
        </row>
        <row r="390">
          <cell r="E390" t="str">
            <v>Jumlah Harga</v>
          </cell>
          <cell r="O390">
            <v>495706.91000000003</v>
          </cell>
        </row>
        <row r="391">
          <cell r="D391">
            <v>69005</v>
          </cell>
          <cell r="E391" t="str">
            <v>Harga Satuan Pekerjaan</v>
          </cell>
          <cell r="J391" t="str">
            <v>m3</v>
          </cell>
          <cell r="K391" t="str">
            <v/>
          </cell>
          <cell r="O391">
            <v>495706.91000000003</v>
          </cell>
        </row>
        <row r="398">
          <cell r="E398" t="str">
            <v>Analisa Harga Satuan (Breakdown of Unit Rate)</v>
          </cell>
        </row>
        <row r="400">
          <cell r="E400" t="str">
            <v>Lokasi</v>
          </cell>
          <cell r="I400" t="str">
            <v>:</v>
          </cell>
          <cell r="J400" t="str">
            <v>Proyek PLB, Paket LCB-6 Lot-4</v>
          </cell>
        </row>
        <row r="401">
          <cell r="D401">
            <v>70000</v>
          </cell>
          <cell r="E401" t="str">
            <v>No. Item</v>
          </cell>
          <cell r="I401" t="str">
            <v>:</v>
          </cell>
          <cell r="J401" t="str">
            <v>5-11</v>
          </cell>
          <cell r="K401" t="str">
            <v>, 6-2-5</v>
          </cell>
          <cell r="Q401" t="str">
            <v>5-11</v>
          </cell>
          <cell r="R401" t="str">
            <v>, 6-2-5</v>
          </cell>
          <cell r="U401" t="str">
            <v>HSP Per</v>
          </cell>
        </row>
        <row r="402">
          <cell r="C402">
            <v>70000</v>
          </cell>
          <cell r="D402">
            <v>70000</v>
          </cell>
          <cell r="E402" t="str">
            <v>Item Pekerjaan</v>
          </cell>
          <cell r="I402" t="str">
            <v>:</v>
          </cell>
          <cell r="J402" t="str">
            <v>Pasang bekisting</v>
          </cell>
          <cell r="Q402" t="str">
            <v>Volume</v>
          </cell>
          <cell r="R402" t="str">
            <v>=</v>
          </cell>
          <cell r="S402">
            <v>3978.75</v>
          </cell>
          <cell r="T402" t="str">
            <v>m2</v>
          </cell>
          <cell r="U402">
            <v>1</v>
          </cell>
          <cell r="V402" t="str">
            <v>m3</v>
          </cell>
        </row>
        <row r="403">
          <cell r="Q403" t="str">
            <v>UPAH</v>
          </cell>
          <cell r="R403" t="str">
            <v>BAHAN</v>
          </cell>
          <cell r="S403" t="str">
            <v>ALAT</v>
          </cell>
        </row>
        <row r="404">
          <cell r="D404">
            <v>70000</v>
          </cell>
          <cell r="E404" t="str">
            <v>Uraian Tugas</v>
          </cell>
          <cell r="I404" t="str">
            <v>:</v>
          </cell>
          <cell r="Q404">
            <v>18000</v>
          </cell>
          <cell r="R404">
            <v>23850</v>
          </cell>
          <cell r="S404">
            <v>0</v>
          </cell>
        </row>
        <row r="406">
          <cell r="D406">
            <v>70000</v>
          </cell>
          <cell r="E406" t="str">
            <v>Kapasitas Produksi</v>
          </cell>
          <cell r="I406" t="str">
            <v>:</v>
          </cell>
          <cell r="J406">
            <v>1</v>
          </cell>
          <cell r="K406" t="str">
            <v>m2</v>
          </cell>
          <cell r="L406">
            <v>0</v>
          </cell>
        </row>
        <row r="407">
          <cell r="L407" t="str">
            <v>Harga</v>
          </cell>
          <cell r="N407" t="str">
            <v>Jumlah</v>
          </cell>
        </row>
        <row r="408">
          <cell r="E408" t="str">
            <v>No.</v>
          </cell>
          <cell r="F408" t="str">
            <v>U r a i a n</v>
          </cell>
          <cell r="J408" t="str">
            <v>Satuan</v>
          </cell>
          <cell r="K408" t="str">
            <v>Q'ty</v>
          </cell>
          <cell r="L408" t="str">
            <v>Satuan</v>
          </cell>
          <cell r="N408" t="str">
            <v>Harga</v>
          </cell>
          <cell r="Q408" t="str">
            <v>(Prod/Jam)/Nos</v>
          </cell>
          <cell r="R408" t="str">
            <v>Prod/Jam</v>
          </cell>
          <cell r="S408" t="str">
            <v>Jam Opr</v>
          </cell>
          <cell r="T408" t="str">
            <v>Prod/Hari</v>
          </cell>
          <cell r="U408" t="str">
            <v>Nos</v>
          </cell>
          <cell r="V408" t="str">
            <v>Involve</v>
          </cell>
        </row>
        <row r="409">
          <cell r="L409" t="str">
            <v>(Rp.)</v>
          </cell>
          <cell r="N409" t="str">
            <v>(Rp.)</v>
          </cell>
          <cell r="Q409">
            <v>1</v>
          </cell>
          <cell r="R409">
            <v>0</v>
          </cell>
          <cell r="S409">
            <v>7</v>
          </cell>
          <cell r="T409">
            <v>0</v>
          </cell>
        </row>
        <row r="410">
          <cell r="E410" t="str">
            <v>I</v>
          </cell>
          <cell r="G410" t="str">
            <v>Bahan</v>
          </cell>
          <cell r="P410">
            <v>1</v>
          </cell>
        </row>
        <row r="411">
          <cell r="C411">
            <v>70001.100000000006</v>
          </cell>
          <cell r="E411">
            <v>1</v>
          </cell>
          <cell r="G411" t="str">
            <v>Kayu, klas III</v>
          </cell>
          <cell r="J411" t="str">
            <v>m3</v>
          </cell>
          <cell r="K411">
            <v>0.02</v>
          </cell>
          <cell r="M411">
            <v>750000</v>
          </cell>
          <cell r="O411">
            <v>15000</v>
          </cell>
          <cell r="P411" t="str">
            <v>hal.259</v>
          </cell>
          <cell r="Q411">
            <v>0</v>
          </cell>
          <cell r="U411">
            <v>0</v>
          </cell>
          <cell r="V411">
            <v>1</v>
          </cell>
        </row>
        <row r="412">
          <cell r="C412">
            <v>70011.100000000006</v>
          </cell>
          <cell r="E412">
            <v>2</v>
          </cell>
          <cell r="G412" t="str">
            <v>Paku</v>
          </cell>
          <cell r="J412" t="str">
            <v>kg</v>
          </cell>
          <cell r="K412">
            <v>0.4</v>
          </cell>
          <cell r="M412">
            <v>7500</v>
          </cell>
          <cell r="O412">
            <v>3000</v>
          </cell>
          <cell r="Q412">
            <v>0</v>
          </cell>
          <cell r="U412">
            <v>0</v>
          </cell>
          <cell r="V412">
            <v>1</v>
          </cell>
        </row>
        <row r="413">
          <cell r="C413">
            <v>70021.100000000006</v>
          </cell>
          <cell r="E413" t="str">
            <v/>
          </cell>
          <cell r="I413" t="str">
            <v/>
          </cell>
          <cell r="J413">
            <v>0</v>
          </cell>
          <cell r="M413">
            <v>0</v>
          </cell>
          <cell r="O413">
            <v>0</v>
          </cell>
          <cell r="Q413">
            <v>0</v>
          </cell>
          <cell r="U413">
            <v>0</v>
          </cell>
        </row>
        <row r="414">
          <cell r="C414">
            <v>70031.100000000006</v>
          </cell>
          <cell r="E414" t="str">
            <v/>
          </cell>
          <cell r="J414">
            <v>0</v>
          </cell>
          <cell r="K414">
            <v>0</v>
          </cell>
          <cell r="M414">
            <v>0</v>
          </cell>
          <cell r="O414">
            <v>0</v>
          </cell>
          <cell r="P414">
            <v>0.99211095608591704</v>
          </cell>
          <cell r="Q414">
            <v>0</v>
          </cell>
          <cell r="U414">
            <v>0</v>
          </cell>
        </row>
        <row r="415">
          <cell r="C415">
            <v>70041.100000000006</v>
          </cell>
          <cell r="E415" t="str">
            <v/>
          </cell>
          <cell r="J415">
            <v>0</v>
          </cell>
          <cell r="K415">
            <v>0</v>
          </cell>
          <cell r="M415">
            <v>0</v>
          </cell>
          <cell r="O415">
            <v>0</v>
          </cell>
          <cell r="Q415">
            <v>0</v>
          </cell>
        </row>
        <row r="416">
          <cell r="C416">
            <v>70051.100000000006</v>
          </cell>
          <cell r="P416">
            <v>18000</v>
          </cell>
        </row>
        <row r="417">
          <cell r="E417" t="str">
            <v>II</v>
          </cell>
          <cell r="G417" t="str">
            <v>Tenaga</v>
          </cell>
        </row>
        <row r="418">
          <cell r="C418">
            <v>70001.2</v>
          </cell>
          <cell r="E418">
            <v>1</v>
          </cell>
          <cell r="G418" t="str">
            <v>Mandor</v>
          </cell>
          <cell r="J418" t="str">
            <v>OH</v>
          </cell>
          <cell r="K418">
            <v>0.01</v>
          </cell>
          <cell r="M418">
            <v>35000</v>
          </cell>
          <cell r="O418">
            <v>350</v>
          </cell>
          <cell r="P418">
            <v>1</v>
          </cell>
          <cell r="Q418">
            <v>0</v>
          </cell>
          <cell r="U418">
            <v>1</v>
          </cell>
          <cell r="V418">
            <v>1</v>
          </cell>
        </row>
        <row r="419">
          <cell r="C419">
            <v>70011.199999999997</v>
          </cell>
          <cell r="E419">
            <v>2</v>
          </cell>
          <cell r="G419" t="str">
            <v>Kepala Tukang Kayu</v>
          </cell>
          <cell r="J419" t="str">
            <v>OH</v>
          </cell>
          <cell r="K419">
            <v>0.05</v>
          </cell>
          <cell r="M419">
            <v>40000</v>
          </cell>
          <cell r="O419">
            <v>2000</v>
          </cell>
          <cell r="Q419">
            <v>0</v>
          </cell>
          <cell r="U419">
            <v>4</v>
          </cell>
          <cell r="V419">
            <v>1</v>
          </cell>
        </row>
        <row r="420">
          <cell r="C420">
            <v>70021.2</v>
          </cell>
          <cell r="E420">
            <v>3</v>
          </cell>
          <cell r="G420" t="str">
            <v>Tukang Kayu</v>
          </cell>
          <cell r="J420" t="str">
            <v>OH</v>
          </cell>
          <cell r="K420">
            <v>0.5</v>
          </cell>
          <cell r="M420">
            <v>35000</v>
          </cell>
          <cell r="O420">
            <v>17500</v>
          </cell>
          <cell r="Q420">
            <v>0</v>
          </cell>
          <cell r="V420">
            <v>1</v>
          </cell>
        </row>
        <row r="421">
          <cell r="C421">
            <v>70031.199999999997</v>
          </cell>
          <cell r="E421">
            <v>4</v>
          </cell>
          <cell r="G421" t="str">
            <v>Pekerja</v>
          </cell>
          <cell r="J421" t="str">
            <v>OH</v>
          </cell>
          <cell r="K421">
            <v>0.2</v>
          </cell>
          <cell r="M421">
            <v>20000</v>
          </cell>
          <cell r="O421">
            <v>4000</v>
          </cell>
          <cell r="Q421">
            <v>0</v>
          </cell>
          <cell r="V421">
            <v>1</v>
          </cell>
        </row>
        <row r="422">
          <cell r="C422">
            <v>70041.2</v>
          </cell>
          <cell r="E422" t="str">
            <v/>
          </cell>
          <cell r="J422">
            <v>0</v>
          </cell>
          <cell r="K422">
            <v>0</v>
          </cell>
          <cell r="M422">
            <v>0</v>
          </cell>
          <cell r="O422">
            <v>0</v>
          </cell>
          <cell r="Q422">
            <v>0</v>
          </cell>
          <cell r="V422">
            <v>1</v>
          </cell>
        </row>
        <row r="423">
          <cell r="C423">
            <v>70051.199999999997</v>
          </cell>
          <cell r="P423">
            <v>23850</v>
          </cell>
        </row>
        <row r="425">
          <cell r="E425" t="str">
            <v>III</v>
          </cell>
          <cell r="G425" t="str">
            <v>Alat</v>
          </cell>
        </row>
        <row r="426">
          <cell r="C426">
            <v>70001.3</v>
          </cell>
          <cell r="E426" t="str">
            <v/>
          </cell>
          <cell r="J426">
            <v>0</v>
          </cell>
          <cell r="K426">
            <v>0</v>
          </cell>
          <cell r="M426">
            <v>0</v>
          </cell>
          <cell r="O426">
            <v>0</v>
          </cell>
          <cell r="Q426">
            <v>0</v>
          </cell>
          <cell r="U426">
            <v>0</v>
          </cell>
          <cell r="V426">
            <v>1</v>
          </cell>
        </row>
        <row r="427">
          <cell r="C427">
            <v>70011.3</v>
          </cell>
          <cell r="E427" t="str">
            <v/>
          </cell>
          <cell r="J427">
            <v>0</v>
          </cell>
          <cell r="K427">
            <v>0</v>
          </cell>
          <cell r="M427">
            <v>0</v>
          </cell>
          <cell r="O427">
            <v>0</v>
          </cell>
          <cell r="Q427">
            <v>0</v>
          </cell>
          <cell r="U427">
            <v>0</v>
          </cell>
          <cell r="V427">
            <v>1</v>
          </cell>
        </row>
        <row r="428">
          <cell r="C428">
            <v>70021.3</v>
          </cell>
          <cell r="E428" t="str">
            <v/>
          </cell>
          <cell r="J428">
            <v>0</v>
          </cell>
          <cell r="K428">
            <v>0</v>
          </cell>
          <cell r="M428">
            <v>0</v>
          </cell>
          <cell r="O428">
            <v>0</v>
          </cell>
          <cell r="Q428">
            <v>0</v>
          </cell>
          <cell r="U428">
            <v>0</v>
          </cell>
          <cell r="V428">
            <v>1</v>
          </cell>
        </row>
        <row r="429">
          <cell r="C429">
            <v>70031.3</v>
          </cell>
          <cell r="E429" t="str">
            <v/>
          </cell>
          <cell r="J429">
            <v>0</v>
          </cell>
          <cell r="K429">
            <v>0</v>
          </cell>
          <cell r="M429">
            <v>0</v>
          </cell>
          <cell r="O429">
            <v>0</v>
          </cell>
          <cell r="Q429">
            <v>0</v>
          </cell>
          <cell r="U429">
            <v>0</v>
          </cell>
          <cell r="V429">
            <v>1</v>
          </cell>
        </row>
        <row r="430">
          <cell r="C430">
            <v>70041.3</v>
          </cell>
          <cell r="E430" t="str">
            <v/>
          </cell>
          <cell r="J430">
            <v>0</v>
          </cell>
          <cell r="K430">
            <v>0</v>
          </cell>
          <cell r="M430">
            <v>0</v>
          </cell>
          <cell r="O430">
            <v>0</v>
          </cell>
          <cell r="Q430">
            <v>0</v>
          </cell>
          <cell r="U430">
            <v>0</v>
          </cell>
          <cell r="V430">
            <v>1</v>
          </cell>
        </row>
        <row r="431">
          <cell r="C431">
            <v>70051.3</v>
          </cell>
          <cell r="P431">
            <v>0</v>
          </cell>
        </row>
        <row r="432">
          <cell r="E432" t="str">
            <v>Sub Total</v>
          </cell>
          <cell r="O432">
            <v>41850</v>
          </cell>
        </row>
        <row r="433">
          <cell r="E433" t="str">
            <v>Biaya Tidak Langsung dan Laba</v>
          </cell>
          <cell r="J433">
            <v>0.1</v>
          </cell>
          <cell r="O433">
            <v>4185</v>
          </cell>
        </row>
        <row r="434">
          <cell r="E434" t="str">
            <v>Jumlah Harga</v>
          </cell>
          <cell r="O434">
            <v>46035</v>
          </cell>
        </row>
        <row r="435">
          <cell r="D435">
            <v>70005</v>
          </cell>
          <cell r="E435" t="str">
            <v>Harga Satuan Pekerjaan</v>
          </cell>
          <cell r="J435" t="str">
            <v>m2</v>
          </cell>
          <cell r="K435" t="str">
            <v/>
          </cell>
          <cell r="O435">
            <v>46035</v>
          </cell>
        </row>
        <row r="442">
          <cell r="E442" t="str">
            <v>Analisa Harga Satuan (Breakdown of Unit Rate)</v>
          </cell>
        </row>
        <row r="444">
          <cell r="E444" t="str">
            <v>Lokasi</v>
          </cell>
          <cell r="I444" t="str">
            <v>:</v>
          </cell>
          <cell r="J444" t="str">
            <v>Proyek PLB, Paket LCB-6 Lot-4</v>
          </cell>
        </row>
        <row r="445">
          <cell r="D445">
            <v>71000</v>
          </cell>
          <cell r="E445" t="str">
            <v>No. Item</v>
          </cell>
          <cell r="I445" t="str">
            <v>:</v>
          </cell>
          <cell r="J445" t="str">
            <v>5-12</v>
          </cell>
          <cell r="K445" t="str">
            <v>, 6-2-6</v>
          </cell>
          <cell r="Q445" t="str">
            <v>5-12</v>
          </cell>
          <cell r="R445" t="str">
            <v>, 6-2-6</v>
          </cell>
          <cell r="U445" t="str">
            <v>HSP Per</v>
          </cell>
        </row>
        <row r="446">
          <cell r="C446">
            <v>71000</v>
          </cell>
          <cell r="D446">
            <v>71000</v>
          </cell>
          <cell r="E446" t="str">
            <v>Item Pekerjaan</v>
          </cell>
          <cell r="I446" t="str">
            <v>:</v>
          </cell>
          <cell r="J446" t="str">
            <v>Besi beton</v>
          </cell>
          <cell r="Q446" t="str">
            <v>Volume</v>
          </cell>
          <cell r="R446" t="str">
            <v>=</v>
          </cell>
          <cell r="S446">
            <v>54138.7</v>
          </cell>
          <cell r="T446" t="str">
            <v>kg</v>
          </cell>
          <cell r="U446">
            <v>100</v>
          </cell>
          <cell r="V446" t="str">
            <v>m3</v>
          </cell>
        </row>
        <row r="447">
          <cell r="Q447" t="str">
            <v>UPAH</v>
          </cell>
          <cell r="R447" t="str">
            <v>BAHAN</v>
          </cell>
          <cell r="S447" t="str">
            <v>ALAT</v>
          </cell>
        </row>
        <row r="448">
          <cell r="D448">
            <v>71000</v>
          </cell>
          <cell r="E448" t="str">
            <v>Uraian Tugas</v>
          </cell>
          <cell r="I448" t="str">
            <v>:</v>
          </cell>
          <cell r="Q448">
            <v>722000</v>
          </cell>
          <cell r="R448">
            <v>48750</v>
          </cell>
          <cell r="S448">
            <v>18795</v>
          </cell>
        </row>
        <row r="450">
          <cell r="D450">
            <v>71000</v>
          </cell>
          <cell r="E450" t="str">
            <v>Kapasitas Produksi</v>
          </cell>
          <cell r="I450" t="str">
            <v>:</v>
          </cell>
          <cell r="J450">
            <v>100</v>
          </cell>
          <cell r="K450" t="str">
            <v>kg</v>
          </cell>
          <cell r="L450">
            <v>0</v>
          </cell>
        </row>
        <row r="451">
          <cell r="L451" t="str">
            <v>Harga</v>
          </cell>
          <cell r="N451" t="str">
            <v>Jumlah</v>
          </cell>
        </row>
        <row r="452">
          <cell r="E452" t="str">
            <v>No.</v>
          </cell>
          <cell r="F452" t="str">
            <v>U r a i a n</v>
          </cell>
          <cell r="J452" t="str">
            <v>Satuan</v>
          </cell>
          <cell r="K452" t="str">
            <v>Q'ty</v>
          </cell>
          <cell r="L452" t="str">
            <v>Satuan</v>
          </cell>
          <cell r="N452" t="str">
            <v>Harga</v>
          </cell>
          <cell r="Q452" t="str">
            <v>(Prod/Jam)/Nos</v>
          </cell>
          <cell r="R452" t="str">
            <v>Prod/Jam</v>
          </cell>
          <cell r="S452" t="str">
            <v>Jam Opr</v>
          </cell>
          <cell r="T452" t="str">
            <v>Prod/Hari</v>
          </cell>
          <cell r="U452" t="str">
            <v>Nos</v>
          </cell>
          <cell r="V452" t="str">
            <v>Involve</v>
          </cell>
        </row>
        <row r="453">
          <cell r="L453" t="str">
            <v>(Rp.)</v>
          </cell>
          <cell r="N453" t="str">
            <v>(Rp.)</v>
          </cell>
          <cell r="Q453">
            <v>1</v>
          </cell>
          <cell r="R453">
            <v>1</v>
          </cell>
          <cell r="S453">
            <v>7</v>
          </cell>
          <cell r="T453">
            <v>7</v>
          </cell>
        </row>
        <row r="454">
          <cell r="E454" t="str">
            <v>I</v>
          </cell>
          <cell r="G454" t="str">
            <v>Bahan</v>
          </cell>
          <cell r="P454" t="str">
            <v>F.8</v>
          </cell>
        </row>
        <row r="455">
          <cell r="C455">
            <v>71001.100000000006</v>
          </cell>
          <cell r="E455">
            <v>1</v>
          </cell>
          <cell r="G455" t="str">
            <v>Besi beton</v>
          </cell>
          <cell r="J455" t="str">
            <v>kg</v>
          </cell>
          <cell r="K455">
            <v>110</v>
          </cell>
          <cell r="M455">
            <v>6400</v>
          </cell>
          <cell r="O455">
            <v>704000</v>
          </cell>
          <cell r="P455" t="str">
            <v>hal.259</v>
          </cell>
          <cell r="Q455">
            <v>110.00000000000001</v>
          </cell>
          <cell r="U455">
            <v>110.00000000000001</v>
          </cell>
          <cell r="V455">
            <v>1</v>
          </cell>
        </row>
        <row r="456">
          <cell r="C456">
            <v>71011.100000000006</v>
          </cell>
          <cell r="E456">
            <v>2</v>
          </cell>
          <cell r="G456" t="str">
            <v>Kawat Beton</v>
          </cell>
          <cell r="J456" t="str">
            <v>kg</v>
          </cell>
          <cell r="K456">
            <v>2</v>
          </cell>
          <cell r="M456">
            <v>9000</v>
          </cell>
          <cell r="O456">
            <v>18000</v>
          </cell>
          <cell r="Q456">
            <v>2</v>
          </cell>
          <cell r="U456">
            <v>2</v>
          </cell>
          <cell r="V456">
            <v>1</v>
          </cell>
        </row>
        <row r="457">
          <cell r="C457">
            <v>71021.100000000006</v>
          </cell>
          <cell r="E457" t="str">
            <v/>
          </cell>
          <cell r="I457" t="str">
            <v/>
          </cell>
          <cell r="J457">
            <v>0</v>
          </cell>
          <cell r="K457">
            <v>0</v>
          </cell>
          <cell r="M457">
            <v>0</v>
          </cell>
          <cell r="O457">
            <v>0</v>
          </cell>
          <cell r="Q457">
            <v>0</v>
          </cell>
          <cell r="U457">
            <v>0</v>
          </cell>
        </row>
        <row r="458">
          <cell r="C458">
            <v>71031.100000000006</v>
          </cell>
          <cell r="E458" t="str">
            <v/>
          </cell>
          <cell r="J458">
            <v>0</v>
          </cell>
          <cell r="K458">
            <v>0</v>
          </cell>
          <cell r="M458">
            <v>0</v>
          </cell>
          <cell r="O458">
            <v>0</v>
          </cell>
          <cell r="P458">
            <v>1.0718193418766291</v>
          </cell>
          <cell r="Q458">
            <v>0</v>
          </cell>
          <cell r="U458">
            <v>0</v>
          </cell>
        </row>
        <row r="459">
          <cell r="C459">
            <v>71041.100000000006</v>
          </cell>
          <cell r="E459" t="str">
            <v/>
          </cell>
          <cell r="J459">
            <v>0</v>
          </cell>
          <cell r="K459">
            <v>0</v>
          </cell>
          <cell r="M459">
            <v>0</v>
          </cell>
          <cell r="O459">
            <v>0</v>
          </cell>
          <cell r="Q459">
            <v>0</v>
          </cell>
        </row>
        <row r="460">
          <cell r="C460">
            <v>71051.100000000006</v>
          </cell>
          <cell r="P460">
            <v>722000</v>
          </cell>
        </row>
        <row r="461">
          <cell r="E461" t="str">
            <v>II</v>
          </cell>
          <cell r="G461" t="str">
            <v>Tenaga</v>
          </cell>
        </row>
        <row r="462">
          <cell r="C462">
            <v>71001.2</v>
          </cell>
          <cell r="E462">
            <v>1</v>
          </cell>
          <cell r="G462" t="str">
            <v>Mandor</v>
          </cell>
          <cell r="J462" t="str">
            <v>OH</v>
          </cell>
          <cell r="K462">
            <v>7.5000000000000011E-2</v>
          </cell>
          <cell r="M462">
            <v>35000</v>
          </cell>
          <cell r="O462">
            <v>2625</v>
          </cell>
          <cell r="P462">
            <v>0.1</v>
          </cell>
          <cell r="Q462">
            <v>7</v>
          </cell>
          <cell r="U462">
            <v>1</v>
          </cell>
          <cell r="V462">
            <v>1</v>
          </cell>
        </row>
        <row r="463">
          <cell r="C463">
            <v>71011.199999999997</v>
          </cell>
          <cell r="E463">
            <v>2</v>
          </cell>
          <cell r="G463" t="str">
            <v>Kepala Tukang Besi</v>
          </cell>
          <cell r="J463" t="str">
            <v>OH</v>
          </cell>
          <cell r="K463">
            <v>0.22500000000000001</v>
          </cell>
          <cell r="M463">
            <v>40000</v>
          </cell>
          <cell r="O463">
            <v>9000</v>
          </cell>
          <cell r="Q463">
            <v>1.75</v>
          </cell>
          <cell r="U463">
            <v>4</v>
          </cell>
          <cell r="V463">
            <v>1</v>
          </cell>
        </row>
        <row r="464">
          <cell r="C464">
            <v>71021.2</v>
          </cell>
          <cell r="E464">
            <v>3</v>
          </cell>
          <cell r="G464" t="str">
            <v>Tukang Besi</v>
          </cell>
          <cell r="J464" t="str">
            <v>OH</v>
          </cell>
          <cell r="K464">
            <v>0.67500000000000004</v>
          </cell>
          <cell r="M464">
            <v>35000</v>
          </cell>
          <cell r="O464">
            <v>23625</v>
          </cell>
          <cell r="Q464">
            <v>0</v>
          </cell>
          <cell r="V464">
            <v>1</v>
          </cell>
        </row>
        <row r="465">
          <cell r="C465">
            <v>71031.199999999997</v>
          </cell>
          <cell r="E465">
            <v>4</v>
          </cell>
          <cell r="G465" t="str">
            <v>Pekerja</v>
          </cell>
          <cell r="J465" t="str">
            <v>OH</v>
          </cell>
          <cell r="K465">
            <v>0.67500000000000004</v>
          </cell>
          <cell r="M465">
            <v>20000</v>
          </cell>
          <cell r="O465">
            <v>13500</v>
          </cell>
          <cell r="Q465">
            <v>0</v>
          </cell>
          <cell r="V465">
            <v>1</v>
          </cell>
        </row>
        <row r="466">
          <cell r="C466">
            <v>71041.2</v>
          </cell>
          <cell r="E466" t="str">
            <v/>
          </cell>
          <cell r="J466">
            <v>0</v>
          </cell>
          <cell r="K466">
            <v>0</v>
          </cell>
          <cell r="M466">
            <v>0</v>
          </cell>
          <cell r="O466">
            <v>0</v>
          </cell>
          <cell r="Q466">
            <v>0</v>
          </cell>
          <cell r="V466">
            <v>1</v>
          </cell>
        </row>
        <row r="467">
          <cell r="C467">
            <v>71051.199999999997</v>
          </cell>
          <cell r="P467">
            <v>48750</v>
          </cell>
        </row>
        <row r="469">
          <cell r="E469" t="str">
            <v>III</v>
          </cell>
          <cell r="G469" t="str">
            <v>Alat</v>
          </cell>
        </row>
        <row r="470">
          <cell r="C470">
            <v>71001.3</v>
          </cell>
          <cell r="E470">
            <v>1</v>
          </cell>
          <cell r="G470" t="str">
            <v>Pemotong Besi</v>
          </cell>
          <cell r="J470" t="str">
            <v>Unit/ hari</v>
          </cell>
          <cell r="K470">
            <v>1</v>
          </cell>
          <cell r="M470">
            <v>18795</v>
          </cell>
          <cell r="O470">
            <v>18795</v>
          </cell>
          <cell r="Q470">
            <v>1</v>
          </cell>
          <cell r="R470">
            <v>1</v>
          </cell>
          <cell r="U470">
            <v>1</v>
          </cell>
          <cell r="V470">
            <v>1</v>
          </cell>
        </row>
        <row r="471">
          <cell r="C471">
            <v>71011.3</v>
          </cell>
          <cell r="E471" t="str">
            <v/>
          </cell>
          <cell r="J471">
            <v>0</v>
          </cell>
          <cell r="K471">
            <v>0</v>
          </cell>
          <cell r="M471">
            <v>0</v>
          </cell>
          <cell r="O471">
            <v>0</v>
          </cell>
          <cell r="Q471">
            <v>0</v>
          </cell>
          <cell r="U471">
            <v>0</v>
          </cell>
          <cell r="V471">
            <v>1</v>
          </cell>
        </row>
        <row r="472">
          <cell r="C472">
            <v>71021.3</v>
          </cell>
          <cell r="E472" t="str">
            <v/>
          </cell>
          <cell r="J472">
            <v>0</v>
          </cell>
          <cell r="K472">
            <v>0</v>
          </cell>
          <cell r="M472">
            <v>0</v>
          </cell>
          <cell r="O472">
            <v>0</v>
          </cell>
          <cell r="Q472">
            <v>0</v>
          </cell>
          <cell r="U472">
            <v>0</v>
          </cell>
          <cell r="V472">
            <v>1</v>
          </cell>
        </row>
        <row r="473">
          <cell r="C473">
            <v>71031.3</v>
          </cell>
          <cell r="E473" t="str">
            <v/>
          </cell>
          <cell r="J473">
            <v>0</v>
          </cell>
          <cell r="K473">
            <v>0</v>
          </cell>
          <cell r="M473">
            <v>0</v>
          </cell>
          <cell r="O473">
            <v>0</v>
          </cell>
          <cell r="Q473">
            <v>0</v>
          </cell>
          <cell r="U473">
            <v>0</v>
          </cell>
          <cell r="V473">
            <v>1</v>
          </cell>
        </row>
        <row r="474">
          <cell r="C474">
            <v>71041.3</v>
          </cell>
          <cell r="E474" t="str">
            <v/>
          </cell>
          <cell r="J474">
            <v>0</v>
          </cell>
          <cell r="K474">
            <v>0</v>
          </cell>
          <cell r="M474">
            <v>0</v>
          </cell>
          <cell r="O474">
            <v>0</v>
          </cell>
          <cell r="Q474">
            <v>0</v>
          </cell>
          <cell r="U474">
            <v>0</v>
          </cell>
          <cell r="V474">
            <v>1</v>
          </cell>
        </row>
        <row r="475">
          <cell r="C475">
            <v>71051.3</v>
          </cell>
          <cell r="P475">
            <v>18795</v>
          </cell>
        </row>
        <row r="476">
          <cell r="E476" t="str">
            <v>Sub Total</v>
          </cell>
          <cell r="O476">
            <v>789545</v>
          </cell>
        </row>
        <row r="477">
          <cell r="E477" t="str">
            <v>Biaya Tidak Langsung dan Laba</v>
          </cell>
          <cell r="J477">
            <v>0.1</v>
          </cell>
          <cell r="O477">
            <v>78954.5</v>
          </cell>
        </row>
        <row r="478">
          <cell r="E478" t="str">
            <v>Jumlah Harga</v>
          </cell>
          <cell r="O478">
            <v>868499.5</v>
          </cell>
        </row>
        <row r="479">
          <cell r="D479">
            <v>71005</v>
          </cell>
          <cell r="E479" t="str">
            <v>Harga Satuan Pekerjaan</v>
          </cell>
          <cell r="J479" t="str">
            <v>kg</v>
          </cell>
          <cell r="K479" t="str">
            <v/>
          </cell>
          <cell r="O479">
            <v>8684.9950000000008</v>
          </cell>
        </row>
        <row r="486">
          <cell r="E486" t="str">
            <v>Analisa Harga Satuan (Breakdown of Unit Rate)</v>
          </cell>
        </row>
        <row r="488">
          <cell r="E488" t="str">
            <v>Lokasi</v>
          </cell>
          <cell r="I488" t="str">
            <v>:</v>
          </cell>
          <cell r="J488" t="str">
            <v>Proyek PLB, Paket LCB-6 Lot-4</v>
          </cell>
        </row>
        <row r="489">
          <cell r="D489">
            <v>72000</v>
          </cell>
          <cell r="E489" t="str">
            <v>No. Item</v>
          </cell>
          <cell r="I489" t="str">
            <v>:</v>
          </cell>
          <cell r="J489" t="str">
            <v>5-13</v>
          </cell>
          <cell r="K489" t="str">
            <v>, 4-1-15, 6-2-7</v>
          </cell>
          <cell r="Q489" t="str">
            <v>5-13</v>
          </cell>
          <cell r="R489" t="str">
            <v>, 4-1-15, 6-2-7</v>
          </cell>
          <cell r="U489" t="str">
            <v>HSP Per</v>
          </cell>
        </row>
        <row r="490">
          <cell r="C490">
            <v>72000</v>
          </cell>
          <cell r="D490">
            <v>72000</v>
          </cell>
          <cell r="E490" t="str">
            <v>Item Pekerjaan</v>
          </cell>
          <cell r="I490" t="str">
            <v>:</v>
          </cell>
          <cell r="J490" t="str">
            <v>Pekerjaan plesteran dengan campuran 1:3</v>
          </cell>
          <cell r="Q490" t="str">
            <v>Volume</v>
          </cell>
          <cell r="R490" t="str">
            <v>=</v>
          </cell>
          <cell r="S490">
            <v>8844.75</v>
          </cell>
          <cell r="T490" t="str">
            <v>m2</v>
          </cell>
          <cell r="U490">
            <v>1</v>
          </cell>
          <cell r="V490" t="str">
            <v>m3</v>
          </cell>
        </row>
        <row r="491">
          <cell r="J491" t="str">
            <v>(t=15 mm)</v>
          </cell>
          <cell r="Q491" t="str">
            <v>UPAH</v>
          </cell>
          <cell r="R491" t="str">
            <v>BAHAN</v>
          </cell>
          <cell r="S491" t="str">
            <v>ALAT</v>
          </cell>
        </row>
        <row r="492">
          <cell r="D492">
            <v>72000</v>
          </cell>
          <cell r="E492" t="str">
            <v>Uraian Tugas</v>
          </cell>
          <cell r="I492" t="str">
            <v>:</v>
          </cell>
          <cell r="Q492">
            <v>4558.3999999999996</v>
          </cell>
          <cell r="R492">
            <v>8250</v>
          </cell>
          <cell r="S492">
            <v>0</v>
          </cell>
        </row>
        <row r="494">
          <cell r="D494">
            <v>72000</v>
          </cell>
          <cell r="E494" t="str">
            <v>Kapasitas Produksi</v>
          </cell>
          <cell r="I494" t="str">
            <v>:</v>
          </cell>
          <cell r="J494">
            <v>1</v>
          </cell>
          <cell r="K494" t="str">
            <v>m2</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cell r="Q496" t="str">
            <v>(Prod/Jam)/Nos</v>
          </cell>
          <cell r="R496" t="str">
            <v>Prod/Jam</v>
          </cell>
          <cell r="S496" t="str">
            <v>Jam Opr</v>
          </cell>
          <cell r="T496" t="str">
            <v>Prod/Hari</v>
          </cell>
          <cell r="U496" t="str">
            <v>Nos</v>
          </cell>
          <cell r="V496" t="str">
            <v>Involve</v>
          </cell>
        </row>
        <row r="497">
          <cell r="L497" t="str">
            <v>(Rp.)</v>
          </cell>
          <cell r="N497" t="str">
            <v>(Rp.)</v>
          </cell>
          <cell r="Q497">
            <v>1</v>
          </cell>
          <cell r="R497">
            <v>0</v>
          </cell>
          <cell r="S497">
            <v>7</v>
          </cell>
          <cell r="T497">
            <v>0</v>
          </cell>
        </row>
        <row r="498">
          <cell r="E498" t="str">
            <v>I</v>
          </cell>
          <cell r="G498" t="str">
            <v>Bahan</v>
          </cell>
          <cell r="P498" t="str">
            <v>G.50</v>
          </cell>
        </row>
        <row r="499">
          <cell r="C499">
            <v>72001.100000000006</v>
          </cell>
          <cell r="E499">
            <v>1</v>
          </cell>
          <cell r="G499" t="str">
            <v>Semen Portland</v>
          </cell>
          <cell r="J499" t="str">
            <v>kg</v>
          </cell>
          <cell r="K499">
            <v>6.9275000000000002</v>
          </cell>
          <cell r="M499">
            <v>560</v>
          </cell>
          <cell r="O499">
            <v>3879.4</v>
          </cell>
          <cell r="Q499">
            <v>0</v>
          </cell>
          <cell r="U499">
            <v>0</v>
          </cell>
          <cell r="V499">
            <v>1</v>
          </cell>
        </row>
        <row r="500">
          <cell r="C500">
            <v>72011.100000000006</v>
          </cell>
          <cell r="E500">
            <v>2</v>
          </cell>
          <cell r="G500" t="str">
            <v>Pasir Pasang</v>
          </cell>
          <cell r="J500" t="str">
            <v>m3</v>
          </cell>
          <cell r="K500">
            <v>1.9400000000000001E-2</v>
          </cell>
          <cell r="M500">
            <v>35000</v>
          </cell>
          <cell r="O500">
            <v>679</v>
          </cell>
          <cell r="Q500">
            <v>0</v>
          </cell>
          <cell r="U500">
            <v>0</v>
          </cell>
          <cell r="V500">
            <v>1</v>
          </cell>
        </row>
        <row r="501">
          <cell r="C501">
            <v>72021.100000000006</v>
          </cell>
          <cell r="E501" t="str">
            <v/>
          </cell>
          <cell r="I501" t="str">
            <v/>
          </cell>
          <cell r="J501">
            <v>0</v>
          </cell>
          <cell r="K501">
            <v>0</v>
          </cell>
          <cell r="M501">
            <v>0</v>
          </cell>
          <cell r="O501">
            <v>0</v>
          </cell>
          <cell r="Q501">
            <v>0</v>
          </cell>
          <cell r="U501">
            <v>0</v>
          </cell>
        </row>
        <row r="502">
          <cell r="C502">
            <v>72031.100000000006</v>
          </cell>
          <cell r="E502" t="str">
            <v/>
          </cell>
          <cell r="J502">
            <v>0</v>
          </cell>
          <cell r="K502">
            <v>0</v>
          </cell>
          <cell r="M502">
            <v>0</v>
          </cell>
          <cell r="O502">
            <v>0</v>
          </cell>
          <cell r="Q502">
            <v>0</v>
          </cell>
          <cell r="U502">
            <v>0</v>
          </cell>
        </row>
        <row r="503">
          <cell r="C503">
            <v>72041.100000000006</v>
          </cell>
          <cell r="E503" t="str">
            <v/>
          </cell>
          <cell r="J503">
            <v>0</v>
          </cell>
          <cell r="K503">
            <v>0</v>
          </cell>
          <cell r="M503">
            <v>0</v>
          </cell>
          <cell r="O503">
            <v>0</v>
          </cell>
          <cell r="Q503">
            <v>0</v>
          </cell>
        </row>
        <row r="504">
          <cell r="C504">
            <v>72051.100000000006</v>
          </cell>
          <cell r="P504">
            <v>4558.3999999999996</v>
          </cell>
        </row>
        <row r="505">
          <cell r="E505" t="str">
            <v>II</v>
          </cell>
          <cell r="G505" t="str">
            <v>Tenaga</v>
          </cell>
        </row>
        <row r="506">
          <cell r="C506">
            <v>72001.2</v>
          </cell>
          <cell r="E506">
            <v>1</v>
          </cell>
          <cell r="G506" t="str">
            <v>Mandor</v>
          </cell>
          <cell r="J506" t="str">
            <v>OH</v>
          </cell>
          <cell r="K506">
            <v>0.01</v>
          </cell>
          <cell r="M506">
            <v>35000</v>
          </cell>
          <cell r="O506">
            <v>350</v>
          </cell>
          <cell r="P506">
            <v>0.5</v>
          </cell>
          <cell r="Q506">
            <v>0</v>
          </cell>
          <cell r="U506">
            <v>1</v>
          </cell>
          <cell r="V506">
            <v>1</v>
          </cell>
        </row>
        <row r="507">
          <cell r="C507">
            <v>72011.199999999997</v>
          </cell>
          <cell r="E507">
            <v>2</v>
          </cell>
          <cell r="G507" t="str">
            <v>Kepala Tukang Batu</v>
          </cell>
          <cell r="J507" t="str">
            <v>OH</v>
          </cell>
          <cell r="K507">
            <v>0.01</v>
          </cell>
          <cell r="M507">
            <v>40000</v>
          </cell>
          <cell r="O507">
            <v>400</v>
          </cell>
          <cell r="Q507">
            <v>0</v>
          </cell>
          <cell r="U507">
            <v>4</v>
          </cell>
          <cell r="V507">
            <v>1</v>
          </cell>
        </row>
        <row r="508">
          <cell r="C508">
            <v>72021.2</v>
          </cell>
          <cell r="E508">
            <v>3</v>
          </cell>
          <cell r="G508" t="str">
            <v>Tukang Batu</v>
          </cell>
          <cell r="J508" t="str">
            <v>OH</v>
          </cell>
          <cell r="K508">
            <v>0.1</v>
          </cell>
          <cell r="M508">
            <v>35000</v>
          </cell>
          <cell r="O508">
            <v>3500</v>
          </cell>
          <cell r="Q508">
            <v>0</v>
          </cell>
          <cell r="V508">
            <v>1</v>
          </cell>
        </row>
        <row r="509">
          <cell r="C509">
            <v>72031.199999999997</v>
          </cell>
          <cell r="E509">
            <v>4</v>
          </cell>
          <cell r="G509" t="str">
            <v>Pekerja</v>
          </cell>
          <cell r="J509" t="str">
            <v>OH</v>
          </cell>
          <cell r="K509">
            <v>0.2</v>
          </cell>
          <cell r="M509">
            <v>20000</v>
          </cell>
          <cell r="O509">
            <v>4000</v>
          </cell>
          <cell r="Q509">
            <v>0</v>
          </cell>
          <cell r="V509">
            <v>1</v>
          </cell>
        </row>
        <row r="510">
          <cell r="C510">
            <v>72041.2</v>
          </cell>
          <cell r="E510" t="str">
            <v/>
          </cell>
          <cell r="J510">
            <v>0</v>
          </cell>
          <cell r="K510">
            <v>0</v>
          </cell>
          <cell r="M510">
            <v>0</v>
          </cell>
          <cell r="O510">
            <v>0</v>
          </cell>
          <cell r="Q510">
            <v>0</v>
          </cell>
          <cell r="V510">
            <v>1</v>
          </cell>
        </row>
        <row r="511">
          <cell r="C511">
            <v>72051.199999999997</v>
          </cell>
          <cell r="P511">
            <v>8250</v>
          </cell>
        </row>
        <row r="513">
          <cell r="E513" t="str">
            <v>III</v>
          </cell>
          <cell r="G513" t="str">
            <v>Alat</v>
          </cell>
        </row>
        <row r="514">
          <cell r="C514">
            <v>72001.3</v>
          </cell>
          <cell r="E514" t="str">
            <v/>
          </cell>
          <cell r="J514">
            <v>0</v>
          </cell>
          <cell r="K514">
            <v>0</v>
          </cell>
          <cell r="M514">
            <v>0</v>
          </cell>
          <cell r="O514">
            <v>0</v>
          </cell>
          <cell r="Q514">
            <v>0</v>
          </cell>
          <cell r="U514">
            <v>0</v>
          </cell>
          <cell r="V514">
            <v>1</v>
          </cell>
        </row>
        <row r="515">
          <cell r="C515">
            <v>72011.3</v>
          </cell>
          <cell r="E515" t="str">
            <v/>
          </cell>
          <cell r="J515">
            <v>0</v>
          </cell>
          <cell r="K515">
            <v>0</v>
          </cell>
          <cell r="M515">
            <v>0</v>
          </cell>
          <cell r="O515">
            <v>0</v>
          </cell>
          <cell r="Q515">
            <v>0</v>
          </cell>
          <cell r="U515">
            <v>0</v>
          </cell>
          <cell r="V515">
            <v>1</v>
          </cell>
        </row>
        <row r="516">
          <cell r="C516">
            <v>72021.3</v>
          </cell>
          <cell r="E516" t="str">
            <v/>
          </cell>
          <cell r="J516">
            <v>0</v>
          </cell>
          <cell r="K516">
            <v>0</v>
          </cell>
          <cell r="M516">
            <v>0</v>
          </cell>
          <cell r="O516">
            <v>0</v>
          </cell>
          <cell r="Q516">
            <v>0</v>
          </cell>
          <cell r="U516">
            <v>0</v>
          </cell>
          <cell r="V516">
            <v>1</v>
          </cell>
        </row>
        <row r="517">
          <cell r="C517">
            <v>72031.3</v>
          </cell>
          <cell r="E517" t="str">
            <v/>
          </cell>
          <cell r="J517">
            <v>0</v>
          </cell>
          <cell r="K517">
            <v>0</v>
          </cell>
          <cell r="M517">
            <v>0</v>
          </cell>
          <cell r="O517">
            <v>0</v>
          </cell>
          <cell r="Q517">
            <v>0</v>
          </cell>
          <cell r="U517">
            <v>0</v>
          </cell>
          <cell r="V517">
            <v>1</v>
          </cell>
        </row>
        <row r="518">
          <cell r="C518">
            <v>72041.3</v>
          </cell>
          <cell r="E518" t="str">
            <v/>
          </cell>
          <cell r="J518">
            <v>0</v>
          </cell>
          <cell r="K518">
            <v>0</v>
          </cell>
          <cell r="M518">
            <v>0</v>
          </cell>
          <cell r="O518">
            <v>0</v>
          </cell>
          <cell r="Q518">
            <v>0</v>
          </cell>
          <cell r="U518">
            <v>0</v>
          </cell>
          <cell r="V518">
            <v>1</v>
          </cell>
        </row>
        <row r="519">
          <cell r="C519">
            <v>72051.3</v>
          </cell>
          <cell r="P519">
            <v>0</v>
          </cell>
        </row>
        <row r="520">
          <cell r="E520" t="str">
            <v>Sub Total</v>
          </cell>
          <cell r="O520">
            <v>12808.4</v>
          </cell>
        </row>
        <row r="521">
          <cell r="E521" t="str">
            <v>Biaya Tidak Langsung dan Laba</v>
          </cell>
          <cell r="J521">
            <v>0.1</v>
          </cell>
          <cell r="O521">
            <v>1280.8399999999999</v>
          </cell>
        </row>
        <row r="522">
          <cell r="E522" t="str">
            <v>Jumlah Harga</v>
          </cell>
          <cell r="O522">
            <v>14089.24</v>
          </cell>
        </row>
        <row r="523">
          <cell r="D523">
            <v>72005</v>
          </cell>
          <cell r="E523" t="str">
            <v>Harga Satuan Pekerjaan</v>
          </cell>
          <cell r="J523" t="str">
            <v>m2</v>
          </cell>
          <cell r="K523" t="str">
            <v/>
          </cell>
          <cell r="O523">
            <v>14089.24</v>
          </cell>
        </row>
        <row r="530">
          <cell r="E530" t="str">
            <v>Analisa Harga Satuan (Breakdown of Unit Rate)</v>
          </cell>
        </row>
        <row r="532">
          <cell r="E532" t="str">
            <v>Lokasi</v>
          </cell>
          <cell r="I532" t="str">
            <v>:</v>
          </cell>
          <cell r="J532" t="str">
            <v>Proyek PLB, Paket LCB-6 Lot-4</v>
          </cell>
        </row>
        <row r="533">
          <cell r="D533">
            <v>73000</v>
          </cell>
          <cell r="E533" t="str">
            <v>No. Item</v>
          </cell>
          <cell r="I533" t="str">
            <v>:</v>
          </cell>
          <cell r="J533" t="str">
            <v>5-14</v>
          </cell>
          <cell r="K533" t="str">
            <v>, 4-1-16, 6-2-8</v>
          </cell>
          <cell r="Q533" t="str">
            <v>5-14</v>
          </cell>
          <cell r="R533" t="str">
            <v>, 4-1-16, 6-2-8</v>
          </cell>
          <cell r="U533" t="str">
            <v>HSP Per</v>
          </cell>
        </row>
        <row r="534">
          <cell r="C534">
            <v>73000</v>
          </cell>
          <cell r="D534">
            <v>73000</v>
          </cell>
          <cell r="E534" t="str">
            <v>Item Pekerjaan</v>
          </cell>
          <cell r="I534" t="str">
            <v>:</v>
          </cell>
          <cell r="J534" t="str">
            <v>Pekerjaan siaran batu kali 1:2</v>
          </cell>
          <cell r="Q534" t="str">
            <v>Volume</v>
          </cell>
          <cell r="R534" t="str">
            <v>=</v>
          </cell>
          <cell r="S534">
            <v>6668.25</v>
          </cell>
          <cell r="T534" t="str">
            <v>m2</v>
          </cell>
          <cell r="U534">
            <v>1</v>
          </cell>
          <cell r="V534" t="str">
            <v>m3</v>
          </cell>
        </row>
        <row r="535">
          <cell r="Q535" t="str">
            <v>UPAH</v>
          </cell>
          <cell r="R535" t="str">
            <v>BAHAN</v>
          </cell>
          <cell r="S535" t="str">
            <v>ALAT</v>
          </cell>
        </row>
        <row r="536">
          <cell r="D536">
            <v>73000</v>
          </cell>
          <cell r="E536" t="str">
            <v>Uraian Tugas</v>
          </cell>
          <cell r="I536" t="str">
            <v>:</v>
          </cell>
          <cell r="Q536">
            <v>2796.5</v>
          </cell>
          <cell r="R536">
            <v>12510</v>
          </cell>
          <cell r="S536">
            <v>0</v>
          </cell>
        </row>
        <row r="538">
          <cell r="D538">
            <v>73000</v>
          </cell>
          <cell r="E538" t="str">
            <v>Kapasitas Produksi</v>
          </cell>
          <cell r="I538" t="str">
            <v>:</v>
          </cell>
          <cell r="J538">
            <v>1</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cell r="Q540" t="str">
            <v>(Prod/Jam)/Nos</v>
          </cell>
          <cell r="R540" t="str">
            <v>Prod/Jam</v>
          </cell>
          <cell r="S540" t="str">
            <v>Jam Opr</v>
          </cell>
          <cell r="T540" t="str">
            <v>Prod/Hari</v>
          </cell>
          <cell r="U540" t="str">
            <v>Nos</v>
          </cell>
          <cell r="V540" t="str">
            <v>Involve</v>
          </cell>
        </row>
        <row r="541">
          <cell r="L541" t="str">
            <v>(Rp.)</v>
          </cell>
          <cell r="N541" t="str">
            <v>(Rp.)</v>
          </cell>
          <cell r="Q541">
            <v>1</v>
          </cell>
          <cell r="R541">
            <v>0</v>
          </cell>
          <cell r="S541">
            <v>7</v>
          </cell>
          <cell r="T541">
            <v>0</v>
          </cell>
        </row>
        <row r="542">
          <cell r="E542" t="str">
            <v>I</v>
          </cell>
          <cell r="G542" t="str">
            <v>Bahan</v>
          </cell>
          <cell r="P542" t="str">
            <v>G.51</v>
          </cell>
        </row>
        <row r="543">
          <cell r="C543">
            <v>73001.100000000006</v>
          </cell>
          <cell r="E543">
            <v>1</v>
          </cell>
          <cell r="G543" t="str">
            <v>Semen Portland</v>
          </cell>
          <cell r="J543" t="str">
            <v>kg</v>
          </cell>
          <cell r="K543">
            <v>4.4624999999999995</v>
          </cell>
          <cell r="M543">
            <v>560</v>
          </cell>
          <cell r="O543">
            <v>2499</v>
          </cell>
          <cell r="P543" t="str">
            <v>hal. 208</v>
          </cell>
          <cell r="Q543">
            <v>0</v>
          </cell>
          <cell r="U543">
            <v>0</v>
          </cell>
          <cell r="V543">
            <v>1</v>
          </cell>
        </row>
        <row r="544">
          <cell r="C544">
            <v>73011.100000000006</v>
          </cell>
          <cell r="E544">
            <v>2</v>
          </cell>
          <cell r="G544" t="str">
            <v>Pasir Pasang</v>
          </cell>
          <cell r="J544" t="str">
            <v>m3</v>
          </cell>
          <cell r="K544">
            <v>8.5000000000000006E-3</v>
          </cell>
          <cell r="M544">
            <v>35000</v>
          </cell>
          <cell r="O544">
            <v>297.5</v>
          </cell>
          <cell r="Q544">
            <v>0</v>
          </cell>
          <cell r="U544">
            <v>0</v>
          </cell>
          <cell r="V544">
            <v>1</v>
          </cell>
        </row>
        <row r="545">
          <cell r="C545">
            <v>73021.100000000006</v>
          </cell>
          <cell r="E545" t="str">
            <v/>
          </cell>
          <cell r="I545" t="str">
            <v/>
          </cell>
          <cell r="J545">
            <v>0</v>
          </cell>
          <cell r="K545">
            <v>0</v>
          </cell>
          <cell r="M545">
            <v>0</v>
          </cell>
          <cell r="O545">
            <v>0</v>
          </cell>
          <cell r="Q545">
            <v>0</v>
          </cell>
          <cell r="U545">
            <v>0</v>
          </cell>
        </row>
        <row r="546">
          <cell r="C546">
            <v>73031.100000000006</v>
          </cell>
          <cell r="E546" t="str">
            <v/>
          </cell>
          <cell r="J546">
            <v>0</v>
          </cell>
          <cell r="K546">
            <v>0</v>
          </cell>
          <cell r="M546">
            <v>0</v>
          </cell>
          <cell r="O546">
            <v>0</v>
          </cell>
          <cell r="Q546">
            <v>0</v>
          </cell>
          <cell r="U546">
            <v>0</v>
          </cell>
        </row>
        <row r="547">
          <cell r="C547">
            <v>73041.100000000006</v>
          </cell>
          <cell r="E547" t="str">
            <v/>
          </cell>
          <cell r="J547">
            <v>0</v>
          </cell>
          <cell r="K547">
            <v>0</v>
          </cell>
          <cell r="M547">
            <v>0</v>
          </cell>
          <cell r="O547">
            <v>0</v>
          </cell>
          <cell r="Q547">
            <v>0</v>
          </cell>
        </row>
        <row r="548">
          <cell r="C548">
            <v>73051.100000000006</v>
          </cell>
          <cell r="P548">
            <v>2796.5</v>
          </cell>
        </row>
        <row r="549">
          <cell r="E549" t="str">
            <v>II</v>
          </cell>
          <cell r="G549" t="str">
            <v>Tenaga</v>
          </cell>
        </row>
        <row r="550">
          <cell r="C550">
            <v>73001.2</v>
          </cell>
          <cell r="E550">
            <v>1</v>
          </cell>
          <cell r="G550" t="str">
            <v>Mandor</v>
          </cell>
          <cell r="J550" t="str">
            <v>OH</v>
          </cell>
          <cell r="K550">
            <v>1.7999999999999999E-2</v>
          </cell>
          <cell r="M550">
            <v>35000</v>
          </cell>
          <cell r="O550">
            <v>630</v>
          </cell>
          <cell r="P550">
            <v>1</v>
          </cell>
          <cell r="Q550">
            <v>0</v>
          </cell>
          <cell r="U550">
            <v>1</v>
          </cell>
          <cell r="V550">
            <v>1</v>
          </cell>
        </row>
        <row r="551">
          <cell r="C551">
            <v>73011.199999999997</v>
          </cell>
          <cell r="E551">
            <v>2</v>
          </cell>
          <cell r="G551" t="str">
            <v>Kepala Tukang Batu</v>
          </cell>
          <cell r="J551" t="str">
            <v>OH</v>
          </cell>
          <cell r="K551">
            <v>1.2E-2</v>
          </cell>
          <cell r="M551">
            <v>40000</v>
          </cell>
          <cell r="O551">
            <v>480</v>
          </cell>
          <cell r="Q551">
            <v>0</v>
          </cell>
          <cell r="U551">
            <v>4</v>
          </cell>
          <cell r="V551">
            <v>1</v>
          </cell>
        </row>
        <row r="552">
          <cell r="C552">
            <v>73021.2</v>
          </cell>
          <cell r="E552">
            <v>3</v>
          </cell>
          <cell r="G552" t="str">
            <v>Tukang Batu</v>
          </cell>
          <cell r="J552" t="str">
            <v>OH</v>
          </cell>
          <cell r="K552">
            <v>0.12</v>
          </cell>
          <cell r="M552">
            <v>35000</v>
          </cell>
          <cell r="O552">
            <v>4200</v>
          </cell>
          <cell r="Q552">
            <v>0</v>
          </cell>
          <cell r="V552">
            <v>1</v>
          </cell>
        </row>
        <row r="553">
          <cell r="C553">
            <v>73031.199999999997</v>
          </cell>
          <cell r="E553">
            <v>4</v>
          </cell>
          <cell r="G553" t="str">
            <v>Pekerja</v>
          </cell>
          <cell r="J553" t="str">
            <v>OH</v>
          </cell>
          <cell r="K553">
            <v>0.36</v>
          </cell>
          <cell r="M553">
            <v>20000</v>
          </cell>
          <cell r="O553">
            <v>7200</v>
          </cell>
          <cell r="Q553">
            <v>0</v>
          </cell>
          <cell r="V553">
            <v>1</v>
          </cell>
        </row>
        <row r="554">
          <cell r="C554">
            <v>73041.2</v>
          </cell>
          <cell r="E554" t="str">
            <v/>
          </cell>
          <cell r="J554">
            <v>0</v>
          </cell>
          <cell r="K554">
            <v>0</v>
          </cell>
          <cell r="M554">
            <v>0</v>
          </cell>
          <cell r="O554">
            <v>0</v>
          </cell>
          <cell r="Q554">
            <v>0</v>
          </cell>
          <cell r="V554">
            <v>1</v>
          </cell>
        </row>
        <row r="555">
          <cell r="C555">
            <v>73051.199999999997</v>
          </cell>
          <cell r="P555">
            <v>12510</v>
          </cell>
        </row>
        <row r="557">
          <cell r="E557" t="str">
            <v>III</v>
          </cell>
          <cell r="G557" t="str">
            <v>Alat</v>
          </cell>
        </row>
        <row r="558">
          <cell r="C558">
            <v>73001.3</v>
          </cell>
          <cell r="E558" t="str">
            <v/>
          </cell>
          <cell r="J558">
            <v>0</v>
          </cell>
          <cell r="K558">
            <v>0</v>
          </cell>
          <cell r="M558">
            <v>0</v>
          </cell>
          <cell r="O558">
            <v>0</v>
          </cell>
          <cell r="Q558">
            <v>0</v>
          </cell>
          <cell r="U558">
            <v>0</v>
          </cell>
          <cell r="V558">
            <v>1</v>
          </cell>
        </row>
        <row r="559">
          <cell r="C559">
            <v>73011.3</v>
          </cell>
          <cell r="E559" t="str">
            <v/>
          </cell>
          <cell r="J559">
            <v>0</v>
          </cell>
          <cell r="K559">
            <v>0</v>
          </cell>
          <cell r="M559">
            <v>0</v>
          </cell>
          <cell r="O559">
            <v>0</v>
          </cell>
          <cell r="Q559">
            <v>0</v>
          </cell>
          <cell r="U559">
            <v>0</v>
          </cell>
          <cell r="V559">
            <v>1</v>
          </cell>
        </row>
        <row r="560">
          <cell r="C560">
            <v>73021.3</v>
          </cell>
          <cell r="E560" t="str">
            <v/>
          </cell>
          <cell r="J560">
            <v>0</v>
          </cell>
          <cell r="K560">
            <v>0</v>
          </cell>
          <cell r="M560">
            <v>0</v>
          </cell>
          <cell r="O560">
            <v>0</v>
          </cell>
          <cell r="Q560">
            <v>0</v>
          </cell>
          <cell r="U560">
            <v>0</v>
          </cell>
          <cell r="V560">
            <v>1</v>
          </cell>
        </row>
        <row r="561">
          <cell r="C561">
            <v>73031.3</v>
          </cell>
          <cell r="E561" t="str">
            <v/>
          </cell>
          <cell r="J561">
            <v>0</v>
          </cell>
          <cell r="K561">
            <v>0</v>
          </cell>
          <cell r="M561">
            <v>0</v>
          </cell>
          <cell r="O561">
            <v>0</v>
          </cell>
          <cell r="Q561">
            <v>0</v>
          </cell>
          <cell r="U561">
            <v>0</v>
          </cell>
          <cell r="V561">
            <v>1</v>
          </cell>
        </row>
        <row r="562">
          <cell r="C562">
            <v>73041.3</v>
          </cell>
          <cell r="E562" t="str">
            <v/>
          </cell>
          <cell r="J562">
            <v>0</v>
          </cell>
          <cell r="K562">
            <v>0</v>
          </cell>
          <cell r="M562">
            <v>0</v>
          </cell>
          <cell r="O562">
            <v>0</v>
          </cell>
          <cell r="Q562">
            <v>0</v>
          </cell>
          <cell r="U562">
            <v>0</v>
          </cell>
          <cell r="V562">
            <v>1</v>
          </cell>
        </row>
        <row r="563">
          <cell r="C563">
            <v>73051.3</v>
          </cell>
          <cell r="P563">
            <v>0</v>
          </cell>
        </row>
        <row r="564">
          <cell r="E564" t="str">
            <v>Sub Total</v>
          </cell>
          <cell r="O564">
            <v>15306.5</v>
          </cell>
        </row>
        <row r="565">
          <cell r="E565" t="str">
            <v>Biaya Tidak Langsung dan Laba</v>
          </cell>
          <cell r="J565">
            <v>0.1</v>
          </cell>
          <cell r="O565">
            <v>1530.65</v>
          </cell>
        </row>
        <row r="566">
          <cell r="E566" t="str">
            <v>Jumlah Harga</v>
          </cell>
          <cell r="O566">
            <v>16837.150000000001</v>
          </cell>
        </row>
        <row r="567">
          <cell r="D567">
            <v>73005</v>
          </cell>
          <cell r="E567" t="str">
            <v>Harga Satuan Pekerjaan</v>
          </cell>
          <cell r="J567" t="str">
            <v>m2</v>
          </cell>
          <cell r="K567" t="str">
            <v/>
          </cell>
          <cell r="O567">
            <v>16837.150000000001</v>
          </cell>
        </row>
        <row r="574">
          <cell r="E574" t="str">
            <v>Analisa Harga Satuan (Breakdown of Unit Rate)</v>
          </cell>
        </row>
        <row r="576">
          <cell r="E576" t="str">
            <v>Lokasi</v>
          </cell>
          <cell r="I576" t="str">
            <v>:</v>
          </cell>
          <cell r="J576" t="str">
            <v>Proyek PLB, Paket LCB-6 Lot-4</v>
          </cell>
        </row>
        <row r="577">
          <cell r="D577">
            <v>74000</v>
          </cell>
          <cell r="E577" t="str">
            <v>No. Item</v>
          </cell>
          <cell r="I577" t="str">
            <v>:</v>
          </cell>
          <cell r="J577" t="str">
            <v>5-15</v>
          </cell>
          <cell r="Q577" t="str">
            <v>5-15</v>
          </cell>
          <cell r="R577">
            <v>0</v>
          </cell>
          <cell r="U577" t="str">
            <v>HSP Per</v>
          </cell>
        </row>
        <row r="578">
          <cell r="C578">
            <v>74000</v>
          </cell>
          <cell r="D578">
            <v>74000</v>
          </cell>
          <cell r="E578" t="str">
            <v>Item Pekerjaan</v>
          </cell>
          <cell r="I578" t="str">
            <v>:</v>
          </cell>
          <cell r="J578" t="str">
            <v>Pipa baja galvanis dia 5 cm</v>
          </cell>
          <cell r="Q578" t="str">
            <v>Volume</v>
          </cell>
          <cell r="R578" t="str">
            <v>=</v>
          </cell>
          <cell r="S578">
            <v>517</v>
          </cell>
          <cell r="T578" t="str">
            <v>m</v>
          </cell>
          <cell r="U578">
            <v>10</v>
          </cell>
          <cell r="V578" t="str">
            <v>m3</v>
          </cell>
        </row>
        <row r="579">
          <cell r="Q579" t="str">
            <v>UPAH</v>
          </cell>
          <cell r="R579" t="str">
            <v>BAHAN</v>
          </cell>
          <cell r="S579" t="str">
            <v>ALAT</v>
          </cell>
        </row>
        <row r="580">
          <cell r="D580">
            <v>74000</v>
          </cell>
          <cell r="E580" t="str">
            <v>Uraian Tugas</v>
          </cell>
          <cell r="I580" t="str">
            <v>:</v>
          </cell>
          <cell r="J580" t="str">
            <v>Untuk bangunan talang</v>
          </cell>
          <cell r="Q580">
            <v>762500</v>
          </cell>
          <cell r="R580">
            <v>8234.5</v>
          </cell>
          <cell r="S580">
            <v>4737.25</v>
          </cell>
        </row>
        <row r="582">
          <cell r="D582">
            <v>74000</v>
          </cell>
          <cell r="E582" t="str">
            <v>Kapasitas Produksi</v>
          </cell>
          <cell r="I582" t="str">
            <v>:</v>
          </cell>
          <cell r="J582">
            <v>10</v>
          </cell>
          <cell r="K582" t="str">
            <v>m</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cell r="Q584" t="str">
            <v>(Prod/Jam)/Nos</v>
          </cell>
          <cell r="R584" t="str">
            <v>Prod/Jam</v>
          </cell>
          <cell r="S584" t="str">
            <v>Jam Opr</v>
          </cell>
          <cell r="T584" t="str">
            <v>Prod/Hari</v>
          </cell>
          <cell r="U584" t="str">
            <v>Nos</v>
          </cell>
          <cell r="V584" t="str">
            <v>Involve</v>
          </cell>
        </row>
        <row r="585">
          <cell r="L585" t="str">
            <v>(Rp.)</v>
          </cell>
          <cell r="N585" t="str">
            <v>(Rp.)</v>
          </cell>
          <cell r="Q585">
            <v>1</v>
          </cell>
          <cell r="R585">
            <v>1</v>
          </cell>
          <cell r="S585">
            <v>7</v>
          </cell>
          <cell r="T585">
            <v>7</v>
          </cell>
        </row>
        <row r="586">
          <cell r="E586" t="str">
            <v>I</v>
          </cell>
          <cell r="G586" t="str">
            <v>Bahan</v>
          </cell>
        </row>
        <row r="587">
          <cell r="C587">
            <v>74001.100000000006</v>
          </cell>
          <cell r="E587">
            <v>1</v>
          </cell>
          <cell r="G587" t="str">
            <v>Galvanized Steel Pipe dia. 5 cm</v>
          </cell>
          <cell r="J587" t="str">
            <v>m'</v>
          </cell>
          <cell r="K587">
            <v>10</v>
          </cell>
          <cell r="M587">
            <v>50000</v>
          </cell>
          <cell r="O587">
            <v>500000</v>
          </cell>
          <cell r="Q587">
            <v>10</v>
          </cell>
          <cell r="U587">
            <v>10</v>
          </cell>
          <cell r="V587">
            <v>1</v>
          </cell>
        </row>
        <row r="588">
          <cell r="C588">
            <v>74011.100000000006</v>
          </cell>
          <cell r="E588">
            <v>2</v>
          </cell>
          <cell r="G588" t="str">
            <v>Kawat las listrik</v>
          </cell>
          <cell r="J588" t="str">
            <v>kg</v>
          </cell>
          <cell r="K588">
            <v>35</v>
          </cell>
          <cell r="M588">
            <v>7500</v>
          </cell>
          <cell r="O588">
            <v>262500</v>
          </cell>
          <cell r="Q588">
            <v>35</v>
          </cell>
          <cell r="U588">
            <v>35</v>
          </cell>
          <cell r="V588">
            <v>1</v>
          </cell>
        </row>
        <row r="589">
          <cell r="C589">
            <v>74021.100000000006</v>
          </cell>
          <cell r="E589" t="str">
            <v/>
          </cell>
          <cell r="I589" t="str">
            <v/>
          </cell>
          <cell r="J589">
            <v>0</v>
          </cell>
          <cell r="K589">
            <v>0</v>
          </cell>
          <cell r="M589">
            <v>0</v>
          </cell>
          <cell r="O589">
            <v>0</v>
          </cell>
          <cell r="Q589">
            <v>0</v>
          </cell>
          <cell r="U589">
            <v>0</v>
          </cell>
        </row>
        <row r="590">
          <cell r="C590">
            <v>74031.100000000006</v>
          </cell>
          <cell r="E590" t="str">
            <v/>
          </cell>
          <cell r="J590">
            <v>0</v>
          </cell>
          <cell r="K590">
            <v>0</v>
          </cell>
          <cell r="M590">
            <v>0</v>
          </cell>
          <cell r="O590">
            <v>0</v>
          </cell>
          <cell r="Q590">
            <v>0</v>
          </cell>
          <cell r="U590">
            <v>0</v>
          </cell>
        </row>
        <row r="591">
          <cell r="C591">
            <v>74041.100000000006</v>
          </cell>
          <cell r="E591" t="str">
            <v/>
          </cell>
          <cell r="J591">
            <v>0</v>
          </cell>
          <cell r="K591">
            <v>0</v>
          </cell>
          <cell r="M591">
            <v>0</v>
          </cell>
          <cell r="O591">
            <v>0</v>
          </cell>
          <cell r="Q591">
            <v>0</v>
          </cell>
        </row>
        <row r="592">
          <cell r="C592">
            <v>74051.100000000006</v>
          </cell>
          <cell r="P592">
            <v>762500</v>
          </cell>
        </row>
        <row r="593">
          <cell r="E593" t="str">
            <v>II</v>
          </cell>
          <cell r="G593" t="str">
            <v>Tenaga</v>
          </cell>
        </row>
        <row r="594">
          <cell r="C594">
            <v>74001.2</v>
          </cell>
          <cell r="E594">
            <v>1</v>
          </cell>
          <cell r="G594" t="str">
            <v>Mandor</v>
          </cell>
          <cell r="J594" t="str">
            <v>OH</v>
          </cell>
          <cell r="K594">
            <v>1.4200000000000001E-2</v>
          </cell>
          <cell r="M594">
            <v>35000</v>
          </cell>
          <cell r="O594">
            <v>497</v>
          </cell>
          <cell r="Q594">
            <v>70</v>
          </cell>
          <cell r="U594">
            <v>0.1</v>
          </cell>
          <cell r="V594">
            <v>1</v>
          </cell>
        </row>
        <row r="595">
          <cell r="C595">
            <v>74011.199999999997</v>
          </cell>
          <cell r="E595">
            <v>2</v>
          </cell>
          <cell r="G595" t="str">
            <v>Tukang Pipa</v>
          </cell>
          <cell r="J595" t="str">
            <v>OH</v>
          </cell>
          <cell r="K595">
            <v>2.8500000000000001E-2</v>
          </cell>
          <cell r="M595">
            <v>36000</v>
          </cell>
          <cell r="O595">
            <v>1026</v>
          </cell>
          <cell r="Q595">
            <v>35</v>
          </cell>
          <cell r="U595">
            <v>0.2</v>
          </cell>
          <cell r="V595">
            <v>1</v>
          </cell>
        </row>
        <row r="596">
          <cell r="C596">
            <v>74021.2</v>
          </cell>
          <cell r="E596">
            <v>3</v>
          </cell>
          <cell r="G596" t="str">
            <v>Tukang Las</v>
          </cell>
          <cell r="J596" t="str">
            <v>OH</v>
          </cell>
          <cell r="K596">
            <v>2.8500000000000001E-2</v>
          </cell>
          <cell r="M596">
            <v>35000</v>
          </cell>
          <cell r="O596">
            <v>997.5</v>
          </cell>
          <cell r="Q596">
            <v>35</v>
          </cell>
          <cell r="U596">
            <v>0.2</v>
          </cell>
          <cell r="V596">
            <v>1</v>
          </cell>
        </row>
        <row r="597">
          <cell r="C597">
            <v>74031.199999999997</v>
          </cell>
          <cell r="E597">
            <v>4</v>
          </cell>
          <cell r="G597" t="str">
            <v>Pekerja</v>
          </cell>
          <cell r="J597" t="str">
            <v>OH</v>
          </cell>
          <cell r="K597">
            <v>0.28570000000000001</v>
          </cell>
          <cell r="M597">
            <v>20000</v>
          </cell>
          <cell r="O597">
            <v>5714</v>
          </cell>
          <cell r="P597">
            <v>0.96740553035215737</v>
          </cell>
          <cell r="Q597">
            <v>3.5</v>
          </cell>
          <cell r="U597">
            <v>2</v>
          </cell>
          <cell r="V597">
            <v>1</v>
          </cell>
        </row>
        <row r="598">
          <cell r="C598">
            <v>74041.2</v>
          </cell>
          <cell r="E598" t="str">
            <v/>
          </cell>
          <cell r="J598">
            <v>0</v>
          </cell>
          <cell r="K598">
            <v>0</v>
          </cell>
          <cell r="M598">
            <v>0</v>
          </cell>
          <cell r="O598">
            <v>0</v>
          </cell>
          <cell r="Q598">
            <v>0</v>
          </cell>
          <cell r="V598">
            <v>1</v>
          </cell>
        </row>
        <row r="599">
          <cell r="C599">
            <v>74051.199999999997</v>
          </cell>
          <cell r="P599">
            <v>8234.5</v>
          </cell>
        </row>
        <row r="601">
          <cell r="E601" t="str">
            <v>III</v>
          </cell>
          <cell r="G601" t="str">
            <v>Alat</v>
          </cell>
        </row>
        <row r="602">
          <cell r="C602">
            <v>74001.3</v>
          </cell>
          <cell r="E602">
            <v>1</v>
          </cell>
          <cell r="G602" t="str">
            <v>ARC Mesin las</v>
          </cell>
          <cell r="J602" t="str">
            <v>Unit/ hari</v>
          </cell>
          <cell r="K602">
            <v>2.5000000000000001E-2</v>
          </cell>
          <cell r="M602">
            <v>189490</v>
          </cell>
          <cell r="O602">
            <v>4737.25</v>
          </cell>
          <cell r="Q602">
            <v>1</v>
          </cell>
          <cell r="R602">
            <v>1</v>
          </cell>
          <cell r="U602">
            <v>1</v>
          </cell>
          <cell r="V602">
            <v>1</v>
          </cell>
        </row>
        <row r="603">
          <cell r="C603">
            <v>74011.3</v>
          </cell>
          <cell r="E603" t="str">
            <v/>
          </cell>
          <cell r="J603">
            <v>0</v>
          </cell>
          <cell r="K603">
            <v>0</v>
          </cell>
          <cell r="M603">
            <v>0</v>
          </cell>
          <cell r="O603">
            <v>0</v>
          </cell>
          <cell r="Q603">
            <v>0</v>
          </cell>
          <cell r="U603">
            <v>0</v>
          </cell>
          <cell r="V603">
            <v>1</v>
          </cell>
        </row>
        <row r="604">
          <cell r="C604">
            <v>74021.3</v>
          </cell>
          <cell r="E604" t="str">
            <v/>
          </cell>
          <cell r="J604">
            <v>0</v>
          </cell>
          <cell r="K604">
            <v>0</v>
          </cell>
          <cell r="M604">
            <v>0</v>
          </cell>
          <cell r="O604">
            <v>0</v>
          </cell>
          <cell r="Q604">
            <v>0</v>
          </cell>
          <cell r="U604">
            <v>0</v>
          </cell>
          <cell r="V604">
            <v>1</v>
          </cell>
        </row>
        <row r="605">
          <cell r="C605">
            <v>74031.3</v>
          </cell>
          <cell r="E605" t="str">
            <v/>
          </cell>
          <cell r="J605">
            <v>0</v>
          </cell>
          <cell r="K605">
            <v>0</v>
          </cell>
          <cell r="M605">
            <v>0</v>
          </cell>
          <cell r="O605">
            <v>0</v>
          </cell>
          <cell r="Q605">
            <v>0</v>
          </cell>
          <cell r="U605">
            <v>0</v>
          </cell>
          <cell r="V605">
            <v>1</v>
          </cell>
        </row>
        <row r="606">
          <cell r="C606">
            <v>74041.3</v>
          </cell>
          <cell r="E606" t="str">
            <v/>
          </cell>
          <cell r="J606">
            <v>0</v>
          </cell>
          <cell r="K606">
            <v>0</v>
          </cell>
          <cell r="M606">
            <v>0</v>
          </cell>
          <cell r="O606">
            <v>0</v>
          </cell>
          <cell r="Q606">
            <v>0</v>
          </cell>
          <cell r="U606">
            <v>0</v>
          </cell>
          <cell r="V606">
            <v>1</v>
          </cell>
        </row>
        <row r="607">
          <cell r="C607">
            <v>74051.3</v>
          </cell>
          <cell r="P607">
            <v>4737.25</v>
          </cell>
        </row>
        <row r="608">
          <cell r="E608" t="str">
            <v>Sub Total</v>
          </cell>
          <cell r="O608">
            <v>775471.75</v>
          </cell>
        </row>
        <row r="609">
          <cell r="E609" t="str">
            <v>Biaya Tidak Langsung dan Laba</v>
          </cell>
          <cell r="J609">
            <v>0.1</v>
          </cell>
          <cell r="O609">
            <v>77547.17</v>
          </cell>
        </row>
        <row r="610">
          <cell r="E610" t="str">
            <v>Jumlah Harga</v>
          </cell>
          <cell r="O610">
            <v>853018.92</v>
          </cell>
        </row>
        <row r="611">
          <cell r="D611">
            <v>74005</v>
          </cell>
          <cell r="E611" t="str">
            <v>Harga Satuan Pekerjaan</v>
          </cell>
          <cell r="J611" t="str">
            <v>m</v>
          </cell>
          <cell r="K611" t="str">
            <v/>
          </cell>
          <cell r="O611">
            <v>85301.892000000007</v>
          </cell>
        </row>
        <row r="618">
          <cell r="E618" t="str">
            <v>Analisa Harga Satuan (Breakdown of Unit Rate)</v>
          </cell>
        </row>
        <row r="620">
          <cell r="E620" t="str">
            <v>Lokasi</v>
          </cell>
          <cell r="I620" t="str">
            <v>:</v>
          </cell>
          <cell r="J620" t="str">
            <v>Proyek PLB, Paket LCB-6 Lot-4</v>
          </cell>
        </row>
        <row r="621">
          <cell r="D621">
            <v>75000</v>
          </cell>
          <cell r="E621" t="str">
            <v>No. Item</v>
          </cell>
          <cell r="I621" t="str">
            <v>:</v>
          </cell>
          <cell r="J621" t="str">
            <v>5-16</v>
          </cell>
          <cell r="Q621" t="str">
            <v>5-16</v>
          </cell>
          <cell r="R621">
            <v>0</v>
          </cell>
          <cell r="U621" t="str">
            <v>HSP Per</v>
          </cell>
        </row>
        <row r="622">
          <cell r="C622">
            <v>75000</v>
          </cell>
          <cell r="D622">
            <v>75000</v>
          </cell>
          <cell r="E622" t="str">
            <v>Item Pekerjaan</v>
          </cell>
          <cell r="I622" t="str">
            <v>:</v>
          </cell>
          <cell r="J622" t="str">
            <v>Pipa baja galvanis dia 25 cm</v>
          </cell>
          <cell r="Q622" t="str">
            <v>Volume</v>
          </cell>
          <cell r="R622" t="str">
            <v>=</v>
          </cell>
          <cell r="S622">
            <v>147</v>
          </cell>
          <cell r="T622" t="str">
            <v>m</v>
          </cell>
          <cell r="U622">
            <v>10</v>
          </cell>
          <cell r="V622" t="str">
            <v>m3</v>
          </cell>
        </row>
        <row r="623">
          <cell r="Q623" t="str">
            <v>UPAH</v>
          </cell>
          <cell r="R623" t="str">
            <v>BAHAN</v>
          </cell>
          <cell r="S623" t="str">
            <v>ALAT</v>
          </cell>
        </row>
        <row r="624">
          <cell r="D624">
            <v>75000</v>
          </cell>
          <cell r="E624" t="str">
            <v>Uraian Tugas</v>
          </cell>
          <cell r="I624" t="str">
            <v>:</v>
          </cell>
          <cell r="Q624">
            <v>6488500</v>
          </cell>
          <cell r="R624">
            <v>48903.7</v>
          </cell>
          <cell r="S624">
            <v>7170.58</v>
          </cell>
        </row>
        <row r="626">
          <cell r="D626">
            <v>75000</v>
          </cell>
          <cell r="E626" t="str">
            <v>Kapasitas Produksi</v>
          </cell>
          <cell r="I626" t="str">
            <v>:</v>
          </cell>
          <cell r="J626">
            <v>10</v>
          </cell>
          <cell r="K626" t="str">
            <v>m</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cell r="Q628" t="str">
            <v>(Prod/Jam)/Nos</v>
          </cell>
          <cell r="R628" t="str">
            <v>Prod/Jam</v>
          </cell>
          <cell r="S628" t="str">
            <v>Jam Opr</v>
          </cell>
          <cell r="T628" t="str">
            <v>Prod/Hari</v>
          </cell>
          <cell r="U628" t="str">
            <v>Nos</v>
          </cell>
          <cell r="V628" t="str">
            <v>Involve</v>
          </cell>
        </row>
        <row r="629">
          <cell r="L629" t="str">
            <v>(Rp.)</v>
          </cell>
          <cell r="N629" t="str">
            <v>(Rp.)</v>
          </cell>
          <cell r="Q629">
            <v>1</v>
          </cell>
          <cell r="R629">
            <v>10</v>
          </cell>
          <cell r="S629">
            <v>7</v>
          </cell>
          <cell r="T629">
            <v>70</v>
          </cell>
        </row>
        <row r="630">
          <cell r="E630" t="str">
            <v>I</v>
          </cell>
          <cell r="G630" t="str">
            <v>Bahan</v>
          </cell>
        </row>
        <row r="631">
          <cell r="C631">
            <v>75001.100000000006</v>
          </cell>
          <cell r="E631">
            <v>1</v>
          </cell>
          <cell r="G631" t="str">
            <v>Galvanized Steel Pipe dia. 25 cm</v>
          </cell>
          <cell r="J631" t="str">
            <v>m'</v>
          </cell>
          <cell r="K631">
            <v>10</v>
          </cell>
          <cell r="M631">
            <v>575000</v>
          </cell>
          <cell r="O631">
            <v>5750000</v>
          </cell>
          <cell r="Q631">
            <v>10</v>
          </cell>
          <cell r="U631">
            <v>10</v>
          </cell>
          <cell r="V631">
            <v>1</v>
          </cell>
        </row>
        <row r="632">
          <cell r="C632">
            <v>75011.100000000006</v>
          </cell>
          <cell r="E632">
            <v>2</v>
          </cell>
          <cell r="G632" t="str">
            <v>Baut</v>
          </cell>
          <cell r="J632" t="str">
            <v>buah</v>
          </cell>
          <cell r="K632">
            <v>40</v>
          </cell>
          <cell r="M632">
            <v>10000</v>
          </cell>
          <cell r="O632">
            <v>400000</v>
          </cell>
          <cell r="Q632">
            <v>40</v>
          </cell>
          <cell r="U632">
            <v>40</v>
          </cell>
          <cell r="V632">
            <v>1</v>
          </cell>
        </row>
        <row r="633">
          <cell r="C633">
            <v>75021.100000000006</v>
          </cell>
          <cell r="E633">
            <v>3</v>
          </cell>
          <cell r="G633" t="str">
            <v>Besi plat</v>
          </cell>
          <cell r="I633" t="str">
            <v/>
          </cell>
          <cell r="J633" t="str">
            <v>lembar</v>
          </cell>
          <cell r="K633">
            <v>2.5</v>
          </cell>
          <cell r="M633">
            <v>60400</v>
          </cell>
          <cell r="O633">
            <v>151000</v>
          </cell>
          <cell r="Q633">
            <v>2.5</v>
          </cell>
          <cell r="U633">
            <v>2.5</v>
          </cell>
          <cell r="V633">
            <v>1</v>
          </cell>
        </row>
        <row r="634">
          <cell r="C634">
            <v>75031.100000000006</v>
          </cell>
          <cell r="E634">
            <v>4</v>
          </cell>
          <cell r="G634" t="str">
            <v>Kawat las listrik</v>
          </cell>
          <cell r="J634" t="str">
            <v>kg</v>
          </cell>
          <cell r="K634">
            <v>25</v>
          </cell>
          <cell r="M634">
            <v>7500</v>
          </cell>
          <cell r="O634">
            <v>187500</v>
          </cell>
          <cell r="Q634">
            <v>25</v>
          </cell>
          <cell r="U634">
            <v>25</v>
          </cell>
          <cell r="V634">
            <v>1</v>
          </cell>
        </row>
        <row r="635">
          <cell r="C635">
            <v>75041.100000000006</v>
          </cell>
          <cell r="E635" t="str">
            <v/>
          </cell>
          <cell r="J635">
            <v>0</v>
          </cell>
          <cell r="K635">
            <v>0</v>
          </cell>
          <cell r="M635">
            <v>0</v>
          </cell>
          <cell r="O635">
            <v>0</v>
          </cell>
          <cell r="Q635">
            <v>0</v>
          </cell>
        </row>
        <row r="636">
          <cell r="C636">
            <v>75051.100000000006</v>
          </cell>
          <cell r="P636">
            <v>6488500</v>
          </cell>
        </row>
        <row r="637">
          <cell r="E637" t="str">
            <v>II</v>
          </cell>
          <cell r="G637" t="str">
            <v>Tenaga</v>
          </cell>
        </row>
        <row r="638">
          <cell r="C638">
            <v>75001.2</v>
          </cell>
          <cell r="E638">
            <v>1</v>
          </cell>
          <cell r="G638" t="str">
            <v>Mandor</v>
          </cell>
          <cell r="J638" t="str">
            <v>OH</v>
          </cell>
          <cell r="K638">
            <v>1.4E-3</v>
          </cell>
          <cell r="M638">
            <v>35000</v>
          </cell>
          <cell r="O638">
            <v>49</v>
          </cell>
          <cell r="Q638">
            <v>700</v>
          </cell>
          <cell r="U638">
            <v>0.1</v>
          </cell>
          <cell r="V638">
            <v>1</v>
          </cell>
        </row>
        <row r="639">
          <cell r="C639">
            <v>75011.199999999997</v>
          </cell>
          <cell r="E639">
            <v>2</v>
          </cell>
          <cell r="G639" t="str">
            <v>Tukang Pipa</v>
          </cell>
          <cell r="J639" t="str">
            <v>OH</v>
          </cell>
          <cell r="K639">
            <v>0.28570000000000001</v>
          </cell>
          <cell r="M639">
            <v>36000</v>
          </cell>
          <cell r="O639">
            <v>10285.200000000001</v>
          </cell>
          <cell r="Q639">
            <v>3.5</v>
          </cell>
          <cell r="U639">
            <v>20</v>
          </cell>
          <cell r="V639">
            <v>1</v>
          </cell>
        </row>
        <row r="640">
          <cell r="C640">
            <v>75021.2</v>
          </cell>
          <cell r="E640">
            <v>3</v>
          </cell>
          <cell r="G640" t="str">
            <v>Tukang Las</v>
          </cell>
          <cell r="J640" t="str">
            <v>OH</v>
          </cell>
          <cell r="K640">
            <v>0.28570000000000001</v>
          </cell>
          <cell r="M640">
            <v>35000</v>
          </cell>
          <cell r="O640">
            <v>9999.5</v>
          </cell>
          <cell r="P640">
            <v>1.0813676532289267</v>
          </cell>
          <cell r="Q640">
            <v>3.5</v>
          </cell>
          <cell r="U640">
            <v>20</v>
          </cell>
          <cell r="V640">
            <v>1</v>
          </cell>
        </row>
        <row r="641">
          <cell r="C641">
            <v>75031.199999999997</v>
          </cell>
          <cell r="E641">
            <v>4</v>
          </cell>
          <cell r="G641" t="str">
            <v>Pekerja</v>
          </cell>
          <cell r="J641" t="str">
            <v>OH</v>
          </cell>
          <cell r="K641">
            <v>1.4285000000000001</v>
          </cell>
          <cell r="M641">
            <v>20000</v>
          </cell>
          <cell r="O641">
            <v>28570</v>
          </cell>
          <cell r="Q641">
            <v>0.7</v>
          </cell>
          <cell r="U641">
            <v>100</v>
          </cell>
          <cell r="V641">
            <v>1</v>
          </cell>
        </row>
        <row r="642">
          <cell r="C642">
            <v>75041.2</v>
          </cell>
          <cell r="E642" t="str">
            <v/>
          </cell>
          <cell r="J642">
            <v>0</v>
          </cell>
          <cell r="K642">
            <v>0</v>
          </cell>
          <cell r="M642">
            <v>0</v>
          </cell>
          <cell r="O642">
            <v>0</v>
          </cell>
          <cell r="Q642">
            <v>0</v>
          </cell>
          <cell r="V642">
            <v>1</v>
          </cell>
        </row>
        <row r="643">
          <cell r="C643">
            <v>75051.199999999997</v>
          </cell>
          <cell r="P643">
            <v>48903.7</v>
          </cell>
        </row>
        <row r="645">
          <cell r="E645" t="str">
            <v>III</v>
          </cell>
          <cell r="G645" t="str">
            <v>Alat</v>
          </cell>
        </row>
        <row r="646">
          <cell r="C646">
            <v>75001.3</v>
          </cell>
          <cell r="E646">
            <v>1</v>
          </cell>
          <cell r="G646" t="str">
            <v>Excavator</v>
          </cell>
          <cell r="H646" t="str">
            <v>(angkat &amp; pasang)</v>
          </cell>
          <cell r="J646" t="str">
            <v>jam</v>
          </cell>
          <cell r="K646">
            <v>1.6666666666666666E-2</v>
          </cell>
          <cell r="M646">
            <v>146000</v>
          </cell>
          <cell r="O646">
            <v>2433.33</v>
          </cell>
          <cell r="Q646">
            <v>54</v>
          </cell>
          <cell r="R646">
            <v>54</v>
          </cell>
          <cell r="U646">
            <v>0.18518518518518517</v>
          </cell>
          <cell r="V646">
            <v>1</v>
          </cell>
        </row>
        <row r="647">
          <cell r="C647">
            <v>75011.3</v>
          </cell>
          <cell r="E647">
            <v>2</v>
          </cell>
          <cell r="G647" t="str">
            <v>ARC Mesin las</v>
          </cell>
          <cell r="J647" t="str">
            <v>Unit/ hari</v>
          </cell>
          <cell r="K647">
            <v>2.5000000000000001E-2</v>
          </cell>
          <cell r="M647">
            <v>189490</v>
          </cell>
          <cell r="O647">
            <v>4737.25</v>
          </cell>
          <cell r="Q647">
            <v>10</v>
          </cell>
          <cell r="R647">
            <v>10</v>
          </cell>
          <cell r="U647">
            <v>1</v>
          </cell>
          <cell r="V647">
            <v>1</v>
          </cell>
        </row>
        <row r="648">
          <cell r="C648">
            <v>75021.3</v>
          </cell>
          <cell r="E648" t="str">
            <v/>
          </cell>
          <cell r="J648">
            <v>0</v>
          </cell>
          <cell r="K648">
            <v>0</v>
          </cell>
          <cell r="M648">
            <v>0</v>
          </cell>
          <cell r="O648">
            <v>0</v>
          </cell>
          <cell r="Q648">
            <v>0</v>
          </cell>
          <cell r="U648">
            <v>0</v>
          </cell>
          <cell r="V648">
            <v>1</v>
          </cell>
        </row>
        <row r="649">
          <cell r="C649">
            <v>75031.3</v>
          </cell>
          <cell r="E649" t="str">
            <v/>
          </cell>
          <cell r="J649">
            <v>0</v>
          </cell>
          <cell r="K649">
            <v>0</v>
          </cell>
          <cell r="M649">
            <v>0</v>
          </cell>
          <cell r="O649">
            <v>0</v>
          </cell>
          <cell r="Q649">
            <v>0</v>
          </cell>
          <cell r="U649">
            <v>0</v>
          </cell>
          <cell r="V649">
            <v>1</v>
          </cell>
        </row>
        <row r="650">
          <cell r="C650">
            <v>75041.3</v>
          </cell>
          <cell r="E650" t="str">
            <v/>
          </cell>
          <cell r="J650">
            <v>0</v>
          </cell>
          <cell r="K650">
            <v>0</v>
          </cell>
          <cell r="M650">
            <v>0</v>
          </cell>
          <cell r="O650">
            <v>0</v>
          </cell>
          <cell r="Q650">
            <v>0</v>
          </cell>
          <cell r="U650">
            <v>0</v>
          </cell>
          <cell r="V650">
            <v>1</v>
          </cell>
        </row>
        <row r="651">
          <cell r="C651">
            <v>75051.3</v>
          </cell>
          <cell r="P651">
            <v>7170.58</v>
          </cell>
        </row>
        <row r="652">
          <cell r="E652" t="str">
            <v>Sub Total</v>
          </cell>
          <cell r="O652">
            <v>6544574.2800000003</v>
          </cell>
        </row>
        <row r="653">
          <cell r="E653" t="str">
            <v>Biaya Tidak Langsung dan Laba</v>
          </cell>
          <cell r="J653">
            <v>0.1</v>
          </cell>
          <cell r="O653">
            <v>654457.42000000004</v>
          </cell>
        </row>
        <row r="654">
          <cell r="E654" t="str">
            <v>Jumlah Harga</v>
          </cell>
          <cell r="O654">
            <v>7199031.7000000002</v>
          </cell>
        </row>
        <row r="655">
          <cell r="D655">
            <v>75005</v>
          </cell>
          <cell r="E655" t="str">
            <v>Harga Satuan Pekerjaan</v>
          </cell>
          <cell r="J655" t="str">
            <v>m</v>
          </cell>
          <cell r="K655" t="str">
            <v/>
          </cell>
          <cell r="O655">
            <v>719903.17</v>
          </cell>
        </row>
        <row r="662">
          <cell r="E662" t="str">
            <v>Analisa Harga Satuan (Breakdown of Unit Rate)</v>
          </cell>
        </row>
        <row r="664">
          <cell r="E664" t="str">
            <v>Lokasi</v>
          </cell>
          <cell r="I664" t="str">
            <v>:</v>
          </cell>
          <cell r="J664" t="str">
            <v>Proyek PLB, Paket LCB-6 Lot-4</v>
          </cell>
        </row>
        <row r="665">
          <cell r="D665">
            <v>76000</v>
          </cell>
          <cell r="E665" t="str">
            <v>No. Item</v>
          </cell>
          <cell r="I665" t="str">
            <v>:</v>
          </cell>
          <cell r="J665" t="str">
            <v>5-17</v>
          </cell>
          <cell r="Q665" t="str">
            <v>5-17</v>
          </cell>
          <cell r="R665">
            <v>0</v>
          </cell>
          <cell r="U665" t="str">
            <v>HSP Per</v>
          </cell>
        </row>
        <row r="666">
          <cell r="C666">
            <v>76000</v>
          </cell>
          <cell r="D666">
            <v>76000</v>
          </cell>
          <cell r="E666" t="str">
            <v>Item Pekerjaan</v>
          </cell>
          <cell r="I666" t="str">
            <v>:</v>
          </cell>
          <cell r="J666" t="str">
            <v>Pipa beton dia 30 cm</v>
          </cell>
          <cell r="Q666" t="str">
            <v>Volume</v>
          </cell>
          <cell r="R666" t="str">
            <v>=</v>
          </cell>
          <cell r="S666">
            <v>10</v>
          </cell>
          <cell r="T666" t="str">
            <v>m</v>
          </cell>
          <cell r="U666">
            <v>10</v>
          </cell>
          <cell r="V666" t="str">
            <v>m3</v>
          </cell>
        </row>
        <row r="667">
          <cell r="Q667" t="str">
            <v>UPAH</v>
          </cell>
          <cell r="R667" t="str">
            <v>BAHAN</v>
          </cell>
          <cell r="S667" t="str">
            <v>ALAT</v>
          </cell>
        </row>
        <row r="668">
          <cell r="D668">
            <v>76000</v>
          </cell>
          <cell r="E668" t="str">
            <v>Uraian Tugas</v>
          </cell>
          <cell r="I668" t="str">
            <v>:</v>
          </cell>
          <cell r="Q668">
            <v>475000</v>
          </cell>
          <cell r="R668">
            <v>299878.7</v>
          </cell>
          <cell r="S668">
            <v>0</v>
          </cell>
        </row>
        <row r="670">
          <cell r="D670">
            <v>76000</v>
          </cell>
          <cell r="E670" t="str">
            <v>Kapasitas Produksi</v>
          </cell>
          <cell r="I670" t="str">
            <v>:</v>
          </cell>
          <cell r="J670">
            <v>10</v>
          </cell>
          <cell r="K670" t="str">
            <v>m</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cell r="Q672" t="str">
            <v>(Prod/Jam)/Nos</v>
          </cell>
          <cell r="R672" t="str">
            <v>Prod/Jam</v>
          </cell>
          <cell r="S672" t="str">
            <v>Jam Opr</v>
          </cell>
          <cell r="T672" t="str">
            <v>Prod/Hari</v>
          </cell>
          <cell r="U672" t="str">
            <v>Nos</v>
          </cell>
          <cell r="V672" t="str">
            <v>Involve</v>
          </cell>
        </row>
        <row r="673">
          <cell r="L673" t="str">
            <v>(Rp.)</v>
          </cell>
          <cell r="N673" t="str">
            <v>(Rp.)</v>
          </cell>
          <cell r="Q673">
            <v>1</v>
          </cell>
          <cell r="R673">
            <v>7.4999999999999997E-3</v>
          </cell>
          <cell r="S673">
            <v>7</v>
          </cell>
          <cell r="T673">
            <v>5.2499999999999998E-2</v>
          </cell>
        </row>
        <row r="674">
          <cell r="E674" t="str">
            <v>I</v>
          </cell>
          <cell r="G674" t="str">
            <v>Bahan</v>
          </cell>
        </row>
        <row r="675">
          <cell r="C675">
            <v>76001.100000000006</v>
          </cell>
          <cell r="E675">
            <v>1</v>
          </cell>
          <cell r="G675" t="str">
            <v>Pipa beton dia. 30 cm</v>
          </cell>
          <cell r="J675" t="str">
            <v>m'</v>
          </cell>
          <cell r="K675">
            <v>10</v>
          </cell>
          <cell r="M675">
            <v>47500</v>
          </cell>
          <cell r="O675">
            <v>475000</v>
          </cell>
          <cell r="Q675">
            <v>10</v>
          </cell>
          <cell r="U675">
            <v>10</v>
          </cell>
          <cell r="V675">
            <v>1</v>
          </cell>
        </row>
        <row r="676">
          <cell r="C676">
            <v>76011.100000000006</v>
          </cell>
          <cell r="E676" t="str">
            <v/>
          </cell>
          <cell r="J676">
            <v>0</v>
          </cell>
          <cell r="K676">
            <v>0</v>
          </cell>
          <cell r="M676">
            <v>0</v>
          </cell>
          <cell r="O676">
            <v>0</v>
          </cell>
          <cell r="Q676">
            <v>0</v>
          </cell>
          <cell r="U676">
            <v>0</v>
          </cell>
          <cell r="V676">
            <v>1</v>
          </cell>
        </row>
        <row r="677">
          <cell r="C677">
            <v>76021.100000000006</v>
          </cell>
          <cell r="E677" t="str">
            <v/>
          </cell>
          <cell r="I677" t="str">
            <v/>
          </cell>
          <cell r="J677">
            <v>0</v>
          </cell>
          <cell r="K677">
            <v>0</v>
          </cell>
          <cell r="M677">
            <v>0</v>
          </cell>
          <cell r="O677">
            <v>0</v>
          </cell>
          <cell r="Q677">
            <v>0</v>
          </cell>
          <cell r="U677">
            <v>0</v>
          </cell>
        </row>
        <row r="678">
          <cell r="C678">
            <v>76031.100000000006</v>
          </cell>
          <cell r="E678" t="str">
            <v/>
          </cell>
          <cell r="J678">
            <v>0</v>
          </cell>
          <cell r="K678">
            <v>0</v>
          </cell>
          <cell r="M678">
            <v>0</v>
          </cell>
          <cell r="O678">
            <v>0</v>
          </cell>
          <cell r="Q678">
            <v>0</v>
          </cell>
          <cell r="U678">
            <v>0</v>
          </cell>
        </row>
        <row r="679">
          <cell r="C679">
            <v>76041.100000000006</v>
          </cell>
          <cell r="E679" t="str">
            <v/>
          </cell>
          <cell r="J679">
            <v>0</v>
          </cell>
          <cell r="K679">
            <v>0</v>
          </cell>
          <cell r="M679">
            <v>0</v>
          </cell>
          <cell r="O679">
            <v>0</v>
          </cell>
          <cell r="Q679">
            <v>0</v>
          </cell>
        </row>
        <row r="680">
          <cell r="C680">
            <v>76051.100000000006</v>
          </cell>
          <cell r="P680">
            <v>475000</v>
          </cell>
        </row>
        <row r="681">
          <cell r="E681" t="str">
            <v>II</v>
          </cell>
          <cell r="G681" t="str">
            <v>Tenaga</v>
          </cell>
        </row>
        <row r="682">
          <cell r="C682">
            <v>76001.2</v>
          </cell>
          <cell r="E682">
            <v>1</v>
          </cell>
          <cell r="G682" t="str">
            <v>Mandor</v>
          </cell>
          <cell r="J682" t="str">
            <v>OH</v>
          </cell>
          <cell r="K682">
            <v>5.7099999999999998E-2</v>
          </cell>
          <cell r="M682">
            <v>35000</v>
          </cell>
          <cell r="O682">
            <v>1998.5</v>
          </cell>
          <cell r="Q682">
            <v>17.5</v>
          </cell>
          <cell r="U682">
            <v>3.0000000000000001E-3</v>
          </cell>
          <cell r="V682">
            <v>1</v>
          </cell>
        </row>
        <row r="683">
          <cell r="C683">
            <v>76011.199999999997</v>
          </cell>
          <cell r="E683">
            <v>2</v>
          </cell>
          <cell r="G683" t="str">
            <v>Kepala Tukang Pipa</v>
          </cell>
          <cell r="J683" t="str">
            <v>OH</v>
          </cell>
          <cell r="K683">
            <v>1.9E-2</v>
          </cell>
          <cell r="M683">
            <v>39000</v>
          </cell>
          <cell r="O683">
            <v>741</v>
          </cell>
          <cell r="Q683">
            <v>52.5</v>
          </cell>
          <cell r="U683">
            <v>1E-3</v>
          </cell>
          <cell r="V683">
            <v>1</v>
          </cell>
        </row>
        <row r="684">
          <cell r="C684">
            <v>76021.2</v>
          </cell>
          <cell r="E684">
            <v>3</v>
          </cell>
          <cell r="G684" t="str">
            <v>Tukang Pipa</v>
          </cell>
          <cell r="J684" t="str">
            <v>OH</v>
          </cell>
          <cell r="K684">
            <v>1.9047000000000001</v>
          </cell>
          <cell r="M684">
            <v>36000</v>
          </cell>
          <cell r="O684">
            <v>68569.2</v>
          </cell>
          <cell r="Q684">
            <v>0.52499999999999991</v>
          </cell>
          <cell r="U684">
            <v>0.1</v>
          </cell>
          <cell r="V684">
            <v>1</v>
          </cell>
        </row>
        <row r="685">
          <cell r="C685">
            <v>76031.199999999997</v>
          </cell>
          <cell r="E685">
            <v>4</v>
          </cell>
          <cell r="G685" t="str">
            <v>Pekerja</v>
          </cell>
          <cell r="J685" t="str">
            <v>OH</v>
          </cell>
          <cell r="K685">
            <v>11.4285</v>
          </cell>
          <cell r="M685">
            <v>20000</v>
          </cell>
          <cell r="O685">
            <v>228570</v>
          </cell>
          <cell r="P685">
            <v>0.89841008695652169</v>
          </cell>
          <cell r="Q685">
            <v>8.7499999999999994E-2</v>
          </cell>
          <cell r="U685">
            <v>0.6</v>
          </cell>
          <cell r="V685">
            <v>1</v>
          </cell>
        </row>
        <row r="686">
          <cell r="C686">
            <v>76041.2</v>
          </cell>
          <cell r="E686" t="str">
            <v/>
          </cell>
          <cell r="J686">
            <v>0</v>
          </cell>
          <cell r="K686">
            <v>0</v>
          </cell>
          <cell r="M686">
            <v>0</v>
          </cell>
          <cell r="O686">
            <v>0</v>
          </cell>
          <cell r="Q686">
            <v>0</v>
          </cell>
          <cell r="V686">
            <v>1</v>
          </cell>
        </row>
        <row r="687">
          <cell r="C687">
            <v>76051.199999999997</v>
          </cell>
          <cell r="P687">
            <v>299878.7</v>
          </cell>
        </row>
        <row r="689">
          <cell r="E689" t="str">
            <v>III</v>
          </cell>
          <cell r="G689" t="str">
            <v>Alat</v>
          </cell>
        </row>
        <row r="690">
          <cell r="C690">
            <v>76001.3</v>
          </cell>
          <cell r="E690" t="str">
            <v/>
          </cell>
          <cell r="J690">
            <v>0</v>
          </cell>
          <cell r="M690">
            <v>0</v>
          </cell>
          <cell r="O690">
            <v>0</v>
          </cell>
          <cell r="Q690">
            <v>7.4999999999999997E-2</v>
          </cell>
          <cell r="R690">
            <v>7.4999999999999997E-2</v>
          </cell>
          <cell r="U690">
            <v>9.9999999999999992E-2</v>
          </cell>
          <cell r="V690">
            <v>1</v>
          </cell>
        </row>
        <row r="691">
          <cell r="C691">
            <v>76011.3</v>
          </cell>
          <cell r="E691" t="str">
            <v/>
          </cell>
          <cell r="J691">
            <v>0</v>
          </cell>
          <cell r="K691">
            <v>0</v>
          </cell>
          <cell r="M691">
            <v>0</v>
          </cell>
          <cell r="O691">
            <v>0</v>
          </cell>
          <cell r="Q691">
            <v>0</v>
          </cell>
          <cell r="U691">
            <v>0</v>
          </cell>
          <cell r="V691">
            <v>1</v>
          </cell>
        </row>
        <row r="692">
          <cell r="C692">
            <v>76021.3</v>
          </cell>
          <cell r="E692" t="str">
            <v/>
          </cell>
          <cell r="J692">
            <v>0</v>
          </cell>
          <cell r="K692">
            <v>0</v>
          </cell>
          <cell r="M692">
            <v>0</v>
          </cell>
          <cell r="O692">
            <v>0</v>
          </cell>
          <cell r="Q692">
            <v>0</v>
          </cell>
          <cell r="U692">
            <v>0</v>
          </cell>
          <cell r="V692">
            <v>1</v>
          </cell>
        </row>
        <row r="693">
          <cell r="C693">
            <v>76031.3</v>
          </cell>
          <cell r="E693" t="str">
            <v/>
          </cell>
          <cell r="J693">
            <v>0</v>
          </cell>
          <cell r="K693">
            <v>0</v>
          </cell>
          <cell r="M693">
            <v>0</v>
          </cell>
          <cell r="O693">
            <v>0</v>
          </cell>
          <cell r="Q693">
            <v>0</v>
          </cell>
          <cell r="U693">
            <v>0</v>
          </cell>
          <cell r="V693">
            <v>1</v>
          </cell>
        </row>
        <row r="694">
          <cell r="C694">
            <v>76041.3</v>
          </cell>
          <cell r="E694" t="str">
            <v/>
          </cell>
          <cell r="J694">
            <v>0</v>
          </cell>
          <cell r="K694">
            <v>0</v>
          </cell>
          <cell r="M694">
            <v>0</v>
          </cell>
          <cell r="O694">
            <v>0</v>
          </cell>
          <cell r="Q694">
            <v>0</v>
          </cell>
          <cell r="U694">
            <v>0</v>
          </cell>
          <cell r="V694">
            <v>1</v>
          </cell>
        </row>
        <row r="695">
          <cell r="C695">
            <v>76051.3</v>
          </cell>
          <cell r="P695">
            <v>0</v>
          </cell>
        </row>
        <row r="696">
          <cell r="E696" t="str">
            <v>Sub Total</v>
          </cell>
          <cell r="O696">
            <v>774878.7</v>
          </cell>
        </row>
        <row r="697">
          <cell r="E697" t="str">
            <v>Biaya Tidak Langsung dan Laba</v>
          </cell>
          <cell r="J697">
            <v>0.1</v>
          </cell>
          <cell r="O697">
            <v>77487.87</v>
          </cell>
        </row>
        <row r="698">
          <cell r="E698" t="str">
            <v>Jumlah Harga</v>
          </cell>
          <cell r="O698">
            <v>852366.57</v>
          </cell>
        </row>
        <row r="699">
          <cell r="D699">
            <v>76005</v>
          </cell>
          <cell r="E699" t="str">
            <v>Harga Satuan Pekerjaan</v>
          </cell>
          <cell r="J699" t="str">
            <v>m</v>
          </cell>
          <cell r="K699" t="str">
            <v/>
          </cell>
          <cell r="O699">
            <v>85236.656999999992</v>
          </cell>
        </row>
        <row r="706">
          <cell r="E706" t="str">
            <v>Analisa Harga Satuan (Breakdown of Unit Rate)</v>
          </cell>
        </row>
        <row r="708">
          <cell r="E708" t="str">
            <v>Lokasi</v>
          </cell>
          <cell r="I708" t="str">
            <v>:</v>
          </cell>
          <cell r="J708" t="str">
            <v>Proyek PLB, Paket LCB-6 Lot-4</v>
          </cell>
        </row>
        <row r="709">
          <cell r="D709">
            <v>77000</v>
          </cell>
          <cell r="E709" t="str">
            <v>No. Item</v>
          </cell>
          <cell r="I709" t="str">
            <v>:</v>
          </cell>
          <cell r="J709" t="str">
            <v>5-18</v>
          </cell>
          <cell r="Q709" t="str">
            <v>5-18</v>
          </cell>
          <cell r="R709">
            <v>0</v>
          </cell>
          <cell r="U709" t="str">
            <v>HSP Per</v>
          </cell>
        </row>
        <row r="710">
          <cell r="C710">
            <v>77000</v>
          </cell>
          <cell r="D710">
            <v>77000</v>
          </cell>
          <cell r="E710" t="str">
            <v>Item Pekerjaan</v>
          </cell>
          <cell r="I710" t="str">
            <v>:</v>
          </cell>
          <cell r="J710" t="str">
            <v>Pipa beton dia 40 cm</v>
          </cell>
          <cell r="Q710" t="str">
            <v>Volume</v>
          </cell>
          <cell r="R710" t="str">
            <v>=</v>
          </cell>
          <cell r="S710">
            <v>11</v>
          </cell>
          <cell r="T710" t="str">
            <v>m</v>
          </cell>
          <cell r="U710">
            <v>10</v>
          </cell>
          <cell r="V710" t="str">
            <v>m3</v>
          </cell>
        </row>
        <row r="711">
          <cell r="Q711" t="str">
            <v>UPAH</v>
          </cell>
          <cell r="R711" t="str">
            <v>BAHAN</v>
          </cell>
          <cell r="S711" t="str">
            <v>ALAT</v>
          </cell>
        </row>
        <row r="712">
          <cell r="D712">
            <v>77000</v>
          </cell>
          <cell r="E712" t="str">
            <v>Uraian Tugas</v>
          </cell>
          <cell r="I712" t="str">
            <v>:</v>
          </cell>
          <cell r="Q712">
            <v>685000</v>
          </cell>
          <cell r="R712">
            <v>238281.4</v>
          </cell>
          <cell r="S712">
            <v>0</v>
          </cell>
        </row>
        <row r="714">
          <cell r="D714">
            <v>77000</v>
          </cell>
          <cell r="E714" t="str">
            <v>Kapasitas Produksi</v>
          </cell>
          <cell r="I714" t="str">
            <v>:</v>
          </cell>
          <cell r="J714">
            <v>10</v>
          </cell>
          <cell r="K714" t="str">
            <v>m</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cell r="Q716" t="str">
            <v>(Prod/Jam)/Nos</v>
          </cell>
          <cell r="R716" t="str">
            <v>Prod/Jam</v>
          </cell>
          <cell r="S716" t="str">
            <v>Jam Opr</v>
          </cell>
          <cell r="T716" t="str">
            <v>Prod/Hari</v>
          </cell>
          <cell r="U716" t="str">
            <v>Nos</v>
          </cell>
          <cell r="V716" t="str">
            <v>Involve</v>
          </cell>
        </row>
        <row r="717">
          <cell r="L717" t="str">
            <v>(Rp.)</v>
          </cell>
          <cell r="N717" t="str">
            <v>(Rp.)</v>
          </cell>
          <cell r="Q717">
            <v>1</v>
          </cell>
          <cell r="R717">
            <v>2.5000000000000001E-2</v>
          </cell>
          <cell r="S717">
            <v>7</v>
          </cell>
          <cell r="T717">
            <v>0.17500000000000002</v>
          </cell>
        </row>
        <row r="718">
          <cell r="E718" t="str">
            <v>I</v>
          </cell>
          <cell r="G718" t="str">
            <v>Bahan</v>
          </cell>
        </row>
        <row r="719">
          <cell r="C719">
            <v>77001.100000000006</v>
          </cell>
          <cell r="E719">
            <v>1</v>
          </cell>
          <cell r="G719" t="str">
            <v>Pipa beton dia. 40 cm</v>
          </cell>
          <cell r="J719" t="str">
            <v>m'</v>
          </cell>
          <cell r="K719">
            <v>10</v>
          </cell>
          <cell r="M719">
            <v>68500</v>
          </cell>
          <cell r="O719">
            <v>685000</v>
          </cell>
          <cell r="Q719">
            <v>10</v>
          </cell>
          <cell r="U719">
            <v>10</v>
          </cell>
          <cell r="V719">
            <v>1</v>
          </cell>
        </row>
        <row r="720">
          <cell r="C720">
            <v>77011.100000000006</v>
          </cell>
          <cell r="E720" t="str">
            <v/>
          </cell>
          <cell r="J720">
            <v>0</v>
          </cell>
          <cell r="K720">
            <v>0</v>
          </cell>
          <cell r="M720">
            <v>0</v>
          </cell>
          <cell r="O720">
            <v>0</v>
          </cell>
          <cell r="Q720">
            <v>0</v>
          </cell>
          <cell r="U720">
            <v>0</v>
          </cell>
          <cell r="V720">
            <v>1</v>
          </cell>
        </row>
        <row r="721">
          <cell r="C721">
            <v>77021.100000000006</v>
          </cell>
          <cell r="E721" t="str">
            <v/>
          </cell>
          <cell r="I721" t="str">
            <v/>
          </cell>
          <cell r="J721">
            <v>0</v>
          </cell>
          <cell r="K721">
            <v>0</v>
          </cell>
          <cell r="M721">
            <v>0</v>
          </cell>
          <cell r="O721">
            <v>0</v>
          </cell>
          <cell r="Q721">
            <v>0</v>
          </cell>
          <cell r="U721">
            <v>0</v>
          </cell>
        </row>
        <row r="722">
          <cell r="C722">
            <v>77031.100000000006</v>
          </cell>
          <cell r="E722" t="str">
            <v/>
          </cell>
          <cell r="J722">
            <v>0</v>
          </cell>
          <cell r="K722">
            <v>0</v>
          </cell>
          <cell r="M722">
            <v>0</v>
          </cell>
          <cell r="O722">
            <v>0</v>
          </cell>
          <cell r="Q722">
            <v>0</v>
          </cell>
          <cell r="U722">
            <v>0</v>
          </cell>
        </row>
        <row r="723">
          <cell r="C723">
            <v>77041.100000000006</v>
          </cell>
          <cell r="E723" t="str">
            <v/>
          </cell>
          <cell r="J723">
            <v>0</v>
          </cell>
          <cell r="K723">
            <v>0</v>
          </cell>
          <cell r="M723">
            <v>0</v>
          </cell>
          <cell r="O723">
            <v>0</v>
          </cell>
          <cell r="Q723">
            <v>0</v>
          </cell>
        </row>
        <row r="724">
          <cell r="C724">
            <v>77051.100000000006</v>
          </cell>
          <cell r="P724">
            <v>685000</v>
          </cell>
        </row>
        <row r="725">
          <cell r="E725" t="str">
            <v>II</v>
          </cell>
          <cell r="G725" t="str">
            <v>Tenaga</v>
          </cell>
        </row>
        <row r="726">
          <cell r="C726">
            <v>77001.2</v>
          </cell>
          <cell r="E726">
            <v>1</v>
          </cell>
          <cell r="G726" t="str">
            <v>Mandor</v>
          </cell>
          <cell r="J726" t="str">
            <v>OH</v>
          </cell>
          <cell r="K726">
            <v>0.57140000000000002</v>
          </cell>
          <cell r="M726">
            <v>35000</v>
          </cell>
          <cell r="O726">
            <v>19999</v>
          </cell>
          <cell r="Q726">
            <v>1.75</v>
          </cell>
          <cell r="U726">
            <v>0.1</v>
          </cell>
          <cell r="V726">
            <v>1</v>
          </cell>
        </row>
        <row r="727">
          <cell r="C727">
            <v>77011.199999999997</v>
          </cell>
          <cell r="E727">
            <v>2</v>
          </cell>
          <cell r="G727" t="str">
            <v>Kepala Tukang Pipa</v>
          </cell>
          <cell r="J727" t="str">
            <v>OH</v>
          </cell>
          <cell r="K727">
            <v>1.1428</v>
          </cell>
          <cell r="M727">
            <v>39000</v>
          </cell>
          <cell r="O727">
            <v>44569.2</v>
          </cell>
          <cell r="P727">
            <v>0.86247678654834192</v>
          </cell>
          <cell r="Q727">
            <v>0.875</v>
          </cell>
          <cell r="U727">
            <v>0.2</v>
          </cell>
          <cell r="V727">
            <v>1</v>
          </cell>
        </row>
        <row r="728">
          <cell r="C728">
            <v>77021.2</v>
          </cell>
          <cell r="E728">
            <v>3</v>
          </cell>
          <cell r="G728" t="str">
            <v>Tukang Pipa</v>
          </cell>
          <cell r="J728" t="str">
            <v>OH</v>
          </cell>
          <cell r="K728">
            <v>2.2856999999999998</v>
          </cell>
          <cell r="M728">
            <v>36000</v>
          </cell>
          <cell r="O728">
            <v>82285.2</v>
          </cell>
          <cell r="Q728">
            <v>0.4375</v>
          </cell>
          <cell r="U728">
            <v>0.4</v>
          </cell>
          <cell r="V728">
            <v>1</v>
          </cell>
        </row>
        <row r="729">
          <cell r="C729">
            <v>77031.199999999997</v>
          </cell>
          <cell r="E729">
            <v>4</v>
          </cell>
          <cell r="G729" t="str">
            <v>Pekerja</v>
          </cell>
          <cell r="J729" t="str">
            <v>OH</v>
          </cell>
          <cell r="K729">
            <v>4.5713999999999997</v>
          </cell>
          <cell r="M729">
            <v>20000</v>
          </cell>
          <cell r="O729">
            <v>91428</v>
          </cell>
          <cell r="Q729">
            <v>0.21875</v>
          </cell>
          <cell r="U729">
            <v>0.8</v>
          </cell>
          <cell r="V729">
            <v>1</v>
          </cell>
        </row>
        <row r="730">
          <cell r="C730">
            <v>77041.2</v>
          </cell>
          <cell r="E730" t="str">
            <v/>
          </cell>
          <cell r="J730">
            <v>0</v>
          </cell>
          <cell r="K730">
            <v>0</v>
          </cell>
          <cell r="M730">
            <v>0</v>
          </cell>
          <cell r="O730">
            <v>0</v>
          </cell>
          <cell r="Q730">
            <v>0</v>
          </cell>
          <cell r="V730">
            <v>1</v>
          </cell>
        </row>
        <row r="731">
          <cell r="C731">
            <v>77051.199999999997</v>
          </cell>
          <cell r="P731">
            <v>238281.4</v>
          </cell>
        </row>
        <row r="733">
          <cell r="E733" t="str">
            <v>III</v>
          </cell>
          <cell r="G733" t="str">
            <v>Alat</v>
          </cell>
        </row>
        <row r="734">
          <cell r="C734">
            <v>77001.3</v>
          </cell>
          <cell r="E734" t="str">
            <v/>
          </cell>
          <cell r="J734">
            <v>0</v>
          </cell>
          <cell r="M734">
            <v>0</v>
          </cell>
          <cell r="O734">
            <v>0</v>
          </cell>
          <cell r="Q734">
            <v>2.5000000000000001E-2</v>
          </cell>
          <cell r="R734">
            <v>2.5000000000000001E-2</v>
          </cell>
          <cell r="U734">
            <v>1</v>
          </cell>
          <cell r="V734">
            <v>1</v>
          </cell>
        </row>
        <row r="735">
          <cell r="C735">
            <v>77011.3</v>
          </cell>
          <cell r="E735" t="str">
            <v/>
          </cell>
          <cell r="J735">
            <v>0</v>
          </cell>
          <cell r="K735">
            <v>0</v>
          </cell>
          <cell r="M735">
            <v>0</v>
          </cell>
          <cell r="O735">
            <v>0</v>
          </cell>
          <cell r="Q735">
            <v>0</v>
          </cell>
          <cell r="U735">
            <v>0</v>
          </cell>
          <cell r="V735">
            <v>1</v>
          </cell>
        </row>
        <row r="736">
          <cell r="C736">
            <v>77021.3</v>
          </cell>
          <cell r="E736" t="str">
            <v/>
          </cell>
          <cell r="J736">
            <v>0</v>
          </cell>
          <cell r="K736">
            <v>0</v>
          </cell>
          <cell r="M736">
            <v>0</v>
          </cell>
          <cell r="O736">
            <v>0</v>
          </cell>
          <cell r="Q736">
            <v>0</v>
          </cell>
          <cell r="U736">
            <v>0</v>
          </cell>
          <cell r="V736">
            <v>1</v>
          </cell>
        </row>
        <row r="737">
          <cell r="C737">
            <v>77031.3</v>
          </cell>
          <cell r="E737" t="str">
            <v/>
          </cell>
          <cell r="J737">
            <v>0</v>
          </cell>
          <cell r="K737">
            <v>0</v>
          </cell>
          <cell r="M737">
            <v>0</v>
          </cell>
          <cell r="O737">
            <v>0</v>
          </cell>
          <cell r="Q737">
            <v>0</v>
          </cell>
          <cell r="U737">
            <v>0</v>
          </cell>
          <cell r="V737">
            <v>1</v>
          </cell>
        </row>
        <row r="738">
          <cell r="C738">
            <v>77041.3</v>
          </cell>
          <cell r="E738" t="str">
            <v/>
          </cell>
          <cell r="J738">
            <v>0</v>
          </cell>
          <cell r="K738">
            <v>0</v>
          </cell>
          <cell r="M738">
            <v>0</v>
          </cell>
          <cell r="O738">
            <v>0</v>
          </cell>
          <cell r="Q738">
            <v>0</v>
          </cell>
          <cell r="U738">
            <v>0</v>
          </cell>
          <cell r="V738">
            <v>1</v>
          </cell>
        </row>
        <row r="739">
          <cell r="C739">
            <v>77051.3</v>
          </cell>
          <cell r="P739">
            <v>0</v>
          </cell>
        </row>
        <row r="740">
          <cell r="E740" t="str">
            <v>Sub Total</v>
          </cell>
          <cell r="O740">
            <v>923281.39999999991</v>
          </cell>
        </row>
        <row r="741">
          <cell r="E741" t="str">
            <v>Biaya Tidak Langsung dan Laba</v>
          </cell>
          <cell r="J741">
            <v>0.1</v>
          </cell>
          <cell r="O741">
            <v>92328.14</v>
          </cell>
        </row>
        <row r="742">
          <cell r="E742" t="str">
            <v>Jumlah Harga</v>
          </cell>
          <cell r="O742">
            <v>1015609.5399999999</v>
          </cell>
        </row>
        <row r="743">
          <cell r="D743">
            <v>77005</v>
          </cell>
          <cell r="E743" t="str">
            <v>Harga Satuan Pekerjaan</v>
          </cell>
          <cell r="J743" t="str">
            <v>m</v>
          </cell>
          <cell r="K743" t="str">
            <v/>
          </cell>
          <cell r="O743">
            <v>101560.954</v>
          </cell>
        </row>
        <row r="750">
          <cell r="E750" t="str">
            <v>Analisa Harga Satuan (Breakdown of Unit Rate)</v>
          </cell>
        </row>
        <row r="752">
          <cell r="E752" t="str">
            <v>Lokasi</v>
          </cell>
          <cell r="I752" t="str">
            <v>:</v>
          </cell>
          <cell r="J752" t="str">
            <v>Proyek PLB, Paket LCB-6 Lot-4</v>
          </cell>
        </row>
        <row r="753">
          <cell r="D753">
            <v>78000</v>
          </cell>
          <cell r="E753" t="str">
            <v>No. Item</v>
          </cell>
          <cell r="I753" t="str">
            <v>:</v>
          </cell>
          <cell r="J753" t="str">
            <v>5-19</v>
          </cell>
          <cell r="Q753" t="str">
            <v>5-19</v>
          </cell>
          <cell r="R753">
            <v>0</v>
          </cell>
          <cell r="U753" t="str">
            <v>HSP Per</v>
          </cell>
        </row>
        <row r="754">
          <cell r="C754">
            <v>78000</v>
          </cell>
          <cell r="D754">
            <v>78000</v>
          </cell>
          <cell r="E754" t="str">
            <v>Item Pekerjaan</v>
          </cell>
          <cell r="I754" t="str">
            <v>:</v>
          </cell>
          <cell r="J754" t="str">
            <v>Pipa beton dia 60 cm</v>
          </cell>
          <cell r="Q754" t="str">
            <v>Volume</v>
          </cell>
          <cell r="R754" t="str">
            <v>=</v>
          </cell>
          <cell r="S754">
            <v>100</v>
          </cell>
          <cell r="T754" t="str">
            <v>m</v>
          </cell>
          <cell r="U754">
            <v>10</v>
          </cell>
          <cell r="V754" t="str">
            <v>m3</v>
          </cell>
        </row>
        <row r="755">
          <cell r="Q755" t="str">
            <v>UPAH</v>
          </cell>
          <cell r="R755" t="str">
            <v>BAHAN</v>
          </cell>
          <cell r="S755" t="str">
            <v>ALAT</v>
          </cell>
        </row>
        <row r="756">
          <cell r="D756">
            <v>78000</v>
          </cell>
          <cell r="E756" t="str">
            <v>Uraian Tugas</v>
          </cell>
          <cell r="I756" t="str">
            <v>:</v>
          </cell>
          <cell r="Q756">
            <v>1450000</v>
          </cell>
          <cell r="R756">
            <v>238281.4</v>
          </cell>
          <cell r="S756">
            <v>0</v>
          </cell>
        </row>
        <row r="758">
          <cell r="D758">
            <v>78000</v>
          </cell>
          <cell r="E758" t="str">
            <v>Kapasitas Produksi</v>
          </cell>
          <cell r="I758" t="str">
            <v>:</v>
          </cell>
          <cell r="J758">
            <v>10</v>
          </cell>
          <cell r="K758" t="str">
            <v>m</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cell r="Q760" t="str">
            <v>(Prod/Jam)/Nos</v>
          </cell>
          <cell r="R760" t="str">
            <v>Prod/Jam</v>
          </cell>
          <cell r="S760" t="str">
            <v>Jam Opr</v>
          </cell>
          <cell r="T760" t="str">
            <v>Prod/Hari</v>
          </cell>
          <cell r="U760" t="str">
            <v>Nos</v>
          </cell>
          <cell r="V760" t="str">
            <v>Involve</v>
          </cell>
        </row>
        <row r="761">
          <cell r="L761" t="str">
            <v>(Rp.)</v>
          </cell>
          <cell r="N761" t="str">
            <v>(Rp.)</v>
          </cell>
          <cell r="Q761">
            <v>1</v>
          </cell>
          <cell r="R761">
            <v>2.5000000000000001E-2</v>
          </cell>
          <cell r="S761">
            <v>7</v>
          </cell>
          <cell r="T761">
            <v>0.17500000000000002</v>
          </cell>
        </row>
        <row r="762">
          <cell r="E762" t="str">
            <v>I</v>
          </cell>
          <cell r="G762" t="str">
            <v>Bahan</v>
          </cell>
        </row>
        <row r="763">
          <cell r="C763">
            <v>78001.100000000006</v>
          </cell>
          <cell r="E763">
            <v>1</v>
          </cell>
          <cell r="G763" t="str">
            <v>Pipa beton dia. 60 cm</v>
          </cell>
          <cell r="J763" t="str">
            <v>m'</v>
          </cell>
          <cell r="K763">
            <v>10</v>
          </cell>
          <cell r="M763">
            <v>145000</v>
          </cell>
          <cell r="O763">
            <v>1450000</v>
          </cell>
          <cell r="Q763">
            <v>10</v>
          </cell>
          <cell r="U763">
            <v>10</v>
          </cell>
          <cell r="V763">
            <v>1</v>
          </cell>
        </row>
        <row r="764">
          <cell r="C764">
            <v>78011.100000000006</v>
          </cell>
          <cell r="E764" t="str">
            <v/>
          </cell>
          <cell r="J764">
            <v>0</v>
          </cell>
          <cell r="K764">
            <v>0</v>
          </cell>
          <cell r="M764">
            <v>0</v>
          </cell>
          <cell r="O764">
            <v>0</v>
          </cell>
          <cell r="Q764">
            <v>0</v>
          </cell>
          <cell r="U764">
            <v>0</v>
          </cell>
          <cell r="V764">
            <v>1</v>
          </cell>
        </row>
        <row r="765">
          <cell r="C765">
            <v>78021.100000000006</v>
          </cell>
          <cell r="E765" t="str">
            <v/>
          </cell>
          <cell r="I765" t="str">
            <v/>
          </cell>
          <cell r="J765">
            <v>0</v>
          </cell>
          <cell r="K765">
            <v>0</v>
          </cell>
          <cell r="M765">
            <v>0</v>
          </cell>
          <cell r="O765">
            <v>0</v>
          </cell>
          <cell r="Q765">
            <v>0</v>
          </cell>
          <cell r="U765">
            <v>0</v>
          </cell>
        </row>
        <row r="766">
          <cell r="C766">
            <v>78031.100000000006</v>
          </cell>
          <cell r="E766" t="str">
            <v/>
          </cell>
          <cell r="J766">
            <v>0</v>
          </cell>
          <cell r="K766">
            <v>0</v>
          </cell>
          <cell r="M766">
            <v>0</v>
          </cell>
          <cell r="O766">
            <v>0</v>
          </cell>
          <cell r="Q766">
            <v>0</v>
          </cell>
          <cell r="U766">
            <v>0</v>
          </cell>
        </row>
        <row r="767">
          <cell r="C767">
            <v>78041.100000000006</v>
          </cell>
          <cell r="E767" t="str">
            <v/>
          </cell>
          <cell r="J767">
            <v>0</v>
          </cell>
          <cell r="K767">
            <v>0</v>
          </cell>
          <cell r="M767">
            <v>0</v>
          </cell>
          <cell r="O767">
            <v>0</v>
          </cell>
          <cell r="Q767">
            <v>0</v>
          </cell>
        </row>
        <row r="768">
          <cell r="C768">
            <v>78051.100000000006</v>
          </cell>
          <cell r="P768">
            <v>1450000</v>
          </cell>
        </row>
        <row r="769">
          <cell r="E769" t="str">
            <v>II</v>
          </cell>
          <cell r="G769" t="str">
            <v>Tenaga</v>
          </cell>
        </row>
        <row r="770">
          <cell r="C770">
            <v>78001.2</v>
          </cell>
          <cell r="E770">
            <v>1</v>
          </cell>
          <cell r="G770" t="str">
            <v>Mandor</v>
          </cell>
          <cell r="J770" t="str">
            <v>OH</v>
          </cell>
          <cell r="K770">
            <v>0.57140000000000002</v>
          </cell>
          <cell r="M770">
            <v>35000</v>
          </cell>
          <cell r="O770">
            <v>19999</v>
          </cell>
          <cell r="Q770">
            <v>1.75</v>
          </cell>
          <cell r="U770">
            <v>0.1</v>
          </cell>
          <cell r="V770">
            <v>1</v>
          </cell>
        </row>
        <row r="771">
          <cell r="C771">
            <v>78011.199999999997</v>
          </cell>
          <cell r="E771">
            <v>2</v>
          </cell>
          <cell r="G771" t="str">
            <v>Kepala Tukang Pipa</v>
          </cell>
          <cell r="J771" t="str">
            <v>OH</v>
          </cell>
          <cell r="K771">
            <v>1.1428</v>
          </cell>
          <cell r="M771">
            <v>39000</v>
          </cell>
          <cell r="O771">
            <v>44569.2</v>
          </cell>
          <cell r="Q771">
            <v>0.875</v>
          </cell>
          <cell r="U771">
            <v>0.2</v>
          </cell>
          <cell r="V771">
            <v>1</v>
          </cell>
        </row>
        <row r="772">
          <cell r="C772">
            <v>78021.2</v>
          </cell>
          <cell r="E772">
            <v>3</v>
          </cell>
          <cell r="G772" t="str">
            <v>Tukang Pipa</v>
          </cell>
          <cell r="J772" t="str">
            <v>OH</v>
          </cell>
          <cell r="K772">
            <v>2.2856999999999998</v>
          </cell>
          <cell r="M772">
            <v>36000</v>
          </cell>
          <cell r="O772">
            <v>82285.2</v>
          </cell>
          <cell r="P772">
            <v>0.90645981208053694</v>
          </cell>
          <cell r="Q772">
            <v>0.4375</v>
          </cell>
          <cell r="U772">
            <v>0.4</v>
          </cell>
          <cell r="V772">
            <v>1</v>
          </cell>
        </row>
        <row r="773">
          <cell r="C773">
            <v>78031.199999999997</v>
          </cell>
          <cell r="E773">
            <v>4</v>
          </cell>
          <cell r="G773" t="str">
            <v>Pekerja</v>
          </cell>
          <cell r="J773" t="str">
            <v>OH</v>
          </cell>
          <cell r="K773">
            <v>4.5713999999999997</v>
          </cell>
          <cell r="M773">
            <v>20000</v>
          </cell>
          <cell r="O773">
            <v>91428</v>
          </cell>
          <cell r="Q773">
            <v>0.21875</v>
          </cell>
          <cell r="U773">
            <v>0.8</v>
          </cell>
          <cell r="V773">
            <v>1</v>
          </cell>
        </row>
        <row r="774">
          <cell r="C774">
            <v>78041.2</v>
          </cell>
          <cell r="E774" t="str">
            <v/>
          </cell>
          <cell r="J774">
            <v>0</v>
          </cell>
          <cell r="K774">
            <v>0</v>
          </cell>
          <cell r="M774">
            <v>0</v>
          </cell>
          <cell r="O774">
            <v>0</v>
          </cell>
          <cell r="Q774">
            <v>0</v>
          </cell>
          <cell r="V774">
            <v>1</v>
          </cell>
        </row>
        <row r="775">
          <cell r="C775">
            <v>78051.199999999997</v>
          </cell>
          <cell r="P775">
            <v>238281.4</v>
          </cell>
        </row>
        <row r="777">
          <cell r="E777" t="str">
            <v>III</v>
          </cell>
          <cell r="G777" t="str">
            <v>Alat</v>
          </cell>
        </row>
        <row r="778">
          <cell r="C778">
            <v>78001.3</v>
          </cell>
          <cell r="E778" t="str">
            <v/>
          </cell>
          <cell r="J778">
            <v>0</v>
          </cell>
          <cell r="M778">
            <v>0</v>
          </cell>
          <cell r="O778">
            <v>0</v>
          </cell>
          <cell r="Q778">
            <v>2.5000000000000001E-2</v>
          </cell>
          <cell r="R778">
            <v>2.5000000000000001E-2</v>
          </cell>
          <cell r="U778">
            <v>1</v>
          </cell>
          <cell r="V778">
            <v>1</v>
          </cell>
        </row>
        <row r="779">
          <cell r="C779">
            <v>78011.3</v>
          </cell>
          <cell r="E779" t="str">
            <v/>
          </cell>
          <cell r="J779">
            <v>0</v>
          </cell>
          <cell r="K779">
            <v>0</v>
          </cell>
          <cell r="M779">
            <v>0</v>
          </cell>
          <cell r="O779">
            <v>0</v>
          </cell>
          <cell r="Q779">
            <v>0</v>
          </cell>
          <cell r="U779">
            <v>0</v>
          </cell>
          <cell r="V779">
            <v>1</v>
          </cell>
        </row>
        <row r="780">
          <cell r="C780">
            <v>78021.3</v>
          </cell>
          <cell r="E780" t="str">
            <v/>
          </cell>
          <cell r="J780">
            <v>0</v>
          </cell>
          <cell r="K780">
            <v>0</v>
          </cell>
          <cell r="M780">
            <v>0</v>
          </cell>
          <cell r="O780">
            <v>0</v>
          </cell>
          <cell r="Q780">
            <v>0</v>
          </cell>
          <cell r="U780">
            <v>0</v>
          </cell>
          <cell r="V780">
            <v>1</v>
          </cell>
        </row>
        <row r="781">
          <cell r="C781">
            <v>78031.3</v>
          </cell>
          <cell r="E781" t="str">
            <v/>
          </cell>
          <cell r="J781">
            <v>0</v>
          </cell>
          <cell r="K781">
            <v>0</v>
          </cell>
          <cell r="M781">
            <v>0</v>
          </cell>
          <cell r="O781">
            <v>0</v>
          </cell>
          <cell r="Q781">
            <v>0</v>
          </cell>
          <cell r="U781">
            <v>0</v>
          </cell>
          <cell r="V781">
            <v>1</v>
          </cell>
        </row>
        <row r="782">
          <cell r="C782">
            <v>78041.3</v>
          </cell>
          <cell r="E782" t="str">
            <v/>
          </cell>
          <cell r="J782">
            <v>0</v>
          </cell>
          <cell r="K782">
            <v>0</v>
          </cell>
          <cell r="M782">
            <v>0</v>
          </cell>
          <cell r="O782">
            <v>0</v>
          </cell>
          <cell r="Q782">
            <v>0</v>
          </cell>
          <cell r="U782">
            <v>0</v>
          </cell>
          <cell r="V782">
            <v>1</v>
          </cell>
        </row>
        <row r="783">
          <cell r="C783">
            <v>78051.3</v>
          </cell>
          <cell r="P783">
            <v>0</v>
          </cell>
        </row>
        <row r="784">
          <cell r="E784" t="str">
            <v>Sub Total</v>
          </cell>
          <cell r="O784">
            <v>1688281.4</v>
          </cell>
        </row>
        <row r="785">
          <cell r="E785" t="str">
            <v>Biaya Tidak Langsung dan Laba</v>
          </cell>
          <cell r="J785">
            <v>0.1</v>
          </cell>
          <cell r="O785">
            <v>168828.14</v>
          </cell>
        </row>
        <row r="786">
          <cell r="E786" t="str">
            <v>Jumlah Harga</v>
          </cell>
          <cell r="O786">
            <v>1857109.54</v>
          </cell>
        </row>
        <row r="787">
          <cell r="D787">
            <v>78005</v>
          </cell>
          <cell r="E787" t="str">
            <v>Harga Satuan Pekerjaan</v>
          </cell>
          <cell r="J787" t="str">
            <v>m</v>
          </cell>
          <cell r="K787" t="str">
            <v/>
          </cell>
          <cell r="O787">
            <v>185710.954</v>
          </cell>
        </row>
        <row r="794">
          <cell r="E794" t="str">
            <v>Analisa Harga Satuan (Breakdown of Unit Rate)</v>
          </cell>
        </row>
        <row r="796">
          <cell r="E796" t="str">
            <v>Lokasi</v>
          </cell>
          <cell r="I796" t="str">
            <v>:</v>
          </cell>
          <cell r="J796" t="str">
            <v>Proyek PLB, Paket LCB-6 Lot-4</v>
          </cell>
        </row>
        <row r="797">
          <cell r="D797">
            <v>79000</v>
          </cell>
          <cell r="E797" t="str">
            <v>No. Item</v>
          </cell>
          <cell r="I797" t="str">
            <v>:</v>
          </cell>
          <cell r="J797" t="str">
            <v>5-20</v>
          </cell>
          <cell r="Q797" t="str">
            <v>5-20</v>
          </cell>
          <cell r="R797">
            <v>0</v>
          </cell>
          <cell r="U797" t="str">
            <v>HSP Per</v>
          </cell>
        </row>
        <row r="798">
          <cell r="C798">
            <v>79000</v>
          </cell>
          <cell r="D798">
            <v>79000</v>
          </cell>
          <cell r="E798" t="str">
            <v>Item Pekerjaan</v>
          </cell>
          <cell r="I798" t="str">
            <v>:</v>
          </cell>
          <cell r="J798" t="str">
            <v>Pipa beton dia 80 cm</v>
          </cell>
          <cell r="Q798" t="str">
            <v>Volume</v>
          </cell>
          <cell r="R798" t="str">
            <v>=</v>
          </cell>
          <cell r="S798">
            <v>100</v>
          </cell>
          <cell r="T798" t="str">
            <v>m</v>
          </cell>
          <cell r="U798">
            <v>10</v>
          </cell>
          <cell r="V798" t="str">
            <v>m3</v>
          </cell>
        </row>
        <row r="799">
          <cell r="Q799" t="str">
            <v>UPAH</v>
          </cell>
          <cell r="R799" t="str">
            <v>BAHAN</v>
          </cell>
          <cell r="S799" t="str">
            <v>ALAT</v>
          </cell>
        </row>
        <row r="800">
          <cell r="D800">
            <v>79000</v>
          </cell>
          <cell r="E800" t="str">
            <v>Uraian Tugas</v>
          </cell>
          <cell r="I800" t="str">
            <v>:</v>
          </cell>
          <cell r="Q800">
            <v>1550000</v>
          </cell>
          <cell r="R800">
            <v>238281.4</v>
          </cell>
          <cell r="S800">
            <v>59778.75</v>
          </cell>
        </row>
        <row r="802">
          <cell r="D802">
            <v>79000</v>
          </cell>
          <cell r="E802" t="str">
            <v>Kapasitas Produksi</v>
          </cell>
          <cell r="I802" t="str">
            <v>:</v>
          </cell>
          <cell r="J802">
            <v>10</v>
          </cell>
          <cell r="K802" t="str">
            <v>m</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cell r="Q804" t="str">
            <v>(Prod/Jam)/Nos</v>
          </cell>
          <cell r="R804" t="str">
            <v>Prod/Jam</v>
          </cell>
          <cell r="S804" t="str">
            <v>Jam Opr</v>
          </cell>
          <cell r="T804" t="str">
            <v>Prod/Hari</v>
          </cell>
          <cell r="U804" t="str">
            <v>Nos</v>
          </cell>
          <cell r="V804" t="str">
            <v>Involve</v>
          </cell>
        </row>
        <row r="805">
          <cell r="L805" t="str">
            <v>(Rp.)</v>
          </cell>
          <cell r="N805" t="str">
            <v>(Rp.)</v>
          </cell>
          <cell r="Q805">
            <v>1</v>
          </cell>
          <cell r="R805">
            <v>2.5000000000000001E-2</v>
          </cell>
          <cell r="S805">
            <v>7</v>
          </cell>
          <cell r="T805">
            <v>0.17500000000000002</v>
          </cell>
        </row>
        <row r="806">
          <cell r="E806" t="str">
            <v>I</v>
          </cell>
          <cell r="G806" t="str">
            <v>Bahan</v>
          </cell>
        </row>
        <row r="807">
          <cell r="C807">
            <v>79001.100000000006</v>
          </cell>
          <cell r="E807">
            <v>1</v>
          </cell>
          <cell r="G807" t="str">
            <v>Pipa beton dia. 80 cm</v>
          </cell>
          <cell r="J807" t="str">
            <v>m'</v>
          </cell>
          <cell r="K807">
            <v>10</v>
          </cell>
          <cell r="M807">
            <v>155000</v>
          </cell>
          <cell r="O807">
            <v>1550000</v>
          </cell>
          <cell r="Q807">
            <v>10</v>
          </cell>
          <cell r="U807">
            <v>10</v>
          </cell>
          <cell r="V807">
            <v>1</v>
          </cell>
        </row>
        <row r="808">
          <cell r="C808">
            <v>79011.100000000006</v>
          </cell>
          <cell r="E808" t="str">
            <v/>
          </cell>
          <cell r="J808">
            <v>0</v>
          </cell>
          <cell r="K808">
            <v>0</v>
          </cell>
          <cell r="M808">
            <v>0</v>
          </cell>
          <cell r="O808">
            <v>0</v>
          </cell>
          <cell r="Q808">
            <v>0</v>
          </cell>
          <cell r="U808">
            <v>0</v>
          </cell>
          <cell r="V808">
            <v>1</v>
          </cell>
        </row>
        <row r="809">
          <cell r="C809">
            <v>79021.100000000006</v>
          </cell>
          <cell r="E809" t="str">
            <v/>
          </cell>
          <cell r="I809" t="str">
            <v/>
          </cell>
          <cell r="J809">
            <v>0</v>
          </cell>
          <cell r="K809">
            <v>0</v>
          </cell>
          <cell r="M809">
            <v>0</v>
          </cell>
          <cell r="O809">
            <v>0</v>
          </cell>
          <cell r="Q809">
            <v>0</v>
          </cell>
          <cell r="U809">
            <v>0</v>
          </cell>
        </row>
        <row r="810">
          <cell r="C810">
            <v>79031.100000000006</v>
          </cell>
          <cell r="E810" t="str">
            <v/>
          </cell>
          <cell r="J810">
            <v>0</v>
          </cell>
          <cell r="K810">
            <v>0</v>
          </cell>
          <cell r="M810">
            <v>0</v>
          </cell>
          <cell r="O810">
            <v>0</v>
          </cell>
          <cell r="Q810">
            <v>0</v>
          </cell>
          <cell r="U810">
            <v>0</v>
          </cell>
        </row>
        <row r="811">
          <cell r="C811">
            <v>79041.100000000006</v>
          </cell>
          <cell r="E811" t="str">
            <v/>
          </cell>
          <cell r="J811">
            <v>0</v>
          </cell>
          <cell r="K811">
            <v>0</v>
          </cell>
          <cell r="M811">
            <v>0</v>
          </cell>
          <cell r="O811">
            <v>0</v>
          </cell>
          <cell r="Q811">
            <v>0</v>
          </cell>
        </row>
        <row r="812">
          <cell r="C812">
            <v>79051.100000000006</v>
          </cell>
          <cell r="P812">
            <v>1550000</v>
          </cell>
        </row>
        <row r="813">
          <cell r="E813" t="str">
            <v>II</v>
          </cell>
          <cell r="G813" t="str">
            <v>Tenaga</v>
          </cell>
        </row>
        <row r="814">
          <cell r="C814">
            <v>79001.2</v>
          </cell>
          <cell r="E814">
            <v>1</v>
          </cell>
          <cell r="G814" t="str">
            <v>Mandor</v>
          </cell>
          <cell r="J814" t="str">
            <v>OH</v>
          </cell>
          <cell r="K814">
            <v>0.57140000000000002</v>
          </cell>
          <cell r="M814">
            <v>35000</v>
          </cell>
          <cell r="O814">
            <v>19999</v>
          </cell>
          <cell r="P814">
            <v>0.89084605710028697</v>
          </cell>
          <cell r="Q814">
            <v>1.75</v>
          </cell>
          <cell r="U814">
            <v>0.1</v>
          </cell>
          <cell r="V814">
            <v>1</v>
          </cell>
        </row>
        <row r="815">
          <cell r="C815">
            <v>79011.199999999997</v>
          </cell>
          <cell r="E815">
            <v>2</v>
          </cell>
          <cell r="G815" t="str">
            <v>Kepala Tukang Pipa</v>
          </cell>
          <cell r="J815" t="str">
            <v>OH</v>
          </cell>
          <cell r="K815">
            <v>1.1428</v>
          </cell>
          <cell r="M815">
            <v>39000</v>
          </cell>
          <cell r="O815">
            <v>44569.2</v>
          </cell>
          <cell r="Q815">
            <v>0.875</v>
          </cell>
          <cell r="U815">
            <v>0.2</v>
          </cell>
          <cell r="V815">
            <v>1</v>
          </cell>
        </row>
        <row r="816">
          <cell r="C816">
            <v>79021.2</v>
          </cell>
          <cell r="E816">
            <v>3</v>
          </cell>
          <cell r="G816" t="str">
            <v>Tukang Pipa</v>
          </cell>
          <cell r="J816" t="str">
            <v>OH</v>
          </cell>
          <cell r="K816">
            <v>2.2856999999999998</v>
          </cell>
          <cell r="M816">
            <v>36000</v>
          </cell>
          <cell r="O816">
            <v>82285.2</v>
          </cell>
          <cell r="Q816">
            <v>0.4375</v>
          </cell>
          <cell r="U816">
            <v>0.4</v>
          </cell>
          <cell r="V816">
            <v>1</v>
          </cell>
        </row>
        <row r="817">
          <cell r="C817">
            <v>79031.199999999997</v>
          </cell>
          <cell r="E817">
            <v>4</v>
          </cell>
          <cell r="G817" t="str">
            <v>Pekerja</v>
          </cell>
          <cell r="J817" t="str">
            <v>OH</v>
          </cell>
          <cell r="K817">
            <v>4.5713999999999997</v>
          </cell>
          <cell r="M817">
            <v>20000</v>
          </cell>
          <cell r="O817">
            <v>91428</v>
          </cell>
          <cell r="Q817">
            <v>0.21875</v>
          </cell>
          <cell r="U817">
            <v>0.8</v>
          </cell>
          <cell r="V817">
            <v>1</v>
          </cell>
        </row>
        <row r="818">
          <cell r="C818">
            <v>79041.2</v>
          </cell>
          <cell r="E818" t="str">
            <v/>
          </cell>
          <cell r="J818">
            <v>0</v>
          </cell>
          <cell r="K818">
            <v>0</v>
          </cell>
          <cell r="M818">
            <v>0</v>
          </cell>
          <cell r="O818">
            <v>0</v>
          </cell>
          <cell r="Q818">
            <v>0</v>
          </cell>
          <cell r="V818">
            <v>1</v>
          </cell>
        </row>
        <row r="819">
          <cell r="C819">
            <v>79051.199999999997</v>
          </cell>
          <cell r="P819">
            <v>238281.4</v>
          </cell>
        </row>
        <row r="821">
          <cell r="E821" t="str">
            <v>III</v>
          </cell>
          <cell r="G821" t="str">
            <v>Alat</v>
          </cell>
        </row>
        <row r="822">
          <cell r="C822">
            <v>79001.3</v>
          </cell>
          <cell r="E822">
            <v>1</v>
          </cell>
          <cell r="G822" t="str">
            <v>Excavator, 0.7 m3</v>
          </cell>
          <cell r="H822" t="str">
            <v>(Angkat Pasang)</v>
          </cell>
          <cell r="J822" t="str">
            <v>jam</v>
          </cell>
          <cell r="K822">
            <v>0.25</v>
          </cell>
          <cell r="M822">
            <v>239115</v>
          </cell>
          <cell r="O822">
            <v>59778.75</v>
          </cell>
          <cell r="Q822">
            <v>4</v>
          </cell>
          <cell r="R822">
            <v>4</v>
          </cell>
          <cell r="U822">
            <v>6.2500000000000003E-3</v>
          </cell>
          <cell r="V822">
            <v>1</v>
          </cell>
        </row>
        <row r="823">
          <cell r="C823">
            <v>79011.3</v>
          </cell>
          <cell r="E823" t="str">
            <v/>
          </cell>
          <cell r="J823">
            <v>0</v>
          </cell>
          <cell r="K823">
            <v>0</v>
          </cell>
          <cell r="M823">
            <v>0</v>
          </cell>
          <cell r="O823">
            <v>0</v>
          </cell>
          <cell r="Q823">
            <v>0</v>
          </cell>
          <cell r="U823">
            <v>0</v>
          </cell>
          <cell r="V823">
            <v>1</v>
          </cell>
        </row>
        <row r="824">
          <cell r="C824">
            <v>79021.3</v>
          </cell>
          <cell r="E824" t="str">
            <v/>
          </cell>
          <cell r="J824">
            <v>0</v>
          </cell>
          <cell r="K824">
            <v>0</v>
          </cell>
          <cell r="M824">
            <v>0</v>
          </cell>
          <cell r="O824">
            <v>0</v>
          </cell>
          <cell r="Q824">
            <v>0</v>
          </cell>
          <cell r="U824">
            <v>0</v>
          </cell>
          <cell r="V824">
            <v>1</v>
          </cell>
        </row>
        <row r="825">
          <cell r="C825">
            <v>79031.3</v>
          </cell>
          <cell r="E825" t="str">
            <v/>
          </cell>
          <cell r="J825">
            <v>0</v>
          </cell>
          <cell r="K825">
            <v>0</v>
          </cell>
          <cell r="M825">
            <v>0</v>
          </cell>
          <cell r="O825">
            <v>0</v>
          </cell>
          <cell r="Q825">
            <v>0</v>
          </cell>
          <cell r="U825">
            <v>0</v>
          </cell>
          <cell r="V825">
            <v>1</v>
          </cell>
        </row>
        <row r="826">
          <cell r="C826">
            <v>79041.3</v>
          </cell>
          <cell r="E826" t="str">
            <v/>
          </cell>
          <cell r="J826">
            <v>0</v>
          </cell>
          <cell r="K826">
            <v>0</v>
          </cell>
          <cell r="M826">
            <v>0</v>
          </cell>
          <cell r="O826">
            <v>0</v>
          </cell>
          <cell r="Q826">
            <v>0</v>
          </cell>
          <cell r="U826">
            <v>0</v>
          </cell>
          <cell r="V826">
            <v>1</v>
          </cell>
        </row>
        <row r="827">
          <cell r="C827">
            <v>79051.3</v>
          </cell>
          <cell r="P827">
            <v>59778.75</v>
          </cell>
        </row>
        <row r="828">
          <cell r="E828" t="str">
            <v>Sub Total</v>
          </cell>
          <cell r="O828">
            <v>1848060.15</v>
          </cell>
        </row>
        <row r="829">
          <cell r="E829" t="str">
            <v>Biaya Tidak Langsung dan Laba</v>
          </cell>
          <cell r="J829">
            <v>0.1</v>
          </cell>
          <cell r="O829">
            <v>184806.01</v>
          </cell>
        </row>
        <row r="830">
          <cell r="E830" t="str">
            <v>Jumlah Harga</v>
          </cell>
          <cell r="O830">
            <v>2032866.16</v>
          </cell>
        </row>
        <row r="831">
          <cell r="D831">
            <v>79005</v>
          </cell>
          <cell r="E831" t="str">
            <v>Harga Satuan Pekerjaan</v>
          </cell>
          <cell r="J831" t="str">
            <v>m</v>
          </cell>
          <cell r="K831" t="str">
            <v/>
          </cell>
          <cell r="O831">
            <v>203286.61599999998</v>
          </cell>
        </row>
        <row r="838">
          <cell r="E838" t="str">
            <v>Analisa Harga Satuan (Breakdown of Unit Rate)</v>
          </cell>
        </row>
        <row r="840">
          <cell r="E840" t="str">
            <v>Lokasi</v>
          </cell>
          <cell r="I840" t="str">
            <v>:</v>
          </cell>
          <cell r="J840" t="str">
            <v>Proyek PLB, Paket LCB-6 Lot-4</v>
          </cell>
        </row>
        <row r="841">
          <cell r="D841">
            <v>80000</v>
          </cell>
          <cell r="E841" t="str">
            <v>No. Item</v>
          </cell>
          <cell r="I841" t="str">
            <v>:</v>
          </cell>
          <cell r="J841" t="str">
            <v>5-21</v>
          </cell>
          <cell r="Q841" t="str">
            <v>5-21</v>
          </cell>
          <cell r="R841">
            <v>0</v>
          </cell>
          <cell r="U841" t="str">
            <v>HSP Per</v>
          </cell>
        </row>
        <row r="842">
          <cell r="C842">
            <v>80000</v>
          </cell>
          <cell r="D842">
            <v>80000</v>
          </cell>
          <cell r="E842" t="str">
            <v>Item Pekerjaan</v>
          </cell>
          <cell r="I842" t="str">
            <v>:</v>
          </cell>
          <cell r="J842" t="str">
            <v>Pipa beton dia 100 cm</v>
          </cell>
          <cell r="Q842" t="str">
            <v>Volume</v>
          </cell>
          <cell r="R842" t="str">
            <v>=</v>
          </cell>
          <cell r="S842">
            <v>100</v>
          </cell>
          <cell r="T842" t="str">
            <v>m</v>
          </cell>
          <cell r="U842">
            <v>10</v>
          </cell>
          <cell r="V842" t="str">
            <v>m3</v>
          </cell>
        </row>
        <row r="843">
          <cell r="Q843" t="str">
            <v>UPAH</v>
          </cell>
          <cell r="R843" t="str">
            <v>BAHAN</v>
          </cell>
          <cell r="S843" t="str">
            <v>ALAT</v>
          </cell>
        </row>
        <row r="844">
          <cell r="D844">
            <v>80000</v>
          </cell>
          <cell r="E844" t="str">
            <v>Uraian Tugas</v>
          </cell>
          <cell r="I844" t="str">
            <v>:</v>
          </cell>
          <cell r="Q844">
            <v>1650000</v>
          </cell>
          <cell r="R844">
            <v>238281.4</v>
          </cell>
          <cell r="S844">
            <v>0</v>
          </cell>
        </row>
        <row r="846">
          <cell r="D846">
            <v>80000</v>
          </cell>
          <cell r="E846" t="str">
            <v>Kapasitas Produksi</v>
          </cell>
          <cell r="I846" t="str">
            <v>:</v>
          </cell>
          <cell r="J846">
            <v>10</v>
          </cell>
          <cell r="K846" t="str">
            <v>m</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cell r="Q848" t="str">
            <v>(Prod/Jam)/Nos</v>
          </cell>
          <cell r="R848" t="str">
            <v>Prod/Jam</v>
          </cell>
          <cell r="S848" t="str">
            <v>Jam Opr</v>
          </cell>
          <cell r="T848" t="str">
            <v>Prod/Hari</v>
          </cell>
          <cell r="U848" t="str">
            <v>Nos</v>
          </cell>
          <cell r="V848" t="str">
            <v>Involve</v>
          </cell>
        </row>
        <row r="849">
          <cell r="L849" t="str">
            <v>(Rp.)</v>
          </cell>
          <cell r="N849" t="str">
            <v>(Rp.)</v>
          </cell>
          <cell r="Q849">
            <v>1</v>
          </cell>
          <cell r="R849">
            <v>2.5000000000000001E-2</v>
          </cell>
          <cell r="S849">
            <v>7</v>
          </cell>
          <cell r="T849">
            <v>0.17500000000000002</v>
          </cell>
        </row>
        <row r="850">
          <cell r="E850" t="str">
            <v>I</v>
          </cell>
          <cell r="G850" t="str">
            <v>Bahan</v>
          </cell>
        </row>
        <row r="851">
          <cell r="C851">
            <v>80001.100000000006</v>
          </cell>
          <cell r="E851">
            <v>1</v>
          </cell>
          <cell r="G851" t="str">
            <v>Pipa beton dia. 100 cm</v>
          </cell>
          <cell r="J851" t="str">
            <v>m'</v>
          </cell>
          <cell r="K851">
            <v>10</v>
          </cell>
          <cell r="M851">
            <v>165000</v>
          </cell>
          <cell r="O851">
            <v>1650000</v>
          </cell>
          <cell r="Q851">
            <v>10</v>
          </cell>
          <cell r="U851">
            <v>10</v>
          </cell>
          <cell r="V851">
            <v>1</v>
          </cell>
        </row>
        <row r="852">
          <cell r="C852">
            <v>80011.100000000006</v>
          </cell>
          <cell r="E852" t="str">
            <v/>
          </cell>
          <cell r="J852">
            <v>0</v>
          </cell>
          <cell r="K852">
            <v>0</v>
          </cell>
          <cell r="M852">
            <v>0</v>
          </cell>
          <cell r="O852">
            <v>0</v>
          </cell>
          <cell r="Q852">
            <v>0</v>
          </cell>
          <cell r="U852">
            <v>0</v>
          </cell>
          <cell r="V852">
            <v>1</v>
          </cell>
        </row>
        <row r="853">
          <cell r="C853">
            <v>80021.100000000006</v>
          </cell>
          <cell r="E853" t="str">
            <v/>
          </cell>
          <cell r="I853" t="str">
            <v/>
          </cell>
          <cell r="J853">
            <v>0</v>
          </cell>
          <cell r="K853">
            <v>0</v>
          </cell>
          <cell r="M853">
            <v>0</v>
          </cell>
          <cell r="O853">
            <v>0</v>
          </cell>
          <cell r="Q853">
            <v>0</v>
          </cell>
          <cell r="U853">
            <v>0</v>
          </cell>
        </row>
        <row r="854">
          <cell r="C854">
            <v>80031.100000000006</v>
          </cell>
          <cell r="E854" t="str">
            <v/>
          </cell>
          <cell r="J854">
            <v>0</v>
          </cell>
          <cell r="K854">
            <v>0</v>
          </cell>
          <cell r="M854">
            <v>0</v>
          </cell>
          <cell r="O854">
            <v>0</v>
          </cell>
          <cell r="Q854">
            <v>0</v>
          </cell>
          <cell r="U854">
            <v>0</v>
          </cell>
        </row>
        <row r="855">
          <cell r="C855">
            <v>80041.100000000006</v>
          </cell>
          <cell r="E855" t="str">
            <v/>
          </cell>
          <cell r="J855">
            <v>0</v>
          </cell>
          <cell r="K855">
            <v>0</v>
          </cell>
          <cell r="M855">
            <v>0</v>
          </cell>
          <cell r="O855">
            <v>0</v>
          </cell>
          <cell r="Q855">
            <v>0</v>
          </cell>
        </row>
        <row r="856">
          <cell r="C856">
            <v>80051.100000000006</v>
          </cell>
          <cell r="P856">
            <v>1650000</v>
          </cell>
        </row>
        <row r="857">
          <cell r="E857" t="str">
            <v>II</v>
          </cell>
          <cell r="G857" t="str">
            <v>Tenaga</v>
          </cell>
        </row>
        <row r="858">
          <cell r="C858">
            <v>80001.2</v>
          </cell>
          <cell r="E858">
            <v>1</v>
          </cell>
          <cell r="G858" t="str">
            <v>Mandor</v>
          </cell>
          <cell r="J858" t="str">
            <v>OH</v>
          </cell>
          <cell r="K858">
            <v>0.57140000000000002</v>
          </cell>
          <cell r="M858">
            <v>35000</v>
          </cell>
          <cell r="O858">
            <v>19999</v>
          </cell>
          <cell r="Q858">
            <v>1.75</v>
          </cell>
          <cell r="U858">
            <v>0.1</v>
          </cell>
          <cell r="V858">
            <v>1</v>
          </cell>
        </row>
        <row r="859">
          <cell r="C859">
            <v>80011.199999999997</v>
          </cell>
          <cell r="E859">
            <v>2</v>
          </cell>
          <cell r="G859" t="str">
            <v>Kepala Tukang Pipa</v>
          </cell>
          <cell r="J859" t="str">
            <v>OH</v>
          </cell>
          <cell r="K859">
            <v>1.1428</v>
          </cell>
          <cell r="M859">
            <v>39000</v>
          </cell>
          <cell r="O859">
            <v>44569.2</v>
          </cell>
          <cell r="Q859">
            <v>0.875</v>
          </cell>
          <cell r="U859">
            <v>0.2</v>
          </cell>
          <cell r="V859">
            <v>1</v>
          </cell>
        </row>
        <row r="860">
          <cell r="C860">
            <v>80021.2</v>
          </cell>
          <cell r="E860">
            <v>3</v>
          </cell>
          <cell r="G860" t="str">
            <v>Tukang Pipa</v>
          </cell>
          <cell r="J860" t="str">
            <v>OH</v>
          </cell>
          <cell r="K860">
            <v>2.2856999999999998</v>
          </cell>
          <cell r="M860">
            <v>36000</v>
          </cell>
          <cell r="O860">
            <v>82285.2</v>
          </cell>
          <cell r="Q860">
            <v>0.4375</v>
          </cell>
          <cell r="U860">
            <v>0.4</v>
          </cell>
          <cell r="V860">
            <v>1</v>
          </cell>
        </row>
        <row r="861">
          <cell r="C861">
            <v>80031.199999999997</v>
          </cell>
          <cell r="E861">
            <v>4</v>
          </cell>
          <cell r="G861" t="str">
            <v>Pekerja</v>
          </cell>
          <cell r="J861" t="str">
            <v>OH</v>
          </cell>
          <cell r="K861">
            <v>4.5713999999999997</v>
          </cell>
          <cell r="M861">
            <v>20000</v>
          </cell>
          <cell r="O861">
            <v>91428</v>
          </cell>
          <cell r="P861">
            <v>0.81391439655172415</v>
          </cell>
          <cell r="Q861">
            <v>0.21875</v>
          </cell>
          <cell r="U861">
            <v>0.8</v>
          </cell>
          <cell r="V861">
            <v>1</v>
          </cell>
        </row>
        <row r="862">
          <cell r="C862">
            <v>80041.2</v>
          </cell>
          <cell r="E862" t="str">
            <v/>
          </cell>
          <cell r="J862">
            <v>0</v>
          </cell>
          <cell r="K862">
            <v>0</v>
          </cell>
          <cell r="M862">
            <v>0</v>
          </cell>
          <cell r="O862">
            <v>0</v>
          </cell>
          <cell r="Q862">
            <v>0</v>
          </cell>
          <cell r="V862">
            <v>1</v>
          </cell>
        </row>
        <row r="863">
          <cell r="C863">
            <v>80051.199999999997</v>
          </cell>
          <cell r="P863">
            <v>238281.4</v>
          </cell>
        </row>
        <row r="865">
          <cell r="E865" t="str">
            <v>III</v>
          </cell>
          <cell r="G865" t="str">
            <v>Alat</v>
          </cell>
        </row>
        <row r="866">
          <cell r="C866">
            <v>80001.3</v>
          </cell>
          <cell r="E866">
            <v>1</v>
          </cell>
          <cell r="G866" t="str">
            <v>Excavator, 0.7 m3</v>
          </cell>
          <cell r="J866" t="str">
            <v>jam</v>
          </cell>
          <cell r="M866">
            <v>239115</v>
          </cell>
          <cell r="O866">
            <v>0</v>
          </cell>
          <cell r="Q866">
            <v>3.5</v>
          </cell>
          <cell r="R866">
            <v>3.5</v>
          </cell>
          <cell r="U866">
            <v>7.1428571428571435E-3</v>
          </cell>
          <cell r="V866">
            <v>1</v>
          </cell>
        </row>
        <row r="867">
          <cell r="C867">
            <v>80011.3</v>
          </cell>
          <cell r="E867" t="str">
            <v/>
          </cell>
          <cell r="J867">
            <v>0</v>
          </cell>
          <cell r="K867">
            <v>0</v>
          </cell>
          <cell r="M867">
            <v>0</v>
          </cell>
          <cell r="O867">
            <v>0</v>
          </cell>
          <cell r="Q867">
            <v>0</v>
          </cell>
          <cell r="U867">
            <v>0</v>
          </cell>
          <cell r="V867">
            <v>1</v>
          </cell>
        </row>
        <row r="868">
          <cell r="C868">
            <v>80021.3</v>
          </cell>
          <cell r="E868" t="str">
            <v/>
          </cell>
          <cell r="J868">
            <v>0</v>
          </cell>
          <cell r="K868">
            <v>0</v>
          </cell>
          <cell r="M868">
            <v>0</v>
          </cell>
          <cell r="O868">
            <v>0</v>
          </cell>
          <cell r="Q868">
            <v>0</v>
          </cell>
          <cell r="U868">
            <v>0</v>
          </cell>
          <cell r="V868">
            <v>1</v>
          </cell>
        </row>
        <row r="869">
          <cell r="C869">
            <v>80031.3</v>
          </cell>
          <cell r="E869" t="str">
            <v/>
          </cell>
          <cell r="J869">
            <v>0</v>
          </cell>
          <cell r="K869">
            <v>0</v>
          </cell>
          <cell r="M869">
            <v>0</v>
          </cell>
          <cell r="O869">
            <v>0</v>
          </cell>
          <cell r="Q869">
            <v>0</v>
          </cell>
          <cell r="U869">
            <v>0</v>
          </cell>
          <cell r="V869">
            <v>1</v>
          </cell>
        </row>
        <row r="870">
          <cell r="C870">
            <v>80041.3</v>
          </cell>
          <cell r="E870" t="str">
            <v/>
          </cell>
          <cell r="J870">
            <v>0</v>
          </cell>
          <cell r="K870">
            <v>0</v>
          </cell>
          <cell r="M870">
            <v>0</v>
          </cell>
          <cell r="O870">
            <v>0</v>
          </cell>
          <cell r="Q870">
            <v>0</v>
          </cell>
          <cell r="U870">
            <v>0</v>
          </cell>
          <cell r="V870">
            <v>1</v>
          </cell>
        </row>
        <row r="871">
          <cell r="C871">
            <v>80051.3</v>
          </cell>
          <cell r="P871">
            <v>0</v>
          </cell>
        </row>
        <row r="872">
          <cell r="E872" t="str">
            <v>Sub Total</v>
          </cell>
          <cell r="O872">
            <v>1888281.4</v>
          </cell>
        </row>
        <row r="873">
          <cell r="E873" t="str">
            <v>Biaya Tidak Langsung dan Laba</v>
          </cell>
          <cell r="J873">
            <v>0.1</v>
          </cell>
          <cell r="O873">
            <v>188828.14</v>
          </cell>
        </row>
        <row r="874">
          <cell r="E874" t="str">
            <v>Jumlah Harga</v>
          </cell>
          <cell r="O874">
            <v>2077109.54</v>
          </cell>
        </row>
        <row r="875">
          <cell r="D875">
            <v>80005</v>
          </cell>
          <cell r="E875" t="str">
            <v>Harga Satuan Pekerjaan</v>
          </cell>
          <cell r="J875" t="str">
            <v>m</v>
          </cell>
          <cell r="K875" t="str">
            <v/>
          </cell>
          <cell r="O875">
            <v>207710.954</v>
          </cell>
        </row>
        <row r="882">
          <cell r="E882" t="str">
            <v>Analisa Harga Satuan (Breakdown of Unit Rate)</v>
          </cell>
        </row>
        <row r="884">
          <cell r="E884" t="str">
            <v>Lokasi</v>
          </cell>
          <cell r="I884" t="str">
            <v>:</v>
          </cell>
          <cell r="J884" t="str">
            <v>Proyek PLB, Paket LCB-6 Lot-4</v>
          </cell>
        </row>
        <row r="885">
          <cell r="D885">
            <v>81000</v>
          </cell>
          <cell r="E885" t="str">
            <v>No. Item</v>
          </cell>
          <cell r="I885" t="str">
            <v>:</v>
          </cell>
          <cell r="J885" t="str">
            <v>5-22</v>
          </cell>
          <cell r="Q885" t="str">
            <v>5-22</v>
          </cell>
          <cell r="R885">
            <v>0</v>
          </cell>
          <cell r="U885" t="str">
            <v>HSP Per</v>
          </cell>
        </row>
        <row r="886">
          <cell r="C886">
            <v>81000</v>
          </cell>
          <cell r="D886">
            <v>81000</v>
          </cell>
          <cell r="E886" t="str">
            <v>Item Pekerjaan</v>
          </cell>
          <cell r="I886" t="str">
            <v>:</v>
          </cell>
          <cell r="J886" t="str">
            <v>Pasang batu bronjong</v>
          </cell>
          <cell r="Q886" t="str">
            <v>Volume</v>
          </cell>
          <cell r="R886" t="str">
            <v>=</v>
          </cell>
          <cell r="S886">
            <v>100</v>
          </cell>
          <cell r="T886" t="str">
            <v>m3</v>
          </cell>
          <cell r="U886">
            <v>1</v>
          </cell>
          <cell r="V886" t="str">
            <v>m3</v>
          </cell>
        </row>
        <row r="887">
          <cell r="Q887" t="str">
            <v>UPAH</v>
          </cell>
          <cell r="R887" t="str">
            <v>BAHAN</v>
          </cell>
          <cell r="S887" t="str">
            <v>ALAT</v>
          </cell>
        </row>
        <row r="888">
          <cell r="D888">
            <v>81000</v>
          </cell>
          <cell r="E888" t="str">
            <v>Uraian Tugas</v>
          </cell>
          <cell r="I888" t="str">
            <v>:</v>
          </cell>
          <cell r="Q888">
            <v>209500</v>
          </cell>
          <cell r="R888">
            <v>38375</v>
          </cell>
          <cell r="S888">
            <v>0</v>
          </cell>
        </row>
        <row r="890">
          <cell r="D890">
            <v>81000</v>
          </cell>
          <cell r="E890" t="str">
            <v>Kapasitas Produksi</v>
          </cell>
          <cell r="I890" t="str">
            <v>:</v>
          </cell>
          <cell r="J890">
            <v>1</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cell r="Q892" t="str">
            <v>(Prod/Jam)/Nos</v>
          </cell>
          <cell r="R892" t="str">
            <v>Prod/Jam</v>
          </cell>
          <cell r="S892" t="str">
            <v>Jam Opr</v>
          </cell>
          <cell r="T892" t="str">
            <v>Prod/Hari</v>
          </cell>
          <cell r="U892" t="str">
            <v>Nos</v>
          </cell>
          <cell r="V892" t="str">
            <v>Involve</v>
          </cell>
        </row>
        <row r="893">
          <cell r="L893" t="str">
            <v>(Rp.)</v>
          </cell>
          <cell r="N893" t="str">
            <v>(Rp.)</v>
          </cell>
          <cell r="Q893">
            <v>1</v>
          </cell>
          <cell r="R893">
            <v>1</v>
          </cell>
          <cell r="S893">
            <v>7</v>
          </cell>
          <cell r="T893">
            <v>7</v>
          </cell>
        </row>
        <row r="894">
          <cell r="E894" t="str">
            <v>I</v>
          </cell>
          <cell r="G894" t="str">
            <v>Bahan</v>
          </cell>
        </row>
        <row r="895">
          <cell r="C895">
            <v>81001.100000000006</v>
          </cell>
          <cell r="E895">
            <v>1</v>
          </cell>
          <cell r="G895" t="str">
            <v>Batu Sungai</v>
          </cell>
          <cell r="J895" t="str">
            <v>m3</v>
          </cell>
          <cell r="K895">
            <v>1</v>
          </cell>
          <cell r="M895">
            <v>40000</v>
          </cell>
          <cell r="O895">
            <v>40000</v>
          </cell>
          <cell r="Q895">
            <v>0</v>
          </cell>
          <cell r="U895">
            <v>0</v>
          </cell>
          <cell r="V895">
            <v>1</v>
          </cell>
        </row>
        <row r="896">
          <cell r="C896">
            <v>81011.100000000006</v>
          </cell>
          <cell r="E896">
            <v>2</v>
          </cell>
          <cell r="G896" t="str">
            <v>Kawat Bronjong (4mm)</v>
          </cell>
          <cell r="J896" t="str">
            <v>kg</v>
          </cell>
          <cell r="K896">
            <v>15</v>
          </cell>
          <cell r="M896">
            <v>10500</v>
          </cell>
          <cell r="O896">
            <v>157500</v>
          </cell>
          <cell r="Q896">
            <v>0</v>
          </cell>
          <cell r="U896">
            <v>0</v>
          </cell>
          <cell r="V896">
            <v>1</v>
          </cell>
        </row>
        <row r="897">
          <cell r="C897">
            <v>81021.100000000006</v>
          </cell>
          <cell r="E897">
            <v>3</v>
          </cell>
          <cell r="G897" t="str">
            <v>Ijuk</v>
          </cell>
          <cell r="I897" t="str">
            <v/>
          </cell>
          <cell r="J897" t="str">
            <v>kg</v>
          </cell>
          <cell r="K897">
            <v>3</v>
          </cell>
          <cell r="M897">
            <v>4000</v>
          </cell>
          <cell r="O897">
            <v>12000</v>
          </cell>
          <cell r="Q897">
            <v>0</v>
          </cell>
          <cell r="U897">
            <v>0</v>
          </cell>
        </row>
        <row r="898">
          <cell r="C898">
            <v>81031.100000000006</v>
          </cell>
          <cell r="E898" t="str">
            <v/>
          </cell>
          <cell r="J898">
            <v>0</v>
          </cell>
          <cell r="K898">
            <v>0</v>
          </cell>
          <cell r="M898">
            <v>0</v>
          </cell>
          <cell r="O898">
            <v>0</v>
          </cell>
          <cell r="Q898">
            <v>0</v>
          </cell>
          <cell r="U898">
            <v>0</v>
          </cell>
        </row>
        <row r="899">
          <cell r="C899">
            <v>81041.100000000006</v>
          </cell>
          <cell r="E899" t="str">
            <v/>
          </cell>
          <cell r="J899">
            <v>0</v>
          </cell>
          <cell r="K899">
            <v>0</v>
          </cell>
          <cell r="M899">
            <v>0</v>
          </cell>
          <cell r="O899">
            <v>0</v>
          </cell>
          <cell r="Q899">
            <v>0</v>
          </cell>
        </row>
        <row r="900">
          <cell r="C900">
            <v>81051.100000000006</v>
          </cell>
          <cell r="P900">
            <v>209500</v>
          </cell>
        </row>
        <row r="901">
          <cell r="E901" t="str">
            <v>II</v>
          </cell>
          <cell r="G901" t="str">
            <v>Tenaga</v>
          </cell>
        </row>
        <row r="902">
          <cell r="C902">
            <v>81001.2</v>
          </cell>
          <cell r="E902">
            <v>1</v>
          </cell>
          <cell r="G902" t="str">
            <v>Mandor</v>
          </cell>
          <cell r="J902" t="str">
            <v>OH</v>
          </cell>
          <cell r="K902">
            <v>2.4999999999999998E-2</v>
          </cell>
          <cell r="M902">
            <v>35000</v>
          </cell>
          <cell r="O902">
            <v>875</v>
          </cell>
          <cell r="Q902">
            <v>420</v>
          </cell>
          <cell r="R902">
            <v>2.3809523809523812E-3</v>
          </cell>
          <cell r="U902">
            <v>1.6666666666666666E-2</v>
          </cell>
          <cell r="V902">
            <v>1</v>
          </cell>
        </row>
        <row r="903">
          <cell r="C903">
            <v>81011.199999999997</v>
          </cell>
          <cell r="E903">
            <v>2</v>
          </cell>
          <cell r="G903" t="str">
            <v>Pekerja Terlatih</v>
          </cell>
          <cell r="J903" t="str">
            <v>OH</v>
          </cell>
          <cell r="K903">
            <v>1.5</v>
          </cell>
          <cell r="M903">
            <v>25000</v>
          </cell>
          <cell r="O903">
            <v>37500</v>
          </cell>
          <cell r="Q903">
            <v>7</v>
          </cell>
          <cell r="R903">
            <v>0.14285714285714285</v>
          </cell>
          <cell r="U903">
            <v>1</v>
          </cell>
          <cell r="V903">
            <v>1</v>
          </cell>
        </row>
        <row r="904">
          <cell r="C904">
            <v>81021.2</v>
          </cell>
          <cell r="E904">
            <v>3</v>
          </cell>
          <cell r="G904" t="str">
            <v>Pekerja</v>
          </cell>
          <cell r="J904" t="str">
            <v>OH</v>
          </cell>
          <cell r="M904">
            <v>20000</v>
          </cell>
          <cell r="O904">
            <v>0</v>
          </cell>
          <cell r="Q904">
            <v>0.7</v>
          </cell>
          <cell r="U904">
            <v>10</v>
          </cell>
          <cell r="V904">
            <v>1</v>
          </cell>
        </row>
        <row r="905">
          <cell r="C905">
            <v>81031.199999999997</v>
          </cell>
          <cell r="E905" t="str">
            <v/>
          </cell>
          <cell r="J905">
            <v>0</v>
          </cell>
          <cell r="K905">
            <v>0</v>
          </cell>
          <cell r="M905">
            <v>0</v>
          </cell>
          <cell r="O905">
            <v>0</v>
          </cell>
          <cell r="P905">
            <v>0.8330532683582591</v>
          </cell>
          <cell r="Q905">
            <v>0</v>
          </cell>
          <cell r="V905">
            <v>1</v>
          </cell>
        </row>
        <row r="906">
          <cell r="C906">
            <v>81041.2</v>
          </cell>
          <cell r="E906" t="str">
            <v/>
          </cell>
          <cell r="J906">
            <v>0</v>
          </cell>
          <cell r="K906">
            <v>0</v>
          </cell>
          <cell r="M906">
            <v>0</v>
          </cell>
          <cell r="O906">
            <v>0</v>
          </cell>
          <cell r="Q906">
            <v>0</v>
          </cell>
          <cell r="V906">
            <v>1</v>
          </cell>
        </row>
        <row r="907">
          <cell r="C907">
            <v>81051.199999999997</v>
          </cell>
          <cell r="P907">
            <v>38375</v>
          </cell>
        </row>
        <row r="909">
          <cell r="E909" t="str">
            <v>III</v>
          </cell>
          <cell r="G909" t="str">
            <v>Alat</v>
          </cell>
        </row>
        <row r="910">
          <cell r="C910">
            <v>81001.3</v>
          </cell>
          <cell r="E910" t="str">
            <v/>
          </cell>
          <cell r="J910">
            <v>0</v>
          </cell>
          <cell r="M910">
            <v>0</v>
          </cell>
          <cell r="O910">
            <v>0</v>
          </cell>
          <cell r="Q910">
            <v>1</v>
          </cell>
          <cell r="R910">
            <v>1</v>
          </cell>
          <cell r="U910">
            <v>1</v>
          </cell>
          <cell r="V910">
            <v>1</v>
          </cell>
        </row>
        <row r="911">
          <cell r="C911">
            <v>81011.3</v>
          </cell>
          <cell r="E911" t="str">
            <v/>
          </cell>
          <cell r="J911">
            <v>0</v>
          </cell>
          <cell r="K911">
            <v>0</v>
          </cell>
          <cell r="M911">
            <v>0</v>
          </cell>
          <cell r="O911">
            <v>0</v>
          </cell>
          <cell r="Q911">
            <v>0</v>
          </cell>
          <cell r="U911">
            <v>0</v>
          </cell>
          <cell r="V911">
            <v>1</v>
          </cell>
        </row>
        <row r="912">
          <cell r="C912">
            <v>81021.3</v>
          </cell>
          <cell r="E912" t="str">
            <v/>
          </cell>
          <cell r="J912">
            <v>0</v>
          </cell>
          <cell r="K912">
            <v>0</v>
          </cell>
          <cell r="M912">
            <v>0</v>
          </cell>
          <cell r="O912">
            <v>0</v>
          </cell>
          <cell r="Q912">
            <v>0</v>
          </cell>
          <cell r="U912">
            <v>0</v>
          </cell>
          <cell r="V912">
            <v>1</v>
          </cell>
        </row>
        <row r="913">
          <cell r="C913">
            <v>81031.3</v>
          </cell>
          <cell r="E913" t="str">
            <v/>
          </cell>
          <cell r="J913">
            <v>0</v>
          </cell>
          <cell r="K913">
            <v>0</v>
          </cell>
          <cell r="M913">
            <v>0</v>
          </cell>
          <cell r="O913">
            <v>0</v>
          </cell>
          <cell r="Q913">
            <v>0</v>
          </cell>
          <cell r="U913">
            <v>0</v>
          </cell>
          <cell r="V913">
            <v>1</v>
          </cell>
        </row>
        <row r="914">
          <cell r="C914">
            <v>81041.3</v>
          </cell>
          <cell r="E914" t="str">
            <v/>
          </cell>
          <cell r="J914">
            <v>0</v>
          </cell>
          <cell r="K914">
            <v>0</v>
          </cell>
          <cell r="M914">
            <v>0</v>
          </cell>
          <cell r="O914">
            <v>0</v>
          </cell>
          <cell r="Q914">
            <v>0</v>
          </cell>
          <cell r="U914">
            <v>0</v>
          </cell>
          <cell r="V914">
            <v>1</v>
          </cell>
        </row>
        <row r="915">
          <cell r="C915">
            <v>81051.3</v>
          </cell>
          <cell r="P915">
            <v>0</v>
          </cell>
        </row>
        <row r="916">
          <cell r="E916" t="str">
            <v>Sub Total</v>
          </cell>
          <cell r="O916">
            <v>247875</v>
          </cell>
        </row>
        <row r="917">
          <cell r="E917" t="str">
            <v>Biaya Tidak Langsung dan Laba</v>
          </cell>
          <cell r="J917">
            <v>0.1</v>
          </cell>
          <cell r="O917">
            <v>24787.5</v>
          </cell>
        </row>
        <row r="918">
          <cell r="E918" t="str">
            <v>Jumlah Harga</v>
          </cell>
          <cell r="O918">
            <v>272662.5</v>
          </cell>
        </row>
        <row r="919">
          <cell r="D919">
            <v>81005</v>
          </cell>
          <cell r="E919" t="str">
            <v>Harga Satuan Pekerjaan</v>
          </cell>
          <cell r="J919" t="str">
            <v>m3</v>
          </cell>
          <cell r="K919" t="str">
            <v/>
          </cell>
          <cell r="O919">
            <v>272662.5</v>
          </cell>
        </row>
        <row r="926">
          <cell r="E926" t="str">
            <v>Analisa Harga Satuan (Breakdown of Unit Rate)</v>
          </cell>
        </row>
        <row r="928">
          <cell r="E928" t="str">
            <v>Lokasi</v>
          </cell>
          <cell r="I928" t="str">
            <v>:</v>
          </cell>
          <cell r="J928" t="str">
            <v>Proyek PLB, Paket LCB-6 Lot-4</v>
          </cell>
        </row>
        <row r="929">
          <cell r="D929">
            <v>82000</v>
          </cell>
          <cell r="E929" t="str">
            <v>No. Item</v>
          </cell>
          <cell r="I929" t="str">
            <v>:</v>
          </cell>
          <cell r="J929" t="str">
            <v>5-23</v>
          </cell>
          <cell r="Q929" t="str">
            <v>5-23</v>
          </cell>
          <cell r="R929">
            <v>0</v>
          </cell>
          <cell r="U929" t="str">
            <v>HSP Per</v>
          </cell>
        </row>
        <row r="930">
          <cell r="C930">
            <v>82000</v>
          </cell>
          <cell r="D930">
            <v>82000</v>
          </cell>
          <cell r="E930" t="str">
            <v>Item Pekerjaan</v>
          </cell>
          <cell r="I930" t="str">
            <v>:</v>
          </cell>
          <cell r="J930" t="str">
            <v>saringan untuk talang pipa baja dia 25 cm</v>
          </cell>
          <cell r="Q930" t="str">
            <v>Volume</v>
          </cell>
          <cell r="R930" t="str">
            <v>=</v>
          </cell>
          <cell r="S930">
            <v>1</v>
          </cell>
          <cell r="T930" t="str">
            <v>Nos</v>
          </cell>
          <cell r="U930">
            <v>1</v>
          </cell>
          <cell r="V930" t="str">
            <v>m3</v>
          </cell>
        </row>
        <row r="931">
          <cell r="Q931" t="str">
            <v>UPAH</v>
          </cell>
          <cell r="R931" t="str">
            <v>BAHAN</v>
          </cell>
          <cell r="S931" t="str">
            <v>ALAT</v>
          </cell>
        </row>
        <row r="932">
          <cell r="D932">
            <v>82000</v>
          </cell>
          <cell r="E932" t="str">
            <v>Uraian Tugas</v>
          </cell>
          <cell r="I932" t="str">
            <v>:</v>
          </cell>
          <cell r="Q932">
            <v>121175</v>
          </cell>
          <cell r="R932">
            <v>41875</v>
          </cell>
          <cell r="S932">
            <v>30202.5</v>
          </cell>
        </row>
        <row r="934">
          <cell r="D934">
            <v>82000</v>
          </cell>
          <cell r="E934" t="str">
            <v>Kapasitas Produksi</v>
          </cell>
          <cell r="I934" t="str">
            <v>:</v>
          </cell>
          <cell r="J934">
            <v>1</v>
          </cell>
          <cell r="K934" t="str">
            <v>Nos</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cell r="Q936" t="str">
            <v>(Prod/Jam)/Nos</v>
          </cell>
          <cell r="R936" t="str">
            <v>Prod/Jam</v>
          </cell>
          <cell r="S936" t="str">
            <v>Jam Opr</v>
          </cell>
          <cell r="T936" t="str">
            <v>Prod/Hari</v>
          </cell>
          <cell r="U936" t="str">
            <v>Nos</v>
          </cell>
          <cell r="V936" t="str">
            <v>Involve</v>
          </cell>
        </row>
        <row r="937">
          <cell r="L937" t="str">
            <v>(Rp.)</v>
          </cell>
          <cell r="N937" t="str">
            <v>(Rp.)</v>
          </cell>
          <cell r="Q937">
            <v>1</v>
          </cell>
          <cell r="R937">
            <v>0</v>
          </cell>
          <cell r="S937">
            <v>7</v>
          </cell>
          <cell r="T937">
            <v>0</v>
          </cell>
        </row>
        <row r="938">
          <cell r="E938" t="str">
            <v>I</v>
          </cell>
          <cell r="G938" t="str">
            <v>Bahan</v>
          </cell>
        </row>
        <row r="939">
          <cell r="C939">
            <v>82001.100000000006</v>
          </cell>
          <cell r="E939">
            <v>1</v>
          </cell>
          <cell r="G939" t="str">
            <v>Besi siku 40*40*6</v>
          </cell>
          <cell r="J939" t="str">
            <v>kg</v>
          </cell>
          <cell r="K939">
            <v>5.5</v>
          </cell>
          <cell r="M939">
            <v>10000</v>
          </cell>
          <cell r="O939">
            <v>55000</v>
          </cell>
          <cell r="Q939">
            <v>0</v>
          </cell>
          <cell r="U939">
            <v>0</v>
          </cell>
          <cell r="V939">
            <v>1</v>
          </cell>
        </row>
        <row r="940">
          <cell r="C940">
            <v>82011.100000000006</v>
          </cell>
          <cell r="E940">
            <v>2</v>
          </cell>
          <cell r="G940" t="str">
            <v>Besi dia 6 mm</v>
          </cell>
          <cell r="J940" t="str">
            <v>kg</v>
          </cell>
          <cell r="K940">
            <v>4.5</v>
          </cell>
          <cell r="M940">
            <v>5150</v>
          </cell>
          <cell r="O940">
            <v>23175</v>
          </cell>
          <cell r="Q940">
            <v>0</v>
          </cell>
          <cell r="U940">
            <v>0</v>
          </cell>
          <cell r="V940">
            <v>1</v>
          </cell>
        </row>
        <row r="941">
          <cell r="C941">
            <v>82021.100000000006</v>
          </cell>
          <cell r="E941">
            <v>3</v>
          </cell>
          <cell r="G941" t="str">
            <v>Cat besi</v>
          </cell>
          <cell r="I941" t="str">
            <v/>
          </cell>
          <cell r="J941" t="str">
            <v>kg</v>
          </cell>
          <cell r="K941">
            <v>0.65</v>
          </cell>
          <cell r="M941">
            <v>20000</v>
          </cell>
          <cell r="O941">
            <v>13000</v>
          </cell>
          <cell r="Q941">
            <v>0</v>
          </cell>
          <cell r="U941">
            <v>0</v>
          </cell>
        </row>
        <row r="942">
          <cell r="C942">
            <v>82031.100000000006</v>
          </cell>
          <cell r="E942">
            <v>4</v>
          </cell>
          <cell r="G942" t="str">
            <v>Kawat las listrik</v>
          </cell>
          <cell r="J942" t="str">
            <v>kg</v>
          </cell>
          <cell r="K942">
            <v>4</v>
          </cell>
          <cell r="M942">
            <v>7500</v>
          </cell>
          <cell r="O942">
            <v>30000</v>
          </cell>
          <cell r="Q942">
            <v>0</v>
          </cell>
          <cell r="U942">
            <v>0</v>
          </cell>
        </row>
        <row r="943">
          <cell r="C943">
            <v>82041.100000000006</v>
          </cell>
          <cell r="E943" t="str">
            <v/>
          </cell>
          <cell r="J943">
            <v>0</v>
          </cell>
          <cell r="K943">
            <v>0</v>
          </cell>
          <cell r="M943">
            <v>0</v>
          </cell>
          <cell r="O943">
            <v>0</v>
          </cell>
          <cell r="Q943">
            <v>0</v>
          </cell>
        </row>
        <row r="944">
          <cell r="C944">
            <v>82051.100000000006</v>
          </cell>
          <cell r="P944">
            <v>121175</v>
          </cell>
        </row>
        <row r="945">
          <cell r="E945" t="str">
            <v>II</v>
          </cell>
          <cell r="G945" t="str">
            <v>Tenaga</v>
          </cell>
        </row>
        <row r="946">
          <cell r="C946">
            <v>82001.2</v>
          </cell>
          <cell r="E946">
            <v>1</v>
          </cell>
          <cell r="G946" t="str">
            <v>Mandor</v>
          </cell>
          <cell r="J946" t="str">
            <v>OH</v>
          </cell>
          <cell r="K946">
            <v>0.125</v>
          </cell>
          <cell r="M946">
            <v>35000</v>
          </cell>
          <cell r="O946">
            <v>4375</v>
          </cell>
          <cell r="Q946">
            <v>0</v>
          </cell>
          <cell r="U946">
            <v>0.2</v>
          </cell>
          <cell r="V946">
            <v>1</v>
          </cell>
        </row>
        <row r="947">
          <cell r="C947">
            <v>82011.199999999997</v>
          </cell>
          <cell r="E947">
            <v>2</v>
          </cell>
          <cell r="G947" t="str">
            <v>Tukang Las</v>
          </cell>
          <cell r="J947" t="str">
            <v>OH</v>
          </cell>
          <cell r="K947">
            <v>0.25</v>
          </cell>
          <cell r="M947">
            <v>35000</v>
          </cell>
          <cell r="O947">
            <v>8750</v>
          </cell>
          <cell r="Q947">
            <v>0</v>
          </cell>
          <cell r="U947">
            <v>10</v>
          </cell>
          <cell r="V947">
            <v>1</v>
          </cell>
        </row>
        <row r="948">
          <cell r="C948">
            <v>82021.2</v>
          </cell>
          <cell r="E948">
            <v>3</v>
          </cell>
          <cell r="G948" t="str">
            <v>Tukang Besi</v>
          </cell>
          <cell r="J948" t="str">
            <v>OH</v>
          </cell>
          <cell r="K948">
            <v>0.25</v>
          </cell>
          <cell r="M948">
            <v>35000</v>
          </cell>
          <cell r="O948">
            <v>8750</v>
          </cell>
          <cell r="Q948">
            <v>0</v>
          </cell>
          <cell r="V948">
            <v>1</v>
          </cell>
        </row>
        <row r="949">
          <cell r="C949">
            <v>82031.199999999997</v>
          </cell>
          <cell r="E949">
            <v>4</v>
          </cell>
          <cell r="G949" t="str">
            <v>Pekerja</v>
          </cell>
          <cell r="J949" t="str">
            <v>OH</v>
          </cell>
          <cell r="K949">
            <v>1</v>
          </cell>
          <cell r="M949">
            <v>20000</v>
          </cell>
          <cell r="O949">
            <v>20000</v>
          </cell>
          <cell r="Q949">
            <v>0</v>
          </cell>
          <cell r="V949">
            <v>1</v>
          </cell>
        </row>
        <row r="950">
          <cell r="C950">
            <v>82041.2</v>
          </cell>
          <cell r="E950" t="str">
            <v/>
          </cell>
          <cell r="J950">
            <v>0</v>
          </cell>
          <cell r="K950">
            <v>0</v>
          </cell>
          <cell r="M950">
            <v>0</v>
          </cell>
          <cell r="O950">
            <v>0</v>
          </cell>
          <cell r="Q950">
            <v>0</v>
          </cell>
          <cell r="V950">
            <v>1</v>
          </cell>
        </row>
        <row r="951">
          <cell r="C951">
            <v>82051.199999999997</v>
          </cell>
          <cell r="P951">
            <v>41875</v>
          </cell>
        </row>
        <row r="953">
          <cell r="E953" t="str">
            <v>III</v>
          </cell>
          <cell r="G953" t="str">
            <v>Alat</v>
          </cell>
        </row>
        <row r="954">
          <cell r="C954">
            <v>82001.3</v>
          </cell>
          <cell r="E954">
            <v>1</v>
          </cell>
          <cell r="G954" t="str">
            <v>Arc Mesin las</v>
          </cell>
          <cell r="J954" t="str">
            <v>jam</v>
          </cell>
          <cell r="K954">
            <v>0.75</v>
          </cell>
          <cell r="M954">
            <v>40270</v>
          </cell>
          <cell r="O954">
            <v>30202.5</v>
          </cell>
          <cell r="Q954">
            <v>0</v>
          </cell>
          <cell r="U954">
            <v>0</v>
          </cell>
          <cell r="V954">
            <v>1</v>
          </cell>
        </row>
        <row r="955">
          <cell r="C955">
            <v>82011.3</v>
          </cell>
          <cell r="E955" t="str">
            <v/>
          </cell>
          <cell r="J955">
            <v>0</v>
          </cell>
          <cell r="K955">
            <v>0</v>
          </cell>
          <cell r="M955">
            <v>0</v>
          </cell>
          <cell r="O955">
            <v>0</v>
          </cell>
          <cell r="Q955">
            <v>0</v>
          </cell>
          <cell r="U955">
            <v>0</v>
          </cell>
          <cell r="V955">
            <v>1</v>
          </cell>
        </row>
        <row r="956">
          <cell r="C956">
            <v>82021.3</v>
          </cell>
          <cell r="E956" t="str">
            <v/>
          </cell>
          <cell r="J956">
            <v>0</v>
          </cell>
          <cell r="K956">
            <v>0</v>
          </cell>
          <cell r="M956">
            <v>0</v>
          </cell>
          <cell r="O956">
            <v>0</v>
          </cell>
          <cell r="Q956">
            <v>0</v>
          </cell>
          <cell r="U956">
            <v>0</v>
          </cell>
          <cell r="V956">
            <v>1</v>
          </cell>
        </row>
        <row r="957">
          <cell r="C957">
            <v>82031.3</v>
          </cell>
          <cell r="E957" t="str">
            <v/>
          </cell>
          <cell r="J957">
            <v>0</v>
          </cell>
          <cell r="K957">
            <v>0</v>
          </cell>
          <cell r="M957">
            <v>0</v>
          </cell>
          <cell r="O957">
            <v>0</v>
          </cell>
          <cell r="Q957">
            <v>0</v>
          </cell>
          <cell r="U957">
            <v>0</v>
          </cell>
          <cell r="V957">
            <v>1</v>
          </cell>
        </row>
        <row r="958">
          <cell r="C958">
            <v>82041.3</v>
          </cell>
          <cell r="E958" t="str">
            <v/>
          </cell>
          <cell r="J958">
            <v>0</v>
          </cell>
          <cell r="K958">
            <v>0</v>
          </cell>
          <cell r="M958">
            <v>0</v>
          </cell>
          <cell r="O958">
            <v>0</v>
          </cell>
          <cell r="Q958">
            <v>0</v>
          </cell>
          <cell r="U958">
            <v>0</v>
          </cell>
          <cell r="V958">
            <v>1</v>
          </cell>
        </row>
        <row r="959">
          <cell r="C959">
            <v>82051.3</v>
          </cell>
          <cell r="P959">
            <v>30202.5</v>
          </cell>
        </row>
        <row r="960">
          <cell r="E960" t="str">
            <v>Sub Total</v>
          </cell>
          <cell r="O960">
            <v>193252.5</v>
          </cell>
        </row>
        <row r="961">
          <cell r="E961" t="str">
            <v>Biaya Tidak Langsung dan Laba</v>
          </cell>
          <cell r="J961">
            <v>0.1</v>
          </cell>
          <cell r="O961">
            <v>19325.25</v>
          </cell>
        </row>
        <row r="962">
          <cell r="E962" t="str">
            <v>Jumlah Harga</v>
          </cell>
          <cell r="O962">
            <v>212577.75</v>
          </cell>
        </row>
        <row r="963">
          <cell r="D963">
            <v>82005</v>
          </cell>
          <cell r="E963" t="str">
            <v>Harga Satuan Pekerjaan</v>
          </cell>
          <cell r="J963" t="str">
            <v>Nos</v>
          </cell>
          <cell r="K963" t="str">
            <v/>
          </cell>
          <cell r="O963">
            <v>212577.75</v>
          </cell>
        </row>
        <row r="970">
          <cell r="E970" t="str">
            <v>Analisa Harga Satuan (Breakdown of Unit Rate)</v>
          </cell>
        </row>
        <row r="972">
          <cell r="E972" t="str">
            <v>Lokasi</v>
          </cell>
          <cell r="I972" t="str">
            <v>:</v>
          </cell>
          <cell r="J972" t="str">
            <v>Proyek PLB, Paket LCB-6 Lot-4</v>
          </cell>
        </row>
        <row r="973">
          <cell r="D973">
            <v>83000</v>
          </cell>
          <cell r="E973" t="str">
            <v>No. Item</v>
          </cell>
          <cell r="I973" t="str">
            <v>:</v>
          </cell>
          <cell r="J973" t="str">
            <v>5-24</v>
          </cell>
          <cell r="Q973" t="str">
            <v>5-24</v>
          </cell>
          <cell r="R973">
            <v>0</v>
          </cell>
          <cell r="U973" t="str">
            <v>HSP Per</v>
          </cell>
        </row>
        <row r="974">
          <cell r="C974">
            <v>83000</v>
          </cell>
          <cell r="D974">
            <v>83000</v>
          </cell>
          <cell r="E974" t="str">
            <v>Item Pekerjaan</v>
          </cell>
          <cell r="I974" t="str">
            <v>:</v>
          </cell>
          <cell r="J974" t="str">
            <v>Pembongkaran beton bertulang</v>
          </cell>
          <cell r="Q974" t="str">
            <v>Volume</v>
          </cell>
          <cell r="R974" t="str">
            <v>=</v>
          </cell>
          <cell r="S974">
            <v>1</v>
          </cell>
          <cell r="T974" t="str">
            <v>m3</v>
          </cell>
          <cell r="U974">
            <v>1</v>
          </cell>
          <cell r="V974" t="str">
            <v>m3</v>
          </cell>
        </row>
        <row r="975">
          <cell r="Q975" t="str">
            <v>UPAH</v>
          </cell>
          <cell r="R975" t="str">
            <v>BAHAN</v>
          </cell>
          <cell r="S975" t="str">
            <v>ALAT</v>
          </cell>
        </row>
        <row r="976">
          <cell r="D976">
            <v>83000</v>
          </cell>
          <cell r="E976" t="str">
            <v>Uraian Tugas</v>
          </cell>
          <cell r="I976" t="str">
            <v>:</v>
          </cell>
          <cell r="Q976">
            <v>0</v>
          </cell>
          <cell r="R976">
            <v>35617</v>
          </cell>
          <cell r="S976">
            <v>250</v>
          </cell>
        </row>
        <row r="978">
          <cell r="D978">
            <v>83000</v>
          </cell>
          <cell r="E978" t="str">
            <v>Kapasitas Produksi</v>
          </cell>
          <cell r="I978" t="str">
            <v>:</v>
          </cell>
          <cell r="J978">
            <v>1</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cell r="Q980" t="str">
            <v>(Prod/Jam)/Nos</v>
          </cell>
          <cell r="R980" t="str">
            <v>Prod/Jam</v>
          </cell>
          <cell r="S980" t="str">
            <v>Jam Opr</v>
          </cell>
          <cell r="T980" t="str">
            <v>Prod/Hari</v>
          </cell>
          <cell r="U980" t="str">
            <v>Nos</v>
          </cell>
          <cell r="V980" t="str">
            <v>Involve</v>
          </cell>
        </row>
        <row r="981">
          <cell r="L981" t="str">
            <v>(Rp.)</v>
          </cell>
          <cell r="N981" t="str">
            <v>(Rp.)</v>
          </cell>
          <cell r="Q981">
            <v>1</v>
          </cell>
          <cell r="R981">
            <v>0.8</v>
          </cell>
          <cell r="S981">
            <v>7</v>
          </cell>
          <cell r="T981">
            <v>5.6000000000000005</v>
          </cell>
        </row>
        <row r="982">
          <cell r="E982" t="str">
            <v>I</v>
          </cell>
          <cell r="G982" t="str">
            <v>Bahan</v>
          </cell>
        </row>
        <row r="983">
          <cell r="C983">
            <v>83001.100000000006</v>
          </cell>
          <cell r="E983" t="str">
            <v/>
          </cell>
          <cell r="J983">
            <v>0</v>
          </cell>
          <cell r="K983">
            <v>0</v>
          </cell>
          <cell r="M983">
            <v>0</v>
          </cell>
          <cell r="O983">
            <v>0</v>
          </cell>
          <cell r="Q983">
            <v>0</v>
          </cell>
          <cell r="U983">
            <v>0</v>
          </cell>
          <cell r="V983">
            <v>1</v>
          </cell>
        </row>
        <row r="984">
          <cell r="C984">
            <v>83011.100000000006</v>
          </cell>
          <cell r="E984" t="str">
            <v/>
          </cell>
          <cell r="J984">
            <v>0</v>
          </cell>
          <cell r="K984">
            <v>0</v>
          </cell>
          <cell r="M984">
            <v>0</v>
          </cell>
          <cell r="O984">
            <v>0</v>
          </cell>
          <cell r="Q984">
            <v>0</v>
          </cell>
          <cell r="U984">
            <v>0</v>
          </cell>
          <cell r="V984">
            <v>1</v>
          </cell>
        </row>
        <row r="985">
          <cell r="C985">
            <v>83021.100000000006</v>
          </cell>
          <cell r="E985" t="str">
            <v/>
          </cell>
          <cell r="I985" t="str">
            <v/>
          </cell>
          <cell r="J985">
            <v>0</v>
          </cell>
          <cell r="K985">
            <v>0</v>
          </cell>
          <cell r="M985">
            <v>0</v>
          </cell>
          <cell r="O985">
            <v>0</v>
          </cell>
          <cell r="P985">
            <v>0.96061600267827241</v>
          </cell>
          <cell r="Q985">
            <v>0</v>
          </cell>
          <cell r="U985">
            <v>0</v>
          </cell>
        </row>
        <row r="986">
          <cell r="C986">
            <v>83031.100000000006</v>
          </cell>
          <cell r="E986" t="str">
            <v/>
          </cell>
          <cell r="J986">
            <v>0</v>
          </cell>
          <cell r="K986">
            <v>0</v>
          </cell>
          <cell r="M986">
            <v>0</v>
          </cell>
          <cell r="O986">
            <v>0</v>
          </cell>
          <cell r="Q986">
            <v>0</v>
          </cell>
          <cell r="U986">
            <v>0</v>
          </cell>
        </row>
        <row r="987">
          <cell r="C987">
            <v>83041.100000000006</v>
          </cell>
          <cell r="E987" t="str">
            <v/>
          </cell>
          <cell r="J987">
            <v>0</v>
          </cell>
          <cell r="K987">
            <v>0</v>
          </cell>
          <cell r="M987">
            <v>0</v>
          </cell>
          <cell r="O987">
            <v>0</v>
          </cell>
          <cell r="Q987">
            <v>0</v>
          </cell>
        </row>
        <row r="988">
          <cell r="C988">
            <v>83051.100000000006</v>
          </cell>
          <cell r="P988">
            <v>0</v>
          </cell>
        </row>
        <row r="989">
          <cell r="E989" t="str">
            <v>II</v>
          </cell>
          <cell r="G989" t="str">
            <v>Tenaga</v>
          </cell>
        </row>
        <row r="990">
          <cell r="C990">
            <v>83001.2</v>
          </cell>
          <cell r="E990">
            <v>1</v>
          </cell>
          <cell r="G990" t="str">
            <v>Mandor</v>
          </cell>
          <cell r="J990" t="str">
            <v>OH</v>
          </cell>
          <cell r="K990">
            <v>5.3499999999999999E-2</v>
          </cell>
          <cell r="M990">
            <v>35000</v>
          </cell>
          <cell r="O990">
            <v>1872.5</v>
          </cell>
          <cell r="Q990">
            <v>18.666666666666668</v>
          </cell>
          <cell r="U990">
            <v>0.3</v>
          </cell>
          <cell r="V990">
            <v>1</v>
          </cell>
        </row>
        <row r="991">
          <cell r="C991">
            <v>83011.199999999997</v>
          </cell>
          <cell r="E991">
            <v>2</v>
          </cell>
          <cell r="G991" t="str">
            <v>Kepala Tukang</v>
          </cell>
          <cell r="J991" t="str">
            <v>OH</v>
          </cell>
          <cell r="K991">
            <v>1.78E-2</v>
          </cell>
          <cell r="M991">
            <v>40000</v>
          </cell>
          <cell r="O991">
            <v>712</v>
          </cell>
          <cell r="Q991">
            <v>56</v>
          </cell>
          <cell r="U991">
            <v>0.1</v>
          </cell>
          <cell r="V991">
            <v>1</v>
          </cell>
        </row>
        <row r="992">
          <cell r="C992">
            <v>83021.2</v>
          </cell>
          <cell r="E992">
            <v>3</v>
          </cell>
          <cell r="G992" t="str">
            <v>Pekerja Terlatih</v>
          </cell>
          <cell r="J992" t="str">
            <v>OH</v>
          </cell>
          <cell r="K992">
            <v>0.17849999999999999</v>
          </cell>
          <cell r="M992">
            <v>25000</v>
          </cell>
          <cell r="O992">
            <v>4462.5</v>
          </cell>
          <cell r="Q992">
            <v>5.6000000000000005</v>
          </cell>
          <cell r="U992">
            <v>1</v>
          </cell>
          <cell r="V992">
            <v>1</v>
          </cell>
        </row>
        <row r="993">
          <cell r="C993">
            <v>83031.199999999997</v>
          </cell>
          <cell r="E993">
            <v>4</v>
          </cell>
          <cell r="G993" t="str">
            <v>Pekerja</v>
          </cell>
          <cell r="J993" t="str">
            <v>OH</v>
          </cell>
          <cell r="K993">
            <v>1.4285000000000001</v>
          </cell>
          <cell r="M993">
            <v>20000</v>
          </cell>
          <cell r="O993">
            <v>28570</v>
          </cell>
          <cell r="Q993">
            <v>0.70000000000000007</v>
          </cell>
          <cell r="U993">
            <v>8</v>
          </cell>
          <cell r="V993">
            <v>1</v>
          </cell>
        </row>
        <row r="994">
          <cell r="C994">
            <v>83041.2</v>
          </cell>
          <cell r="E994" t="str">
            <v/>
          </cell>
          <cell r="J994">
            <v>0</v>
          </cell>
          <cell r="K994">
            <v>0</v>
          </cell>
          <cell r="M994">
            <v>0</v>
          </cell>
          <cell r="O994">
            <v>0</v>
          </cell>
          <cell r="Q994">
            <v>0</v>
          </cell>
          <cell r="V994">
            <v>1</v>
          </cell>
        </row>
        <row r="995">
          <cell r="C995">
            <v>83051.199999999997</v>
          </cell>
          <cell r="P995">
            <v>35617</v>
          </cell>
        </row>
        <row r="997">
          <cell r="E997" t="str">
            <v>III</v>
          </cell>
          <cell r="G997" t="str">
            <v>Alat</v>
          </cell>
        </row>
        <row r="998">
          <cell r="C998">
            <v>83001.3</v>
          </cell>
          <cell r="E998">
            <v>1</v>
          </cell>
          <cell r="G998" t="str">
            <v>Lain-Lain</v>
          </cell>
          <cell r="J998" t="str">
            <v>ls</v>
          </cell>
          <cell r="K998">
            <v>1</v>
          </cell>
          <cell r="M998">
            <v>250</v>
          </cell>
          <cell r="O998">
            <v>250</v>
          </cell>
          <cell r="Q998">
            <v>0.3</v>
          </cell>
          <cell r="R998">
            <v>0.3</v>
          </cell>
          <cell r="U998">
            <v>2.666666666666667</v>
          </cell>
          <cell r="V998">
            <v>1</v>
          </cell>
        </row>
        <row r="999">
          <cell r="C999">
            <v>83011.3</v>
          </cell>
          <cell r="E999" t="str">
            <v/>
          </cell>
          <cell r="J999">
            <v>0</v>
          </cell>
          <cell r="K999">
            <v>0</v>
          </cell>
          <cell r="M999">
            <v>0</v>
          </cell>
          <cell r="O999">
            <v>0</v>
          </cell>
          <cell r="Q999">
            <v>0</v>
          </cell>
          <cell r="U999">
            <v>0</v>
          </cell>
          <cell r="V999">
            <v>1</v>
          </cell>
        </row>
        <row r="1000">
          <cell r="C1000">
            <v>83021.3</v>
          </cell>
          <cell r="E1000" t="str">
            <v/>
          </cell>
          <cell r="J1000">
            <v>0</v>
          </cell>
          <cell r="K1000">
            <v>0</v>
          </cell>
          <cell r="M1000">
            <v>0</v>
          </cell>
          <cell r="O1000">
            <v>0</v>
          </cell>
          <cell r="Q1000">
            <v>0</v>
          </cell>
          <cell r="U1000">
            <v>0</v>
          </cell>
          <cell r="V1000">
            <v>1</v>
          </cell>
        </row>
        <row r="1001">
          <cell r="C1001">
            <v>83031.3</v>
          </cell>
          <cell r="E1001" t="str">
            <v/>
          </cell>
          <cell r="J1001">
            <v>0</v>
          </cell>
          <cell r="K1001">
            <v>0</v>
          </cell>
          <cell r="M1001">
            <v>0</v>
          </cell>
          <cell r="O1001">
            <v>0</v>
          </cell>
          <cell r="Q1001">
            <v>0</v>
          </cell>
          <cell r="U1001">
            <v>0</v>
          </cell>
          <cell r="V1001">
            <v>1</v>
          </cell>
        </row>
        <row r="1002">
          <cell r="C1002">
            <v>83041.3</v>
          </cell>
          <cell r="E1002" t="str">
            <v/>
          </cell>
          <cell r="J1002">
            <v>0</v>
          </cell>
          <cell r="K1002">
            <v>0</v>
          </cell>
          <cell r="M1002">
            <v>0</v>
          </cell>
          <cell r="O1002">
            <v>0</v>
          </cell>
          <cell r="Q1002">
            <v>0</v>
          </cell>
          <cell r="U1002">
            <v>0</v>
          </cell>
          <cell r="V1002">
            <v>1</v>
          </cell>
        </row>
        <row r="1003">
          <cell r="C1003">
            <v>83051.3</v>
          </cell>
          <cell r="P1003">
            <v>250</v>
          </cell>
        </row>
        <row r="1004">
          <cell r="E1004" t="str">
            <v>Sub Total</v>
          </cell>
          <cell r="O1004">
            <v>35867</v>
          </cell>
        </row>
        <row r="1005">
          <cell r="E1005" t="str">
            <v>Biaya Tidak Langsung dan Laba</v>
          </cell>
          <cell r="J1005">
            <v>0.1</v>
          </cell>
          <cell r="O1005">
            <v>3586.7</v>
          </cell>
        </row>
        <row r="1006">
          <cell r="E1006" t="str">
            <v>Jumlah Harga</v>
          </cell>
          <cell r="O1006">
            <v>39453.699999999997</v>
          </cell>
        </row>
        <row r="1007">
          <cell r="D1007">
            <v>83005</v>
          </cell>
          <cell r="E1007" t="str">
            <v>Harga Satuan Pekerjaan</v>
          </cell>
          <cell r="J1007" t="str">
            <v>m3</v>
          </cell>
          <cell r="K1007" t="str">
            <v/>
          </cell>
          <cell r="O1007">
            <v>39453.699999999997</v>
          </cell>
        </row>
        <row r="1014">
          <cell r="E1014" t="str">
            <v>Analisa Harga Satuan (Breakdown of Unit Rate)</v>
          </cell>
        </row>
        <row r="1016">
          <cell r="E1016" t="str">
            <v>Lokasi</v>
          </cell>
          <cell r="I1016" t="str">
            <v>:</v>
          </cell>
          <cell r="J1016" t="str">
            <v>Proyek PLB, Paket LCB-6 Lot-4</v>
          </cell>
        </row>
        <row r="1017">
          <cell r="D1017">
            <v>84000</v>
          </cell>
          <cell r="E1017" t="str">
            <v>No. Item</v>
          </cell>
          <cell r="I1017" t="str">
            <v>:</v>
          </cell>
          <cell r="J1017" t="str">
            <v>5-25</v>
          </cell>
          <cell r="Q1017" t="str">
            <v>5-25</v>
          </cell>
          <cell r="R1017">
            <v>0</v>
          </cell>
          <cell r="U1017" t="str">
            <v>HSP Per</v>
          </cell>
        </row>
        <row r="1018">
          <cell r="C1018">
            <v>84000</v>
          </cell>
          <cell r="D1018">
            <v>84000</v>
          </cell>
          <cell r="E1018" t="str">
            <v>Item Pekerjaan</v>
          </cell>
          <cell r="I1018" t="str">
            <v>:</v>
          </cell>
          <cell r="J1018" t="str">
            <v>Pembongkaran beton tanpa tulangan</v>
          </cell>
          <cell r="Q1018" t="str">
            <v>Volume</v>
          </cell>
          <cell r="R1018" t="str">
            <v>=</v>
          </cell>
          <cell r="S1018">
            <v>1</v>
          </cell>
          <cell r="T1018" t="str">
            <v>m3</v>
          </cell>
          <cell r="U1018">
            <v>1</v>
          </cell>
          <cell r="V1018" t="str">
            <v>m3</v>
          </cell>
        </row>
        <row r="1019">
          <cell r="Q1019" t="str">
            <v>UPAH</v>
          </cell>
          <cell r="R1019" t="str">
            <v>BAHAN</v>
          </cell>
          <cell r="S1019" t="str">
            <v>ALAT</v>
          </cell>
        </row>
        <row r="1020">
          <cell r="D1020">
            <v>84000</v>
          </cell>
          <cell r="E1020" t="str">
            <v>Uraian Tugas</v>
          </cell>
          <cell r="I1020" t="str">
            <v>:</v>
          </cell>
          <cell r="Q1020">
            <v>0</v>
          </cell>
          <cell r="R1020">
            <v>20355</v>
          </cell>
          <cell r="S1020">
            <v>250</v>
          </cell>
        </row>
        <row r="1022">
          <cell r="D1022">
            <v>84000</v>
          </cell>
          <cell r="E1022" t="str">
            <v>Kapasitas Produksi</v>
          </cell>
          <cell r="I1022" t="str">
            <v>:</v>
          </cell>
          <cell r="J1022">
            <v>1</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cell r="Q1024" t="str">
            <v>(Prod/Jam)/Nos</v>
          </cell>
          <cell r="R1024" t="str">
            <v>Prod/Jam</v>
          </cell>
          <cell r="S1024" t="str">
            <v>Jam Opr</v>
          </cell>
          <cell r="T1024" t="str">
            <v>Prod/Hari</v>
          </cell>
          <cell r="U1024" t="str">
            <v>Nos</v>
          </cell>
          <cell r="V1024" t="str">
            <v>Involve</v>
          </cell>
        </row>
        <row r="1025">
          <cell r="L1025" t="str">
            <v>(Rp.)</v>
          </cell>
          <cell r="N1025" t="str">
            <v>(Rp.)</v>
          </cell>
          <cell r="Q1025">
            <v>1</v>
          </cell>
          <cell r="R1025">
            <v>1.4</v>
          </cell>
          <cell r="S1025">
            <v>7</v>
          </cell>
          <cell r="T1025">
            <v>9.7999999999999989</v>
          </cell>
        </row>
        <row r="1026">
          <cell r="E1026" t="str">
            <v>I</v>
          </cell>
          <cell r="G1026" t="str">
            <v>Bahan</v>
          </cell>
        </row>
        <row r="1027">
          <cell r="C1027">
            <v>84001.1</v>
          </cell>
          <cell r="E1027" t="str">
            <v/>
          </cell>
          <cell r="J1027">
            <v>0</v>
          </cell>
          <cell r="K1027">
            <v>0</v>
          </cell>
          <cell r="M1027">
            <v>0</v>
          </cell>
          <cell r="O1027">
            <v>0</v>
          </cell>
          <cell r="Q1027">
            <v>0</v>
          </cell>
          <cell r="U1027">
            <v>0</v>
          </cell>
          <cell r="V1027">
            <v>1</v>
          </cell>
        </row>
        <row r="1028">
          <cell r="C1028">
            <v>84011.1</v>
          </cell>
          <cell r="E1028" t="str">
            <v/>
          </cell>
          <cell r="J1028">
            <v>0</v>
          </cell>
          <cell r="K1028">
            <v>0</v>
          </cell>
          <cell r="M1028">
            <v>0</v>
          </cell>
          <cell r="O1028">
            <v>0</v>
          </cell>
          <cell r="Q1028">
            <v>0</v>
          </cell>
          <cell r="U1028">
            <v>0</v>
          </cell>
          <cell r="V1028">
            <v>1</v>
          </cell>
        </row>
        <row r="1029">
          <cell r="C1029">
            <v>84021.1</v>
          </cell>
          <cell r="E1029" t="str">
            <v/>
          </cell>
          <cell r="I1029" t="str">
            <v/>
          </cell>
          <cell r="J1029">
            <v>0</v>
          </cell>
          <cell r="K1029">
            <v>0</v>
          </cell>
          <cell r="M1029">
            <v>0</v>
          </cell>
          <cell r="O1029">
            <v>0</v>
          </cell>
          <cell r="P1029">
            <v>0.85994233031073342</v>
          </cell>
          <cell r="Q1029">
            <v>0</v>
          </cell>
          <cell r="U1029">
            <v>0</v>
          </cell>
        </row>
        <row r="1030">
          <cell r="C1030">
            <v>84031.1</v>
          </cell>
          <cell r="E1030" t="str">
            <v/>
          </cell>
          <cell r="J1030">
            <v>0</v>
          </cell>
          <cell r="K1030">
            <v>0</v>
          </cell>
          <cell r="M1030">
            <v>0</v>
          </cell>
          <cell r="O1030">
            <v>0</v>
          </cell>
          <cell r="Q1030">
            <v>0</v>
          </cell>
          <cell r="U1030">
            <v>0</v>
          </cell>
        </row>
        <row r="1031">
          <cell r="C1031">
            <v>84041.1</v>
          </cell>
          <cell r="E1031" t="str">
            <v/>
          </cell>
          <cell r="J1031">
            <v>0</v>
          </cell>
          <cell r="K1031">
            <v>0</v>
          </cell>
          <cell r="M1031">
            <v>0</v>
          </cell>
          <cell r="O1031">
            <v>0</v>
          </cell>
          <cell r="Q1031">
            <v>0</v>
          </cell>
        </row>
        <row r="1032">
          <cell r="C1032">
            <v>84051.1</v>
          </cell>
          <cell r="P1032">
            <v>0</v>
          </cell>
        </row>
        <row r="1033">
          <cell r="E1033" t="str">
            <v>II</v>
          </cell>
          <cell r="G1033" t="str">
            <v>Tenaga</v>
          </cell>
        </row>
        <row r="1034">
          <cell r="C1034">
            <v>84001.2</v>
          </cell>
          <cell r="E1034">
            <v>1</v>
          </cell>
          <cell r="G1034" t="str">
            <v>Mandor</v>
          </cell>
          <cell r="J1034" t="str">
            <v>OH</v>
          </cell>
          <cell r="K1034">
            <v>3.0599999999999999E-2</v>
          </cell>
          <cell r="M1034">
            <v>35000</v>
          </cell>
          <cell r="O1034">
            <v>1071</v>
          </cell>
          <cell r="Q1034">
            <v>32.666666666666664</v>
          </cell>
          <cell r="U1034">
            <v>0.3</v>
          </cell>
          <cell r="V1034">
            <v>1</v>
          </cell>
        </row>
        <row r="1035">
          <cell r="C1035">
            <v>84011.199999999997</v>
          </cell>
          <cell r="E1035">
            <v>2</v>
          </cell>
          <cell r="G1035" t="str">
            <v>Kepala Tukang</v>
          </cell>
          <cell r="J1035" t="str">
            <v>OH</v>
          </cell>
          <cell r="K1035">
            <v>1.0200000000000001E-2</v>
          </cell>
          <cell r="M1035">
            <v>40000</v>
          </cell>
          <cell r="O1035">
            <v>408</v>
          </cell>
          <cell r="Q1035">
            <v>97.999999999999986</v>
          </cell>
          <cell r="U1035">
            <v>0.1</v>
          </cell>
          <cell r="V1035">
            <v>1</v>
          </cell>
        </row>
        <row r="1036">
          <cell r="C1036">
            <v>84021.2</v>
          </cell>
          <cell r="E1036">
            <v>3</v>
          </cell>
          <cell r="G1036" t="str">
            <v>Pekerja Terlatih</v>
          </cell>
          <cell r="J1036" t="str">
            <v>OH</v>
          </cell>
          <cell r="K1036">
            <v>0.10199999999999999</v>
          </cell>
          <cell r="M1036">
            <v>25000</v>
          </cell>
          <cell r="O1036">
            <v>2550</v>
          </cell>
          <cell r="Q1036">
            <v>9.7999999999999989</v>
          </cell>
          <cell r="U1036">
            <v>1</v>
          </cell>
          <cell r="V1036">
            <v>1</v>
          </cell>
        </row>
        <row r="1037">
          <cell r="C1037">
            <v>84031.2</v>
          </cell>
          <cell r="E1037">
            <v>4</v>
          </cell>
          <cell r="G1037" t="str">
            <v>Pekerja</v>
          </cell>
          <cell r="J1037" t="str">
            <v>OH</v>
          </cell>
          <cell r="K1037">
            <v>0.81630000000000003</v>
          </cell>
          <cell r="M1037">
            <v>20000</v>
          </cell>
          <cell r="O1037">
            <v>16326</v>
          </cell>
          <cell r="Q1037">
            <v>1.2249999999999999</v>
          </cell>
          <cell r="U1037">
            <v>8</v>
          </cell>
          <cell r="V1037">
            <v>1</v>
          </cell>
        </row>
        <row r="1038">
          <cell r="C1038">
            <v>84041.2</v>
          </cell>
          <cell r="E1038" t="str">
            <v/>
          </cell>
          <cell r="J1038">
            <v>0</v>
          </cell>
          <cell r="K1038">
            <v>0</v>
          </cell>
          <cell r="M1038">
            <v>0</v>
          </cell>
          <cell r="O1038">
            <v>0</v>
          </cell>
          <cell r="Q1038">
            <v>0</v>
          </cell>
          <cell r="V1038">
            <v>1</v>
          </cell>
        </row>
        <row r="1039">
          <cell r="C1039">
            <v>84051.199999999997</v>
          </cell>
          <cell r="P1039">
            <v>20355</v>
          </cell>
        </row>
        <row r="1041">
          <cell r="E1041" t="str">
            <v>III</v>
          </cell>
          <cell r="G1041" t="str">
            <v>Alat</v>
          </cell>
        </row>
        <row r="1042">
          <cell r="C1042">
            <v>84001.3</v>
          </cell>
          <cell r="E1042">
            <v>1</v>
          </cell>
          <cell r="G1042" t="str">
            <v>Lain-Lain</v>
          </cell>
          <cell r="J1042" t="str">
            <v>ls</v>
          </cell>
          <cell r="K1042">
            <v>1</v>
          </cell>
          <cell r="M1042">
            <v>250</v>
          </cell>
          <cell r="O1042">
            <v>250</v>
          </cell>
          <cell r="Q1042">
            <v>0.40000000000000008</v>
          </cell>
          <cell r="R1042">
            <v>0.4</v>
          </cell>
          <cell r="U1042">
            <v>3.4999999999999991</v>
          </cell>
          <cell r="V1042">
            <v>1</v>
          </cell>
        </row>
        <row r="1043">
          <cell r="C1043">
            <v>84011.3</v>
          </cell>
          <cell r="E1043" t="str">
            <v/>
          </cell>
          <cell r="J1043">
            <v>0</v>
          </cell>
          <cell r="K1043">
            <v>0</v>
          </cell>
          <cell r="M1043">
            <v>0</v>
          </cell>
          <cell r="O1043">
            <v>0</v>
          </cell>
          <cell r="Q1043">
            <v>0</v>
          </cell>
          <cell r="U1043">
            <v>0</v>
          </cell>
          <cell r="V1043">
            <v>1</v>
          </cell>
        </row>
        <row r="1044">
          <cell r="C1044">
            <v>84021.3</v>
          </cell>
          <cell r="E1044" t="str">
            <v/>
          </cell>
          <cell r="J1044">
            <v>0</v>
          </cell>
          <cell r="K1044">
            <v>0</v>
          </cell>
          <cell r="M1044">
            <v>0</v>
          </cell>
          <cell r="O1044">
            <v>0</v>
          </cell>
          <cell r="Q1044">
            <v>0</v>
          </cell>
          <cell r="U1044">
            <v>0</v>
          </cell>
          <cell r="V1044">
            <v>1</v>
          </cell>
        </row>
        <row r="1045">
          <cell r="C1045">
            <v>84031.3</v>
          </cell>
          <cell r="E1045" t="str">
            <v/>
          </cell>
          <cell r="J1045">
            <v>0</v>
          </cell>
          <cell r="K1045">
            <v>0</v>
          </cell>
          <cell r="M1045">
            <v>0</v>
          </cell>
          <cell r="O1045">
            <v>0</v>
          </cell>
          <cell r="Q1045">
            <v>0</v>
          </cell>
          <cell r="U1045">
            <v>0</v>
          </cell>
          <cell r="V1045">
            <v>1</v>
          </cell>
        </row>
        <row r="1046">
          <cell r="C1046">
            <v>84041.3</v>
          </cell>
          <cell r="E1046" t="str">
            <v/>
          </cell>
          <cell r="J1046">
            <v>0</v>
          </cell>
          <cell r="K1046">
            <v>0</v>
          </cell>
          <cell r="M1046">
            <v>0</v>
          </cell>
          <cell r="O1046">
            <v>0</v>
          </cell>
          <cell r="Q1046">
            <v>0</v>
          </cell>
          <cell r="U1046">
            <v>0</v>
          </cell>
          <cell r="V1046">
            <v>1</v>
          </cell>
        </row>
        <row r="1047">
          <cell r="C1047">
            <v>84051.3</v>
          </cell>
          <cell r="P1047">
            <v>250</v>
          </cell>
        </row>
        <row r="1048">
          <cell r="E1048" t="str">
            <v>Sub Total</v>
          </cell>
          <cell r="O1048">
            <v>20605</v>
          </cell>
        </row>
        <row r="1049">
          <cell r="E1049" t="str">
            <v>Biaya Tidak Langsung dan Laba</v>
          </cell>
          <cell r="J1049">
            <v>0.1</v>
          </cell>
          <cell r="O1049">
            <v>2060.5</v>
          </cell>
        </row>
        <row r="1050">
          <cell r="E1050" t="str">
            <v>Jumlah Harga</v>
          </cell>
          <cell r="O1050">
            <v>22665.5</v>
          </cell>
        </row>
        <row r="1051">
          <cell r="D1051">
            <v>84005</v>
          </cell>
          <cell r="E1051" t="str">
            <v>Harga Satuan Pekerjaan</v>
          </cell>
          <cell r="J1051" t="str">
            <v>m3</v>
          </cell>
          <cell r="K1051" t="str">
            <v/>
          </cell>
          <cell r="O1051">
            <v>22665.5</v>
          </cell>
        </row>
        <row r="1058">
          <cell r="E1058" t="str">
            <v>Analisa Harga Satuan (Breakdown of Unit Rate)</v>
          </cell>
        </row>
        <row r="1060">
          <cell r="E1060" t="str">
            <v>Lokasi</v>
          </cell>
          <cell r="I1060" t="str">
            <v>:</v>
          </cell>
          <cell r="J1060" t="str">
            <v>Proyek PLB, Paket LCB-6 Lot-4</v>
          </cell>
        </row>
        <row r="1061">
          <cell r="D1061">
            <v>85000</v>
          </cell>
          <cell r="E1061" t="str">
            <v>No. Item</v>
          </cell>
          <cell r="I1061" t="str">
            <v>:</v>
          </cell>
          <cell r="J1061" t="str">
            <v>5-26</v>
          </cell>
          <cell r="Q1061" t="str">
            <v>5-26</v>
          </cell>
          <cell r="R1061">
            <v>0</v>
          </cell>
          <cell r="U1061" t="str">
            <v>HSP Per</v>
          </cell>
        </row>
        <row r="1062">
          <cell r="C1062">
            <v>85000</v>
          </cell>
          <cell r="D1062">
            <v>85000</v>
          </cell>
          <cell r="E1062" t="str">
            <v>Item Pekerjaan</v>
          </cell>
          <cell r="I1062" t="str">
            <v>:</v>
          </cell>
          <cell r="J1062" t="str">
            <v>Pembongkaran pasangan batu kali</v>
          </cell>
          <cell r="Q1062" t="str">
            <v>Volume</v>
          </cell>
          <cell r="R1062" t="str">
            <v>=</v>
          </cell>
          <cell r="S1062">
            <v>1</v>
          </cell>
          <cell r="T1062" t="str">
            <v>m3</v>
          </cell>
          <cell r="U1062">
            <v>1</v>
          </cell>
          <cell r="V1062" t="str">
            <v>m3</v>
          </cell>
        </row>
        <row r="1063">
          <cell r="Q1063" t="str">
            <v>UPAH</v>
          </cell>
          <cell r="R1063" t="str">
            <v>BAHAN</v>
          </cell>
          <cell r="S1063" t="str">
            <v>ALAT</v>
          </cell>
        </row>
        <row r="1064">
          <cell r="D1064">
            <v>85000</v>
          </cell>
          <cell r="E1064" t="str">
            <v>Uraian Tugas</v>
          </cell>
          <cell r="I1064" t="str">
            <v>:</v>
          </cell>
          <cell r="Q1064">
            <v>0</v>
          </cell>
          <cell r="R1064">
            <v>17688</v>
          </cell>
          <cell r="S1064">
            <v>250</v>
          </cell>
        </row>
        <row r="1066">
          <cell r="D1066">
            <v>85000</v>
          </cell>
          <cell r="E1066" t="str">
            <v>Kapasitas Produksi</v>
          </cell>
          <cell r="I1066" t="str">
            <v>:</v>
          </cell>
          <cell r="J1066">
            <v>1</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cell r="Q1068" t="str">
            <v>(Prod/Jam)/Nos</v>
          </cell>
          <cell r="R1068" t="str">
            <v>Prod/Jam</v>
          </cell>
          <cell r="S1068" t="str">
            <v>Jam Opr</v>
          </cell>
          <cell r="T1068" t="str">
            <v>Prod/Hari</v>
          </cell>
          <cell r="U1068" t="str">
            <v>Nos</v>
          </cell>
          <cell r="V1068" t="str">
            <v>Involve</v>
          </cell>
        </row>
        <row r="1069">
          <cell r="L1069" t="str">
            <v>(Rp.)</v>
          </cell>
          <cell r="N1069" t="str">
            <v>(Rp.)</v>
          </cell>
          <cell r="Q1069">
            <v>1</v>
          </cell>
          <cell r="R1069">
            <v>1.7</v>
          </cell>
          <cell r="S1069">
            <v>7</v>
          </cell>
          <cell r="T1069">
            <v>11.9</v>
          </cell>
        </row>
        <row r="1070">
          <cell r="E1070" t="str">
            <v>I</v>
          </cell>
          <cell r="G1070" t="str">
            <v>Bahan</v>
          </cell>
        </row>
        <row r="1071">
          <cell r="C1071">
            <v>85001.1</v>
          </cell>
          <cell r="E1071" t="str">
            <v/>
          </cell>
          <cell r="J1071">
            <v>0</v>
          </cell>
          <cell r="K1071">
            <v>0</v>
          </cell>
          <cell r="M1071">
            <v>0</v>
          </cell>
          <cell r="O1071">
            <v>0</v>
          </cell>
          <cell r="Q1071">
            <v>0</v>
          </cell>
          <cell r="U1071">
            <v>0</v>
          </cell>
          <cell r="V1071">
            <v>1</v>
          </cell>
        </row>
        <row r="1072">
          <cell r="C1072">
            <v>85011.1</v>
          </cell>
          <cell r="E1072" t="str">
            <v/>
          </cell>
          <cell r="J1072">
            <v>0</v>
          </cell>
          <cell r="K1072">
            <v>0</v>
          </cell>
          <cell r="M1072">
            <v>0</v>
          </cell>
          <cell r="O1072">
            <v>0</v>
          </cell>
          <cell r="Q1072">
            <v>0</v>
          </cell>
          <cell r="U1072">
            <v>0</v>
          </cell>
          <cell r="V1072">
            <v>1</v>
          </cell>
        </row>
        <row r="1073">
          <cell r="C1073">
            <v>85021.1</v>
          </cell>
          <cell r="E1073" t="str">
            <v/>
          </cell>
          <cell r="I1073" t="str">
            <v/>
          </cell>
          <cell r="J1073">
            <v>0</v>
          </cell>
          <cell r="K1073">
            <v>0</v>
          </cell>
          <cell r="M1073">
            <v>0</v>
          </cell>
          <cell r="O1073">
            <v>0</v>
          </cell>
          <cell r="Q1073">
            <v>0</v>
          </cell>
          <cell r="U1073">
            <v>0</v>
          </cell>
        </row>
        <row r="1074">
          <cell r="C1074">
            <v>85031.1</v>
          </cell>
          <cell r="E1074" t="str">
            <v/>
          </cell>
          <cell r="J1074">
            <v>0</v>
          </cell>
          <cell r="K1074">
            <v>0</v>
          </cell>
          <cell r="M1074">
            <v>0</v>
          </cell>
          <cell r="O1074">
            <v>0</v>
          </cell>
          <cell r="P1074">
            <v>0.97032492838789786</v>
          </cell>
          <cell r="Q1074">
            <v>0</v>
          </cell>
          <cell r="U1074">
            <v>0</v>
          </cell>
        </row>
        <row r="1075">
          <cell r="C1075">
            <v>85041.1</v>
          </cell>
          <cell r="E1075" t="str">
            <v/>
          </cell>
          <cell r="J1075">
            <v>0</v>
          </cell>
          <cell r="K1075">
            <v>0</v>
          </cell>
          <cell r="M1075">
            <v>0</v>
          </cell>
          <cell r="O1075">
            <v>0</v>
          </cell>
          <cell r="Q1075">
            <v>0</v>
          </cell>
        </row>
        <row r="1076">
          <cell r="C1076">
            <v>85051.1</v>
          </cell>
          <cell r="P1076">
            <v>0</v>
          </cell>
        </row>
        <row r="1077">
          <cell r="E1077" t="str">
            <v>II</v>
          </cell>
          <cell r="G1077" t="str">
            <v>Tenaga</v>
          </cell>
        </row>
        <row r="1078">
          <cell r="C1078">
            <v>85001.2</v>
          </cell>
          <cell r="E1078">
            <v>1</v>
          </cell>
          <cell r="G1078" t="str">
            <v>Mandor</v>
          </cell>
          <cell r="J1078" t="str">
            <v>OH</v>
          </cell>
          <cell r="K1078">
            <v>2.52E-2</v>
          </cell>
          <cell r="M1078">
            <v>35000</v>
          </cell>
          <cell r="O1078">
            <v>882</v>
          </cell>
          <cell r="Q1078">
            <v>39.666666666666671</v>
          </cell>
          <cell r="U1078">
            <v>0.3</v>
          </cell>
          <cell r="V1078">
            <v>1</v>
          </cell>
        </row>
        <row r="1079">
          <cell r="C1079">
            <v>85011.199999999997</v>
          </cell>
          <cell r="E1079">
            <v>2</v>
          </cell>
          <cell r="G1079" t="str">
            <v>Pekerja</v>
          </cell>
          <cell r="J1079" t="str">
            <v>OH</v>
          </cell>
          <cell r="K1079">
            <v>0.84030000000000005</v>
          </cell>
          <cell r="M1079">
            <v>20000</v>
          </cell>
          <cell r="O1079">
            <v>16806</v>
          </cell>
          <cell r="Q1079">
            <v>1.19</v>
          </cell>
          <cell r="U1079">
            <v>10</v>
          </cell>
          <cell r="V1079">
            <v>1</v>
          </cell>
        </row>
        <row r="1080">
          <cell r="C1080">
            <v>85021.2</v>
          </cell>
          <cell r="E1080" t="str">
            <v/>
          </cell>
          <cell r="J1080">
            <v>0</v>
          </cell>
          <cell r="K1080">
            <v>0</v>
          </cell>
          <cell r="M1080">
            <v>0</v>
          </cell>
          <cell r="O1080">
            <v>0</v>
          </cell>
          <cell r="Q1080">
            <v>0</v>
          </cell>
          <cell r="V1080">
            <v>1</v>
          </cell>
        </row>
        <row r="1081">
          <cell r="C1081">
            <v>85031.2</v>
          </cell>
          <cell r="E1081" t="str">
            <v/>
          </cell>
          <cell r="J1081">
            <v>0</v>
          </cell>
          <cell r="K1081">
            <v>0</v>
          </cell>
          <cell r="M1081">
            <v>0</v>
          </cell>
          <cell r="O1081">
            <v>0</v>
          </cell>
          <cell r="Q1081">
            <v>0</v>
          </cell>
          <cell r="V1081">
            <v>1</v>
          </cell>
        </row>
        <row r="1082">
          <cell r="C1082">
            <v>85041.2</v>
          </cell>
          <cell r="E1082" t="str">
            <v/>
          </cell>
          <cell r="J1082">
            <v>0</v>
          </cell>
          <cell r="K1082">
            <v>0</v>
          </cell>
          <cell r="M1082">
            <v>0</v>
          </cell>
          <cell r="O1082">
            <v>0</v>
          </cell>
          <cell r="Q1082">
            <v>0</v>
          </cell>
          <cell r="V1082">
            <v>1</v>
          </cell>
        </row>
        <row r="1083">
          <cell r="C1083">
            <v>85051.199999999997</v>
          </cell>
          <cell r="P1083">
            <v>17688</v>
          </cell>
        </row>
        <row r="1085">
          <cell r="E1085" t="str">
            <v>III</v>
          </cell>
          <cell r="G1085" t="str">
            <v>Alat</v>
          </cell>
        </row>
        <row r="1086">
          <cell r="C1086">
            <v>85001.3</v>
          </cell>
          <cell r="E1086">
            <v>1</v>
          </cell>
          <cell r="G1086" t="str">
            <v>Lain-Lain</v>
          </cell>
          <cell r="J1086" t="str">
            <v>ls</v>
          </cell>
          <cell r="K1086">
            <v>1</v>
          </cell>
          <cell r="M1086">
            <v>250</v>
          </cell>
          <cell r="O1086">
            <v>250</v>
          </cell>
          <cell r="Q1086">
            <v>0.5</v>
          </cell>
          <cell r="R1086">
            <v>0.5</v>
          </cell>
          <cell r="U1086">
            <v>3.4</v>
          </cell>
          <cell r="V1086">
            <v>1</v>
          </cell>
        </row>
        <row r="1087">
          <cell r="C1087">
            <v>85011.3</v>
          </cell>
          <cell r="E1087" t="str">
            <v/>
          </cell>
          <cell r="J1087">
            <v>0</v>
          </cell>
          <cell r="K1087">
            <v>0</v>
          </cell>
          <cell r="M1087">
            <v>0</v>
          </cell>
          <cell r="O1087">
            <v>0</v>
          </cell>
          <cell r="Q1087">
            <v>0</v>
          </cell>
          <cell r="U1087">
            <v>0</v>
          </cell>
          <cell r="V1087">
            <v>1</v>
          </cell>
        </row>
        <row r="1088">
          <cell r="C1088">
            <v>85021.3</v>
          </cell>
          <cell r="E1088" t="str">
            <v/>
          </cell>
          <cell r="J1088">
            <v>0</v>
          </cell>
          <cell r="K1088">
            <v>0</v>
          </cell>
          <cell r="M1088">
            <v>0</v>
          </cell>
          <cell r="O1088">
            <v>0</v>
          </cell>
          <cell r="Q1088">
            <v>0</v>
          </cell>
          <cell r="U1088">
            <v>0</v>
          </cell>
          <cell r="V1088">
            <v>1</v>
          </cell>
        </row>
        <row r="1089">
          <cell r="C1089">
            <v>85031.3</v>
          </cell>
          <cell r="E1089" t="str">
            <v/>
          </cell>
          <cell r="J1089">
            <v>0</v>
          </cell>
          <cell r="K1089">
            <v>0</v>
          </cell>
          <cell r="M1089">
            <v>0</v>
          </cell>
          <cell r="O1089">
            <v>0</v>
          </cell>
          <cell r="Q1089">
            <v>0</v>
          </cell>
          <cell r="U1089">
            <v>0</v>
          </cell>
          <cell r="V1089">
            <v>1</v>
          </cell>
        </row>
        <row r="1090">
          <cell r="C1090">
            <v>85041.3</v>
          </cell>
          <cell r="E1090" t="str">
            <v/>
          </cell>
          <cell r="J1090">
            <v>0</v>
          </cell>
          <cell r="K1090">
            <v>0</v>
          </cell>
          <cell r="M1090">
            <v>0</v>
          </cell>
          <cell r="O1090">
            <v>0</v>
          </cell>
          <cell r="Q1090">
            <v>0</v>
          </cell>
          <cell r="U1090">
            <v>0</v>
          </cell>
          <cell r="V1090">
            <v>1</v>
          </cell>
        </row>
        <row r="1091">
          <cell r="C1091">
            <v>85051.3</v>
          </cell>
          <cell r="P1091">
            <v>250</v>
          </cell>
        </row>
        <row r="1092">
          <cell r="E1092" t="str">
            <v>Sub Total</v>
          </cell>
          <cell r="O1092">
            <v>17938</v>
          </cell>
        </row>
        <row r="1093">
          <cell r="E1093" t="str">
            <v>Biaya Tidak Langsung dan Laba</v>
          </cell>
          <cell r="J1093">
            <v>0.1</v>
          </cell>
          <cell r="O1093">
            <v>1793.8</v>
          </cell>
        </row>
        <row r="1094">
          <cell r="E1094" t="str">
            <v>Jumlah Harga</v>
          </cell>
          <cell r="O1094">
            <v>19731.8</v>
          </cell>
        </row>
        <row r="1095">
          <cell r="D1095">
            <v>85005</v>
          </cell>
          <cell r="E1095" t="str">
            <v>Harga Satuan Pekerjaan</v>
          </cell>
          <cell r="J1095" t="str">
            <v>m3</v>
          </cell>
          <cell r="K1095" t="str">
            <v/>
          </cell>
          <cell r="O1095">
            <v>19731.8</v>
          </cell>
        </row>
        <row r="1102">
          <cell r="E1102" t="str">
            <v>Analisa Harga Satuan (Breakdown of Unit Rate)</v>
          </cell>
        </row>
        <row r="1104">
          <cell r="E1104" t="str">
            <v>Lokasi</v>
          </cell>
          <cell r="I1104" t="str">
            <v>:</v>
          </cell>
          <cell r="J1104" t="str">
            <v>Proyek PLB, Paket LCB-6 Lot-4</v>
          </cell>
        </row>
        <row r="1105">
          <cell r="D1105">
            <v>86000</v>
          </cell>
          <cell r="E1105" t="str">
            <v>No. Item</v>
          </cell>
          <cell r="I1105" t="str">
            <v>:</v>
          </cell>
          <cell r="J1105" t="str">
            <v>5-27</v>
          </cell>
          <cell r="Q1105" t="str">
            <v>5-27</v>
          </cell>
          <cell r="R1105">
            <v>0</v>
          </cell>
          <cell r="U1105" t="str">
            <v>HSP Per</v>
          </cell>
        </row>
        <row r="1106">
          <cell r="C1106">
            <v>86000</v>
          </cell>
          <cell r="D1106">
            <v>86000</v>
          </cell>
          <cell r="E1106" t="str">
            <v>Item Pekerjaan</v>
          </cell>
          <cell r="I1106" t="str">
            <v>:</v>
          </cell>
          <cell r="J1106" t="str">
            <v>Perancah untuk bangunan talang beton</v>
          </cell>
          <cell r="Q1106" t="str">
            <v>Volume</v>
          </cell>
          <cell r="R1106" t="str">
            <v>=</v>
          </cell>
          <cell r="S1106">
            <v>3018</v>
          </cell>
          <cell r="T1106" t="str">
            <v>m2</v>
          </cell>
          <cell r="U1106">
            <v>6</v>
          </cell>
          <cell r="V1106" t="str">
            <v>m3</v>
          </cell>
        </row>
        <row r="1107">
          <cell r="Q1107" t="str">
            <v>UPAH</v>
          </cell>
          <cell r="R1107" t="str">
            <v>BAHAN</v>
          </cell>
          <cell r="S1107" t="str">
            <v>ALAT</v>
          </cell>
        </row>
        <row r="1108">
          <cell r="D1108">
            <v>86000</v>
          </cell>
          <cell r="E1108" t="str">
            <v>Uraian Tugas</v>
          </cell>
          <cell r="I1108" t="str">
            <v>:</v>
          </cell>
          <cell r="Q1108">
            <v>157500</v>
          </cell>
          <cell r="R1108">
            <v>9425</v>
          </cell>
          <cell r="S1108">
            <v>250</v>
          </cell>
        </row>
        <row r="1110">
          <cell r="D1110">
            <v>86000</v>
          </cell>
          <cell r="E1110" t="str">
            <v>Kapasitas Produksi</v>
          </cell>
          <cell r="I1110" t="str">
            <v>:</v>
          </cell>
          <cell r="J1110">
            <v>6</v>
          </cell>
          <cell r="K1110" t="str">
            <v>m2</v>
          </cell>
          <cell r="L1110" t="str">
            <v>(L*H)</v>
          </cell>
        </row>
        <row r="1111">
          <cell r="L1111" t="str">
            <v>Harga</v>
          </cell>
          <cell r="N1111" t="str">
            <v>Jumlah</v>
          </cell>
        </row>
        <row r="1112">
          <cell r="E1112" t="str">
            <v>No.</v>
          </cell>
          <cell r="F1112" t="str">
            <v>U r a i a n</v>
          </cell>
          <cell r="J1112" t="str">
            <v>Satuan</v>
          </cell>
          <cell r="K1112" t="str">
            <v>Q'ty</v>
          </cell>
          <cell r="L1112" t="str">
            <v>Satuan</v>
          </cell>
          <cell r="N1112" t="str">
            <v>Harga</v>
          </cell>
          <cell r="Q1112" t="str">
            <v>(Prod/Jam)/Nos</v>
          </cell>
          <cell r="R1112" t="str">
            <v>Prod/Jam</v>
          </cell>
          <cell r="S1112" t="str">
            <v>Jam Opr</v>
          </cell>
          <cell r="T1112" t="str">
            <v>Prod/Hari</v>
          </cell>
          <cell r="U1112" t="str">
            <v>Nos</v>
          </cell>
          <cell r="V1112" t="str">
            <v>Involve</v>
          </cell>
        </row>
        <row r="1113">
          <cell r="L1113" t="str">
            <v>(Rp.)</v>
          </cell>
          <cell r="N1113" t="str">
            <v>(Rp.)</v>
          </cell>
          <cell r="Q1113">
            <v>1</v>
          </cell>
          <cell r="R1113">
            <v>8.3333333333333329E-2</v>
          </cell>
          <cell r="S1113">
            <v>7</v>
          </cell>
          <cell r="T1113">
            <v>0.58333333333333326</v>
          </cell>
        </row>
        <row r="1114">
          <cell r="E1114" t="str">
            <v>I</v>
          </cell>
          <cell r="G1114" t="str">
            <v>Bahan</v>
          </cell>
        </row>
        <row r="1115">
          <cell r="C1115">
            <v>86001.1</v>
          </cell>
          <cell r="E1115">
            <v>1</v>
          </cell>
          <cell r="G1115" t="str">
            <v>Kayu, klas III</v>
          </cell>
          <cell r="J1115" t="str">
            <v>m3</v>
          </cell>
          <cell r="K1115">
            <v>0.21</v>
          </cell>
          <cell r="M1115">
            <v>750000</v>
          </cell>
          <cell r="O1115">
            <v>157500</v>
          </cell>
          <cell r="P1115">
            <v>0.5</v>
          </cell>
          <cell r="Q1115">
            <v>0.21000000000000002</v>
          </cell>
          <cell r="U1115">
            <v>0.21000000000000002</v>
          </cell>
          <cell r="V1115">
            <v>1</v>
          </cell>
        </row>
        <row r="1116">
          <cell r="C1116">
            <v>86011.1</v>
          </cell>
          <cell r="E1116" t="str">
            <v/>
          </cell>
          <cell r="J1116">
            <v>0</v>
          </cell>
          <cell r="K1116">
            <v>0</v>
          </cell>
          <cell r="M1116">
            <v>0</v>
          </cell>
          <cell r="O1116">
            <v>0</v>
          </cell>
          <cell r="Q1116">
            <v>0</v>
          </cell>
          <cell r="U1116">
            <v>0</v>
          </cell>
          <cell r="V1116">
            <v>1</v>
          </cell>
        </row>
        <row r="1117">
          <cell r="C1117">
            <v>86021.1</v>
          </cell>
          <cell r="E1117" t="str">
            <v/>
          </cell>
          <cell r="I1117" t="str">
            <v/>
          </cell>
          <cell r="J1117">
            <v>0</v>
          </cell>
          <cell r="K1117">
            <v>0</v>
          </cell>
          <cell r="M1117">
            <v>0</v>
          </cell>
          <cell r="O1117">
            <v>0</v>
          </cell>
          <cell r="Q1117">
            <v>0</v>
          </cell>
          <cell r="U1117">
            <v>0</v>
          </cell>
        </row>
        <row r="1118">
          <cell r="C1118">
            <v>86031.1</v>
          </cell>
          <cell r="E1118" t="str">
            <v/>
          </cell>
          <cell r="J1118">
            <v>0</v>
          </cell>
          <cell r="K1118">
            <v>0</v>
          </cell>
          <cell r="M1118">
            <v>0</v>
          </cell>
          <cell r="O1118">
            <v>0</v>
          </cell>
          <cell r="P1118">
            <v>0.92771910728290718</v>
          </cell>
          <cell r="Q1118">
            <v>0</v>
          </cell>
          <cell r="U1118">
            <v>0</v>
          </cell>
        </row>
        <row r="1119">
          <cell r="C1119">
            <v>86041.1</v>
          </cell>
          <cell r="E1119" t="str">
            <v/>
          </cell>
          <cell r="J1119">
            <v>0</v>
          </cell>
          <cell r="K1119">
            <v>0</v>
          </cell>
          <cell r="M1119">
            <v>0</v>
          </cell>
          <cell r="O1119">
            <v>0</v>
          </cell>
          <cell r="Q1119">
            <v>0</v>
          </cell>
        </row>
        <row r="1120">
          <cell r="C1120">
            <v>86051.1</v>
          </cell>
          <cell r="P1120">
            <v>157500</v>
          </cell>
        </row>
        <row r="1121">
          <cell r="E1121" t="str">
            <v>II</v>
          </cell>
          <cell r="G1121" t="str">
            <v>Tenaga</v>
          </cell>
        </row>
        <row r="1122">
          <cell r="C1122">
            <v>86001.2</v>
          </cell>
          <cell r="E1122">
            <v>1</v>
          </cell>
          <cell r="G1122" t="str">
            <v>Mandor</v>
          </cell>
          <cell r="J1122" t="str">
            <v>OH</v>
          </cell>
          <cell r="K1122">
            <v>5.0000000000000001E-3</v>
          </cell>
          <cell r="M1122">
            <v>35000</v>
          </cell>
          <cell r="O1122">
            <v>175</v>
          </cell>
          <cell r="P1122">
            <v>0.25</v>
          </cell>
          <cell r="Q1122">
            <v>49.999999999999993</v>
          </cell>
          <cell r="R1122">
            <v>2.0000000000000004E-2</v>
          </cell>
          <cell r="U1122">
            <v>1.1666666666666667E-2</v>
          </cell>
          <cell r="V1122">
            <v>1</v>
          </cell>
        </row>
        <row r="1123">
          <cell r="C1123">
            <v>86011.199999999997</v>
          </cell>
          <cell r="E1123">
            <v>2</v>
          </cell>
          <cell r="G1123" t="str">
            <v>Kepala Tukang</v>
          </cell>
          <cell r="J1123" t="str">
            <v>OH</v>
          </cell>
          <cell r="K1123">
            <v>2.5000000000000001E-2</v>
          </cell>
          <cell r="M1123">
            <v>40000</v>
          </cell>
          <cell r="O1123">
            <v>1000</v>
          </cell>
          <cell r="Q1123">
            <v>10</v>
          </cell>
          <cell r="R1123">
            <v>0.1</v>
          </cell>
          <cell r="U1123">
            <v>5.8333333333333327E-2</v>
          </cell>
          <cell r="V1123">
            <v>1</v>
          </cell>
        </row>
        <row r="1124">
          <cell r="C1124">
            <v>86021.2</v>
          </cell>
          <cell r="E1124">
            <v>3</v>
          </cell>
          <cell r="G1124" t="str">
            <v>Pekerja Terlatih</v>
          </cell>
          <cell r="J1124" t="str">
            <v>OH</v>
          </cell>
          <cell r="K1124">
            <v>0.25</v>
          </cell>
          <cell r="M1124">
            <v>25000</v>
          </cell>
          <cell r="O1124">
            <v>6250</v>
          </cell>
          <cell r="Q1124">
            <v>0.99999999999999978</v>
          </cell>
          <cell r="R1124">
            <v>1.0000000000000002</v>
          </cell>
          <cell r="U1124">
            <v>0.58333333333333337</v>
          </cell>
          <cell r="V1124">
            <v>1</v>
          </cell>
        </row>
        <row r="1125">
          <cell r="C1125">
            <v>86031.2</v>
          </cell>
          <cell r="E1125">
            <v>4</v>
          </cell>
          <cell r="G1125" t="str">
            <v>Pekerja</v>
          </cell>
          <cell r="J1125" t="str">
            <v>OH</v>
          </cell>
          <cell r="K1125">
            <v>0.1</v>
          </cell>
          <cell r="M1125">
            <v>20000</v>
          </cell>
          <cell r="O1125">
            <v>2000</v>
          </cell>
          <cell r="Q1125">
            <v>2.5</v>
          </cell>
          <cell r="R1125">
            <v>0.4</v>
          </cell>
          <cell r="U1125">
            <v>0.23333333333333331</v>
          </cell>
          <cell r="V1125">
            <v>1</v>
          </cell>
        </row>
        <row r="1126">
          <cell r="C1126">
            <v>86041.2</v>
          </cell>
          <cell r="E1126" t="str">
            <v/>
          </cell>
          <cell r="J1126">
            <v>0</v>
          </cell>
          <cell r="K1126">
            <v>0</v>
          </cell>
          <cell r="M1126">
            <v>0</v>
          </cell>
          <cell r="O1126">
            <v>0</v>
          </cell>
          <cell r="Q1126">
            <v>0</v>
          </cell>
          <cell r="V1126">
            <v>1</v>
          </cell>
        </row>
        <row r="1127">
          <cell r="C1127">
            <v>86051.199999999997</v>
          </cell>
          <cell r="P1127">
            <v>9425</v>
          </cell>
        </row>
        <row r="1129">
          <cell r="E1129" t="str">
            <v>III</v>
          </cell>
          <cell r="G1129" t="str">
            <v>Alat</v>
          </cell>
        </row>
        <row r="1130">
          <cell r="C1130">
            <v>86001.3</v>
          </cell>
          <cell r="E1130">
            <v>1</v>
          </cell>
          <cell r="G1130" t="str">
            <v>Lain-Lain</v>
          </cell>
          <cell r="J1130" t="str">
            <v>ls</v>
          </cell>
          <cell r="K1130">
            <v>1</v>
          </cell>
          <cell r="M1130">
            <v>250</v>
          </cell>
          <cell r="O1130">
            <v>250</v>
          </cell>
          <cell r="Q1130">
            <v>8.3333333333333329E-2</v>
          </cell>
          <cell r="R1130">
            <v>8.3333333333333329E-2</v>
          </cell>
          <cell r="U1130">
            <v>1</v>
          </cell>
          <cell r="V1130">
            <v>1</v>
          </cell>
        </row>
        <row r="1131">
          <cell r="C1131">
            <v>86011.3</v>
          </cell>
          <cell r="E1131" t="str">
            <v/>
          </cell>
          <cell r="J1131">
            <v>0</v>
          </cell>
          <cell r="K1131">
            <v>0</v>
          </cell>
          <cell r="M1131">
            <v>0</v>
          </cell>
          <cell r="O1131">
            <v>0</v>
          </cell>
          <cell r="Q1131">
            <v>0</v>
          </cell>
          <cell r="U1131">
            <v>0</v>
          </cell>
          <cell r="V1131">
            <v>1</v>
          </cell>
        </row>
        <row r="1132">
          <cell r="C1132">
            <v>86021.3</v>
          </cell>
          <cell r="E1132" t="str">
            <v/>
          </cell>
          <cell r="J1132">
            <v>0</v>
          </cell>
          <cell r="K1132">
            <v>0</v>
          </cell>
          <cell r="M1132">
            <v>0</v>
          </cell>
          <cell r="O1132">
            <v>0</v>
          </cell>
          <cell r="Q1132">
            <v>0</v>
          </cell>
          <cell r="U1132">
            <v>0</v>
          </cell>
          <cell r="V1132">
            <v>1</v>
          </cell>
        </row>
        <row r="1133">
          <cell r="C1133">
            <v>86031.3</v>
          </cell>
          <cell r="E1133" t="str">
            <v/>
          </cell>
          <cell r="J1133">
            <v>0</v>
          </cell>
          <cell r="K1133">
            <v>0</v>
          </cell>
          <cell r="M1133">
            <v>0</v>
          </cell>
          <cell r="O1133">
            <v>0</v>
          </cell>
          <cell r="Q1133">
            <v>0</v>
          </cell>
          <cell r="U1133">
            <v>0</v>
          </cell>
          <cell r="V1133">
            <v>1</v>
          </cell>
        </row>
        <row r="1134">
          <cell r="C1134">
            <v>86041.3</v>
          </cell>
          <cell r="E1134" t="str">
            <v/>
          </cell>
          <cell r="J1134">
            <v>0</v>
          </cell>
          <cell r="K1134">
            <v>0</v>
          </cell>
          <cell r="M1134">
            <v>0</v>
          </cell>
          <cell r="O1134">
            <v>0</v>
          </cell>
          <cell r="Q1134">
            <v>0</v>
          </cell>
          <cell r="U1134">
            <v>0</v>
          </cell>
          <cell r="V1134">
            <v>1</v>
          </cell>
        </row>
        <row r="1135">
          <cell r="C1135">
            <v>86051.3</v>
          </cell>
          <cell r="P1135">
            <v>250</v>
          </cell>
        </row>
        <row r="1136">
          <cell r="E1136" t="str">
            <v>Sub Total</v>
          </cell>
          <cell r="O1136">
            <v>167175</v>
          </cell>
        </row>
        <row r="1137">
          <cell r="E1137" t="str">
            <v>Biaya Tidak Langsung dan Laba</v>
          </cell>
          <cell r="J1137">
            <v>0.1</v>
          </cell>
          <cell r="O1137">
            <v>16717.5</v>
          </cell>
        </row>
        <row r="1138">
          <cell r="E1138" t="str">
            <v>Jumlah Harga</v>
          </cell>
          <cell r="O1138">
            <v>183892.5</v>
          </cell>
        </row>
        <row r="1139">
          <cell r="D1139">
            <v>86005</v>
          </cell>
          <cell r="E1139" t="str">
            <v>Harga Satuan Pekerjaan</v>
          </cell>
          <cell r="J1139" t="str">
            <v>m2</v>
          </cell>
          <cell r="K1139" t="str">
            <v/>
          </cell>
          <cell r="O1139">
            <v>30648.75</v>
          </cell>
        </row>
        <row r="1146">
          <cell r="E1146" t="str">
            <v>Analisa Harga Satuan (Breakdown of Unit Rate)</v>
          </cell>
        </row>
        <row r="1148">
          <cell r="E1148" t="str">
            <v>Lokasi</v>
          </cell>
          <cell r="I1148" t="str">
            <v>:</v>
          </cell>
          <cell r="J1148" t="str">
            <v>Proyek PLB, Paket LCB-6 Lot-4</v>
          </cell>
        </row>
        <row r="1149">
          <cell r="D1149">
            <v>87000</v>
          </cell>
          <cell r="E1149" t="str">
            <v>No. Item</v>
          </cell>
          <cell r="I1149" t="str">
            <v>:</v>
          </cell>
          <cell r="J1149" t="str">
            <v>6-1-10</v>
          </cell>
          <cell r="Q1149" t="str">
            <v>6-1-10</v>
          </cell>
          <cell r="R1149">
            <v>0</v>
          </cell>
          <cell r="U1149" t="str">
            <v>HSP Per</v>
          </cell>
        </row>
        <row r="1150">
          <cell r="C1150">
            <v>87000</v>
          </cell>
          <cell r="D1150">
            <v>87000</v>
          </cell>
          <cell r="E1150" t="str">
            <v>Item Pekerjaan</v>
          </cell>
          <cell r="I1150" t="str">
            <v>:</v>
          </cell>
          <cell r="J1150" t="str">
            <v>Perkerasan lapisan sirtu t=20cm</v>
          </cell>
          <cell r="Q1150" t="str">
            <v>Volume</v>
          </cell>
          <cell r="R1150" t="str">
            <v>=</v>
          </cell>
          <cell r="S1150">
            <v>16120</v>
          </cell>
          <cell r="T1150" t="str">
            <v>m3</v>
          </cell>
          <cell r="U1150">
            <v>100</v>
          </cell>
          <cell r="V1150" t="str">
            <v>m3</v>
          </cell>
        </row>
        <row r="1151">
          <cell r="J1151" t="str">
            <v>(jalan tani)</v>
          </cell>
          <cell r="Q1151" t="str">
            <v>UPAH</v>
          </cell>
          <cell r="R1151" t="str">
            <v>BAHAN</v>
          </cell>
          <cell r="S1151" t="str">
            <v>ALAT</v>
          </cell>
        </row>
        <row r="1152">
          <cell r="D1152">
            <v>87000</v>
          </cell>
          <cell r="E1152" t="str">
            <v>Uraian Tugas</v>
          </cell>
          <cell r="I1152" t="str">
            <v>:</v>
          </cell>
          <cell r="Q1152">
            <v>3300000</v>
          </cell>
          <cell r="R1152">
            <v>1750</v>
          </cell>
          <cell r="S1152">
            <v>567906.92000000004</v>
          </cell>
        </row>
        <row r="1154">
          <cell r="D1154">
            <v>87000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cell r="Q1156" t="str">
            <v>(Prod/Jam)/Nos</v>
          </cell>
          <cell r="R1156" t="str">
            <v>Prod/Jam</v>
          </cell>
          <cell r="S1156" t="str">
            <v>Jam Opr</v>
          </cell>
          <cell r="T1156" t="str">
            <v>Prod/Hari</v>
          </cell>
          <cell r="U1156" t="str">
            <v>Nos</v>
          </cell>
          <cell r="V1156" t="str">
            <v>Involve</v>
          </cell>
        </row>
        <row r="1157">
          <cell r="L1157" t="str">
            <v>(Rp.)</v>
          </cell>
          <cell r="N1157" t="str">
            <v>(Rp.)</v>
          </cell>
          <cell r="Q1157">
            <v>1</v>
          </cell>
          <cell r="R1157">
            <v>1.1000000000000001</v>
          </cell>
          <cell r="S1157">
            <v>7</v>
          </cell>
          <cell r="T1157">
            <v>7.7000000000000011</v>
          </cell>
        </row>
        <row r="1158">
          <cell r="E1158" t="str">
            <v>I</v>
          </cell>
          <cell r="G1158" t="str">
            <v>Bahan</v>
          </cell>
        </row>
        <row r="1159">
          <cell r="C1159">
            <v>87001.1</v>
          </cell>
          <cell r="E1159">
            <v>1</v>
          </cell>
          <cell r="G1159" t="str">
            <v>Sirtu</v>
          </cell>
          <cell r="J1159" t="str">
            <v>m3</v>
          </cell>
          <cell r="K1159">
            <v>110</v>
          </cell>
          <cell r="M1159">
            <v>30000</v>
          </cell>
          <cell r="O1159">
            <v>3300000</v>
          </cell>
          <cell r="Q1159">
            <v>110.00000000000001</v>
          </cell>
          <cell r="U1159">
            <v>110.00000000000001</v>
          </cell>
          <cell r="V1159">
            <v>1</v>
          </cell>
        </row>
        <row r="1160">
          <cell r="C1160">
            <v>87011.1</v>
          </cell>
          <cell r="E1160" t="str">
            <v/>
          </cell>
          <cell r="J1160">
            <v>0</v>
          </cell>
          <cell r="K1160">
            <v>0</v>
          </cell>
          <cell r="M1160">
            <v>0</v>
          </cell>
          <cell r="O1160">
            <v>0</v>
          </cell>
          <cell r="Q1160">
            <v>0</v>
          </cell>
          <cell r="U1160">
            <v>0</v>
          </cell>
          <cell r="V1160">
            <v>1</v>
          </cell>
        </row>
        <row r="1161">
          <cell r="C1161">
            <v>87021.1</v>
          </cell>
          <cell r="E1161" t="str">
            <v/>
          </cell>
          <cell r="I1161" t="str">
            <v/>
          </cell>
          <cell r="J1161">
            <v>0</v>
          </cell>
          <cell r="K1161">
            <v>0</v>
          </cell>
          <cell r="M1161">
            <v>0</v>
          </cell>
          <cell r="O1161">
            <v>0</v>
          </cell>
          <cell r="Q1161">
            <v>0</v>
          </cell>
          <cell r="U1161">
            <v>0</v>
          </cell>
        </row>
        <row r="1162">
          <cell r="C1162">
            <v>87031.1</v>
          </cell>
          <cell r="E1162" t="str">
            <v/>
          </cell>
          <cell r="J1162">
            <v>0</v>
          </cell>
          <cell r="K1162">
            <v>0</v>
          </cell>
          <cell r="M1162">
            <v>0</v>
          </cell>
          <cell r="O1162">
            <v>0</v>
          </cell>
          <cell r="Q1162">
            <v>0</v>
          </cell>
          <cell r="U1162">
            <v>0</v>
          </cell>
        </row>
        <row r="1163">
          <cell r="C1163">
            <v>87041.1</v>
          </cell>
          <cell r="E1163" t="str">
            <v/>
          </cell>
          <cell r="J1163">
            <v>0</v>
          </cell>
          <cell r="K1163">
            <v>0</v>
          </cell>
          <cell r="M1163">
            <v>0</v>
          </cell>
          <cell r="O1163">
            <v>0</v>
          </cell>
          <cell r="Q1163">
            <v>0</v>
          </cell>
        </row>
        <row r="1164">
          <cell r="C1164">
            <v>87051.1</v>
          </cell>
          <cell r="P1164">
            <v>3300000</v>
          </cell>
        </row>
        <row r="1165">
          <cell r="E1165" t="str">
            <v>II</v>
          </cell>
          <cell r="G1165" t="str">
            <v>Tenaga</v>
          </cell>
        </row>
        <row r="1166">
          <cell r="C1166">
            <v>87001.2</v>
          </cell>
          <cell r="E1166">
            <v>1</v>
          </cell>
          <cell r="G1166" t="str">
            <v>Mandor</v>
          </cell>
          <cell r="J1166" t="str">
            <v>OH</v>
          </cell>
          <cell r="K1166">
            <v>0.05</v>
          </cell>
          <cell r="M1166">
            <v>35000</v>
          </cell>
          <cell r="O1166">
            <v>1750</v>
          </cell>
          <cell r="Q1166">
            <v>1540.0000000000002</v>
          </cell>
          <cell r="U1166">
            <v>5.0000000000000001E-3</v>
          </cell>
          <cell r="V1166">
            <v>1</v>
          </cell>
        </row>
        <row r="1167">
          <cell r="C1167">
            <v>87011.199999999997</v>
          </cell>
          <cell r="E1167" t="str">
            <v/>
          </cell>
          <cell r="J1167">
            <v>0</v>
          </cell>
          <cell r="K1167">
            <v>0</v>
          </cell>
          <cell r="M1167">
            <v>0</v>
          </cell>
          <cell r="O1167">
            <v>0</v>
          </cell>
          <cell r="Q1167">
            <v>0</v>
          </cell>
          <cell r="V1167">
            <v>1</v>
          </cell>
        </row>
        <row r="1168">
          <cell r="C1168">
            <v>87021.2</v>
          </cell>
          <cell r="E1168" t="str">
            <v/>
          </cell>
          <cell r="J1168">
            <v>0</v>
          </cell>
          <cell r="K1168">
            <v>0</v>
          </cell>
          <cell r="M1168">
            <v>0</v>
          </cell>
          <cell r="O1168">
            <v>0</v>
          </cell>
          <cell r="P1168">
            <v>0.94339684668741275</v>
          </cell>
          <cell r="Q1168">
            <v>0</v>
          </cell>
          <cell r="V1168">
            <v>1</v>
          </cell>
        </row>
        <row r="1169">
          <cell r="C1169">
            <v>87031.2</v>
          </cell>
          <cell r="E1169" t="str">
            <v/>
          </cell>
          <cell r="J1169">
            <v>0</v>
          </cell>
          <cell r="K1169">
            <v>0</v>
          </cell>
          <cell r="M1169">
            <v>0</v>
          </cell>
          <cell r="O1169">
            <v>0</v>
          </cell>
          <cell r="Q1169">
            <v>0</v>
          </cell>
          <cell r="V1169">
            <v>1</v>
          </cell>
        </row>
        <row r="1170">
          <cell r="C1170">
            <v>87041.2</v>
          </cell>
          <cell r="E1170" t="str">
            <v/>
          </cell>
          <cell r="J1170">
            <v>0</v>
          </cell>
          <cell r="K1170">
            <v>0</v>
          </cell>
          <cell r="M1170">
            <v>0</v>
          </cell>
          <cell r="O1170">
            <v>0</v>
          </cell>
          <cell r="Q1170">
            <v>0</v>
          </cell>
          <cell r="V1170">
            <v>1</v>
          </cell>
        </row>
        <row r="1171">
          <cell r="C1171">
            <v>87051.199999999997</v>
          </cell>
          <cell r="P1171">
            <v>1750</v>
          </cell>
        </row>
        <row r="1173">
          <cell r="E1173" t="str">
            <v>III</v>
          </cell>
          <cell r="G1173" t="str">
            <v>Alat</v>
          </cell>
        </row>
        <row r="1174">
          <cell r="C1174">
            <v>87001.3</v>
          </cell>
          <cell r="E1174">
            <v>1</v>
          </cell>
          <cell r="G1174" t="str">
            <v>Bulldozer D65</v>
          </cell>
          <cell r="J1174" t="str">
            <v>jam</v>
          </cell>
          <cell r="K1174">
            <v>0.90900000000000003</v>
          </cell>
          <cell r="M1174">
            <v>335455</v>
          </cell>
          <cell r="O1174">
            <v>304928.59000000003</v>
          </cell>
          <cell r="Q1174">
            <v>1.1000000000000001</v>
          </cell>
          <cell r="R1174">
            <v>1.1000000000000001</v>
          </cell>
          <cell r="U1174">
            <v>1</v>
          </cell>
          <cell r="V1174">
            <v>1</v>
          </cell>
        </row>
        <row r="1175">
          <cell r="C1175">
            <v>87011.3</v>
          </cell>
          <cell r="E1175">
            <v>2</v>
          </cell>
          <cell r="G1175" t="str">
            <v>Vibratory Roller, 10 ton</v>
          </cell>
          <cell r="J1175" t="str">
            <v>jam</v>
          </cell>
          <cell r="K1175">
            <v>1.1763999999999999</v>
          </cell>
          <cell r="M1175">
            <v>223545</v>
          </cell>
          <cell r="O1175">
            <v>262978.33</v>
          </cell>
          <cell r="Q1175">
            <v>0.85000000000000009</v>
          </cell>
          <cell r="R1175">
            <v>0.85</v>
          </cell>
          <cell r="U1175">
            <v>1.2941176470588236</v>
          </cell>
          <cell r="V1175">
            <v>1</v>
          </cell>
        </row>
        <row r="1176">
          <cell r="C1176">
            <v>87021.3</v>
          </cell>
          <cell r="E1176" t="str">
            <v/>
          </cell>
          <cell r="J1176">
            <v>0</v>
          </cell>
          <cell r="K1176">
            <v>0</v>
          </cell>
          <cell r="M1176">
            <v>0</v>
          </cell>
          <cell r="O1176">
            <v>0</v>
          </cell>
          <cell r="Q1176">
            <v>0</v>
          </cell>
          <cell r="U1176">
            <v>0</v>
          </cell>
          <cell r="V1176">
            <v>1</v>
          </cell>
        </row>
        <row r="1177">
          <cell r="C1177">
            <v>87031.3</v>
          </cell>
          <cell r="E1177" t="str">
            <v/>
          </cell>
          <cell r="J1177">
            <v>0</v>
          </cell>
          <cell r="K1177">
            <v>0</v>
          </cell>
          <cell r="M1177">
            <v>0</v>
          </cell>
          <cell r="O1177">
            <v>0</v>
          </cell>
          <cell r="Q1177">
            <v>0</v>
          </cell>
          <cell r="U1177">
            <v>0</v>
          </cell>
          <cell r="V1177">
            <v>1</v>
          </cell>
        </row>
        <row r="1178">
          <cell r="C1178">
            <v>87041.3</v>
          </cell>
          <cell r="E1178" t="str">
            <v/>
          </cell>
          <cell r="J1178">
            <v>0</v>
          </cell>
          <cell r="K1178">
            <v>0</v>
          </cell>
          <cell r="M1178">
            <v>0</v>
          </cell>
          <cell r="O1178">
            <v>0</v>
          </cell>
          <cell r="Q1178">
            <v>0</v>
          </cell>
          <cell r="U1178">
            <v>0</v>
          </cell>
          <cell r="V1178">
            <v>1</v>
          </cell>
        </row>
        <row r="1179">
          <cell r="C1179">
            <v>87051.3</v>
          </cell>
          <cell r="P1179">
            <v>567906.92000000004</v>
          </cell>
        </row>
        <row r="1180">
          <cell r="E1180" t="str">
            <v>Sub Total</v>
          </cell>
          <cell r="O1180">
            <v>3869656.92</v>
          </cell>
        </row>
        <row r="1181">
          <cell r="E1181" t="str">
            <v>Biaya Tidak Langsung dan Laba</v>
          </cell>
          <cell r="J1181">
            <v>0.1</v>
          </cell>
          <cell r="O1181">
            <v>386965.69</v>
          </cell>
        </row>
        <row r="1182">
          <cell r="E1182" t="str">
            <v>Jumlah Harga</v>
          </cell>
          <cell r="O1182">
            <v>4256622.6100000003</v>
          </cell>
        </row>
        <row r="1183">
          <cell r="D1183">
            <v>87005</v>
          </cell>
          <cell r="E1183" t="str">
            <v>Harga Satuan Pekerjaan</v>
          </cell>
          <cell r="J1183" t="str">
            <v>m3</v>
          </cell>
          <cell r="K1183" t="str">
            <v/>
          </cell>
          <cell r="O1183">
            <v>42566.2261</v>
          </cell>
        </row>
        <row r="1190">
          <cell r="E1190" t="str">
            <v>Analisa Harga Satuan (Breakdown of Unit Rate)</v>
          </cell>
        </row>
        <row r="1192">
          <cell r="E1192" t="str">
            <v>Lokasi</v>
          </cell>
          <cell r="I1192" t="str">
            <v>:</v>
          </cell>
          <cell r="J1192" t="str">
            <v>Proyek PLB, Paket LCB-6 Lot-4</v>
          </cell>
        </row>
        <row r="1193">
          <cell r="D1193">
            <v>88000</v>
          </cell>
          <cell r="E1193" t="str">
            <v>No. Item</v>
          </cell>
          <cell r="I1193" t="str">
            <v>:</v>
          </cell>
          <cell r="J1193" t="str">
            <v>I.1.1</v>
          </cell>
          <cell r="K1193" t="str">
            <v>(P3A Building)</v>
          </cell>
          <cell r="Q1193" t="str">
            <v>I.1.1</v>
          </cell>
          <cell r="R1193" t="str">
            <v>(P3A Building)</v>
          </cell>
          <cell r="U1193" t="str">
            <v>HSP Per</v>
          </cell>
        </row>
        <row r="1194">
          <cell r="C1194">
            <v>88000</v>
          </cell>
          <cell r="D1194">
            <v>88000</v>
          </cell>
          <cell r="E1194" t="str">
            <v>Item Pekerjaan</v>
          </cell>
          <cell r="I1194" t="str">
            <v>:</v>
          </cell>
          <cell r="J1194" t="str">
            <v>Pembersihan</v>
          </cell>
          <cell r="Q1194" t="str">
            <v>Volume</v>
          </cell>
          <cell r="R1194" t="str">
            <v>=</v>
          </cell>
          <cell r="S1194">
            <v>84</v>
          </cell>
          <cell r="T1194" t="str">
            <v>m2</v>
          </cell>
          <cell r="U1194">
            <v>10</v>
          </cell>
          <cell r="V1194" t="str">
            <v>m3</v>
          </cell>
        </row>
        <row r="1195">
          <cell r="Q1195" t="str">
            <v>UPAH</v>
          </cell>
          <cell r="R1195" t="str">
            <v>BAHAN</v>
          </cell>
          <cell r="S1195" t="str">
            <v>ALAT</v>
          </cell>
        </row>
        <row r="1196">
          <cell r="D1196">
            <v>88000</v>
          </cell>
          <cell r="E1196" t="str">
            <v>Uraian Tugas</v>
          </cell>
          <cell r="I1196" t="str">
            <v>:</v>
          </cell>
          <cell r="Q1196">
            <v>0</v>
          </cell>
          <cell r="R1196">
            <v>80.5</v>
          </cell>
          <cell r="S1196">
            <v>0</v>
          </cell>
        </row>
        <row r="1198">
          <cell r="D1198">
            <v>88000</v>
          </cell>
          <cell r="E1198" t="str">
            <v>Kapasitas Produksi</v>
          </cell>
          <cell r="I1198" t="str">
            <v>:</v>
          </cell>
          <cell r="J1198">
            <v>10</v>
          </cell>
          <cell r="K1198" t="str">
            <v>m2</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cell r="Q1200" t="str">
            <v>(Prod/Jam)/Nos</v>
          </cell>
          <cell r="R1200" t="str">
            <v>Prod/Jam</v>
          </cell>
          <cell r="S1200" t="str">
            <v>Jam Opr</v>
          </cell>
          <cell r="T1200" t="str">
            <v>Prod/Hari</v>
          </cell>
          <cell r="U1200" t="str">
            <v>Nos</v>
          </cell>
          <cell r="V1200" t="str">
            <v>Involve</v>
          </cell>
        </row>
        <row r="1201">
          <cell r="L1201" t="str">
            <v>(Rp.)</v>
          </cell>
          <cell r="N1201" t="str">
            <v>(Rp.)</v>
          </cell>
          <cell r="Q1201">
            <v>1</v>
          </cell>
          <cell r="R1201">
            <v>5</v>
          </cell>
          <cell r="S1201">
            <v>7</v>
          </cell>
          <cell r="T1201">
            <v>35</v>
          </cell>
        </row>
        <row r="1202">
          <cell r="E1202" t="str">
            <v>I</v>
          </cell>
          <cell r="G1202" t="str">
            <v>Bahan</v>
          </cell>
        </row>
        <row r="1203">
          <cell r="C1203">
            <v>88001.1</v>
          </cell>
          <cell r="E1203" t="str">
            <v/>
          </cell>
          <cell r="J1203">
            <v>0</v>
          </cell>
          <cell r="K1203">
            <v>0</v>
          </cell>
          <cell r="M1203">
            <v>0</v>
          </cell>
          <cell r="O1203">
            <v>0</v>
          </cell>
          <cell r="Q1203">
            <v>0</v>
          </cell>
          <cell r="U1203">
            <v>0</v>
          </cell>
          <cell r="V1203">
            <v>1</v>
          </cell>
        </row>
        <row r="1204">
          <cell r="C1204">
            <v>88011.1</v>
          </cell>
          <cell r="E1204" t="str">
            <v/>
          </cell>
          <cell r="J1204">
            <v>0</v>
          </cell>
          <cell r="K1204">
            <v>0</v>
          </cell>
          <cell r="M1204">
            <v>0</v>
          </cell>
          <cell r="O1204">
            <v>0</v>
          </cell>
          <cell r="Q1204">
            <v>0</v>
          </cell>
          <cell r="U1204">
            <v>0</v>
          </cell>
          <cell r="V1204">
            <v>1</v>
          </cell>
        </row>
        <row r="1205">
          <cell r="C1205">
            <v>88021.1</v>
          </cell>
          <cell r="E1205" t="str">
            <v/>
          </cell>
          <cell r="I1205" t="str">
            <v/>
          </cell>
          <cell r="J1205">
            <v>0</v>
          </cell>
          <cell r="K1205">
            <v>0</v>
          </cell>
          <cell r="M1205">
            <v>0</v>
          </cell>
          <cell r="O1205">
            <v>0</v>
          </cell>
          <cell r="Q1205">
            <v>0</v>
          </cell>
          <cell r="U1205">
            <v>0</v>
          </cell>
        </row>
        <row r="1206">
          <cell r="C1206">
            <v>88031.1</v>
          </cell>
          <cell r="E1206" t="str">
            <v/>
          </cell>
          <cell r="J1206">
            <v>0</v>
          </cell>
          <cell r="K1206">
            <v>0</v>
          </cell>
          <cell r="M1206">
            <v>0</v>
          </cell>
          <cell r="O1206">
            <v>0</v>
          </cell>
          <cell r="Q1206">
            <v>0</v>
          </cell>
          <cell r="U1206">
            <v>0</v>
          </cell>
        </row>
        <row r="1207">
          <cell r="C1207">
            <v>88041.1</v>
          </cell>
          <cell r="E1207" t="str">
            <v/>
          </cell>
          <cell r="J1207">
            <v>0</v>
          </cell>
          <cell r="K1207">
            <v>0</v>
          </cell>
          <cell r="M1207">
            <v>0</v>
          </cell>
          <cell r="O1207">
            <v>0</v>
          </cell>
          <cell r="Q1207">
            <v>0</v>
          </cell>
        </row>
        <row r="1208">
          <cell r="C1208">
            <v>88051.1</v>
          </cell>
          <cell r="P1208">
            <v>0</v>
          </cell>
        </row>
        <row r="1209">
          <cell r="E1209" t="str">
            <v>II</v>
          </cell>
          <cell r="G1209" t="str">
            <v>Tenaga</v>
          </cell>
        </row>
        <row r="1210">
          <cell r="C1210">
            <v>88001.2</v>
          </cell>
          <cell r="E1210">
            <v>1</v>
          </cell>
          <cell r="G1210" t="str">
            <v>Mandor</v>
          </cell>
          <cell r="J1210" t="str">
            <v>OH</v>
          </cell>
          <cell r="K1210">
            <v>6.9999999999999999E-4</v>
          </cell>
          <cell r="M1210">
            <v>35000</v>
          </cell>
          <cell r="O1210">
            <v>24.5</v>
          </cell>
          <cell r="Q1210">
            <v>1400</v>
          </cell>
          <cell r="U1210">
            <v>2.5000000000000001E-2</v>
          </cell>
          <cell r="V1210">
            <v>1</v>
          </cell>
        </row>
        <row r="1211">
          <cell r="C1211">
            <v>88011.199999999997</v>
          </cell>
          <cell r="E1211">
            <v>2</v>
          </cell>
          <cell r="G1211" t="str">
            <v>Pekerja</v>
          </cell>
          <cell r="J1211" t="str">
            <v>OH</v>
          </cell>
          <cell r="K1211">
            <v>2.8E-3</v>
          </cell>
          <cell r="M1211">
            <v>20000</v>
          </cell>
          <cell r="O1211">
            <v>56</v>
          </cell>
          <cell r="P1211">
            <v>1.0035131459655486</v>
          </cell>
          <cell r="Q1211">
            <v>350</v>
          </cell>
          <cell r="U1211">
            <v>0.1</v>
          </cell>
          <cell r="V1211">
            <v>1</v>
          </cell>
        </row>
        <row r="1212">
          <cell r="C1212">
            <v>88021.2</v>
          </cell>
          <cell r="E1212" t="str">
            <v/>
          </cell>
          <cell r="J1212">
            <v>0</v>
          </cell>
          <cell r="K1212">
            <v>0</v>
          </cell>
          <cell r="M1212">
            <v>0</v>
          </cell>
          <cell r="O1212">
            <v>0</v>
          </cell>
          <cell r="Q1212">
            <v>0</v>
          </cell>
          <cell r="V1212">
            <v>1</v>
          </cell>
        </row>
        <row r="1213">
          <cell r="C1213">
            <v>88031.2</v>
          </cell>
          <cell r="E1213" t="str">
            <v/>
          </cell>
          <cell r="J1213">
            <v>0</v>
          </cell>
          <cell r="K1213">
            <v>0</v>
          </cell>
          <cell r="M1213">
            <v>0</v>
          </cell>
          <cell r="O1213">
            <v>0</v>
          </cell>
          <cell r="Q1213">
            <v>0</v>
          </cell>
          <cell r="V1213">
            <v>1</v>
          </cell>
        </row>
        <row r="1214">
          <cell r="C1214">
            <v>88041.2</v>
          </cell>
          <cell r="E1214" t="str">
            <v/>
          </cell>
          <cell r="J1214">
            <v>0</v>
          </cell>
          <cell r="K1214">
            <v>0</v>
          </cell>
          <cell r="M1214">
            <v>0</v>
          </cell>
          <cell r="O1214">
            <v>0</v>
          </cell>
          <cell r="Q1214">
            <v>0</v>
          </cell>
          <cell r="V1214">
            <v>1</v>
          </cell>
        </row>
        <row r="1215">
          <cell r="C1215">
            <v>88051.199999999997</v>
          </cell>
          <cell r="P1215">
            <v>80.5</v>
          </cell>
        </row>
        <row r="1217">
          <cell r="E1217" t="str">
            <v>III</v>
          </cell>
          <cell r="G1217" t="str">
            <v>Alat</v>
          </cell>
        </row>
        <row r="1218">
          <cell r="C1218">
            <v>88001.3</v>
          </cell>
          <cell r="E1218" t="str">
            <v/>
          </cell>
          <cell r="J1218">
            <v>0</v>
          </cell>
          <cell r="K1218">
            <v>0</v>
          </cell>
          <cell r="M1218">
            <v>0</v>
          </cell>
          <cell r="O1218">
            <v>0</v>
          </cell>
          <cell r="Q1218">
            <v>0</v>
          </cell>
          <cell r="U1218">
            <v>0</v>
          </cell>
          <cell r="V1218">
            <v>1</v>
          </cell>
        </row>
        <row r="1219">
          <cell r="C1219">
            <v>88011.3</v>
          </cell>
          <cell r="E1219" t="str">
            <v/>
          </cell>
          <cell r="J1219">
            <v>0</v>
          </cell>
          <cell r="K1219">
            <v>0</v>
          </cell>
          <cell r="M1219">
            <v>0</v>
          </cell>
          <cell r="O1219">
            <v>0</v>
          </cell>
          <cell r="Q1219">
            <v>0</v>
          </cell>
          <cell r="U1219">
            <v>0</v>
          </cell>
          <cell r="V1219">
            <v>1</v>
          </cell>
        </row>
        <row r="1220">
          <cell r="C1220">
            <v>88021.3</v>
          </cell>
          <cell r="E1220" t="str">
            <v/>
          </cell>
          <cell r="J1220">
            <v>0</v>
          </cell>
          <cell r="K1220">
            <v>0</v>
          </cell>
          <cell r="M1220">
            <v>0</v>
          </cell>
          <cell r="O1220">
            <v>0</v>
          </cell>
          <cell r="Q1220">
            <v>0</v>
          </cell>
          <cell r="U1220">
            <v>0</v>
          </cell>
          <cell r="V1220">
            <v>1</v>
          </cell>
        </row>
        <row r="1221">
          <cell r="C1221">
            <v>88031.3</v>
          </cell>
          <cell r="E1221" t="str">
            <v/>
          </cell>
          <cell r="J1221">
            <v>0</v>
          </cell>
          <cell r="K1221">
            <v>0</v>
          </cell>
          <cell r="M1221">
            <v>0</v>
          </cell>
          <cell r="O1221">
            <v>0</v>
          </cell>
          <cell r="Q1221">
            <v>0</v>
          </cell>
          <cell r="U1221">
            <v>0</v>
          </cell>
          <cell r="V1221">
            <v>1</v>
          </cell>
        </row>
        <row r="1222">
          <cell r="C1222">
            <v>88041.3</v>
          </cell>
          <cell r="E1222" t="str">
            <v/>
          </cell>
          <cell r="J1222">
            <v>0</v>
          </cell>
          <cell r="K1222">
            <v>0</v>
          </cell>
          <cell r="M1222">
            <v>0</v>
          </cell>
          <cell r="O1222">
            <v>0</v>
          </cell>
          <cell r="Q1222">
            <v>0</v>
          </cell>
          <cell r="U1222">
            <v>0</v>
          </cell>
          <cell r="V1222">
            <v>1</v>
          </cell>
        </row>
        <row r="1223">
          <cell r="C1223">
            <v>88051.3</v>
          </cell>
          <cell r="P1223">
            <v>0</v>
          </cell>
        </row>
        <row r="1224">
          <cell r="E1224" t="str">
            <v>Sub Total</v>
          </cell>
          <cell r="O1224">
            <v>80.5</v>
          </cell>
        </row>
        <row r="1225">
          <cell r="E1225" t="str">
            <v>Biaya Tidak Langsung dan Laba</v>
          </cell>
          <cell r="J1225">
            <v>0.1</v>
          </cell>
          <cell r="O1225">
            <v>8.0500000000000007</v>
          </cell>
        </row>
        <row r="1226">
          <cell r="E1226" t="str">
            <v>Jumlah Harga</v>
          </cell>
          <cell r="O1226">
            <v>88.55</v>
          </cell>
        </row>
        <row r="1227">
          <cell r="D1227">
            <v>88005</v>
          </cell>
          <cell r="E1227" t="str">
            <v>Harga Satuan Pekerjaan</v>
          </cell>
          <cell r="J1227" t="str">
            <v>m2</v>
          </cell>
          <cell r="K1227" t="str">
            <v/>
          </cell>
          <cell r="O1227">
            <v>88.55</v>
          </cell>
        </row>
        <row r="1234">
          <cell r="E1234" t="str">
            <v>Analisa Harga Satuan (Breakdown of Unit Rate)</v>
          </cell>
        </row>
        <row r="1236">
          <cell r="E1236" t="str">
            <v>Lokasi</v>
          </cell>
          <cell r="I1236" t="str">
            <v>:</v>
          </cell>
          <cell r="J1236" t="str">
            <v>Proyek PLB, Paket LCB-6 Lot-4</v>
          </cell>
        </row>
        <row r="1237">
          <cell r="D1237">
            <v>89000</v>
          </cell>
          <cell r="E1237" t="str">
            <v>No. Item</v>
          </cell>
          <cell r="I1237" t="str">
            <v>:</v>
          </cell>
          <cell r="J1237" t="str">
            <v>I.2.2, VI.1.1</v>
          </cell>
          <cell r="K1237" t="str">
            <v>(P3A Building)</v>
          </cell>
          <cell r="Q1237" t="str">
            <v>I.2.2, VI.1.1</v>
          </cell>
          <cell r="R1237" t="str">
            <v>(P3A Building)</v>
          </cell>
          <cell r="U1237" t="str">
            <v>HSP Per</v>
          </cell>
        </row>
        <row r="1238">
          <cell r="C1238">
            <v>89000</v>
          </cell>
          <cell r="D1238">
            <v>89000</v>
          </cell>
          <cell r="E1238" t="str">
            <v>Item Pekerjaan</v>
          </cell>
          <cell r="I1238" t="str">
            <v>:</v>
          </cell>
          <cell r="J1238" t="str">
            <v>Urugan tanah kembali</v>
          </cell>
          <cell r="Q1238" t="str">
            <v>Volume</v>
          </cell>
          <cell r="R1238" t="str">
            <v>=</v>
          </cell>
          <cell r="S1238">
            <v>4.4800000000000004</v>
          </cell>
          <cell r="T1238" t="str">
            <v>m3</v>
          </cell>
          <cell r="U1238">
            <v>1</v>
          </cell>
          <cell r="V1238" t="str">
            <v>m3</v>
          </cell>
        </row>
        <row r="1239">
          <cell r="Q1239" t="str">
            <v>UPAH</v>
          </cell>
          <cell r="R1239" t="str">
            <v>BAHAN</v>
          </cell>
          <cell r="S1239" t="str">
            <v>ALAT</v>
          </cell>
        </row>
        <row r="1240">
          <cell r="D1240">
            <v>89000</v>
          </cell>
          <cell r="E1240" t="str">
            <v>Uraian Tugas</v>
          </cell>
          <cell r="I1240" t="str">
            <v>:</v>
          </cell>
          <cell r="Q1240">
            <v>0</v>
          </cell>
          <cell r="R1240">
            <v>8213</v>
          </cell>
          <cell r="S1240">
            <v>234.81</v>
          </cell>
        </row>
        <row r="1242">
          <cell r="D1242">
            <v>89000</v>
          </cell>
          <cell r="E1242" t="str">
            <v>Kapasitas Produksi</v>
          </cell>
          <cell r="I1242" t="str">
            <v>:</v>
          </cell>
          <cell r="J1242">
            <v>1</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cell r="Q1244" t="str">
            <v>(Prod/Jam)/Nos</v>
          </cell>
          <cell r="R1244" t="str">
            <v>Prod/Jam</v>
          </cell>
          <cell r="S1244" t="str">
            <v>Jam Opr</v>
          </cell>
          <cell r="T1244" t="str">
            <v>Prod/Hari</v>
          </cell>
          <cell r="U1244" t="str">
            <v>Nos</v>
          </cell>
          <cell r="V1244" t="str">
            <v>Involve</v>
          </cell>
        </row>
        <row r="1245">
          <cell r="L1245" t="str">
            <v>(Rp.)</v>
          </cell>
          <cell r="N1245" t="str">
            <v>(Rp.)</v>
          </cell>
          <cell r="Q1245">
            <v>1</v>
          </cell>
          <cell r="R1245">
            <v>2</v>
          </cell>
          <cell r="S1245">
            <v>7</v>
          </cell>
          <cell r="T1245">
            <v>14</v>
          </cell>
        </row>
        <row r="1246">
          <cell r="E1246" t="str">
            <v>I</v>
          </cell>
          <cell r="G1246" t="str">
            <v>Bahan</v>
          </cell>
        </row>
        <row r="1247">
          <cell r="C1247">
            <v>89001.1</v>
          </cell>
          <cell r="E1247" t="str">
            <v/>
          </cell>
          <cell r="J1247">
            <v>0</v>
          </cell>
          <cell r="K1247">
            <v>0</v>
          </cell>
          <cell r="M1247">
            <v>0</v>
          </cell>
          <cell r="O1247">
            <v>0</v>
          </cell>
          <cell r="Q1247">
            <v>0</v>
          </cell>
          <cell r="U1247">
            <v>0</v>
          </cell>
          <cell r="V1247">
            <v>1</v>
          </cell>
        </row>
        <row r="1248">
          <cell r="C1248">
            <v>89011.1</v>
          </cell>
          <cell r="E1248" t="str">
            <v/>
          </cell>
          <cell r="J1248">
            <v>0</v>
          </cell>
          <cell r="K1248">
            <v>0</v>
          </cell>
          <cell r="M1248">
            <v>0</v>
          </cell>
          <cell r="O1248">
            <v>0</v>
          </cell>
          <cell r="P1248">
            <v>0.81933894513722527</v>
          </cell>
          <cell r="Q1248">
            <v>0</v>
          </cell>
          <cell r="U1248">
            <v>0</v>
          </cell>
          <cell r="V1248">
            <v>1</v>
          </cell>
        </row>
        <row r="1249">
          <cell r="C1249">
            <v>89021.1</v>
          </cell>
          <cell r="E1249" t="str">
            <v/>
          </cell>
          <cell r="I1249" t="str">
            <v/>
          </cell>
          <cell r="J1249">
            <v>0</v>
          </cell>
          <cell r="K1249">
            <v>0</v>
          </cell>
          <cell r="M1249">
            <v>0</v>
          </cell>
          <cell r="O1249">
            <v>0</v>
          </cell>
          <cell r="Q1249">
            <v>0</v>
          </cell>
          <cell r="U1249">
            <v>0</v>
          </cell>
        </row>
        <row r="1250">
          <cell r="C1250">
            <v>89031.1</v>
          </cell>
          <cell r="E1250" t="str">
            <v/>
          </cell>
          <cell r="J1250">
            <v>0</v>
          </cell>
          <cell r="K1250">
            <v>0</v>
          </cell>
          <cell r="M1250">
            <v>0</v>
          </cell>
          <cell r="O1250">
            <v>0</v>
          </cell>
          <cell r="Q1250">
            <v>0</v>
          </cell>
          <cell r="U1250">
            <v>0</v>
          </cell>
        </row>
        <row r="1251">
          <cell r="C1251">
            <v>89041.1</v>
          </cell>
          <cell r="E1251" t="str">
            <v/>
          </cell>
          <cell r="J1251">
            <v>0</v>
          </cell>
          <cell r="K1251">
            <v>0</v>
          </cell>
          <cell r="M1251">
            <v>0</v>
          </cell>
          <cell r="O1251">
            <v>0</v>
          </cell>
          <cell r="Q1251">
            <v>0</v>
          </cell>
        </row>
        <row r="1252">
          <cell r="C1252">
            <v>89051.1</v>
          </cell>
          <cell r="P1252">
            <v>0</v>
          </cell>
        </row>
        <row r="1253">
          <cell r="E1253" t="str">
            <v>II</v>
          </cell>
          <cell r="G1253" t="str">
            <v>Tenaga</v>
          </cell>
        </row>
        <row r="1254">
          <cell r="C1254">
            <v>89001.2</v>
          </cell>
          <cell r="E1254">
            <v>1</v>
          </cell>
          <cell r="G1254" t="str">
            <v>Mandor</v>
          </cell>
          <cell r="J1254" t="str">
            <v>OH</v>
          </cell>
          <cell r="K1254">
            <v>7.1400000000000005E-2</v>
          </cell>
          <cell r="M1254">
            <v>35000</v>
          </cell>
          <cell r="O1254">
            <v>2499</v>
          </cell>
          <cell r="Q1254">
            <v>14</v>
          </cell>
          <cell r="U1254">
            <v>1</v>
          </cell>
          <cell r="V1254">
            <v>1</v>
          </cell>
        </row>
        <row r="1255">
          <cell r="C1255">
            <v>89011.199999999997</v>
          </cell>
          <cell r="E1255">
            <v>2</v>
          </cell>
          <cell r="G1255" t="str">
            <v>Pekerja</v>
          </cell>
          <cell r="J1255" t="str">
            <v>OH</v>
          </cell>
          <cell r="K1255">
            <v>0.28570000000000001</v>
          </cell>
          <cell r="M1255">
            <v>20000</v>
          </cell>
          <cell r="O1255">
            <v>5714</v>
          </cell>
          <cell r="Q1255">
            <v>3.5</v>
          </cell>
          <cell r="U1255">
            <v>4</v>
          </cell>
          <cell r="V1255">
            <v>1</v>
          </cell>
        </row>
        <row r="1256">
          <cell r="C1256">
            <v>89021.2</v>
          </cell>
          <cell r="E1256" t="str">
            <v/>
          </cell>
          <cell r="J1256">
            <v>0</v>
          </cell>
          <cell r="K1256">
            <v>0</v>
          </cell>
          <cell r="M1256">
            <v>0</v>
          </cell>
          <cell r="O1256">
            <v>0</v>
          </cell>
          <cell r="Q1256">
            <v>0</v>
          </cell>
          <cell r="V1256">
            <v>1</v>
          </cell>
        </row>
        <row r="1257">
          <cell r="C1257">
            <v>89031.2</v>
          </cell>
          <cell r="E1257" t="str">
            <v/>
          </cell>
          <cell r="J1257">
            <v>0</v>
          </cell>
          <cell r="K1257">
            <v>0</v>
          </cell>
          <cell r="M1257">
            <v>0</v>
          </cell>
          <cell r="O1257">
            <v>0</v>
          </cell>
          <cell r="Q1257">
            <v>0</v>
          </cell>
          <cell r="V1257">
            <v>1</v>
          </cell>
        </row>
        <row r="1258">
          <cell r="C1258">
            <v>89041.2</v>
          </cell>
          <cell r="E1258" t="str">
            <v/>
          </cell>
          <cell r="J1258">
            <v>0</v>
          </cell>
          <cell r="K1258">
            <v>0</v>
          </cell>
          <cell r="M1258">
            <v>0</v>
          </cell>
          <cell r="O1258">
            <v>0</v>
          </cell>
          <cell r="Q1258">
            <v>0</v>
          </cell>
          <cell r="V1258">
            <v>1</v>
          </cell>
        </row>
        <row r="1259">
          <cell r="C1259">
            <v>89051.199999999997</v>
          </cell>
          <cell r="P1259">
            <v>8213</v>
          </cell>
        </row>
        <row r="1261">
          <cell r="E1261" t="str">
            <v>III</v>
          </cell>
          <cell r="G1261" t="str">
            <v>Alat</v>
          </cell>
        </row>
        <row r="1262">
          <cell r="C1262">
            <v>89001.3</v>
          </cell>
          <cell r="E1262">
            <v>1</v>
          </cell>
          <cell r="G1262" t="str">
            <v>Compactor.</v>
          </cell>
          <cell r="J1262" t="str">
            <v>jam</v>
          </cell>
          <cell r="K1262">
            <v>1.2500000000000001E-2</v>
          </cell>
          <cell r="M1262">
            <v>18785</v>
          </cell>
          <cell r="O1262">
            <v>234.81</v>
          </cell>
          <cell r="Q1262">
            <v>79.999999999999986</v>
          </cell>
          <cell r="R1262">
            <v>80</v>
          </cell>
          <cell r="U1262">
            <v>2.5000000000000001E-2</v>
          </cell>
          <cell r="V1262">
            <v>1</v>
          </cell>
        </row>
        <row r="1263">
          <cell r="C1263">
            <v>89011.3</v>
          </cell>
          <cell r="E1263" t="str">
            <v/>
          </cell>
          <cell r="J1263">
            <v>0</v>
          </cell>
          <cell r="K1263">
            <v>0</v>
          </cell>
          <cell r="M1263">
            <v>0</v>
          </cell>
          <cell r="O1263">
            <v>0</v>
          </cell>
          <cell r="Q1263">
            <v>0</v>
          </cell>
          <cell r="U1263">
            <v>0</v>
          </cell>
          <cell r="V1263">
            <v>1</v>
          </cell>
        </row>
        <row r="1264">
          <cell r="C1264">
            <v>89021.3</v>
          </cell>
          <cell r="E1264" t="str">
            <v/>
          </cell>
          <cell r="J1264">
            <v>0</v>
          </cell>
          <cell r="K1264">
            <v>0</v>
          </cell>
          <cell r="M1264">
            <v>0</v>
          </cell>
          <cell r="O1264">
            <v>0</v>
          </cell>
          <cell r="Q1264">
            <v>0</v>
          </cell>
          <cell r="U1264">
            <v>0</v>
          </cell>
          <cell r="V1264">
            <v>1</v>
          </cell>
        </row>
        <row r="1265">
          <cell r="C1265">
            <v>89031.3</v>
          </cell>
          <cell r="E1265" t="str">
            <v/>
          </cell>
          <cell r="J1265">
            <v>0</v>
          </cell>
          <cell r="K1265">
            <v>0</v>
          </cell>
          <cell r="M1265">
            <v>0</v>
          </cell>
          <cell r="O1265">
            <v>0</v>
          </cell>
          <cell r="Q1265">
            <v>0</v>
          </cell>
          <cell r="U1265">
            <v>0</v>
          </cell>
          <cell r="V1265">
            <v>1</v>
          </cell>
        </row>
        <row r="1266">
          <cell r="C1266">
            <v>89041.3</v>
          </cell>
          <cell r="E1266" t="str">
            <v/>
          </cell>
          <cell r="J1266">
            <v>0</v>
          </cell>
          <cell r="K1266">
            <v>0</v>
          </cell>
          <cell r="M1266">
            <v>0</v>
          </cell>
          <cell r="O1266">
            <v>0</v>
          </cell>
          <cell r="Q1266">
            <v>0</v>
          </cell>
          <cell r="U1266">
            <v>0</v>
          </cell>
          <cell r="V1266">
            <v>1</v>
          </cell>
        </row>
        <row r="1267">
          <cell r="C1267">
            <v>89051.3</v>
          </cell>
          <cell r="P1267">
            <v>234.81</v>
          </cell>
        </row>
        <row r="1268">
          <cell r="E1268" t="str">
            <v>Sub Total</v>
          </cell>
          <cell r="O1268">
            <v>8447.81</v>
          </cell>
        </row>
        <row r="1269">
          <cell r="E1269" t="str">
            <v>Biaya Tidak Langsung dan Laba</v>
          </cell>
          <cell r="J1269">
            <v>0.1</v>
          </cell>
          <cell r="O1269">
            <v>844.78</v>
          </cell>
        </row>
        <row r="1270">
          <cell r="E1270" t="str">
            <v>Jumlah Harga</v>
          </cell>
          <cell r="O1270">
            <v>9292.59</v>
          </cell>
        </row>
        <row r="1271">
          <cell r="D1271">
            <v>89005</v>
          </cell>
          <cell r="E1271" t="str">
            <v>Harga Satuan Pekerjaan</v>
          </cell>
          <cell r="J1271" t="str">
            <v>m3</v>
          </cell>
          <cell r="K1271" t="str">
            <v/>
          </cell>
          <cell r="O1271">
            <v>9292.59</v>
          </cell>
          <cell r="P1271">
            <v>9292.59</v>
          </cell>
        </row>
        <row r="1278">
          <cell r="E1278" t="str">
            <v>Analisa Harga Satuan (Breakdown of Unit Rate)</v>
          </cell>
        </row>
        <row r="1280">
          <cell r="E1280" t="str">
            <v>Lokasi</v>
          </cell>
          <cell r="I1280" t="str">
            <v>:</v>
          </cell>
          <cell r="J1280" t="str">
            <v>Proyek PLB, Paket LCB-6 Lot-4</v>
          </cell>
        </row>
        <row r="1281">
          <cell r="D1281">
            <v>90000</v>
          </cell>
          <cell r="E1281" t="str">
            <v>No. Item</v>
          </cell>
          <cell r="I1281" t="str">
            <v>:</v>
          </cell>
          <cell r="J1281" t="str">
            <v>II.2</v>
          </cell>
          <cell r="K1281" t="str">
            <v>(P3A Building)</v>
          </cell>
          <cell r="Q1281" t="str">
            <v>II.2</v>
          </cell>
          <cell r="R1281" t="str">
            <v>(P3A Building)</v>
          </cell>
          <cell r="U1281" t="str">
            <v>HSP Per</v>
          </cell>
        </row>
        <row r="1282">
          <cell r="C1282">
            <v>90000</v>
          </cell>
          <cell r="D1282">
            <v>90000</v>
          </cell>
          <cell r="E1282" t="str">
            <v>Item Pekerjaan</v>
          </cell>
          <cell r="I1282" t="str">
            <v>:</v>
          </cell>
          <cell r="J1282" t="str">
            <v>Dinding pas batu-bata</v>
          </cell>
          <cell r="Q1282" t="str">
            <v>Volume</v>
          </cell>
          <cell r="R1282" t="str">
            <v>=</v>
          </cell>
          <cell r="S1282">
            <v>3.52</v>
          </cell>
          <cell r="T1282" t="str">
            <v>m3</v>
          </cell>
          <cell r="U1282">
            <v>1</v>
          </cell>
          <cell r="V1282" t="str">
            <v>m3</v>
          </cell>
        </row>
        <row r="1283">
          <cell r="Q1283" t="str">
            <v>UPAH</v>
          </cell>
          <cell r="R1283" t="str">
            <v>BAHAN</v>
          </cell>
          <cell r="S1283" t="str">
            <v>ALAT</v>
          </cell>
        </row>
        <row r="1284">
          <cell r="D1284">
            <v>90000</v>
          </cell>
          <cell r="E1284" t="str">
            <v>Uraian Tugas</v>
          </cell>
          <cell r="I1284" t="str">
            <v>:</v>
          </cell>
          <cell r="Q1284">
            <v>197550</v>
          </cell>
          <cell r="R1284">
            <v>156375</v>
          </cell>
          <cell r="S1284">
            <v>0</v>
          </cell>
        </row>
        <row r="1286">
          <cell r="D1286">
            <v>90000</v>
          </cell>
          <cell r="E1286" t="str">
            <v>Kapasitas Produksi</v>
          </cell>
          <cell r="I1286" t="str">
            <v>:</v>
          </cell>
          <cell r="J1286">
            <v>1</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cell r="Q1288" t="str">
            <v>(Prod/Jam)/Nos</v>
          </cell>
          <cell r="R1288" t="str">
            <v>Prod/Jam</v>
          </cell>
          <cell r="S1288" t="str">
            <v>Jam Opr</v>
          </cell>
          <cell r="T1288" t="str">
            <v>Prod/Hari</v>
          </cell>
          <cell r="U1288" t="str">
            <v>Nos</v>
          </cell>
          <cell r="V1288" t="str">
            <v>Involve</v>
          </cell>
        </row>
        <row r="1289">
          <cell r="L1289" t="str">
            <v>(Rp.)</v>
          </cell>
          <cell r="N1289" t="str">
            <v>(Rp.)</v>
          </cell>
          <cell r="Q1289">
            <v>1</v>
          </cell>
          <cell r="R1289">
            <v>0</v>
          </cell>
          <cell r="S1289">
            <v>7</v>
          </cell>
          <cell r="T1289">
            <v>0</v>
          </cell>
        </row>
        <row r="1290">
          <cell r="E1290" t="str">
            <v>I</v>
          </cell>
          <cell r="G1290" t="str">
            <v>Bahan</v>
          </cell>
        </row>
        <row r="1291">
          <cell r="C1291">
            <v>90001.1</v>
          </cell>
          <cell r="E1291">
            <v>1</v>
          </cell>
          <cell r="G1291" t="str">
            <v>Batu Bata</v>
          </cell>
          <cell r="J1291" t="str">
            <v>buah</v>
          </cell>
          <cell r="K1291">
            <v>450</v>
          </cell>
          <cell r="M1291">
            <v>250</v>
          </cell>
          <cell r="O1291">
            <v>112500</v>
          </cell>
          <cell r="Q1291">
            <v>0</v>
          </cell>
          <cell r="U1291">
            <v>0</v>
          </cell>
          <cell r="V1291">
            <v>1</v>
          </cell>
        </row>
        <row r="1292">
          <cell r="C1292">
            <v>90011.1</v>
          </cell>
          <cell r="E1292">
            <v>2</v>
          </cell>
          <cell r="G1292" t="str">
            <v>Pasir Pasang</v>
          </cell>
          <cell r="J1292" t="str">
            <v>m3</v>
          </cell>
          <cell r="K1292">
            <v>0.40600000000000003</v>
          </cell>
          <cell r="M1292">
            <v>35000</v>
          </cell>
          <cell r="O1292">
            <v>14210</v>
          </cell>
          <cell r="Q1292">
            <v>0</v>
          </cell>
          <cell r="U1292">
            <v>0</v>
          </cell>
          <cell r="V1292">
            <v>1</v>
          </cell>
        </row>
        <row r="1293">
          <cell r="C1293">
            <v>90021.1</v>
          </cell>
          <cell r="E1293">
            <v>3</v>
          </cell>
          <cell r="G1293" t="str">
            <v>Semen Portland</v>
          </cell>
          <cell r="I1293" t="str">
            <v/>
          </cell>
          <cell r="J1293" t="str">
            <v>kg</v>
          </cell>
          <cell r="K1293">
            <v>126.49999999999999</v>
          </cell>
          <cell r="M1293">
            <v>560</v>
          </cell>
          <cell r="O1293">
            <v>70840</v>
          </cell>
          <cell r="Q1293">
            <v>0</v>
          </cell>
          <cell r="U1293">
            <v>0</v>
          </cell>
        </row>
        <row r="1294">
          <cell r="C1294">
            <v>90031.1</v>
          </cell>
          <cell r="E1294" t="str">
            <v/>
          </cell>
          <cell r="J1294">
            <v>0</v>
          </cell>
          <cell r="K1294">
            <v>0</v>
          </cell>
          <cell r="M1294">
            <v>0</v>
          </cell>
          <cell r="O1294">
            <v>0</v>
          </cell>
          <cell r="Q1294">
            <v>0</v>
          </cell>
          <cell r="U1294">
            <v>0</v>
          </cell>
        </row>
        <row r="1295">
          <cell r="C1295">
            <v>90041.1</v>
          </cell>
          <cell r="E1295" t="str">
            <v/>
          </cell>
          <cell r="J1295">
            <v>0</v>
          </cell>
          <cell r="K1295">
            <v>0</v>
          </cell>
          <cell r="M1295">
            <v>0</v>
          </cell>
          <cell r="O1295">
            <v>0</v>
          </cell>
          <cell r="Q1295">
            <v>0</v>
          </cell>
        </row>
        <row r="1296">
          <cell r="C1296">
            <v>90051.1</v>
          </cell>
          <cell r="P1296">
            <v>197550</v>
          </cell>
        </row>
        <row r="1297">
          <cell r="E1297" t="str">
            <v>II</v>
          </cell>
          <cell r="G1297" t="str">
            <v>Tenaga</v>
          </cell>
        </row>
        <row r="1298">
          <cell r="C1298">
            <v>90001.2</v>
          </cell>
          <cell r="E1298">
            <v>1</v>
          </cell>
          <cell r="G1298" t="str">
            <v>Mandor</v>
          </cell>
          <cell r="J1298" t="str">
            <v>OH</v>
          </cell>
          <cell r="K1298">
            <v>0.22500000000000001</v>
          </cell>
          <cell r="M1298">
            <v>35000</v>
          </cell>
          <cell r="O1298">
            <v>7875</v>
          </cell>
          <cell r="Q1298">
            <v>0</v>
          </cell>
          <cell r="U1298">
            <v>1</v>
          </cell>
          <cell r="V1298">
            <v>1</v>
          </cell>
        </row>
        <row r="1299">
          <cell r="C1299">
            <v>90011.199999999997</v>
          </cell>
          <cell r="E1299">
            <v>2</v>
          </cell>
          <cell r="G1299" t="str">
            <v>Kepala Tukang Batu</v>
          </cell>
          <cell r="J1299" t="str">
            <v>OH</v>
          </cell>
          <cell r="K1299">
            <v>0.15</v>
          </cell>
          <cell r="M1299">
            <v>40000</v>
          </cell>
          <cell r="O1299">
            <v>6000</v>
          </cell>
          <cell r="Q1299">
            <v>0</v>
          </cell>
          <cell r="U1299">
            <v>4</v>
          </cell>
          <cell r="V1299">
            <v>1</v>
          </cell>
        </row>
        <row r="1300">
          <cell r="C1300">
            <v>90021.2</v>
          </cell>
          <cell r="E1300">
            <v>3</v>
          </cell>
          <cell r="G1300" t="str">
            <v>Tukang Batu</v>
          </cell>
          <cell r="J1300" t="str">
            <v>OH</v>
          </cell>
          <cell r="K1300">
            <v>1.5</v>
          </cell>
          <cell r="M1300">
            <v>35000</v>
          </cell>
          <cell r="O1300">
            <v>52500</v>
          </cell>
          <cell r="Q1300">
            <v>0</v>
          </cell>
          <cell r="V1300">
            <v>1</v>
          </cell>
        </row>
        <row r="1301">
          <cell r="C1301">
            <v>90031.2</v>
          </cell>
          <cell r="E1301">
            <v>4</v>
          </cell>
          <cell r="G1301" t="str">
            <v>Pekerja</v>
          </cell>
          <cell r="J1301" t="str">
            <v>OH</v>
          </cell>
          <cell r="K1301">
            <v>4.5</v>
          </cell>
          <cell r="M1301">
            <v>20000</v>
          </cell>
          <cell r="O1301">
            <v>90000</v>
          </cell>
          <cell r="Q1301">
            <v>0</v>
          </cell>
          <cell r="V1301">
            <v>1</v>
          </cell>
        </row>
        <row r="1302">
          <cell r="C1302">
            <v>90041.2</v>
          </cell>
          <cell r="E1302" t="str">
            <v/>
          </cell>
          <cell r="J1302">
            <v>0</v>
          </cell>
          <cell r="K1302">
            <v>0</v>
          </cell>
          <cell r="M1302">
            <v>0</v>
          </cell>
          <cell r="O1302">
            <v>0</v>
          </cell>
          <cell r="Q1302">
            <v>0</v>
          </cell>
          <cell r="V1302">
            <v>1</v>
          </cell>
        </row>
        <row r="1303">
          <cell r="C1303">
            <v>90051.199999999997</v>
          </cell>
          <cell r="P1303">
            <v>156375</v>
          </cell>
        </row>
        <row r="1305">
          <cell r="E1305" t="str">
            <v>III</v>
          </cell>
          <cell r="G1305" t="str">
            <v>Alat</v>
          </cell>
        </row>
        <row r="1306">
          <cell r="C1306">
            <v>90001.3</v>
          </cell>
          <cell r="E1306" t="str">
            <v/>
          </cell>
          <cell r="J1306">
            <v>0</v>
          </cell>
          <cell r="K1306">
            <v>0</v>
          </cell>
          <cell r="M1306">
            <v>0</v>
          </cell>
          <cell r="O1306">
            <v>0</v>
          </cell>
          <cell r="Q1306">
            <v>0</v>
          </cell>
          <cell r="U1306">
            <v>0</v>
          </cell>
          <cell r="V1306">
            <v>1</v>
          </cell>
        </row>
        <row r="1307">
          <cell r="C1307">
            <v>90011.3</v>
          </cell>
          <cell r="E1307" t="str">
            <v/>
          </cell>
          <cell r="J1307">
            <v>0</v>
          </cell>
          <cell r="K1307">
            <v>0</v>
          </cell>
          <cell r="M1307">
            <v>0</v>
          </cell>
          <cell r="O1307">
            <v>0</v>
          </cell>
          <cell r="Q1307">
            <v>0</v>
          </cell>
          <cell r="U1307">
            <v>0</v>
          </cell>
          <cell r="V1307">
            <v>1</v>
          </cell>
        </row>
        <row r="1308">
          <cell r="C1308">
            <v>90021.3</v>
          </cell>
          <cell r="E1308" t="str">
            <v/>
          </cell>
          <cell r="J1308">
            <v>0</v>
          </cell>
          <cell r="K1308">
            <v>0</v>
          </cell>
          <cell r="M1308">
            <v>0</v>
          </cell>
          <cell r="O1308">
            <v>0</v>
          </cell>
          <cell r="Q1308">
            <v>0</v>
          </cell>
          <cell r="U1308">
            <v>0</v>
          </cell>
          <cell r="V1308">
            <v>1</v>
          </cell>
        </row>
        <row r="1309">
          <cell r="C1309">
            <v>90031.3</v>
          </cell>
          <cell r="E1309" t="str">
            <v/>
          </cell>
          <cell r="J1309">
            <v>0</v>
          </cell>
          <cell r="K1309">
            <v>0</v>
          </cell>
          <cell r="M1309">
            <v>0</v>
          </cell>
          <cell r="O1309">
            <v>0</v>
          </cell>
          <cell r="Q1309">
            <v>0</v>
          </cell>
          <cell r="U1309">
            <v>0</v>
          </cell>
          <cell r="V1309">
            <v>1</v>
          </cell>
        </row>
        <row r="1310">
          <cell r="C1310">
            <v>90041.3</v>
          </cell>
          <cell r="E1310" t="str">
            <v/>
          </cell>
          <cell r="J1310">
            <v>0</v>
          </cell>
          <cell r="K1310">
            <v>0</v>
          </cell>
          <cell r="M1310">
            <v>0</v>
          </cell>
          <cell r="O1310">
            <v>0</v>
          </cell>
          <cell r="Q1310">
            <v>0</v>
          </cell>
          <cell r="U1310">
            <v>0</v>
          </cell>
          <cell r="V1310">
            <v>1</v>
          </cell>
        </row>
        <row r="1311">
          <cell r="C1311">
            <v>90051.3</v>
          </cell>
          <cell r="P1311">
            <v>0</v>
          </cell>
        </row>
        <row r="1312">
          <cell r="E1312" t="str">
            <v>Sub Total</v>
          </cell>
          <cell r="O1312">
            <v>353925</v>
          </cell>
        </row>
        <row r="1313">
          <cell r="E1313" t="str">
            <v>Biaya Tidak Langsung dan Laba</v>
          </cell>
          <cell r="J1313">
            <v>0.1</v>
          </cell>
          <cell r="O1313">
            <v>35392.5</v>
          </cell>
        </row>
        <row r="1314">
          <cell r="E1314" t="str">
            <v>Jumlah Harga</v>
          </cell>
          <cell r="O1314">
            <v>389317.5</v>
          </cell>
        </row>
        <row r="1315">
          <cell r="D1315">
            <v>90005</v>
          </cell>
          <cell r="E1315" t="str">
            <v>Harga Satuan Pekerjaan</v>
          </cell>
          <cell r="J1315" t="str">
            <v>m3</v>
          </cell>
          <cell r="K1315" t="str">
            <v/>
          </cell>
          <cell r="O1315">
            <v>389317.5</v>
          </cell>
        </row>
        <row r="1322">
          <cell r="E1322" t="str">
            <v>Analisa Harga Satuan (Breakdown of Unit Rate)</v>
          </cell>
        </row>
        <row r="1324">
          <cell r="E1324" t="str">
            <v>Lokasi</v>
          </cell>
          <cell r="I1324" t="str">
            <v>:</v>
          </cell>
          <cell r="J1324" t="str">
            <v>Proyek PLB, Paket LCB-6 Lot-4</v>
          </cell>
        </row>
        <row r="1325">
          <cell r="D1325">
            <v>91000</v>
          </cell>
          <cell r="E1325" t="str">
            <v>No. Item</v>
          </cell>
          <cell r="I1325" t="str">
            <v>:</v>
          </cell>
          <cell r="J1325" t="str">
            <v>II.3</v>
          </cell>
          <cell r="K1325" t="str">
            <v>(P3A Building)</v>
          </cell>
          <cell r="Q1325" t="str">
            <v>II.3</v>
          </cell>
          <cell r="R1325" t="str">
            <v>(P3A Building)</v>
          </cell>
          <cell r="U1325" t="str">
            <v>HSP Per</v>
          </cell>
        </row>
        <row r="1326">
          <cell r="C1326">
            <v>91000</v>
          </cell>
          <cell r="D1326">
            <v>91000</v>
          </cell>
          <cell r="E1326" t="str">
            <v>Item Pekerjaan</v>
          </cell>
          <cell r="I1326" t="str">
            <v>:</v>
          </cell>
          <cell r="J1326" t="str">
            <v>Kusen Pintu &amp; jendela</v>
          </cell>
          <cell r="O1326" t="str">
            <v>(jalan tani)</v>
          </cell>
          <cell r="Q1326" t="str">
            <v>Volume</v>
          </cell>
          <cell r="R1326" t="str">
            <v>=</v>
          </cell>
          <cell r="S1326">
            <v>1.49</v>
          </cell>
          <cell r="T1326" t="str">
            <v>m3</v>
          </cell>
          <cell r="U1326">
            <v>1</v>
          </cell>
          <cell r="V1326" t="str">
            <v>m3</v>
          </cell>
        </row>
        <row r="1327">
          <cell r="Q1327" t="str">
            <v>UPAH</v>
          </cell>
          <cell r="R1327" t="str">
            <v>BAHAN</v>
          </cell>
          <cell r="S1327" t="str">
            <v>ALAT</v>
          </cell>
        </row>
        <row r="1328">
          <cell r="D1328">
            <v>91000</v>
          </cell>
          <cell r="E1328" t="str">
            <v>Uraian Tugas</v>
          </cell>
          <cell r="I1328" t="str">
            <v>:</v>
          </cell>
          <cell r="Q1328">
            <v>1057500</v>
          </cell>
          <cell r="R1328">
            <v>832500</v>
          </cell>
          <cell r="S1328">
            <v>0</v>
          </cell>
        </row>
        <row r="1330">
          <cell r="D1330">
            <v>91000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cell r="Q1332" t="str">
            <v>(Prod/Jam)/Nos</v>
          </cell>
          <cell r="R1332" t="str">
            <v>Prod/Jam</v>
          </cell>
          <cell r="S1332" t="str">
            <v>Jam Opr</v>
          </cell>
          <cell r="T1332" t="str">
            <v>Prod/Hari</v>
          </cell>
          <cell r="U1332" t="str">
            <v>Nos</v>
          </cell>
          <cell r="V1332" t="str">
            <v>Involve</v>
          </cell>
        </row>
        <row r="1333">
          <cell r="L1333" t="str">
            <v>(Rp.)</v>
          </cell>
          <cell r="N1333" t="str">
            <v>(Rp.)</v>
          </cell>
          <cell r="Q1333">
            <v>1</v>
          </cell>
          <cell r="R1333">
            <v>0</v>
          </cell>
          <cell r="S1333">
            <v>7</v>
          </cell>
          <cell r="T1333">
            <v>0</v>
          </cell>
        </row>
        <row r="1334">
          <cell r="E1334" t="str">
            <v>I</v>
          </cell>
          <cell r="G1334" t="str">
            <v>Bahan</v>
          </cell>
        </row>
        <row r="1335">
          <cell r="C1335">
            <v>91001.1</v>
          </cell>
          <cell r="E1335">
            <v>1</v>
          </cell>
          <cell r="G1335" t="str">
            <v>Kayu, klas II</v>
          </cell>
          <cell r="J1335" t="str">
            <v>m3</v>
          </cell>
          <cell r="K1335">
            <v>1</v>
          </cell>
          <cell r="M1335">
            <v>1050000</v>
          </cell>
          <cell r="O1335">
            <v>1050000</v>
          </cell>
          <cell r="Q1335">
            <v>0</v>
          </cell>
          <cell r="U1335">
            <v>0</v>
          </cell>
          <cell r="V1335">
            <v>1</v>
          </cell>
        </row>
        <row r="1336">
          <cell r="C1336">
            <v>91011.1</v>
          </cell>
          <cell r="E1336">
            <v>2</v>
          </cell>
          <cell r="G1336" t="str">
            <v>Paku</v>
          </cell>
          <cell r="J1336" t="str">
            <v>kg</v>
          </cell>
          <cell r="K1336">
            <v>1</v>
          </cell>
          <cell r="M1336">
            <v>7500</v>
          </cell>
          <cell r="O1336">
            <v>7500</v>
          </cell>
          <cell r="Q1336">
            <v>0</v>
          </cell>
          <cell r="U1336">
            <v>0</v>
          </cell>
          <cell r="V1336">
            <v>1</v>
          </cell>
        </row>
        <row r="1337">
          <cell r="C1337">
            <v>91021.1</v>
          </cell>
          <cell r="E1337" t="str">
            <v/>
          </cell>
          <cell r="I1337" t="str">
            <v/>
          </cell>
          <cell r="J1337">
            <v>0</v>
          </cell>
          <cell r="K1337">
            <v>0</v>
          </cell>
          <cell r="M1337">
            <v>0</v>
          </cell>
          <cell r="O1337">
            <v>0</v>
          </cell>
          <cell r="Q1337">
            <v>0</v>
          </cell>
          <cell r="U1337">
            <v>0</v>
          </cell>
        </row>
        <row r="1338">
          <cell r="C1338">
            <v>91031.1</v>
          </cell>
          <cell r="E1338" t="str">
            <v/>
          </cell>
          <cell r="J1338">
            <v>0</v>
          </cell>
          <cell r="K1338">
            <v>0</v>
          </cell>
          <cell r="M1338">
            <v>0</v>
          </cell>
          <cell r="O1338">
            <v>0</v>
          </cell>
          <cell r="Q1338">
            <v>0</v>
          </cell>
          <cell r="U1338">
            <v>0</v>
          </cell>
        </row>
        <row r="1339">
          <cell r="C1339">
            <v>91041.1</v>
          </cell>
          <cell r="E1339" t="str">
            <v/>
          </cell>
          <cell r="J1339">
            <v>0</v>
          </cell>
          <cell r="K1339">
            <v>0</v>
          </cell>
          <cell r="M1339">
            <v>0</v>
          </cell>
          <cell r="O1339">
            <v>0</v>
          </cell>
          <cell r="Q1339">
            <v>0</v>
          </cell>
        </row>
        <row r="1340">
          <cell r="C1340">
            <v>91051.1</v>
          </cell>
          <cell r="P1340">
            <v>1057500</v>
          </cell>
        </row>
        <row r="1341">
          <cell r="E1341" t="str">
            <v>II</v>
          </cell>
          <cell r="G1341" t="str">
            <v>Tenaga</v>
          </cell>
        </row>
        <row r="1342">
          <cell r="C1342">
            <v>91001.2</v>
          </cell>
          <cell r="E1342">
            <v>1</v>
          </cell>
          <cell r="G1342" t="str">
            <v>Mandor</v>
          </cell>
          <cell r="J1342" t="str">
            <v>OH</v>
          </cell>
          <cell r="K1342">
            <v>0.3</v>
          </cell>
          <cell r="M1342">
            <v>35000</v>
          </cell>
          <cell r="O1342">
            <v>10500</v>
          </cell>
          <cell r="P1342">
            <v>0.6</v>
          </cell>
          <cell r="Q1342">
            <v>0</v>
          </cell>
          <cell r="U1342">
            <v>1</v>
          </cell>
          <cell r="V1342">
            <v>1</v>
          </cell>
        </row>
        <row r="1343">
          <cell r="C1343">
            <v>91011.199999999997</v>
          </cell>
          <cell r="E1343">
            <v>2</v>
          </cell>
          <cell r="G1343" t="str">
            <v>Kepala Tukang Kayu</v>
          </cell>
          <cell r="J1343" t="str">
            <v>OH</v>
          </cell>
          <cell r="K1343">
            <v>1.7999999999999998</v>
          </cell>
          <cell r="M1343">
            <v>40000</v>
          </cell>
          <cell r="O1343">
            <v>72000</v>
          </cell>
          <cell r="Q1343">
            <v>0</v>
          </cell>
          <cell r="U1343">
            <v>4</v>
          </cell>
          <cell r="V1343">
            <v>1</v>
          </cell>
        </row>
        <row r="1344">
          <cell r="C1344">
            <v>91021.2</v>
          </cell>
          <cell r="E1344">
            <v>3</v>
          </cell>
          <cell r="G1344" t="str">
            <v>Tukang Kayu</v>
          </cell>
          <cell r="J1344" t="str">
            <v>OH</v>
          </cell>
          <cell r="K1344">
            <v>18</v>
          </cell>
          <cell r="M1344">
            <v>35000</v>
          </cell>
          <cell r="O1344">
            <v>630000</v>
          </cell>
          <cell r="P1344">
            <v>0.95456955983736969</v>
          </cell>
          <cell r="Q1344">
            <v>0</v>
          </cell>
          <cell r="V1344">
            <v>1</v>
          </cell>
        </row>
        <row r="1345">
          <cell r="C1345">
            <v>91031.2</v>
          </cell>
          <cell r="E1345">
            <v>4</v>
          </cell>
          <cell r="G1345" t="str">
            <v>Pekerja</v>
          </cell>
          <cell r="J1345" t="str">
            <v>OH</v>
          </cell>
          <cell r="K1345">
            <v>6</v>
          </cell>
          <cell r="M1345">
            <v>20000</v>
          </cell>
          <cell r="O1345">
            <v>120000</v>
          </cell>
          <cell r="Q1345">
            <v>0</v>
          </cell>
          <cell r="V1345">
            <v>1</v>
          </cell>
        </row>
        <row r="1346">
          <cell r="C1346">
            <v>91041.2</v>
          </cell>
          <cell r="E1346" t="str">
            <v/>
          </cell>
          <cell r="J1346">
            <v>0</v>
          </cell>
          <cell r="K1346">
            <v>0</v>
          </cell>
          <cell r="M1346">
            <v>0</v>
          </cell>
          <cell r="O1346">
            <v>0</v>
          </cell>
          <cell r="Q1346">
            <v>0</v>
          </cell>
          <cell r="V1346">
            <v>1</v>
          </cell>
        </row>
        <row r="1347">
          <cell r="C1347">
            <v>91051.199999999997</v>
          </cell>
          <cell r="P1347">
            <v>832500</v>
          </cell>
        </row>
        <row r="1349">
          <cell r="E1349" t="str">
            <v>III</v>
          </cell>
          <cell r="G1349" t="str">
            <v>Alat</v>
          </cell>
        </row>
        <row r="1350">
          <cell r="C1350">
            <v>91001.3</v>
          </cell>
          <cell r="E1350" t="str">
            <v/>
          </cell>
          <cell r="J1350">
            <v>0</v>
          </cell>
          <cell r="K1350">
            <v>0</v>
          </cell>
          <cell r="M1350">
            <v>0</v>
          </cell>
          <cell r="O1350">
            <v>0</v>
          </cell>
          <cell r="Q1350">
            <v>0</v>
          </cell>
          <cell r="U1350">
            <v>0</v>
          </cell>
          <cell r="V1350">
            <v>1</v>
          </cell>
        </row>
        <row r="1351">
          <cell r="C1351">
            <v>91011.3</v>
          </cell>
          <cell r="E1351" t="str">
            <v/>
          </cell>
          <cell r="J1351">
            <v>0</v>
          </cell>
          <cell r="K1351">
            <v>0</v>
          </cell>
          <cell r="M1351">
            <v>0</v>
          </cell>
          <cell r="O1351">
            <v>0</v>
          </cell>
          <cell r="Q1351">
            <v>0</v>
          </cell>
          <cell r="U1351">
            <v>0</v>
          </cell>
          <cell r="V1351">
            <v>1</v>
          </cell>
        </row>
        <row r="1352">
          <cell r="C1352">
            <v>91021.3</v>
          </cell>
          <cell r="E1352" t="str">
            <v/>
          </cell>
          <cell r="J1352">
            <v>0</v>
          </cell>
          <cell r="K1352">
            <v>0</v>
          </cell>
          <cell r="M1352">
            <v>0</v>
          </cell>
          <cell r="O1352">
            <v>0</v>
          </cell>
          <cell r="Q1352">
            <v>0</v>
          </cell>
          <cell r="U1352">
            <v>0</v>
          </cell>
          <cell r="V1352">
            <v>1</v>
          </cell>
        </row>
        <row r="1353">
          <cell r="C1353">
            <v>91031.3</v>
          </cell>
          <cell r="E1353" t="str">
            <v/>
          </cell>
          <cell r="J1353">
            <v>0</v>
          </cell>
          <cell r="K1353">
            <v>0</v>
          </cell>
          <cell r="M1353">
            <v>0</v>
          </cell>
          <cell r="O1353">
            <v>0</v>
          </cell>
          <cell r="Q1353">
            <v>0</v>
          </cell>
          <cell r="U1353">
            <v>0</v>
          </cell>
          <cell r="V1353">
            <v>1</v>
          </cell>
        </row>
        <row r="1354">
          <cell r="C1354">
            <v>91041.3</v>
          </cell>
          <cell r="E1354" t="str">
            <v/>
          </cell>
          <cell r="J1354">
            <v>0</v>
          </cell>
          <cell r="K1354">
            <v>0</v>
          </cell>
          <cell r="M1354">
            <v>0</v>
          </cell>
          <cell r="O1354">
            <v>0</v>
          </cell>
          <cell r="Q1354">
            <v>0</v>
          </cell>
          <cell r="U1354">
            <v>0</v>
          </cell>
          <cell r="V1354">
            <v>1</v>
          </cell>
        </row>
        <row r="1355">
          <cell r="C1355">
            <v>91051.3</v>
          </cell>
          <cell r="P1355">
            <v>0</v>
          </cell>
        </row>
        <row r="1356">
          <cell r="E1356" t="str">
            <v>Sub Total</v>
          </cell>
          <cell r="O1356">
            <v>1890000</v>
          </cell>
        </row>
        <row r="1357">
          <cell r="E1357" t="str">
            <v>Biaya Tidak Langsung dan Laba</v>
          </cell>
          <cell r="J1357">
            <v>0.1</v>
          </cell>
          <cell r="O1357">
            <v>189000</v>
          </cell>
        </row>
        <row r="1358">
          <cell r="E1358" t="str">
            <v>Jumlah Harga</v>
          </cell>
          <cell r="O1358">
            <v>2079000</v>
          </cell>
        </row>
        <row r="1359">
          <cell r="D1359">
            <v>91005</v>
          </cell>
          <cell r="E1359" t="str">
            <v>Harga Satuan Pekerjaan</v>
          </cell>
          <cell r="J1359" t="str">
            <v>m3</v>
          </cell>
          <cell r="K1359" t="str">
            <v/>
          </cell>
          <cell r="O1359">
            <v>2079000</v>
          </cell>
        </row>
        <row r="1366">
          <cell r="E1366" t="str">
            <v>Analisa Harga Satuan (Breakdown of Unit Rate)</v>
          </cell>
        </row>
        <row r="1368">
          <cell r="E1368" t="str">
            <v>Lokasi</v>
          </cell>
          <cell r="I1368" t="str">
            <v>:</v>
          </cell>
          <cell r="J1368" t="str">
            <v>Proyek PLB, Paket LCB-6 Lot-4</v>
          </cell>
        </row>
        <row r="1369">
          <cell r="D1369">
            <v>92000</v>
          </cell>
          <cell r="E1369" t="str">
            <v>No. Item</v>
          </cell>
          <cell r="I1369" t="str">
            <v>:</v>
          </cell>
          <cell r="J1369" t="str">
            <v>III.1.1</v>
          </cell>
          <cell r="K1369" t="str">
            <v>(P3A Building)</v>
          </cell>
          <cell r="Q1369" t="str">
            <v>III.1.1</v>
          </cell>
          <cell r="R1369" t="str">
            <v>(P3A Building)</v>
          </cell>
          <cell r="U1369" t="str">
            <v>HSP Per</v>
          </cell>
        </row>
        <row r="1370">
          <cell r="C1370">
            <v>92000</v>
          </cell>
          <cell r="D1370">
            <v>92000</v>
          </cell>
          <cell r="E1370" t="str">
            <v>Item Pekerjaan</v>
          </cell>
          <cell r="I1370" t="str">
            <v>:</v>
          </cell>
          <cell r="J1370" t="str">
            <v>Pekerjaan kuda-kuda</v>
          </cell>
          <cell r="Q1370" t="str">
            <v>Volume</v>
          </cell>
          <cell r="R1370" t="str">
            <v>=</v>
          </cell>
          <cell r="S1370">
            <v>1.03</v>
          </cell>
          <cell r="T1370" t="str">
            <v>m3</v>
          </cell>
          <cell r="U1370">
            <v>1</v>
          </cell>
          <cell r="V1370" t="str">
            <v>m3</v>
          </cell>
        </row>
        <row r="1371">
          <cell r="Q1371" t="str">
            <v>UPAH</v>
          </cell>
          <cell r="R1371" t="str">
            <v>BAHAN</v>
          </cell>
          <cell r="S1371" t="str">
            <v>ALAT</v>
          </cell>
        </row>
        <row r="1372">
          <cell r="D1372">
            <v>92000</v>
          </cell>
          <cell r="E1372" t="str">
            <v>Uraian Tugas</v>
          </cell>
          <cell r="I1372" t="str">
            <v>:</v>
          </cell>
          <cell r="Q1372">
            <v>1057500</v>
          </cell>
          <cell r="R1372">
            <v>551500</v>
          </cell>
          <cell r="S1372">
            <v>0</v>
          </cell>
        </row>
        <row r="1374">
          <cell r="D1374">
            <v>92000</v>
          </cell>
          <cell r="E1374" t="str">
            <v>Kapasitas Produksi</v>
          </cell>
          <cell r="I1374" t="str">
            <v>:</v>
          </cell>
          <cell r="J1374">
            <v>1</v>
          </cell>
          <cell r="K1374" t="str">
            <v>m3</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cell r="Q1376" t="str">
            <v>(Prod/Jam)/Nos</v>
          </cell>
          <cell r="R1376" t="str">
            <v>Prod/Jam</v>
          </cell>
          <cell r="S1376" t="str">
            <v>Jam Opr</v>
          </cell>
          <cell r="T1376" t="str">
            <v>Prod/Hari</v>
          </cell>
          <cell r="U1376" t="str">
            <v>Nos</v>
          </cell>
          <cell r="V1376" t="str">
            <v>Involve</v>
          </cell>
        </row>
        <row r="1377">
          <cell r="L1377" t="str">
            <v>(Rp.)</v>
          </cell>
          <cell r="N1377" t="str">
            <v>(Rp.)</v>
          </cell>
          <cell r="Q1377">
            <v>1</v>
          </cell>
          <cell r="R1377">
            <v>0</v>
          </cell>
          <cell r="S1377">
            <v>7</v>
          </cell>
          <cell r="T1377">
            <v>0</v>
          </cell>
        </row>
        <row r="1378">
          <cell r="E1378" t="str">
            <v>I</v>
          </cell>
          <cell r="G1378" t="str">
            <v>Bahan</v>
          </cell>
        </row>
        <row r="1379">
          <cell r="C1379">
            <v>92001.1</v>
          </cell>
          <cell r="E1379">
            <v>1</v>
          </cell>
          <cell r="G1379" t="str">
            <v>Kayu, klas II</v>
          </cell>
          <cell r="J1379" t="str">
            <v>m3</v>
          </cell>
          <cell r="K1379">
            <v>1</v>
          </cell>
          <cell r="M1379">
            <v>1050000</v>
          </cell>
          <cell r="O1379">
            <v>1050000</v>
          </cell>
          <cell r="Q1379">
            <v>0</v>
          </cell>
          <cell r="U1379">
            <v>0</v>
          </cell>
          <cell r="V1379">
            <v>1</v>
          </cell>
        </row>
        <row r="1380">
          <cell r="C1380">
            <v>92011.1</v>
          </cell>
          <cell r="E1380">
            <v>2</v>
          </cell>
          <cell r="G1380" t="str">
            <v>Paku</v>
          </cell>
          <cell r="J1380" t="str">
            <v>kg</v>
          </cell>
          <cell r="K1380">
            <v>1</v>
          </cell>
          <cell r="M1380">
            <v>7500</v>
          </cell>
          <cell r="O1380">
            <v>7500</v>
          </cell>
          <cell r="Q1380">
            <v>0</v>
          </cell>
          <cell r="U1380">
            <v>0</v>
          </cell>
          <cell r="V1380">
            <v>1</v>
          </cell>
        </row>
        <row r="1381">
          <cell r="C1381">
            <v>92021.1</v>
          </cell>
          <cell r="E1381" t="str">
            <v/>
          </cell>
          <cell r="I1381" t="str">
            <v/>
          </cell>
          <cell r="J1381">
            <v>0</v>
          </cell>
          <cell r="K1381">
            <v>0</v>
          </cell>
          <cell r="M1381">
            <v>0</v>
          </cell>
          <cell r="O1381">
            <v>0</v>
          </cell>
          <cell r="Q1381">
            <v>0</v>
          </cell>
          <cell r="U1381">
            <v>0</v>
          </cell>
        </row>
        <row r="1382">
          <cell r="C1382">
            <v>92031.1</v>
          </cell>
          <cell r="E1382" t="str">
            <v/>
          </cell>
          <cell r="J1382">
            <v>0</v>
          </cell>
          <cell r="K1382">
            <v>0</v>
          </cell>
          <cell r="M1382">
            <v>0</v>
          </cell>
          <cell r="O1382">
            <v>0</v>
          </cell>
          <cell r="Q1382">
            <v>0</v>
          </cell>
          <cell r="U1382">
            <v>0</v>
          </cell>
        </row>
        <row r="1383">
          <cell r="C1383">
            <v>92041.1</v>
          </cell>
          <cell r="E1383" t="str">
            <v/>
          </cell>
          <cell r="J1383">
            <v>0</v>
          </cell>
          <cell r="K1383">
            <v>0</v>
          </cell>
          <cell r="M1383">
            <v>0</v>
          </cell>
          <cell r="O1383">
            <v>0</v>
          </cell>
          <cell r="Q1383">
            <v>0</v>
          </cell>
        </row>
        <row r="1384">
          <cell r="C1384">
            <v>92051.1</v>
          </cell>
          <cell r="P1384">
            <v>1057500</v>
          </cell>
        </row>
        <row r="1385">
          <cell r="E1385" t="str">
            <v>II</v>
          </cell>
          <cell r="G1385" t="str">
            <v>Tenaga</v>
          </cell>
        </row>
        <row r="1386">
          <cell r="C1386">
            <v>92001.2</v>
          </cell>
          <cell r="E1386">
            <v>1</v>
          </cell>
          <cell r="G1386" t="str">
            <v>Mandor</v>
          </cell>
          <cell r="J1386" t="str">
            <v>OH</v>
          </cell>
          <cell r="K1386">
            <v>0.1</v>
          </cell>
          <cell r="M1386">
            <v>35000</v>
          </cell>
          <cell r="O1386">
            <v>3500</v>
          </cell>
          <cell r="P1386">
            <v>0.5</v>
          </cell>
          <cell r="Q1386">
            <v>0</v>
          </cell>
          <cell r="U1386">
            <v>1</v>
          </cell>
          <cell r="V1386">
            <v>1</v>
          </cell>
        </row>
        <row r="1387">
          <cell r="C1387">
            <v>92011.199999999997</v>
          </cell>
          <cell r="E1387">
            <v>2</v>
          </cell>
          <cell r="G1387" t="str">
            <v>Kepala Tukang Kayu</v>
          </cell>
          <cell r="J1387" t="str">
            <v>OH</v>
          </cell>
          <cell r="K1387">
            <v>1.2</v>
          </cell>
          <cell r="M1387">
            <v>40000</v>
          </cell>
          <cell r="O1387">
            <v>48000</v>
          </cell>
          <cell r="P1387">
            <v>0.93803380186440777</v>
          </cell>
          <cell r="Q1387">
            <v>0</v>
          </cell>
          <cell r="V1387">
            <v>1</v>
          </cell>
        </row>
        <row r="1388">
          <cell r="C1388">
            <v>92021.2</v>
          </cell>
          <cell r="E1388">
            <v>3</v>
          </cell>
          <cell r="G1388" t="str">
            <v>Tukang Kayu</v>
          </cell>
          <cell r="J1388" t="str">
            <v>OH</v>
          </cell>
          <cell r="K1388">
            <v>12</v>
          </cell>
          <cell r="M1388">
            <v>35000</v>
          </cell>
          <cell r="O1388">
            <v>420000</v>
          </cell>
          <cell r="Q1388">
            <v>0</v>
          </cell>
          <cell r="V1388">
            <v>1</v>
          </cell>
        </row>
        <row r="1389">
          <cell r="C1389">
            <v>92031.2</v>
          </cell>
          <cell r="E1389">
            <v>4</v>
          </cell>
          <cell r="G1389" t="str">
            <v>Pekerja</v>
          </cell>
          <cell r="J1389" t="str">
            <v>OH</v>
          </cell>
          <cell r="K1389">
            <v>4</v>
          </cell>
          <cell r="M1389">
            <v>20000</v>
          </cell>
          <cell r="O1389">
            <v>80000</v>
          </cell>
          <cell r="Q1389">
            <v>0</v>
          </cell>
          <cell r="V1389">
            <v>1</v>
          </cell>
        </row>
        <row r="1390">
          <cell r="C1390">
            <v>92041.2</v>
          </cell>
          <cell r="E1390" t="str">
            <v/>
          </cell>
          <cell r="J1390">
            <v>0</v>
          </cell>
          <cell r="K1390">
            <v>0</v>
          </cell>
          <cell r="M1390">
            <v>0</v>
          </cell>
          <cell r="O1390">
            <v>0</v>
          </cell>
          <cell r="Q1390">
            <v>0</v>
          </cell>
          <cell r="V1390">
            <v>1</v>
          </cell>
        </row>
        <row r="1391">
          <cell r="C1391">
            <v>92051.199999999997</v>
          </cell>
          <cell r="P1391">
            <v>551500</v>
          </cell>
        </row>
        <row r="1393">
          <cell r="E1393" t="str">
            <v>III</v>
          </cell>
          <cell r="G1393" t="str">
            <v>Alat</v>
          </cell>
        </row>
        <row r="1394">
          <cell r="C1394">
            <v>92001.3</v>
          </cell>
          <cell r="E1394" t="str">
            <v/>
          </cell>
          <cell r="J1394">
            <v>0</v>
          </cell>
          <cell r="K1394">
            <v>0</v>
          </cell>
          <cell r="M1394">
            <v>0</v>
          </cell>
          <cell r="O1394">
            <v>0</v>
          </cell>
          <cell r="Q1394">
            <v>0</v>
          </cell>
          <cell r="U1394">
            <v>0</v>
          </cell>
          <cell r="V1394">
            <v>1</v>
          </cell>
        </row>
        <row r="1395">
          <cell r="C1395">
            <v>92011.3</v>
          </cell>
          <cell r="E1395" t="str">
            <v/>
          </cell>
          <cell r="J1395">
            <v>0</v>
          </cell>
          <cell r="K1395">
            <v>0</v>
          </cell>
          <cell r="M1395">
            <v>0</v>
          </cell>
          <cell r="O1395">
            <v>0</v>
          </cell>
          <cell r="Q1395">
            <v>0</v>
          </cell>
          <cell r="U1395">
            <v>0</v>
          </cell>
          <cell r="V1395">
            <v>1</v>
          </cell>
        </row>
        <row r="1396">
          <cell r="C1396">
            <v>92021.3</v>
          </cell>
          <cell r="E1396" t="str">
            <v/>
          </cell>
          <cell r="J1396">
            <v>0</v>
          </cell>
          <cell r="K1396">
            <v>0</v>
          </cell>
          <cell r="M1396">
            <v>0</v>
          </cell>
          <cell r="O1396">
            <v>0</v>
          </cell>
          <cell r="Q1396">
            <v>0</v>
          </cell>
          <cell r="U1396">
            <v>0</v>
          </cell>
          <cell r="V1396">
            <v>1</v>
          </cell>
        </row>
        <row r="1397">
          <cell r="C1397">
            <v>92031.3</v>
          </cell>
          <cell r="E1397" t="str">
            <v/>
          </cell>
          <cell r="J1397">
            <v>0</v>
          </cell>
          <cell r="K1397">
            <v>0</v>
          </cell>
          <cell r="M1397">
            <v>0</v>
          </cell>
          <cell r="O1397">
            <v>0</v>
          </cell>
          <cell r="Q1397">
            <v>0</v>
          </cell>
          <cell r="U1397">
            <v>0</v>
          </cell>
          <cell r="V1397">
            <v>1</v>
          </cell>
        </row>
        <row r="1398">
          <cell r="C1398">
            <v>92041.3</v>
          </cell>
          <cell r="E1398" t="str">
            <v/>
          </cell>
          <cell r="J1398">
            <v>0</v>
          </cell>
          <cell r="K1398">
            <v>0</v>
          </cell>
          <cell r="M1398">
            <v>0</v>
          </cell>
          <cell r="O1398">
            <v>0</v>
          </cell>
          <cell r="Q1398">
            <v>0</v>
          </cell>
          <cell r="U1398">
            <v>0</v>
          </cell>
          <cell r="V1398">
            <v>1</v>
          </cell>
        </row>
        <row r="1399">
          <cell r="C1399">
            <v>92051.3</v>
          </cell>
          <cell r="P1399">
            <v>0</v>
          </cell>
        </row>
        <row r="1400">
          <cell r="E1400" t="str">
            <v>Sub Total</v>
          </cell>
          <cell r="O1400">
            <v>1609000</v>
          </cell>
        </row>
        <row r="1401">
          <cell r="E1401" t="str">
            <v>Biaya Tidak Langsung dan Laba</v>
          </cell>
          <cell r="J1401">
            <v>0.1</v>
          </cell>
          <cell r="O1401">
            <v>160900</v>
          </cell>
        </row>
        <row r="1402">
          <cell r="E1402" t="str">
            <v>Jumlah Harga</v>
          </cell>
          <cell r="O1402">
            <v>1769900</v>
          </cell>
        </row>
        <row r="1403">
          <cell r="D1403">
            <v>92005</v>
          </cell>
          <cell r="E1403" t="str">
            <v>Harga Satuan Pekerjaan</v>
          </cell>
          <cell r="J1403" t="str">
            <v>m3</v>
          </cell>
          <cell r="K1403" t="str">
            <v/>
          </cell>
          <cell r="O1403">
            <v>1769900</v>
          </cell>
        </row>
        <row r="1410">
          <cell r="E1410" t="str">
            <v>Analisa Harga Satuan (Breakdown of Unit Rate)</v>
          </cell>
        </row>
        <row r="1412">
          <cell r="E1412" t="str">
            <v>Lokasi</v>
          </cell>
          <cell r="I1412" t="str">
            <v>:</v>
          </cell>
          <cell r="J1412" t="str">
            <v>Proyek PLB, Paket LCB-6 Lot-4</v>
          </cell>
        </row>
        <row r="1413">
          <cell r="D1413">
            <v>93000</v>
          </cell>
          <cell r="E1413" t="str">
            <v>No. Item</v>
          </cell>
          <cell r="I1413" t="str">
            <v>:</v>
          </cell>
          <cell r="J1413" t="str">
            <v>III.1.2</v>
          </cell>
          <cell r="K1413" t="str">
            <v>(P3A Building)</v>
          </cell>
          <cell r="Q1413" t="str">
            <v>III.1.2</v>
          </cell>
          <cell r="R1413" t="str">
            <v>(P3A Building)</v>
          </cell>
          <cell r="U1413" t="str">
            <v>HSP Per</v>
          </cell>
        </row>
        <row r="1414">
          <cell r="C1414">
            <v>93000</v>
          </cell>
          <cell r="D1414">
            <v>93000</v>
          </cell>
          <cell r="E1414" t="str">
            <v>Item Pekerjaan</v>
          </cell>
          <cell r="I1414" t="str">
            <v>:</v>
          </cell>
          <cell r="J1414" t="str">
            <v>Pekerjaan rangka atap seng</v>
          </cell>
          <cell r="Q1414" t="str">
            <v>Volume</v>
          </cell>
          <cell r="R1414" t="str">
            <v>=</v>
          </cell>
          <cell r="S1414">
            <v>98.64</v>
          </cell>
          <cell r="T1414" t="str">
            <v>m2</v>
          </cell>
          <cell r="U1414">
            <v>1</v>
          </cell>
          <cell r="V1414" t="str">
            <v>m3</v>
          </cell>
        </row>
        <row r="1415">
          <cell r="Q1415" t="str">
            <v>UPAH</v>
          </cell>
          <cell r="R1415" t="str">
            <v>BAHAN</v>
          </cell>
          <cell r="S1415" t="str">
            <v>ALAT</v>
          </cell>
        </row>
        <row r="1416">
          <cell r="D1416">
            <v>93000</v>
          </cell>
          <cell r="E1416" t="str">
            <v>Uraian Tugas</v>
          </cell>
          <cell r="I1416" t="str">
            <v>:</v>
          </cell>
          <cell r="Q1416">
            <v>9408.5</v>
          </cell>
          <cell r="R1416">
            <v>2829.16</v>
          </cell>
          <cell r="S1416">
            <v>0</v>
          </cell>
        </row>
        <row r="1418">
          <cell r="D1418">
            <v>93000</v>
          </cell>
          <cell r="E1418" t="str">
            <v>Kapasitas Produksi</v>
          </cell>
          <cell r="I1418" t="str">
            <v>:</v>
          </cell>
          <cell r="J1418">
            <v>1</v>
          </cell>
          <cell r="K1418" t="str">
            <v>m2</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cell r="Q1420" t="str">
            <v>(Prod/Jam)/Nos</v>
          </cell>
          <cell r="R1420" t="str">
            <v>Prod/Jam</v>
          </cell>
          <cell r="S1420" t="str">
            <v>Jam Opr</v>
          </cell>
          <cell r="T1420" t="str">
            <v>Prod/Hari</v>
          </cell>
          <cell r="U1420" t="str">
            <v>Nos</v>
          </cell>
          <cell r="V1420" t="str">
            <v>Involve</v>
          </cell>
        </row>
        <row r="1421">
          <cell r="L1421" t="str">
            <v>(Rp.)</v>
          </cell>
          <cell r="N1421" t="str">
            <v>(Rp.)</v>
          </cell>
          <cell r="Q1421">
            <v>1</v>
          </cell>
          <cell r="R1421">
            <v>0</v>
          </cell>
          <cell r="S1421">
            <v>7</v>
          </cell>
          <cell r="T1421">
            <v>0</v>
          </cell>
        </row>
        <row r="1422">
          <cell r="E1422" t="str">
            <v>I</v>
          </cell>
          <cell r="G1422" t="str">
            <v>Bahan</v>
          </cell>
        </row>
        <row r="1423">
          <cell r="C1423">
            <v>93001.1</v>
          </cell>
          <cell r="E1423">
            <v>1</v>
          </cell>
          <cell r="G1423" t="str">
            <v>Kayu, klas II</v>
          </cell>
          <cell r="J1423" t="str">
            <v>m3</v>
          </cell>
          <cell r="K1423">
            <v>7.77E-3</v>
          </cell>
          <cell r="M1423">
            <v>1050000</v>
          </cell>
          <cell r="O1423">
            <v>8158.5</v>
          </cell>
          <cell r="Q1423">
            <v>0</v>
          </cell>
          <cell r="U1423">
            <v>0</v>
          </cell>
          <cell r="V1423">
            <v>1</v>
          </cell>
        </row>
        <row r="1424">
          <cell r="C1424">
            <v>93011.1</v>
          </cell>
          <cell r="E1424">
            <v>2</v>
          </cell>
          <cell r="G1424" t="str">
            <v>Paku seng</v>
          </cell>
          <cell r="J1424" t="str">
            <v>kg</v>
          </cell>
          <cell r="K1424">
            <v>0.1</v>
          </cell>
          <cell r="M1424">
            <v>12500</v>
          </cell>
          <cell r="O1424">
            <v>1250</v>
          </cell>
          <cell r="Q1424">
            <v>0</v>
          </cell>
          <cell r="U1424">
            <v>0</v>
          </cell>
          <cell r="V1424">
            <v>1</v>
          </cell>
        </row>
        <row r="1425">
          <cell r="C1425">
            <v>93021.1</v>
          </cell>
          <cell r="E1425" t="str">
            <v/>
          </cell>
          <cell r="I1425" t="str">
            <v/>
          </cell>
          <cell r="J1425">
            <v>0</v>
          </cell>
          <cell r="K1425">
            <v>0</v>
          </cell>
          <cell r="M1425">
            <v>0</v>
          </cell>
          <cell r="O1425">
            <v>0</v>
          </cell>
          <cell r="Q1425">
            <v>0</v>
          </cell>
          <cell r="U1425">
            <v>0</v>
          </cell>
        </row>
        <row r="1426">
          <cell r="C1426">
            <v>93031.1</v>
          </cell>
          <cell r="E1426" t="str">
            <v/>
          </cell>
          <cell r="J1426">
            <v>0</v>
          </cell>
          <cell r="K1426">
            <v>0</v>
          </cell>
          <cell r="M1426">
            <v>0</v>
          </cell>
          <cell r="O1426">
            <v>0</v>
          </cell>
          <cell r="Q1426">
            <v>0</v>
          </cell>
          <cell r="U1426">
            <v>0</v>
          </cell>
        </row>
        <row r="1427">
          <cell r="C1427">
            <v>93041.1</v>
          </cell>
          <cell r="E1427" t="str">
            <v/>
          </cell>
          <cell r="J1427">
            <v>0</v>
          </cell>
          <cell r="K1427">
            <v>0</v>
          </cell>
          <cell r="M1427">
            <v>0</v>
          </cell>
          <cell r="O1427">
            <v>0</v>
          </cell>
          <cell r="Q1427">
            <v>0</v>
          </cell>
        </row>
        <row r="1428">
          <cell r="C1428">
            <v>93051.1</v>
          </cell>
          <cell r="P1428">
            <v>9408.5</v>
          </cell>
        </row>
        <row r="1429">
          <cell r="E1429" t="str">
            <v>II</v>
          </cell>
          <cell r="G1429" t="str">
            <v>Tenaga</v>
          </cell>
        </row>
        <row r="1430">
          <cell r="C1430">
            <v>93001.2</v>
          </cell>
          <cell r="E1430">
            <v>1</v>
          </cell>
          <cell r="G1430" t="str">
            <v>Mandor</v>
          </cell>
          <cell r="J1430" t="str">
            <v>OH</v>
          </cell>
          <cell r="K1430">
            <v>7.4999999999999997E-3</v>
          </cell>
          <cell r="M1430">
            <v>35000</v>
          </cell>
          <cell r="O1430">
            <v>262.5</v>
          </cell>
          <cell r="Q1430">
            <v>0</v>
          </cell>
          <cell r="U1430">
            <v>1</v>
          </cell>
          <cell r="V1430">
            <v>1</v>
          </cell>
        </row>
        <row r="1431">
          <cell r="C1431">
            <v>93011.199999999997</v>
          </cell>
          <cell r="E1431">
            <v>2</v>
          </cell>
          <cell r="G1431" t="str">
            <v>Kepala Tukang Kayu</v>
          </cell>
          <cell r="J1431" t="str">
            <v>OH</v>
          </cell>
          <cell r="K1431">
            <v>0.01</v>
          </cell>
          <cell r="M1431">
            <v>40000</v>
          </cell>
          <cell r="O1431">
            <v>400</v>
          </cell>
          <cell r="Q1431">
            <v>0</v>
          </cell>
          <cell r="V1431">
            <v>1</v>
          </cell>
        </row>
        <row r="1432">
          <cell r="C1432">
            <v>93021.2</v>
          </cell>
          <cell r="E1432">
            <v>3</v>
          </cell>
          <cell r="G1432" t="str">
            <v>Tukang Kayu</v>
          </cell>
          <cell r="J1432" t="str">
            <v>OH</v>
          </cell>
          <cell r="K1432">
            <v>3.3333333333333333E-2</v>
          </cell>
          <cell r="M1432">
            <v>35000</v>
          </cell>
          <cell r="O1432">
            <v>1166.6600000000001</v>
          </cell>
          <cell r="Q1432">
            <v>0</v>
          </cell>
          <cell r="V1432">
            <v>1</v>
          </cell>
        </row>
        <row r="1433">
          <cell r="C1433">
            <v>93031.2</v>
          </cell>
          <cell r="E1433">
            <v>4</v>
          </cell>
          <cell r="G1433" t="str">
            <v>Pekerja</v>
          </cell>
          <cell r="J1433" t="str">
            <v>OH</v>
          </cell>
          <cell r="K1433">
            <v>4.9999999999999996E-2</v>
          </cell>
          <cell r="M1433">
            <v>20000</v>
          </cell>
          <cell r="O1433">
            <v>1000</v>
          </cell>
          <cell r="Q1433">
            <v>0</v>
          </cell>
          <cell r="V1433">
            <v>1</v>
          </cell>
        </row>
        <row r="1434">
          <cell r="C1434">
            <v>93041.2</v>
          </cell>
          <cell r="E1434" t="str">
            <v/>
          </cell>
          <cell r="J1434">
            <v>0</v>
          </cell>
          <cell r="K1434">
            <v>0</v>
          </cell>
          <cell r="M1434">
            <v>0</v>
          </cell>
          <cell r="O1434">
            <v>0</v>
          </cell>
          <cell r="Q1434">
            <v>0</v>
          </cell>
          <cell r="V1434">
            <v>1</v>
          </cell>
        </row>
        <row r="1435">
          <cell r="C1435">
            <v>93051.199999999997</v>
          </cell>
          <cell r="P1435">
            <v>2829.16</v>
          </cell>
        </row>
        <row r="1437">
          <cell r="E1437" t="str">
            <v>III</v>
          </cell>
          <cell r="G1437" t="str">
            <v>Alat</v>
          </cell>
          <cell r="P1437">
            <v>0.91953672806511211</v>
          </cell>
        </row>
        <row r="1438">
          <cell r="C1438">
            <v>93001.3</v>
          </cell>
          <cell r="E1438" t="str">
            <v/>
          </cell>
          <cell r="J1438">
            <v>0</v>
          </cell>
          <cell r="K1438">
            <v>0</v>
          </cell>
          <cell r="M1438">
            <v>0</v>
          </cell>
          <cell r="O1438">
            <v>0</v>
          </cell>
          <cell r="Q1438">
            <v>0</v>
          </cell>
          <cell r="U1438">
            <v>0</v>
          </cell>
          <cell r="V1438">
            <v>1</v>
          </cell>
        </row>
        <row r="1439">
          <cell r="C1439">
            <v>93011.3</v>
          </cell>
          <cell r="E1439" t="str">
            <v/>
          </cell>
          <cell r="J1439">
            <v>0</v>
          </cell>
          <cell r="K1439">
            <v>0</v>
          </cell>
          <cell r="M1439">
            <v>0</v>
          </cell>
          <cell r="O1439">
            <v>0</v>
          </cell>
          <cell r="Q1439">
            <v>0</v>
          </cell>
          <cell r="U1439">
            <v>0</v>
          </cell>
          <cell r="V1439">
            <v>1</v>
          </cell>
        </row>
        <row r="1440">
          <cell r="C1440">
            <v>93021.3</v>
          </cell>
          <cell r="E1440" t="str">
            <v/>
          </cell>
          <cell r="J1440">
            <v>0</v>
          </cell>
          <cell r="K1440">
            <v>0</v>
          </cell>
          <cell r="M1440">
            <v>0</v>
          </cell>
          <cell r="O1440">
            <v>0</v>
          </cell>
          <cell r="Q1440">
            <v>0</v>
          </cell>
          <cell r="U1440">
            <v>0</v>
          </cell>
          <cell r="V1440">
            <v>1</v>
          </cell>
        </row>
        <row r="1441">
          <cell r="C1441">
            <v>93031.3</v>
          </cell>
          <cell r="E1441" t="str">
            <v/>
          </cell>
          <cell r="J1441">
            <v>0</v>
          </cell>
          <cell r="K1441">
            <v>0</v>
          </cell>
          <cell r="M1441">
            <v>0</v>
          </cell>
          <cell r="O1441">
            <v>0</v>
          </cell>
          <cell r="Q1441">
            <v>0</v>
          </cell>
          <cell r="U1441">
            <v>0</v>
          </cell>
          <cell r="V1441">
            <v>1</v>
          </cell>
        </row>
        <row r="1442">
          <cell r="C1442">
            <v>93041.3</v>
          </cell>
          <cell r="E1442" t="str">
            <v/>
          </cell>
          <cell r="J1442">
            <v>0</v>
          </cell>
          <cell r="K1442">
            <v>0</v>
          </cell>
          <cell r="M1442">
            <v>0</v>
          </cell>
          <cell r="O1442">
            <v>0</v>
          </cell>
          <cell r="Q1442">
            <v>0</v>
          </cell>
          <cell r="U1442">
            <v>0</v>
          </cell>
          <cell r="V1442">
            <v>1</v>
          </cell>
        </row>
        <row r="1443">
          <cell r="C1443">
            <v>93051.3</v>
          </cell>
          <cell r="P1443">
            <v>0</v>
          </cell>
        </row>
        <row r="1444">
          <cell r="E1444" t="str">
            <v>Sub Total</v>
          </cell>
          <cell r="O1444">
            <v>12237.66</v>
          </cell>
        </row>
        <row r="1445">
          <cell r="E1445" t="str">
            <v>Biaya Tidak Langsung dan Laba</v>
          </cell>
          <cell r="J1445">
            <v>0.1</v>
          </cell>
          <cell r="O1445">
            <v>1223.76</v>
          </cell>
        </row>
        <row r="1446">
          <cell r="E1446" t="str">
            <v>Jumlah Harga</v>
          </cell>
          <cell r="O1446">
            <v>13461.42</v>
          </cell>
        </row>
        <row r="1447">
          <cell r="D1447">
            <v>93005</v>
          </cell>
          <cell r="E1447" t="str">
            <v>Harga Satuan Pekerjaan</v>
          </cell>
          <cell r="J1447" t="str">
            <v>m2</v>
          </cell>
          <cell r="K1447" t="str">
            <v/>
          </cell>
          <cell r="O1447">
            <v>13461.42</v>
          </cell>
        </row>
        <row r="1454">
          <cell r="E1454" t="str">
            <v>Analisa Harga Satuan (Breakdown of Unit Rate)</v>
          </cell>
        </row>
        <row r="1456">
          <cell r="E1456" t="str">
            <v>Lokasi</v>
          </cell>
          <cell r="I1456" t="str">
            <v>:</v>
          </cell>
          <cell r="J1456" t="str">
            <v>Proyek PLB, Paket LCB-6 Lot-4</v>
          </cell>
        </row>
        <row r="1457">
          <cell r="D1457">
            <v>94000</v>
          </cell>
          <cell r="E1457" t="str">
            <v>No. Item</v>
          </cell>
          <cell r="I1457" t="str">
            <v>:</v>
          </cell>
          <cell r="J1457" t="str">
            <v>III.1.3</v>
          </cell>
          <cell r="K1457" t="str">
            <v>(P3A Building)</v>
          </cell>
          <cell r="Q1457" t="str">
            <v>III.1.3</v>
          </cell>
          <cell r="R1457" t="str">
            <v>(P3A Building)</v>
          </cell>
          <cell r="U1457" t="str">
            <v>HSP Per</v>
          </cell>
        </row>
        <row r="1458">
          <cell r="C1458">
            <v>94000</v>
          </cell>
          <cell r="D1458">
            <v>94000</v>
          </cell>
          <cell r="E1458" t="str">
            <v>Item Pekerjaan</v>
          </cell>
          <cell r="I1458" t="str">
            <v>:</v>
          </cell>
          <cell r="J1458" t="str">
            <v>Pekerjaan lisplank papan</v>
          </cell>
          <cell r="Q1458" t="str">
            <v>Volume</v>
          </cell>
          <cell r="R1458" t="str">
            <v>=</v>
          </cell>
          <cell r="S1458">
            <v>12.13</v>
          </cell>
          <cell r="T1458" t="str">
            <v>m2</v>
          </cell>
          <cell r="U1458">
            <v>1</v>
          </cell>
          <cell r="V1458" t="str">
            <v>m3</v>
          </cell>
        </row>
        <row r="1459">
          <cell r="Q1459" t="str">
            <v>UPAH</v>
          </cell>
          <cell r="R1459" t="str">
            <v>BAHAN</v>
          </cell>
          <cell r="S1459" t="str">
            <v>ALAT</v>
          </cell>
        </row>
        <row r="1460">
          <cell r="D1460">
            <v>94000</v>
          </cell>
          <cell r="E1460" t="str">
            <v>Uraian Tugas</v>
          </cell>
          <cell r="I1460" t="str">
            <v>:</v>
          </cell>
          <cell r="Q1460">
            <v>21750</v>
          </cell>
          <cell r="R1460">
            <v>18645</v>
          </cell>
          <cell r="S1460">
            <v>0</v>
          </cell>
        </row>
        <row r="1462">
          <cell r="D1462">
            <v>94000</v>
          </cell>
          <cell r="E1462" t="str">
            <v>Kapasitas Produksi</v>
          </cell>
          <cell r="I1462" t="str">
            <v>:</v>
          </cell>
          <cell r="J1462">
            <v>1</v>
          </cell>
          <cell r="K1462" t="str">
            <v>m2</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cell r="Q1464" t="str">
            <v>(Prod/Jam)/Nos</v>
          </cell>
          <cell r="R1464" t="str">
            <v>Prod/Jam</v>
          </cell>
          <cell r="S1464" t="str">
            <v>Jam Opr</v>
          </cell>
          <cell r="T1464" t="str">
            <v>Prod/Hari</v>
          </cell>
          <cell r="U1464" t="str">
            <v>Nos</v>
          </cell>
          <cell r="V1464" t="str">
            <v>Involve</v>
          </cell>
        </row>
        <row r="1465">
          <cell r="L1465" t="str">
            <v>(Rp.)</v>
          </cell>
          <cell r="N1465" t="str">
            <v>(Rp.)</v>
          </cell>
          <cell r="Q1465">
            <v>1</v>
          </cell>
          <cell r="R1465">
            <v>0</v>
          </cell>
          <cell r="S1465">
            <v>7</v>
          </cell>
          <cell r="T1465">
            <v>0</v>
          </cell>
        </row>
        <row r="1466">
          <cell r="E1466" t="str">
            <v>I</v>
          </cell>
          <cell r="G1466" t="str">
            <v>Bahan</v>
          </cell>
        </row>
        <row r="1467">
          <cell r="C1467">
            <v>94001.1</v>
          </cell>
          <cell r="E1467">
            <v>1</v>
          </cell>
          <cell r="G1467" t="str">
            <v>Kayu, klas II</v>
          </cell>
          <cell r="J1467" t="str">
            <v>m3</v>
          </cell>
          <cell r="K1467">
            <v>0.02</v>
          </cell>
          <cell r="M1467">
            <v>1050000</v>
          </cell>
          <cell r="O1467">
            <v>21000</v>
          </cell>
          <cell r="Q1467">
            <v>0</v>
          </cell>
          <cell r="U1467">
            <v>0</v>
          </cell>
          <cell r="V1467">
            <v>1</v>
          </cell>
        </row>
        <row r="1468">
          <cell r="C1468">
            <v>94011.1</v>
          </cell>
          <cell r="E1468">
            <v>2</v>
          </cell>
          <cell r="G1468" t="str">
            <v>Paku</v>
          </cell>
          <cell r="J1468" t="str">
            <v>kg</v>
          </cell>
          <cell r="K1468">
            <v>0.1</v>
          </cell>
          <cell r="M1468">
            <v>7500</v>
          </cell>
          <cell r="O1468">
            <v>750</v>
          </cell>
          <cell r="Q1468">
            <v>0</v>
          </cell>
          <cell r="U1468">
            <v>0</v>
          </cell>
          <cell r="V1468">
            <v>1</v>
          </cell>
        </row>
        <row r="1469">
          <cell r="C1469">
            <v>94021.1</v>
          </cell>
          <cell r="E1469" t="str">
            <v/>
          </cell>
          <cell r="I1469" t="str">
            <v/>
          </cell>
          <cell r="J1469">
            <v>0</v>
          </cell>
          <cell r="K1469">
            <v>0</v>
          </cell>
          <cell r="M1469">
            <v>0</v>
          </cell>
          <cell r="O1469">
            <v>0</v>
          </cell>
          <cell r="Q1469">
            <v>0</v>
          </cell>
          <cell r="U1469">
            <v>0</v>
          </cell>
        </row>
        <row r="1470">
          <cell r="C1470">
            <v>94031.1</v>
          </cell>
          <cell r="E1470" t="str">
            <v/>
          </cell>
          <cell r="J1470">
            <v>0</v>
          </cell>
          <cell r="K1470">
            <v>0</v>
          </cell>
          <cell r="M1470">
            <v>0</v>
          </cell>
          <cell r="O1470">
            <v>0</v>
          </cell>
          <cell r="Q1470">
            <v>0</v>
          </cell>
          <cell r="U1470">
            <v>0</v>
          </cell>
        </row>
        <row r="1471">
          <cell r="C1471">
            <v>94041.1</v>
          </cell>
          <cell r="E1471" t="str">
            <v/>
          </cell>
          <cell r="J1471">
            <v>0</v>
          </cell>
          <cell r="K1471">
            <v>0</v>
          </cell>
          <cell r="M1471">
            <v>0</v>
          </cell>
          <cell r="O1471">
            <v>0</v>
          </cell>
          <cell r="Q1471">
            <v>0</v>
          </cell>
        </row>
        <row r="1472">
          <cell r="C1472">
            <v>94051.1</v>
          </cell>
          <cell r="P1472">
            <v>21750</v>
          </cell>
        </row>
        <row r="1473">
          <cell r="E1473" t="str">
            <v>II</v>
          </cell>
          <cell r="G1473" t="str">
            <v>Tenaga</v>
          </cell>
        </row>
        <row r="1474">
          <cell r="C1474">
            <v>94001.2</v>
          </cell>
          <cell r="E1474">
            <v>1</v>
          </cell>
          <cell r="G1474" t="str">
            <v>Mandor</v>
          </cell>
          <cell r="J1474" t="str">
            <v>OH</v>
          </cell>
          <cell r="K1474">
            <v>7.0000000000000001E-3</v>
          </cell>
          <cell r="M1474">
            <v>35000</v>
          </cell>
          <cell r="O1474">
            <v>245</v>
          </cell>
          <cell r="P1474">
            <v>0.5</v>
          </cell>
          <cell r="Q1474">
            <v>0</v>
          </cell>
          <cell r="U1474">
            <v>1</v>
          </cell>
          <cell r="V1474">
            <v>1</v>
          </cell>
        </row>
        <row r="1475">
          <cell r="C1475">
            <v>94011.199999999997</v>
          </cell>
          <cell r="E1475">
            <v>2</v>
          </cell>
          <cell r="G1475" t="str">
            <v>Kepala Tukang Kayu</v>
          </cell>
          <cell r="J1475" t="str">
            <v>OH</v>
          </cell>
          <cell r="K1475">
            <v>0.04</v>
          </cell>
          <cell r="M1475">
            <v>40000</v>
          </cell>
          <cell r="O1475">
            <v>1600</v>
          </cell>
          <cell r="P1475">
            <v>0.91959596511477026</v>
          </cell>
          <cell r="Q1475">
            <v>0</v>
          </cell>
          <cell r="V1475">
            <v>1</v>
          </cell>
        </row>
        <row r="1476">
          <cell r="C1476">
            <v>94021.2</v>
          </cell>
          <cell r="E1476">
            <v>3</v>
          </cell>
          <cell r="G1476" t="str">
            <v>Tukang Kayu</v>
          </cell>
          <cell r="J1476" t="str">
            <v>OH</v>
          </cell>
          <cell r="K1476">
            <v>0.4</v>
          </cell>
          <cell r="M1476">
            <v>35000</v>
          </cell>
          <cell r="O1476">
            <v>14000</v>
          </cell>
          <cell r="Q1476">
            <v>0</v>
          </cell>
          <cell r="V1476">
            <v>1</v>
          </cell>
        </row>
        <row r="1477">
          <cell r="C1477">
            <v>94031.2</v>
          </cell>
          <cell r="E1477">
            <v>4</v>
          </cell>
          <cell r="G1477" t="str">
            <v>Pekerja</v>
          </cell>
          <cell r="J1477" t="str">
            <v>OH</v>
          </cell>
          <cell r="K1477">
            <v>0.14000000000000001</v>
          </cell>
          <cell r="M1477">
            <v>20000</v>
          </cell>
          <cell r="O1477">
            <v>2800</v>
          </cell>
          <cell r="Q1477">
            <v>0</v>
          </cell>
          <cell r="V1477">
            <v>1</v>
          </cell>
        </row>
        <row r="1478">
          <cell r="C1478">
            <v>94041.2</v>
          </cell>
          <cell r="E1478" t="str">
            <v/>
          </cell>
          <cell r="J1478">
            <v>0</v>
          </cell>
          <cell r="K1478">
            <v>0</v>
          </cell>
          <cell r="M1478">
            <v>0</v>
          </cell>
          <cell r="O1478">
            <v>0</v>
          </cell>
          <cell r="Q1478">
            <v>0</v>
          </cell>
          <cell r="V1478">
            <v>1</v>
          </cell>
        </row>
        <row r="1479">
          <cell r="C1479">
            <v>94051.199999999997</v>
          </cell>
          <cell r="P1479">
            <v>18645</v>
          </cell>
        </row>
        <row r="1481">
          <cell r="E1481" t="str">
            <v>III</v>
          </cell>
          <cell r="G1481" t="str">
            <v>Alat</v>
          </cell>
        </row>
        <row r="1482">
          <cell r="C1482">
            <v>94001.3</v>
          </cell>
          <cell r="E1482" t="str">
            <v/>
          </cell>
          <cell r="J1482">
            <v>0</v>
          </cell>
          <cell r="K1482">
            <v>0</v>
          </cell>
          <cell r="M1482">
            <v>0</v>
          </cell>
          <cell r="O1482">
            <v>0</v>
          </cell>
          <cell r="Q1482">
            <v>0</v>
          </cell>
          <cell r="U1482">
            <v>0</v>
          </cell>
          <cell r="V1482">
            <v>1</v>
          </cell>
        </row>
        <row r="1483">
          <cell r="C1483">
            <v>94011.3</v>
          </cell>
          <cell r="E1483" t="str">
            <v/>
          </cell>
          <cell r="J1483">
            <v>0</v>
          </cell>
          <cell r="K1483">
            <v>0</v>
          </cell>
          <cell r="M1483">
            <v>0</v>
          </cell>
          <cell r="O1483">
            <v>0</v>
          </cell>
          <cell r="Q1483">
            <v>0</v>
          </cell>
          <cell r="U1483">
            <v>0</v>
          </cell>
          <cell r="V1483">
            <v>1</v>
          </cell>
        </row>
        <row r="1484">
          <cell r="C1484">
            <v>94021.3</v>
          </cell>
          <cell r="E1484" t="str">
            <v/>
          </cell>
          <cell r="J1484">
            <v>0</v>
          </cell>
          <cell r="K1484">
            <v>0</v>
          </cell>
          <cell r="M1484">
            <v>0</v>
          </cell>
          <cell r="O1484">
            <v>0</v>
          </cell>
          <cell r="Q1484">
            <v>0</v>
          </cell>
          <cell r="U1484">
            <v>0</v>
          </cell>
          <cell r="V1484">
            <v>1</v>
          </cell>
        </row>
        <row r="1485">
          <cell r="C1485">
            <v>94031.3</v>
          </cell>
          <cell r="E1485" t="str">
            <v/>
          </cell>
          <cell r="J1485">
            <v>0</v>
          </cell>
          <cell r="K1485">
            <v>0</v>
          </cell>
          <cell r="M1485">
            <v>0</v>
          </cell>
          <cell r="O1485">
            <v>0</v>
          </cell>
          <cell r="Q1485">
            <v>0</v>
          </cell>
          <cell r="U1485">
            <v>0</v>
          </cell>
          <cell r="V1485">
            <v>1</v>
          </cell>
        </row>
        <row r="1486">
          <cell r="C1486">
            <v>94041.3</v>
          </cell>
          <cell r="E1486" t="str">
            <v/>
          </cell>
          <cell r="J1486">
            <v>0</v>
          </cell>
          <cell r="K1486">
            <v>0</v>
          </cell>
          <cell r="M1486">
            <v>0</v>
          </cell>
          <cell r="O1486">
            <v>0</v>
          </cell>
          <cell r="Q1486">
            <v>0</v>
          </cell>
          <cell r="U1486">
            <v>0</v>
          </cell>
          <cell r="V1486">
            <v>1</v>
          </cell>
        </row>
        <row r="1487">
          <cell r="C1487">
            <v>94051.3</v>
          </cell>
          <cell r="P1487">
            <v>0</v>
          </cell>
        </row>
        <row r="1488">
          <cell r="E1488" t="str">
            <v>Sub Total</v>
          </cell>
          <cell r="O1488">
            <v>40395</v>
          </cell>
        </row>
        <row r="1489">
          <cell r="E1489" t="str">
            <v>Biaya Tidak Langsung dan Laba</v>
          </cell>
          <cell r="J1489">
            <v>0.1</v>
          </cell>
          <cell r="O1489">
            <v>4039.5</v>
          </cell>
        </row>
        <row r="1490">
          <cell r="E1490" t="str">
            <v>Jumlah Harga</v>
          </cell>
          <cell r="O1490">
            <v>44434.5</v>
          </cell>
        </row>
        <row r="1491">
          <cell r="D1491">
            <v>94005</v>
          </cell>
          <cell r="E1491" t="str">
            <v>Harga Satuan Pekerjaan</v>
          </cell>
          <cell r="J1491" t="str">
            <v>m2</v>
          </cell>
          <cell r="K1491" t="str">
            <v/>
          </cell>
          <cell r="O1491">
            <v>44434.5</v>
          </cell>
        </row>
        <row r="1498">
          <cell r="E1498" t="str">
            <v>Analisa Harga Satuan (Breakdown of Unit Rate)</v>
          </cell>
        </row>
        <row r="1500">
          <cell r="E1500" t="str">
            <v>Lokasi</v>
          </cell>
          <cell r="I1500" t="str">
            <v>:</v>
          </cell>
          <cell r="J1500" t="str">
            <v>Proyek PLB, Paket LCB-6 Lot-4</v>
          </cell>
        </row>
        <row r="1501">
          <cell r="D1501">
            <v>95000</v>
          </cell>
          <cell r="E1501" t="str">
            <v>No. Item</v>
          </cell>
          <cell r="I1501" t="str">
            <v>:</v>
          </cell>
          <cell r="J1501" t="str">
            <v>III.2.1</v>
          </cell>
          <cell r="K1501" t="str">
            <v>(P3A Building)</v>
          </cell>
          <cell r="Q1501" t="str">
            <v>III.2.1</v>
          </cell>
          <cell r="R1501" t="str">
            <v>(P3A Building)</v>
          </cell>
          <cell r="U1501" t="str">
            <v>HSP Per</v>
          </cell>
        </row>
        <row r="1502">
          <cell r="C1502">
            <v>95000</v>
          </cell>
          <cell r="D1502">
            <v>95000</v>
          </cell>
          <cell r="E1502" t="str">
            <v>Item Pekerjaan</v>
          </cell>
          <cell r="I1502" t="str">
            <v>:</v>
          </cell>
          <cell r="J1502" t="str">
            <v>Memasang atap BJLS 30</v>
          </cell>
          <cell r="Q1502" t="str">
            <v>Volume</v>
          </cell>
          <cell r="R1502" t="str">
            <v>=</v>
          </cell>
          <cell r="S1502">
            <v>98.64</v>
          </cell>
          <cell r="T1502" t="str">
            <v>m2</v>
          </cell>
          <cell r="U1502">
            <v>1</v>
          </cell>
          <cell r="V1502" t="str">
            <v>m3</v>
          </cell>
        </row>
        <row r="1503">
          <cell r="Q1503" t="str">
            <v>UPAH</v>
          </cell>
          <cell r="R1503" t="str">
            <v>BAHAN</v>
          </cell>
          <cell r="S1503" t="str">
            <v>ALAT</v>
          </cell>
        </row>
        <row r="1504">
          <cell r="D1504">
            <v>95000</v>
          </cell>
          <cell r="E1504" t="str">
            <v>Uraian Tugas</v>
          </cell>
          <cell r="I1504" t="str">
            <v>:</v>
          </cell>
          <cell r="Q1504">
            <v>25625</v>
          </cell>
          <cell r="R1504">
            <v>4987.5</v>
          </cell>
          <cell r="S1504">
            <v>0</v>
          </cell>
        </row>
        <row r="1506">
          <cell r="D1506">
            <v>95000</v>
          </cell>
          <cell r="E1506" t="str">
            <v>Kapasitas Produksi</v>
          </cell>
          <cell r="I1506" t="str">
            <v>:</v>
          </cell>
          <cell r="J1506">
            <v>1</v>
          </cell>
          <cell r="K1506" t="str">
            <v>m2</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cell r="Q1508" t="str">
            <v>(Prod/Jam)/Nos</v>
          </cell>
          <cell r="R1508" t="str">
            <v>Prod/Jam</v>
          </cell>
          <cell r="S1508" t="str">
            <v>Jam Opr</v>
          </cell>
          <cell r="T1508" t="str">
            <v>Prod/Hari</v>
          </cell>
          <cell r="U1508" t="str">
            <v>Nos</v>
          </cell>
          <cell r="V1508" t="str">
            <v>Involve</v>
          </cell>
        </row>
        <row r="1509">
          <cell r="L1509" t="str">
            <v>(Rp.)</v>
          </cell>
          <cell r="N1509" t="str">
            <v>(Rp.)</v>
          </cell>
          <cell r="Q1509">
            <v>1</v>
          </cell>
          <cell r="R1509">
            <v>0</v>
          </cell>
          <cell r="S1509">
            <v>7</v>
          </cell>
          <cell r="T1509">
            <v>0</v>
          </cell>
        </row>
        <row r="1510">
          <cell r="E1510" t="str">
            <v>I</v>
          </cell>
          <cell r="G1510" t="str">
            <v>Bahan</v>
          </cell>
        </row>
        <row r="1511">
          <cell r="C1511">
            <v>95001.1</v>
          </cell>
          <cell r="E1511">
            <v>1</v>
          </cell>
          <cell r="G1511" t="str">
            <v>Seng Plat BJLS 30</v>
          </cell>
          <cell r="J1511" t="str">
            <v>lembar</v>
          </cell>
          <cell r="K1511">
            <v>0.625</v>
          </cell>
          <cell r="M1511">
            <v>39000</v>
          </cell>
          <cell r="O1511">
            <v>24375</v>
          </cell>
          <cell r="P1511">
            <v>1.575</v>
          </cell>
          <cell r="Q1511">
            <v>0</v>
          </cell>
          <cell r="U1511">
            <v>0</v>
          </cell>
          <cell r="V1511">
            <v>1</v>
          </cell>
        </row>
        <row r="1512">
          <cell r="C1512">
            <v>95011.1</v>
          </cell>
          <cell r="E1512">
            <v>2</v>
          </cell>
          <cell r="G1512" t="str">
            <v>Paku seng</v>
          </cell>
          <cell r="J1512" t="str">
            <v>kg</v>
          </cell>
          <cell r="K1512">
            <v>0.1</v>
          </cell>
          <cell r="M1512">
            <v>12500</v>
          </cell>
          <cell r="O1512">
            <v>1250</v>
          </cell>
          <cell r="Q1512">
            <v>0</v>
          </cell>
          <cell r="U1512">
            <v>0</v>
          </cell>
          <cell r="V1512">
            <v>1</v>
          </cell>
        </row>
        <row r="1513">
          <cell r="C1513">
            <v>95021.1</v>
          </cell>
          <cell r="E1513" t="str">
            <v/>
          </cell>
          <cell r="I1513" t="str">
            <v/>
          </cell>
          <cell r="J1513">
            <v>0</v>
          </cell>
          <cell r="K1513">
            <v>0</v>
          </cell>
          <cell r="M1513">
            <v>0</v>
          </cell>
          <cell r="O1513">
            <v>0</v>
          </cell>
          <cell r="Q1513">
            <v>0</v>
          </cell>
          <cell r="U1513">
            <v>0</v>
          </cell>
        </row>
        <row r="1514">
          <cell r="C1514">
            <v>95031.1</v>
          </cell>
          <cell r="E1514" t="str">
            <v/>
          </cell>
          <cell r="J1514">
            <v>0</v>
          </cell>
          <cell r="K1514">
            <v>0</v>
          </cell>
          <cell r="M1514">
            <v>0</v>
          </cell>
          <cell r="O1514">
            <v>0</v>
          </cell>
          <cell r="P1514">
            <v>0.958647793818307</v>
          </cell>
          <cell r="Q1514">
            <v>0</v>
          </cell>
          <cell r="U1514">
            <v>0</v>
          </cell>
        </row>
        <row r="1515">
          <cell r="C1515">
            <v>95041.1</v>
          </cell>
          <cell r="E1515" t="str">
            <v/>
          </cell>
          <cell r="J1515">
            <v>0</v>
          </cell>
          <cell r="K1515">
            <v>0</v>
          </cell>
          <cell r="M1515">
            <v>0</v>
          </cell>
          <cell r="O1515">
            <v>0</v>
          </cell>
          <cell r="Q1515">
            <v>0</v>
          </cell>
        </row>
        <row r="1516">
          <cell r="C1516">
            <v>95051.1</v>
          </cell>
          <cell r="P1516">
            <v>25625</v>
          </cell>
        </row>
        <row r="1517">
          <cell r="E1517" t="str">
            <v>II</v>
          </cell>
          <cell r="G1517" t="str">
            <v>Tenaga</v>
          </cell>
        </row>
        <row r="1518">
          <cell r="C1518">
            <v>95001.2</v>
          </cell>
          <cell r="E1518">
            <v>1</v>
          </cell>
          <cell r="G1518" t="str">
            <v>Mandor</v>
          </cell>
          <cell r="J1518" t="str">
            <v>OH</v>
          </cell>
          <cell r="K1518">
            <v>2.5000000000000001E-3</v>
          </cell>
          <cell r="M1518">
            <v>35000</v>
          </cell>
          <cell r="O1518">
            <v>87.5</v>
          </cell>
          <cell r="P1518">
            <v>0.5</v>
          </cell>
          <cell r="Q1518">
            <v>0</v>
          </cell>
          <cell r="U1518">
            <v>1</v>
          </cell>
          <cell r="V1518">
            <v>1</v>
          </cell>
        </row>
        <row r="1519">
          <cell r="C1519">
            <v>95011.199999999997</v>
          </cell>
          <cell r="E1519">
            <v>2</v>
          </cell>
          <cell r="G1519" t="str">
            <v>Kepala Tukang Kayu</v>
          </cell>
          <cell r="J1519" t="str">
            <v>OH</v>
          </cell>
          <cell r="K1519">
            <v>0.01</v>
          </cell>
          <cell r="M1519">
            <v>40000</v>
          </cell>
          <cell r="O1519">
            <v>400</v>
          </cell>
          <cell r="Q1519">
            <v>0</v>
          </cell>
          <cell r="U1519">
            <v>4</v>
          </cell>
          <cell r="V1519">
            <v>1</v>
          </cell>
        </row>
        <row r="1520">
          <cell r="C1520">
            <v>95021.2</v>
          </cell>
          <cell r="E1520">
            <v>3</v>
          </cell>
          <cell r="G1520" t="str">
            <v>Tukang Kayu</v>
          </cell>
          <cell r="J1520" t="str">
            <v>OH</v>
          </cell>
          <cell r="K1520">
            <v>0.1</v>
          </cell>
          <cell r="M1520">
            <v>35000</v>
          </cell>
          <cell r="O1520">
            <v>3500</v>
          </cell>
          <cell r="Q1520">
            <v>0</v>
          </cell>
          <cell r="V1520">
            <v>1</v>
          </cell>
        </row>
        <row r="1521">
          <cell r="C1521">
            <v>95031.2</v>
          </cell>
          <cell r="E1521">
            <v>4</v>
          </cell>
          <cell r="G1521" t="str">
            <v>Pekerja</v>
          </cell>
          <cell r="J1521" t="str">
            <v>OH</v>
          </cell>
          <cell r="K1521">
            <v>0.05</v>
          </cell>
          <cell r="M1521">
            <v>20000</v>
          </cell>
          <cell r="O1521">
            <v>1000</v>
          </cell>
          <cell r="Q1521">
            <v>0</v>
          </cell>
          <cell r="V1521">
            <v>1</v>
          </cell>
        </row>
        <row r="1522">
          <cell r="C1522">
            <v>95041.2</v>
          </cell>
          <cell r="E1522" t="str">
            <v/>
          </cell>
          <cell r="J1522">
            <v>0</v>
          </cell>
          <cell r="K1522">
            <v>0</v>
          </cell>
          <cell r="M1522">
            <v>0</v>
          </cell>
          <cell r="O1522">
            <v>0</v>
          </cell>
          <cell r="Q1522">
            <v>0</v>
          </cell>
          <cell r="V1522">
            <v>1</v>
          </cell>
        </row>
        <row r="1523">
          <cell r="C1523">
            <v>95051.199999999997</v>
          </cell>
          <cell r="P1523">
            <v>4987.5</v>
          </cell>
        </row>
        <row r="1525">
          <cell r="E1525" t="str">
            <v>III</v>
          </cell>
          <cell r="G1525" t="str">
            <v>Alat</v>
          </cell>
        </row>
        <row r="1526">
          <cell r="C1526">
            <v>95001.3</v>
          </cell>
          <cell r="E1526" t="str">
            <v/>
          </cell>
          <cell r="J1526">
            <v>0</v>
          </cell>
          <cell r="K1526">
            <v>0</v>
          </cell>
          <cell r="M1526">
            <v>0</v>
          </cell>
          <cell r="O1526">
            <v>0</v>
          </cell>
          <cell r="Q1526">
            <v>0</v>
          </cell>
          <cell r="U1526">
            <v>0</v>
          </cell>
          <cell r="V1526">
            <v>1</v>
          </cell>
        </row>
        <row r="1527">
          <cell r="C1527">
            <v>95011.3</v>
          </cell>
          <cell r="E1527" t="str">
            <v/>
          </cell>
          <cell r="J1527">
            <v>0</v>
          </cell>
          <cell r="K1527">
            <v>0</v>
          </cell>
          <cell r="M1527">
            <v>0</v>
          </cell>
          <cell r="O1527">
            <v>0</v>
          </cell>
          <cell r="Q1527">
            <v>0</v>
          </cell>
          <cell r="U1527">
            <v>0</v>
          </cell>
          <cell r="V1527">
            <v>1</v>
          </cell>
        </row>
        <row r="1528">
          <cell r="C1528">
            <v>95021.3</v>
          </cell>
          <cell r="E1528" t="str">
            <v/>
          </cell>
          <cell r="J1528">
            <v>0</v>
          </cell>
          <cell r="K1528">
            <v>0</v>
          </cell>
          <cell r="M1528">
            <v>0</v>
          </cell>
          <cell r="O1528">
            <v>0</v>
          </cell>
          <cell r="Q1528">
            <v>0</v>
          </cell>
          <cell r="U1528">
            <v>0</v>
          </cell>
          <cell r="V1528">
            <v>1</v>
          </cell>
        </row>
        <row r="1529">
          <cell r="C1529">
            <v>95031.3</v>
          </cell>
          <cell r="E1529" t="str">
            <v/>
          </cell>
          <cell r="J1529">
            <v>0</v>
          </cell>
          <cell r="K1529">
            <v>0</v>
          </cell>
          <cell r="M1529">
            <v>0</v>
          </cell>
          <cell r="O1529">
            <v>0</v>
          </cell>
          <cell r="Q1529">
            <v>0</v>
          </cell>
          <cell r="U1529">
            <v>0</v>
          </cell>
          <cell r="V1529">
            <v>1</v>
          </cell>
        </row>
        <row r="1530">
          <cell r="C1530">
            <v>95041.3</v>
          </cell>
          <cell r="E1530" t="str">
            <v/>
          </cell>
          <cell r="J1530">
            <v>0</v>
          </cell>
          <cell r="K1530">
            <v>0</v>
          </cell>
          <cell r="M1530">
            <v>0</v>
          </cell>
          <cell r="O1530">
            <v>0</v>
          </cell>
          <cell r="Q1530">
            <v>0</v>
          </cell>
          <cell r="U1530">
            <v>0</v>
          </cell>
          <cell r="V1530">
            <v>1</v>
          </cell>
        </row>
        <row r="1531">
          <cell r="C1531">
            <v>95051.3</v>
          </cell>
          <cell r="P1531">
            <v>0</v>
          </cell>
        </row>
        <row r="1532">
          <cell r="E1532" t="str">
            <v>Sub Total</v>
          </cell>
          <cell r="O1532">
            <v>30612.5</v>
          </cell>
        </row>
        <row r="1533">
          <cell r="E1533" t="str">
            <v>Biaya Tidak Langsung dan Laba</v>
          </cell>
          <cell r="J1533">
            <v>0.1</v>
          </cell>
          <cell r="O1533">
            <v>3061.25</v>
          </cell>
        </row>
        <row r="1534">
          <cell r="E1534" t="str">
            <v>Jumlah Harga</v>
          </cell>
          <cell r="O1534">
            <v>33673.75</v>
          </cell>
        </row>
        <row r="1535">
          <cell r="D1535">
            <v>95005</v>
          </cell>
          <cell r="E1535" t="str">
            <v>Harga Satuan Pekerjaan</v>
          </cell>
          <cell r="J1535" t="str">
            <v>m2</v>
          </cell>
          <cell r="K1535" t="str">
            <v/>
          </cell>
          <cell r="O1535">
            <v>33673.75</v>
          </cell>
        </row>
        <row r="1542">
          <cell r="E1542" t="str">
            <v>Analisa Harga Satuan (Breakdown of Unit Rate)</v>
          </cell>
        </row>
        <row r="1544">
          <cell r="E1544" t="str">
            <v>Lokasi</v>
          </cell>
          <cell r="I1544" t="str">
            <v>:</v>
          </cell>
          <cell r="J1544" t="str">
            <v>Proyek PLB, Paket LCB-6 Lot-4</v>
          </cell>
        </row>
        <row r="1545">
          <cell r="D1545">
            <v>96000</v>
          </cell>
          <cell r="E1545" t="str">
            <v>No. Item</v>
          </cell>
          <cell r="I1545" t="str">
            <v>:</v>
          </cell>
          <cell r="J1545" t="str">
            <v>IV.1</v>
          </cell>
          <cell r="K1545" t="str">
            <v>(P3A Building)</v>
          </cell>
          <cell r="Q1545" t="str">
            <v>IV.1</v>
          </cell>
          <cell r="R1545" t="str">
            <v>(P3A Building)</v>
          </cell>
          <cell r="U1545" t="str">
            <v>HSP Per</v>
          </cell>
        </row>
        <row r="1546">
          <cell r="C1546">
            <v>96000</v>
          </cell>
          <cell r="D1546">
            <v>96000</v>
          </cell>
          <cell r="E1546" t="str">
            <v>Item Pekerjaan</v>
          </cell>
          <cell r="I1546" t="str">
            <v>:</v>
          </cell>
          <cell r="J1546" t="str">
            <v>Pasang rangka langit-langit dan triplek t=4mm</v>
          </cell>
          <cell r="Q1546" t="str">
            <v>Volume</v>
          </cell>
          <cell r="R1546" t="str">
            <v>=</v>
          </cell>
          <cell r="S1546">
            <v>47.77</v>
          </cell>
          <cell r="T1546" t="str">
            <v>m2</v>
          </cell>
          <cell r="U1546">
            <v>1</v>
          </cell>
          <cell r="V1546" t="str">
            <v>m3</v>
          </cell>
        </row>
        <row r="1547">
          <cell r="Q1547" t="str">
            <v>UPAH</v>
          </cell>
          <cell r="R1547" t="str">
            <v>BAHAN</v>
          </cell>
          <cell r="S1547" t="str">
            <v>ALAT</v>
          </cell>
        </row>
        <row r="1548">
          <cell r="D1548">
            <v>96000</v>
          </cell>
          <cell r="E1548" t="str">
            <v>Uraian Tugas</v>
          </cell>
          <cell r="I1548" t="str">
            <v>:</v>
          </cell>
          <cell r="Q1548">
            <v>28627.77</v>
          </cell>
          <cell r="R1548">
            <v>9975</v>
          </cell>
          <cell r="S1548">
            <v>0</v>
          </cell>
        </row>
        <row r="1550">
          <cell r="D1550">
            <v>96000</v>
          </cell>
          <cell r="E1550" t="str">
            <v>Kapasitas Produksi</v>
          </cell>
          <cell r="I1550" t="str">
            <v>:</v>
          </cell>
          <cell r="J1550">
            <v>1</v>
          </cell>
          <cell r="K1550" t="str">
            <v>m2</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cell r="Q1552" t="str">
            <v>(Prod/Jam)/Nos</v>
          </cell>
          <cell r="R1552" t="str">
            <v>Prod/Jam</v>
          </cell>
          <cell r="S1552" t="str">
            <v>Jam Opr</v>
          </cell>
          <cell r="T1552" t="str">
            <v>Prod/Hari</v>
          </cell>
          <cell r="U1552" t="str">
            <v>Nos</v>
          </cell>
          <cell r="V1552" t="str">
            <v>Involve</v>
          </cell>
        </row>
        <row r="1553">
          <cell r="L1553" t="str">
            <v>(Rp.)</v>
          </cell>
          <cell r="N1553" t="str">
            <v>(Rp.)</v>
          </cell>
          <cell r="Q1553">
            <v>1</v>
          </cell>
          <cell r="R1553">
            <v>0</v>
          </cell>
          <cell r="S1553">
            <v>7</v>
          </cell>
          <cell r="T1553">
            <v>0</v>
          </cell>
        </row>
        <row r="1554">
          <cell r="E1554" t="str">
            <v>I</v>
          </cell>
          <cell r="G1554" t="str">
            <v>Bahan</v>
          </cell>
        </row>
        <row r="1555">
          <cell r="C1555">
            <v>96001.1</v>
          </cell>
          <cell r="E1555">
            <v>1</v>
          </cell>
          <cell r="G1555" t="str">
            <v>Kayu, klas II</v>
          </cell>
          <cell r="J1555" t="str">
            <v>m3</v>
          </cell>
          <cell r="K1555">
            <v>1.2E-2</v>
          </cell>
          <cell r="M1555">
            <v>1050000</v>
          </cell>
          <cell r="O1555">
            <v>12600</v>
          </cell>
          <cell r="Q1555">
            <v>0</v>
          </cell>
          <cell r="U1555">
            <v>0</v>
          </cell>
          <cell r="V1555">
            <v>1</v>
          </cell>
        </row>
        <row r="1556">
          <cell r="C1556">
            <v>96011.1</v>
          </cell>
          <cell r="E1556">
            <v>2</v>
          </cell>
          <cell r="G1556" t="str">
            <v>Triplek 120x240x4mm</v>
          </cell>
          <cell r="J1556" t="str">
            <v>lembar</v>
          </cell>
          <cell r="K1556">
            <v>0.38194444444444448</v>
          </cell>
          <cell r="M1556">
            <v>40000</v>
          </cell>
          <cell r="O1556">
            <v>15277.77</v>
          </cell>
          <cell r="Q1556">
            <v>0</v>
          </cell>
          <cell r="U1556">
            <v>0</v>
          </cell>
          <cell r="V1556">
            <v>1</v>
          </cell>
        </row>
        <row r="1557">
          <cell r="C1557">
            <v>96021.1</v>
          </cell>
          <cell r="E1557">
            <v>3</v>
          </cell>
          <cell r="G1557" t="str">
            <v>Paku</v>
          </cell>
          <cell r="I1557" t="str">
            <v/>
          </cell>
          <cell r="J1557" t="str">
            <v>kg</v>
          </cell>
          <cell r="K1557">
            <v>0.1</v>
          </cell>
          <cell r="M1557">
            <v>7500</v>
          </cell>
          <cell r="O1557">
            <v>750</v>
          </cell>
          <cell r="Q1557">
            <v>0</v>
          </cell>
          <cell r="U1557">
            <v>0</v>
          </cell>
        </row>
        <row r="1558">
          <cell r="C1558">
            <v>96031.1</v>
          </cell>
          <cell r="E1558" t="str">
            <v/>
          </cell>
          <cell r="J1558">
            <v>0</v>
          </cell>
          <cell r="K1558">
            <v>0</v>
          </cell>
          <cell r="M1558">
            <v>0</v>
          </cell>
          <cell r="O1558">
            <v>0</v>
          </cell>
          <cell r="Q1558">
            <v>0</v>
          </cell>
          <cell r="U1558">
            <v>0</v>
          </cell>
        </row>
        <row r="1559">
          <cell r="C1559">
            <v>96041.1</v>
          </cell>
          <cell r="E1559" t="str">
            <v/>
          </cell>
          <cell r="J1559">
            <v>0</v>
          </cell>
          <cell r="K1559">
            <v>0</v>
          </cell>
          <cell r="M1559">
            <v>0</v>
          </cell>
          <cell r="O1559">
            <v>0</v>
          </cell>
          <cell r="Q1559">
            <v>0</v>
          </cell>
        </row>
        <row r="1560">
          <cell r="C1560">
            <v>96051.1</v>
          </cell>
          <cell r="P1560">
            <v>28627.77</v>
          </cell>
        </row>
        <row r="1561">
          <cell r="E1561" t="str">
            <v>II</v>
          </cell>
          <cell r="G1561" t="str">
            <v>Tenaga</v>
          </cell>
        </row>
        <row r="1562">
          <cell r="C1562">
            <v>96001.2</v>
          </cell>
          <cell r="E1562">
            <v>1</v>
          </cell>
          <cell r="G1562" t="str">
            <v>Mandor</v>
          </cell>
          <cell r="J1562" t="str">
            <v>OH</v>
          </cell>
          <cell r="K1562">
            <v>5.0000000000000001E-3</v>
          </cell>
          <cell r="M1562">
            <v>35000</v>
          </cell>
          <cell r="O1562">
            <v>175</v>
          </cell>
          <cell r="Q1562">
            <v>0</v>
          </cell>
          <cell r="U1562">
            <v>1</v>
          </cell>
          <cell r="V1562">
            <v>1</v>
          </cell>
        </row>
        <row r="1563">
          <cell r="C1563">
            <v>96011.199999999997</v>
          </cell>
          <cell r="E1563">
            <v>2</v>
          </cell>
          <cell r="G1563" t="str">
            <v>Kepala Tukang Kayu</v>
          </cell>
          <cell r="J1563" t="str">
            <v>OH</v>
          </cell>
          <cell r="K1563">
            <v>0.02</v>
          </cell>
          <cell r="M1563">
            <v>40000</v>
          </cell>
          <cell r="O1563">
            <v>800</v>
          </cell>
          <cell r="Q1563">
            <v>0</v>
          </cell>
          <cell r="U1563">
            <v>4</v>
          </cell>
          <cell r="V1563">
            <v>1</v>
          </cell>
        </row>
        <row r="1564">
          <cell r="C1564">
            <v>96021.2</v>
          </cell>
          <cell r="E1564">
            <v>3</v>
          </cell>
          <cell r="G1564" t="str">
            <v>Tukang Kayu</v>
          </cell>
          <cell r="J1564" t="str">
            <v>OH</v>
          </cell>
          <cell r="K1564">
            <v>0.2</v>
          </cell>
          <cell r="M1564">
            <v>35000</v>
          </cell>
          <cell r="O1564">
            <v>7000</v>
          </cell>
          <cell r="Q1564">
            <v>0</v>
          </cell>
          <cell r="V1564">
            <v>1</v>
          </cell>
        </row>
        <row r="1565">
          <cell r="C1565">
            <v>96031.2</v>
          </cell>
          <cell r="E1565">
            <v>4</v>
          </cell>
          <cell r="G1565" t="str">
            <v>Pekerja</v>
          </cell>
          <cell r="J1565" t="str">
            <v>OH</v>
          </cell>
          <cell r="K1565">
            <v>0.1</v>
          </cell>
          <cell r="M1565">
            <v>20000</v>
          </cell>
          <cell r="O1565">
            <v>2000</v>
          </cell>
          <cell r="Q1565">
            <v>0</v>
          </cell>
          <cell r="V1565">
            <v>1</v>
          </cell>
        </row>
        <row r="1566">
          <cell r="C1566">
            <v>96041.2</v>
          </cell>
          <cell r="E1566" t="str">
            <v/>
          </cell>
          <cell r="J1566">
            <v>0</v>
          </cell>
          <cell r="K1566">
            <v>0</v>
          </cell>
          <cell r="M1566">
            <v>0</v>
          </cell>
          <cell r="O1566">
            <v>0</v>
          </cell>
          <cell r="Q1566">
            <v>0</v>
          </cell>
          <cell r="V1566">
            <v>1</v>
          </cell>
        </row>
        <row r="1567">
          <cell r="C1567">
            <v>96051.199999999997</v>
          </cell>
          <cell r="P1567">
            <v>9975</v>
          </cell>
        </row>
        <row r="1569">
          <cell r="E1569" t="str">
            <v>III</v>
          </cell>
          <cell r="G1569" t="str">
            <v>Alat</v>
          </cell>
        </row>
        <row r="1570">
          <cell r="C1570">
            <v>96001.3</v>
          </cell>
          <cell r="E1570" t="str">
            <v/>
          </cell>
          <cell r="J1570">
            <v>0</v>
          </cell>
          <cell r="K1570">
            <v>0</v>
          </cell>
          <cell r="M1570">
            <v>0</v>
          </cell>
          <cell r="O1570">
            <v>0</v>
          </cell>
          <cell r="Q1570">
            <v>0</v>
          </cell>
          <cell r="U1570">
            <v>0</v>
          </cell>
          <cell r="V1570">
            <v>1</v>
          </cell>
        </row>
        <row r="1571">
          <cell r="C1571">
            <v>96011.3</v>
          </cell>
          <cell r="E1571" t="str">
            <v/>
          </cell>
          <cell r="J1571">
            <v>0</v>
          </cell>
          <cell r="K1571">
            <v>0</v>
          </cell>
          <cell r="M1571">
            <v>0</v>
          </cell>
          <cell r="O1571">
            <v>0</v>
          </cell>
          <cell r="Q1571">
            <v>0</v>
          </cell>
          <cell r="U1571">
            <v>0</v>
          </cell>
          <cell r="V1571">
            <v>1</v>
          </cell>
        </row>
        <row r="1572">
          <cell r="C1572">
            <v>96021.3</v>
          </cell>
          <cell r="E1572" t="str">
            <v/>
          </cell>
          <cell r="J1572">
            <v>0</v>
          </cell>
          <cell r="K1572">
            <v>0</v>
          </cell>
          <cell r="M1572">
            <v>0</v>
          </cell>
          <cell r="O1572">
            <v>0</v>
          </cell>
          <cell r="Q1572">
            <v>0</v>
          </cell>
          <cell r="U1572">
            <v>0</v>
          </cell>
          <cell r="V1572">
            <v>1</v>
          </cell>
        </row>
        <row r="1573">
          <cell r="C1573">
            <v>96031.3</v>
          </cell>
          <cell r="E1573" t="str">
            <v/>
          </cell>
          <cell r="J1573">
            <v>0</v>
          </cell>
          <cell r="K1573">
            <v>0</v>
          </cell>
          <cell r="M1573">
            <v>0</v>
          </cell>
          <cell r="O1573">
            <v>0</v>
          </cell>
          <cell r="Q1573">
            <v>0</v>
          </cell>
          <cell r="U1573">
            <v>0</v>
          </cell>
          <cell r="V1573">
            <v>1</v>
          </cell>
        </row>
        <row r="1574">
          <cell r="C1574">
            <v>96041.3</v>
          </cell>
          <cell r="E1574" t="str">
            <v/>
          </cell>
          <cell r="J1574">
            <v>0</v>
          </cell>
          <cell r="K1574">
            <v>0</v>
          </cell>
          <cell r="M1574">
            <v>0</v>
          </cell>
          <cell r="O1574">
            <v>0</v>
          </cell>
          <cell r="Q1574">
            <v>0</v>
          </cell>
          <cell r="U1574">
            <v>0</v>
          </cell>
          <cell r="V1574">
            <v>1</v>
          </cell>
        </row>
        <row r="1575">
          <cell r="C1575">
            <v>96051.3</v>
          </cell>
          <cell r="P1575">
            <v>0</v>
          </cell>
        </row>
        <row r="1576">
          <cell r="E1576" t="str">
            <v>Sub Total</v>
          </cell>
          <cell r="O1576">
            <v>38602.770000000004</v>
          </cell>
        </row>
        <row r="1577">
          <cell r="E1577" t="str">
            <v>Biaya Tidak Langsung dan Laba</v>
          </cell>
          <cell r="J1577">
            <v>0.1</v>
          </cell>
          <cell r="O1577">
            <v>3860.27</v>
          </cell>
        </row>
        <row r="1578">
          <cell r="E1578" t="str">
            <v>Jumlah Harga</v>
          </cell>
          <cell r="O1578">
            <v>42463.040000000001</v>
          </cell>
        </row>
        <row r="1579">
          <cell r="D1579">
            <v>96005</v>
          </cell>
          <cell r="E1579" t="str">
            <v>Harga Satuan Pekerjaan</v>
          </cell>
          <cell r="J1579" t="str">
            <v>m2</v>
          </cell>
          <cell r="K1579" t="str">
            <v/>
          </cell>
          <cell r="O1579">
            <v>42463.040000000001</v>
          </cell>
        </row>
        <row r="1586">
          <cell r="E1586" t="str">
            <v>Analisa Harga Satuan (Breakdown of Unit Rate)</v>
          </cell>
        </row>
        <row r="1588">
          <cell r="E1588" t="str">
            <v>Lokasi</v>
          </cell>
          <cell r="I1588" t="str">
            <v>:</v>
          </cell>
          <cell r="J1588" t="str">
            <v>Proyek PLB, Paket LCB-6 Lot-4</v>
          </cell>
        </row>
        <row r="1589">
          <cell r="D1589">
            <v>97000</v>
          </cell>
          <cell r="E1589" t="str">
            <v>No. Item</v>
          </cell>
          <cell r="I1589" t="str">
            <v>:</v>
          </cell>
          <cell r="J1589" t="str">
            <v>V.1</v>
          </cell>
          <cell r="K1589" t="str">
            <v>(P3A Building)</v>
          </cell>
          <cell r="Q1589" t="str">
            <v>V.1</v>
          </cell>
          <cell r="R1589" t="str">
            <v>(P3A Building)</v>
          </cell>
          <cell r="U1589" t="str">
            <v>HSP Per</v>
          </cell>
        </row>
        <row r="1590">
          <cell r="C1590">
            <v>97000</v>
          </cell>
          <cell r="D1590">
            <v>97000</v>
          </cell>
          <cell r="E1590" t="str">
            <v>Item Pekerjaan</v>
          </cell>
          <cell r="I1590" t="str">
            <v>:</v>
          </cell>
          <cell r="J1590" t="str">
            <v>Plesteran dinding 1:3</v>
          </cell>
          <cell r="Q1590" t="str">
            <v>Volume</v>
          </cell>
          <cell r="R1590" t="str">
            <v>=</v>
          </cell>
          <cell r="S1590">
            <v>49.68</v>
          </cell>
          <cell r="T1590" t="str">
            <v>m2</v>
          </cell>
          <cell r="U1590">
            <v>1</v>
          </cell>
          <cell r="V1590" t="str">
            <v>m3</v>
          </cell>
        </row>
        <row r="1591">
          <cell r="Q1591" t="str">
            <v>UPAH</v>
          </cell>
          <cell r="R1591" t="str">
            <v>BAHAN</v>
          </cell>
          <cell r="S1591" t="str">
            <v>ALAT</v>
          </cell>
        </row>
        <row r="1592">
          <cell r="D1592">
            <v>97000</v>
          </cell>
          <cell r="E1592" t="str">
            <v>Uraian Tugas</v>
          </cell>
          <cell r="I1592" t="str">
            <v>:</v>
          </cell>
          <cell r="Q1592">
            <v>4319</v>
          </cell>
          <cell r="R1592">
            <v>16500</v>
          </cell>
          <cell r="S1592">
            <v>0</v>
          </cell>
        </row>
        <row r="1594">
          <cell r="D1594">
            <v>97000</v>
          </cell>
          <cell r="E1594" t="str">
            <v>Kapasitas Produksi</v>
          </cell>
          <cell r="I1594" t="str">
            <v>:</v>
          </cell>
          <cell r="J1594">
            <v>1</v>
          </cell>
          <cell r="K1594" t="str">
            <v>m2</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cell r="Q1596" t="str">
            <v>(Prod/Jam)/Nos</v>
          </cell>
          <cell r="R1596" t="str">
            <v>Prod/Jam</v>
          </cell>
          <cell r="S1596" t="str">
            <v>Jam Opr</v>
          </cell>
          <cell r="T1596" t="str">
            <v>Prod/Hari</v>
          </cell>
          <cell r="U1596" t="str">
            <v>Nos</v>
          </cell>
          <cell r="V1596" t="str">
            <v>Involve</v>
          </cell>
        </row>
        <row r="1597">
          <cell r="L1597" t="str">
            <v>(Rp.)</v>
          </cell>
          <cell r="N1597" t="str">
            <v>(Rp.)</v>
          </cell>
          <cell r="Q1597">
            <v>1</v>
          </cell>
          <cell r="R1597">
            <v>0</v>
          </cell>
          <cell r="S1597">
            <v>7</v>
          </cell>
          <cell r="T1597">
            <v>0</v>
          </cell>
        </row>
        <row r="1598">
          <cell r="E1598" t="str">
            <v>I</v>
          </cell>
          <cell r="G1598" t="str">
            <v>Bahan</v>
          </cell>
        </row>
        <row r="1599">
          <cell r="C1599">
            <v>97001.1</v>
          </cell>
          <cell r="E1599">
            <v>1</v>
          </cell>
          <cell r="G1599" t="str">
            <v>Pasir Pasang</v>
          </cell>
          <cell r="J1599" t="str">
            <v>m3</v>
          </cell>
          <cell r="K1599">
            <v>1.14E-2</v>
          </cell>
          <cell r="M1599">
            <v>35000</v>
          </cell>
          <cell r="O1599">
            <v>399</v>
          </cell>
          <cell r="Q1599">
            <v>0</v>
          </cell>
          <cell r="U1599">
            <v>0</v>
          </cell>
          <cell r="V1599">
            <v>1</v>
          </cell>
        </row>
        <row r="1600">
          <cell r="C1600">
            <v>97011.1</v>
          </cell>
          <cell r="E1600">
            <v>2</v>
          </cell>
          <cell r="G1600" t="str">
            <v>Semen Portland</v>
          </cell>
          <cell r="J1600" t="str">
            <v>kg</v>
          </cell>
          <cell r="K1600">
            <v>7.0000000000000009</v>
          </cell>
          <cell r="M1600">
            <v>560</v>
          </cell>
          <cell r="O1600">
            <v>3920</v>
          </cell>
          <cell r="Q1600">
            <v>0</v>
          </cell>
          <cell r="U1600">
            <v>0</v>
          </cell>
          <cell r="V1600">
            <v>1</v>
          </cell>
        </row>
        <row r="1601">
          <cell r="C1601">
            <v>97021.1</v>
          </cell>
          <cell r="E1601" t="str">
            <v/>
          </cell>
          <cell r="I1601" t="str">
            <v/>
          </cell>
          <cell r="J1601">
            <v>0</v>
          </cell>
          <cell r="K1601">
            <v>0</v>
          </cell>
          <cell r="M1601">
            <v>0</v>
          </cell>
          <cell r="O1601">
            <v>0</v>
          </cell>
          <cell r="Q1601">
            <v>0</v>
          </cell>
          <cell r="U1601">
            <v>0</v>
          </cell>
        </row>
        <row r="1602">
          <cell r="C1602">
            <v>97031.1</v>
          </cell>
          <cell r="E1602" t="str">
            <v/>
          </cell>
          <cell r="J1602">
            <v>0</v>
          </cell>
          <cell r="K1602">
            <v>0</v>
          </cell>
          <cell r="M1602">
            <v>0</v>
          </cell>
          <cell r="O1602">
            <v>0</v>
          </cell>
          <cell r="Q1602">
            <v>0</v>
          </cell>
          <cell r="U1602">
            <v>0</v>
          </cell>
        </row>
        <row r="1603">
          <cell r="C1603">
            <v>97041.1</v>
          </cell>
          <cell r="E1603" t="str">
            <v/>
          </cell>
          <cell r="J1603">
            <v>0</v>
          </cell>
          <cell r="K1603">
            <v>0</v>
          </cell>
          <cell r="M1603">
            <v>0</v>
          </cell>
          <cell r="O1603">
            <v>0</v>
          </cell>
          <cell r="Q1603">
            <v>0</v>
          </cell>
        </row>
        <row r="1604">
          <cell r="C1604">
            <v>97051.1</v>
          </cell>
          <cell r="P1604">
            <v>4319</v>
          </cell>
        </row>
        <row r="1605">
          <cell r="E1605" t="str">
            <v>II</v>
          </cell>
          <cell r="G1605" t="str">
            <v>Tenaga</v>
          </cell>
        </row>
        <row r="1606">
          <cell r="C1606">
            <v>97001.2</v>
          </cell>
          <cell r="E1606">
            <v>1</v>
          </cell>
          <cell r="G1606" t="str">
            <v>Mandor</v>
          </cell>
          <cell r="J1606" t="str">
            <v>OH</v>
          </cell>
          <cell r="K1606">
            <v>0.02</v>
          </cell>
          <cell r="M1606">
            <v>35000</v>
          </cell>
          <cell r="O1606">
            <v>700</v>
          </cell>
          <cell r="Q1606">
            <v>0</v>
          </cell>
          <cell r="U1606">
            <v>1</v>
          </cell>
          <cell r="V1606">
            <v>1</v>
          </cell>
        </row>
        <row r="1607">
          <cell r="C1607">
            <v>97011.199999999997</v>
          </cell>
          <cell r="E1607">
            <v>2</v>
          </cell>
          <cell r="G1607" t="str">
            <v>Kepala Tukang Batu</v>
          </cell>
          <cell r="J1607" t="str">
            <v>OH</v>
          </cell>
          <cell r="K1607">
            <v>0.02</v>
          </cell>
          <cell r="M1607">
            <v>40000</v>
          </cell>
          <cell r="O1607">
            <v>800</v>
          </cell>
          <cell r="Q1607">
            <v>0</v>
          </cell>
          <cell r="U1607">
            <v>4</v>
          </cell>
          <cell r="V1607">
            <v>1</v>
          </cell>
        </row>
        <row r="1608">
          <cell r="C1608">
            <v>97021.2</v>
          </cell>
          <cell r="E1608">
            <v>3</v>
          </cell>
          <cell r="G1608" t="str">
            <v>Tukang Batu</v>
          </cell>
          <cell r="J1608" t="str">
            <v>OH</v>
          </cell>
          <cell r="K1608">
            <v>0.2</v>
          </cell>
          <cell r="M1608">
            <v>35000</v>
          </cell>
          <cell r="O1608">
            <v>7000</v>
          </cell>
          <cell r="Q1608">
            <v>0</v>
          </cell>
          <cell r="V1608">
            <v>1</v>
          </cell>
        </row>
        <row r="1609">
          <cell r="C1609">
            <v>97031.2</v>
          </cell>
          <cell r="E1609">
            <v>4</v>
          </cell>
          <cell r="G1609" t="str">
            <v>Pekerja</v>
          </cell>
          <cell r="J1609" t="str">
            <v>OH</v>
          </cell>
          <cell r="K1609">
            <v>0.4</v>
          </cell>
          <cell r="M1609">
            <v>20000</v>
          </cell>
          <cell r="O1609">
            <v>8000</v>
          </cell>
          <cell r="Q1609">
            <v>0</v>
          </cell>
          <cell r="V1609">
            <v>1</v>
          </cell>
        </row>
        <row r="1610">
          <cell r="C1610">
            <v>97041.2</v>
          </cell>
          <cell r="E1610" t="str">
            <v/>
          </cell>
          <cell r="J1610">
            <v>0</v>
          </cell>
          <cell r="K1610">
            <v>0</v>
          </cell>
          <cell r="M1610">
            <v>0</v>
          </cell>
          <cell r="O1610">
            <v>0</v>
          </cell>
          <cell r="Q1610">
            <v>0</v>
          </cell>
          <cell r="V1610">
            <v>1</v>
          </cell>
        </row>
        <row r="1611">
          <cell r="C1611">
            <v>97051.199999999997</v>
          </cell>
          <cell r="P1611">
            <v>16500</v>
          </cell>
        </row>
        <row r="1613">
          <cell r="E1613" t="str">
            <v>III</v>
          </cell>
          <cell r="G1613" t="str">
            <v>Alat</v>
          </cell>
        </row>
        <row r="1614">
          <cell r="C1614">
            <v>97001.3</v>
          </cell>
          <cell r="E1614" t="str">
            <v/>
          </cell>
          <cell r="J1614">
            <v>0</v>
          </cell>
          <cell r="K1614">
            <v>0</v>
          </cell>
          <cell r="M1614">
            <v>0</v>
          </cell>
          <cell r="O1614">
            <v>0</v>
          </cell>
          <cell r="Q1614">
            <v>0</v>
          </cell>
          <cell r="U1614">
            <v>0</v>
          </cell>
          <cell r="V1614">
            <v>1</v>
          </cell>
        </row>
        <row r="1615">
          <cell r="C1615">
            <v>97011.3</v>
          </cell>
          <cell r="E1615" t="str">
            <v/>
          </cell>
          <cell r="J1615">
            <v>0</v>
          </cell>
          <cell r="K1615">
            <v>0</v>
          </cell>
          <cell r="M1615">
            <v>0</v>
          </cell>
          <cell r="O1615">
            <v>0</v>
          </cell>
          <cell r="Q1615">
            <v>0</v>
          </cell>
          <cell r="U1615">
            <v>0</v>
          </cell>
          <cell r="V1615">
            <v>1</v>
          </cell>
        </row>
        <row r="1616">
          <cell r="C1616">
            <v>97021.3</v>
          </cell>
          <cell r="E1616" t="str">
            <v/>
          </cell>
          <cell r="J1616">
            <v>0</v>
          </cell>
          <cell r="K1616">
            <v>0</v>
          </cell>
          <cell r="M1616">
            <v>0</v>
          </cell>
          <cell r="O1616">
            <v>0</v>
          </cell>
          <cell r="Q1616">
            <v>0</v>
          </cell>
          <cell r="U1616">
            <v>0</v>
          </cell>
          <cell r="V1616">
            <v>1</v>
          </cell>
        </row>
        <row r="1617">
          <cell r="C1617">
            <v>97031.3</v>
          </cell>
          <cell r="E1617" t="str">
            <v/>
          </cell>
          <cell r="J1617">
            <v>0</v>
          </cell>
          <cell r="K1617">
            <v>0</v>
          </cell>
          <cell r="M1617">
            <v>0</v>
          </cell>
          <cell r="O1617">
            <v>0</v>
          </cell>
          <cell r="Q1617">
            <v>0</v>
          </cell>
          <cell r="U1617">
            <v>0</v>
          </cell>
          <cell r="V1617">
            <v>1</v>
          </cell>
        </row>
        <row r="1618">
          <cell r="C1618">
            <v>97041.3</v>
          </cell>
          <cell r="E1618" t="str">
            <v/>
          </cell>
          <cell r="J1618">
            <v>0</v>
          </cell>
          <cell r="K1618">
            <v>0</v>
          </cell>
          <cell r="M1618">
            <v>0</v>
          </cell>
          <cell r="O1618">
            <v>0</v>
          </cell>
          <cell r="Q1618">
            <v>0</v>
          </cell>
          <cell r="U1618">
            <v>0</v>
          </cell>
          <cell r="V1618">
            <v>1</v>
          </cell>
        </row>
        <row r="1619">
          <cell r="C1619">
            <v>97051.3</v>
          </cell>
          <cell r="P1619">
            <v>0</v>
          </cell>
        </row>
        <row r="1620">
          <cell r="E1620" t="str">
            <v>Sub Total</v>
          </cell>
          <cell r="O1620">
            <v>20819</v>
          </cell>
        </row>
        <row r="1621">
          <cell r="E1621" t="str">
            <v>Biaya Tidak Langsung dan Laba</v>
          </cell>
          <cell r="J1621">
            <v>0.1</v>
          </cell>
          <cell r="O1621">
            <v>2081.9</v>
          </cell>
        </row>
        <row r="1622">
          <cell r="E1622" t="str">
            <v>Jumlah Harga</v>
          </cell>
          <cell r="O1622">
            <v>22900.9</v>
          </cell>
        </row>
        <row r="1623">
          <cell r="D1623">
            <v>97005</v>
          </cell>
          <cell r="E1623" t="str">
            <v>Harga Satuan Pekerjaan</v>
          </cell>
          <cell r="J1623" t="str">
            <v>m2</v>
          </cell>
          <cell r="K1623" t="str">
            <v/>
          </cell>
          <cell r="O1623">
            <v>22900.9</v>
          </cell>
        </row>
        <row r="1630">
          <cell r="E1630" t="str">
            <v>Analisa Harga Satuan (Breakdown of Unit Rate)</v>
          </cell>
        </row>
        <row r="1632">
          <cell r="E1632" t="str">
            <v>Lokasi</v>
          </cell>
          <cell r="I1632" t="str">
            <v>:</v>
          </cell>
          <cell r="J1632" t="str">
            <v>Proyek PLB, Paket LCB-6 Lot-4</v>
          </cell>
        </row>
        <row r="1633">
          <cell r="D1633">
            <v>98000</v>
          </cell>
          <cell r="E1633" t="str">
            <v>No. Item</v>
          </cell>
          <cell r="I1633" t="str">
            <v>:</v>
          </cell>
          <cell r="J1633" t="str">
            <v>VI.2.1</v>
          </cell>
          <cell r="K1633" t="str">
            <v>(P3A Building)</v>
          </cell>
          <cell r="Q1633" t="str">
            <v>VI.2.1</v>
          </cell>
          <cell r="R1633" t="str">
            <v>(P3A Building)</v>
          </cell>
          <cell r="U1633" t="str">
            <v>HSP Per</v>
          </cell>
        </row>
        <row r="1634">
          <cell r="C1634">
            <v>98000</v>
          </cell>
          <cell r="D1634">
            <v>98000</v>
          </cell>
          <cell r="E1634" t="str">
            <v>Item Pekerjaan</v>
          </cell>
          <cell r="I1634" t="str">
            <v>:</v>
          </cell>
          <cell r="J1634" t="str">
            <v>Pasangan lantai beton t=10cm</v>
          </cell>
          <cell r="Q1634" t="str">
            <v>Volume</v>
          </cell>
          <cell r="R1634" t="str">
            <v>=</v>
          </cell>
          <cell r="S1634">
            <v>56.17</v>
          </cell>
          <cell r="T1634" t="str">
            <v>m2</v>
          </cell>
          <cell r="U1634">
            <v>10</v>
          </cell>
          <cell r="V1634" t="str">
            <v>m3</v>
          </cell>
        </row>
        <row r="1635">
          <cell r="Q1635" t="str">
            <v>UPAH</v>
          </cell>
          <cell r="R1635" t="str">
            <v>BAHAN</v>
          </cell>
          <cell r="S1635" t="str">
            <v>ALAT</v>
          </cell>
        </row>
        <row r="1636">
          <cell r="D1636">
            <v>98000</v>
          </cell>
          <cell r="E1636" t="str">
            <v>Uraian Tugas</v>
          </cell>
          <cell r="I1636" t="str">
            <v>:</v>
          </cell>
          <cell r="Q1636">
            <v>241900</v>
          </cell>
          <cell r="R1636">
            <v>169500</v>
          </cell>
          <cell r="S1636">
            <v>0</v>
          </cell>
        </row>
        <row r="1638">
          <cell r="D1638">
            <v>98000</v>
          </cell>
          <cell r="E1638" t="str">
            <v>Kapasitas Produksi</v>
          </cell>
          <cell r="I1638" t="str">
            <v>:</v>
          </cell>
          <cell r="J1638">
            <v>10</v>
          </cell>
          <cell r="K1638" t="str">
            <v>m2</v>
          </cell>
          <cell r="L1638" t="str">
            <v>(1 m3)</v>
          </cell>
        </row>
        <row r="1639">
          <cell r="L1639" t="str">
            <v>Harga</v>
          </cell>
          <cell r="N1639" t="str">
            <v>Jumlah</v>
          </cell>
        </row>
        <row r="1640">
          <cell r="E1640" t="str">
            <v>No.</v>
          </cell>
          <cell r="F1640" t="str">
            <v>U r a i a n</v>
          </cell>
          <cell r="J1640" t="str">
            <v>Satuan</v>
          </cell>
          <cell r="K1640" t="str">
            <v>Q'ty</v>
          </cell>
          <cell r="L1640" t="str">
            <v>Satuan</v>
          </cell>
          <cell r="N1640" t="str">
            <v>Harga</v>
          </cell>
          <cell r="Q1640" t="str">
            <v>(Prod/Jam)/Nos</v>
          </cell>
          <cell r="R1640" t="str">
            <v>Prod/Jam</v>
          </cell>
          <cell r="S1640" t="str">
            <v>Jam Opr</v>
          </cell>
          <cell r="T1640" t="str">
            <v>Prod/Hari</v>
          </cell>
          <cell r="U1640" t="str">
            <v>Nos</v>
          </cell>
          <cell r="V1640" t="str">
            <v>Involve</v>
          </cell>
        </row>
        <row r="1641">
          <cell r="L1641" t="str">
            <v>(Rp.)</v>
          </cell>
          <cell r="N1641" t="str">
            <v>(Rp.)</v>
          </cell>
          <cell r="Q1641">
            <v>1</v>
          </cell>
          <cell r="R1641">
            <v>0</v>
          </cell>
          <cell r="S1641">
            <v>7</v>
          </cell>
          <cell r="T1641">
            <v>0</v>
          </cell>
        </row>
        <row r="1642">
          <cell r="E1642" t="str">
            <v>I</v>
          </cell>
          <cell r="G1642" t="str">
            <v>Bahan</v>
          </cell>
        </row>
        <row r="1643">
          <cell r="C1643">
            <v>98001.1</v>
          </cell>
          <cell r="E1643">
            <v>1</v>
          </cell>
          <cell r="G1643" t="str">
            <v>Batu Pecah 3/4 cm</v>
          </cell>
          <cell r="J1643" t="str">
            <v>m3</v>
          </cell>
          <cell r="K1643">
            <v>0.82</v>
          </cell>
          <cell r="M1643">
            <v>50000</v>
          </cell>
          <cell r="O1643">
            <v>41000</v>
          </cell>
          <cell r="Q1643">
            <v>0</v>
          </cell>
          <cell r="U1643">
            <v>0</v>
          </cell>
          <cell r="V1643">
            <v>1</v>
          </cell>
        </row>
        <row r="1644">
          <cell r="C1644">
            <v>98011.1</v>
          </cell>
          <cell r="E1644">
            <v>2</v>
          </cell>
          <cell r="G1644" t="str">
            <v>Pasir Beton</v>
          </cell>
          <cell r="J1644" t="str">
            <v>m3</v>
          </cell>
          <cell r="K1644">
            <v>0.54</v>
          </cell>
          <cell r="M1644">
            <v>35000</v>
          </cell>
          <cell r="O1644">
            <v>18900</v>
          </cell>
          <cell r="Q1644">
            <v>0</v>
          </cell>
          <cell r="U1644">
            <v>0</v>
          </cell>
          <cell r="V1644">
            <v>1</v>
          </cell>
        </row>
        <row r="1645">
          <cell r="C1645">
            <v>98021.1</v>
          </cell>
          <cell r="E1645">
            <v>3</v>
          </cell>
          <cell r="G1645" t="str">
            <v>Semen Portland</v>
          </cell>
          <cell r="I1645" t="str">
            <v/>
          </cell>
          <cell r="J1645" t="str">
            <v>kg</v>
          </cell>
          <cell r="K1645">
            <v>325</v>
          </cell>
          <cell r="M1645">
            <v>560</v>
          </cell>
          <cell r="O1645">
            <v>182000</v>
          </cell>
          <cell r="Q1645">
            <v>0</v>
          </cell>
          <cell r="U1645">
            <v>0</v>
          </cell>
        </row>
        <row r="1646">
          <cell r="C1646">
            <v>98031.1</v>
          </cell>
          <cell r="E1646" t="str">
            <v/>
          </cell>
          <cell r="J1646">
            <v>0</v>
          </cell>
          <cell r="K1646">
            <v>0</v>
          </cell>
          <cell r="M1646">
            <v>0</v>
          </cell>
          <cell r="O1646">
            <v>0</v>
          </cell>
          <cell r="Q1646">
            <v>0</v>
          </cell>
          <cell r="U1646">
            <v>0</v>
          </cell>
        </row>
        <row r="1647">
          <cell r="C1647">
            <v>98041.1</v>
          </cell>
          <cell r="E1647" t="str">
            <v/>
          </cell>
          <cell r="J1647">
            <v>0</v>
          </cell>
          <cell r="K1647">
            <v>0</v>
          </cell>
          <cell r="M1647">
            <v>0</v>
          </cell>
          <cell r="O1647">
            <v>0</v>
          </cell>
          <cell r="Q1647">
            <v>0</v>
          </cell>
        </row>
        <row r="1648">
          <cell r="C1648">
            <v>98051.1</v>
          </cell>
          <cell r="P1648">
            <v>241900</v>
          </cell>
        </row>
        <row r="1649">
          <cell r="E1649" t="str">
            <v>II</v>
          </cell>
          <cell r="G1649" t="str">
            <v>Tenaga</v>
          </cell>
        </row>
        <row r="1650">
          <cell r="C1650">
            <v>98001.2</v>
          </cell>
          <cell r="E1650">
            <v>1</v>
          </cell>
          <cell r="G1650" t="str">
            <v>Mandor</v>
          </cell>
          <cell r="J1650" t="str">
            <v>OH</v>
          </cell>
          <cell r="K1650">
            <v>0.3</v>
          </cell>
          <cell r="M1650">
            <v>35000</v>
          </cell>
          <cell r="O1650">
            <v>10500</v>
          </cell>
          <cell r="Q1650">
            <v>0</v>
          </cell>
          <cell r="U1650">
            <v>1</v>
          </cell>
          <cell r="V1650">
            <v>1</v>
          </cell>
        </row>
        <row r="1651">
          <cell r="C1651">
            <v>98011.199999999997</v>
          </cell>
          <cell r="E1651">
            <v>2</v>
          </cell>
          <cell r="G1651" t="str">
            <v>Kepala Tukang Batu</v>
          </cell>
          <cell r="J1651" t="str">
            <v>OH</v>
          </cell>
          <cell r="K1651">
            <v>0.1</v>
          </cell>
          <cell r="M1651">
            <v>40000</v>
          </cell>
          <cell r="O1651">
            <v>4000</v>
          </cell>
          <cell r="Q1651">
            <v>0</v>
          </cell>
          <cell r="U1651">
            <v>4</v>
          </cell>
          <cell r="V1651">
            <v>1</v>
          </cell>
        </row>
        <row r="1652">
          <cell r="C1652">
            <v>98021.2</v>
          </cell>
          <cell r="E1652">
            <v>3</v>
          </cell>
          <cell r="G1652" t="str">
            <v>Tukang Batu</v>
          </cell>
          <cell r="J1652" t="str">
            <v>OH</v>
          </cell>
          <cell r="K1652">
            <v>1</v>
          </cell>
          <cell r="M1652">
            <v>35000</v>
          </cell>
          <cell r="O1652">
            <v>35000</v>
          </cell>
          <cell r="Q1652">
            <v>0</v>
          </cell>
          <cell r="V1652">
            <v>1</v>
          </cell>
        </row>
        <row r="1653">
          <cell r="C1653">
            <v>98031.2</v>
          </cell>
          <cell r="E1653">
            <v>4</v>
          </cell>
          <cell r="G1653" t="str">
            <v>Pekerja</v>
          </cell>
          <cell r="J1653" t="str">
            <v>OH</v>
          </cell>
          <cell r="K1653">
            <v>6</v>
          </cell>
          <cell r="M1653">
            <v>20000</v>
          </cell>
          <cell r="O1653">
            <v>120000</v>
          </cell>
          <cell r="Q1653">
            <v>0</v>
          </cell>
          <cell r="V1653">
            <v>1</v>
          </cell>
        </row>
        <row r="1654">
          <cell r="C1654">
            <v>98041.2</v>
          </cell>
          <cell r="E1654" t="str">
            <v/>
          </cell>
          <cell r="J1654">
            <v>0</v>
          </cell>
          <cell r="K1654">
            <v>0</v>
          </cell>
          <cell r="M1654">
            <v>0</v>
          </cell>
          <cell r="O1654">
            <v>0</v>
          </cell>
          <cell r="Q1654">
            <v>0</v>
          </cell>
          <cell r="V1654">
            <v>1</v>
          </cell>
        </row>
        <row r="1655">
          <cell r="C1655">
            <v>98051.199999999997</v>
          </cell>
          <cell r="P1655">
            <v>169500</v>
          </cell>
        </row>
        <row r="1657">
          <cell r="E1657" t="str">
            <v>III</v>
          </cell>
          <cell r="G1657" t="str">
            <v>Alat</v>
          </cell>
        </row>
        <row r="1658">
          <cell r="C1658">
            <v>98001.3</v>
          </cell>
          <cell r="E1658" t="str">
            <v/>
          </cell>
          <cell r="J1658">
            <v>0</v>
          </cell>
          <cell r="K1658">
            <v>0</v>
          </cell>
          <cell r="M1658">
            <v>0</v>
          </cell>
          <cell r="O1658">
            <v>0</v>
          </cell>
          <cell r="Q1658">
            <v>0</v>
          </cell>
          <cell r="U1658">
            <v>0</v>
          </cell>
          <cell r="V1658">
            <v>1</v>
          </cell>
        </row>
        <row r="1659">
          <cell r="C1659">
            <v>98011.3</v>
          </cell>
          <cell r="E1659" t="str">
            <v/>
          </cell>
          <cell r="J1659">
            <v>0</v>
          </cell>
          <cell r="K1659">
            <v>0</v>
          </cell>
          <cell r="M1659">
            <v>0</v>
          </cell>
          <cell r="O1659">
            <v>0</v>
          </cell>
          <cell r="Q1659">
            <v>0</v>
          </cell>
          <cell r="U1659">
            <v>0</v>
          </cell>
          <cell r="V1659">
            <v>1</v>
          </cell>
        </row>
        <row r="1660">
          <cell r="C1660">
            <v>98021.3</v>
          </cell>
          <cell r="E1660" t="str">
            <v/>
          </cell>
          <cell r="J1660">
            <v>0</v>
          </cell>
          <cell r="K1660">
            <v>0</v>
          </cell>
          <cell r="M1660">
            <v>0</v>
          </cell>
          <cell r="O1660">
            <v>0</v>
          </cell>
          <cell r="Q1660">
            <v>0</v>
          </cell>
          <cell r="U1660">
            <v>0</v>
          </cell>
          <cell r="V1660">
            <v>1</v>
          </cell>
        </row>
        <row r="1661">
          <cell r="C1661">
            <v>98031.3</v>
          </cell>
          <cell r="E1661" t="str">
            <v/>
          </cell>
          <cell r="J1661">
            <v>0</v>
          </cell>
          <cell r="K1661">
            <v>0</v>
          </cell>
          <cell r="M1661">
            <v>0</v>
          </cell>
          <cell r="O1661">
            <v>0</v>
          </cell>
          <cell r="Q1661">
            <v>0</v>
          </cell>
          <cell r="U1661">
            <v>0</v>
          </cell>
          <cell r="V1661">
            <v>1</v>
          </cell>
        </row>
        <row r="1662">
          <cell r="C1662">
            <v>98041.3</v>
          </cell>
          <cell r="E1662" t="str">
            <v/>
          </cell>
          <cell r="J1662">
            <v>0</v>
          </cell>
          <cell r="K1662">
            <v>0</v>
          </cell>
          <cell r="M1662">
            <v>0</v>
          </cell>
          <cell r="O1662">
            <v>0</v>
          </cell>
          <cell r="Q1662">
            <v>0</v>
          </cell>
          <cell r="U1662">
            <v>0</v>
          </cell>
          <cell r="V1662">
            <v>1</v>
          </cell>
        </row>
        <row r="1663">
          <cell r="C1663">
            <v>98051.3</v>
          </cell>
          <cell r="P1663">
            <v>0</v>
          </cell>
        </row>
        <row r="1664">
          <cell r="E1664" t="str">
            <v>Sub Total</v>
          </cell>
          <cell r="O1664">
            <v>411400</v>
          </cell>
        </row>
        <row r="1665">
          <cell r="E1665" t="str">
            <v>Biaya Tidak Langsung dan Laba</v>
          </cell>
          <cell r="J1665">
            <v>0.1</v>
          </cell>
          <cell r="O1665">
            <v>41140</v>
          </cell>
        </row>
        <row r="1666">
          <cell r="E1666" t="str">
            <v>Jumlah Harga</v>
          </cell>
          <cell r="O1666">
            <v>452540</v>
          </cell>
        </row>
        <row r="1667">
          <cell r="D1667">
            <v>98005</v>
          </cell>
          <cell r="E1667" t="str">
            <v>Harga Satuan Pekerjaan</v>
          </cell>
          <cell r="J1667" t="str">
            <v>m2</v>
          </cell>
          <cell r="K1667" t="str">
            <v/>
          </cell>
          <cell r="O1667">
            <v>45254</v>
          </cell>
        </row>
        <row r="1674">
          <cell r="E1674" t="str">
            <v>Analisa Harga Satuan (Breakdown of Unit Rate)</v>
          </cell>
        </row>
        <row r="1676">
          <cell r="E1676" t="str">
            <v>Lokasi</v>
          </cell>
          <cell r="I1676" t="str">
            <v>:</v>
          </cell>
          <cell r="J1676" t="str">
            <v>Proyek PLB, Paket LCB-6 Lot-4</v>
          </cell>
        </row>
        <row r="1677">
          <cell r="D1677">
            <v>99000</v>
          </cell>
          <cell r="E1677" t="str">
            <v>No. Item</v>
          </cell>
          <cell r="I1677" t="str">
            <v>:</v>
          </cell>
          <cell r="J1677" t="str">
            <v>VII.1.1</v>
          </cell>
          <cell r="K1677" t="str">
            <v>(P3A Building)</v>
          </cell>
          <cell r="Q1677" t="str">
            <v>VII.1.1</v>
          </cell>
          <cell r="R1677" t="str">
            <v>(P3A Building)</v>
          </cell>
          <cell r="U1677" t="str">
            <v>HSP Per</v>
          </cell>
        </row>
        <row r="1678">
          <cell r="C1678">
            <v>99000</v>
          </cell>
          <cell r="D1678">
            <v>99000</v>
          </cell>
          <cell r="E1678" t="str">
            <v>Item Pekerjaan</v>
          </cell>
          <cell r="I1678" t="str">
            <v>:</v>
          </cell>
          <cell r="J1678" t="str">
            <v>Pintu triplek</v>
          </cell>
          <cell r="Q1678" t="str">
            <v>Volume</v>
          </cell>
          <cell r="R1678" t="str">
            <v>=</v>
          </cell>
          <cell r="S1678">
            <v>3</v>
          </cell>
          <cell r="T1678" t="str">
            <v>Nos</v>
          </cell>
          <cell r="U1678">
            <v>1</v>
          </cell>
          <cell r="V1678" t="str">
            <v>m3</v>
          </cell>
        </row>
        <row r="1679">
          <cell r="Q1679" t="str">
            <v>UPAH</v>
          </cell>
          <cell r="R1679" t="str">
            <v>BAHAN</v>
          </cell>
          <cell r="S1679" t="str">
            <v>ALAT</v>
          </cell>
        </row>
        <row r="1680">
          <cell r="D1680">
            <v>99000</v>
          </cell>
          <cell r="E1680" t="str">
            <v>Uraian Tugas</v>
          </cell>
          <cell r="I1680" t="str">
            <v>:</v>
          </cell>
          <cell r="Q1680">
            <v>119652.77</v>
          </cell>
          <cell r="R1680">
            <v>68750</v>
          </cell>
          <cell r="S1680">
            <v>0</v>
          </cell>
        </row>
        <row r="1682">
          <cell r="D1682">
            <v>99000</v>
          </cell>
          <cell r="E1682" t="str">
            <v>Kapasitas Produksi</v>
          </cell>
          <cell r="I1682" t="str">
            <v>:</v>
          </cell>
          <cell r="J1682">
            <v>1</v>
          </cell>
          <cell r="K1682" t="str">
            <v>Nos</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cell r="Q1684" t="str">
            <v>(Prod/Jam)/Nos</v>
          </cell>
          <cell r="R1684" t="str">
            <v>Prod/Jam</v>
          </cell>
          <cell r="S1684" t="str">
            <v>Jam Opr</v>
          </cell>
          <cell r="T1684" t="str">
            <v>Prod/Hari</v>
          </cell>
          <cell r="U1684" t="str">
            <v>Nos</v>
          </cell>
          <cell r="V1684" t="str">
            <v>Involve</v>
          </cell>
        </row>
        <row r="1685">
          <cell r="L1685" t="str">
            <v>(Rp.)</v>
          </cell>
          <cell r="N1685" t="str">
            <v>(Rp.)</v>
          </cell>
          <cell r="Q1685">
            <v>1</v>
          </cell>
          <cell r="R1685">
            <v>0</v>
          </cell>
          <cell r="S1685">
            <v>7</v>
          </cell>
          <cell r="T1685">
            <v>0</v>
          </cell>
        </row>
        <row r="1686">
          <cell r="E1686" t="str">
            <v>I</v>
          </cell>
          <cell r="G1686" t="str">
            <v>Bahan</v>
          </cell>
        </row>
        <row r="1687">
          <cell r="C1687">
            <v>99001.1</v>
          </cell>
          <cell r="E1687">
            <v>1</v>
          </cell>
          <cell r="G1687" t="str">
            <v>Rangka Pintu</v>
          </cell>
          <cell r="J1687" t="str">
            <v>m</v>
          </cell>
          <cell r="K1687">
            <v>6</v>
          </cell>
          <cell r="M1687">
            <v>15000</v>
          </cell>
          <cell r="O1687">
            <v>90000</v>
          </cell>
          <cell r="Q1687">
            <v>0</v>
          </cell>
          <cell r="U1687">
            <v>0</v>
          </cell>
          <cell r="V1687">
            <v>1</v>
          </cell>
        </row>
        <row r="1688">
          <cell r="C1688">
            <v>99011.1</v>
          </cell>
          <cell r="E1688">
            <v>2</v>
          </cell>
          <cell r="G1688" t="str">
            <v>Triplek 120x240x4mm</v>
          </cell>
          <cell r="J1688" t="str">
            <v>lembar</v>
          </cell>
          <cell r="K1688">
            <v>0.69444444444444442</v>
          </cell>
          <cell r="M1688">
            <v>40000</v>
          </cell>
          <cell r="O1688">
            <v>27777.77</v>
          </cell>
          <cell r="Q1688">
            <v>0</v>
          </cell>
          <cell r="U1688">
            <v>0</v>
          </cell>
          <cell r="V1688">
            <v>1</v>
          </cell>
        </row>
        <row r="1689">
          <cell r="C1689">
            <v>99021.1</v>
          </cell>
          <cell r="E1689">
            <v>3</v>
          </cell>
          <cell r="G1689" t="str">
            <v>Paku</v>
          </cell>
          <cell r="I1689" t="str">
            <v/>
          </cell>
          <cell r="J1689" t="str">
            <v>kg</v>
          </cell>
          <cell r="K1689">
            <v>0.25</v>
          </cell>
          <cell r="M1689">
            <v>7500</v>
          </cell>
          <cell r="O1689">
            <v>1875</v>
          </cell>
          <cell r="P1689">
            <v>2.7340251055916616</v>
          </cell>
          <cell r="Q1689">
            <v>0</v>
          </cell>
          <cell r="U1689">
            <v>0</v>
          </cell>
        </row>
        <row r="1690">
          <cell r="C1690">
            <v>99031.1</v>
          </cell>
          <cell r="E1690" t="str">
            <v/>
          </cell>
          <cell r="J1690">
            <v>0</v>
          </cell>
          <cell r="K1690">
            <v>0</v>
          </cell>
          <cell r="M1690">
            <v>0</v>
          </cell>
          <cell r="O1690">
            <v>0</v>
          </cell>
          <cell r="Q1690">
            <v>0</v>
          </cell>
          <cell r="U1690">
            <v>0</v>
          </cell>
        </row>
        <row r="1691">
          <cell r="C1691">
            <v>99041.1</v>
          </cell>
          <cell r="E1691" t="str">
            <v/>
          </cell>
          <cell r="J1691">
            <v>0</v>
          </cell>
          <cell r="K1691">
            <v>0</v>
          </cell>
          <cell r="M1691">
            <v>0</v>
          </cell>
          <cell r="O1691">
            <v>0</v>
          </cell>
          <cell r="Q1691">
            <v>0</v>
          </cell>
        </row>
        <row r="1692">
          <cell r="C1692">
            <v>99051.1</v>
          </cell>
          <cell r="P1692">
            <v>119652.77</v>
          </cell>
        </row>
        <row r="1693">
          <cell r="E1693" t="str">
            <v>II</v>
          </cell>
          <cell r="G1693" t="str">
            <v>Tenaga</v>
          </cell>
        </row>
        <row r="1694">
          <cell r="C1694">
            <v>99001.2</v>
          </cell>
          <cell r="E1694">
            <v>1</v>
          </cell>
          <cell r="G1694" t="str">
            <v>Mandor</v>
          </cell>
          <cell r="J1694" t="str">
            <v>OH</v>
          </cell>
          <cell r="K1694">
            <v>0.05</v>
          </cell>
          <cell r="M1694">
            <v>35000</v>
          </cell>
          <cell r="O1694">
            <v>1750</v>
          </cell>
          <cell r="Q1694">
            <v>0</v>
          </cell>
          <cell r="U1694">
            <v>1</v>
          </cell>
          <cell r="V1694">
            <v>1</v>
          </cell>
        </row>
        <row r="1695">
          <cell r="C1695">
            <v>99011.199999999997</v>
          </cell>
          <cell r="E1695">
            <v>2</v>
          </cell>
          <cell r="G1695" t="str">
            <v>Kepala Tukang Kayu</v>
          </cell>
          <cell r="J1695" t="str">
            <v>OH</v>
          </cell>
          <cell r="K1695">
            <v>0.30000000000000004</v>
          </cell>
          <cell r="M1695">
            <v>40000</v>
          </cell>
          <cell r="O1695">
            <v>12000</v>
          </cell>
          <cell r="Q1695">
            <v>0</v>
          </cell>
          <cell r="U1695">
            <v>4</v>
          </cell>
          <cell r="V1695">
            <v>1</v>
          </cell>
        </row>
        <row r="1696">
          <cell r="C1696">
            <v>99021.2</v>
          </cell>
          <cell r="E1696">
            <v>3</v>
          </cell>
          <cell r="G1696" t="str">
            <v>Tukang Kayu</v>
          </cell>
          <cell r="J1696" t="str">
            <v>OH</v>
          </cell>
          <cell r="K1696">
            <v>1</v>
          </cell>
          <cell r="M1696">
            <v>35000</v>
          </cell>
          <cell r="O1696">
            <v>35000</v>
          </cell>
          <cell r="Q1696">
            <v>0</v>
          </cell>
          <cell r="V1696">
            <v>1</v>
          </cell>
        </row>
        <row r="1697">
          <cell r="C1697">
            <v>99031.2</v>
          </cell>
          <cell r="E1697">
            <v>4</v>
          </cell>
          <cell r="G1697" t="str">
            <v>Pekerja</v>
          </cell>
          <cell r="J1697" t="str">
            <v>OH</v>
          </cell>
          <cell r="K1697">
            <v>1</v>
          </cell>
          <cell r="M1697">
            <v>20000</v>
          </cell>
          <cell r="O1697">
            <v>20000</v>
          </cell>
          <cell r="Q1697">
            <v>0</v>
          </cell>
          <cell r="V1697">
            <v>1</v>
          </cell>
        </row>
        <row r="1698">
          <cell r="C1698">
            <v>99041.2</v>
          </cell>
          <cell r="E1698" t="str">
            <v/>
          </cell>
          <cell r="J1698">
            <v>0</v>
          </cell>
          <cell r="K1698">
            <v>0</v>
          </cell>
          <cell r="M1698">
            <v>0</v>
          </cell>
          <cell r="O1698">
            <v>0</v>
          </cell>
          <cell r="Q1698">
            <v>0</v>
          </cell>
          <cell r="V1698">
            <v>1</v>
          </cell>
        </row>
        <row r="1699">
          <cell r="C1699">
            <v>99051.199999999997</v>
          </cell>
          <cell r="P1699">
            <v>68750</v>
          </cell>
        </row>
        <row r="1701">
          <cell r="E1701" t="str">
            <v>III</v>
          </cell>
          <cell r="G1701" t="str">
            <v>Alat</v>
          </cell>
        </row>
        <row r="1702">
          <cell r="C1702">
            <v>99001.3</v>
          </cell>
          <cell r="E1702" t="str">
            <v/>
          </cell>
          <cell r="J1702">
            <v>0</v>
          </cell>
          <cell r="K1702">
            <v>0</v>
          </cell>
          <cell r="M1702">
            <v>0</v>
          </cell>
          <cell r="O1702">
            <v>0</v>
          </cell>
          <cell r="Q1702">
            <v>0</v>
          </cell>
          <cell r="U1702">
            <v>0</v>
          </cell>
          <cell r="V1702">
            <v>1</v>
          </cell>
        </row>
        <row r="1703">
          <cell r="C1703">
            <v>99011.3</v>
          </cell>
          <cell r="E1703" t="str">
            <v/>
          </cell>
          <cell r="J1703">
            <v>0</v>
          </cell>
          <cell r="K1703">
            <v>0</v>
          </cell>
          <cell r="M1703">
            <v>0</v>
          </cell>
          <cell r="O1703">
            <v>0</v>
          </cell>
          <cell r="Q1703">
            <v>0</v>
          </cell>
          <cell r="U1703">
            <v>0</v>
          </cell>
          <cell r="V1703">
            <v>1</v>
          </cell>
        </row>
        <row r="1704">
          <cell r="C1704">
            <v>99021.3</v>
          </cell>
          <cell r="E1704" t="str">
            <v/>
          </cell>
          <cell r="J1704">
            <v>0</v>
          </cell>
          <cell r="K1704">
            <v>0</v>
          </cell>
          <cell r="M1704">
            <v>0</v>
          </cell>
          <cell r="O1704">
            <v>0</v>
          </cell>
          <cell r="Q1704">
            <v>0</v>
          </cell>
          <cell r="U1704">
            <v>0</v>
          </cell>
          <cell r="V1704">
            <v>1</v>
          </cell>
        </row>
        <row r="1705">
          <cell r="C1705">
            <v>99031.3</v>
          </cell>
          <cell r="E1705" t="str">
            <v/>
          </cell>
          <cell r="J1705">
            <v>0</v>
          </cell>
          <cell r="K1705">
            <v>0</v>
          </cell>
          <cell r="M1705">
            <v>0</v>
          </cell>
          <cell r="O1705">
            <v>0</v>
          </cell>
          <cell r="Q1705">
            <v>0</v>
          </cell>
          <cell r="U1705">
            <v>0</v>
          </cell>
          <cell r="V1705">
            <v>1</v>
          </cell>
        </row>
        <row r="1706">
          <cell r="C1706">
            <v>99041.3</v>
          </cell>
          <cell r="E1706" t="str">
            <v/>
          </cell>
          <cell r="J1706">
            <v>0</v>
          </cell>
          <cell r="K1706">
            <v>0</v>
          </cell>
          <cell r="M1706">
            <v>0</v>
          </cell>
          <cell r="O1706">
            <v>0</v>
          </cell>
          <cell r="Q1706">
            <v>0</v>
          </cell>
          <cell r="U1706">
            <v>0</v>
          </cell>
          <cell r="V1706">
            <v>1</v>
          </cell>
        </row>
        <row r="1707">
          <cell r="C1707">
            <v>99051.3</v>
          </cell>
          <cell r="P1707">
            <v>0</v>
          </cell>
        </row>
        <row r="1708">
          <cell r="E1708" t="str">
            <v>Sub Total</v>
          </cell>
          <cell r="O1708">
            <v>188402.77000000002</v>
          </cell>
        </row>
        <row r="1709">
          <cell r="E1709" t="str">
            <v>Biaya Tidak Langsung dan Laba</v>
          </cell>
          <cell r="J1709">
            <v>0.1</v>
          </cell>
          <cell r="O1709">
            <v>18840.27</v>
          </cell>
        </row>
        <row r="1710">
          <cell r="E1710" t="str">
            <v>Jumlah Harga</v>
          </cell>
          <cell r="O1710">
            <v>207243.04</v>
          </cell>
        </row>
        <row r="1711">
          <cell r="D1711">
            <v>99005</v>
          </cell>
          <cell r="E1711" t="str">
            <v>Harga Satuan Pekerjaan</v>
          </cell>
          <cell r="J1711" t="str">
            <v>Nos</v>
          </cell>
          <cell r="K1711" t="str">
            <v/>
          </cell>
          <cell r="O1711">
            <v>207243.04</v>
          </cell>
        </row>
        <row r="1718">
          <cell r="E1718" t="str">
            <v>Analisa Harga Satuan (Breakdown of Unit Rate)</v>
          </cell>
        </row>
        <row r="1720">
          <cell r="E1720" t="str">
            <v>Lokasi</v>
          </cell>
          <cell r="I1720" t="str">
            <v>:</v>
          </cell>
          <cell r="J1720" t="str">
            <v>Proyek PLB, Paket LCB-6 Lot-4</v>
          </cell>
        </row>
        <row r="1721">
          <cell r="D1721">
            <v>100000</v>
          </cell>
          <cell r="E1721" t="str">
            <v>No. Item</v>
          </cell>
          <cell r="I1721" t="str">
            <v>:</v>
          </cell>
          <cell r="J1721" t="str">
            <v>VII.2.1</v>
          </cell>
          <cell r="K1721" t="str">
            <v>(P3A Building)</v>
          </cell>
          <cell r="Q1721" t="str">
            <v>VII.2.1</v>
          </cell>
          <cell r="R1721" t="str">
            <v>(P3A Building)</v>
          </cell>
          <cell r="U1721" t="str">
            <v>HSP Per</v>
          </cell>
        </row>
        <row r="1722">
          <cell r="C1722">
            <v>100000</v>
          </cell>
          <cell r="D1722">
            <v>100000</v>
          </cell>
          <cell r="E1722" t="str">
            <v>Item Pekerjaan</v>
          </cell>
          <cell r="I1722" t="str">
            <v>:</v>
          </cell>
          <cell r="J1722" t="str">
            <v>engsel</v>
          </cell>
          <cell r="Q1722" t="str">
            <v>Volume</v>
          </cell>
          <cell r="R1722" t="str">
            <v>=</v>
          </cell>
          <cell r="S1722">
            <v>6</v>
          </cell>
          <cell r="T1722" t="str">
            <v>Nos</v>
          </cell>
          <cell r="U1722">
            <v>10</v>
          </cell>
          <cell r="V1722" t="str">
            <v>m3</v>
          </cell>
        </row>
        <row r="1723">
          <cell r="Q1723" t="str">
            <v>UPAH</v>
          </cell>
          <cell r="R1723" t="str">
            <v>BAHAN</v>
          </cell>
          <cell r="S1723" t="str">
            <v>ALAT</v>
          </cell>
        </row>
        <row r="1724">
          <cell r="D1724">
            <v>100000</v>
          </cell>
          <cell r="E1724" t="str">
            <v>Uraian Tugas</v>
          </cell>
          <cell r="I1724" t="str">
            <v>:</v>
          </cell>
          <cell r="Q1724">
            <v>25000</v>
          </cell>
          <cell r="R1724">
            <v>35</v>
          </cell>
          <cell r="S1724">
            <v>0</v>
          </cell>
        </row>
        <row r="1726">
          <cell r="D1726">
            <v>100000</v>
          </cell>
          <cell r="E1726" t="str">
            <v>Kapasitas Produksi</v>
          </cell>
          <cell r="I1726" t="str">
            <v>:</v>
          </cell>
          <cell r="J1726">
            <v>10</v>
          </cell>
          <cell r="K1726" t="str">
            <v>Nos</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cell r="Q1728" t="str">
            <v>(Prod/Jam)/Nos</v>
          </cell>
          <cell r="R1728" t="str">
            <v>Prod/Jam</v>
          </cell>
          <cell r="S1728" t="str">
            <v>Jam Opr</v>
          </cell>
          <cell r="T1728" t="str">
            <v>Prod/Hari</v>
          </cell>
          <cell r="U1728" t="str">
            <v>Nos</v>
          </cell>
          <cell r="V1728" t="str">
            <v>Involve</v>
          </cell>
        </row>
        <row r="1729">
          <cell r="L1729" t="str">
            <v>(Rp.)</v>
          </cell>
          <cell r="N1729" t="str">
            <v>(Rp.)</v>
          </cell>
          <cell r="Q1729">
            <v>1</v>
          </cell>
          <cell r="R1729">
            <v>0</v>
          </cell>
          <cell r="S1729">
            <v>7</v>
          </cell>
          <cell r="T1729">
            <v>0</v>
          </cell>
        </row>
        <row r="1730">
          <cell r="E1730" t="str">
            <v>I</v>
          </cell>
          <cell r="G1730" t="str">
            <v>Bahan</v>
          </cell>
        </row>
        <row r="1731">
          <cell r="C1731">
            <v>100001.1</v>
          </cell>
          <cell r="E1731">
            <v>1</v>
          </cell>
          <cell r="G1731" t="str">
            <v>Engsel Nylon</v>
          </cell>
          <cell r="J1731" t="str">
            <v>buah</v>
          </cell>
          <cell r="K1731">
            <v>10</v>
          </cell>
          <cell r="M1731">
            <v>2500</v>
          </cell>
          <cell r="O1731">
            <v>25000</v>
          </cell>
          <cell r="Q1731">
            <v>0</v>
          </cell>
          <cell r="U1731">
            <v>0</v>
          </cell>
          <cell r="V1731">
            <v>1</v>
          </cell>
        </row>
        <row r="1732">
          <cell r="C1732">
            <v>100011.1</v>
          </cell>
          <cell r="E1732" t="str">
            <v/>
          </cell>
          <cell r="J1732">
            <v>0</v>
          </cell>
          <cell r="K1732">
            <v>0</v>
          </cell>
          <cell r="M1732">
            <v>0</v>
          </cell>
          <cell r="O1732">
            <v>0</v>
          </cell>
          <cell r="Q1732">
            <v>0</v>
          </cell>
          <cell r="U1732">
            <v>0</v>
          </cell>
          <cell r="V1732">
            <v>1</v>
          </cell>
        </row>
        <row r="1733">
          <cell r="C1733">
            <v>100021.1</v>
          </cell>
          <cell r="E1733" t="str">
            <v/>
          </cell>
          <cell r="I1733" t="str">
            <v/>
          </cell>
          <cell r="J1733">
            <v>0</v>
          </cell>
          <cell r="K1733">
            <v>0</v>
          </cell>
          <cell r="M1733">
            <v>0</v>
          </cell>
          <cell r="O1733">
            <v>0</v>
          </cell>
          <cell r="Q1733">
            <v>0</v>
          </cell>
          <cell r="U1733">
            <v>0</v>
          </cell>
        </row>
        <row r="1734">
          <cell r="C1734">
            <v>100031.1</v>
          </cell>
          <cell r="E1734" t="str">
            <v/>
          </cell>
          <cell r="J1734">
            <v>0</v>
          </cell>
          <cell r="K1734">
            <v>0</v>
          </cell>
          <cell r="M1734">
            <v>0</v>
          </cell>
          <cell r="O1734">
            <v>0</v>
          </cell>
          <cell r="Q1734">
            <v>0</v>
          </cell>
          <cell r="U1734">
            <v>0</v>
          </cell>
        </row>
        <row r="1735">
          <cell r="C1735">
            <v>100041.1</v>
          </cell>
          <cell r="E1735" t="str">
            <v/>
          </cell>
          <cell r="J1735">
            <v>0</v>
          </cell>
          <cell r="K1735">
            <v>0</v>
          </cell>
          <cell r="M1735">
            <v>0</v>
          </cell>
          <cell r="O1735">
            <v>0</v>
          </cell>
          <cell r="Q1735">
            <v>0</v>
          </cell>
        </row>
        <row r="1736">
          <cell r="C1736">
            <v>100051.1</v>
          </cell>
          <cell r="P1736">
            <v>25000</v>
          </cell>
        </row>
        <row r="1737">
          <cell r="E1737" t="str">
            <v>II</v>
          </cell>
          <cell r="G1737" t="str">
            <v>Tenaga</v>
          </cell>
        </row>
        <row r="1738">
          <cell r="C1738">
            <v>100001.2</v>
          </cell>
          <cell r="E1738">
            <v>1</v>
          </cell>
          <cell r="G1738" t="str">
            <v>Tukang Kayu</v>
          </cell>
          <cell r="J1738" t="str">
            <v>OH</v>
          </cell>
          <cell r="K1738">
            <v>1E-3</v>
          </cell>
          <cell r="M1738">
            <v>35000</v>
          </cell>
          <cell r="O1738">
            <v>35</v>
          </cell>
          <cell r="Q1738">
            <v>0</v>
          </cell>
          <cell r="U1738">
            <v>1</v>
          </cell>
          <cell r="V1738">
            <v>1</v>
          </cell>
        </row>
        <row r="1739">
          <cell r="C1739">
            <v>100011.2</v>
          </cell>
          <cell r="E1739" t="str">
            <v/>
          </cell>
          <cell r="J1739">
            <v>0</v>
          </cell>
          <cell r="K1739">
            <v>0</v>
          </cell>
          <cell r="M1739">
            <v>0</v>
          </cell>
          <cell r="O1739">
            <v>0</v>
          </cell>
          <cell r="Q1739">
            <v>0</v>
          </cell>
          <cell r="U1739">
            <v>4</v>
          </cell>
          <cell r="V1739">
            <v>1</v>
          </cell>
        </row>
        <row r="1740">
          <cell r="C1740">
            <v>100021.2</v>
          </cell>
          <cell r="E1740" t="str">
            <v/>
          </cell>
          <cell r="J1740">
            <v>0</v>
          </cell>
          <cell r="K1740">
            <v>0</v>
          </cell>
          <cell r="M1740">
            <v>0</v>
          </cell>
          <cell r="O1740">
            <v>0</v>
          </cell>
          <cell r="Q1740">
            <v>0</v>
          </cell>
          <cell r="V1740">
            <v>1</v>
          </cell>
        </row>
        <row r="1741">
          <cell r="C1741">
            <v>100031.2</v>
          </cell>
          <cell r="E1741" t="str">
            <v/>
          </cell>
          <cell r="J1741">
            <v>0</v>
          </cell>
          <cell r="K1741">
            <v>0</v>
          </cell>
          <cell r="M1741">
            <v>0</v>
          </cell>
          <cell r="O1741">
            <v>0</v>
          </cell>
          <cell r="Q1741">
            <v>0</v>
          </cell>
          <cell r="V1741">
            <v>1</v>
          </cell>
        </row>
        <row r="1742">
          <cell r="C1742">
            <v>100041.2</v>
          </cell>
          <cell r="E1742" t="str">
            <v/>
          </cell>
          <cell r="J1742">
            <v>0</v>
          </cell>
          <cell r="K1742">
            <v>0</v>
          </cell>
          <cell r="M1742">
            <v>0</v>
          </cell>
          <cell r="O1742">
            <v>0</v>
          </cell>
          <cell r="Q1742">
            <v>0</v>
          </cell>
          <cell r="V1742">
            <v>1</v>
          </cell>
        </row>
        <row r="1743">
          <cell r="C1743">
            <v>100051.2</v>
          </cell>
          <cell r="P1743">
            <v>35</v>
          </cell>
        </row>
        <row r="1745">
          <cell r="E1745" t="str">
            <v>III</v>
          </cell>
          <cell r="G1745" t="str">
            <v>Alat</v>
          </cell>
        </row>
        <row r="1746">
          <cell r="C1746">
            <v>100001.3</v>
          </cell>
          <cell r="E1746" t="str">
            <v/>
          </cell>
          <cell r="J1746">
            <v>0</v>
          </cell>
          <cell r="K1746">
            <v>0</v>
          </cell>
          <cell r="M1746">
            <v>0</v>
          </cell>
          <cell r="O1746">
            <v>0</v>
          </cell>
          <cell r="Q1746">
            <v>0</v>
          </cell>
          <cell r="U1746">
            <v>0</v>
          </cell>
          <cell r="V1746">
            <v>1</v>
          </cell>
        </row>
        <row r="1747">
          <cell r="C1747">
            <v>100011.3</v>
          </cell>
          <cell r="E1747" t="str">
            <v/>
          </cell>
          <cell r="J1747">
            <v>0</v>
          </cell>
          <cell r="K1747">
            <v>0</v>
          </cell>
          <cell r="M1747">
            <v>0</v>
          </cell>
          <cell r="O1747">
            <v>0</v>
          </cell>
          <cell r="Q1747">
            <v>0</v>
          </cell>
          <cell r="U1747">
            <v>0</v>
          </cell>
          <cell r="V1747">
            <v>1</v>
          </cell>
        </row>
        <row r="1748">
          <cell r="C1748">
            <v>100021.3</v>
          </cell>
          <cell r="E1748" t="str">
            <v/>
          </cell>
          <cell r="J1748">
            <v>0</v>
          </cell>
          <cell r="K1748">
            <v>0</v>
          </cell>
          <cell r="M1748">
            <v>0</v>
          </cell>
          <cell r="O1748">
            <v>0</v>
          </cell>
          <cell r="Q1748">
            <v>0</v>
          </cell>
          <cell r="U1748">
            <v>0</v>
          </cell>
          <cell r="V1748">
            <v>1</v>
          </cell>
        </row>
        <row r="1749">
          <cell r="C1749">
            <v>100031.3</v>
          </cell>
          <cell r="E1749" t="str">
            <v/>
          </cell>
          <cell r="J1749">
            <v>0</v>
          </cell>
          <cell r="K1749">
            <v>0</v>
          </cell>
          <cell r="M1749">
            <v>0</v>
          </cell>
          <cell r="O1749">
            <v>0</v>
          </cell>
          <cell r="Q1749">
            <v>0</v>
          </cell>
          <cell r="U1749">
            <v>0</v>
          </cell>
          <cell r="V1749">
            <v>1</v>
          </cell>
        </row>
        <row r="1750">
          <cell r="C1750">
            <v>100041.3</v>
          </cell>
          <cell r="E1750" t="str">
            <v/>
          </cell>
          <cell r="J1750">
            <v>0</v>
          </cell>
          <cell r="K1750">
            <v>0</v>
          </cell>
          <cell r="M1750">
            <v>0</v>
          </cell>
          <cell r="O1750">
            <v>0</v>
          </cell>
          <cell r="Q1750">
            <v>0</v>
          </cell>
          <cell r="U1750">
            <v>0</v>
          </cell>
          <cell r="V1750">
            <v>1</v>
          </cell>
        </row>
        <row r="1751">
          <cell r="C1751">
            <v>100051.3</v>
          </cell>
          <cell r="P1751">
            <v>0</v>
          </cell>
        </row>
        <row r="1752">
          <cell r="E1752" t="str">
            <v>Sub Total</v>
          </cell>
          <cell r="O1752">
            <v>25035</v>
          </cell>
        </row>
        <row r="1753">
          <cell r="E1753" t="str">
            <v>Biaya Tidak Langsung dan Laba</v>
          </cell>
          <cell r="J1753">
            <v>0.1</v>
          </cell>
          <cell r="O1753">
            <v>2503.5</v>
          </cell>
        </row>
        <row r="1754">
          <cell r="E1754" t="str">
            <v>Jumlah Harga</v>
          </cell>
          <cell r="O1754">
            <v>27538.5</v>
          </cell>
        </row>
        <row r="1755">
          <cell r="D1755">
            <v>100005</v>
          </cell>
          <cell r="E1755" t="str">
            <v>Harga Satuan Pekerjaan</v>
          </cell>
          <cell r="J1755" t="str">
            <v>Nos</v>
          </cell>
          <cell r="K1755" t="str">
            <v/>
          </cell>
          <cell r="O1755">
            <v>2753.85</v>
          </cell>
        </row>
        <row r="1762">
          <cell r="E1762" t="str">
            <v>Analisa Harga Satuan (Breakdown of Unit Rate)</v>
          </cell>
        </row>
        <row r="1764">
          <cell r="E1764" t="str">
            <v>Lokasi</v>
          </cell>
          <cell r="I1764" t="str">
            <v>:</v>
          </cell>
          <cell r="J1764" t="str">
            <v>Proyek PLB, Paket LCB-6 Lot-4</v>
          </cell>
        </row>
        <row r="1765">
          <cell r="D1765">
            <v>101000</v>
          </cell>
          <cell r="E1765" t="str">
            <v>No. Item</v>
          </cell>
          <cell r="I1765" t="str">
            <v>:</v>
          </cell>
          <cell r="J1765" t="str">
            <v>VIII.1</v>
          </cell>
          <cell r="K1765" t="str">
            <v>(P3A Building)</v>
          </cell>
          <cell r="Q1765" t="str">
            <v>VIII.1</v>
          </cell>
          <cell r="R1765" t="str">
            <v>(P3A Building)</v>
          </cell>
          <cell r="U1765" t="str">
            <v>HSP Per</v>
          </cell>
        </row>
        <row r="1766">
          <cell r="C1766">
            <v>101000</v>
          </cell>
          <cell r="D1766">
            <v>101000</v>
          </cell>
          <cell r="E1766" t="str">
            <v>Item Pekerjaan</v>
          </cell>
          <cell r="I1766" t="str">
            <v>:</v>
          </cell>
          <cell r="J1766" t="str">
            <v>Mencat kayu yang kelihatan</v>
          </cell>
          <cell r="Q1766" t="str">
            <v>Volume</v>
          </cell>
          <cell r="R1766" t="str">
            <v>=</v>
          </cell>
          <cell r="S1766">
            <v>33.83</v>
          </cell>
          <cell r="T1766" t="str">
            <v>m2</v>
          </cell>
          <cell r="U1766">
            <v>1</v>
          </cell>
          <cell r="V1766" t="str">
            <v>m3</v>
          </cell>
        </row>
        <row r="1767">
          <cell r="Q1767" t="str">
            <v>UPAH</v>
          </cell>
          <cell r="R1767" t="str">
            <v>BAHAN</v>
          </cell>
          <cell r="S1767" t="str">
            <v>ALAT</v>
          </cell>
        </row>
        <row r="1768">
          <cell r="D1768">
            <v>101000</v>
          </cell>
          <cell r="E1768" t="str">
            <v>Uraian Tugas</v>
          </cell>
          <cell r="I1768" t="str">
            <v>:</v>
          </cell>
          <cell r="Q1768">
            <v>7725</v>
          </cell>
          <cell r="R1768">
            <v>2387.5</v>
          </cell>
          <cell r="S1768">
            <v>0</v>
          </cell>
        </row>
        <row r="1770">
          <cell r="D1770">
            <v>101000</v>
          </cell>
          <cell r="E1770" t="str">
            <v>Kapasitas Produksi</v>
          </cell>
          <cell r="I1770" t="str">
            <v>:</v>
          </cell>
          <cell r="J1770">
            <v>1</v>
          </cell>
          <cell r="K1770" t="str">
            <v>m2</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cell r="Q1772" t="str">
            <v>(Prod/Jam)/Nos</v>
          </cell>
          <cell r="R1772" t="str">
            <v>Prod/Jam</v>
          </cell>
          <cell r="S1772" t="str">
            <v>Jam Opr</v>
          </cell>
          <cell r="T1772" t="str">
            <v>Prod/Hari</v>
          </cell>
          <cell r="U1772" t="str">
            <v>Nos</v>
          </cell>
          <cell r="V1772" t="str">
            <v>Involve</v>
          </cell>
        </row>
        <row r="1773">
          <cell r="L1773" t="str">
            <v>(Rp.)</v>
          </cell>
          <cell r="N1773" t="str">
            <v>(Rp.)</v>
          </cell>
          <cell r="Q1773">
            <v>1</v>
          </cell>
          <cell r="R1773">
            <v>0</v>
          </cell>
          <cell r="S1773">
            <v>7</v>
          </cell>
          <cell r="T1773">
            <v>0</v>
          </cell>
        </row>
        <row r="1774">
          <cell r="E1774" t="str">
            <v>I</v>
          </cell>
          <cell r="G1774" t="str">
            <v>Bahan</v>
          </cell>
        </row>
        <row r="1775">
          <cell r="C1775">
            <v>101001.1</v>
          </cell>
          <cell r="E1775">
            <v>1</v>
          </cell>
          <cell r="G1775" t="str">
            <v>Cat minyak</v>
          </cell>
          <cell r="J1775" t="str">
            <v>kg</v>
          </cell>
          <cell r="K1775">
            <v>0.15</v>
          </cell>
          <cell r="M1775">
            <v>50000</v>
          </cell>
          <cell r="O1775">
            <v>7500</v>
          </cell>
          <cell r="Q1775">
            <v>0</v>
          </cell>
          <cell r="U1775">
            <v>0</v>
          </cell>
          <cell r="V1775">
            <v>1</v>
          </cell>
        </row>
        <row r="1776">
          <cell r="C1776">
            <v>101011.1</v>
          </cell>
          <cell r="E1776">
            <v>2</v>
          </cell>
          <cell r="G1776" t="str">
            <v>Minyak Cat</v>
          </cell>
          <cell r="J1776" t="str">
            <v>liter</v>
          </cell>
          <cell r="K1776">
            <v>2.5000000000000001E-2</v>
          </cell>
          <cell r="M1776">
            <v>9000</v>
          </cell>
          <cell r="O1776">
            <v>225</v>
          </cell>
          <cell r="Q1776">
            <v>0</v>
          </cell>
          <cell r="U1776">
            <v>0</v>
          </cell>
          <cell r="V1776">
            <v>1</v>
          </cell>
        </row>
        <row r="1777">
          <cell r="C1777">
            <v>101021.1</v>
          </cell>
          <cell r="E1777" t="str">
            <v/>
          </cell>
          <cell r="I1777" t="str">
            <v/>
          </cell>
          <cell r="J1777">
            <v>0</v>
          </cell>
          <cell r="K1777">
            <v>0</v>
          </cell>
          <cell r="M1777">
            <v>0</v>
          </cell>
          <cell r="O1777">
            <v>0</v>
          </cell>
          <cell r="Q1777">
            <v>0</v>
          </cell>
          <cell r="U1777">
            <v>0</v>
          </cell>
        </row>
        <row r="1778">
          <cell r="C1778">
            <v>101031.1</v>
          </cell>
          <cell r="E1778" t="str">
            <v/>
          </cell>
          <cell r="J1778">
            <v>0</v>
          </cell>
          <cell r="K1778">
            <v>0</v>
          </cell>
          <cell r="M1778">
            <v>0</v>
          </cell>
          <cell r="O1778">
            <v>0</v>
          </cell>
          <cell r="Q1778">
            <v>0</v>
          </cell>
          <cell r="U1778">
            <v>0</v>
          </cell>
        </row>
        <row r="1779">
          <cell r="C1779">
            <v>101041.1</v>
          </cell>
          <cell r="E1779" t="str">
            <v/>
          </cell>
          <cell r="J1779">
            <v>0</v>
          </cell>
          <cell r="K1779">
            <v>0</v>
          </cell>
          <cell r="M1779">
            <v>0</v>
          </cell>
          <cell r="O1779">
            <v>0</v>
          </cell>
          <cell r="Q1779">
            <v>0</v>
          </cell>
        </row>
        <row r="1780">
          <cell r="C1780">
            <v>101051.1</v>
          </cell>
          <cell r="P1780">
            <v>7725</v>
          </cell>
        </row>
        <row r="1781">
          <cell r="E1781" t="str">
            <v>II</v>
          </cell>
          <cell r="G1781" t="str">
            <v>Tenaga</v>
          </cell>
        </row>
        <row r="1782">
          <cell r="C1782">
            <v>101001.2</v>
          </cell>
          <cell r="E1782">
            <v>1</v>
          </cell>
          <cell r="G1782" t="str">
            <v>Mandor</v>
          </cell>
          <cell r="J1782" t="str">
            <v>OH</v>
          </cell>
          <cell r="K1782">
            <v>6.2500000000000003E-3</v>
          </cell>
          <cell r="M1782">
            <v>35000</v>
          </cell>
          <cell r="O1782">
            <v>218.75</v>
          </cell>
          <cell r="Q1782">
            <v>0</v>
          </cell>
          <cell r="U1782">
            <v>1</v>
          </cell>
          <cell r="V1782">
            <v>1</v>
          </cell>
        </row>
        <row r="1783">
          <cell r="C1783">
            <v>101011.2</v>
          </cell>
          <cell r="E1783">
            <v>2</v>
          </cell>
          <cell r="G1783" t="str">
            <v>Kepala Tukang Cat</v>
          </cell>
          <cell r="J1783" t="str">
            <v>OH</v>
          </cell>
          <cell r="K1783">
            <v>1.8749999999999999E-2</v>
          </cell>
          <cell r="M1783">
            <v>39000</v>
          </cell>
          <cell r="O1783">
            <v>731.25</v>
          </cell>
          <cell r="Q1783">
            <v>0</v>
          </cell>
          <cell r="U1783">
            <v>4</v>
          </cell>
          <cell r="V1783">
            <v>1</v>
          </cell>
        </row>
        <row r="1784">
          <cell r="C1784">
            <v>101021.2</v>
          </cell>
          <cell r="E1784">
            <v>3</v>
          </cell>
          <cell r="G1784" t="str">
            <v>Tukang Cat</v>
          </cell>
          <cell r="J1784" t="str">
            <v>OH</v>
          </cell>
          <cell r="K1784">
            <v>1.2500000000000001E-2</v>
          </cell>
          <cell r="M1784">
            <v>35000</v>
          </cell>
          <cell r="O1784">
            <v>437.5</v>
          </cell>
          <cell r="Q1784">
            <v>0</v>
          </cell>
          <cell r="V1784">
            <v>1</v>
          </cell>
        </row>
        <row r="1785">
          <cell r="C1785">
            <v>101031.2</v>
          </cell>
          <cell r="E1785">
            <v>4</v>
          </cell>
          <cell r="G1785" t="str">
            <v>Pekerja</v>
          </cell>
          <cell r="J1785" t="str">
            <v>OH</v>
          </cell>
          <cell r="K1785">
            <v>0.05</v>
          </cell>
          <cell r="M1785">
            <v>20000</v>
          </cell>
          <cell r="O1785">
            <v>1000</v>
          </cell>
          <cell r="Q1785">
            <v>0</v>
          </cell>
          <cell r="V1785">
            <v>1</v>
          </cell>
        </row>
        <row r="1786">
          <cell r="C1786">
            <v>101041.2</v>
          </cell>
          <cell r="E1786" t="str">
            <v/>
          </cell>
          <cell r="J1786">
            <v>0</v>
          </cell>
          <cell r="K1786">
            <v>0</v>
          </cell>
          <cell r="M1786">
            <v>0</v>
          </cell>
          <cell r="O1786">
            <v>0</v>
          </cell>
          <cell r="Q1786">
            <v>0</v>
          </cell>
          <cell r="V1786">
            <v>1</v>
          </cell>
        </row>
        <row r="1787">
          <cell r="C1787">
            <v>101051.2</v>
          </cell>
          <cell r="P1787">
            <v>2387.5</v>
          </cell>
        </row>
        <row r="1789">
          <cell r="E1789" t="str">
            <v>III</v>
          </cell>
          <cell r="G1789" t="str">
            <v>Alat</v>
          </cell>
        </row>
        <row r="1790">
          <cell r="C1790">
            <v>101001.3</v>
          </cell>
          <cell r="E1790" t="str">
            <v/>
          </cell>
          <cell r="J1790">
            <v>0</v>
          </cell>
          <cell r="K1790">
            <v>0</v>
          </cell>
          <cell r="M1790">
            <v>0</v>
          </cell>
          <cell r="O1790">
            <v>0</v>
          </cell>
          <cell r="Q1790">
            <v>0</v>
          </cell>
          <cell r="U1790">
            <v>0</v>
          </cell>
          <cell r="V1790">
            <v>1</v>
          </cell>
        </row>
        <row r="1791">
          <cell r="C1791">
            <v>101011.3</v>
          </cell>
          <cell r="E1791" t="str">
            <v/>
          </cell>
          <cell r="J1791">
            <v>0</v>
          </cell>
          <cell r="K1791">
            <v>0</v>
          </cell>
          <cell r="M1791">
            <v>0</v>
          </cell>
          <cell r="O1791">
            <v>0</v>
          </cell>
          <cell r="Q1791">
            <v>0</v>
          </cell>
          <cell r="U1791">
            <v>0</v>
          </cell>
          <cell r="V1791">
            <v>1</v>
          </cell>
        </row>
        <row r="1792">
          <cell r="C1792">
            <v>101021.3</v>
          </cell>
          <cell r="E1792" t="str">
            <v/>
          </cell>
          <cell r="J1792">
            <v>0</v>
          </cell>
          <cell r="K1792">
            <v>0</v>
          </cell>
          <cell r="M1792">
            <v>0</v>
          </cell>
          <cell r="O1792">
            <v>0</v>
          </cell>
          <cell r="Q1792">
            <v>0</v>
          </cell>
          <cell r="U1792">
            <v>0</v>
          </cell>
          <cell r="V1792">
            <v>1</v>
          </cell>
        </row>
        <row r="1793">
          <cell r="C1793">
            <v>101031.3</v>
          </cell>
          <cell r="E1793" t="str">
            <v/>
          </cell>
          <cell r="J1793">
            <v>0</v>
          </cell>
          <cell r="K1793">
            <v>0</v>
          </cell>
          <cell r="M1793">
            <v>0</v>
          </cell>
          <cell r="O1793">
            <v>0</v>
          </cell>
          <cell r="Q1793">
            <v>0</v>
          </cell>
          <cell r="U1793">
            <v>0</v>
          </cell>
          <cell r="V1793">
            <v>1</v>
          </cell>
        </row>
        <row r="1794">
          <cell r="C1794">
            <v>101041.3</v>
          </cell>
          <cell r="E1794" t="str">
            <v/>
          </cell>
          <cell r="J1794">
            <v>0</v>
          </cell>
          <cell r="K1794">
            <v>0</v>
          </cell>
          <cell r="M1794">
            <v>0</v>
          </cell>
          <cell r="O1794">
            <v>0</v>
          </cell>
          <cell r="Q1794">
            <v>0</v>
          </cell>
          <cell r="U1794">
            <v>0</v>
          </cell>
          <cell r="V1794">
            <v>1</v>
          </cell>
        </row>
        <row r="1795">
          <cell r="C1795">
            <v>101051.3</v>
          </cell>
          <cell r="P1795">
            <v>0</v>
          </cell>
        </row>
        <row r="1796">
          <cell r="E1796" t="str">
            <v>Sub Total</v>
          </cell>
          <cell r="O1796">
            <v>10112.5</v>
          </cell>
        </row>
        <row r="1797">
          <cell r="E1797" t="str">
            <v>Biaya Tidak Langsung dan Laba</v>
          </cell>
          <cell r="J1797">
            <v>0.1</v>
          </cell>
          <cell r="O1797">
            <v>1011.25</v>
          </cell>
        </row>
        <row r="1798">
          <cell r="E1798" t="str">
            <v>Jumlah Harga</v>
          </cell>
          <cell r="O1798">
            <v>11123.75</v>
          </cell>
        </row>
        <row r="1799">
          <cell r="D1799">
            <v>101005</v>
          </cell>
          <cell r="E1799" t="str">
            <v>Harga Satuan Pekerjaan</v>
          </cell>
          <cell r="J1799" t="str">
            <v>m2</v>
          </cell>
          <cell r="K1799" t="str">
            <v/>
          </cell>
          <cell r="O1799">
            <v>11123.75</v>
          </cell>
        </row>
        <row r="1806">
          <cell r="E1806" t="str">
            <v>Analisa Harga Satuan (Breakdown of Unit Rate)</v>
          </cell>
        </row>
        <row r="1808">
          <cell r="E1808" t="str">
            <v>Lokasi</v>
          </cell>
          <cell r="I1808" t="str">
            <v>:</v>
          </cell>
          <cell r="J1808" t="str">
            <v>Proyek PLB, Paket LCB-6 Lot-4</v>
          </cell>
        </row>
        <row r="1809">
          <cell r="D1809">
            <v>102000</v>
          </cell>
          <cell r="E1809" t="str">
            <v>No. Item</v>
          </cell>
          <cell r="I1809" t="str">
            <v>:</v>
          </cell>
          <cell r="J1809" t="str">
            <v>VIII.2</v>
          </cell>
          <cell r="K1809" t="str">
            <v>(P3A Building)</v>
          </cell>
          <cell r="Q1809" t="str">
            <v>VIII.2</v>
          </cell>
          <cell r="R1809" t="str">
            <v>(P3A Building)</v>
          </cell>
          <cell r="U1809" t="str">
            <v>HSP Per</v>
          </cell>
        </row>
        <row r="1810">
          <cell r="C1810">
            <v>102000</v>
          </cell>
          <cell r="D1810">
            <v>102000</v>
          </cell>
          <cell r="E1810" t="str">
            <v>Item Pekerjaan</v>
          </cell>
          <cell r="I1810" t="str">
            <v>:</v>
          </cell>
          <cell r="J1810" t="str">
            <v>mencat dinding tembok/ langit-langit</v>
          </cell>
          <cell r="Q1810" t="str">
            <v>Volume</v>
          </cell>
          <cell r="R1810" t="str">
            <v>=</v>
          </cell>
          <cell r="S1810">
            <v>94.64</v>
          </cell>
          <cell r="T1810" t="str">
            <v>m2</v>
          </cell>
          <cell r="U1810">
            <v>1</v>
          </cell>
          <cell r="V1810" t="str">
            <v>m3</v>
          </cell>
        </row>
        <row r="1811">
          <cell r="Q1811" t="str">
            <v>UPAH</v>
          </cell>
          <cell r="R1811" t="str">
            <v>BAHAN</v>
          </cell>
          <cell r="S1811" t="str">
            <v>ALAT</v>
          </cell>
        </row>
        <row r="1812">
          <cell r="D1812">
            <v>102000</v>
          </cell>
          <cell r="E1812" t="str">
            <v>Uraian Tugas</v>
          </cell>
          <cell r="I1812" t="str">
            <v>:</v>
          </cell>
          <cell r="Q1812">
            <v>4375</v>
          </cell>
          <cell r="R1812">
            <v>2387.5</v>
          </cell>
          <cell r="S1812">
            <v>0</v>
          </cell>
        </row>
        <row r="1814">
          <cell r="D1814">
            <v>102000</v>
          </cell>
          <cell r="E1814" t="str">
            <v>Kapasitas Produksi</v>
          </cell>
          <cell r="I1814" t="str">
            <v>:</v>
          </cell>
          <cell r="J1814">
            <v>1</v>
          </cell>
          <cell r="K1814" t="str">
            <v>m2</v>
          </cell>
          <cell r="L1814">
            <v>0</v>
          </cell>
        </row>
        <row r="1815">
          <cell r="L1815" t="str">
            <v>Harga</v>
          </cell>
          <cell r="N1815" t="str">
            <v>Jumlah</v>
          </cell>
        </row>
        <row r="1816">
          <cell r="E1816" t="str">
            <v>No.</v>
          </cell>
          <cell r="F1816" t="str">
            <v>U r a i a n</v>
          </cell>
          <cell r="J1816" t="str">
            <v>Satuan</v>
          </cell>
          <cell r="K1816" t="str">
            <v>Q'ty</v>
          </cell>
          <cell r="L1816" t="str">
            <v>Satuan</v>
          </cell>
          <cell r="N1816" t="str">
            <v>Harga</v>
          </cell>
          <cell r="Q1816" t="str">
            <v>(Prod/Jam)/Nos</v>
          </cell>
          <cell r="R1816" t="str">
            <v>Prod/Jam</v>
          </cell>
          <cell r="S1816" t="str">
            <v>Jam Opr</v>
          </cell>
          <cell r="T1816" t="str">
            <v>Prod/Hari</v>
          </cell>
          <cell r="U1816" t="str">
            <v>Nos</v>
          </cell>
          <cell r="V1816" t="str">
            <v>Involve</v>
          </cell>
        </row>
        <row r="1817">
          <cell r="L1817" t="str">
            <v>(Rp.)</v>
          </cell>
          <cell r="N1817" t="str">
            <v>(Rp.)</v>
          </cell>
          <cell r="Q1817">
            <v>1</v>
          </cell>
          <cell r="R1817">
            <v>0</v>
          </cell>
          <cell r="S1817">
            <v>7</v>
          </cell>
          <cell r="T1817">
            <v>0</v>
          </cell>
        </row>
        <row r="1818">
          <cell r="E1818" t="str">
            <v>I</v>
          </cell>
          <cell r="G1818" t="str">
            <v>Bahan</v>
          </cell>
        </row>
        <row r="1819">
          <cell r="C1819">
            <v>102001.1</v>
          </cell>
          <cell r="E1819">
            <v>1</v>
          </cell>
          <cell r="G1819" t="str">
            <v>Cat Tembok</v>
          </cell>
          <cell r="J1819" t="str">
            <v>kg</v>
          </cell>
          <cell r="K1819">
            <v>0.25</v>
          </cell>
          <cell r="M1819">
            <v>17500</v>
          </cell>
          <cell r="O1819">
            <v>4375</v>
          </cell>
          <cell r="Q1819">
            <v>0</v>
          </cell>
          <cell r="U1819">
            <v>0</v>
          </cell>
          <cell r="V1819">
            <v>1</v>
          </cell>
        </row>
        <row r="1820">
          <cell r="C1820">
            <v>102011.1</v>
          </cell>
          <cell r="E1820" t="str">
            <v/>
          </cell>
          <cell r="J1820">
            <v>0</v>
          </cell>
          <cell r="M1820">
            <v>0</v>
          </cell>
          <cell r="O1820">
            <v>0</v>
          </cell>
          <cell r="Q1820">
            <v>0</v>
          </cell>
          <cell r="U1820">
            <v>0</v>
          </cell>
          <cell r="V1820">
            <v>1</v>
          </cell>
        </row>
        <row r="1821">
          <cell r="C1821">
            <v>102021.1</v>
          </cell>
          <cell r="E1821" t="str">
            <v/>
          </cell>
          <cell r="I1821" t="str">
            <v/>
          </cell>
          <cell r="J1821">
            <v>0</v>
          </cell>
          <cell r="K1821">
            <v>0</v>
          </cell>
          <cell r="M1821">
            <v>0</v>
          </cell>
          <cell r="O1821">
            <v>0</v>
          </cell>
          <cell r="Q1821">
            <v>0</v>
          </cell>
          <cell r="U1821">
            <v>0</v>
          </cell>
        </row>
        <row r="1822">
          <cell r="C1822">
            <v>102031.1</v>
          </cell>
          <cell r="E1822" t="str">
            <v/>
          </cell>
          <cell r="J1822">
            <v>0</v>
          </cell>
          <cell r="K1822">
            <v>0</v>
          </cell>
          <cell r="M1822">
            <v>0</v>
          </cell>
          <cell r="O1822">
            <v>0</v>
          </cell>
          <cell r="Q1822">
            <v>0</v>
          </cell>
          <cell r="U1822">
            <v>0</v>
          </cell>
        </row>
        <row r="1823">
          <cell r="C1823">
            <v>102041.1</v>
          </cell>
          <cell r="E1823" t="str">
            <v/>
          </cell>
          <cell r="J1823">
            <v>0</v>
          </cell>
          <cell r="K1823">
            <v>0</v>
          </cell>
          <cell r="M1823">
            <v>0</v>
          </cell>
          <cell r="O1823">
            <v>0</v>
          </cell>
          <cell r="Q1823">
            <v>0</v>
          </cell>
        </row>
        <row r="1824">
          <cell r="C1824">
            <v>102051.1</v>
          </cell>
          <cell r="P1824">
            <v>4375</v>
          </cell>
        </row>
        <row r="1825">
          <cell r="E1825" t="str">
            <v>II</v>
          </cell>
          <cell r="G1825" t="str">
            <v>Tenaga</v>
          </cell>
        </row>
        <row r="1826">
          <cell r="C1826">
            <v>102001.2</v>
          </cell>
          <cell r="E1826">
            <v>1</v>
          </cell>
          <cell r="G1826" t="str">
            <v>Mandor</v>
          </cell>
          <cell r="J1826" t="str">
            <v>OH</v>
          </cell>
          <cell r="K1826">
            <v>6.2500000000000003E-3</v>
          </cell>
          <cell r="M1826">
            <v>35000</v>
          </cell>
          <cell r="O1826">
            <v>218.75</v>
          </cell>
          <cell r="Q1826">
            <v>0</v>
          </cell>
          <cell r="U1826">
            <v>1</v>
          </cell>
          <cell r="V1826">
            <v>1</v>
          </cell>
        </row>
        <row r="1827">
          <cell r="C1827">
            <v>102011.2</v>
          </cell>
          <cell r="E1827">
            <v>2</v>
          </cell>
          <cell r="G1827" t="str">
            <v>Kepala Tukang Cat</v>
          </cell>
          <cell r="J1827" t="str">
            <v>OH</v>
          </cell>
          <cell r="K1827">
            <v>1.8749999999999999E-2</v>
          </cell>
          <cell r="M1827">
            <v>39000</v>
          </cell>
          <cell r="O1827">
            <v>731.25</v>
          </cell>
          <cell r="Q1827">
            <v>0</v>
          </cell>
          <cell r="U1827">
            <v>4</v>
          </cell>
          <cell r="V1827">
            <v>1</v>
          </cell>
        </row>
        <row r="1828">
          <cell r="C1828">
            <v>102021.2</v>
          </cell>
          <cell r="E1828">
            <v>3</v>
          </cell>
          <cell r="G1828" t="str">
            <v>Tukang Cat</v>
          </cell>
          <cell r="J1828" t="str">
            <v>OH</v>
          </cell>
          <cell r="K1828">
            <v>1.2500000000000001E-2</v>
          </cell>
          <cell r="M1828">
            <v>35000</v>
          </cell>
          <cell r="O1828">
            <v>437.5</v>
          </cell>
          <cell r="Q1828">
            <v>0</v>
          </cell>
          <cell r="V1828">
            <v>1</v>
          </cell>
        </row>
        <row r="1829">
          <cell r="C1829">
            <v>102031.2</v>
          </cell>
          <cell r="E1829">
            <v>4</v>
          </cell>
          <cell r="G1829" t="str">
            <v>Pekerja</v>
          </cell>
          <cell r="J1829" t="str">
            <v>OH</v>
          </cell>
          <cell r="K1829">
            <v>0.05</v>
          </cell>
          <cell r="M1829">
            <v>20000</v>
          </cell>
          <cell r="O1829">
            <v>1000</v>
          </cell>
          <cell r="Q1829">
            <v>0</v>
          </cell>
          <cell r="V1829">
            <v>1</v>
          </cell>
        </row>
        <row r="1830">
          <cell r="C1830">
            <v>102041.2</v>
          </cell>
          <cell r="E1830" t="str">
            <v/>
          </cell>
          <cell r="J1830">
            <v>0</v>
          </cell>
          <cell r="K1830">
            <v>0</v>
          </cell>
          <cell r="M1830">
            <v>0</v>
          </cell>
          <cell r="O1830">
            <v>0</v>
          </cell>
          <cell r="Q1830">
            <v>0</v>
          </cell>
          <cell r="V1830">
            <v>1</v>
          </cell>
        </row>
        <row r="1831">
          <cell r="C1831">
            <v>102051.2</v>
          </cell>
          <cell r="P1831">
            <v>2387.5</v>
          </cell>
        </row>
        <row r="1833">
          <cell r="E1833" t="str">
            <v>III</v>
          </cell>
          <cell r="G1833" t="str">
            <v>Alat</v>
          </cell>
        </row>
        <row r="1834">
          <cell r="C1834">
            <v>102001.3</v>
          </cell>
          <cell r="E1834" t="str">
            <v/>
          </cell>
          <cell r="K1834">
            <v>0</v>
          </cell>
          <cell r="M1834">
            <v>0</v>
          </cell>
          <cell r="O1834">
            <v>0</v>
          </cell>
          <cell r="Q1834">
            <v>0</v>
          </cell>
          <cell r="U1834">
            <v>0</v>
          </cell>
          <cell r="V1834">
            <v>1</v>
          </cell>
        </row>
        <row r="1835">
          <cell r="C1835">
            <v>102011.3</v>
          </cell>
          <cell r="E1835" t="str">
            <v/>
          </cell>
          <cell r="J1835">
            <v>0</v>
          </cell>
          <cell r="K1835">
            <v>0</v>
          </cell>
          <cell r="M1835">
            <v>0</v>
          </cell>
          <cell r="O1835">
            <v>0</v>
          </cell>
          <cell r="Q1835">
            <v>0</v>
          </cell>
          <cell r="U1835">
            <v>0</v>
          </cell>
          <cell r="V1835">
            <v>1</v>
          </cell>
        </row>
        <row r="1836">
          <cell r="C1836">
            <v>102021.3</v>
          </cell>
          <cell r="E1836" t="str">
            <v/>
          </cell>
          <cell r="J1836">
            <v>0</v>
          </cell>
          <cell r="K1836">
            <v>0</v>
          </cell>
          <cell r="M1836">
            <v>0</v>
          </cell>
          <cell r="O1836">
            <v>0</v>
          </cell>
          <cell r="Q1836">
            <v>0</v>
          </cell>
          <cell r="U1836">
            <v>0</v>
          </cell>
          <cell r="V1836">
            <v>1</v>
          </cell>
        </row>
        <row r="1837">
          <cell r="C1837">
            <v>102031.3</v>
          </cell>
          <cell r="E1837" t="str">
            <v/>
          </cell>
          <cell r="J1837">
            <v>0</v>
          </cell>
          <cell r="K1837">
            <v>0</v>
          </cell>
          <cell r="M1837">
            <v>0</v>
          </cell>
          <cell r="O1837">
            <v>0</v>
          </cell>
          <cell r="Q1837">
            <v>0</v>
          </cell>
          <cell r="U1837">
            <v>0</v>
          </cell>
          <cell r="V1837">
            <v>1</v>
          </cell>
        </row>
        <row r="1838">
          <cell r="C1838">
            <v>102041.3</v>
          </cell>
          <cell r="E1838" t="str">
            <v/>
          </cell>
          <cell r="J1838">
            <v>0</v>
          </cell>
          <cell r="K1838">
            <v>0</v>
          </cell>
          <cell r="M1838">
            <v>0</v>
          </cell>
          <cell r="O1838">
            <v>0</v>
          </cell>
          <cell r="Q1838">
            <v>0</v>
          </cell>
          <cell r="U1838">
            <v>0</v>
          </cell>
          <cell r="V1838">
            <v>1</v>
          </cell>
        </row>
        <row r="1839">
          <cell r="C1839">
            <v>102051.3</v>
          </cell>
          <cell r="P1839">
            <v>0</v>
          </cell>
        </row>
        <row r="1840">
          <cell r="E1840" t="str">
            <v>Sub Total</v>
          </cell>
          <cell r="O1840">
            <v>6762.5</v>
          </cell>
        </row>
        <row r="1841">
          <cell r="E1841" t="str">
            <v>Biaya Tidak Langsung dan Laba</v>
          </cell>
          <cell r="J1841">
            <v>0.1</v>
          </cell>
          <cell r="O1841">
            <v>676.25</v>
          </cell>
        </row>
        <row r="1842">
          <cell r="E1842" t="str">
            <v>Jumlah Harga</v>
          </cell>
          <cell r="O1842">
            <v>7438.75</v>
          </cell>
        </row>
        <row r="1843">
          <cell r="D1843">
            <v>102005</v>
          </cell>
          <cell r="E1843" t="str">
            <v>Harga Satuan Pekerjaan</v>
          </cell>
          <cell r="J1843" t="str">
            <v>m2</v>
          </cell>
          <cell r="K1843" t="str">
            <v/>
          </cell>
          <cell r="O1843">
            <v>7438.75</v>
          </cell>
        </row>
      </sheetData>
      <sheetData sheetId="9"/>
      <sheetData sheetId="10">
        <row r="2">
          <cell r="E2" t="str">
            <v>Analisa Harga Satuan (Breakdown of Unit Rate)</v>
          </cell>
        </row>
        <row r="4">
          <cell r="E4" t="str">
            <v>Lokasi</v>
          </cell>
          <cell r="I4" t="str">
            <v>:</v>
          </cell>
          <cell r="J4" t="str">
            <v>Proyek PLB, Paket LCB-6 Lot-4</v>
          </cell>
        </row>
        <row r="5">
          <cell r="D5">
            <v>23000</v>
          </cell>
          <cell r="E5" t="str">
            <v>No. Item</v>
          </cell>
          <cell r="I5" t="str">
            <v>:</v>
          </cell>
          <cell r="J5" t="str">
            <v>3-1-1</v>
          </cell>
          <cell r="Q5" t="str">
            <v>3-1-1</v>
          </cell>
          <cell r="R5">
            <v>0</v>
          </cell>
          <cell r="U5" t="str">
            <v>HSP Per</v>
          </cell>
        </row>
        <row r="6">
          <cell r="C6">
            <v>23000</v>
          </cell>
          <cell r="D6">
            <v>23000</v>
          </cell>
          <cell r="E6" t="str">
            <v>Item Pekerjaan</v>
          </cell>
          <cell r="I6" t="str">
            <v>:</v>
          </cell>
          <cell r="J6" t="str">
            <v>Pelestarian Lapisan Tanah Atas (Gali &amp; Timbun)</v>
          </cell>
          <cell r="Q6" t="str">
            <v>Volume</v>
          </cell>
          <cell r="R6" t="str">
            <v>=</v>
          </cell>
          <cell r="S6">
            <v>1179.08</v>
          </cell>
          <cell r="T6" t="str">
            <v>Ha</v>
          </cell>
          <cell r="U6">
            <v>1</v>
          </cell>
          <cell r="V6" t="str">
            <v>m3</v>
          </cell>
        </row>
        <row r="7">
          <cell r="Q7" t="str">
            <v>UPAH</v>
          </cell>
          <cell r="R7" t="str">
            <v>BAHAN</v>
          </cell>
          <cell r="S7" t="str">
            <v>ALAT</v>
          </cell>
        </row>
        <row r="8">
          <cell r="D8">
            <v>23000</v>
          </cell>
          <cell r="E8" t="str">
            <v>Uraian Tugas</v>
          </cell>
          <cell r="I8" t="str">
            <v>:</v>
          </cell>
          <cell r="J8" t="str">
            <v>Untuk "menggali dan menimbun"</v>
          </cell>
          <cell r="Q8">
            <v>0</v>
          </cell>
          <cell r="R8">
            <v>16418.5</v>
          </cell>
          <cell r="S8">
            <v>4406905.87</v>
          </cell>
        </row>
        <row r="10">
          <cell r="D10">
            <v>23000</v>
          </cell>
          <cell r="E10" t="str">
            <v>Kapasitas Produksi</v>
          </cell>
          <cell r="I10" t="str">
            <v>:</v>
          </cell>
          <cell r="J10">
            <v>1</v>
          </cell>
          <cell r="K10" t="str">
            <v>Ha</v>
          </cell>
        </row>
        <row r="11">
          <cell r="L11" t="str">
            <v>Harga</v>
          </cell>
          <cell r="N11" t="str">
            <v>Jumlah</v>
          </cell>
        </row>
        <row r="12">
          <cell r="E12" t="str">
            <v>No.</v>
          </cell>
          <cell r="F12" t="str">
            <v>U r a i a n</v>
          </cell>
          <cell r="J12" t="str">
            <v>Satuan</v>
          </cell>
          <cell r="K12" t="str">
            <v>Q'ty</v>
          </cell>
          <cell r="L12" t="str">
            <v>Satuan</v>
          </cell>
          <cell r="N12" t="str">
            <v>Harga</v>
          </cell>
          <cell r="Q12" t="str">
            <v>(Prod/Jam)/Nos</v>
          </cell>
          <cell r="R12" t="str">
            <v>Prod/Jam</v>
          </cell>
          <cell r="S12" t="str">
            <v>Jam Opr</v>
          </cell>
          <cell r="T12" t="str">
            <v>Prod/Hari</v>
          </cell>
          <cell r="U12" t="str">
            <v>Nos</v>
          </cell>
          <cell r="V12" t="str">
            <v>Involve</v>
          </cell>
        </row>
        <row r="13">
          <cell r="L13" t="str">
            <v>(Rp.)</v>
          </cell>
          <cell r="N13" t="str">
            <v>(Rp.)</v>
          </cell>
          <cell r="Q13">
            <v>1</v>
          </cell>
          <cell r="R13">
            <v>0.1522381575269966</v>
          </cell>
          <cell r="S13">
            <v>7</v>
          </cell>
          <cell r="T13">
            <v>1.0656671026889761</v>
          </cell>
        </row>
        <row r="14">
          <cell r="E14" t="str">
            <v>I</v>
          </cell>
          <cell r="G14" t="str">
            <v>Bahan</v>
          </cell>
        </row>
        <row r="15">
          <cell r="C15">
            <v>23001.1</v>
          </cell>
          <cell r="E15" t="str">
            <v/>
          </cell>
          <cell r="J15">
            <v>0</v>
          </cell>
          <cell r="K15">
            <v>0</v>
          </cell>
          <cell r="M15">
            <v>0</v>
          </cell>
          <cell r="O15">
            <v>0</v>
          </cell>
          <cell r="Q15">
            <v>0</v>
          </cell>
          <cell r="U15">
            <v>0</v>
          </cell>
          <cell r="V15">
            <v>1</v>
          </cell>
        </row>
        <row r="16">
          <cell r="C16">
            <v>23011.1</v>
          </cell>
          <cell r="E16" t="str">
            <v/>
          </cell>
          <cell r="J16">
            <v>0</v>
          </cell>
          <cell r="K16">
            <v>0</v>
          </cell>
          <cell r="M16">
            <v>0</v>
          </cell>
          <cell r="O16">
            <v>0</v>
          </cell>
          <cell r="Q16">
            <v>0</v>
          </cell>
          <cell r="U16">
            <v>0</v>
          </cell>
          <cell r="V16">
            <v>1</v>
          </cell>
        </row>
        <row r="17">
          <cell r="C17">
            <v>23021.1</v>
          </cell>
          <cell r="E17" t="str">
            <v/>
          </cell>
          <cell r="I17" t="str">
            <v/>
          </cell>
          <cell r="J17">
            <v>0</v>
          </cell>
          <cell r="K17">
            <v>0</v>
          </cell>
          <cell r="M17">
            <v>0</v>
          </cell>
          <cell r="O17">
            <v>0</v>
          </cell>
          <cell r="Q17">
            <v>0</v>
          </cell>
        </row>
        <row r="18">
          <cell r="C18">
            <v>23031.1</v>
          </cell>
          <cell r="E18" t="str">
            <v/>
          </cell>
          <cell r="J18">
            <v>0</v>
          </cell>
          <cell r="K18">
            <v>0</v>
          </cell>
          <cell r="M18">
            <v>0</v>
          </cell>
          <cell r="O18">
            <v>0</v>
          </cell>
          <cell r="Q18">
            <v>0</v>
          </cell>
        </row>
        <row r="19">
          <cell r="C19">
            <v>23041.1</v>
          </cell>
          <cell r="E19" t="str">
            <v/>
          </cell>
          <cell r="J19">
            <v>0</v>
          </cell>
          <cell r="K19">
            <v>0</v>
          </cell>
          <cell r="M19">
            <v>0</v>
          </cell>
          <cell r="O19">
            <v>0</v>
          </cell>
          <cell r="Q19">
            <v>0</v>
          </cell>
        </row>
        <row r="20">
          <cell r="C20">
            <v>23051.1</v>
          </cell>
          <cell r="P20">
            <v>0</v>
          </cell>
        </row>
        <row r="21">
          <cell r="E21" t="str">
            <v>II</v>
          </cell>
          <cell r="G21" t="str">
            <v>Tenaga</v>
          </cell>
        </row>
        <row r="22">
          <cell r="C22">
            <v>23001.200000000001</v>
          </cell>
          <cell r="E22">
            <v>1</v>
          </cell>
          <cell r="G22" t="str">
            <v>Mandor</v>
          </cell>
          <cell r="J22" t="str">
            <v>OH</v>
          </cell>
          <cell r="K22">
            <v>0.46910000000000002</v>
          </cell>
          <cell r="M22">
            <v>35000</v>
          </cell>
          <cell r="O22">
            <v>16418.5</v>
          </cell>
          <cell r="Q22">
            <v>2.1313342053779523</v>
          </cell>
          <cell r="U22">
            <v>0.5</v>
          </cell>
          <cell r="V22">
            <v>1</v>
          </cell>
        </row>
        <row r="23">
          <cell r="C23">
            <v>23011.200000000001</v>
          </cell>
          <cell r="E23" t="str">
            <v/>
          </cell>
          <cell r="J23">
            <v>0</v>
          </cell>
          <cell r="K23">
            <v>0</v>
          </cell>
          <cell r="M23">
            <v>0</v>
          </cell>
          <cell r="O23">
            <v>0</v>
          </cell>
          <cell r="Q23">
            <v>0</v>
          </cell>
          <cell r="V23">
            <v>1</v>
          </cell>
        </row>
        <row r="24">
          <cell r="C24">
            <v>23021.200000000001</v>
          </cell>
          <cell r="E24" t="str">
            <v/>
          </cell>
          <cell r="J24">
            <v>0</v>
          </cell>
          <cell r="K24">
            <v>0</v>
          </cell>
          <cell r="M24">
            <v>0</v>
          </cell>
          <cell r="O24">
            <v>0</v>
          </cell>
          <cell r="Q24">
            <v>0</v>
          </cell>
          <cell r="V24">
            <v>1</v>
          </cell>
        </row>
        <row r="25">
          <cell r="C25">
            <v>23031.200000000001</v>
          </cell>
          <cell r="E25" t="str">
            <v/>
          </cell>
          <cell r="J25">
            <v>0</v>
          </cell>
          <cell r="K25">
            <v>0</v>
          </cell>
          <cell r="M25">
            <v>0</v>
          </cell>
          <cell r="O25">
            <v>0</v>
          </cell>
          <cell r="Q25">
            <v>0</v>
          </cell>
          <cell r="V25">
            <v>1</v>
          </cell>
        </row>
        <row r="26">
          <cell r="C26">
            <v>23041.200000000001</v>
          </cell>
          <cell r="E26" t="str">
            <v/>
          </cell>
          <cell r="J26">
            <v>0</v>
          </cell>
          <cell r="K26">
            <v>0</v>
          </cell>
          <cell r="M26">
            <v>0</v>
          </cell>
          <cell r="O26">
            <v>0</v>
          </cell>
          <cell r="Q26">
            <v>0</v>
          </cell>
          <cell r="V26">
            <v>1</v>
          </cell>
        </row>
        <row r="27">
          <cell r="C27">
            <v>23051.200000000001</v>
          </cell>
          <cell r="P27">
            <v>16418.5</v>
          </cell>
        </row>
        <row r="29">
          <cell r="E29" t="str">
            <v>III</v>
          </cell>
          <cell r="G29" t="str">
            <v>Alat</v>
          </cell>
          <cell r="S29">
            <v>1</v>
          </cell>
        </row>
        <row r="30">
          <cell r="C30">
            <v>23001.3</v>
          </cell>
          <cell r="E30">
            <v>1</v>
          </cell>
          <cell r="G30" t="str">
            <v>Bulldozer D65</v>
          </cell>
          <cell r="H30" t="str">
            <v>(Motong-Nebar)</v>
          </cell>
          <cell r="J30" t="str">
            <v>jam</v>
          </cell>
          <cell r="K30">
            <v>6.5686</v>
          </cell>
          <cell r="M30">
            <v>335455</v>
          </cell>
          <cell r="O30">
            <v>2203469.71</v>
          </cell>
          <cell r="Q30">
            <v>0.1522381575269966</v>
          </cell>
          <cell r="R30">
            <v>0.1522381575269966</v>
          </cell>
          <cell r="S30">
            <v>0.5</v>
          </cell>
          <cell r="U30">
            <v>1</v>
          </cell>
          <cell r="V30">
            <v>1</v>
          </cell>
        </row>
        <row r="31">
          <cell r="C31">
            <v>23011.3</v>
          </cell>
          <cell r="E31">
            <v>2</v>
          </cell>
          <cell r="G31" t="str">
            <v>Bulldozer D65</v>
          </cell>
          <cell r="H31" t="str">
            <v>(Gali-Mengumpulkan)</v>
          </cell>
          <cell r="J31" t="str">
            <v>jam</v>
          </cell>
          <cell r="K31">
            <v>4.5979999999999999</v>
          </cell>
          <cell r="M31">
            <v>335455</v>
          </cell>
          <cell r="O31">
            <v>1542422.09</v>
          </cell>
          <cell r="Q31">
            <v>0.21748308218142373</v>
          </cell>
          <cell r="R31">
            <v>0.21748308218142373</v>
          </cell>
          <cell r="S31">
            <v>0.35</v>
          </cell>
          <cell r="U31">
            <v>0.7</v>
          </cell>
          <cell r="V31">
            <v>1</v>
          </cell>
        </row>
        <row r="32">
          <cell r="C32">
            <v>23021.3</v>
          </cell>
          <cell r="E32">
            <v>3</v>
          </cell>
          <cell r="G32" t="str">
            <v>Bulldozer D65</v>
          </cell>
          <cell r="H32" t="str">
            <v>(Kumpul-Nebar)</v>
          </cell>
          <cell r="J32" t="str">
            <v>jam</v>
          </cell>
          <cell r="K32">
            <v>1.9704999999999999</v>
          </cell>
          <cell r="M32">
            <v>335455</v>
          </cell>
          <cell r="O32">
            <v>661014.06999999995</v>
          </cell>
          <cell r="Q32">
            <v>0.50746052508998873</v>
          </cell>
          <cell r="R32">
            <v>0.50746052508998873</v>
          </cell>
          <cell r="S32">
            <v>0.15</v>
          </cell>
          <cell r="U32">
            <v>0.29999999999999993</v>
          </cell>
          <cell r="V32">
            <v>1</v>
          </cell>
        </row>
        <row r="33">
          <cell r="C33">
            <v>23031.3</v>
          </cell>
          <cell r="E33" t="str">
            <v/>
          </cell>
          <cell r="J33">
            <v>0</v>
          </cell>
          <cell r="K33">
            <v>0</v>
          </cell>
          <cell r="M33">
            <v>0</v>
          </cell>
          <cell r="O33">
            <v>0</v>
          </cell>
          <cell r="Q33">
            <v>0</v>
          </cell>
          <cell r="U33">
            <v>0</v>
          </cell>
          <cell r="V33">
            <v>1</v>
          </cell>
        </row>
        <row r="34">
          <cell r="C34">
            <v>23041.3</v>
          </cell>
          <cell r="E34" t="str">
            <v/>
          </cell>
          <cell r="J34">
            <v>0</v>
          </cell>
          <cell r="K34">
            <v>0</v>
          </cell>
          <cell r="M34">
            <v>0</v>
          </cell>
          <cell r="O34">
            <v>0</v>
          </cell>
          <cell r="Q34">
            <v>0</v>
          </cell>
          <cell r="U34">
            <v>0</v>
          </cell>
          <cell r="V34">
            <v>1</v>
          </cell>
        </row>
        <row r="35">
          <cell r="C35">
            <v>23051.3</v>
          </cell>
          <cell r="P35">
            <v>4406905.87</v>
          </cell>
        </row>
        <row r="36">
          <cell r="E36" t="str">
            <v>Sub Total</v>
          </cell>
          <cell r="O36">
            <v>4423324.37</v>
          </cell>
          <cell r="P36">
            <v>4423324.37</v>
          </cell>
        </row>
        <row r="37">
          <cell r="E37" t="str">
            <v>Biaya Tidak Langsung dan Laba</v>
          </cell>
          <cell r="J37">
            <v>0.1</v>
          </cell>
          <cell r="O37">
            <v>442332.43</v>
          </cell>
        </row>
        <row r="38">
          <cell r="E38" t="str">
            <v>Jumlah Harga</v>
          </cell>
          <cell r="O38">
            <v>4865656.8</v>
          </cell>
        </row>
        <row r="39">
          <cell r="D39">
            <v>23005</v>
          </cell>
          <cell r="E39" t="str">
            <v>Harga Satuan Pekerjaan</v>
          </cell>
          <cell r="J39" t="str">
            <v>Ha</v>
          </cell>
          <cell r="K39" t="str">
            <v/>
          </cell>
          <cell r="O39">
            <v>4865656.8</v>
          </cell>
          <cell r="P39">
            <v>4933434.09</v>
          </cell>
        </row>
        <row r="46">
          <cell r="E46" t="str">
            <v>Analisa Harga Satuan (Breakdown of Unit Rate)</v>
          </cell>
        </row>
        <row r="48">
          <cell r="E48" t="str">
            <v>Lokasi</v>
          </cell>
          <cell r="I48" t="str">
            <v>:</v>
          </cell>
          <cell r="J48" t="str">
            <v>Proyek PLB, Paket LCB-6 Lot-4</v>
          </cell>
        </row>
        <row r="49">
          <cell r="D49">
            <v>24000</v>
          </cell>
          <cell r="E49" t="str">
            <v>No. Item</v>
          </cell>
          <cell r="I49" t="str">
            <v>:</v>
          </cell>
          <cell r="J49" t="str">
            <v>3-2-1</v>
          </cell>
          <cell r="Q49" t="str">
            <v>3-2-1</v>
          </cell>
          <cell r="R49">
            <v>0</v>
          </cell>
          <cell r="U49" t="str">
            <v>HSP Per</v>
          </cell>
        </row>
        <row r="50">
          <cell r="C50">
            <v>24000</v>
          </cell>
          <cell r="D50">
            <v>24000</v>
          </cell>
          <cell r="E50" t="str">
            <v>Item Pekerjaan</v>
          </cell>
          <cell r="I50" t="str">
            <v>:</v>
          </cell>
          <cell r="J50" t="str">
            <v>Derajat kemiringan 0.6 &lt; i&lt;3.0%</v>
          </cell>
          <cell r="Q50" t="str">
            <v>Volume</v>
          </cell>
          <cell r="R50" t="str">
            <v>=</v>
          </cell>
          <cell r="S50">
            <v>646.87</v>
          </cell>
          <cell r="T50" t="str">
            <v>Ha</v>
          </cell>
          <cell r="U50">
            <v>1</v>
          </cell>
          <cell r="V50" t="str">
            <v>m3</v>
          </cell>
        </row>
        <row r="51">
          <cell r="Q51" t="str">
            <v>UPAH</v>
          </cell>
          <cell r="R51" t="str">
            <v>BAHAN</v>
          </cell>
          <cell r="S51" t="str">
            <v>ALAT</v>
          </cell>
        </row>
        <row r="52">
          <cell r="D52">
            <v>24000</v>
          </cell>
          <cell r="E52" t="str">
            <v>Uraian Tugas</v>
          </cell>
          <cell r="I52" t="str">
            <v>:</v>
          </cell>
          <cell r="J52" t="str">
            <v>Memotong &amp; mengisi sawah</v>
          </cell>
          <cell r="Q52">
            <v>0</v>
          </cell>
          <cell r="R52">
            <v>27485.5</v>
          </cell>
          <cell r="S52">
            <v>1844096.77</v>
          </cell>
        </row>
        <row r="54">
          <cell r="D54">
            <v>24000</v>
          </cell>
          <cell r="E54" t="str">
            <v>Kapasitas Produksi</v>
          </cell>
          <cell r="I54" t="str">
            <v>:</v>
          </cell>
          <cell r="J54">
            <v>1</v>
          </cell>
          <cell r="K54" t="str">
            <v>Ha</v>
          </cell>
          <cell r="L54" t="str">
            <v>(688m3/ha)</v>
          </cell>
        </row>
        <row r="55">
          <cell r="L55" t="str">
            <v>Harga</v>
          </cell>
          <cell r="N55" t="str">
            <v>Jumlah</v>
          </cell>
        </row>
        <row r="56">
          <cell r="E56" t="str">
            <v>No.</v>
          </cell>
          <cell r="F56" t="str">
            <v>U r a i a n</v>
          </cell>
          <cell r="J56" t="str">
            <v>Satuan</v>
          </cell>
          <cell r="K56" t="str">
            <v>Q'ty</v>
          </cell>
          <cell r="L56" t="str">
            <v>Satuan</v>
          </cell>
          <cell r="N56" t="str">
            <v>Harga</v>
          </cell>
          <cell r="Q56" t="str">
            <v>(Prod/Jam)/Nos</v>
          </cell>
          <cell r="R56" t="str">
            <v>Prod/Jam</v>
          </cell>
          <cell r="S56" t="str">
            <v>Jam Opr</v>
          </cell>
          <cell r="T56" t="str">
            <v>Prod/Hari</v>
          </cell>
          <cell r="U56" t="str">
            <v>Nos</v>
          </cell>
          <cell r="V56" t="str">
            <v>Involve</v>
          </cell>
        </row>
        <row r="57">
          <cell r="L57" t="str">
            <v>(Rp.)</v>
          </cell>
          <cell r="N57" t="str">
            <v>(Rp.)</v>
          </cell>
          <cell r="Q57">
            <v>1</v>
          </cell>
          <cell r="R57">
            <v>0.18190684220941161</v>
          </cell>
          <cell r="S57">
            <v>7</v>
          </cell>
          <cell r="T57">
            <v>1.2733478954658812</v>
          </cell>
        </row>
        <row r="58">
          <cell r="E58" t="str">
            <v>I</v>
          </cell>
          <cell r="G58" t="str">
            <v>Bahan</v>
          </cell>
        </row>
        <row r="59">
          <cell r="C59">
            <v>24001.1</v>
          </cell>
          <cell r="E59" t="str">
            <v/>
          </cell>
          <cell r="J59">
            <v>0</v>
          </cell>
          <cell r="K59">
            <v>0</v>
          </cell>
          <cell r="M59">
            <v>0</v>
          </cell>
          <cell r="O59">
            <v>0</v>
          </cell>
          <cell r="Q59">
            <v>0</v>
          </cell>
          <cell r="U59">
            <v>0</v>
          </cell>
          <cell r="V59">
            <v>1</v>
          </cell>
        </row>
        <row r="60">
          <cell r="C60">
            <v>24011.1</v>
          </cell>
          <cell r="E60" t="str">
            <v/>
          </cell>
          <cell r="J60">
            <v>0</v>
          </cell>
          <cell r="K60">
            <v>0</v>
          </cell>
          <cell r="M60">
            <v>0</v>
          </cell>
          <cell r="O60">
            <v>0</v>
          </cell>
          <cell r="Q60">
            <v>0</v>
          </cell>
          <cell r="U60">
            <v>0</v>
          </cell>
          <cell r="V60">
            <v>1</v>
          </cell>
        </row>
        <row r="61">
          <cell r="C61">
            <v>24021.1</v>
          </cell>
          <cell r="E61" t="str">
            <v/>
          </cell>
          <cell r="I61" t="str">
            <v/>
          </cell>
          <cell r="J61">
            <v>0</v>
          </cell>
          <cell r="K61">
            <v>0</v>
          </cell>
          <cell r="M61">
            <v>0</v>
          </cell>
          <cell r="O61">
            <v>0</v>
          </cell>
          <cell r="Q61">
            <v>0</v>
          </cell>
          <cell r="U61">
            <v>0</v>
          </cell>
        </row>
        <row r="62">
          <cell r="C62">
            <v>24031.1</v>
          </cell>
          <cell r="E62" t="str">
            <v/>
          </cell>
          <cell r="J62">
            <v>0</v>
          </cell>
          <cell r="K62">
            <v>0</v>
          </cell>
          <cell r="M62">
            <v>0</v>
          </cell>
          <cell r="O62">
            <v>0</v>
          </cell>
          <cell r="Q62">
            <v>0</v>
          </cell>
          <cell r="U62">
            <v>0</v>
          </cell>
        </row>
        <row r="63">
          <cell r="C63">
            <v>24041.1</v>
          </cell>
          <cell r="E63" t="str">
            <v/>
          </cell>
          <cell r="J63">
            <v>0</v>
          </cell>
          <cell r="K63">
            <v>0</v>
          </cell>
          <cell r="M63">
            <v>0</v>
          </cell>
          <cell r="O63">
            <v>0</v>
          </cell>
          <cell r="Q63">
            <v>0</v>
          </cell>
        </row>
        <row r="64">
          <cell r="C64">
            <v>24051.1</v>
          </cell>
          <cell r="P64">
            <v>0</v>
          </cell>
        </row>
        <row r="65">
          <cell r="E65" t="str">
            <v>II</v>
          </cell>
          <cell r="G65" t="str">
            <v>Tenaga</v>
          </cell>
        </row>
        <row r="66">
          <cell r="C66">
            <v>24001.200000000001</v>
          </cell>
          <cell r="E66">
            <v>1</v>
          </cell>
          <cell r="G66" t="str">
            <v>Mandor</v>
          </cell>
          <cell r="J66" t="str">
            <v>OH</v>
          </cell>
          <cell r="K66">
            <v>0.7853</v>
          </cell>
          <cell r="M66">
            <v>35000</v>
          </cell>
          <cell r="O66">
            <v>27485.5</v>
          </cell>
          <cell r="Q66">
            <v>1.2733478954658812</v>
          </cell>
          <cell r="U66">
            <v>1</v>
          </cell>
          <cell r="V66">
            <v>1</v>
          </cell>
        </row>
        <row r="67">
          <cell r="C67">
            <v>24011.200000000001</v>
          </cell>
          <cell r="E67" t="str">
            <v/>
          </cell>
          <cell r="J67">
            <v>0</v>
          </cell>
          <cell r="K67">
            <v>0</v>
          </cell>
          <cell r="M67">
            <v>0</v>
          </cell>
          <cell r="O67">
            <v>0</v>
          </cell>
          <cell r="Q67">
            <v>0</v>
          </cell>
          <cell r="V67">
            <v>1</v>
          </cell>
        </row>
        <row r="68">
          <cell r="C68">
            <v>24021.200000000001</v>
          </cell>
          <cell r="E68" t="str">
            <v/>
          </cell>
          <cell r="J68">
            <v>0</v>
          </cell>
          <cell r="K68">
            <v>0</v>
          </cell>
          <cell r="M68">
            <v>0</v>
          </cell>
          <cell r="O68">
            <v>0</v>
          </cell>
          <cell r="Q68">
            <v>0</v>
          </cell>
          <cell r="V68">
            <v>1</v>
          </cell>
        </row>
        <row r="69">
          <cell r="C69">
            <v>24031.200000000001</v>
          </cell>
          <cell r="E69" t="str">
            <v/>
          </cell>
          <cell r="J69">
            <v>0</v>
          </cell>
          <cell r="K69">
            <v>0</v>
          </cell>
          <cell r="M69">
            <v>0</v>
          </cell>
          <cell r="O69">
            <v>0</v>
          </cell>
          <cell r="Q69">
            <v>0</v>
          </cell>
          <cell r="V69">
            <v>1</v>
          </cell>
        </row>
        <row r="70">
          <cell r="C70">
            <v>24041.200000000001</v>
          </cell>
          <cell r="E70" t="str">
            <v/>
          </cell>
          <cell r="J70">
            <v>0</v>
          </cell>
          <cell r="K70">
            <v>0</v>
          </cell>
          <cell r="M70">
            <v>0</v>
          </cell>
          <cell r="O70">
            <v>0</v>
          </cell>
          <cell r="Q70">
            <v>0</v>
          </cell>
          <cell r="V70">
            <v>1</v>
          </cell>
        </row>
        <row r="71">
          <cell r="C71">
            <v>24051.200000000001</v>
          </cell>
          <cell r="P71">
            <v>27485.5</v>
          </cell>
        </row>
        <row r="73">
          <cell r="E73" t="str">
            <v>III</v>
          </cell>
          <cell r="G73" t="str">
            <v>Alat</v>
          </cell>
        </row>
        <row r="74">
          <cell r="C74">
            <v>24001.3</v>
          </cell>
          <cell r="E74">
            <v>1</v>
          </cell>
          <cell r="G74" t="str">
            <v>Bulldozer D65</v>
          </cell>
          <cell r="H74" t="str">
            <v>(Gali-Isi)</v>
          </cell>
          <cell r="J74" t="str">
            <v>jam</v>
          </cell>
          <cell r="K74">
            <v>5.4973000000000001</v>
          </cell>
          <cell r="M74">
            <v>335455</v>
          </cell>
          <cell r="O74">
            <v>1844096.77</v>
          </cell>
          <cell r="Q74">
            <v>0.18190684220941161</v>
          </cell>
          <cell r="R74">
            <v>0.18190684220941161</v>
          </cell>
          <cell r="U74">
            <v>1</v>
          </cell>
          <cell r="V74">
            <v>1</v>
          </cell>
        </row>
        <row r="75">
          <cell r="C75">
            <v>24011.3</v>
          </cell>
          <cell r="E75" t="str">
            <v/>
          </cell>
          <cell r="J75">
            <v>0</v>
          </cell>
          <cell r="K75">
            <v>0</v>
          </cell>
          <cell r="M75">
            <v>0</v>
          </cell>
          <cell r="O75">
            <v>0</v>
          </cell>
          <cell r="Q75">
            <v>0</v>
          </cell>
          <cell r="U75">
            <v>0</v>
          </cell>
          <cell r="V75">
            <v>1</v>
          </cell>
        </row>
        <row r="76">
          <cell r="C76">
            <v>24021.3</v>
          </cell>
          <cell r="E76" t="str">
            <v/>
          </cell>
          <cell r="J76">
            <v>0</v>
          </cell>
          <cell r="K76">
            <v>0</v>
          </cell>
          <cell r="M76">
            <v>0</v>
          </cell>
          <cell r="O76">
            <v>0</v>
          </cell>
          <cell r="Q76">
            <v>0</v>
          </cell>
          <cell r="U76">
            <v>0</v>
          </cell>
          <cell r="V76">
            <v>1</v>
          </cell>
        </row>
        <row r="77">
          <cell r="C77">
            <v>24031.3</v>
          </cell>
          <cell r="E77" t="str">
            <v/>
          </cell>
          <cell r="J77">
            <v>0</v>
          </cell>
          <cell r="K77">
            <v>0</v>
          </cell>
          <cell r="M77">
            <v>0</v>
          </cell>
          <cell r="O77">
            <v>0</v>
          </cell>
          <cell r="Q77">
            <v>0</v>
          </cell>
          <cell r="U77">
            <v>0</v>
          </cell>
          <cell r="V77">
            <v>1</v>
          </cell>
        </row>
        <row r="78">
          <cell r="C78">
            <v>24041.3</v>
          </cell>
          <cell r="E78" t="str">
            <v/>
          </cell>
          <cell r="J78">
            <v>0</v>
          </cell>
          <cell r="K78">
            <v>0</v>
          </cell>
          <cell r="M78">
            <v>0</v>
          </cell>
          <cell r="O78">
            <v>0</v>
          </cell>
          <cell r="Q78">
            <v>0</v>
          </cell>
          <cell r="U78">
            <v>0</v>
          </cell>
          <cell r="V78">
            <v>1</v>
          </cell>
        </row>
        <row r="79">
          <cell r="C79">
            <v>24051.3</v>
          </cell>
          <cell r="P79">
            <v>1844096.77</v>
          </cell>
        </row>
        <row r="80">
          <cell r="E80" t="str">
            <v>Sub Total</v>
          </cell>
          <cell r="O80">
            <v>1871582.27</v>
          </cell>
        </row>
        <row r="81">
          <cell r="E81" t="str">
            <v>Biaya Tidak Langsung dan Laba</v>
          </cell>
          <cell r="J81">
            <v>0.1</v>
          </cell>
          <cell r="O81">
            <v>187158.22</v>
          </cell>
        </row>
        <row r="82">
          <cell r="E82" t="str">
            <v>Jumlah Harga</v>
          </cell>
          <cell r="O82">
            <v>2058740.49</v>
          </cell>
        </row>
        <row r="83">
          <cell r="D83">
            <v>24005</v>
          </cell>
          <cell r="E83" t="str">
            <v>Harga Satuan Pekerjaan</v>
          </cell>
          <cell r="J83" t="str">
            <v>Ha</v>
          </cell>
          <cell r="K83" t="str">
            <v/>
          </cell>
          <cell r="O83">
            <v>2058740.49</v>
          </cell>
          <cell r="P83">
            <v>2079512.03</v>
          </cell>
        </row>
        <row r="90">
          <cell r="E90" t="str">
            <v>Analisa Harga Satuan (Breakdown of Unit Rate)</v>
          </cell>
        </row>
        <row r="92">
          <cell r="E92" t="str">
            <v>Lokasi</v>
          </cell>
          <cell r="I92" t="str">
            <v>:</v>
          </cell>
          <cell r="J92" t="str">
            <v>Proyek PLB, Paket LCB-6 Lot-4</v>
          </cell>
        </row>
        <row r="93">
          <cell r="D93">
            <v>25000</v>
          </cell>
          <cell r="E93" t="str">
            <v>No. Item</v>
          </cell>
          <cell r="I93" t="str">
            <v>:</v>
          </cell>
          <cell r="J93" t="str">
            <v>3-2-2</v>
          </cell>
          <cell r="Q93" t="str">
            <v>3-2-2</v>
          </cell>
          <cell r="R93">
            <v>0</v>
          </cell>
          <cell r="U93" t="str">
            <v>HSP Per</v>
          </cell>
        </row>
        <row r="94">
          <cell r="C94">
            <v>25000</v>
          </cell>
          <cell r="D94">
            <v>25000</v>
          </cell>
          <cell r="E94" t="str">
            <v>Item Pekerjaan</v>
          </cell>
          <cell r="I94" t="str">
            <v>:</v>
          </cell>
          <cell r="J94" t="str">
            <v>Derajat kemiringan 3.0 &lt; i&lt;5.0%</v>
          </cell>
          <cell r="Q94" t="str">
            <v>Volume</v>
          </cell>
          <cell r="R94" t="str">
            <v>=</v>
          </cell>
          <cell r="S94">
            <v>487.74</v>
          </cell>
          <cell r="T94" t="str">
            <v>Ha</v>
          </cell>
          <cell r="U94">
            <v>1</v>
          </cell>
          <cell r="V94" t="str">
            <v>m3</v>
          </cell>
        </row>
        <row r="95">
          <cell r="Q95" t="str">
            <v>UPAH</v>
          </cell>
          <cell r="R95" t="str">
            <v>BAHAN</v>
          </cell>
          <cell r="S95" t="str">
            <v>ALAT</v>
          </cell>
        </row>
        <row r="96">
          <cell r="D96">
            <v>25000</v>
          </cell>
          <cell r="E96" t="str">
            <v>Uraian Tugas</v>
          </cell>
          <cell r="I96" t="str">
            <v>:</v>
          </cell>
          <cell r="J96" t="str">
            <v>Memotong &amp; mengisi sawah</v>
          </cell>
          <cell r="Q96">
            <v>0</v>
          </cell>
          <cell r="R96">
            <v>42773.5</v>
          </cell>
          <cell r="S96">
            <v>2869716.88</v>
          </cell>
        </row>
        <row r="98">
          <cell r="D98">
            <v>25000</v>
          </cell>
          <cell r="E98" t="str">
            <v>Kapasitas Produksi</v>
          </cell>
          <cell r="I98" t="str">
            <v>:</v>
          </cell>
          <cell r="J98">
            <v>1</v>
          </cell>
          <cell r="K98" t="str">
            <v>Ha</v>
          </cell>
          <cell r="L98" t="str">
            <v>(743m3/ha)</v>
          </cell>
        </row>
        <row r="99">
          <cell r="L99" t="str">
            <v>Harga</v>
          </cell>
          <cell r="N99" t="str">
            <v>Jumlah</v>
          </cell>
        </row>
        <row r="100">
          <cell r="E100" t="str">
            <v>No.</v>
          </cell>
          <cell r="F100" t="str">
            <v>U r a i a n</v>
          </cell>
          <cell r="J100" t="str">
            <v>Satuan</v>
          </cell>
          <cell r="K100" t="str">
            <v>Q'ty</v>
          </cell>
          <cell r="L100" t="str">
            <v>Satuan</v>
          </cell>
          <cell r="N100" t="str">
            <v>Harga</v>
          </cell>
          <cell r="Q100" t="str">
            <v>(Prod/Jam)/Nos</v>
          </cell>
          <cell r="R100" t="str">
            <v>Prod/Jam</v>
          </cell>
          <cell r="S100" t="str">
            <v>Jam Opr</v>
          </cell>
          <cell r="T100" t="str">
            <v>Prod/Hari</v>
          </cell>
          <cell r="U100" t="str">
            <v>Nos</v>
          </cell>
          <cell r="V100" t="str">
            <v>Involve</v>
          </cell>
        </row>
        <row r="101">
          <cell r="L101" t="str">
            <v>(Rp.)</v>
          </cell>
          <cell r="N101" t="str">
            <v>(Rp.)</v>
          </cell>
          <cell r="Q101">
            <v>1</v>
          </cell>
          <cell r="R101">
            <v>0.1168945152575737</v>
          </cell>
          <cell r="S101">
            <v>7</v>
          </cell>
          <cell r="T101">
            <v>0.81826160680301596</v>
          </cell>
        </row>
        <row r="102">
          <cell r="E102" t="str">
            <v>I</v>
          </cell>
          <cell r="G102" t="str">
            <v>Bahan</v>
          </cell>
        </row>
        <row r="103">
          <cell r="C103">
            <v>25001.1</v>
          </cell>
          <cell r="E103" t="str">
            <v/>
          </cell>
          <cell r="J103">
            <v>0</v>
          </cell>
          <cell r="K103">
            <v>0</v>
          </cell>
          <cell r="M103">
            <v>0</v>
          </cell>
          <cell r="O103">
            <v>0</v>
          </cell>
          <cell r="Q103">
            <v>0</v>
          </cell>
          <cell r="U103">
            <v>0</v>
          </cell>
          <cell r="V103">
            <v>1</v>
          </cell>
        </row>
        <row r="104">
          <cell r="C104">
            <v>25011.1</v>
          </cell>
          <cell r="E104" t="str">
            <v/>
          </cell>
          <cell r="J104">
            <v>0</v>
          </cell>
          <cell r="K104">
            <v>0</v>
          </cell>
          <cell r="M104">
            <v>0</v>
          </cell>
          <cell r="O104">
            <v>0</v>
          </cell>
          <cell r="Q104">
            <v>0</v>
          </cell>
          <cell r="U104">
            <v>0</v>
          </cell>
          <cell r="V104">
            <v>1</v>
          </cell>
        </row>
        <row r="105">
          <cell r="C105">
            <v>25021.1</v>
          </cell>
          <cell r="E105" t="str">
            <v/>
          </cell>
          <cell r="I105" t="str">
            <v/>
          </cell>
          <cell r="J105">
            <v>0</v>
          </cell>
          <cell r="K105">
            <v>0</v>
          </cell>
          <cell r="M105">
            <v>0</v>
          </cell>
          <cell r="O105">
            <v>0</v>
          </cell>
          <cell r="Q105">
            <v>0</v>
          </cell>
          <cell r="U105">
            <v>0</v>
          </cell>
        </row>
        <row r="106">
          <cell r="C106">
            <v>25031.1</v>
          </cell>
          <cell r="E106" t="str">
            <v/>
          </cell>
          <cell r="J106">
            <v>0</v>
          </cell>
          <cell r="K106">
            <v>0</v>
          </cell>
          <cell r="M106">
            <v>0</v>
          </cell>
          <cell r="O106">
            <v>0</v>
          </cell>
          <cell r="Q106">
            <v>0</v>
          </cell>
          <cell r="U106">
            <v>0</v>
          </cell>
        </row>
        <row r="107">
          <cell r="C107">
            <v>25041.1</v>
          </cell>
          <cell r="E107" t="str">
            <v/>
          </cell>
          <cell r="J107">
            <v>0</v>
          </cell>
          <cell r="K107">
            <v>0</v>
          </cell>
          <cell r="M107">
            <v>0</v>
          </cell>
          <cell r="O107">
            <v>0</v>
          </cell>
          <cell r="Q107">
            <v>0</v>
          </cell>
        </row>
        <row r="108">
          <cell r="C108">
            <v>25051.1</v>
          </cell>
          <cell r="P108">
            <v>0</v>
          </cell>
        </row>
        <row r="109">
          <cell r="E109" t="str">
            <v>II</v>
          </cell>
          <cell r="G109" t="str">
            <v>Tenaga</v>
          </cell>
        </row>
        <row r="110">
          <cell r="C110">
            <v>25001.200000000001</v>
          </cell>
          <cell r="E110">
            <v>1</v>
          </cell>
          <cell r="G110" t="str">
            <v>Mandor</v>
          </cell>
          <cell r="J110" t="str">
            <v>OH</v>
          </cell>
          <cell r="K110">
            <v>1.2221</v>
          </cell>
          <cell r="M110">
            <v>35000</v>
          </cell>
          <cell r="O110">
            <v>42773.5</v>
          </cell>
          <cell r="Q110">
            <v>0.81826160680301596</v>
          </cell>
          <cell r="U110">
            <v>1</v>
          </cell>
          <cell r="V110">
            <v>1</v>
          </cell>
        </row>
        <row r="111">
          <cell r="C111">
            <v>25011.200000000001</v>
          </cell>
          <cell r="E111" t="str">
            <v/>
          </cell>
          <cell r="J111">
            <v>0</v>
          </cell>
          <cell r="K111">
            <v>0</v>
          </cell>
          <cell r="M111">
            <v>0</v>
          </cell>
          <cell r="O111">
            <v>0</v>
          </cell>
          <cell r="Q111">
            <v>0</v>
          </cell>
          <cell r="V111">
            <v>1</v>
          </cell>
        </row>
        <row r="112">
          <cell r="C112">
            <v>25021.200000000001</v>
          </cell>
          <cell r="E112" t="str">
            <v/>
          </cell>
          <cell r="J112">
            <v>0</v>
          </cell>
          <cell r="K112">
            <v>0</v>
          </cell>
          <cell r="M112">
            <v>0</v>
          </cell>
          <cell r="O112">
            <v>0</v>
          </cell>
          <cell r="Q112">
            <v>0</v>
          </cell>
          <cell r="V112">
            <v>1</v>
          </cell>
        </row>
        <row r="113">
          <cell r="C113">
            <v>25031.200000000001</v>
          </cell>
          <cell r="E113" t="str">
            <v/>
          </cell>
          <cell r="J113">
            <v>0</v>
          </cell>
          <cell r="K113">
            <v>0</v>
          </cell>
          <cell r="M113">
            <v>0</v>
          </cell>
          <cell r="O113">
            <v>0</v>
          </cell>
          <cell r="Q113">
            <v>0</v>
          </cell>
          <cell r="V113">
            <v>1</v>
          </cell>
        </row>
        <row r="114">
          <cell r="C114">
            <v>25041.200000000001</v>
          </cell>
          <cell r="E114" t="str">
            <v/>
          </cell>
          <cell r="J114">
            <v>0</v>
          </cell>
          <cell r="K114">
            <v>0</v>
          </cell>
          <cell r="M114">
            <v>0</v>
          </cell>
          <cell r="O114">
            <v>0</v>
          </cell>
          <cell r="Q114">
            <v>0</v>
          </cell>
          <cell r="V114">
            <v>1</v>
          </cell>
        </row>
        <row r="115">
          <cell r="C115">
            <v>25051.200000000001</v>
          </cell>
          <cell r="P115">
            <v>42773.5</v>
          </cell>
        </row>
        <row r="117">
          <cell r="E117" t="str">
            <v>III</v>
          </cell>
          <cell r="G117" t="str">
            <v>Alat</v>
          </cell>
        </row>
        <row r="118">
          <cell r="C118">
            <v>25001.3</v>
          </cell>
          <cell r="E118">
            <v>1</v>
          </cell>
          <cell r="G118" t="str">
            <v>Bulldozer D65</v>
          </cell>
          <cell r="H118" t="str">
            <v>(Cut &amp; fill)</v>
          </cell>
          <cell r="J118" t="str">
            <v>jam</v>
          </cell>
          <cell r="K118">
            <v>8.5547000000000004</v>
          </cell>
          <cell r="M118">
            <v>335455</v>
          </cell>
          <cell r="O118">
            <v>2869716.88</v>
          </cell>
          <cell r="Q118">
            <v>0.1168945152575737</v>
          </cell>
          <cell r="R118">
            <v>0.1168945152575737</v>
          </cell>
          <cell r="U118">
            <v>1</v>
          </cell>
          <cell r="V118">
            <v>1</v>
          </cell>
        </row>
        <row r="119">
          <cell r="C119">
            <v>25011.3</v>
          </cell>
          <cell r="E119" t="str">
            <v/>
          </cell>
          <cell r="J119">
            <v>0</v>
          </cell>
          <cell r="K119">
            <v>0</v>
          </cell>
          <cell r="M119">
            <v>0</v>
          </cell>
          <cell r="O119">
            <v>0</v>
          </cell>
          <cell r="Q119">
            <v>0</v>
          </cell>
          <cell r="U119">
            <v>0</v>
          </cell>
          <cell r="V119">
            <v>1</v>
          </cell>
        </row>
        <row r="120">
          <cell r="C120">
            <v>25021.3</v>
          </cell>
          <cell r="E120" t="str">
            <v/>
          </cell>
          <cell r="J120">
            <v>0</v>
          </cell>
          <cell r="K120">
            <v>0</v>
          </cell>
          <cell r="M120">
            <v>0</v>
          </cell>
          <cell r="O120">
            <v>0</v>
          </cell>
          <cell r="Q120">
            <v>0</v>
          </cell>
          <cell r="U120">
            <v>0</v>
          </cell>
          <cell r="V120">
            <v>1</v>
          </cell>
        </row>
        <row r="121">
          <cell r="C121">
            <v>25031.3</v>
          </cell>
          <cell r="E121" t="str">
            <v/>
          </cell>
          <cell r="J121">
            <v>0</v>
          </cell>
          <cell r="K121">
            <v>0</v>
          </cell>
          <cell r="M121">
            <v>0</v>
          </cell>
          <cell r="O121">
            <v>0</v>
          </cell>
          <cell r="Q121">
            <v>0</v>
          </cell>
          <cell r="U121">
            <v>0</v>
          </cell>
          <cell r="V121">
            <v>1</v>
          </cell>
        </row>
        <row r="122">
          <cell r="C122">
            <v>25041.3</v>
          </cell>
          <cell r="E122" t="str">
            <v/>
          </cell>
          <cell r="J122">
            <v>0</v>
          </cell>
          <cell r="K122">
            <v>0</v>
          </cell>
          <cell r="M122">
            <v>0</v>
          </cell>
          <cell r="O122">
            <v>0</v>
          </cell>
          <cell r="Q122">
            <v>0</v>
          </cell>
          <cell r="U122">
            <v>0</v>
          </cell>
          <cell r="V122">
            <v>1</v>
          </cell>
        </row>
        <row r="123">
          <cell r="C123">
            <v>25051.3</v>
          </cell>
          <cell r="P123">
            <v>2869716.88</v>
          </cell>
        </row>
        <row r="124">
          <cell r="E124" t="str">
            <v>Sub Total</v>
          </cell>
          <cell r="O124">
            <v>2912490.38</v>
          </cell>
        </row>
        <row r="125">
          <cell r="E125" t="str">
            <v>Biaya Tidak Langsung dan Laba</v>
          </cell>
          <cell r="J125">
            <v>0.1</v>
          </cell>
          <cell r="O125">
            <v>291249.03000000003</v>
          </cell>
        </row>
        <row r="126">
          <cell r="E126" t="str">
            <v>Jumlah Harga</v>
          </cell>
          <cell r="O126">
            <v>3203739.41</v>
          </cell>
        </row>
        <row r="127">
          <cell r="D127">
            <v>25005</v>
          </cell>
          <cell r="E127" t="str">
            <v>Harga Satuan Pekerjaan</v>
          </cell>
          <cell r="J127" t="str">
            <v>Ha</v>
          </cell>
          <cell r="K127" t="str">
            <v/>
          </cell>
          <cell r="O127">
            <v>3203739.41</v>
          </cell>
        </row>
        <row r="134">
          <cell r="E134" t="str">
            <v>Analisa Harga Satuan (Breakdown of Unit Rate)</v>
          </cell>
        </row>
        <row r="136">
          <cell r="E136" t="str">
            <v>Lokasi</v>
          </cell>
          <cell r="I136" t="str">
            <v>:</v>
          </cell>
          <cell r="J136" t="str">
            <v>Proyek PLB, Paket LCB-6 Lot-4</v>
          </cell>
        </row>
        <row r="137">
          <cell r="D137">
            <v>26000</v>
          </cell>
          <cell r="E137" t="str">
            <v>No. Item</v>
          </cell>
          <cell r="I137" t="str">
            <v>:</v>
          </cell>
          <cell r="J137" t="str">
            <v>3-2-3</v>
          </cell>
          <cell r="Q137" t="str">
            <v>3-2-3</v>
          </cell>
          <cell r="R137">
            <v>0</v>
          </cell>
          <cell r="U137" t="str">
            <v>HSP Per</v>
          </cell>
        </row>
        <row r="138">
          <cell r="C138">
            <v>26000</v>
          </cell>
          <cell r="D138">
            <v>26000</v>
          </cell>
          <cell r="E138" t="str">
            <v>Item Pekerjaan</v>
          </cell>
          <cell r="I138" t="str">
            <v>:</v>
          </cell>
          <cell r="J138" t="str">
            <v>Derajat kemiringan 5.0 &lt; i&lt;8.0%</v>
          </cell>
          <cell r="Q138" t="str">
            <v>Volume</v>
          </cell>
          <cell r="R138" t="str">
            <v>=</v>
          </cell>
          <cell r="S138">
            <v>64.3</v>
          </cell>
          <cell r="T138" t="str">
            <v>Ha</v>
          </cell>
          <cell r="U138">
            <v>1</v>
          </cell>
          <cell r="V138" t="str">
            <v>m3</v>
          </cell>
        </row>
        <row r="139">
          <cell r="Q139" t="str">
            <v>UPAH</v>
          </cell>
          <cell r="R139" t="str">
            <v>BAHAN</v>
          </cell>
          <cell r="S139" t="str">
            <v>ALAT</v>
          </cell>
        </row>
        <row r="140">
          <cell r="D140">
            <v>26000</v>
          </cell>
          <cell r="E140" t="str">
            <v>Uraian Tugas</v>
          </cell>
          <cell r="I140" t="str">
            <v>:</v>
          </cell>
          <cell r="J140" t="str">
            <v>Memotong &amp; mengisi sawah</v>
          </cell>
          <cell r="Q140">
            <v>0</v>
          </cell>
          <cell r="R140">
            <v>32200</v>
          </cell>
          <cell r="S140">
            <v>2160430.83</v>
          </cell>
        </row>
        <row r="142">
          <cell r="D142">
            <v>26000</v>
          </cell>
          <cell r="E142" t="str">
            <v>Kapasitas Produksi</v>
          </cell>
          <cell r="I142" t="str">
            <v>:</v>
          </cell>
          <cell r="J142">
            <v>1</v>
          </cell>
          <cell r="K142" t="str">
            <v>Ha</v>
          </cell>
          <cell r="L142" t="str">
            <v>(773m3/ha)</v>
          </cell>
        </row>
        <row r="143">
          <cell r="L143" t="str">
            <v>Harga</v>
          </cell>
          <cell r="N143" t="str">
            <v>Jumlah</v>
          </cell>
        </row>
        <row r="144">
          <cell r="E144" t="str">
            <v>No.</v>
          </cell>
          <cell r="F144" t="str">
            <v>U r a i a n</v>
          </cell>
          <cell r="J144" t="str">
            <v>Satuan</v>
          </cell>
          <cell r="K144" t="str">
            <v>Q'ty</v>
          </cell>
          <cell r="L144" t="str">
            <v>Satuan</v>
          </cell>
          <cell r="N144" t="str">
            <v>Harga</v>
          </cell>
          <cell r="Q144" t="str">
            <v>(Prod/Jam)/Nos</v>
          </cell>
          <cell r="R144" t="str">
            <v>Prod/Jam</v>
          </cell>
          <cell r="S144" t="str">
            <v>Jam Opr</v>
          </cell>
          <cell r="T144" t="str">
            <v>Prod/Hari</v>
          </cell>
          <cell r="U144" t="str">
            <v>Nos</v>
          </cell>
          <cell r="V144" t="str">
            <v>Involve</v>
          </cell>
        </row>
        <row r="145">
          <cell r="L145" t="str">
            <v>(Rp.)</v>
          </cell>
          <cell r="N145" t="str">
            <v>(Rp.)</v>
          </cell>
          <cell r="Q145">
            <v>1</v>
          </cell>
          <cell r="R145">
            <v>0.15527219264351069</v>
          </cell>
          <cell r="S145">
            <v>7</v>
          </cell>
          <cell r="T145">
            <v>1.0869053485045748</v>
          </cell>
        </row>
        <row r="146">
          <cell r="E146" t="str">
            <v>I</v>
          </cell>
          <cell r="G146" t="str">
            <v>Bahan</v>
          </cell>
        </row>
        <row r="147">
          <cell r="C147">
            <v>26001.1</v>
          </cell>
          <cell r="E147" t="str">
            <v/>
          </cell>
          <cell r="J147">
            <v>0</v>
          </cell>
          <cell r="K147">
            <v>0</v>
          </cell>
          <cell r="M147">
            <v>0</v>
          </cell>
          <cell r="O147">
            <v>0</v>
          </cell>
          <cell r="Q147">
            <v>0</v>
          </cell>
          <cell r="U147">
            <v>0</v>
          </cell>
          <cell r="V147">
            <v>1</v>
          </cell>
        </row>
        <row r="148">
          <cell r="C148">
            <v>26011.1</v>
          </cell>
          <cell r="E148" t="str">
            <v/>
          </cell>
          <cell r="J148">
            <v>0</v>
          </cell>
          <cell r="K148">
            <v>0</v>
          </cell>
          <cell r="M148">
            <v>0</v>
          </cell>
          <cell r="O148">
            <v>0</v>
          </cell>
          <cell r="Q148">
            <v>0</v>
          </cell>
          <cell r="U148">
            <v>0</v>
          </cell>
          <cell r="V148">
            <v>1</v>
          </cell>
        </row>
        <row r="149">
          <cell r="C149">
            <v>26021.1</v>
          </cell>
          <cell r="E149" t="str">
            <v/>
          </cell>
          <cell r="I149" t="str">
            <v/>
          </cell>
          <cell r="J149">
            <v>0</v>
          </cell>
          <cell r="K149">
            <v>0</v>
          </cell>
          <cell r="M149">
            <v>0</v>
          </cell>
          <cell r="O149">
            <v>0</v>
          </cell>
          <cell r="Q149">
            <v>0</v>
          </cell>
          <cell r="U149">
            <v>0</v>
          </cell>
        </row>
        <row r="150">
          <cell r="C150">
            <v>26031.1</v>
          </cell>
          <cell r="E150" t="str">
            <v/>
          </cell>
          <cell r="J150">
            <v>0</v>
          </cell>
          <cell r="K150">
            <v>0</v>
          </cell>
          <cell r="M150">
            <v>0</v>
          </cell>
          <cell r="O150">
            <v>0</v>
          </cell>
          <cell r="Q150">
            <v>0</v>
          </cell>
          <cell r="U150">
            <v>0</v>
          </cell>
        </row>
        <row r="151">
          <cell r="C151">
            <v>26041.1</v>
          </cell>
          <cell r="E151" t="str">
            <v/>
          </cell>
          <cell r="J151">
            <v>0</v>
          </cell>
          <cell r="K151">
            <v>0</v>
          </cell>
          <cell r="M151">
            <v>0</v>
          </cell>
          <cell r="O151">
            <v>0</v>
          </cell>
          <cell r="Q151">
            <v>0</v>
          </cell>
        </row>
        <row r="152">
          <cell r="C152">
            <v>26051.1</v>
          </cell>
          <cell r="P152">
            <v>0</v>
          </cell>
        </row>
        <row r="153">
          <cell r="E153" t="str">
            <v>II</v>
          </cell>
          <cell r="G153" t="str">
            <v>Tenaga</v>
          </cell>
        </row>
        <row r="154">
          <cell r="C154">
            <v>26001.200000000001</v>
          </cell>
          <cell r="E154">
            <v>1</v>
          </cell>
          <cell r="G154" t="str">
            <v>Mandor</v>
          </cell>
          <cell r="J154" t="str">
            <v>OH</v>
          </cell>
          <cell r="K154">
            <v>0.92</v>
          </cell>
          <cell r="M154">
            <v>35000</v>
          </cell>
          <cell r="O154">
            <v>32200</v>
          </cell>
          <cell r="Q154">
            <v>1.0869053485045748</v>
          </cell>
          <cell r="U154">
            <v>1</v>
          </cell>
          <cell r="V154">
            <v>1</v>
          </cell>
        </row>
        <row r="155">
          <cell r="C155">
            <v>26011.200000000001</v>
          </cell>
          <cell r="E155" t="str">
            <v/>
          </cell>
          <cell r="J155">
            <v>0</v>
          </cell>
          <cell r="K155">
            <v>0</v>
          </cell>
          <cell r="M155">
            <v>0</v>
          </cell>
          <cell r="O155">
            <v>0</v>
          </cell>
          <cell r="Q155">
            <v>0</v>
          </cell>
          <cell r="V155">
            <v>1</v>
          </cell>
        </row>
        <row r="156">
          <cell r="C156">
            <v>26021.200000000001</v>
          </cell>
          <cell r="E156" t="str">
            <v/>
          </cell>
          <cell r="J156">
            <v>0</v>
          </cell>
          <cell r="K156">
            <v>0</v>
          </cell>
          <cell r="M156">
            <v>0</v>
          </cell>
          <cell r="O156">
            <v>0</v>
          </cell>
          <cell r="Q156">
            <v>0</v>
          </cell>
          <cell r="V156">
            <v>1</v>
          </cell>
        </row>
        <row r="157">
          <cell r="C157">
            <v>26031.200000000001</v>
          </cell>
          <cell r="E157" t="str">
            <v/>
          </cell>
          <cell r="J157">
            <v>0</v>
          </cell>
          <cell r="K157">
            <v>0</v>
          </cell>
          <cell r="M157">
            <v>0</v>
          </cell>
          <cell r="O157">
            <v>0</v>
          </cell>
          <cell r="Q157">
            <v>0</v>
          </cell>
          <cell r="V157">
            <v>1</v>
          </cell>
        </row>
        <row r="158">
          <cell r="C158">
            <v>26041.200000000001</v>
          </cell>
          <cell r="E158" t="str">
            <v/>
          </cell>
          <cell r="J158">
            <v>0</v>
          </cell>
          <cell r="K158">
            <v>0</v>
          </cell>
          <cell r="M158">
            <v>0</v>
          </cell>
          <cell r="O158">
            <v>0</v>
          </cell>
          <cell r="Q158">
            <v>0</v>
          </cell>
          <cell r="V158">
            <v>1</v>
          </cell>
        </row>
        <row r="159">
          <cell r="C159">
            <v>26051.200000000001</v>
          </cell>
          <cell r="P159">
            <v>32200</v>
          </cell>
        </row>
        <row r="161">
          <cell r="E161" t="str">
            <v>III</v>
          </cell>
          <cell r="G161" t="str">
            <v>Alat</v>
          </cell>
        </row>
        <row r="162">
          <cell r="C162">
            <v>26001.3</v>
          </cell>
          <cell r="E162">
            <v>1</v>
          </cell>
          <cell r="G162" t="str">
            <v>Bulldozer D65</v>
          </cell>
          <cell r="H162" t="str">
            <v>(Cut &amp; fill)</v>
          </cell>
          <cell r="J162" t="str">
            <v>jam</v>
          </cell>
          <cell r="K162">
            <v>6.4402999999999997</v>
          </cell>
          <cell r="M162">
            <v>335455</v>
          </cell>
          <cell r="O162">
            <v>2160430.83</v>
          </cell>
          <cell r="Q162">
            <v>0.15527219264351069</v>
          </cell>
          <cell r="R162">
            <v>0.15527219264351069</v>
          </cell>
          <cell r="U162">
            <v>1</v>
          </cell>
          <cell r="V162">
            <v>1</v>
          </cell>
        </row>
        <row r="163">
          <cell r="C163">
            <v>26011.3</v>
          </cell>
          <cell r="E163" t="str">
            <v/>
          </cell>
          <cell r="J163">
            <v>0</v>
          </cell>
          <cell r="K163">
            <v>0</v>
          </cell>
          <cell r="M163">
            <v>0</v>
          </cell>
          <cell r="O163">
            <v>0</v>
          </cell>
          <cell r="Q163">
            <v>0</v>
          </cell>
          <cell r="U163">
            <v>0</v>
          </cell>
          <cell r="V163">
            <v>1</v>
          </cell>
        </row>
        <row r="164">
          <cell r="C164">
            <v>26021.3</v>
          </cell>
          <cell r="E164" t="str">
            <v/>
          </cell>
          <cell r="J164">
            <v>0</v>
          </cell>
          <cell r="K164">
            <v>0</v>
          </cell>
          <cell r="M164">
            <v>0</v>
          </cell>
          <cell r="O164">
            <v>0</v>
          </cell>
          <cell r="Q164">
            <v>0</v>
          </cell>
          <cell r="U164">
            <v>0</v>
          </cell>
          <cell r="V164">
            <v>1</v>
          </cell>
        </row>
        <row r="165">
          <cell r="C165">
            <v>26031.3</v>
          </cell>
          <cell r="E165" t="str">
            <v/>
          </cell>
          <cell r="J165">
            <v>0</v>
          </cell>
          <cell r="K165">
            <v>0</v>
          </cell>
          <cell r="M165">
            <v>0</v>
          </cell>
          <cell r="O165">
            <v>0</v>
          </cell>
          <cell r="Q165">
            <v>0</v>
          </cell>
          <cell r="U165">
            <v>0</v>
          </cell>
          <cell r="V165">
            <v>1</v>
          </cell>
        </row>
        <row r="166">
          <cell r="C166">
            <v>26041.3</v>
          </cell>
          <cell r="E166" t="str">
            <v/>
          </cell>
          <cell r="J166">
            <v>0</v>
          </cell>
          <cell r="K166">
            <v>0</v>
          </cell>
          <cell r="M166">
            <v>0</v>
          </cell>
          <cell r="O166">
            <v>0</v>
          </cell>
          <cell r="Q166">
            <v>0</v>
          </cell>
          <cell r="U166">
            <v>0</v>
          </cell>
          <cell r="V166">
            <v>1</v>
          </cell>
        </row>
        <row r="167">
          <cell r="C167">
            <v>26051.3</v>
          </cell>
          <cell r="P167">
            <v>2160430.83</v>
          </cell>
        </row>
        <row r="168">
          <cell r="E168" t="str">
            <v>Sub Total</v>
          </cell>
          <cell r="O168">
            <v>2192630.83</v>
          </cell>
        </row>
        <row r="169">
          <cell r="E169" t="str">
            <v>Biaya Tidak Langsung dan Laba</v>
          </cell>
          <cell r="J169">
            <v>0.1</v>
          </cell>
          <cell r="O169">
            <v>219263.08</v>
          </cell>
        </row>
        <row r="170">
          <cell r="E170" t="str">
            <v>Jumlah Harga</v>
          </cell>
          <cell r="O170">
            <v>2411893.91</v>
          </cell>
        </row>
        <row r="171">
          <cell r="D171">
            <v>26005</v>
          </cell>
          <cell r="E171" t="str">
            <v>Harga Satuan Pekerjaan</v>
          </cell>
          <cell r="J171" t="str">
            <v>Ha</v>
          </cell>
          <cell r="K171" t="str">
            <v/>
          </cell>
          <cell r="O171">
            <v>2411893.91</v>
          </cell>
        </row>
        <row r="178">
          <cell r="E178" t="str">
            <v>Analisa Harga Satuan (Breakdown of Unit Rate)</v>
          </cell>
        </row>
        <row r="180">
          <cell r="E180" t="str">
            <v>Lokasi</v>
          </cell>
          <cell r="I180" t="str">
            <v>:</v>
          </cell>
          <cell r="J180" t="str">
            <v>Proyek PLB, Paket LCB-6 Lot-4</v>
          </cell>
        </row>
        <row r="181">
          <cell r="D181">
            <v>24500</v>
          </cell>
          <cell r="E181" t="str">
            <v>No. Item</v>
          </cell>
          <cell r="I181" t="str">
            <v>:</v>
          </cell>
          <cell r="J181" t="str">
            <v>3-2-4a</v>
          </cell>
          <cell r="Q181" t="str">
            <v>3-2-4a</v>
          </cell>
          <cell r="R181">
            <v>0</v>
          </cell>
          <cell r="U181" t="str">
            <v>HSP Per</v>
          </cell>
        </row>
        <row r="182">
          <cell r="C182">
            <v>24500</v>
          </cell>
          <cell r="D182">
            <v>24500</v>
          </cell>
          <cell r="E182" t="str">
            <v>Item Pekerjaan</v>
          </cell>
          <cell r="I182" t="str">
            <v>:</v>
          </cell>
          <cell r="J182" t="str">
            <v>Perataan (potong &amp; hampar) L &lt;50 m</v>
          </cell>
          <cell r="Q182" t="str">
            <v>Volume</v>
          </cell>
          <cell r="R182" t="str">
            <v>=</v>
          </cell>
          <cell r="S182">
            <v>6378</v>
          </cell>
          <cell r="T182" t="str">
            <v>m3</v>
          </cell>
          <cell r="U182">
            <v>100</v>
          </cell>
          <cell r="V182" t="str">
            <v>m3</v>
          </cell>
        </row>
        <row r="183">
          <cell r="Q183" t="str">
            <v>UPAH</v>
          </cell>
          <cell r="R183" t="str">
            <v>BAHAN</v>
          </cell>
          <cell r="S183" t="str">
            <v>ALAT</v>
          </cell>
        </row>
        <row r="184">
          <cell r="D184">
            <v>24500</v>
          </cell>
          <cell r="E184" t="str">
            <v>Uraian Tugas</v>
          </cell>
          <cell r="I184" t="str">
            <v>:</v>
          </cell>
          <cell r="J184" t="str">
            <v>Memotong &amp; mengisi sawah</v>
          </cell>
          <cell r="Q184">
            <v>0</v>
          </cell>
          <cell r="R184">
            <v>4634</v>
          </cell>
          <cell r="S184">
            <v>605395.63</v>
          </cell>
        </row>
        <row r="186">
          <cell r="D186">
            <v>24500</v>
          </cell>
          <cell r="E186" t="str">
            <v>Kapasitas Produksi</v>
          </cell>
          <cell r="I186" t="str">
            <v>:</v>
          </cell>
          <cell r="J186">
            <v>100</v>
          </cell>
          <cell r="K186" t="str">
            <v>m3</v>
          </cell>
          <cell r="L186">
            <v>0</v>
          </cell>
        </row>
        <row r="187">
          <cell r="L187" t="str">
            <v>Harga</v>
          </cell>
          <cell r="N187" t="str">
            <v>Jumlah</v>
          </cell>
        </row>
        <row r="188">
          <cell r="E188" t="str">
            <v>No.</v>
          </cell>
          <cell r="F188" t="str">
            <v>U r a i a n</v>
          </cell>
          <cell r="J188" t="str">
            <v>Satuan</v>
          </cell>
          <cell r="K188" t="str">
            <v>Q'ty</v>
          </cell>
          <cell r="L188" t="str">
            <v>Satuan</v>
          </cell>
          <cell r="N188" t="str">
            <v>Harga</v>
          </cell>
          <cell r="Q188" t="str">
            <v>(Prod/Jam)/Nos</v>
          </cell>
          <cell r="R188" t="str">
            <v>Prod/Jam</v>
          </cell>
          <cell r="S188" t="str">
            <v>Jam Opr</v>
          </cell>
          <cell r="T188" t="str">
            <v>Prod/Hari</v>
          </cell>
          <cell r="U188" t="str">
            <v>Nos</v>
          </cell>
          <cell r="V188" t="str">
            <v>Involve</v>
          </cell>
        </row>
        <row r="189">
          <cell r="L189" t="str">
            <v>(Rp.)</v>
          </cell>
          <cell r="N189" t="str">
            <v>(Rp.)</v>
          </cell>
          <cell r="Q189">
            <v>1</v>
          </cell>
          <cell r="R189">
            <v>1.078590136487716</v>
          </cell>
          <cell r="S189">
            <v>7</v>
          </cell>
          <cell r="T189">
            <v>7.5501309554140121</v>
          </cell>
        </row>
        <row r="190">
          <cell r="E190" t="str">
            <v>I</v>
          </cell>
          <cell r="G190" t="str">
            <v>Bahan</v>
          </cell>
        </row>
        <row r="191">
          <cell r="C191">
            <v>24501.1</v>
          </cell>
          <cell r="E191" t="str">
            <v/>
          </cell>
          <cell r="J191">
            <v>0</v>
          </cell>
          <cell r="K191">
            <v>0</v>
          </cell>
          <cell r="M191">
            <v>0</v>
          </cell>
          <cell r="O191">
            <v>0</v>
          </cell>
          <cell r="Q191">
            <v>0</v>
          </cell>
          <cell r="U191">
            <v>0</v>
          </cell>
          <cell r="V191">
            <v>1</v>
          </cell>
        </row>
        <row r="192">
          <cell r="C192">
            <v>24511.1</v>
          </cell>
          <cell r="E192" t="str">
            <v/>
          </cell>
          <cell r="J192">
            <v>0</v>
          </cell>
          <cell r="K192">
            <v>0</v>
          </cell>
          <cell r="M192">
            <v>0</v>
          </cell>
          <cell r="O192">
            <v>0</v>
          </cell>
          <cell r="Q192">
            <v>0</v>
          </cell>
          <cell r="U192">
            <v>0</v>
          </cell>
          <cell r="V192">
            <v>1</v>
          </cell>
        </row>
        <row r="193">
          <cell r="C193">
            <v>24521.1</v>
          </cell>
          <cell r="E193" t="str">
            <v/>
          </cell>
          <cell r="I193" t="str">
            <v/>
          </cell>
          <cell r="J193">
            <v>0</v>
          </cell>
          <cell r="K193">
            <v>0</v>
          </cell>
          <cell r="M193">
            <v>0</v>
          </cell>
          <cell r="O193">
            <v>0</v>
          </cell>
          <cell r="Q193">
            <v>0</v>
          </cell>
          <cell r="U193">
            <v>0</v>
          </cell>
        </row>
        <row r="194">
          <cell r="C194">
            <v>24531.1</v>
          </cell>
          <cell r="E194" t="str">
            <v/>
          </cell>
          <cell r="J194">
            <v>0</v>
          </cell>
          <cell r="K194">
            <v>0</v>
          </cell>
          <cell r="M194">
            <v>0</v>
          </cell>
          <cell r="O194">
            <v>0</v>
          </cell>
          <cell r="Q194">
            <v>0</v>
          </cell>
          <cell r="U194">
            <v>0</v>
          </cell>
        </row>
        <row r="195">
          <cell r="C195">
            <v>24541.1</v>
          </cell>
          <cell r="E195" t="str">
            <v/>
          </cell>
          <cell r="J195">
            <v>0</v>
          </cell>
          <cell r="K195">
            <v>0</v>
          </cell>
          <cell r="M195">
            <v>0</v>
          </cell>
          <cell r="O195">
            <v>0</v>
          </cell>
          <cell r="Q195">
            <v>0</v>
          </cell>
        </row>
        <row r="196">
          <cell r="C196">
            <v>24551.1</v>
          </cell>
          <cell r="P196">
            <v>0</v>
          </cell>
        </row>
        <row r="197">
          <cell r="E197" t="str">
            <v>II</v>
          </cell>
          <cell r="G197" t="str">
            <v>Tenaga</v>
          </cell>
        </row>
        <row r="198">
          <cell r="C198">
            <v>24501.200000000001</v>
          </cell>
          <cell r="E198">
            <v>1</v>
          </cell>
          <cell r="G198" t="str">
            <v>Mandor</v>
          </cell>
          <cell r="J198" t="str">
            <v>OH</v>
          </cell>
          <cell r="K198">
            <v>0.13239999999999999</v>
          </cell>
          <cell r="M198">
            <v>35000</v>
          </cell>
          <cell r="O198">
            <v>4634</v>
          </cell>
          <cell r="Q198">
            <v>7.5501309554140121</v>
          </cell>
          <cell r="U198">
            <v>1</v>
          </cell>
          <cell r="V198">
            <v>1</v>
          </cell>
        </row>
        <row r="199">
          <cell r="C199">
            <v>24511.200000000001</v>
          </cell>
          <cell r="E199" t="str">
            <v/>
          </cell>
          <cell r="J199">
            <v>0</v>
          </cell>
          <cell r="K199">
            <v>0</v>
          </cell>
          <cell r="M199">
            <v>0</v>
          </cell>
          <cell r="O199">
            <v>0</v>
          </cell>
          <cell r="Q199">
            <v>0</v>
          </cell>
          <cell r="V199">
            <v>1</v>
          </cell>
        </row>
        <row r="200">
          <cell r="C200">
            <v>24521.200000000001</v>
          </cell>
          <cell r="E200" t="str">
            <v/>
          </cell>
          <cell r="J200">
            <v>0</v>
          </cell>
          <cell r="K200">
            <v>0</v>
          </cell>
          <cell r="M200">
            <v>0</v>
          </cell>
          <cell r="O200">
            <v>0</v>
          </cell>
          <cell r="Q200">
            <v>0</v>
          </cell>
          <cell r="V200">
            <v>1</v>
          </cell>
        </row>
        <row r="201">
          <cell r="C201">
            <v>24531.200000000001</v>
          </cell>
          <cell r="E201" t="str">
            <v/>
          </cell>
          <cell r="J201">
            <v>0</v>
          </cell>
          <cell r="K201">
            <v>0</v>
          </cell>
          <cell r="M201">
            <v>0</v>
          </cell>
          <cell r="O201">
            <v>0</v>
          </cell>
          <cell r="Q201">
            <v>0</v>
          </cell>
          <cell r="V201">
            <v>1</v>
          </cell>
        </row>
        <row r="202">
          <cell r="C202">
            <v>24541.200000000001</v>
          </cell>
          <cell r="E202" t="str">
            <v/>
          </cell>
          <cell r="J202">
            <v>0</v>
          </cell>
          <cell r="K202">
            <v>0</v>
          </cell>
          <cell r="M202">
            <v>0</v>
          </cell>
          <cell r="O202">
            <v>0</v>
          </cell>
          <cell r="Q202">
            <v>0</v>
          </cell>
          <cell r="V202">
            <v>1</v>
          </cell>
        </row>
        <row r="203">
          <cell r="C203">
            <v>24551.200000000001</v>
          </cell>
          <cell r="P203">
            <v>4634</v>
          </cell>
        </row>
        <row r="205">
          <cell r="E205" t="str">
            <v>III</v>
          </cell>
          <cell r="G205" t="str">
            <v>Alat</v>
          </cell>
        </row>
        <row r="206">
          <cell r="C206">
            <v>24501.3</v>
          </cell>
          <cell r="E206">
            <v>1</v>
          </cell>
          <cell r="G206" t="str">
            <v>Bulldozer D65</v>
          </cell>
          <cell r="H206" t="str">
            <v>(Cut-disposal)</v>
          </cell>
          <cell r="J206" t="str">
            <v>jam</v>
          </cell>
          <cell r="K206">
            <v>0.92710000000000004</v>
          </cell>
          <cell r="M206">
            <v>335455</v>
          </cell>
          <cell r="O206">
            <v>311000.33</v>
          </cell>
          <cell r="Q206">
            <v>1.078590136487716</v>
          </cell>
          <cell r="R206">
            <v>1.078590136487716</v>
          </cell>
          <cell r="U206">
            <v>1</v>
          </cell>
          <cell r="V206">
            <v>1</v>
          </cell>
        </row>
        <row r="207">
          <cell r="C207">
            <v>24511.3</v>
          </cell>
          <cell r="E207">
            <v>2</v>
          </cell>
          <cell r="G207" t="str">
            <v>Bulldozer D65</v>
          </cell>
          <cell r="H207" t="str">
            <v>(Penebaran)</v>
          </cell>
          <cell r="J207" t="str">
            <v>jam</v>
          </cell>
          <cell r="K207">
            <v>0.87760000000000005</v>
          </cell>
          <cell r="M207">
            <v>335455</v>
          </cell>
          <cell r="O207">
            <v>294395.3</v>
          </cell>
          <cell r="Q207">
            <v>1.1393557779799819</v>
          </cell>
          <cell r="R207">
            <v>1.1393557779799819</v>
          </cell>
          <cell r="U207">
            <v>0.94666666666666655</v>
          </cell>
          <cell r="V207">
            <v>1</v>
          </cell>
        </row>
        <row r="208">
          <cell r="C208">
            <v>24521.3</v>
          </cell>
          <cell r="E208" t="str">
            <v/>
          </cell>
          <cell r="J208">
            <v>0</v>
          </cell>
          <cell r="K208">
            <v>0</v>
          </cell>
          <cell r="M208">
            <v>0</v>
          </cell>
          <cell r="O208">
            <v>0</v>
          </cell>
          <cell r="Q208">
            <v>0</v>
          </cell>
          <cell r="U208">
            <v>0</v>
          </cell>
          <cell r="V208">
            <v>1</v>
          </cell>
        </row>
        <row r="209">
          <cell r="C209">
            <v>24531.3</v>
          </cell>
          <cell r="E209" t="str">
            <v/>
          </cell>
          <cell r="J209">
            <v>0</v>
          </cell>
          <cell r="K209">
            <v>0</v>
          </cell>
          <cell r="M209">
            <v>0</v>
          </cell>
          <cell r="O209">
            <v>0</v>
          </cell>
          <cell r="Q209">
            <v>0</v>
          </cell>
          <cell r="U209">
            <v>0</v>
          </cell>
          <cell r="V209">
            <v>1</v>
          </cell>
        </row>
        <row r="210">
          <cell r="C210">
            <v>24541.3</v>
          </cell>
          <cell r="E210" t="str">
            <v/>
          </cell>
          <cell r="J210">
            <v>0</v>
          </cell>
          <cell r="K210">
            <v>0</v>
          </cell>
          <cell r="M210">
            <v>0</v>
          </cell>
          <cell r="O210">
            <v>0</v>
          </cell>
          <cell r="Q210">
            <v>0</v>
          </cell>
          <cell r="U210">
            <v>0</v>
          </cell>
          <cell r="V210">
            <v>1</v>
          </cell>
        </row>
        <row r="211">
          <cell r="C211">
            <v>24551.3</v>
          </cell>
          <cell r="P211">
            <v>605395.63</v>
          </cell>
        </row>
        <row r="212">
          <cell r="E212" t="str">
            <v>Sub Total</v>
          </cell>
          <cell r="O212">
            <v>610029.63</v>
          </cell>
        </row>
        <row r="213">
          <cell r="E213" t="str">
            <v>Biaya Tidak Langsung dan Laba</v>
          </cell>
          <cell r="J213">
            <v>0.1</v>
          </cell>
          <cell r="O213">
            <v>61002.96</v>
          </cell>
        </row>
        <row r="214">
          <cell r="E214" t="str">
            <v>Jumlah Harga</v>
          </cell>
          <cell r="O214">
            <v>671032.59</v>
          </cell>
        </row>
        <row r="215">
          <cell r="D215">
            <v>24505</v>
          </cell>
          <cell r="E215" t="str">
            <v>Harga Satuan Pekerjaan</v>
          </cell>
          <cell r="J215" t="str">
            <v>m3</v>
          </cell>
          <cell r="K215" t="str">
            <v/>
          </cell>
          <cell r="O215">
            <v>6710.3258999999998</v>
          </cell>
          <cell r="P215">
            <v>6722.78</v>
          </cell>
        </row>
        <row r="222">
          <cell r="E222" t="str">
            <v>Analisa Harga Satuan (Breakdown of Unit Rate)</v>
          </cell>
        </row>
        <row r="224">
          <cell r="E224" t="str">
            <v>Lokasi</v>
          </cell>
          <cell r="I224" t="str">
            <v>:</v>
          </cell>
          <cell r="J224" t="str">
            <v>Proyek PLB, Paket LCB-6 Lot-4</v>
          </cell>
        </row>
        <row r="225">
          <cell r="D225">
            <v>25500</v>
          </cell>
          <cell r="E225" t="str">
            <v>No. Item</v>
          </cell>
          <cell r="I225" t="str">
            <v>:</v>
          </cell>
          <cell r="J225" t="str">
            <v>3-2-4b</v>
          </cell>
          <cell r="Q225" t="str">
            <v>3-2-4b</v>
          </cell>
          <cell r="R225">
            <v>0</v>
          </cell>
          <cell r="U225" t="str">
            <v>HSP Per</v>
          </cell>
        </row>
        <row r="226">
          <cell r="C226">
            <v>25500</v>
          </cell>
          <cell r="D226">
            <v>25500</v>
          </cell>
          <cell r="E226" t="str">
            <v>Item Pekerjaan</v>
          </cell>
          <cell r="I226" t="str">
            <v>:</v>
          </cell>
          <cell r="J226" t="str">
            <v>Perataan (potong &amp; hampar) 50&lt; L &lt;500 m</v>
          </cell>
          <cell r="Q226" t="str">
            <v>Volume</v>
          </cell>
          <cell r="R226" t="str">
            <v>=</v>
          </cell>
          <cell r="S226">
            <v>1400</v>
          </cell>
          <cell r="T226" t="str">
            <v>m3</v>
          </cell>
          <cell r="U226">
            <v>100</v>
          </cell>
          <cell r="V226" t="str">
            <v>m3</v>
          </cell>
        </row>
        <row r="227">
          <cell r="Q227" t="str">
            <v>UPAH</v>
          </cell>
          <cell r="R227" t="str">
            <v>BAHAN</v>
          </cell>
          <cell r="S227" t="str">
            <v>ALAT</v>
          </cell>
        </row>
        <row r="228">
          <cell r="D228">
            <v>25500</v>
          </cell>
          <cell r="E228" t="str">
            <v>Uraian Tugas</v>
          </cell>
          <cell r="I228" t="str">
            <v>:</v>
          </cell>
          <cell r="J228" t="str">
            <v>Meratakan dan Menghampar dengan Bulldozer/Excavator/DumpTruck</v>
          </cell>
          <cell r="Q228">
            <v>0</v>
          </cell>
          <cell r="R228">
            <v>4634</v>
          </cell>
          <cell r="S228">
            <v>1090683.58</v>
          </cell>
        </row>
        <row r="230">
          <cell r="D230">
            <v>25500</v>
          </cell>
          <cell r="E230" t="str">
            <v>Kapasitas Produksi</v>
          </cell>
          <cell r="I230" t="str">
            <v>:</v>
          </cell>
          <cell r="J230">
            <v>100</v>
          </cell>
          <cell r="K230" t="str">
            <v>m3</v>
          </cell>
          <cell r="L230">
            <v>0</v>
          </cell>
        </row>
        <row r="231">
          <cell r="L231" t="str">
            <v>Harga</v>
          </cell>
          <cell r="N231" t="str">
            <v>Jumlah</v>
          </cell>
        </row>
        <row r="232">
          <cell r="E232" t="str">
            <v>No.</v>
          </cell>
          <cell r="F232" t="str">
            <v>U r a i a n</v>
          </cell>
          <cell r="J232" t="str">
            <v>Satuan</v>
          </cell>
          <cell r="K232" t="str">
            <v>Q'ty</v>
          </cell>
          <cell r="L232" t="str">
            <v>Satuan</v>
          </cell>
          <cell r="N232" t="str">
            <v>Harga</v>
          </cell>
          <cell r="Q232" t="str">
            <v>(Prod/Jam)/Nos</v>
          </cell>
          <cell r="R232" t="str">
            <v>Prod/Jam</v>
          </cell>
          <cell r="S232" t="str">
            <v>Jam Opr</v>
          </cell>
          <cell r="T232" t="str">
            <v>Prod/Hari</v>
          </cell>
          <cell r="U232" t="str">
            <v>Nos</v>
          </cell>
          <cell r="V232" t="str">
            <v>Involve</v>
          </cell>
        </row>
        <row r="233">
          <cell r="L233" t="str">
            <v>(Rp.)</v>
          </cell>
          <cell r="N233" t="str">
            <v>(Rp.)</v>
          </cell>
          <cell r="Q233">
            <v>1</v>
          </cell>
          <cell r="R233">
            <v>1.078590136487716</v>
          </cell>
          <cell r="S233">
            <v>7</v>
          </cell>
          <cell r="T233">
            <v>7.5501309554140121</v>
          </cell>
        </row>
        <row r="234">
          <cell r="E234" t="str">
            <v>I</v>
          </cell>
          <cell r="G234" t="str">
            <v>Bahan</v>
          </cell>
        </row>
        <row r="235">
          <cell r="C235">
            <v>25501.1</v>
          </cell>
          <cell r="E235" t="str">
            <v/>
          </cell>
          <cell r="J235">
            <v>0</v>
          </cell>
          <cell r="K235">
            <v>0</v>
          </cell>
          <cell r="M235">
            <v>0</v>
          </cell>
          <cell r="O235">
            <v>0</v>
          </cell>
          <cell r="Q235">
            <v>0</v>
          </cell>
          <cell r="U235">
            <v>0</v>
          </cell>
          <cell r="V235">
            <v>1</v>
          </cell>
        </row>
        <row r="236">
          <cell r="C236">
            <v>25511.1</v>
          </cell>
          <cell r="E236" t="str">
            <v/>
          </cell>
          <cell r="J236">
            <v>0</v>
          </cell>
          <cell r="K236">
            <v>0</v>
          </cell>
          <cell r="M236">
            <v>0</v>
          </cell>
          <cell r="O236">
            <v>0</v>
          </cell>
          <cell r="Q236">
            <v>0</v>
          </cell>
          <cell r="U236">
            <v>0</v>
          </cell>
          <cell r="V236">
            <v>1</v>
          </cell>
        </row>
        <row r="237">
          <cell r="C237">
            <v>25521.1</v>
          </cell>
          <cell r="E237" t="str">
            <v/>
          </cell>
          <cell r="I237" t="str">
            <v/>
          </cell>
          <cell r="J237">
            <v>0</v>
          </cell>
          <cell r="K237">
            <v>0</v>
          </cell>
          <cell r="M237">
            <v>0</v>
          </cell>
          <cell r="O237">
            <v>0</v>
          </cell>
          <cell r="Q237">
            <v>0</v>
          </cell>
          <cell r="U237">
            <v>0</v>
          </cell>
        </row>
        <row r="238">
          <cell r="C238">
            <v>25531.1</v>
          </cell>
          <cell r="E238" t="str">
            <v/>
          </cell>
          <cell r="J238">
            <v>0</v>
          </cell>
          <cell r="K238">
            <v>0</v>
          </cell>
          <cell r="M238">
            <v>0</v>
          </cell>
          <cell r="O238">
            <v>0</v>
          </cell>
          <cell r="Q238">
            <v>0</v>
          </cell>
          <cell r="U238">
            <v>0</v>
          </cell>
        </row>
        <row r="239">
          <cell r="C239">
            <v>25541.1</v>
          </cell>
          <cell r="E239" t="str">
            <v/>
          </cell>
          <cell r="J239">
            <v>0</v>
          </cell>
          <cell r="K239">
            <v>0</v>
          </cell>
          <cell r="M239">
            <v>0</v>
          </cell>
          <cell r="O239">
            <v>0</v>
          </cell>
          <cell r="Q239">
            <v>0</v>
          </cell>
        </row>
        <row r="240">
          <cell r="C240">
            <v>25551.1</v>
          </cell>
          <cell r="P240">
            <v>0</v>
          </cell>
        </row>
        <row r="241">
          <cell r="E241" t="str">
            <v>II</v>
          </cell>
          <cell r="G241" t="str">
            <v>Tenaga</v>
          </cell>
        </row>
        <row r="242">
          <cell r="C242">
            <v>25501.200000000001</v>
          </cell>
          <cell r="E242">
            <v>1</v>
          </cell>
          <cell r="G242" t="str">
            <v>Mandor</v>
          </cell>
          <cell r="J242" t="str">
            <v>OH</v>
          </cell>
          <cell r="K242">
            <v>0.13239999999999999</v>
          </cell>
          <cell r="M242">
            <v>35000</v>
          </cell>
          <cell r="O242">
            <v>4634</v>
          </cell>
          <cell r="Q242">
            <v>7.5501309554140121</v>
          </cell>
          <cell r="U242">
            <v>1</v>
          </cell>
          <cell r="V242">
            <v>1</v>
          </cell>
        </row>
        <row r="243">
          <cell r="C243">
            <v>25511.200000000001</v>
          </cell>
          <cell r="E243" t="str">
            <v/>
          </cell>
          <cell r="J243">
            <v>0</v>
          </cell>
          <cell r="K243">
            <v>0</v>
          </cell>
          <cell r="M243">
            <v>0</v>
          </cell>
          <cell r="O243">
            <v>0</v>
          </cell>
          <cell r="Q243">
            <v>0</v>
          </cell>
          <cell r="V243">
            <v>1</v>
          </cell>
        </row>
        <row r="244">
          <cell r="C244">
            <v>25521.200000000001</v>
          </cell>
          <cell r="E244" t="str">
            <v/>
          </cell>
          <cell r="J244">
            <v>0</v>
          </cell>
          <cell r="K244">
            <v>0</v>
          </cell>
          <cell r="M244">
            <v>0</v>
          </cell>
          <cell r="O244">
            <v>0</v>
          </cell>
          <cell r="Q244">
            <v>0</v>
          </cell>
          <cell r="V244">
            <v>1</v>
          </cell>
        </row>
        <row r="245">
          <cell r="C245">
            <v>25531.200000000001</v>
          </cell>
          <cell r="E245" t="str">
            <v/>
          </cell>
          <cell r="J245">
            <v>0</v>
          </cell>
          <cell r="K245">
            <v>0</v>
          </cell>
          <cell r="M245">
            <v>0</v>
          </cell>
          <cell r="O245">
            <v>0</v>
          </cell>
          <cell r="Q245">
            <v>0</v>
          </cell>
          <cell r="V245">
            <v>1</v>
          </cell>
        </row>
        <row r="246">
          <cell r="C246">
            <v>25541.200000000001</v>
          </cell>
          <cell r="E246" t="str">
            <v/>
          </cell>
          <cell r="J246">
            <v>0</v>
          </cell>
          <cell r="K246">
            <v>0</v>
          </cell>
          <cell r="M246">
            <v>0</v>
          </cell>
          <cell r="O246">
            <v>0</v>
          </cell>
          <cell r="Q246">
            <v>0</v>
          </cell>
          <cell r="V246">
            <v>1</v>
          </cell>
        </row>
        <row r="247">
          <cell r="C247">
            <v>25551.200000000001</v>
          </cell>
          <cell r="P247">
            <v>4634</v>
          </cell>
        </row>
        <row r="249">
          <cell r="E249" t="str">
            <v>III</v>
          </cell>
          <cell r="G249" t="str">
            <v>Alat</v>
          </cell>
        </row>
        <row r="250">
          <cell r="C250">
            <v>25501.3</v>
          </cell>
          <cell r="E250">
            <v>1</v>
          </cell>
          <cell r="G250" t="str">
            <v>Bulldozer D65</v>
          </cell>
          <cell r="H250" t="str">
            <v>(Cut-disposal)</v>
          </cell>
          <cell r="J250" t="str">
            <v>jam</v>
          </cell>
          <cell r="K250">
            <v>0.92710000000000004</v>
          </cell>
          <cell r="M250">
            <v>335455</v>
          </cell>
          <cell r="O250">
            <v>311000.33</v>
          </cell>
          <cell r="Q250">
            <v>1.078590136487716</v>
          </cell>
          <cell r="R250">
            <v>1.078590136487716</v>
          </cell>
          <cell r="U250">
            <v>1</v>
          </cell>
          <cell r="V250">
            <v>1</v>
          </cell>
        </row>
        <row r="251">
          <cell r="C251">
            <v>25511.3</v>
          </cell>
          <cell r="E251">
            <v>2</v>
          </cell>
          <cell r="G251" t="str">
            <v>Bulldozer D65</v>
          </cell>
          <cell r="H251" t="str">
            <v>(Penebaran)</v>
          </cell>
          <cell r="J251" t="str">
            <v>jam</v>
          </cell>
          <cell r="K251">
            <v>0.87760000000000005</v>
          </cell>
          <cell r="M251">
            <v>335455</v>
          </cell>
          <cell r="O251">
            <v>294395.3</v>
          </cell>
          <cell r="Q251">
            <v>1.1393557779799819</v>
          </cell>
          <cell r="R251">
            <v>1.1393557779799819</v>
          </cell>
          <cell r="U251">
            <v>0.94666666666666655</v>
          </cell>
          <cell r="V251">
            <v>1</v>
          </cell>
        </row>
        <row r="252">
          <cell r="C252">
            <v>25521.3</v>
          </cell>
          <cell r="E252">
            <v>3</v>
          </cell>
          <cell r="G252" t="str">
            <v>Excavator, 0.7 m3</v>
          </cell>
          <cell r="J252" t="str">
            <v>jam</v>
          </cell>
          <cell r="K252">
            <v>1.5421</v>
          </cell>
          <cell r="M252">
            <v>239115</v>
          </cell>
          <cell r="O252">
            <v>368739.24</v>
          </cell>
          <cell r="Q252">
            <v>0.64845846153846165</v>
          </cell>
          <cell r="R252">
            <v>0.64845846153846165</v>
          </cell>
          <cell r="U252">
            <v>1.6633141526579374</v>
          </cell>
          <cell r="V252">
            <v>1</v>
          </cell>
        </row>
        <row r="253">
          <cell r="C253">
            <v>25531.3</v>
          </cell>
          <cell r="E253">
            <v>4</v>
          </cell>
          <cell r="G253" t="str">
            <v>Dump Truck 6 ton</v>
          </cell>
          <cell r="J253" t="str">
            <v>jam</v>
          </cell>
          <cell r="K253">
            <v>1.5387999999999999</v>
          </cell>
          <cell r="M253">
            <v>75740</v>
          </cell>
          <cell r="O253">
            <v>116548.71</v>
          </cell>
          <cell r="Q253">
            <v>0.64983244469244339</v>
          </cell>
          <cell r="R253">
            <v>0.64983244469244339</v>
          </cell>
          <cell r="U253">
            <v>1.6597972989763503</v>
          </cell>
          <cell r="V253">
            <v>1</v>
          </cell>
        </row>
        <row r="254">
          <cell r="C254">
            <v>25541.3</v>
          </cell>
          <cell r="E254" t="str">
            <v/>
          </cell>
          <cell r="J254">
            <v>0</v>
          </cell>
          <cell r="K254">
            <v>0</v>
          </cell>
          <cell r="M254">
            <v>0</v>
          </cell>
          <cell r="O254">
            <v>0</v>
          </cell>
          <cell r="Q254">
            <v>0</v>
          </cell>
          <cell r="U254">
            <v>0</v>
          </cell>
          <cell r="V254">
            <v>1</v>
          </cell>
        </row>
        <row r="255">
          <cell r="C255">
            <v>25551.3</v>
          </cell>
          <cell r="P255">
            <v>1090683.58</v>
          </cell>
        </row>
        <row r="256">
          <cell r="E256" t="str">
            <v>Sub Total</v>
          </cell>
          <cell r="O256">
            <v>1095317.58</v>
          </cell>
        </row>
        <row r="257">
          <cell r="E257" t="str">
            <v>Biaya Tidak Langsung dan Laba</v>
          </cell>
          <cell r="J257">
            <v>0.1</v>
          </cell>
          <cell r="O257">
            <v>109531.75</v>
          </cell>
        </row>
        <row r="258">
          <cell r="E258" t="str">
            <v>Jumlah Harga</v>
          </cell>
          <cell r="O258">
            <v>1204849.33</v>
          </cell>
        </row>
        <row r="259">
          <cell r="D259">
            <v>25505</v>
          </cell>
          <cell r="E259" t="str">
            <v>Harga Satuan Pekerjaan</v>
          </cell>
          <cell r="J259" t="str">
            <v>m3</v>
          </cell>
          <cell r="K259" t="str">
            <v/>
          </cell>
          <cell r="O259">
            <v>12048.4933</v>
          </cell>
        </row>
        <row r="266">
          <cell r="E266" t="str">
            <v>Analisa Harga Satuan (Breakdown of Unit Rate)</v>
          </cell>
        </row>
        <row r="268">
          <cell r="E268" t="str">
            <v>Lokasi</v>
          </cell>
          <cell r="I268" t="str">
            <v>:</v>
          </cell>
          <cell r="J268" t="str">
            <v>Proyek PLB, Paket LCB-6 Lot-4</v>
          </cell>
        </row>
        <row r="269">
          <cell r="D269">
            <v>26500</v>
          </cell>
          <cell r="E269" t="str">
            <v>No. Item</v>
          </cell>
          <cell r="I269" t="str">
            <v>:</v>
          </cell>
          <cell r="J269" t="str">
            <v>3-2-4c</v>
          </cell>
          <cell r="Q269" t="str">
            <v>3-2-4c</v>
          </cell>
          <cell r="R269">
            <v>0</v>
          </cell>
          <cell r="U269" t="str">
            <v>HSP Per</v>
          </cell>
        </row>
        <row r="270">
          <cell r="C270">
            <v>26500</v>
          </cell>
          <cell r="D270">
            <v>26500</v>
          </cell>
          <cell r="E270" t="str">
            <v>Item Pekerjaan</v>
          </cell>
          <cell r="I270" t="str">
            <v>:</v>
          </cell>
          <cell r="J270" t="str">
            <v>Perataan (Potong &amp; Tempat Pembuangan 50 m &lt; L</v>
          </cell>
          <cell r="Q270" t="str">
            <v>Volume</v>
          </cell>
          <cell r="R270" t="str">
            <v>=</v>
          </cell>
          <cell r="S270">
            <v>860</v>
          </cell>
          <cell r="T270" t="str">
            <v>m3</v>
          </cell>
          <cell r="U270">
            <v>100</v>
          </cell>
          <cell r="V270" t="str">
            <v>m3</v>
          </cell>
        </row>
        <row r="271">
          <cell r="Q271" t="str">
            <v>UPAH</v>
          </cell>
          <cell r="R271" t="str">
            <v>BAHAN</v>
          </cell>
          <cell r="S271" t="str">
            <v>ALAT</v>
          </cell>
        </row>
        <row r="272">
          <cell r="D272">
            <v>26500</v>
          </cell>
          <cell r="E272" t="str">
            <v>Uraian Tugas</v>
          </cell>
          <cell r="I272" t="str">
            <v>:</v>
          </cell>
          <cell r="J272" t="str">
            <v>Meratakan dan Menghampar dengan Bulldozer/Excavator/DumpTruck</v>
          </cell>
          <cell r="Q272">
            <v>55000</v>
          </cell>
          <cell r="R272">
            <v>5488</v>
          </cell>
          <cell r="S272">
            <v>1273030.6200000001</v>
          </cell>
        </row>
        <row r="274">
          <cell r="D274">
            <v>26500</v>
          </cell>
          <cell r="E274" t="str">
            <v>Kapasitas Produksi</v>
          </cell>
          <cell r="I274" t="str">
            <v>:</v>
          </cell>
          <cell r="J274">
            <v>100</v>
          </cell>
          <cell r="K274" t="str">
            <v>m3</v>
          </cell>
          <cell r="L274">
            <v>0</v>
          </cell>
        </row>
        <row r="275">
          <cell r="L275" t="str">
            <v>Harga</v>
          </cell>
          <cell r="N275" t="str">
            <v>Jumlah</v>
          </cell>
        </row>
        <row r="276">
          <cell r="E276" t="str">
            <v>No.</v>
          </cell>
          <cell r="F276" t="str">
            <v>U r a i a n</v>
          </cell>
          <cell r="J276" t="str">
            <v>Satuan</v>
          </cell>
          <cell r="K276" t="str">
            <v>Q'ty</v>
          </cell>
          <cell r="L276" t="str">
            <v>Satuan</v>
          </cell>
          <cell r="N276" t="str">
            <v>Harga</v>
          </cell>
          <cell r="Q276" t="str">
            <v>(Prod/Jam)/Nos</v>
          </cell>
          <cell r="R276" t="str">
            <v>Prod/Jam</v>
          </cell>
          <cell r="S276" t="str">
            <v>Jam Opr</v>
          </cell>
          <cell r="T276" t="str">
            <v>Prod/Hari</v>
          </cell>
          <cell r="U276" t="str">
            <v>Nos</v>
          </cell>
          <cell r="V276" t="str">
            <v>Involve</v>
          </cell>
        </row>
        <row r="277">
          <cell r="L277" t="str">
            <v>(Rp.)</v>
          </cell>
          <cell r="N277" t="str">
            <v>(Rp.)</v>
          </cell>
          <cell r="Q277">
            <v>1</v>
          </cell>
          <cell r="R277">
            <v>0.91071819159652379</v>
          </cell>
          <cell r="S277">
            <v>7</v>
          </cell>
          <cell r="T277">
            <v>6.3750273411756666</v>
          </cell>
        </row>
        <row r="278">
          <cell r="E278" t="str">
            <v>I</v>
          </cell>
          <cell r="G278" t="str">
            <v>Bahan</v>
          </cell>
        </row>
        <row r="279">
          <cell r="C279">
            <v>26501.1</v>
          </cell>
          <cell r="E279">
            <v>1</v>
          </cell>
          <cell r="G279" t="str">
            <v>Biaya Lahan utk Pembuangan</v>
          </cell>
          <cell r="J279" t="str">
            <v>m2</v>
          </cell>
          <cell r="K279">
            <v>110</v>
          </cell>
          <cell r="M279">
            <v>500</v>
          </cell>
          <cell r="O279">
            <v>55000</v>
          </cell>
          <cell r="Q279">
            <v>110.00000000000001</v>
          </cell>
          <cell r="U279">
            <v>110.00000000000001</v>
          </cell>
          <cell r="V279">
            <v>1</v>
          </cell>
        </row>
        <row r="280">
          <cell r="C280">
            <v>26511.1</v>
          </cell>
          <cell r="E280" t="str">
            <v/>
          </cell>
          <cell r="J280">
            <v>0</v>
          </cell>
          <cell r="K280">
            <v>0</v>
          </cell>
          <cell r="M280">
            <v>0</v>
          </cell>
          <cell r="O280">
            <v>0</v>
          </cell>
          <cell r="P280">
            <v>0.77716515767461392</v>
          </cell>
          <cell r="Q280">
            <v>0</v>
          </cell>
          <cell r="U280">
            <v>0</v>
          </cell>
          <cell r="V280">
            <v>1</v>
          </cell>
        </row>
        <row r="281">
          <cell r="C281">
            <v>26521.1</v>
          </cell>
          <cell r="E281" t="str">
            <v/>
          </cell>
          <cell r="I281" t="str">
            <v/>
          </cell>
          <cell r="J281">
            <v>0</v>
          </cell>
          <cell r="K281">
            <v>0</v>
          </cell>
          <cell r="M281">
            <v>0</v>
          </cell>
          <cell r="O281">
            <v>0</v>
          </cell>
          <cell r="Q281">
            <v>0</v>
          </cell>
          <cell r="U281">
            <v>0</v>
          </cell>
        </row>
        <row r="282">
          <cell r="C282">
            <v>26531.1</v>
          </cell>
          <cell r="E282" t="str">
            <v/>
          </cell>
          <cell r="J282">
            <v>0</v>
          </cell>
          <cell r="K282">
            <v>0</v>
          </cell>
          <cell r="M282">
            <v>0</v>
          </cell>
          <cell r="O282">
            <v>0</v>
          </cell>
          <cell r="Q282">
            <v>0</v>
          </cell>
          <cell r="U282">
            <v>0</v>
          </cell>
        </row>
        <row r="283">
          <cell r="C283">
            <v>26541.1</v>
          </cell>
          <cell r="E283" t="str">
            <v/>
          </cell>
          <cell r="J283">
            <v>0</v>
          </cell>
          <cell r="K283">
            <v>0</v>
          </cell>
          <cell r="M283">
            <v>0</v>
          </cell>
          <cell r="O283">
            <v>0</v>
          </cell>
          <cell r="Q283">
            <v>0</v>
          </cell>
        </row>
        <row r="284">
          <cell r="C284">
            <v>26551.1</v>
          </cell>
          <cell r="P284">
            <v>55000</v>
          </cell>
        </row>
        <row r="285">
          <cell r="E285" t="str">
            <v>II</v>
          </cell>
          <cell r="G285" t="str">
            <v>Tenaga</v>
          </cell>
        </row>
        <row r="286">
          <cell r="C286">
            <v>26501.200000000001</v>
          </cell>
          <cell r="E286">
            <v>1</v>
          </cell>
          <cell r="G286" t="str">
            <v>Mandor</v>
          </cell>
          <cell r="J286" t="str">
            <v>OH</v>
          </cell>
          <cell r="K286">
            <v>0.15679999999999999</v>
          </cell>
          <cell r="M286">
            <v>35000</v>
          </cell>
          <cell r="O286">
            <v>5488</v>
          </cell>
          <cell r="Q286">
            <v>6.3750273411756666</v>
          </cell>
          <cell r="U286">
            <v>1</v>
          </cell>
          <cell r="V286">
            <v>1</v>
          </cell>
        </row>
        <row r="287">
          <cell r="C287">
            <v>26511.200000000001</v>
          </cell>
          <cell r="E287" t="str">
            <v/>
          </cell>
          <cell r="J287">
            <v>0</v>
          </cell>
          <cell r="K287">
            <v>0</v>
          </cell>
          <cell r="M287">
            <v>0</v>
          </cell>
          <cell r="O287">
            <v>0</v>
          </cell>
          <cell r="Q287">
            <v>0</v>
          </cell>
          <cell r="V287">
            <v>1</v>
          </cell>
        </row>
        <row r="288">
          <cell r="C288">
            <v>26521.200000000001</v>
          </cell>
          <cell r="E288" t="str">
            <v/>
          </cell>
          <cell r="J288">
            <v>0</v>
          </cell>
          <cell r="K288">
            <v>0</v>
          </cell>
          <cell r="M288">
            <v>0</v>
          </cell>
          <cell r="O288">
            <v>0</v>
          </cell>
          <cell r="Q288">
            <v>0</v>
          </cell>
          <cell r="V288">
            <v>1</v>
          </cell>
        </row>
        <row r="289">
          <cell r="C289">
            <v>26531.200000000001</v>
          </cell>
          <cell r="E289" t="str">
            <v/>
          </cell>
          <cell r="J289">
            <v>0</v>
          </cell>
          <cell r="K289">
            <v>0</v>
          </cell>
          <cell r="M289">
            <v>0</v>
          </cell>
          <cell r="O289">
            <v>0</v>
          </cell>
          <cell r="Q289">
            <v>0</v>
          </cell>
          <cell r="V289">
            <v>1</v>
          </cell>
        </row>
        <row r="290">
          <cell r="C290">
            <v>26541.200000000001</v>
          </cell>
          <cell r="E290" t="str">
            <v/>
          </cell>
          <cell r="J290">
            <v>0</v>
          </cell>
          <cell r="K290">
            <v>0</v>
          </cell>
          <cell r="M290">
            <v>0</v>
          </cell>
          <cell r="O290">
            <v>0</v>
          </cell>
          <cell r="Q290">
            <v>0</v>
          </cell>
          <cell r="V290">
            <v>1</v>
          </cell>
        </row>
        <row r="291">
          <cell r="C291">
            <v>26551.200000000001</v>
          </cell>
          <cell r="P291">
            <v>5488</v>
          </cell>
        </row>
        <row r="293">
          <cell r="E293" t="str">
            <v>III</v>
          </cell>
          <cell r="G293" t="str">
            <v>Alat</v>
          </cell>
        </row>
        <row r="294">
          <cell r="C294">
            <v>26501.3</v>
          </cell>
          <cell r="E294">
            <v>1</v>
          </cell>
          <cell r="G294" t="str">
            <v>Bulldozer D65</v>
          </cell>
          <cell r="H294" t="str">
            <v>(Cut-Stock)</v>
          </cell>
          <cell r="J294" t="str">
            <v>jam</v>
          </cell>
          <cell r="K294">
            <v>1.0980000000000001</v>
          </cell>
          <cell r="M294">
            <v>335455</v>
          </cell>
          <cell r="O294">
            <v>368329.59</v>
          </cell>
          <cell r="Q294">
            <v>0.91071819159652379</v>
          </cell>
          <cell r="R294">
            <v>0.91071819159652379</v>
          </cell>
          <cell r="U294">
            <v>1</v>
          </cell>
          <cell r="V294">
            <v>1</v>
          </cell>
        </row>
        <row r="295">
          <cell r="C295">
            <v>26511.3</v>
          </cell>
          <cell r="E295">
            <v>2</v>
          </cell>
          <cell r="G295" t="str">
            <v>Bulldozer D65</v>
          </cell>
          <cell r="H295" t="str">
            <v>(Penebaran)</v>
          </cell>
          <cell r="J295" t="str">
            <v>jam</v>
          </cell>
          <cell r="K295">
            <v>1.0394000000000001</v>
          </cell>
          <cell r="M295">
            <v>335455</v>
          </cell>
          <cell r="O295">
            <v>348671.92</v>
          </cell>
          <cell r="Q295">
            <v>0.96202625872872238</v>
          </cell>
          <cell r="R295">
            <v>0.96202625872872249</v>
          </cell>
          <cell r="U295">
            <v>0.94666666666666655</v>
          </cell>
          <cell r="V295">
            <v>1</v>
          </cell>
        </row>
        <row r="296">
          <cell r="C296">
            <v>26521.3</v>
          </cell>
          <cell r="E296">
            <v>3</v>
          </cell>
          <cell r="G296" t="str">
            <v>Excavator, 0.7 m3</v>
          </cell>
          <cell r="J296" t="str">
            <v>jam</v>
          </cell>
          <cell r="K296">
            <v>1.5421</v>
          </cell>
          <cell r="M296">
            <v>239115</v>
          </cell>
          <cell r="O296">
            <v>368739.24</v>
          </cell>
          <cell r="Q296">
            <v>0.64845846153846176</v>
          </cell>
          <cell r="R296">
            <v>0.64845846153846165</v>
          </cell>
          <cell r="U296">
            <v>1.4044356664509448</v>
          </cell>
          <cell r="V296">
            <v>1</v>
          </cell>
        </row>
        <row r="297">
          <cell r="C297">
            <v>26531.3</v>
          </cell>
          <cell r="E297">
            <v>4</v>
          </cell>
          <cell r="G297" t="str">
            <v>Dump Truck 6 ton</v>
          </cell>
          <cell r="J297" t="str">
            <v>jam</v>
          </cell>
          <cell r="K297">
            <v>2.4727999999999999</v>
          </cell>
          <cell r="M297">
            <v>75740</v>
          </cell>
          <cell r="O297">
            <v>187289.87</v>
          </cell>
          <cell r="Q297">
            <v>0.40439717724922741</v>
          </cell>
          <cell r="R297">
            <v>0.40439717724922741</v>
          </cell>
          <cell r="U297">
            <v>2.2520389429801928</v>
          </cell>
          <cell r="V297">
            <v>1</v>
          </cell>
        </row>
        <row r="298">
          <cell r="C298">
            <v>26541.3</v>
          </cell>
          <cell r="E298" t="str">
            <v/>
          </cell>
          <cell r="J298">
            <v>0</v>
          </cell>
          <cell r="K298">
            <v>0</v>
          </cell>
          <cell r="M298">
            <v>0</v>
          </cell>
          <cell r="O298">
            <v>0</v>
          </cell>
          <cell r="Q298">
            <v>0</v>
          </cell>
          <cell r="U298">
            <v>0</v>
          </cell>
          <cell r="V298">
            <v>1</v>
          </cell>
        </row>
        <row r="299">
          <cell r="C299">
            <v>26551.3</v>
          </cell>
          <cell r="P299">
            <v>1273030.6200000001</v>
          </cell>
        </row>
        <row r="300">
          <cell r="E300" t="str">
            <v>Sub Total</v>
          </cell>
          <cell r="O300">
            <v>1333518.6200000001</v>
          </cell>
        </row>
        <row r="301">
          <cell r="E301" t="str">
            <v>Biaya Tidak Langsung dan Laba</v>
          </cell>
          <cell r="J301">
            <v>0.1</v>
          </cell>
          <cell r="O301">
            <v>133351.85999999999</v>
          </cell>
        </row>
        <row r="302">
          <cell r="E302" t="str">
            <v>Jumlah Harga</v>
          </cell>
          <cell r="O302">
            <v>1466870.48</v>
          </cell>
        </row>
        <row r="303">
          <cell r="D303">
            <v>26505</v>
          </cell>
          <cell r="E303" t="str">
            <v>Harga Satuan Pekerjaan</v>
          </cell>
          <cell r="J303" t="str">
            <v>m3</v>
          </cell>
          <cell r="K303" t="str">
            <v/>
          </cell>
          <cell r="O303">
            <v>14668.7048</v>
          </cell>
        </row>
        <row r="310">
          <cell r="E310" t="str">
            <v>Analisa Harga Satuan (Breakdown of Unit Rate)</v>
          </cell>
        </row>
        <row r="312">
          <cell r="E312" t="str">
            <v>Lokasi</v>
          </cell>
          <cell r="I312" t="str">
            <v>:</v>
          </cell>
          <cell r="J312" t="str">
            <v>Proyek PLB, Paket LCB-6 Lot-4</v>
          </cell>
        </row>
        <row r="313">
          <cell r="D313">
            <v>27000</v>
          </cell>
          <cell r="E313" t="str">
            <v>No. Item</v>
          </cell>
          <cell r="I313" t="str">
            <v>:</v>
          </cell>
          <cell r="J313" t="str">
            <v>3-3-1</v>
          </cell>
          <cell r="Q313" t="str">
            <v>3-3-1</v>
          </cell>
          <cell r="R313">
            <v>0</v>
          </cell>
          <cell r="U313" t="str">
            <v>HSP Per</v>
          </cell>
        </row>
        <row r="314">
          <cell r="C314">
            <v>27000</v>
          </cell>
          <cell r="D314">
            <v>27000</v>
          </cell>
          <cell r="E314" t="str">
            <v>Item Pekerjaan</v>
          </cell>
          <cell r="I314" t="str">
            <v>:</v>
          </cell>
          <cell r="J314" t="str">
            <v>Derajat kemiringan i&lt;0.6%</v>
          </cell>
          <cell r="Q314" t="str">
            <v>Volume</v>
          </cell>
          <cell r="R314" t="str">
            <v>=</v>
          </cell>
          <cell r="S314">
            <v>378.27</v>
          </cell>
          <cell r="T314" t="str">
            <v>Ha</v>
          </cell>
          <cell r="U314">
            <v>1</v>
          </cell>
          <cell r="V314" t="str">
            <v>m3</v>
          </cell>
        </row>
        <row r="315">
          <cell r="Q315" t="str">
            <v>UPAH</v>
          </cell>
          <cell r="R315" t="str">
            <v>BAHAN</v>
          </cell>
          <cell r="S315" t="str">
            <v>ALAT</v>
          </cell>
        </row>
        <row r="316">
          <cell r="D316">
            <v>27000</v>
          </cell>
          <cell r="E316" t="str">
            <v>Uraian Tugas</v>
          </cell>
          <cell r="I316" t="str">
            <v>:</v>
          </cell>
          <cell r="J316" t="str">
            <v>Mengumpulkan bahan dari sawah dengan cara manual</v>
          </cell>
          <cell r="Q316">
            <v>0</v>
          </cell>
          <cell r="R316">
            <v>211308</v>
          </cell>
          <cell r="S316">
            <v>250</v>
          </cell>
        </row>
        <row r="318">
          <cell r="D318">
            <v>27000</v>
          </cell>
          <cell r="E318" t="str">
            <v>Kapasitas Produksi</v>
          </cell>
          <cell r="I318" t="str">
            <v>:</v>
          </cell>
          <cell r="J318">
            <v>1</v>
          </cell>
          <cell r="K318" t="str">
            <v>Ha</v>
          </cell>
          <cell r="L318" t="str">
            <v>(53m3/ha)</v>
          </cell>
        </row>
        <row r="319">
          <cell r="L319" t="str">
            <v>Harga</v>
          </cell>
          <cell r="N319" t="str">
            <v>Jumlah</v>
          </cell>
        </row>
        <row r="320">
          <cell r="E320" t="str">
            <v>No.</v>
          </cell>
          <cell r="F320" t="str">
            <v>U r a i a n</v>
          </cell>
          <cell r="J320" t="str">
            <v>Satuan</v>
          </cell>
          <cell r="K320" t="str">
            <v>Q'ty</v>
          </cell>
          <cell r="L320" t="str">
            <v>Satuan</v>
          </cell>
          <cell r="N320" t="str">
            <v>Harga</v>
          </cell>
          <cell r="Q320" t="str">
            <v>(Prod/Jam)/Nos</v>
          </cell>
          <cell r="R320" t="str">
            <v>Prod/Jam</v>
          </cell>
          <cell r="S320" t="str">
            <v>Jam Opr</v>
          </cell>
          <cell r="T320" t="str">
            <v>Prod/Hari</v>
          </cell>
          <cell r="U320" t="str">
            <v>Nos</v>
          </cell>
          <cell r="V320" t="str">
            <v>Involve</v>
          </cell>
        </row>
        <row r="321">
          <cell r="L321" t="str">
            <v>(Rp.)</v>
          </cell>
          <cell r="N321" t="str">
            <v>(Rp.)</v>
          </cell>
          <cell r="Q321">
            <v>1</v>
          </cell>
          <cell r="R321">
            <v>0.06</v>
          </cell>
          <cell r="S321">
            <v>7</v>
          </cell>
          <cell r="T321">
            <v>0.42</v>
          </cell>
        </row>
        <row r="322">
          <cell r="E322" t="str">
            <v>I</v>
          </cell>
          <cell r="G322" t="str">
            <v>Bahan</v>
          </cell>
        </row>
        <row r="323">
          <cell r="C323">
            <v>27001.1</v>
          </cell>
          <cell r="E323" t="str">
            <v/>
          </cell>
          <cell r="J323">
            <v>0</v>
          </cell>
          <cell r="K323">
            <v>0</v>
          </cell>
          <cell r="M323">
            <v>0</v>
          </cell>
          <cell r="O323">
            <v>0</v>
          </cell>
          <cell r="Q323">
            <v>0</v>
          </cell>
          <cell r="U323">
            <v>0</v>
          </cell>
          <cell r="V323">
            <v>1</v>
          </cell>
        </row>
        <row r="324">
          <cell r="C324">
            <v>27011.1</v>
          </cell>
          <cell r="E324" t="str">
            <v/>
          </cell>
          <cell r="J324">
            <v>0</v>
          </cell>
          <cell r="K324">
            <v>0</v>
          </cell>
          <cell r="M324">
            <v>0</v>
          </cell>
          <cell r="O324">
            <v>0</v>
          </cell>
          <cell r="Q324">
            <v>0</v>
          </cell>
          <cell r="U324">
            <v>0</v>
          </cell>
          <cell r="V324">
            <v>1</v>
          </cell>
        </row>
        <row r="325">
          <cell r="C325">
            <v>27021.1</v>
          </cell>
          <cell r="E325" t="str">
            <v/>
          </cell>
          <cell r="I325" t="str">
            <v/>
          </cell>
          <cell r="J325">
            <v>0</v>
          </cell>
          <cell r="K325">
            <v>0</v>
          </cell>
          <cell r="M325">
            <v>0</v>
          </cell>
          <cell r="O325">
            <v>0</v>
          </cell>
          <cell r="Q325">
            <v>0</v>
          </cell>
          <cell r="U325">
            <v>0</v>
          </cell>
        </row>
        <row r="326">
          <cell r="C326">
            <v>27031.1</v>
          </cell>
          <cell r="E326" t="str">
            <v/>
          </cell>
          <cell r="J326">
            <v>0</v>
          </cell>
          <cell r="K326">
            <v>0</v>
          </cell>
          <cell r="M326">
            <v>0</v>
          </cell>
          <cell r="O326">
            <v>0</v>
          </cell>
          <cell r="Q326">
            <v>0</v>
          </cell>
          <cell r="U326">
            <v>0</v>
          </cell>
        </row>
        <row r="327">
          <cell r="C327">
            <v>27041.1</v>
          </cell>
          <cell r="E327" t="str">
            <v/>
          </cell>
          <cell r="J327">
            <v>0</v>
          </cell>
          <cell r="K327">
            <v>0</v>
          </cell>
          <cell r="M327">
            <v>0</v>
          </cell>
          <cell r="O327">
            <v>0</v>
          </cell>
          <cell r="Q327">
            <v>0</v>
          </cell>
        </row>
        <row r="328">
          <cell r="C328">
            <v>27051.1</v>
          </cell>
          <cell r="P328">
            <v>0</v>
          </cell>
        </row>
        <row r="329">
          <cell r="E329" t="str">
            <v>II</v>
          </cell>
          <cell r="G329" t="str">
            <v>Tenaga</v>
          </cell>
        </row>
        <row r="330">
          <cell r="C330">
            <v>27001.200000000001</v>
          </cell>
          <cell r="E330">
            <v>1</v>
          </cell>
          <cell r="G330" t="str">
            <v>Mandor</v>
          </cell>
          <cell r="J330" t="str">
            <v>OH</v>
          </cell>
          <cell r="K330">
            <v>0.59519999999999995</v>
          </cell>
          <cell r="M330">
            <v>35000</v>
          </cell>
          <cell r="O330">
            <v>20832</v>
          </cell>
          <cell r="Q330">
            <v>1.68</v>
          </cell>
          <cell r="U330">
            <v>0.25</v>
          </cell>
          <cell r="V330">
            <v>1</v>
          </cell>
        </row>
        <row r="331">
          <cell r="C331">
            <v>27011.200000000001</v>
          </cell>
          <cell r="E331">
            <v>2</v>
          </cell>
          <cell r="G331" t="str">
            <v>Pekerja</v>
          </cell>
          <cell r="J331" t="str">
            <v>OH</v>
          </cell>
          <cell r="K331">
            <v>9.5237999999999996</v>
          </cell>
          <cell r="M331">
            <v>20000</v>
          </cell>
          <cell r="O331">
            <v>190476</v>
          </cell>
          <cell r="Q331">
            <v>0.105</v>
          </cell>
          <cell r="U331">
            <v>4</v>
          </cell>
          <cell r="V331">
            <v>1</v>
          </cell>
        </row>
        <row r="332">
          <cell r="C332">
            <v>27021.200000000001</v>
          </cell>
          <cell r="E332" t="str">
            <v/>
          </cell>
          <cell r="J332">
            <v>0</v>
          </cell>
          <cell r="K332">
            <v>0</v>
          </cell>
          <cell r="M332">
            <v>0</v>
          </cell>
          <cell r="O332">
            <v>0</v>
          </cell>
          <cell r="Q332">
            <v>0</v>
          </cell>
          <cell r="V332">
            <v>1</v>
          </cell>
        </row>
        <row r="333">
          <cell r="C333">
            <v>27031.200000000001</v>
          </cell>
          <cell r="E333" t="str">
            <v/>
          </cell>
          <cell r="J333">
            <v>0</v>
          </cell>
          <cell r="K333">
            <v>0</v>
          </cell>
          <cell r="M333">
            <v>0</v>
          </cell>
          <cell r="O333">
            <v>0</v>
          </cell>
          <cell r="P333">
            <v>1.0022127476313523</v>
          </cell>
          <cell r="Q333">
            <v>0</v>
          </cell>
          <cell r="V333">
            <v>1</v>
          </cell>
        </row>
        <row r="334">
          <cell r="C334">
            <v>27041.200000000001</v>
          </cell>
          <cell r="E334" t="str">
            <v/>
          </cell>
          <cell r="J334">
            <v>0</v>
          </cell>
          <cell r="K334">
            <v>0</v>
          </cell>
          <cell r="M334">
            <v>0</v>
          </cell>
          <cell r="O334">
            <v>0</v>
          </cell>
          <cell r="Q334">
            <v>0</v>
          </cell>
          <cell r="V334">
            <v>1</v>
          </cell>
        </row>
        <row r="335">
          <cell r="C335">
            <v>27051.200000000001</v>
          </cell>
          <cell r="P335">
            <v>211308</v>
          </cell>
        </row>
        <row r="337">
          <cell r="E337" t="str">
            <v>III</v>
          </cell>
          <cell r="G337" t="str">
            <v>Alat</v>
          </cell>
        </row>
        <row r="338">
          <cell r="C338">
            <v>27001.3</v>
          </cell>
          <cell r="E338">
            <v>1</v>
          </cell>
          <cell r="G338" t="str">
            <v>Lain-Lain</v>
          </cell>
          <cell r="J338" t="str">
            <v>ls</v>
          </cell>
          <cell r="K338">
            <v>1</v>
          </cell>
          <cell r="M338">
            <v>250</v>
          </cell>
          <cell r="O338">
            <v>250</v>
          </cell>
          <cell r="Q338">
            <v>0.47547169811320755</v>
          </cell>
          <cell r="R338">
            <v>0.47547169811320755</v>
          </cell>
          <cell r="U338">
            <v>0.12619047619047619</v>
          </cell>
          <cell r="V338">
            <v>1</v>
          </cell>
        </row>
        <row r="339">
          <cell r="C339">
            <v>27011.3</v>
          </cell>
          <cell r="E339" t="str">
            <v/>
          </cell>
          <cell r="J339">
            <v>0</v>
          </cell>
          <cell r="K339">
            <v>0</v>
          </cell>
          <cell r="M339">
            <v>0</v>
          </cell>
          <cell r="O339">
            <v>0</v>
          </cell>
          <cell r="Q339">
            <v>0</v>
          </cell>
          <cell r="U339">
            <v>0</v>
          </cell>
          <cell r="V339">
            <v>1</v>
          </cell>
        </row>
        <row r="340">
          <cell r="C340">
            <v>27021.3</v>
          </cell>
          <cell r="E340" t="str">
            <v/>
          </cell>
          <cell r="J340">
            <v>0</v>
          </cell>
          <cell r="K340">
            <v>0</v>
          </cell>
          <cell r="M340">
            <v>0</v>
          </cell>
          <cell r="O340">
            <v>0</v>
          </cell>
          <cell r="Q340">
            <v>0</v>
          </cell>
          <cell r="U340">
            <v>0</v>
          </cell>
          <cell r="V340">
            <v>1</v>
          </cell>
        </row>
        <row r="341">
          <cell r="C341">
            <v>27031.3</v>
          </cell>
          <cell r="E341" t="str">
            <v/>
          </cell>
          <cell r="J341">
            <v>0</v>
          </cell>
          <cell r="K341">
            <v>0</v>
          </cell>
          <cell r="M341">
            <v>0</v>
          </cell>
          <cell r="O341">
            <v>0</v>
          </cell>
          <cell r="Q341">
            <v>0</v>
          </cell>
          <cell r="U341">
            <v>0</v>
          </cell>
          <cell r="V341">
            <v>1</v>
          </cell>
        </row>
        <row r="342">
          <cell r="C342">
            <v>27041.3</v>
          </cell>
          <cell r="E342" t="str">
            <v/>
          </cell>
          <cell r="J342">
            <v>0</v>
          </cell>
          <cell r="K342">
            <v>0</v>
          </cell>
          <cell r="M342">
            <v>0</v>
          </cell>
          <cell r="O342">
            <v>0</v>
          </cell>
          <cell r="Q342">
            <v>0</v>
          </cell>
          <cell r="U342">
            <v>0</v>
          </cell>
          <cell r="V342">
            <v>1</v>
          </cell>
        </row>
        <row r="343">
          <cell r="C343">
            <v>27051.3</v>
          </cell>
          <cell r="P343">
            <v>250</v>
          </cell>
        </row>
        <row r="344">
          <cell r="E344" t="str">
            <v>Sub Total</v>
          </cell>
          <cell r="O344">
            <v>211558</v>
          </cell>
        </row>
        <row r="345">
          <cell r="E345" t="str">
            <v>Biaya Tidak Langsung dan Laba</v>
          </cell>
          <cell r="J345">
            <v>0.1</v>
          </cell>
          <cell r="O345">
            <v>21155.8</v>
          </cell>
        </row>
        <row r="346">
          <cell r="E346" t="str">
            <v>Jumlah Harga</v>
          </cell>
          <cell r="O346">
            <v>232713.8</v>
          </cell>
        </row>
        <row r="347">
          <cell r="D347">
            <v>27005</v>
          </cell>
          <cell r="E347" t="str">
            <v>Harga Satuan Pekerjaan</v>
          </cell>
          <cell r="J347" t="str">
            <v>Ha</v>
          </cell>
          <cell r="K347" t="str">
            <v/>
          </cell>
          <cell r="O347">
            <v>232713.8</v>
          </cell>
          <cell r="P347">
            <v>213286.48</v>
          </cell>
        </row>
        <row r="354">
          <cell r="E354" t="str">
            <v>Analisa Harga Satuan (Breakdown of Unit Rate)</v>
          </cell>
        </row>
        <row r="356">
          <cell r="E356" t="str">
            <v>Lokasi</v>
          </cell>
          <cell r="I356" t="str">
            <v>:</v>
          </cell>
          <cell r="J356" t="str">
            <v>Proyek PLB, Paket LCB-6 Lot-4</v>
          </cell>
        </row>
        <row r="357">
          <cell r="D357">
            <v>28000</v>
          </cell>
          <cell r="E357" t="str">
            <v>No. Item</v>
          </cell>
          <cell r="I357" t="str">
            <v>:</v>
          </cell>
          <cell r="J357" t="str">
            <v>3-3-2</v>
          </cell>
          <cell r="Q357" t="str">
            <v>3-3-2</v>
          </cell>
          <cell r="R357">
            <v>0</v>
          </cell>
          <cell r="U357" t="str">
            <v>HSP Per</v>
          </cell>
        </row>
        <row r="358">
          <cell r="C358">
            <v>28000</v>
          </cell>
          <cell r="D358">
            <v>28000</v>
          </cell>
          <cell r="E358" t="str">
            <v>Item Pekerjaan</v>
          </cell>
          <cell r="I358" t="str">
            <v>:</v>
          </cell>
          <cell r="J358" t="str">
            <v>Derajat kemiringan 0.6 &lt; i&lt;3.0%</v>
          </cell>
          <cell r="Q358" t="str">
            <v>Volume</v>
          </cell>
          <cell r="R358" t="str">
            <v>=</v>
          </cell>
          <cell r="S358">
            <v>646.87</v>
          </cell>
          <cell r="T358" t="str">
            <v>Ha</v>
          </cell>
          <cell r="U358">
            <v>1</v>
          </cell>
          <cell r="V358" t="str">
            <v>m3</v>
          </cell>
        </row>
        <row r="359">
          <cell r="Q359" t="str">
            <v>UPAH</v>
          </cell>
          <cell r="R359" t="str">
            <v>BAHAN</v>
          </cell>
          <cell r="S359" t="str">
            <v>ALAT</v>
          </cell>
        </row>
        <row r="360">
          <cell r="D360">
            <v>28000</v>
          </cell>
          <cell r="E360" t="str">
            <v>Uraian Tugas</v>
          </cell>
          <cell r="I360" t="str">
            <v>:</v>
          </cell>
          <cell r="J360" t="str">
            <v>Mengumpulkan bahan dari sawah dengan bulldozer</v>
          </cell>
          <cell r="Q360">
            <v>0</v>
          </cell>
          <cell r="R360">
            <v>7525.5</v>
          </cell>
          <cell r="S360">
            <v>257126.25</v>
          </cell>
        </row>
        <row r="362">
          <cell r="D362">
            <v>28000</v>
          </cell>
          <cell r="E362" t="str">
            <v>Kapasitas Produksi</v>
          </cell>
          <cell r="I362" t="str">
            <v>:</v>
          </cell>
          <cell r="J362">
            <v>1</v>
          </cell>
          <cell r="K362" t="str">
            <v>Ha</v>
          </cell>
          <cell r="L362" t="str">
            <v>(70m3/ha)</v>
          </cell>
        </row>
        <row r="363">
          <cell r="L363" t="str">
            <v>Harga</v>
          </cell>
          <cell r="N363" t="str">
            <v>Jumlah</v>
          </cell>
        </row>
        <row r="364">
          <cell r="E364" t="str">
            <v>No.</v>
          </cell>
          <cell r="F364" t="str">
            <v>U r a i a n</v>
          </cell>
          <cell r="J364" t="str">
            <v>Satuan</v>
          </cell>
          <cell r="K364" t="str">
            <v>Q'ty</v>
          </cell>
          <cell r="L364" t="str">
            <v>Satuan</v>
          </cell>
          <cell r="N364" t="str">
            <v>Harga</v>
          </cell>
          <cell r="Q364" t="str">
            <v>(Prod/Jam)/Nos</v>
          </cell>
          <cell r="R364" t="str">
            <v>Prod/Jam</v>
          </cell>
          <cell r="S364" t="str">
            <v>Jam Opr</v>
          </cell>
          <cell r="T364" t="str">
            <v>Prod/Hari</v>
          </cell>
          <cell r="U364" t="str">
            <v>Nos</v>
          </cell>
          <cell r="V364" t="str">
            <v>Involve</v>
          </cell>
        </row>
        <row r="365">
          <cell r="L365" t="str">
            <v>(Rp.)</v>
          </cell>
          <cell r="N365" t="str">
            <v>(Rp.)</v>
          </cell>
          <cell r="Q365">
            <v>1</v>
          </cell>
          <cell r="R365">
            <v>1.3046056667265857</v>
          </cell>
          <cell r="S365">
            <v>7</v>
          </cell>
          <cell r="T365">
            <v>9.1322396670861004</v>
          </cell>
        </row>
        <row r="366">
          <cell r="E366" t="str">
            <v>I</v>
          </cell>
          <cell r="G366" t="str">
            <v>Bahan</v>
          </cell>
        </row>
        <row r="367">
          <cell r="C367">
            <v>28001.1</v>
          </cell>
          <cell r="E367" t="str">
            <v/>
          </cell>
          <cell r="J367">
            <v>0</v>
          </cell>
          <cell r="K367">
            <v>0</v>
          </cell>
          <cell r="M367">
            <v>0</v>
          </cell>
          <cell r="O367">
            <v>0</v>
          </cell>
          <cell r="Q367">
            <v>0</v>
          </cell>
          <cell r="U367">
            <v>0</v>
          </cell>
          <cell r="V367">
            <v>1</v>
          </cell>
        </row>
        <row r="368">
          <cell r="C368">
            <v>28011.1</v>
          </cell>
          <cell r="E368" t="str">
            <v/>
          </cell>
          <cell r="J368">
            <v>0</v>
          </cell>
          <cell r="K368">
            <v>0</v>
          </cell>
          <cell r="M368">
            <v>0</v>
          </cell>
          <cell r="O368">
            <v>0</v>
          </cell>
          <cell r="Q368">
            <v>0</v>
          </cell>
          <cell r="U368">
            <v>0</v>
          </cell>
          <cell r="V368">
            <v>1</v>
          </cell>
        </row>
        <row r="369">
          <cell r="C369">
            <v>28021.1</v>
          </cell>
          <cell r="E369" t="str">
            <v/>
          </cell>
          <cell r="I369" t="str">
            <v/>
          </cell>
          <cell r="J369">
            <v>0</v>
          </cell>
          <cell r="K369">
            <v>0</v>
          </cell>
          <cell r="M369">
            <v>0</v>
          </cell>
          <cell r="O369">
            <v>0</v>
          </cell>
          <cell r="Q369">
            <v>0</v>
          </cell>
          <cell r="U369">
            <v>0</v>
          </cell>
        </row>
        <row r="370">
          <cell r="C370">
            <v>28031.1</v>
          </cell>
          <cell r="E370" t="str">
            <v/>
          </cell>
          <cell r="J370">
            <v>0</v>
          </cell>
          <cell r="K370">
            <v>0</v>
          </cell>
          <cell r="M370">
            <v>0</v>
          </cell>
          <cell r="O370">
            <v>0</v>
          </cell>
          <cell r="Q370">
            <v>0</v>
          </cell>
          <cell r="U370">
            <v>0</v>
          </cell>
        </row>
        <row r="371">
          <cell r="C371">
            <v>28041.1</v>
          </cell>
          <cell r="E371" t="str">
            <v/>
          </cell>
          <cell r="J371">
            <v>0</v>
          </cell>
          <cell r="K371">
            <v>0</v>
          </cell>
          <cell r="M371">
            <v>0</v>
          </cell>
          <cell r="O371">
            <v>0</v>
          </cell>
          <cell r="Q371">
            <v>0</v>
          </cell>
        </row>
        <row r="372">
          <cell r="C372">
            <v>28051.1</v>
          </cell>
          <cell r="P372">
            <v>0</v>
          </cell>
        </row>
        <row r="373">
          <cell r="E373" t="str">
            <v>II</v>
          </cell>
          <cell r="G373" t="str">
            <v>Tenaga</v>
          </cell>
        </row>
        <row r="374">
          <cell r="C374">
            <v>28001.200000000001</v>
          </cell>
          <cell r="E374">
            <v>1</v>
          </cell>
          <cell r="G374" t="str">
            <v>Mandor</v>
          </cell>
          <cell r="J374" t="str">
            <v>OH</v>
          </cell>
          <cell r="K374">
            <v>2.7300000000000001E-2</v>
          </cell>
          <cell r="M374">
            <v>35000</v>
          </cell>
          <cell r="O374">
            <v>955.5</v>
          </cell>
          <cell r="P374">
            <v>0.83582233706574782</v>
          </cell>
          <cell r="Q374">
            <v>36.528958668344401</v>
          </cell>
          <cell r="U374">
            <v>0.25</v>
          </cell>
          <cell r="V374">
            <v>1</v>
          </cell>
        </row>
        <row r="375">
          <cell r="C375">
            <v>28011.200000000001</v>
          </cell>
          <cell r="E375">
            <v>2</v>
          </cell>
          <cell r="G375" t="str">
            <v>Pekerja</v>
          </cell>
          <cell r="J375" t="str">
            <v>OH</v>
          </cell>
          <cell r="K375">
            <v>0.32850000000000001</v>
          </cell>
          <cell r="M375">
            <v>20000</v>
          </cell>
          <cell r="O375">
            <v>6570</v>
          </cell>
          <cell r="Q375">
            <v>3.0440798890287</v>
          </cell>
          <cell r="U375">
            <v>3</v>
          </cell>
          <cell r="V375">
            <v>1</v>
          </cell>
        </row>
        <row r="376">
          <cell r="C376">
            <v>28021.200000000001</v>
          </cell>
          <cell r="E376" t="str">
            <v/>
          </cell>
          <cell r="J376">
            <v>0</v>
          </cell>
          <cell r="K376">
            <v>0</v>
          </cell>
          <cell r="M376">
            <v>0</v>
          </cell>
          <cell r="O376">
            <v>0</v>
          </cell>
          <cell r="Q376">
            <v>0</v>
          </cell>
          <cell r="V376">
            <v>1</v>
          </cell>
        </row>
        <row r="377">
          <cell r="C377">
            <v>28031.200000000001</v>
          </cell>
          <cell r="E377" t="str">
            <v/>
          </cell>
          <cell r="J377">
            <v>0</v>
          </cell>
          <cell r="K377">
            <v>0</v>
          </cell>
          <cell r="M377">
            <v>0</v>
          </cell>
          <cell r="O377">
            <v>0</v>
          </cell>
          <cell r="Q377">
            <v>0</v>
          </cell>
          <cell r="V377">
            <v>1</v>
          </cell>
        </row>
        <row r="378">
          <cell r="C378">
            <v>28041.200000000001</v>
          </cell>
          <cell r="E378" t="str">
            <v/>
          </cell>
          <cell r="J378">
            <v>0</v>
          </cell>
          <cell r="K378">
            <v>0</v>
          </cell>
          <cell r="M378">
            <v>0</v>
          </cell>
          <cell r="O378">
            <v>0</v>
          </cell>
          <cell r="Q378">
            <v>0</v>
          </cell>
          <cell r="V378">
            <v>1</v>
          </cell>
        </row>
        <row r="379">
          <cell r="C379">
            <v>28051.200000000001</v>
          </cell>
          <cell r="P379">
            <v>7525.5</v>
          </cell>
        </row>
        <row r="381">
          <cell r="E381" t="str">
            <v>III</v>
          </cell>
          <cell r="G381" t="str">
            <v>Alat</v>
          </cell>
        </row>
        <row r="382">
          <cell r="C382">
            <v>28001.3</v>
          </cell>
          <cell r="E382">
            <v>1</v>
          </cell>
          <cell r="G382" t="str">
            <v>Bulldozer D65</v>
          </cell>
          <cell r="H382" t="str">
            <v>(Collect Soil)</v>
          </cell>
          <cell r="J382" t="str">
            <v>jam</v>
          </cell>
          <cell r="K382">
            <v>0.76649999999999996</v>
          </cell>
          <cell r="M382">
            <v>335455</v>
          </cell>
          <cell r="O382">
            <v>257126.25</v>
          </cell>
          <cell r="Q382">
            <v>1.3046056667265857</v>
          </cell>
          <cell r="R382">
            <v>1.3046056667265857</v>
          </cell>
          <cell r="U382">
            <v>1</v>
          </cell>
          <cell r="V382">
            <v>1</v>
          </cell>
        </row>
        <row r="383">
          <cell r="C383">
            <v>28011.3</v>
          </cell>
          <cell r="E383" t="str">
            <v/>
          </cell>
          <cell r="J383">
            <v>0</v>
          </cell>
          <cell r="K383">
            <v>0</v>
          </cell>
          <cell r="M383">
            <v>0</v>
          </cell>
          <cell r="O383">
            <v>0</v>
          </cell>
          <cell r="Q383">
            <v>0</v>
          </cell>
          <cell r="U383">
            <v>0</v>
          </cell>
          <cell r="V383">
            <v>1</v>
          </cell>
        </row>
        <row r="384">
          <cell r="C384">
            <v>28021.3</v>
          </cell>
          <cell r="E384" t="str">
            <v/>
          </cell>
          <cell r="J384">
            <v>0</v>
          </cell>
          <cell r="K384">
            <v>0</v>
          </cell>
          <cell r="M384">
            <v>0</v>
          </cell>
          <cell r="O384">
            <v>0</v>
          </cell>
          <cell r="Q384">
            <v>0</v>
          </cell>
          <cell r="U384">
            <v>0</v>
          </cell>
          <cell r="V384">
            <v>1</v>
          </cell>
        </row>
        <row r="385">
          <cell r="C385">
            <v>28031.3</v>
          </cell>
          <cell r="E385" t="str">
            <v/>
          </cell>
          <cell r="J385">
            <v>0</v>
          </cell>
          <cell r="K385">
            <v>0</v>
          </cell>
          <cell r="M385">
            <v>0</v>
          </cell>
          <cell r="O385">
            <v>0</v>
          </cell>
          <cell r="Q385">
            <v>0</v>
          </cell>
          <cell r="U385">
            <v>0</v>
          </cell>
          <cell r="V385">
            <v>1</v>
          </cell>
        </row>
        <row r="386">
          <cell r="C386">
            <v>28041.3</v>
          </cell>
          <cell r="E386" t="str">
            <v/>
          </cell>
          <cell r="J386">
            <v>0</v>
          </cell>
          <cell r="K386">
            <v>0</v>
          </cell>
          <cell r="M386">
            <v>0</v>
          </cell>
          <cell r="O386">
            <v>0</v>
          </cell>
          <cell r="Q386">
            <v>0</v>
          </cell>
          <cell r="U386">
            <v>0</v>
          </cell>
          <cell r="V386">
            <v>1</v>
          </cell>
        </row>
        <row r="387">
          <cell r="C387">
            <v>28051.3</v>
          </cell>
          <cell r="P387">
            <v>257126.25</v>
          </cell>
        </row>
        <row r="388">
          <cell r="E388" t="str">
            <v>Sub Total</v>
          </cell>
          <cell r="O388">
            <v>264651.75</v>
          </cell>
        </row>
        <row r="389">
          <cell r="E389" t="str">
            <v>Biaya Tidak Langsung dan Laba</v>
          </cell>
          <cell r="J389">
            <v>0.1</v>
          </cell>
          <cell r="O389">
            <v>26465.17</v>
          </cell>
        </row>
        <row r="390">
          <cell r="E390" t="str">
            <v>Jumlah Harga</v>
          </cell>
          <cell r="O390">
            <v>291116.92</v>
          </cell>
        </row>
        <row r="391">
          <cell r="D391">
            <v>28005</v>
          </cell>
          <cell r="E391" t="str">
            <v>Harga Satuan Pekerjaan</v>
          </cell>
          <cell r="J391" t="str">
            <v>Ha</v>
          </cell>
          <cell r="K391" t="str">
            <v/>
          </cell>
          <cell r="O391">
            <v>291116.92</v>
          </cell>
        </row>
        <row r="398">
          <cell r="E398" t="str">
            <v>Analisa Harga Satuan (Breakdown of Unit Rate)</v>
          </cell>
        </row>
        <row r="400">
          <cell r="E400" t="str">
            <v>Lokasi</v>
          </cell>
          <cell r="I400" t="str">
            <v>:</v>
          </cell>
          <cell r="J400" t="str">
            <v>Proyek PLB, Paket LCB-6 Lot-4</v>
          </cell>
        </row>
        <row r="401">
          <cell r="D401">
            <v>29000</v>
          </cell>
          <cell r="E401" t="str">
            <v>No. Item</v>
          </cell>
          <cell r="I401" t="str">
            <v>:</v>
          </cell>
          <cell r="J401" t="str">
            <v>3-3-3</v>
          </cell>
          <cell r="Q401" t="str">
            <v>3-3-3</v>
          </cell>
          <cell r="R401">
            <v>0</v>
          </cell>
          <cell r="U401" t="str">
            <v>HSP Per</v>
          </cell>
        </row>
        <row r="402">
          <cell r="C402">
            <v>29000</v>
          </cell>
          <cell r="D402">
            <v>29000</v>
          </cell>
          <cell r="E402" t="str">
            <v>Item Pekerjaan</v>
          </cell>
          <cell r="I402" t="str">
            <v>:</v>
          </cell>
          <cell r="J402" t="str">
            <v>Derajat kemiringan 3.0 &lt; i&lt;5.0%</v>
          </cell>
          <cell r="Q402" t="str">
            <v>Volume</v>
          </cell>
          <cell r="R402" t="str">
            <v>=</v>
          </cell>
          <cell r="S402">
            <v>487.74</v>
          </cell>
          <cell r="T402" t="str">
            <v>Ha</v>
          </cell>
          <cell r="U402">
            <v>1</v>
          </cell>
          <cell r="V402" t="str">
            <v>m3</v>
          </cell>
        </row>
        <row r="403">
          <cell r="Q403" t="str">
            <v>UPAH</v>
          </cell>
          <cell r="R403" t="str">
            <v>BAHAN</v>
          </cell>
          <cell r="S403" t="str">
            <v>ALAT</v>
          </cell>
        </row>
        <row r="404">
          <cell r="D404">
            <v>29000</v>
          </cell>
          <cell r="E404" t="str">
            <v>Uraian Tugas</v>
          </cell>
          <cell r="I404" t="str">
            <v>:</v>
          </cell>
          <cell r="J404" t="str">
            <v>Mengumpulkan bahan dari sawah dengan bulldozer</v>
          </cell>
          <cell r="Q404">
            <v>0</v>
          </cell>
          <cell r="R404">
            <v>98212.5</v>
          </cell>
          <cell r="S404">
            <v>311201.59999999998</v>
          </cell>
        </row>
        <row r="406">
          <cell r="D406">
            <v>29000</v>
          </cell>
          <cell r="E406" t="str">
            <v>Kapasitas Produksi</v>
          </cell>
          <cell r="I406" t="str">
            <v>:</v>
          </cell>
          <cell r="J406">
            <v>1</v>
          </cell>
          <cell r="K406" t="str">
            <v>Ha</v>
          </cell>
          <cell r="L406" t="str">
            <v>(116m3/ha)</v>
          </cell>
        </row>
        <row r="407">
          <cell r="L407" t="str">
            <v>Harga</v>
          </cell>
          <cell r="N407" t="str">
            <v>Jumlah</v>
          </cell>
        </row>
        <row r="408">
          <cell r="E408" t="str">
            <v>No.</v>
          </cell>
          <cell r="F408" t="str">
            <v>U r a i a n</v>
          </cell>
          <cell r="J408" t="str">
            <v>Satuan</v>
          </cell>
          <cell r="K408" t="str">
            <v>Q'ty</v>
          </cell>
          <cell r="L408" t="str">
            <v>Satuan</v>
          </cell>
          <cell r="N408" t="str">
            <v>Harga</v>
          </cell>
          <cell r="Q408" t="str">
            <v>(Prod/Jam)/Nos</v>
          </cell>
          <cell r="R408" t="str">
            <v>Prod/Jam</v>
          </cell>
          <cell r="S408" t="str">
            <v>Jam Opr</v>
          </cell>
          <cell r="T408" t="str">
            <v>Prod/Hari</v>
          </cell>
          <cell r="U408" t="str">
            <v>Nos</v>
          </cell>
          <cell r="V408" t="str">
            <v>Involve</v>
          </cell>
        </row>
        <row r="409">
          <cell r="L409" t="str">
            <v>(Rp.)</v>
          </cell>
          <cell r="N409" t="str">
            <v>(Rp.)</v>
          </cell>
          <cell r="Q409">
            <v>1</v>
          </cell>
          <cell r="R409">
            <v>0.1</v>
          </cell>
          <cell r="S409">
            <v>7</v>
          </cell>
          <cell r="T409">
            <v>0.70000000000000007</v>
          </cell>
        </row>
        <row r="410">
          <cell r="E410" t="str">
            <v>I</v>
          </cell>
          <cell r="G410" t="str">
            <v>Bahan</v>
          </cell>
        </row>
        <row r="411">
          <cell r="C411">
            <v>29001.1</v>
          </cell>
          <cell r="E411" t="str">
            <v/>
          </cell>
          <cell r="J411">
            <v>0</v>
          </cell>
          <cell r="K411">
            <v>0</v>
          </cell>
          <cell r="M411">
            <v>0</v>
          </cell>
          <cell r="O411">
            <v>0</v>
          </cell>
          <cell r="Q411">
            <v>0</v>
          </cell>
          <cell r="U411">
            <v>0</v>
          </cell>
          <cell r="V411">
            <v>1</v>
          </cell>
        </row>
        <row r="412">
          <cell r="C412">
            <v>29011.1</v>
          </cell>
          <cell r="E412" t="str">
            <v/>
          </cell>
          <cell r="J412">
            <v>0</v>
          </cell>
          <cell r="K412">
            <v>0</v>
          </cell>
          <cell r="M412">
            <v>0</v>
          </cell>
          <cell r="O412">
            <v>0</v>
          </cell>
          <cell r="Q412">
            <v>0</v>
          </cell>
          <cell r="U412">
            <v>0</v>
          </cell>
          <cell r="V412">
            <v>1</v>
          </cell>
        </row>
        <row r="413">
          <cell r="C413">
            <v>29021.1</v>
          </cell>
          <cell r="E413" t="str">
            <v/>
          </cell>
          <cell r="I413" t="str">
            <v/>
          </cell>
          <cell r="J413">
            <v>0</v>
          </cell>
          <cell r="K413">
            <v>0</v>
          </cell>
          <cell r="M413">
            <v>0</v>
          </cell>
          <cell r="O413">
            <v>0</v>
          </cell>
          <cell r="Q413">
            <v>0</v>
          </cell>
          <cell r="U413">
            <v>0</v>
          </cell>
        </row>
        <row r="414">
          <cell r="C414">
            <v>29031.1</v>
          </cell>
          <cell r="E414" t="str">
            <v/>
          </cell>
          <cell r="J414">
            <v>0</v>
          </cell>
          <cell r="K414">
            <v>0</v>
          </cell>
          <cell r="M414">
            <v>0</v>
          </cell>
          <cell r="O414">
            <v>0</v>
          </cell>
          <cell r="Q414">
            <v>0</v>
          </cell>
          <cell r="U414">
            <v>0</v>
          </cell>
        </row>
        <row r="415">
          <cell r="C415">
            <v>29041.1</v>
          </cell>
          <cell r="E415" t="str">
            <v/>
          </cell>
          <cell r="J415">
            <v>0</v>
          </cell>
          <cell r="K415">
            <v>0</v>
          </cell>
          <cell r="M415">
            <v>0</v>
          </cell>
          <cell r="O415">
            <v>0</v>
          </cell>
          <cell r="Q415">
            <v>0</v>
          </cell>
        </row>
        <row r="416">
          <cell r="C416">
            <v>29051.1</v>
          </cell>
          <cell r="P416">
            <v>0</v>
          </cell>
        </row>
        <row r="417">
          <cell r="E417" t="str">
            <v>II</v>
          </cell>
          <cell r="G417" t="str">
            <v>Tenaga</v>
          </cell>
        </row>
        <row r="418">
          <cell r="C418">
            <v>29001.200000000001</v>
          </cell>
          <cell r="E418">
            <v>1</v>
          </cell>
          <cell r="G418" t="str">
            <v>Mandor</v>
          </cell>
          <cell r="J418" t="str">
            <v>OH</v>
          </cell>
          <cell r="K418">
            <v>0.35709999999999997</v>
          </cell>
          <cell r="M418">
            <v>35000</v>
          </cell>
          <cell r="O418">
            <v>12498.5</v>
          </cell>
          <cell r="Q418">
            <v>2.8000000000000003</v>
          </cell>
          <cell r="U418">
            <v>0.25</v>
          </cell>
          <cell r="V418">
            <v>1</v>
          </cell>
        </row>
        <row r="419">
          <cell r="C419">
            <v>29011.200000000001</v>
          </cell>
          <cell r="E419">
            <v>2</v>
          </cell>
          <cell r="G419" t="str">
            <v>Pekerja</v>
          </cell>
          <cell r="J419" t="str">
            <v>OH</v>
          </cell>
          <cell r="K419">
            <v>4.2857000000000003</v>
          </cell>
          <cell r="M419">
            <v>20000</v>
          </cell>
          <cell r="O419">
            <v>85714</v>
          </cell>
          <cell r="P419">
            <v>0.92684813747684713</v>
          </cell>
          <cell r="Q419">
            <v>0.23333333333333336</v>
          </cell>
          <cell r="U419">
            <v>3</v>
          </cell>
          <cell r="V419">
            <v>1</v>
          </cell>
        </row>
        <row r="420">
          <cell r="C420">
            <v>29021.200000000001</v>
          </cell>
          <cell r="E420" t="str">
            <v/>
          </cell>
          <cell r="J420">
            <v>0</v>
          </cell>
          <cell r="K420">
            <v>0</v>
          </cell>
          <cell r="M420">
            <v>0</v>
          </cell>
          <cell r="O420">
            <v>0</v>
          </cell>
          <cell r="Q420">
            <v>0</v>
          </cell>
          <cell r="V420">
            <v>1</v>
          </cell>
        </row>
        <row r="421">
          <cell r="C421">
            <v>29031.200000000001</v>
          </cell>
          <cell r="E421" t="str">
            <v/>
          </cell>
          <cell r="J421">
            <v>0</v>
          </cell>
          <cell r="K421">
            <v>0</v>
          </cell>
          <cell r="M421">
            <v>0</v>
          </cell>
          <cell r="O421">
            <v>0</v>
          </cell>
          <cell r="Q421">
            <v>0</v>
          </cell>
          <cell r="V421">
            <v>1</v>
          </cell>
        </row>
        <row r="422">
          <cell r="C422">
            <v>29041.200000000001</v>
          </cell>
          <cell r="E422" t="str">
            <v/>
          </cell>
          <cell r="J422">
            <v>0</v>
          </cell>
          <cell r="K422">
            <v>0</v>
          </cell>
          <cell r="M422">
            <v>0</v>
          </cell>
          <cell r="O422">
            <v>0</v>
          </cell>
          <cell r="Q422">
            <v>0</v>
          </cell>
          <cell r="V422">
            <v>1</v>
          </cell>
        </row>
        <row r="423">
          <cell r="C423">
            <v>29051.200000000001</v>
          </cell>
          <cell r="P423">
            <v>98212.5</v>
          </cell>
        </row>
        <row r="425">
          <cell r="E425" t="str">
            <v>III</v>
          </cell>
          <cell r="G425" t="str">
            <v>Alat</v>
          </cell>
        </row>
        <row r="426">
          <cell r="C426">
            <v>29001.3</v>
          </cell>
          <cell r="E426">
            <v>1</v>
          </cell>
          <cell r="G426" t="str">
            <v>Bulldozer D65</v>
          </cell>
          <cell r="H426" t="str">
            <v>(Collect Soil)</v>
          </cell>
          <cell r="J426" t="str">
            <v>jam</v>
          </cell>
          <cell r="K426">
            <v>0.92769999999999997</v>
          </cell>
          <cell r="M426">
            <v>335455</v>
          </cell>
          <cell r="O426">
            <v>311201.59999999998</v>
          </cell>
          <cell r="Q426">
            <v>1.0779081340499765</v>
          </cell>
          <cell r="R426">
            <v>1.0779081340499765</v>
          </cell>
          <cell r="U426">
            <v>9.2772284428613072E-2</v>
          </cell>
          <cell r="V426">
            <v>1</v>
          </cell>
        </row>
        <row r="427">
          <cell r="C427">
            <v>29011.3</v>
          </cell>
          <cell r="E427" t="str">
            <v/>
          </cell>
          <cell r="J427">
            <v>0</v>
          </cell>
          <cell r="K427">
            <v>0</v>
          </cell>
          <cell r="M427">
            <v>0</v>
          </cell>
          <cell r="O427">
            <v>0</v>
          </cell>
          <cell r="Q427">
            <v>0</v>
          </cell>
          <cell r="U427">
            <v>0</v>
          </cell>
          <cell r="V427">
            <v>1</v>
          </cell>
        </row>
        <row r="428">
          <cell r="C428">
            <v>29021.3</v>
          </cell>
          <cell r="E428" t="str">
            <v/>
          </cell>
          <cell r="J428">
            <v>0</v>
          </cell>
          <cell r="K428">
            <v>0</v>
          </cell>
          <cell r="M428">
            <v>0</v>
          </cell>
          <cell r="O428">
            <v>0</v>
          </cell>
          <cell r="Q428">
            <v>0</v>
          </cell>
          <cell r="U428">
            <v>0</v>
          </cell>
          <cell r="V428">
            <v>1</v>
          </cell>
        </row>
        <row r="429">
          <cell r="C429">
            <v>29031.3</v>
          </cell>
          <cell r="E429" t="str">
            <v/>
          </cell>
          <cell r="J429">
            <v>0</v>
          </cell>
          <cell r="K429">
            <v>0</v>
          </cell>
          <cell r="M429">
            <v>0</v>
          </cell>
          <cell r="O429">
            <v>0</v>
          </cell>
          <cell r="Q429">
            <v>0</v>
          </cell>
          <cell r="U429">
            <v>0</v>
          </cell>
          <cell r="V429">
            <v>1</v>
          </cell>
        </row>
        <row r="430">
          <cell r="C430">
            <v>29041.3</v>
          </cell>
          <cell r="E430" t="str">
            <v/>
          </cell>
          <cell r="J430">
            <v>0</v>
          </cell>
          <cell r="K430">
            <v>0</v>
          </cell>
          <cell r="M430">
            <v>0</v>
          </cell>
          <cell r="O430">
            <v>0</v>
          </cell>
          <cell r="Q430">
            <v>0</v>
          </cell>
          <cell r="U430">
            <v>0</v>
          </cell>
          <cell r="V430">
            <v>1</v>
          </cell>
        </row>
        <row r="431">
          <cell r="C431">
            <v>29051.3</v>
          </cell>
          <cell r="P431">
            <v>311201.59999999998</v>
          </cell>
        </row>
        <row r="432">
          <cell r="E432" t="str">
            <v>Sub Total</v>
          </cell>
          <cell r="O432">
            <v>409414.1</v>
          </cell>
        </row>
        <row r="433">
          <cell r="E433" t="str">
            <v>Biaya Tidak Langsung dan Laba</v>
          </cell>
          <cell r="J433">
            <v>0.1</v>
          </cell>
          <cell r="O433">
            <v>40941.410000000003</v>
          </cell>
        </row>
        <row r="434">
          <cell r="E434" t="str">
            <v>Jumlah Harga</v>
          </cell>
          <cell r="O434">
            <v>450355.51</v>
          </cell>
        </row>
        <row r="435">
          <cell r="D435">
            <v>29005</v>
          </cell>
          <cell r="E435" t="str">
            <v>Harga Satuan Pekerjaan</v>
          </cell>
          <cell r="J435" t="str">
            <v>Ha</v>
          </cell>
          <cell r="K435" t="str">
            <v/>
          </cell>
          <cell r="O435">
            <v>450355.51</v>
          </cell>
        </row>
        <row r="442">
          <cell r="E442" t="str">
            <v>Analisa Harga Satuan (Breakdown of Unit Rate)</v>
          </cell>
        </row>
        <row r="444">
          <cell r="E444" t="str">
            <v>Lokasi</v>
          </cell>
          <cell r="I444" t="str">
            <v>:</v>
          </cell>
          <cell r="J444" t="str">
            <v>Proyek PLB, Paket LCB-6 Lot-4</v>
          </cell>
        </row>
        <row r="445">
          <cell r="D445">
            <v>30000</v>
          </cell>
          <cell r="E445" t="str">
            <v>No. Item</v>
          </cell>
          <cell r="I445" t="str">
            <v>:</v>
          </cell>
          <cell r="J445" t="str">
            <v>3-3-4</v>
          </cell>
          <cell r="Q445" t="str">
            <v>3-3-4</v>
          </cell>
          <cell r="R445">
            <v>0</v>
          </cell>
          <cell r="U445" t="str">
            <v>HSP Per</v>
          </cell>
        </row>
        <row r="446">
          <cell r="C446">
            <v>30000</v>
          </cell>
          <cell r="D446">
            <v>30000</v>
          </cell>
          <cell r="E446" t="str">
            <v>Item Pekerjaan</v>
          </cell>
          <cell r="I446" t="str">
            <v>:</v>
          </cell>
          <cell r="J446" t="str">
            <v>Derajat kemiringan 5.0 &lt; i&lt;8.0%</v>
          </cell>
          <cell r="Q446" t="str">
            <v>Volume</v>
          </cell>
          <cell r="R446" t="str">
            <v>=</v>
          </cell>
          <cell r="S446">
            <v>64.3</v>
          </cell>
          <cell r="T446" t="str">
            <v>Ha</v>
          </cell>
          <cell r="U446">
            <v>1</v>
          </cell>
          <cell r="V446" t="str">
            <v>m3</v>
          </cell>
        </row>
        <row r="447">
          <cell r="Q447" t="str">
            <v>UPAH</v>
          </cell>
          <cell r="R447" t="str">
            <v>BAHAN</v>
          </cell>
          <cell r="S447" t="str">
            <v>ALAT</v>
          </cell>
        </row>
        <row r="448">
          <cell r="D448">
            <v>30000</v>
          </cell>
          <cell r="E448" t="str">
            <v>Uraian Tugas</v>
          </cell>
          <cell r="I448" t="str">
            <v>:</v>
          </cell>
          <cell r="J448" t="str">
            <v>Mengumpulkan bahan dari sawah dengan bulldozer</v>
          </cell>
          <cell r="Q448">
            <v>0</v>
          </cell>
          <cell r="R448">
            <v>98212.5</v>
          </cell>
          <cell r="S448">
            <v>537298.27</v>
          </cell>
        </row>
        <row r="450">
          <cell r="D450">
            <v>30000</v>
          </cell>
          <cell r="E450" t="str">
            <v>Kapasitas Produksi</v>
          </cell>
          <cell r="I450" t="str">
            <v>:</v>
          </cell>
          <cell r="J450">
            <v>1</v>
          </cell>
          <cell r="K450" t="str">
            <v>Ha</v>
          </cell>
          <cell r="L450" t="str">
            <v>(182m3/ha)</v>
          </cell>
        </row>
        <row r="451">
          <cell r="L451" t="str">
            <v>Harga</v>
          </cell>
          <cell r="N451" t="str">
            <v>Jumlah</v>
          </cell>
        </row>
        <row r="452">
          <cell r="E452" t="str">
            <v>No.</v>
          </cell>
          <cell r="F452" t="str">
            <v>U r a i a n</v>
          </cell>
          <cell r="J452" t="str">
            <v>Satuan</v>
          </cell>
          <cell r="K452" t="str">
            <v>Q'ty</v>
          </cell>
          <cell r="L452" t="str">
            <v>Satuan</v>
          </cell>
          <cell r="N452" t="str">
            <v>Harga</v>
          </cell>
          <cell r="Q452" t="str">
            <v>(Prod/Jam)/Nos</v>
          </cell>
          <cell r="R452" t="str">
            <v>Prod/Jam</v>
          </cell>
          <cell r="S452" t="str">
            <v>Jam Opr</v>
          </cell>
          <cell r="T452" t="str">
            <v>Prod/Hari</v>
          </cell>
          <cell r="U452" t="str">
            <v>Nos</v>
          </cell>
          <cell r="V452" t="str">
            <v>Involve</v>
          </cell>
        </row>
        <row r="453">
          <cell r="L453" t="str">
            <v>(Rp.)</v>
          </cell>
          <cell r="N453" t="str">
            <v>(Rp.)</v>
          </cell>
          <cell r="Q453">
            <v>1</v>
          </cell>
          <cell r="R453">
            <v>0.1</v>
          </cell>
          <cell r="S453">
            <v>7</v>
          </cell>
          <cell r="T453">
            <v>0.70000000000000007</v>
          </cell>
        </row>
        <row r="454">
          <cell r="E454" t="str">
            <v>I</v>
          </cell>
          <cell r="G454" t="str">
            <v>Bahan</v>
          </cell>
        </row>
        <row r="455">
          <cell r="C455">
            <v>30001.1</v>
          </cell>
          <cell r="E455" t="str">
            <v/>
          </cell>
          <cell r="J455">
            <v>0</v>
          </cell>
          <cell r="K455">
            <v>0</v>
          </cell>
          <cell r="M455">
            <v>0</v>
          </cell>
          <cell r="O455">
            <v>0</v>
          </cell>
          <cell r="Q455">
            <v>0</v>
          </cell>
          <cell r="U455">
            <v>0</v>
          </cell>
          <cell r="V455">
            <v>1</v>
          </cell>
        </row>
        <row r="456">
          <cell r="C456">
            <v>30011.1</v>
          </cell>
          <cell r="E456" t="str">
            <v/>
          </cell>
          <cell r="J456">
            <v>0</v>
          </cell>
          <cell r="K456">
            <v>0</v>
          </cell>
          <cell r="M456">
            <v>0</v>
          </cell>
          <cell r="O456">
            <v>0</v>
          </cell>
          <cell r="Q456">
            <v>0</v>
          </cell>
          <cell r="U456">
            <v>0</v>
          </cell>
          <cell r="V456">
            <v>1</v>
          </cell>
        </row>
        <row r="457">
          <cell r="C457">
            <v>30021.1</v>
          </cell>
          <cell r="E457" t="str">
            <v/>
          </cell>
          <cell r="I457" t="str">
            <v/>
          </cell>
          <cell r="J457">
            <v>0</v>
          </cell>
          <cell r="K457">
            <v>0</v>
          </cell>
          <cell r="M457">
            <v>0</v>
          </cell>
          <cell r="O457">
            <v>0</v>
          </cell>
          <cell r="Q457">
            <v>0</v>
          </cell>
          <cell r="U457">
            <v>0</v>
          </cell>
        </row>
        <row r="458">
          <cell r="C458">
            <v>30031.1</v>
          </cell>
          <cell r="E458" t="str">
            <v/>
          </cell>
          <cell r="J458">
            <v>0</v>
          </cell>
          <cell r="K458">
            <v>0</v>
          </cell>
          <cell r="M458">
            <v>0</v>
          </cell>
          <cell r="O458">
            <v>0</v>
          </cell>
          <cell r="Q458">
            <v>0</v>
          </cell>
          <cell r="U458">
            <v>0</v>
          </cell>
        </row>
        <row r="459">
          <cell r="C459">
            <v>30041.1</v>
          </cell>
          <cell r="E459" t="str">
            <v/>
          </cell>
          <cell r="J459">
            <v>0</v>
          </cell>
          <cell r="K459">
            <v>0</v>
          </cell>
          <cell r="M459">
            <v>0</v>
          </cell>
          <cell r="O459">
            <v>0</v>
          </cell>
          <cell r="Q459">
            <v>0</v>
          </cell>
        </row>
        <row r="460">
          <cell r="C460">
            <v>30051.1</v>
          </cell>
          <cell r="P460">
            <v>0</v>
          </cell>
        </row>
        <row r="461">
          <cell r="E461" t="str">
            <v>II</v>
          </cell>
          <cell r="G461" t="str">
            <v>Tenaga</v>
          </cell>
        </row>
        <row r="462">
          <cell r="C462">
            <v>30001.200000000001</v>
          </cell>
          <cell r="E462">
            <v>1</v>
          </cell>
          <cell r="G462" t="str">
            <v>Mandor</v>
          </cell>
          <cell r="J462" t="str">
            <v>OH</v>
          </cell>
          <cell r="K462">
            <v>0.35709999999999997</v>
          </cell>
          <cell r="M462">
            <v>35000</v>
          </cell>
          <cell r="O462">
            <v>12498.5</v>
          </cell>
          <cell r="Q462">
            <v>2.8000000000000003</v>
          </cell>
          <cell r="U462">
            <v>0.25</v>
          </cell>
          <cell r="V462">
            <v>1</v>
          </cell>
        </row>
        <row r="463">
          <cell r="C463">
            <v>30011.200000000001</v>
          </cell>
          <cell r="E463">
            <v>2</v>
          </cell>
          <cell r="G463" t="str">
            <v>Pekerja</v>
          </cell>
          <cell r="J463" t="str">
            <v>OH</v>
          </cell>
          <cell r="K463">
            <v>4.2857000000000003</v>
          </cell>
          <cell r="M463">
            <v>20000</v>
          </cell>
          <cell r="O463">
            <v>85714</v>
          </cell>
          <cell r="Q463">
            <v>0.23333333333333336</v>
          </cell>
          <cell r="U463">
            <v>3</v>
          </cell>
          <cell r="V463">
            <v>1</v>
          </cell>
        </row>
        <row r="464">
          <cell r="C464">
            <v>30021.200000000001</v>
          </cell>
          <cell r="E464" t="str">
            <v/>
          </cell>
          <cell r="J464">
            <v>0</v>
          </cell>
          <cell r="K464">
            <v>0</v>
          </cell>
          <cell r="M464">
            <v>0</v>
          </cell>
          <cell r="O464">
            <v>0</v>
          </cell>
          <cell r="P464">
            <v>0.96196757946883171</v>
          </cell>
          <cell r="Q464">
            <v>0</v>
          </cell>
          <cell r="V464">
            <v>1</v>
          </cell>
        </row>
        <row r="465">
          <cell r="C465">
            <v>30031.200000000001</v>
          </cell>
          <cell r="E465" t="str">
            <v/>
          </cell>
          <cell r="J465">
            <v>0</v>
          </cell>
          <cell r="K465">
            <v>0</v>
          </cell>
          <cell r="M465">
            <v>0</v>
          </cell>
          <cell r="O465">
            <v>0</v>
          </cell>
          <cell r="Q465">
            <v>0</v>
          </cell>
          <cell r="V465">
            <v>1</v>
          </cell>
        </row>
        <row r="466">
          <cell r="C466">
            <v>30041.200000000001</v>
          </cell>
          <cell r="E466" t="str">
            <v/>
          </cell>
          <cell r="J466">
            <v>0</v>
          </cell>
          <cell r="K466">
            <v>0</v>
          </cell>
          <cell r="M466">
            <v>0</v>
          </cell>
          <cell r="O466">
            <v>0</v>
          </cell>
          <cell r="Q466">
            <v>0</v>
          </cell>
          <cell r="V466">
            <v>1</v>
          </cell>
        </row>
        <row r="467">
          <cell r="C467">
            <v>30051.200000000001</v>
          </cell>
          <cell r="P467">
            <v>98212.5</v>
          </cell>
        </row>
        <row r="469">
          <cell r="E469" t="str">
            <v>III</v>
          </cell>
          <cell r="G469" t="str">
            <v>Alat</v>
          </cell>
        </row>
        <row r="470">
          <cell r="C470">
            <v>30001.3</v>
          </cell>
          <cell r="E470">
            <v>1</v>
          </cell>
          <cell r="G470" t="str">
            <v>Bulldozer D65</v>
          </cell>
          <cell r="J470" t="str">
            <v>jam</v>
          </cell>
          <cell r="K470">
            <v>1.6016999999999999</v>
          </cell>
          <cell r="M470">
            <v>335455</v>
          </cell>
          <cell r="O470">
            <v>537298.27</v>
          </cell>
          <cell r="Q470">
            <v>0.62429854478169866</v>
          </cell>
          <cell r="R470">
            <v>0.62429854478169866</v>
          </cell>
          <cell r="U470">
            <v>0.1601797743016804</v>
          </cell>
          <cell r="V470">
            <v>1</v>
          </cell>
        </row>
        <row r="471">
          <cell r="C471">
            <v>30011.3</v>
          </cell>
          <cell r="E471" t="str">
            <v/>
          </cell>
          <cell r="J471">
            <v>0</v>
          </cell>
          <cell r="K471">
            <v>0</v>
          </cell>
          <cell r="M471">
            <v>0</v>
          </cell>
          <cell r="O471">
            <v>0</v>
          </cell>
          <cell r="Q471">
            <v>0</v>
          </cell>
          <cell r="U471">
            <v>0</v>
          </cell>
          <cell r="V471">
            <v>1</v>
          </cell>
        </row>
        <row r="472">
          <cell r="C472">
            <v>30021.3</v>
          </cell>
          <cell r="E472" t="str">
            <v/>
          </cell>
          <cell r="J472">
            <v>0</v>
          </cell>
          <cell r="K472">
            <v>0</v>
          </cell>
          <cell r="M472">
            <v>0</v>
          </cell>
          <cell r="O472">
            <v>0</v>
          </cell>
          <cell r="Q472">
            <v>0</v>
          </cell>
          <cell r="U472">
            <v>0</v>
          </cell>
          <cell r="V472">
            <v>1</v>
          </cell>
        </row>
        <row r="473">
          <cell r="C473">
            <v>30031.3</v>
          </cell>
          <cell r="E473" t="str">
            <v/>
          </cell>
          <cell r="J473">
            <v>0</v>
          </cell>
          <cell r="K473">
            <v>0</v>
          </cell>
          <cell r="M473">
            <v>0</v>
          </cell>
          <cell r="O473">
            <v>0</v>
          </cell>
          <cell r="Q473">
            <v>0</v>
          </cell>
          <cell r="U473">
            <v>0</v>
          </cell>
          <cell r="V473">
            <v>1</v>
          </cell>
        </row>
        <row r="474">
          <cell r="C474">
            <v>30041.3</v>
          </cell>
          <cell r="E474" t="str">
            <v/>
          </cell>
          <cell r="J474">
            <v>0</v>
          </cell>
          <cell r="K474">
            <v>0</v>
          </cell>
          <cell r="M474">
            <v>0</v>
          </cell>
          <cell r="O474">
            <v>0</v>
          </cell>
          <cell r="Q474">
            <v>0</v>
          </cell>
          <cell r="U474">
            <v>0</v>
          </cell>
          <cell r="V474">
            <v>1</v>
          </cell>
        </row>
        <row r="475">
          <cell r="C475">
            <v>30051.3</v>
          </cell>
          <cell r="P475">
            <v>537298.27</v>
          </cell>
        </row>
        <row r="476">
          <cell r="E476" t="str">
            <v>Sub Total</v>
          </cell>
          <cell r="O476">
            <v>635510.77</v>
          </cell>
        </row>
        <row r="477">
          <cell r="E477" t="str">
            <v>Biaya Tidak Langsung dan Laba</v>
          </cell>
          <cell r="J477">
            <v>0.1</v>
          </cell>
          <cell r="O477">
            <v>63551.07</v>
          </cell>
        </row>
        <row r="478">
          <cell r="E478" t="str">
            <v>Jumlah Harga</v>
          </cell>
          <cell r="O478">
            <v>699061.84</v>
          </cell>
        </row>
        <row r="479">
          <cell r="D479">
            <v>30005</v>
          </cell>
          <cell r="E479" t="str">
            <v>Harga Satuan Pekerjaan</v>
          </cell>
          <cell r="J479" t="str">
            <v>Ha</v>
          </cell>
          <cell r="K479" t="str">
            <v/>
          </cell>
          <cell r="O479">
            <v>699061.84</v>
          </cell>
        </row>
        <row r="486">
          <cell r="E486" t="str">
            <v>Analisa Harga Satuan (Breakdown of Unit Rate)</v>
          </cell>
        </row>
        <row r="488">
          <cell r="E488" t="str">
            <v>Lokasi</v>
          </cell>
          <cell r="I488" t="str">
            <v>:</v>
          </cell>
          <cell r="J488" t="str">
            <v>Proyek PLB, Paket LCB-6 Lot-4</v>
          </cell>
        </row>
        <row r="489">
          <cell r="D489">
            <v>31000</v>
          </cell>
          <cell r="E489" t="str">
            <v>No. Item</v>
          </cell>
          <cell r="I489" t="str">
            <v>:</v>
          </cell>
          <cell r="J489" t="str">
            <v>3-4-1</v>
          </cell>
          <cell r="Q489" t="str">
            <v>3-4-1</v>
          </cell>
          <cell r="R489">
            <v>0</v>
          </cell>
          <cell r="U489" t="str">
            <v>HSP Per</v>
          </cell>
        </row>
        <row r="490">
          <cell r="C490">
            <v>31000</v>
          </cell>
          <cell r="D490">
            <v>31000</v>
          </cell>
          <cell r="E490" t="str">
            <v>Item Pekerjaan</v>
          </cell>
          <cell r="I490" t="str">
            <v>:</v>
          </cell>
          <cell r="J490" t="str">
            <v>Penanaman Tanaman Tertutup</v>
          </cell>
          <cell r="Q490" t="str">
            <v>Volume</v>
          </cell>
          <cell r="R490" t="str">
            <v>=</v>
          </cell>
          <cell r="S490">
            <v>350.12</v>
          </cell>
          <cell r="T490" t="str">
            <v>Ha</v>
          </cell>
          <cell r="U490">
            <v>1</v>
          </cell>
          <cell r="V490" t="str">
            <v>m3</v>
          </cell>
        </row>
        <row r="491">
          <cell r="Q491" t="str">
            <v>UPAH</v>
          </cell>
          <cell r="R491" t="str">
            <v>BAHAN</v>
          </cell>
          <cell r="S491" t="str">
            <v>ALAT</v>
          </cell>
        </row>
        <row r="492">
          <cell r="D492">
            <v>31000</v>
          </cell>
          <cell r="E492" t="str">
            <v>Uraian Tugas</v>
          </cell>
          <cell r="I492" t="str">
            <v>:</v>
          </cell>
          <cell r="Q492">
            <v>262500</v>
          </cell>
          <cell r="R492">
            <v>13927</v>
          </cell>
          <cell r="S492">
            <v>0</v>
          </cell>
        </row>
        <row r="494">
          <cell r="D494">
            <v>31000</v>
          </cell>
          <cell r="E494" t="str">
            <v>Kapasitas Produksi</v>
          </cell>
          <cell r="I494" t="str">
            <v>:</v>
          </cell>
          <cell r="J494">
            <v>1</v>
          </cell>
          <cell r="K494" t="str">
            <v>Ha</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cell r="Q496" t="str">
            <v>(Prod/Jam)/Nos</v>
          </cell>
          <cell r="R496" t="str">
            <v>Prod/Jam</v>
          </cell>
          <cell r="S496" t="str">
            <v>Jam Opr</v>
          </cell>
          <cell r="T496" t="str">
            <v>Prod/Hari</v>
          </cell>
          <cell r="U496" t="str">
            <v>Nos</v>
          </cell>
          <cell r="V496" t="str">
            <v>Involve</v>
          </cell>
        </row>
        <row r="497">
          <cell r="L497" t="str">
            <v>(Rp.)</v>
          </cell>
          <cell r="N497" t="str">
            <v>(Rp.)</v>
          </cell>
          <cell r="Q497">
            <v>1</v>
          </cell>
          <cell r="R497">
            <v>1</v>
          </cell>
          <cell r="S497">
            <v>7</v>
          </cell>
          <cell r="T497">
            <v>7</v>
          </cell>
        </row>
        <row r="498">
          <cell r="E498" t="str">
            <v>I</v>
          </cell>
          <cell r="G498" t="str">
            <v>Bahan</v>
          </cell>
        </row>
        <row r="499">
          <cell r="C499">
            <v>31001.1</v>
          </cell>
          <cell r="E499">
            <v>1</v>
          </cell>
          <cell r="G499" t="str">
            <v>Benih Tanaman Penutup</v>
          </cell>
          <cell r="J499" t="str">
            <v>kg</v>
          </cell>
          <cell r="K499">
            <v>7</v>
          </cell>
          <cell r="M499">
            <v>30000</v>
          </cell>
          <cell r="O499">
            <v>210000</v>
          </cell>
          <cell r="Q499">
            <v>20</v>
          </cell>
          <cell r="U499">
            <v>20</v>
          </cell>
          <cell r="V499">
            <v>1</v>
          </cell>
        </row>
        <row r="500">
          <cell r="C500">
            <v>31011.1</v>
          </cell>
          <cell r="E500">
            <v>2</v>
          </cell>
          <cell r="G500" t="str">
            <v>Pupuk (SP36)</v>
          </cell>
          <cell r="J500" t="str">
            <v>kg</v>
          </cell>
          <cell r="K500">
            <v>15</v>
          </cell>
          <cell r="M500">
            <v>3500</v>
          </cell>
          <cell r="O500">
            <v>52500</v>
          </cell>
          <cell r="Q500">
            <v>80</v>
          </cell>
          <cell r="U500">
            <v>80</v>
          </cell>
          <cell r="V500">
            <v>1</v>
          </cell>
        </row>
        <row r="501">
          <cell r="C501">
            <v>31021.1</v>
          </cell>
          <cell r="E501" t="str">
            <v/>
          </cell>
          <cell r="I501" t="str">
            <v/>
          </cell>
          <cell r="J501">
            <v>0</v>
          </cell>
          <cell r="K501">
            <v>0</v>
          </cell>
          <cell r="M501">
            <v>0</v>
          </cell>
          <cell r="O501">
            <v>0</v>
          </cell>
          <cell r="Q501">
            <v>0</v>
          </cell>
          <cell r="U501">
            <v>0</v>
          </cell>
        </row>
        <row r="502">
          <cell r="C502">
            <v>31031.1</v>
          </cell>
          <cell r="E502" t="str">
            <v/>
          </cell>
          <cell r="J502">
            <v>0</v>
          </cell>
          <cell r="K502">
            <v>0</v>
          </cell>
          <cell r="M502">
            <v>0</v>
          </cell>
          <cell r="O502">
            <v>0</v>
          </cell>
          <cell r="Q502">
            <v>0</v>
          </cell>
          <cell r="U502">
            <v>0</v>
          </cell>
        </row>
        <row r="503">
          <cell r="C503">
            <v>31041.1</v>
          </cell>
          <cell r="E503" t="str">
            <v/>
          </cell>
          <cell r="J503">
            <v>0</v>
          </cell>
          <cell r="K503">
            <v>0</v>
          </cell>
          <cell r="M503">
            <v>0</v>
          </cell>
          <cell r="O503">
            <v>0</v>
          </cell>
          <cell r="Q503">
            <v>0</v>
          </cell>
        </row>
        <row r="504">
          <cell r="C504">
            <v>31051.1</v>
          </cell>
          <cell r="P504">
            <v>262500</v>
          </cell>
          <cell r="Q504">
            <v>26.25</v>
          </cell>
        </row>
        <row r="505">
          <cell r="E505" t="str">
            <v>II</v>
          </cell>
          <cell r="G505" t="str">
            <v>Tenaga</v>
          </cell>
        </row>
        <row r="506">
          <cell r="C506">
            <v>31001.200000000001</v>
          </cell>
          <cell r="E506">
            <v>1</v>
          </cell>
          <cell r="G506" t="str">
            <v>Mandor</v>
          </cell>
          <cell r="J506" t="str">
            <v>OH</v>
          </cell>
          <cell r="K506">
            <v>7.1400000000000005E-2</v>
          </cell>
          <cell r="M506">
            <v>35000</v>
          </cell>
          <cell r="O506">
            <v>2499</v>
          </cell>
          <cell r="Q506">
            <v>14</v>
          </cell>
          <cell r="U506">
            <v>0.5</v>
          </cell>
          <cell r="V506">
            <v>1</v>
          </cell>
        </row>
        <row r="507">
          <cell r="C507">
            <v>31011.200000000001</v>
          </cell>
          <cell r="E507">
            <v>2</v>
          </cell>
          <cell r="G507" t="str">
            <v>Pekerja</v>
          </cell>
          <cell r="J507" t="str">
            <v>OH</v>
          </cell>
          <cell r="K507">
            <v>0.57140000000000002</v>
          </cell>
          <cell r="M507">
            <v>20000</v>
          </cell>
          <cell r="O507">
            <v>11428</v>
          </cell>
          <cell r="Q507">
            <v>1.75</v>
          </cell>
          <cell r="U507">
            <v>4</v>
          </cell>
          <cell r="V507">
            <v>1</v>
          </cell>
        </row>
        <row r="508">
          <cell r="C508">
            <v>31021.200000000001</v>
          </cell>
          <cell r="E508" t="str">
            <v/>
          </cell>
          <cell r="J508">
            <v>0</v>
          </cell>
          <cell r="K508">
            <v>0</v>
          </cell>
          <cell r="M508">
            <v>0</v>
          </cell>
          <cell r="O508">
            <v>0</v>
          </cell>
          <cell r="Q508">
            <v>0</v>
          </cell>
          <cell r="V508">
            <v>1</v>
          </cell>
        </row>
        <row r="509">
          <cell r="C509">
            <v>31031.200000000001</v>
          </cell>
          <cell r="E509" t="str">
            <v/>
          </cell>
          <cell r="J509">
            <v>0</v>
          </cell>
          <cell r="K509">
            <v>0</v>
          </cell>
          <cell r="M509">
            <v>0</v>
          </cell>
          <cell r="O509">
            <v>0</v>
          </cell>
          <cell r="Q509">
            <v>0</v>
          </cell>
          <cell r="V509">
            <v>1</v>
          </cell>
        </row>
        <row r="510">
          <cell r="C510">
            <v>31041.200000000001</v>
          </cell>
          <cell r="E510" t="str">
            <v/>
          </cell>
          <cell r="J510">
            <v>0</v>
          </cell>
          <cell r="K510">
            <v>0</v>
          </cell>
          <cell r="M510">
            <v>0</v>
          </cell>
          <cell r="O510">
            <v>0</v>
          </cell>
          <cell r="Q510">
            <v>0</v>
          </cell>
          <cell r="V510">
            <v>1</v>
          </cell>
        </row>
        <row r="511">
          <cell r="C511">
            <v>31051.200000000001</v>
          </cell>
          <cell r="P511">
            <v>13927</v>
          </cell>
          <cell r="Q511">
            <v>1.3927</v>
          </cell>
        </row>
        <row r="513">
          <cell r="E513" t="str">
            <v>III</v>
          </cell>
          <cell r="G513" t="str">
            <v>Alat</v>
          </cell>
        </row>
        <row r="514">
          <cell r="C514">
            <v>31001.3</v>
          </cell>
          <cell r="E514" t="str">
            <v/>
          </cell>
          <cell r="J514">
            <v>0</v>
          </cell>
          <cell r="M514">
            <v>0</v>
          </cell>
          <cell r="O514">
            <v>0</v>
          </cell>
          <cell r="Q514">
            <v>1</v>
          </cell>
          <cell r="R514">
            <v>1</v>
          </cell>
          <cell r="U514">
            <v>1</v>
          </cell>
          <cell r="V514">
            <v>1</v>
          </cell>
        </row>
        <row r="515">
          <cell r="C515">
            <v>31011.3</v>
          </cell>
          <cell r="E515" t="str">
            <v/>
          </cell>
          <cell r="J515">
            <v>0</v>
          </cell>
          <cell r="K515">
            <v>0</v>
          </cell>
          <cell r="M515">
            <v>0</v>
          </cell>
          <cell r="O515">
            <v>0</v>
          </cell>
          <cell r="Q515">
            <v>0</v>
          </cell>
          <cell r="U515">
            <v>0</v>
          </cell>
          <cell r="V515">
            <v>1</v>
          </cell>
        </row>
        <row r="516">
          <cell r="C516">
            <v>31021.3</v>
          </cell>
          <cell r="E516" t="str">
            <v/>
          </cell>
          <cell r="J516">
            <v>0</v>
          </cell>
          <cell r="K516">
            <v>0</v>
          </cell>
          <cell r="M516">
            <v>0</v>
          </cell>
          <cell r="O516">
            <v>0</v>
          </cell>
          <cell r="Q516">
            <v>0</v>
          </cell>
          <cell r="U516">
            <v>0</v>
          </cell>
          <cell r="V516">
            <v>1</v>
          </cell>
        </row>
        <row r="517">
          <cell r="C517">
            <v>31031.3</v>
          </cell>
          <cell r="E517" t="str">
            <v/>
          </cell>
          <cell r="J517">
            <v>0</v>
          </cell>
          <cell r="K517">
            <v>0</v>
          </cell>
          <cell r="M517">
            <v>0</v>
          </cell>
          <cell r="O517">
            <v>0</v>
          </cell>
          <cell r="Q517">
            <v>0</v>
          </cell>
          <cell r="U517">
            <v>0</v>
          </cell>
          <cell r="V517">
            <v>1</v>
          </cell>
        </row>
        <row r="518">
          <cell r="C518">
            <v>31041.3</v>
          </cell>
          <cell r="E518" t="str">
            <v/>
          </cell>
          <cell r="J518">
            <v>0</v>
          </cell>
          <cell r="K518">
            <v>0</v>
          </cell>
          <cell r="M518">
            <v>0</v>
          </cell>
          <cell r="O518">
            <v>0</v>
          </cell>
          <cell r="Q518">
            <v>0</v>
          </cell>
          <cell r="U518">
            <v>0</v>
          </cell>
          <cell r="V518">
            <v>1</v>
          </cell>
        </row>
        <row r="519">
          <cell r="C519">
            <v>31051.3</v>
          </cell>
          <cell r="P519">
            <v>0</v>
          </cell>
        </row>
        <row r="520">
          <cell r="E520" t="str">
            <v>Sub Total</v>
          </cell>
          <cell r="O520">
            <v>276427</v>
          </cell>
        </row>
        <row r="521">
          <cell r="E521" t="str">
            <v>Biaya Tidak Langsung dan Laba</v>
          </cell>
          <cell r="J521">
            <v>0.1</v>
          </cell>
          <cell r="O521">
            <v>27642.7</v>
          </cell>
        </row>
        <row r="522">
          <cell r="E522" t="str">
            <v>Jumlah Harga</v>
          </cell>
          <cell r="O522">
            <v>304069.7</v>
          </cell>
        </row>
        <row r="523">
          <cell r="D523">
            <v>31005</v>
          </cell>
          <cell r="E523" t="str">
            <v>Harga Satuan Pekerjaan</v>
          </cell>
          <cell r="J523" t="str">
            <v>Ha</v>
          </cell>
          <cell r="K523" t="str">
            <v/>
          </cell>
          <cell r="O523">
            <v>304069.7</v>
          </cell>
          <cell r="P523">
            <v>30.406970000000001</v>
          </cell>
        </row>
        <row r="530">
          <cell r="E530" t="str">
            <v>Analisa Harga Satuan (Breakdown of Unit Rate)</v>
          </cell>
        </row>
        <row r="532">
          <cell r="E532" t="str">
            <v>Lokasi</v>
          </cell>
          <cell r="I532" t="str">
            <v>:</v>
          </cell>
          <cell r="J532" t="str">
            <v>Proyek PLB, Paket LCB-6 Lot-4</v>
          </cell>
        </row>
        <row r="533">
          <cell r="D533">
            <v>32000</v>
          </cell>
          <cell r="E533" t="str">
            <v>No. Item</v>
          </cell>
          <cell r="I533" t="str">
            <v>:</v>
          </cell>
          <cell r="J533" t="str">
            <v>4-1-1</v>
          </cell>
          <cell r="K533" t="str">
            <v>, 4-2-1, 6-1-1</v>
          </cell>
          <cell r="Q533" t="str">
            <v>4-1-1</v>
          </cell>
          <cell r="R533" t="str">
            <v>, 4-2-1, 6-1-1</v>
          </cell>
          <cell r="U533" t="str">
            <v>HSP Per</v>
          </cell>
        </row>
        <row r="534">
          <cell r="C534">
            <v>32000</v>
          </cell>
          <cell r="D534">
            <v>32000</v>
          </cell>
          <cell r="E534" t="str">
            <v>Item Pekerjaan</v>
          </cell>
          <cell r="I534" t="str">
            <v>:</v>
          </cell>
          <cell r="J534" t="str">
            <v>Pembersihan</v>
          </cell>
          <cell r="K534" t="str">
            <v>Saluran (Irigasi, Pembuang) dan Jalan Tani</v>
          </cell>
          <cell r="Q534" t="str">
            <v>Volume</v>
          </cell>
          <cell r="R534" t="str">
            <v>=</v>
          </cell>
          <cell r="S534">
            <v>88416</v>
          </cell>
          <cell r="T534" t="str">
            <v>m2</v>
          </cell>
          <cell r="U534">
            <v>10000</v>
          </cell>
          <cell r="V534" t="str">
            <v>m3</v>
          </cell>
        </row>
        <row r="535">
          <cell r="Q535" t="str">
            <v>UPAH</v>
          </cell>
          <cell r="R535" t="str">
            <v>BAHAN</v>
          </cell>
          <cell r="S535" t="str">
            <v>ALAT</v>
          </cell>
        </row>
        <row r="536">
          <cell r="D536">
            <v>32000</v>
          </cell>
          <cell r="E536" t="str">
            <v>Uraian Tugas</v>
          </cell>
          <cell r="I536" t="str">
            <v>:</v>
          </cell>
          <cell r="J536" t="str">
            <v>Menggunakan Bulldozer dan chainsaw (Category-3 Pembersih)</v>
          </cell>
          <cell r="Q536">
            <v>20000</v>
          </cell>
          <cell r="R536">
            <v>821426</v>
          </cell>
          <cell r="S536">
            <v>1206479.22</v>
          </cell>
        </row>
        <row r="538">
          <cell r="D538">
            <v>32000</v>
          </cell>
          <cell r="E538" t="str">
            <v>Kapasitas Produksi</v>
          </cell>
          <cell r="I538" t="str">
            <v>:</v>
          </cell>
          <cell r="J538">
            <v>10000</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cell r="Q540" t="str">
            <v>(Prod/Jam)/Nos</v>
          </cell>
          <cell r="R540" t="str">
            <v>Prod/Jam</v>
          </cell>
          <cell r="S540" t="str">
            <v>Jam Opr</v>
          </cell>
          <cell r="T540" t="str">
            <v>Prod/Hari</v>
          </cell>
          <cell r="U540" t="str">
            <v>Nos</v>
          </cell>
          <cell r="V540" t="str">
            <v>Involve</v>
          </cell>
        </row>
        <row r="541">
          <cell r="L541" t="str">
            <v>(Rp.)</v>
          </cell>
          <cell r="N541" t="str">
            <v>(Rp.)</v>
          </cell>
          <cell r="Q541">
            <v>1</v>
          </cell>
          <cell r="R541">
            <v>0.01</v>
          </cell>
          <cell r="S541">
            <v>7</v>
          </cell>
          <cell r="T541">
            <v>7.0000000000000007E-2</v>
          </cell>
        </row>
        <row r="542">
          <cell r="E542" t="str">
            <v>I</v>
          </cell>
          <cell r="G542" t="str">
            <v>Bahan</v>
          </cell>
        </row>
        <row r="543">
          <cell r="C543">
            <v>32001.1</v>
          </cell>
          <cell r="E543">
            <v>1</v>
          </cell>
          <cell r="G543" t="str">
            <v>Bahan Bakar</v>
          </cell>
          <cell r="J543" t="str">
            <v>liter</v>
          </cell>
          <cell r="K543">
            <v>20</v>
          </cell>
          <cell r="M543">
            <v>1000</v>
          </cell>
          <cell r="O543">
            <v>20000</v>
          </cell>
          <cell r="Q543">
            <v>0</v>
          </cell>
          <cell r="U543">
            <v>0</v>
          </cell>
          <cell r="V543">
            <v>1</v>
          </cell>
        </row>
        <row r="544">
          <cell r="C544">
            <v>32011.1</v>
          </cell>
          <cell r="E544" t="str">
            <v/>
          </cell>
          <cell r="J544">
            <v>0</v>
          </cell>
          <cell r="K544">
            <v>0</v>
          </cell>
          <cell r="M544">
            <v>0</v>
          </cell>
          <cell r="O544">
            <v>0</v>
          </cell>
          <cell r="Q544">
            <v>0</v>
          </cell>
          <cell r="U544">
            <v>0</v>
          </cell>
          <cell r="V544">
            <v>1</v>
          </cell>
        </row>
        <row r="545">
          <cell r="C545">
            <v>32021.1</v>
          </cell>
          <cell r="E545" t="str">
            <v/>
          </cell>
          <cell r="I545" t="str">
            <v/>
          </cell>
          <cell r="J545">
            <v>0</v>
          </cell>
          <cell r="K545">
            <v>0</v>
          </cell>
          <cell r="M545">
            <v>0</v>
          </cell>
          <cell r="O545">
            <v>0</v>
          </cell>
          <cell r="Q545">
            <v>0</v>
          </cell>
          <cell r="U545">
            <v>0</v>
          </cell>
        </row>
        <row r="546">
          <cell r="C546">
            <v>32031.1</v>
          </cell>
          <cell r="E546" t="str">
            <v/>
          </cell>
          <cell r="J546">
            <v>0</v>
          </cell>
          <cell r="K546">
            <v>0</v>
          </cell>
          <cell r="M546">
            <v>0</v>
          </cell>
          <cell r="O546">
            <v>0</v>
          </cell>
          <cell r="Q546">
            <v>0</v>
          </cell>
          <cell r="U546">
            <v>0</v>
          </cell>
        </row>
        <row r="547">
          <cell r="C547">
            <v>32041.1</v>
          </cell>
          <cell r="E547" t="str">
            <v/>
          </cell>
          <cell r="J547">
            <v>0</v>
          </cell>
          <cell r="K547">
            <v>0</v>
          </cell>
          <cell r="M547">
            <v>0</v>
          </cell>
          <cell r="O547">
            <v>0</v>
          </cell>
          <cell r="Q547">
            <v>0</v>
          </cell>
        </row>
        <row r="548">
          <cell r="C548">
            <v>32051.1</v>
          </cell>
          <cell r="P548">
            <v>20000</v>
          </cell>
        </row>
        <row r="549">
          <cell r="E549" t="str">
            <v>II</v>
          </cell>
          <cell r="G549" t="str">
            <v>Tenaga</v>
          </cell>
        </row>
        <row r="550">
          <cell r="C550">
            <v>32001.200000000001</v>
          </cell>
          <cell r="E550">
            <v>1</v>
          </cell>
          <cell r="G550" t="str">
            <v>Mandor</v>
          </cell>
          <cell r="J550" t="str">
            <v>OH</v>
          </cell>
          <cell r="K550">
            <v>7.1428000000000003</v>
          </cell>
          <cell r="M550">
            <v>35000</v>
          </cell>
          <cell r="O550">
            <v>249998</v>
          </cell>
          <cell r="Q550">
            <v>0.14000000000000001</v>
          </cell>
          <cell r="U550">
            <v>0.5</v>
          </cell>
          <cell r="V550">
            <v>1</v>
          </cell>
        </row>
        <row r="551">
          <cell r="C551">
            <v>32011.200000000001</v>
          </cell>
          <cell r="E551">
            <v>2</v>
          </cell>
          <cell r="G551" t="str">
            <v>Pekerja</v>
          </cell>
          <cell r="J551" t="str">
            <v>OH</v>
          </cell>
          <cell r="K551">
            <v>28.571400000000001</v>
          </cell>
          <cell r="M551">
            <v>20000</v>
          </cell>
          <cell r="O551">
            <v>571428</v>
          </cell>
          <cell r="Q551">
            <v>3.5000000000000003E-2</v>
          </cell>
          <cell r="U551">
            <v>2</v>
          </cell>
          <cell r="V551">
            <v>1</v>
          </cell>
        </row>
        <row r="552">
          <cell r="C552">
            <v>32021.200000000001</v>
          </cell>
          <cell r="E552" t="str">
            <v/>
          </cell>
          <cell r="J552">
            <v>0</v>
          </cell>
          <cell r="K552">
            <v>0</v>
          </cell>
          <cell r="M552">
            <v>0</v>
          </cell>
          <cell r="O552">
            <v>0</v>
          </cell>
          <cell r="Q552">
            <v>0</v>
          </cell>
          <cell r="V552">
            <v>1</v>
          </cell>
        </row>
        <row r="553">
          <cell r="C553">
            <v>32031.200000000001</v>
          </cell>
          <cell r="E553" t="str">
            <v/>
          </cell>
          <cell r="J553">
            <v>0</v>
          </cell>
          <cell r="K553">
            <v>0</v>
          </cell>
          <cell r="M553">
            <v>0</v>
          </cell>
          <cell r="O553">
            <v>0</v>
          </cell>
          <cell r="P553">
            <v>82.142600000000002</v>
          </cell>
          <cell r="Q553">
            <v>0</v>
          </cell>
          <cell r="V553">
            <v>1</v>
          </cell>
        </row>
        <row r="554">
          <cell r="C554">
            <v>32041.200000000001</v>
          </cell>
          <cell r="E554" t="str">
            <v/>
          </cell>
          <cell r="J554">
            <v>0</v>
          </cell>
          <cell r="K554">
            <v>0</v>
          </cell>
          <cell r="M554">
            <v>0</v>
          </cell>
          <cell r="O554">
            <v>0</v>
          </cell>
          <cell r="Q554">
            <v>0</v>
          </cell>
          <cell r="V554">
            <v>1</v>
          </cell>
        </row>
        <row r="555">
          <cell r="C555">
            <v>32051.200000000001</v>
          </cell>
          <cell r="P555">
            <v>821426</v>
          </cell>
        </row>
        <row r="557">
          <cell r="E557" t="str">
            <v>III</v>
          </cell>
          <cell r="G557" t="str">
            <v>Alat</v>
          </cell>
        </row>
        <row r="558">
          <cell r="C558">
            <v>32001.3</v>
          </cell>
          <cell r="E558">
            <v>1</v>
          </cell>
          <cell r="G558" t="str">
            <v>Bulldozer D65</v>
          </cell>
          <cell r="J558" t="str">
            <v>jam</v>
          </cell>
          <cell r="K558">
            <v>1.3907</v>
          </cell>
          <cell r="M558">
            <v>335455</v>
          </cell>
          <cell r="O558">
            <v>466517.26</v>
          </cell>
          <cell r="Q558">
            <v>0.71906009099181067</v>
          </cell>
          <cell r="R558">
            <v>0.71906009099181056</v>
          </cell>
          <cell r="S558">
            <v>1.4999999999999999E-2</v>
          </cell>
          <cell r="U558">
            <v>1.3907043549318454E-2</v>
          </cell>
          <cell r="V558">
            <v>1</v>
          </cell>
        </row>
        <row r="559">
          <cell r="C559">
            <v>32011.3</v>
          </cell>
          <cell r="E559">
            <v>2</v>
          </cell>
          <cell r="G559" t="str">
            <v>Chain Saw</v>
          </cell>
          <cell r="J559" t="str">
            <v>jam</v>
          </cell>
          <cell r="K559">
            <v>0.6</v>
          </cell>
          <cell r="M559">
            <v>20070</v>
          </cell>
          <cell r="O559">
            <v>12042</v>
          </cell>
          <cell r="Q559">
            <v>1.6666666666666667</v>
          </cell>
          <cell r="R559">
            <v>1.6666666666666667</v>
          </cell>
          <cell r="U559">
            <v>6.0000000000000001E-3</v>
          </cell>
          <cell r="V559">
            <v>1</v>
          </cell>
        </row>
        <row r="560">
          <cell r="C560">
            <v>32021.3</v>
          </cell>
          <cell r="E560">
            <v>3</v>
          </cell>
          <cell r="G560" t="str">
            <v>Excavator, 0.7 m3</v>
          </cell>
          <cell r="J560" t="str">
            <v>jam</v>
          </cell>
          <cell r="K560">
            <v>2.3130999999999999</v>
          </cell>
          <cell r="M560">
            <v>239115</v>
          </cell>
          <cell r="O560">
            <v>553096.9</v>
          </cell>
          <cell r="Q560">
            <v>0.43230564102564117</v>
          </cell>
          <cell r="R560">
            <v>0.43230564102564112</v>
          </cell>
          <cell r="U560">
            <v>2.3131782357211656E-2</v>
          </cell>
          <cell r="V560">
            <v>1</v>
          </cell>
        </row>
        <row r="561">
          <cell r="C561">
            <v>32031.3</v>
          </cell>
          <cell r="E561">
            <v>4</v>
          </cell>
          <cell r="G561" t="str">
            <v>Dump Truck 6 ton</v>
          </cell>
          <cell r="J561" t="str">
            <v>jam</v>
          </cell>
          <cell r="K561">
            <v>2.3081999999999998</v>
          </cell>
          <cell r="M561">
            <v>75740</v>
          </cell>
          <cell r="O561">
            <v>174823.06</v>
          </cell>
          <cell r="Q561">
            <v>0.43322162979496226</v>
          </cell>
          <cell r="R561">
            <v>0.43322162979496226</v>
          </cell>
          <cell r="U561">
            <v>2.3082873319905245E-2</v>
          </cell>
          <cell r="V561">
            <v>1</v>
          </cell>
        </row>
        <row r="562">
          <cell r="C562">
            <v>32041.3</v>
          </cell>
          <cell r="E562" t="str">
            <v/>
          </cell>
          <cell r="J562">
            <v>0</v>
          </cell>
          <cell r="K562">
            <v>0</v>
          </cell>
          <cell r="M562">
            <v>0</v>
          </cell>
          <cell r="O562">
            <v>0</v>
          </cell>
          <cell r="Q562">
            <v>0</v>
          </cell>
          <cell r="U562">
            <v>0</v>
          </cell>
          <cell r="V562">
            <v>1</v>
          </cell>
        </row>
        <row r="563">
          <cell r="C563">
            <v>32051.3</v>
          </cell>
          <cell r="P563">
            <v>1206479.22</v>
          </cell>
        </row>
        <row r="564">
          <cell r="E564" t="str">
            <v>Sub Total</v>
          </cell>
          <cell r="O564">
            <v>2047905.2200000002</v>
          </cell>
        </row>
        <row r="565">
          <cell r="E565" t="str">
            <v>Biaya Tidak Langsung dan Laba</v>
          </cell>
          <cell r="J565">
            <v>0.1</v>
          </cell>
          <cell r="O565">
            <v>204790.52</v>
          </cell>
        </row>
        <row r="566">
          <cell r="E566" t="str">
            <v>Jumlah Harga</v>
          </cell>
          <cell r="O566">
            <v>2252695.7400000002</v>
          </cell>
        </row>
        <row r="567">
          <cell r="D567">
            <v>32005</v>
          </cell>
          <cell r="E567" t="str">
            <v>Harga Satuan Pekerjaan</v>
          </cell>
          <cell r="J567" t="str">
            <v>m2</v>
          </cell>
          <cell r="K567" t="str">
            <v/>
          </cell>
          <cell r="O567">
            <v>225.26957400000003</v>
          </cell>
          <cell r="P567">
            <v>221.65</v>
          </cell>
        </row>
        <row r="574">
          <cell r="E574" t="str">
            <v>Analisa Harga Satuan (Breakdown of Unit Rate)</v>
          </cell>
        </row>
        <row r="576">
          <cell r="E576" t="str">
            <v>Lokasi</v>
          </cell>
          <cell r="I576" t="str">
            <v>:</v>
          </cell>
          <cell r="J576" t="str">
            <v>Proyek PLB, Paket LCB-6 Lot-4</v>
          </cell>
        </row>
        <row r="577">
          <cell r="D577">
            <v>33000</v>
          </cell>
          <cell r="E577" t="str">
            <v>No. Item</v>
          </cell>
          <cell r="I577" t="str">
            <v>:</v>
          </cell>
          <cell r="J577" t="str">
            <v>4-1-2</v>
          </cell>
          <cell r="K577" t="str">
            <v>, 6-1-2</v>
          </cell>
          <cell r="Q577" t="str">
            <v>4-1-2</v>
          </cell>
          <cell r="R577" t="str">
            <v>, 6-1-2</v>
          </cell>
          <cell r="U577" t="str">
            <v>HSP Per</v>
          </cell>
        </row>
        <row r="578">
          <cell r="C578">
            <v>33000</v>
          </cell>
          <cell r="D578">
            <v>33000</v>
          </cell>
          <cell r="E578" t="str">
            <v>Item Pekerjaan</v>
          </cell>
          <cell r="I578" t="str">
            <v>:</v>
          </cell>
          <cell r="J578" t="str">
            <v>Galian Tanah dengan alat berat</v>
          </cell>
          <cell r="Q578" t="str">
            <v>Volume</v>
          </cell>
          <cell r="R578" t="str">
            <v>=</v>
          </cell>
          <cell r="S578">
            <v>59084.25</v>
          </cell>
          <cell r="T578" t="str">
            <v>m3</v>
          </cell>
          <cell r="U578">
            <v>100</v>
          </cell>
          <cell r="V578" t="str">
            <v>m3</v>
          </cell>
        </row>
        <row r="579">
          <cell r="J579" t="str">
            <v>(untuk Saluran dan Jalan Tani)</v>
          </cell>
          <cell r="Q579" t="str">
            <v>UPAH</v>
          </cell>
          <cell r="R579" t="str">
            <v>BAHAN</v>
          </cell>
          <cell r="S579" t="str">
            <v>ALAT</v>
          </cell>
        </row>
        <row r="580">
          <cell r="D580">
            <v>33000</v>
          </cell>
          <cell r="E580" t="str">
            <v>Uraian Tugas</v>
          </cell>
          <cell r="I580" t="str">
            <v>:</v>
          </cell>
          <cell r="J580" t="str">
            <v>motong dgn excavator utk bahan pengisi</v>
          </cell>
          <cell r="Q580">
            <v>0</v>
          </cell>
          <cell r="R580">
            <v>19832</v>
          </cell>
          <cell r="S580">
            <v>442697.51</v>
          </cell>
        </row>
        <row r="582">
          <cell r="D582">
            <v>33000</v>
          </cell>
          <cell r="E582" t="str">
            <v>Kapasitas Produksi</v>
          </cell>
          <cell r="I582" t="str">
            <v>:</v>
          </cell>
          <cell r="J582">
            <v>100</v>
          </cell>
          <cell r="K582" t="str">
            <v>m3</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cell r="Q584" t="str">
            <v>(Prod/Jam)/Nos</v>
          </cell>
          <cell r="R584" t="str">
            <v>Prod/Jam</v>
          </cell>
          <cell r="S584" t="str">
            <v>Jam Opr</v>
          </cell>
          <cell r="T584" t="str">
            <v>Prod/Hari</v>
          </cell>
          <cell r="U584" t="str">
            <v>Nos</v>
          </cell>
          <cell r="V584" t="str">
            <v>Involve</v>
          </cell>
        </row>
        <row r="585">
          <cell r="L585" t="str">
            <v>(Rp.)</v>
          </cell>
          <cell r="N585" t="str">
            <v>(Rp.)</v>
          </cell>
          <cell r="Q585">
            <v>1</v>
          </cell>
          <cell r="R585">
            <v>0.54012775384615397</v>
          </cell>
          <cell r="S585">
            <v>7</v>
          </cell>
          <cell r="T585">
            <v>3.7808942769230778</v>
          </cell>
        </row>
        <row r="586">
          <cell r="E586" t="str">
            <v>I</v>
          </cell>
          <cell r="G586" t="str">
            <v>Bahan</v>
          </cell>
        </row>
        <row r="587">
          <cell r="C587">
            <v>33001.1</v>
          </cell>
          <cell r="E587" t="str">
            <v/>
          </cell>
          <cell r="J587">
            <v>0</v>
          </cell>
          <cell r="K587">
            <v>0</v>
          </cell>
          <cell r="M587">
            <v>0</v>
          </cell>
          <cell r="O587">
            <v>0</v>
          </cell>
          <cell r="Q587">
            <v>0</v>
          </cell>
          <cell r="U587">
            <v>0</v>
          </cell>
          <cell r="V587">
            <v>1</v>
          </cell>
        </row>
        <row r="588">
          <cell r="C588">
            <v>33011.1</v>
          </cell>
          <cell r="E588" t="str">
            <v/>
          </cell>
          <cell r="J588">
            <v>0</v>
          </cell>
          <cell r="K588">
            <v>0</v>
          </cell>
          <cell r="M588">
            <v>0</v>
          </cell>
          <cell r="O588">
            <v>0</v>
          </cell>
          <cell r="Q588">
            <v>0</v>
          </cell>
          <cell r="U588">
            <v>0</v>
          </cell>
          <cell r="V588">
            <v>1</v>
          </cell>
        </row>
        <row r="589">
          <cell r="C589">
            <v>33021.1</v>
          </cell>
          <cell r="E589" t="str">
            <v/>
          </cell>
          <cell r="I589" t="str">
            <v/>
          </cell>
          <cell r="J589">
            <v>0</v>
          </cell>
          <cell r="K589">
            <v>0</v>
          </cell>
          <cell r="M589">
            <v>0</v>
          </cell>
          <cell r="O589">
            <v>0</v>
          </cell>
          <cell r="Q589">
            <v>0</v>
          </cell>
          <cell r="U589">
            <v>0</v>
          </cell>
        </row>
        <row r="590">
          <cell r="C590">
            <v>33031.1</v>
          </cell>
          <cell r="E590" t="str">
            <v/>
          </cell>
          <cell r="J590">
            <v>0</v>
          </cell>
          <cell r="K590">
            <v>0</v>
          </cell>
          <cell r="M590">
            <v>0</v>
          </cell>
          <cell r="O590">
            <v>0</v>
          </cell>
          <cell r="Q590">
            <v>0</v>
          </cell>
          <cell r="U590">
            <v>0</v>
          </cell>
        </row>
        <row r="591">
          <cell r="C591">
            <v>33041.1</v>
          </cell>
          <cell r="E591" t="str">
            <v/>
          </cell>
          <cell r="J591">
            <v>0</v>
          </cell>
          <cell r="K591">
            <v>0</v>
          </cell>
          <cell r="M591">
            <v>0</v>
          </cell>
          <cell r="O591">
            <v>0</v>
          </cell>
          <cell r="Q591">
            <v>0</v>
          </cell>
        </row>
        <row r="592">
          <cell r="C592">
            <v>33051.1</v>
          </cell>
          <cell r="P592">
            <v>0</v>
          </cell>
        </row>
        <row r="593">
          <cell r="E593" t="str">
            <v>II</v>
          </cell>
          <cell r="G593" t="str">
            <v>Tenaga</v>
          </cell>
        </row>
        <row r="594">
          <cell r="C594">
            <v>33001.199999999997</v>
          </cell>
          <cell r="E594">
            <v>1</v>
          </cell>
          <cell r="G594" t="str">
            <v>Mandor</v>
          </cell>
          <cell r="J594" t="str">
            <v>OH</v>
          </cell>
          <cell r="K594">
            <v>0.26440000000000002</v>
          </cell>
          <cell r="M594">
            <v>35000</v>
          </cell>
          <cell r="O594">
            <v>9254</v>
          </cell>
          <cell r="P594">
            <v>0.80675371915503591</v>
          </cell>
          <cell r="Q594">
            <v>3.7808942769230778</v>
          </cell>
          <cell r="U594">
            <v>1</v>
          </cell>
          <cell r="V594">
            <v>1</v>
          </cell>
        </row>
        <row r="595">
          <cell r="C595">
            <v>33011.199999999997</v>
          </cell>
          <cell r="E595">
            <v>2</v>
          </cell>
          <cell r="G595" t="str">
            <v>Pekerja</v>
          </cell>
          <cell r="J595" t="str">
            <v>OH</v>
          </cell>
          <cell r="K595">
            <v>0.52890000000000004</v>
          </cell>
          <cell r="M595">
            <v>20000</v>
          </cell>
          <cell r="O595">
            <v>10578</v>
          </cell>
          <cell r="Q595">
            <v>1.8904471384615389</v>
          </cell>
          <cell r="U595">
            <v>2</v>
          </cell>
          <cell r="V595">
            <v>1</v>
          </cell>
        </row>
        <row r="596">
          <cell r="C596">
            <v>33021.199999999997</v>
          </cell>
          <cell r="E596" t="str">
            <v/>
          </cell>
          <cell r="J596">
            <v>0</v>
          </cell>
          <cell r="K596">
            <v>0</v>
          </cell>
          <cell r="M596">
            <v>0</v>
          </cell>
          <cell r="O596">
            <v>0</v>
          </cell>
          <cell r="Q596">
            <v>0</v>
          </cell>
          <cell r="V596">
            <v>1</v>
          </cell>
        </row>
        <row r="597">
          <cell r="C597">
            <v>33031.199999999997</v>
          </cell>
          <cell r="E597" t="str">
            <v/>
          </cell>
          <cell r="J597">
            <v>0</v>
          </cell>
          <cell r="K597">
            <v>0</v>
          </cell>
          <cell r="M597">
            <v>0</v>
          </cell>
          <cell r="O597">
            <v>0</v>
          </cell>
          <cell r="Q597">
            <v>0</v>
          </cell>
          <cell r="V597">
            <v>1</v>
          </cell>
        </row>
        <row r="598">
          <cell r="C598">
            <v>33041.199999999997</v>
          </cell>
          <cell r="E598" t="str">
            <v/>
          </cell>
          <cell r="J598">
            <v>0</v>
          </cell>
          <cell r="K598">
            <v>0</v>
          </cell>
          <cell r="M598">
            <v>0</v>
          </cell>
          <cell r="O598">
            <v>0</v>
          </cell>
          <cell r="Q598">
            <v>0</v>
          </cell>
          <cell r="V598">
            <v>1</v>
          </cell>
        </row>
        <row r="599">
          <cell r="C599">
            <v>33051.199999999997</v>
          </cell>
          <cell r="P599">
            <v>19832</v>
          </cell>
        </row>
        <row r="601">
          <cell r="E601" t="str">
            <v>III</v>
          </cell>
          <cell r="G601" t="str">
            <v>Alat</v>
          </cell>
        </row>
        <row r="602">
          <cell r="C602">
            <v>33001.300000000003</v>
          </cell>
          <cell r="E602">
            <v>1</v>
          </cell>
          <cell r="G602" t="str">
            <v>Excavator, 0.7 m3</v>
          </cell>
          <cell r="J602" t="str">
            <v>jam</v>
          </cell>
          <cell r="K602">
            <v>1.8513999999999999</v>
          </cell>
          <cell r="M602">
            <v>239115</v>
          </cell>
          <cell r="O602">
            <v>442697.51</v>
          </cell>
          <cell r="P602">
            <v>4426.9750999999997</v>
          </cell>
          <cell r="Q602">
            <v>0.54012775384615397</v>
          </cell>
          <cell r="R602">
            <v>0.54012775384615397</v>
          </cell>
          <cell r="U602">
            <v>1</v>
          </cell>
          <cell r="V602">
            <v>1</v>
          </cell>
        </row>
        <row r="603">
          <cell r="C603">
            <v>33011.300000000003</v>
          </cell>
          <cell r="E603" t="str">
            <v/>
          </cell>
          <cell r="J603">
            <v>0</v>
          </cell>
          <cell r="K603">
            <v>0</v>
          </cell>
          <cell r="M603">
            <v>0</v>
          </cell>
          <cell r="O603">
            <v>0</v>
          </cell>
          <cell r="Q603">
            <v>0</v>
          </cell>
          <cell r="U603">
            <v>0</v>
          </cell>
          <cell r="V603">
            <v>1</v>
          </cell>
        </row>
        <row r="604">
          <cell r="C604">
            <v>33021.300000000003</v>
          </cell>
          <cell r="E604" t="str">
            <v/>
          </cell>
          <cell r="J604">
            <v>0</v>
          </cell>
          <cell r="K604">
            <v>0</v>
          </cell>
          <cell r="M604">
            <v>0</v>
          </cell>
          <cell r="O604">
            <v>0</v>
          </cell>
          <cell r="Q604">
            <v>0</v>
          </cell>
          <cell r="U604">
            <v>0</v>
          </cell>
          <cell r="V604">
            <v>1</v>
          </cell>
        </row>
        <row r="605">
          <cell r="C605">
            <v>33031.300000000003</v>
          </cell>
          <cell r="E605" t="str">
            <v/>
          </cell>
          <cell r="J605">
            <v>0</v>
          </cell>
          <cell r="K605">
            <v>0</v>
          </cell>
          <cell r="M605">
            <v>0</v>
          </cell>
          <cell r="O605">
            <v>0</v>
          </cell>
          <cell r="Q605">
            <v>0</v>
          </cell>
          <cell r="U605">
            <v>0</v>
          </cell>
          <cell r="V605">
            <v>1</v>
          </cell>
        </row>
        <row r="606">
          <cell r="C606">
            <v>33041.300000000003</v>
          </cell>
          <cell r="E606" t="str">
            <v/>
          </cell>
          <cell r="J606">
            <v>0</v>
          </cell>
          <cell r="K606">
            <v>0</v>
          </cell>
          <cell r="M606">
            <v>0</v>
          </cell>
          <cell r="O606">
            <v>0</v>
          </cell>
          <cell r="Q606">
            <v>0</v>
          </cell>
          <cell r="U606">
            <v>0</v>
          </cell>
          <cell r="V606">
            <v>1</v>
          </cell>
        </row>
        <row r="607">
          <cell r="C607">
            <v>33051.300000000003</v>
          </cell>
          <cell r="P607">
            <v>442697.51</v>
          </cell>
        </row>
        <row r="608">
          <cell r="E608" t="str">
            <v>Sub Total</v>
          </cell>
          <cell r="O608">
            <v>462529.51</v>
          </cell>
        </row>
        <row r="609">
          <cell r="E609" t="str">
            <v>Biaya Tidak Langsung dan Laba</v>
          </cell>
          <cell r="J609">
            <v>0.1</v>
          </cell>
          <cell r="O609">
            <v>46252.95</v>
          </cell>
        </row>
        <row r="610">
          <cell r="E610" t="str">
            <v>Jumlah Harga</v>
          </cell>
          <cell r="O610">
            <v>508782.46</v>
          </cell>
        </row>
        <row r="611">
          <cell r="D611">
            <v>33005</v>
          </cell>
          <cell r="E611" t="str">
            <v>Harga Satuan Pekerjaan</v>
          </cell>
          <cell r="J611" t="str">
            <v>m3</v>
          </cell>
          <cell r="K611" t="str">
            <v/>
          </cell>
          <cell r="O611">
            <v>5087.8245999999999</v>
          </cell>
        </row>
        <row r="618">
          <cell r="E618" t="str">
            <v>Analisa Harga Satuan (Breakdown of Unit Rate)</v>
          </cell>
        </row>
        <row r="620">
          <cell r="E620" t="str">
            <v>Lokasi</v>
          </cell>
          <cell r="I620" t="str">
            <v>:</v>
          </cell>
          <cell r="J620" t="str">
            <v>Proyek PLB, Paket LCB-6 Lot-4</v>
          </cell>
        </row>
        <row r="621">
          <cell r="D621">
            <v>34000</v>
          </cell>
          <cell r="E621" t="str">
            <v>No. Item</v>
          </cell>
          <cell r="I621" t="str">
            <v>:</v>
          </cell>
          <cell r="J621" t="str">
            <v>4-1-3</v>
          </cell>
          <cell r="Q621" t="str">
            <v>4-1-3</v>
          </cell>
          <cell r="R621">
            <v>0</v>
          </cell>
          <cell r="U621" t="str">
            <v>HSP Per</v>
          </cell>
        </row>
        <row r="622">
          <cell r="C622">
            <v>34000</v>
          </cell>
          <cell r="D622">
            <v>34000</v>
          </cell>
          <cell r="E622" t="str">
            <v>Item Pekerjaan</v>
          </cell>
          <cell r="I622" t="str">
            <v>:</v>
          </cell>
          <cell r="J622" t="str">
            <v>Galian Tanah dengan alat berat + tenaga manusia (manual)</v>
          </cell>
          <cell r="Q622" t="str">
            <v>Volume</v>
          </cell>
          <cell r="R622" t="str">
            <v>=</v>
          </cell>
          <cell r="S622">
            <v>41394.75</v>
          </cell>
          <cell r="T622" t="str">
            <v>m3</v>
          </cell>
          <cell r="U622">
            <v>10</v>
          </cell>
          <cell r="V622" t="str">
            <v>m3</v>
          </cell>
        </row>
        <row r="623">
          <cell r="Q623" t="str">
            <v>UPAH</v>
          </cell>
          <cell r="R623" t="str">
            <v>BAHAN</v>
          </cell>
          <cell r="S623" t="str">
            <v>ALAT</v>
          </cell>
        </row>
        <row r="624">
          <cell r="D624">
            <v>34000</v>
          </cell>
          <cell r="E624" t="str">
            <v>Uraian Tugas</v>
          </cell>
          <cell r="I624" t="str">
            <v>:</v>
          </cell>
          <cell r="J624" t="str">
            <v>Memotong dengan alat berat dan manual dan penebaran pada sawah dengan bulldozer</v>
          </cell>
          <cell r="Q624">
            <v>93272.989999999991</v>
          </cell>
          <cell r="R624">
            <v>0</v>
          </cell>
          <cell r="S624">
            <v>0</v>
          </cell>
        </row>
        <row r="626">
          <cell r="D626">
            <v>34000</v>
          </cell>
          <cell r="E626" t="str">
            <v>Kapasitas Produksi</v>
          </cell>
          <cell r="I626" t="str">
            <v>:</v>
          </cell>
          <cell r="J626">
            <v>10</v>
          </cell>
          <cell r="K626" t="str">
            <v>m3</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cell r="Q628" t="str">
            <v>(Prod/Jam)/Nos</v>
          </cell>
          <cell r="R628" t="str">
            <v>Prod/Jam</v>
          </cell>
          <cell r="S628" t="str">
            <v>Jam Opr</v>
          </cell>
          <cell r="T628" t="str">
            <v>Prod/Hari</v>
          </cell>
          <cell r="U628" t="str">
            <v>Nos</v>
          </cell>
          <cell r="V628" t="str">
            <v>Involve</v>
          </cell>
        </row>
        <row r="629">
          <cell r="L629" t="str">
            <v>(Rp.)</v>
          </cell>
          <cell r="N629" t="str">
            <v>(Rp.)</v>
          </cell>
          <cell r="Q629">
            <v>1</v>
          </cell>
          <cell r="R629">
            <v>0</v>
          </cell>
          <cell r="S629">
            <v>7</v>
          </cell>
          <cell r="T629">
            <v>0</v>
          </cell>
        </row>
        <row r="631">
          <cell r="C631">
            <v>34001.1</v>
          </cell>
          <cell r="E631" t="str">
            <v>4.1.3.2</v>
          </cell>
          <cell r="G631" t="str">
            <v>Galian dengan Excavator</v>
          </cell>
          <cell r="J631" t="str">
            <v>m3</v>
          </cell>
          <cell r="K631">
            <v>10</v>
          </cell>
          <cell r="M631">
            <v>4070.2596800000001</v>
          </cell>
          <cell r="O631">
            <v>40702.589999999997</v>
          </cell>
          <cell r="Q631">
            <v>0</v>
          </cell>
          <cell r="U631">
            <v>0</v>
          </cell>
          <cell r="V631">
            <v>1</v>
          </cell>
        </row>
        <row r="632">
          <cell r="C632">
            <v>34011.1</v>
          </cell>
          <cell r="G632" t="str">
            <v>(80% dari Potongan)</v>
          </cell>
          <cell r="Q632">
            <v>0</v>
          </cell>
          <cell r="U632">
            <v>0</v>
          </cell>
          <cell r="V632">
            <v>1</v>
          </cell>
        </row>
        <row r="633">
          <cell r="C633">
            <v>34021.1</v>
          </cell>
          <cell r="I633" t="str">
            <v/>
          </cell>
          <cell r="P633">
            <v>0.61193284671532844</v>
          </cell>
          <cell r="Q633">
            <v>0</v>
          </cell>
          <cell r="U633">
            <v>0</v>
          </cell>
        </row>
        <row r="634">
          <cell r="C634">
            <v>34031.1</v>
          </cell>
          <cell r="Q634">
            <v>0</v>
          </cell>
          <cell r="U634">
            <v>0</v>
          </cell>
        </row>
        <row r="635">
          <cell r="C635">
            <v>34041.1</v>
          </cell>
          <cell r="E635" t="str">
            <v>4.1.3.1</v>
          </cell>
          <cell r="G635" t="str">
            <v>Galian dengan Tenaga Manusia</v>
          </cell>
          <cell r="J635" t="str">
            <v>m3</v>
          </cell>
          <cell r="K635">
            <v>10</v>
          </cell>
          <cell r="M635">
            <v>5257.04</v>
          </cell>
          <cell r="O635">
            <v>52570.400000000001</v>
          </cell>
          <cell r="Q635">
            <v>0</v>
          </cell>
        </row>
        <row r="636">
          <cell r="C636">
            <v>34051.1</v>
          </cell>
          <cell r="G636" t="str">
            <v>(80% dari Potongan)</v>
          </cell>
          <cell r="P636">
            <v>93272.989999999991</v>
          </cell>
        </row>
        <row r="638">
          <cell r="C638">
            <v>34001.199999999997</v>
          </cell>
          <cell r="O638">
            <v>0</v>
          </cell>
          <cell r="Q638">
            <v>0</v>
          </cell>
          <cell r="U638">
            <v>1</v>
          </cell>
          <cell r="V638">
            <v>1</v>
          </cell>
        </row>
        <row r="639">
          <cell r="C639">
            <v>34011.199999999997</v>
          </cell>
          <cell r="O639">
            <v>0</v>
          </cell>
          <cell r="Q639">
            <v>0</v>
          </cell>
          <cell r="U639">
            <v>4</v>
          </cell>
          <cell r="V639">
            <v>1</v>
          </cell>
        </row>
        <row r="640">
          <cell r="C640">
            <v>34021.199999999997</v>
          </cell>
          <cell r="O640">
            <v>0</v>
          </cell>
          <cell r="Q640">
            <v>0</v>
          </cell>
          <cell r="V640">
            <v>1</v>
          </cell>
        </row>
        <row r="641">
          <cell r="C641">
            <v>34031.199999999997</v>
          </cell>
          <cell r="O641">
            <v>0</v>
          </cell>
          <cell r="Q641">
            <v>0</v>
          </cell>
          <cell r="V641">
            <v>1</v>
          </cell>
        </row>
        <row r="642">
          <cell r="C642">
            <v>34041.199999999997</v>
          </cell>
          <cell r="O642">
            <v>0</v>
          </cell>
          <cell r="Q642">
            <v>0</v>
          </cell>
          <cell r="V642">
            <v>1</v>
          </cell>
        </row>
        <row r="643">
          <cell r="C643">
            <v>34051.199999999997</v>
          </cell>
          <cell r="P643">
            <v>0</v>
          </cell>
        </row>
        <row r="646">
          <cell r="C646">
            <v>34001.300000000003</v>
          </cell>
          <cell r="O646">
            <v>0</v>
          </cell>
          <cell r="Q646">
            <v>0</v>
          </cell>
          <cell r="U646">
            <v>0</v>
          </cell>
          <cell r="V646">
            <v>1</v>
          </cell>
        </row>
        <row r="647">
          <cell r="C647">
            <v>34011.300000000003</v>
          </cell>
          <cell r="O647">
            <v>0</v>
          </cell>
          <cell r="Q647">
            <v>0</v>
          </cell>
          <cell r="U647">
            <v>0</v>
          </cell>
          <cell r="V647">
            <v>1</v>
          </cell>
        </row>
        <row r="648">
          <cell r="C648">
            <v>34021.300000000003</v>
          </cell>
          <cell r="O648">
            <v>0</v>
          </cell>
          <cell r="Q648">
            <v>0</v>
          </cell>
          <cell r="U648">
            <v>0</v>
          </cell>
          <cell r="V648">
            <v>1</v>
          </cell>
        </row>
        <row r="649">
          <cell r="C649">
            <v>34031.300000000003</v>
          </cell>
          <cell r="O649">
            <v>0</v>
          </cell>
          <cell r="Q649">
            <v>0</v>
          </cell>
          <cell r="U649">
            <v>0</v>
          </cell>
          <cell r="V649">
            <v>1</v>
          </cell>
        </row>
        <row r="650">
          <cell r="C650">
            <v>34041.300000000003</v>
          </cell>
          <cell r="O650">
            <v>0</v>
          </cell>
          <cell r="Q650">
            <v>0</v>
          </cell>
          <cell r="U650">
            <v>0</v>
          </cell>
          <cell r="V650">
            <v>1</v>
          </cell>
        </row>
        <row r="651">
          <cell r="C651">
            <v>34051.300000000003</v>
          </cell>
          <cell r="P651">
            <v>0</v>
          </cell>
        </row>
        <row r="652">
          <cell r="E652" t="str">
            <v>Sub Total</v>
          </cell>
          <cell r="O652">
            <v>93272.989999999991</v>
          </cell>
        </row>
        <row r="653">
          <cell r="E653" t="str">
            <v>Biaya Tidak Langsung dan Laba</v>
          </cell>
          <cell r="J653">
            <v>0.1</v>
          </cell>
          <cell r="O653">
            <v>9327.2900000000009</v>
          </cell>
        </row>
        <row r="654">
          <cell r="E654" t="str">
            <v>Jumlah Harga</v>
          </cell>
          <cell r="O654">
            <v>102600.28</v>
          </cell>
        </row>
        <row r="655">
          <cell r="D655">
            <v>34005</v>
          </cell>
          <cell r="E655" t="str">
            <v>Harga Satuan Pekerjaan</v>
          </cell>
          <cell r="J655" t="str">
            <v>m3</v>
          </cell>
          <cell r="K655" t="str">
            <v/>
          </cell>
          <cell r="O655">
            <v>10260.028</v>
          </cell>
        </row>
        <row r="662">
          <cell r="E662" t="str">
            <v>Analisa Harga Satuan (Breakdown of Unit Rate)</v>
          </cell>
        </row>
        <row r="664">
          <cell r="E664" t="str">
            <v>Lokasi</v>
          </cell>
          <cell r="I664" t="str">
            <v>:</v>
          </cell>
          <cell r="J664" t="str">
            <v>Proyek PLB, Paket LCB-6 Lot-4</v>
          </cell>
        </row>
        <row r="665">
          <cell r="D665">
            <v>35000</v>
          </cell>
          <cell r="E665" t="str">
            <v>No. Item</v>
          </cell>
          <cell r="I665" t="str">
            <v>:</v>
          </cell>
          <cell r="J665" t="str">
            <v>4-1-3a</v>
          </cell>
          <cell r="Q665" t="str">
            <v>4-1-3a</v>
          </cell>
          <cell r="R665">
            <v>0</v>
          </cell>
          <cell r="U665" t="str">
            <v>HSP Per</v>
          </cell>
        </row>
        <row r="666">
          <cell r="C666">
            <v>35000</v>
          </cell>
          <cell r="D666">
            <v>35000</v>
          </cell>
          <cell r="E666" t="str">
            <v>Item Pekerjaan</v>
          </cell>
          <cell r="I666" t="str">
            <v>:</v>
          </cell>
          <cell r="J666" t="str">
            <v>Galian Tanah dengan tenaga manusia (manual)</v>
          </cell>
          <cell r="O666" t="str">
            <v>untuk saluran</v>
          </cell>
          <cell r="Q666" t="str">
            <v>Volume</v>
          </cell>
          <cell r="R666" t="str">
            <v>=</v>
          </cell>
          <cell r="S666">
            <v>2175</v>
          </cell>
          <cell r="T666" t="str">
            <v>m3</v>
          </cell>
          <cell r="U666">
            <v>10</v>
          </cell>
          <cell r="V666" t="str">
            <v>m3</v>
          </cell>
        </row>
        <row r="667">
          <cell r="Q667" t="str">
            <v>UPAH</v>
          </cell>
          <cell r="R667" t="str">
            <v>BAHAN</v>
          </cell>
          <cell r="S667" t="str">
            <v>ALAT</v>
          </cell>
        </row>
        <row r="668">
          <cell r="D668">
            <v>35000</v>
          </cell>
          <cell r="E668" t="str">
            <v>Uraian Tugas</v>
          </cell>
          <cell r="I668" t="str">
            <v>:</v>
          </cell>
          <cell r="J668" t="str">
            <v>Memotong dengan Manual dan penebaran pada sawah dengan bulldozer</v>
          </cell>
          <cell r="Q668">
            <v>0</v>
          </cell>
          <cell r="R668">
            <v>65713</v>
          </cell>
          <cell r="S668">
            <v>39080.5</v>
          </cell>
        </row>
        <row r="670">
          <cell r="D670">
            <v>35000</v>
          </cell>
          <cell r="E670" t="str">
            <v>Kapasitas Produksi</v>
          </cell>
          <cell r="I670" t="str">
            <v>:</v>
          </cell>
          <cell r="J670">
            <v>10</v>
          </cell>
          <cell r="K670" t="str">
            <v>m3</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cell r="Q672" t="str">
            <v>(Prod/Jam)/Nos</v>
          </cell>
          <cell r="R672" t="str">
            <v>Prod/Jam</v>
          </cell>
          <cell r="S672" t="str">
            <v>Jam Opr</v>
          </cell>
          <cell r="T672" t="str">
            <v>Prod/Hari</v>
          </cell>
          <cell r="U672" t="str">
            <v>Nos</v>
          </cell>
          <cell r="V672" t="str">
            <v>Involve</v>
          </cell>
        </row>
        <row r="673">
          <cell r="L673" t="str">
            <v>(Rp.)</v>
          </cell>
          <cell r="N673" t="str">
            <v>(Rp.)</v>
          </cell>
          <cell r="Q673">
            <v>1</v>
          </cell>
          <cell r="R673">
            <v>2.5</v>
          </cell>
          <cell r="S673">
            <v>7</v>
          </cell>
          <cell r="T673">
            <v>17.5</v>
          </cell>
        </row>
        <row r="674">
          <cell r="E674" t="str">
            <v>I</v>
          </cell>
          <cell r="G674" t="str">
            <v>Bahan</v>
          </cell>
        </row>
        <row r="675">
          <cell r="C675">
            <v>35001.1</v>
          </cell>
          <cell r="E675" t="str">
            <v/>
          </cell>
          <cell r="J675">
            <v>0</v>
          </cell>
          <cell r="K675">
            <v>0</v>
          </cell>
          <cell r="M675">
            <v>0</v>
          </cell>
          <cell r="O675">
            <v>0</v>
          </cell>
          <cell r="Q675">
            <v>0</v>
          </cell>
          <cell r="U675">
            <v>0</v>
          </cell>
          <cell r="V675">
            <v>1</v>
          </cell>
        </row>
        <row r="676">
          <cell r="C676">
            <v>35011.1</v>
          </cell>
          <cell r="E676" t="str">
            <v/>
          </cell>
          <cell r="J676">
            <v>0</v>
          </cell>
          <cell r="K676">
            <v>0</v>
          </cell>
          <cell r="M676">
            <v>0</v>
          </cell>
          <cell r="O676">
            <v>0</v>
          </cell>
          <cell r="Q676">
            <v>0</v>
          </cell>
          <cell r="U676">
            <v>0</v>
          </cell>
          <cell r="V676">
            <v>1</v>
          </cell>
        </row>
        <row r="677">
          <cell r="C677">
            <v>35021.1</v>
          </cell>
          <cell r="E677" t="str">
            <v/>
          </cell>
          <cell r="I677" t="str">
            <v/>
          </cell>
          <cell r="J677">
            <v>0</v>
          </cell>
          <cell r="K677">
            <v>0</v>
          </cell>
          <cell r="M677">
            <v>0</v>
          </cell>
          <cell r="O677">
            <v>0</v>
          </cell>
          <cell r="Q677">
            <v>0</v>
          </cell>
          <cell r="U677">
            <v>0</v>
          </cell>
        </row>
        <row r="678">
          <cell r="C678">
            <v>35031.1</v>
          </cell>
          <cell r="E678" t="str">
            <v/>
          </cell>
          <cell r="J678">
            <v>0</v>
          </cell>
          <cell r="K678">
            <v>0</v>
          </cell>
          <cell r="M678">
            <v>0</v>
          </cell>
          <cell r="O678">
            <v>0</v>
          </cell>
          <cell r="Q678">
            <v>0</v>
          </cell>
          <cell r="U678">
            <v>0</v>
          </cell>
        </row>
        <row r="679">
          <cell r="C679">
            <v>35041.1</v>
          </cell>
          <cell r="E679" t="str">
            <v/>
          </cell>
          <cell r="J679">
            <v>0</v>
          </cell>
          <cell r="K679">
            <v>0</v>
          </cell>
          <cell r="M679">
            <v>0</v>
          </cell>
          <cell r="O679">
            <v>0</v>
          </cell>
          <cell r="Q679">
            <v>0</v>
          </cell>
        </row>
        <row r="680">
          <cell r="C680">
            <v>35051.1</v>
          </cell>
          <cell r="P680">
            <v>0</v>
          </cell>
        </row>
        <row r="681">
          <cell r="E681" t="str">
            <v>II</v>
          </cell>
          <cell r="G681" t="str">
            <v>Tenaga</v>
          </cell>
        </row>
        <row r="682">
          <cell r="C682">
            <v>35001.199999999997</v>
          </cell>
          <cell r="E682">
            <v>1</v>
          </cell>
          <cell r="G682" t="str">
            <v>Mandor</v>
          </cell>
          <cell r="J682" t="str">
            <v>OH</v>
          </cell>
          <cell r="K682">
            <v>0.57140000000000002</v>
          </cell>
          <cell r="M682">
            <v>35000</v>
          </cell>
          <cell r="O682">
            <v>19999</v>
          </cell>
          <cell r="Q682">
            <v>1.75</v>
          </cell>
          <cell r="U682">
            <v>10</v>
          </cell>
          <cell r="V682">
            <v>1</v>
          </cell>
        </row>
        <row r="683">
          <cell r="C683">
            <v>35011.199999999997</v>
          </cell>
          <cell r="E683">
            <v>2</v>
          </cell>
          <cell r="G683" t="str">
            <v>Pekerja</v>
          </cell>
          <cell r="J683" t="str">
            <v>OH</v>
          </cell>
          <cell r="K683">
            <v>2.2856999999999998</v>
          </cell>
          <cell r="M683">
            <v>20000</v>
          </cell>
          <cell r="O683">
            <v>45714</v>
          </cell>
          <cell r="Q683">
            <v>0.4375</v>
          </cell>
          <cell r="U683">
            <v>40</v>
          </cell>
          <cell r="V683">
            <v>1</v>
          </cell>
        </row>
        <row r="684">
          <cell r="C684">
            <v>35021.199999999997</v>
          </cell>
          <cell r="E684" t="str">
            <v/>
          </cell>
          <cell r="J684">
            <v>0</v>
          </cell>
          <cell r="K684">
            <v>0</v>
          </cell>
          <cell r="M684">
            <v>0</v>
          </cell>
          <cell r="O684">
            <v>0</v>
          </cell>
          <cell r="Q684">
            <v>0</v>
          </cell>
          <cell r="V684">
            <v>1</v>
          </cell>
        </row>
        <row r="685">
          <cell r="C685">
            <v>35031.199999999997</v>
          </cell>
          <cell r="E685" t="str">
            <v/>
          </cell>
          <cell r="J685">
            <v>0</v>
          </cell>
          <cell r="K685">
            <v>0</v>
          </cell>
          <cell r="M685">
            <v>0</v>
          </cell>
          <cell r="O685">
            <v>0</v>
          </cell>
          <cell r="Q685">
            <v>0</v>
          </cell>
          <cell r="V685">
            <v>1</v>
          </cell>
        </row>
        <row r="686">
          <cell r="C686">
            <v>35041.199999999997</v>
          </cell>
          <cell r="E686" t="str">
            <v/>
          </cell>
          <cell r="J686">
            <v>0</v>
          </cell>
          <cell r="K686">
            <v>0</v>
          </cell>
          <cell r="M686">
            <v>0</v>
          </cell>
          <cell r="O686">
            <v>0</v>
          </cell>
          <cell r="Q686">
            <v>0</v>
          </cell>
          <cell r="V686">
            <v>1</v>
          </cell>
        </row>
        <row r="687">
          <cell r="C687">
            <v>35051.199999999997</v>
          </cell>
          <cell r="P687">
            <v>65713</v>
          </cell>
        </row>
        <row r="689">
          <cell r="E689" t="str">
            <v>III</v>
          </cell>
          <cell r="G689" t="str">
            <v>Alat</v>
          </cell>
        </row>
        <row r="690">
          <cell r="C690">
            <v>35001.300000000003</v>
          </cell>
          <cell r="E690">
            <v>1</v>
          </cell>
          <cell r="G690" t="str">
            <v>Bulldozer D65</v>
          </cell>
          <cell r="H690" t="str">
            <v>(Level)</v>
          </cell>
          <cell r="J690" t="str">
            <v>jam</v>
          </cell>
          <cell r="K690">
            <v>0.11650000000000001</v>
          </cell>
          <cell r="M690">
            <v>335455</v>
          </cell>
          <cell r="O690">
            <v>39080.5</v>
          </cell>
          <cell r="Q690">
            <v>8.5810366905123683</v>
          </cell>
          <cell r="R690">
            <v>8.5810366905123665</v>
          </cell>
          <cell r="U690">
            <v>0.29134008980105258</v>
          </cell>
          <cell r="V690">
            <v>1</v>
          </cell>
        </row>
        <row r="691">
          <cell r="C691">
            <v>35011.300000000003</v>
          </cell>
          <cell r="E691" t="str">
            <v/>
          </cell>
          <cell r="J691">
            <v>0</v>
          </cell>
          <cell r="K691">
            <v>0</v>
          </cell>
          <cell r="M691">
            <v>0</v>
          </cell>
          <cell r="O691">
            <v>0</v>
          </cell>
          <cell r="Q691">
            <v>0</v>
          </cell>
          <cell r="U691">
            <v>0</v>
          </cell>
          <cell r="V691">
            <v>1</v>
          </cell>
        </row>
        <row r="692">
          <cell r="C692">
            <v>35021.300000000003</v>
          </cell>
          <cell r="E692" t="str">
            <v/>
          </cell>
          <cell r="J692">
            <v>0</v>
          </cell>
          <cell r="K692">
            <v>0</v>
          </cell>
          <cell r="M692">
            <v>0</v>
          </cell>
          <cell r="O692">
            <v>0</v>
          </cell>
          <cell r="Q692">
            <v>0</v>
          </cell>
          <cell r="U692">
            <v>0</v>
          </cell>
          <cell r="V692">
            <v>1</v>
          </cell>
        </row>
        <row r="693">
          <cell r="C693">
            <v>35031.300000000003</v>
          </cell>
          <cell r="E693" t="str">
            <v/>
          </cell>
          <cell r="J693">
            <v>0</v>
          </cell>
          <cell r="K693">
            <v>0</v>
          </cell>
          <cell r="M693">
            <v>0</v>
          </cell>
          <cell r="O693">
            <v>0</v>
          </cell>
          <cell r="Q693">
            <v>0</v>
          </cell>
          <cell r="U693">
            <v>0</v>
          </cell>
          <cell r="V693">
            <v>1</v>
          </cell>
        </row>
        <row r="694">
          <cell r="C694">
            <v>35041.300000000003</v>
          </cell>
          <cell r="E694" t="str">
            <v/>
          </cell>
          <cell r="J694">
            <v>0</v>
          </cell>
          <cell r="K694">
            <v>0</v>
          </cell>
          <cell r="M694">
            <v>0</v>
          </cell>
          <cell r="O694">
            <v>0</v>
          </cell>
          <cell r="Q694">
            <v>0</v>
          </cell>
          <cell r="U694">
            <v>0</v>
          </cell>
          <cell r="V694">
            <v>1</v>
          </cell>
        </row>
        <row r="695">
          <cell r="C695">
            <v>35051.300000000003</v>
          </cell>
          <cell r="P695">
            <v>39080.5</v>
          </cell>
        </row>
        <row r="696">
          <cell r="E696" t="str">
            <v>Sub Total</v>
          </cell>
          <cell r="O696">
            <v>104793.5</v>
          </cell>
        </row>
        <row r="697">
          <cell r="E697" t="str">
            <v>Biaya Tidak Langsung dan Laba</v>
          </cell>
          <cell r="J697">
            <v>0.1</v>
          </cell>
          <cell r="O697">
            <v>10479.35</v>
          </cell>
        </row>
        <row r="698">
          <cell r="E698" t="str">
            <v>Jumlah Harga</v>
          </cell>
          <cell r="O698">
            <v>115272.85</v>
          </cell>
        </row>
        <row r="699">
          <cell r="D699">
            <v>35005</v>
          </cell>
          <cell r="E699" t="str">
            <v>Harga Satuan Pekerjaan</v>
          </cell>
          <cell r="J699" t="str">
            <v>m3</v>
          </cell>
          <cell r="K699" t="str">
            <v/>
          </cell>
          <cell r="O699">
            <v>11527.285</v>
          </cell>
        </row>
        <row r="706">
          <cell r="E706" t="str">
            <v>Analisa Harga Satuan (Breakdown of Unit Rate)</v>
          </cell>
        </row>
        <row r="708">
          <cell r="E708" t="str">
            <v>Lokasi</v>
          </cell>
          <cell r="I708" t="str">
            <v>:</v>
          </cell>
          <cell r="J708" t="str">
            <v>Proyek PLB, Paket LCB-6 Lot-4</v>
          </cell>
        </row>
        <row r="709">
          <cell r="D709">
            <v>36000</v>
          </cell>
          <cell r="E709" t="str">
            <v>No. Item</v>
          </cell>
          <cell r="I709" t="str">
            <v>:</v>
          </cell>
          <cell r="J709" t="str">
            <v>4-1-4</v>
          </cell>
          <cell r="Q709" t="str">
            <v>4-1-4</v>
          </cell>
          <cell r="R709">
            <v>0</v>
          </cell>
          <cell r="U709" t="str">
            <v>HSP Per</v>
          </cell>
        </row>
        <row r="710">
          <cell r="C710">
            <v>36000</v>
          </cell>
          <cell r="D710">
            <v>36000</v>
          </cell>
          <cell r="E710" t="str">
            <v>Item Pekerjaan</v>
          </cell>
          <cell r="I710" t="str">
            <v>:</v>
          </cell>
          <cell r="J710" t="str">
            <v>Pemadatan Tanah Lepas pada lereng Saluran</v>
          </cell>
          <cell r="Q710" t="str">
            <v>Volume</v>
          </cell>
          <cell r="R710" t="str">
            <v>=</v>
          </cell>
          <cell r="S710">
            <v>1696.5</v>
          </cell>
          <cell r="T710" t="str">
            <v>m2</v>
          </cell>
          <cell r="U710">
            <v>10</v>
          </cell>
          <cell r="V710" t="str">
            <v>m3</v>
          </cell>
        </row>
        <row r="711">
          <cell r="Q711" t="str">
            <v>UPAH</v>
          </cell>
          <cell r="R711" t="str">
            <v>BAHAN</v>
          </cell>
          <cell r="S711" t="str">
            <v>ALAT</v>
          </cell>
        </row>
        <row r="712">
          <cell r="D712">
            <v>36000</v>
          </cell>
          <cell r="E712" t="str">
            <v>Uraian Tugas</v>
          </cell>
          <cell r="I712" t="str">
            <v>:</v>
          </cell>
          <cell r="Q712">
            <v>0</v>
          </cell>
          <cell r="R712">
            <v>564.5</v>
          </cell>
          <cell r="S712">
            <v>8880.94</v>
          </cell>
        </row>
        <row r="714">
          <cell r="D714">
            <v>36000</v>
          </cell>
          <cell r="E714" t="str">
            <v>Kapasitas Produksi</v>
          </cell>
          <cell r="I714" t="str">
            <v>:</v>
          </cell>
          <cell r="J714">
            <v>10</v>
          </cell>
          <cell r="K714" t="str">
            <v>m2</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cell r="Q716" t="str">
            <v>(Prod/Jam)/Nos</v>
          </cell>
          <cell r="R716" t="str">
            <v>Prod/Jam</v>
          </cell>
          <cell r="S716" t="str">
            <v>Jam Opr</v>
          </cell>
          <cell r="T716" t="str">
            <v>Prod/Hari</v>
          </cell>
          <cell r="U716" t="str">
            <v>Nos</v>
          </cell>
          <cell r="V716" t="str">
            <v>Involve</v>
          </cell>
        </row>
        <row r="717">
          <cell r="L717" t="str">
            <v>(Rp.)</v>
          </cell>
          <cell r="N717" t="str">
            <v>(Rp.)</v>
          </cell>
          <cell r="Q717">
            <v>1</v>
          </cell>
          <cell r="R717">
            <v>1.89</v>
          </cell>
          <cell r="S717">
            <v>7</v>
          </cell>
          <cell r="T717">
            <v>13.229999999999999</v>
          </cell>
        </row>
        <row r="718">
          <cell r="E718" t="str">
            <v>I</v>
          </cell>
          <cell r="G718" t="str">
            <v>Bahan</v>
          </cell>
        </row>
        <row r="719">
          <cell r="C719">
            <v>36001.1</v>
          </cell>
          <cell r="E719" t="str">
            <v/>
          </cell>
          <cell r="J719">
            <v>0</v>
          </cell>
          <cell r="K719">
            <v>0</v>
          </cell>
          <cell r="M719">
            <v>0</v>
          </cell>
          <cell r="O719">
            <v>0</v>
          </cell>
          <cell r="Q719">
            <v>0</v>
          </cell>
          <cell r="U719">
            <v>0</v>
          </cell>
          <cell r="V719">
            <v>1</v>
          </cell>
        </row>
        <row r="720">
          <cell r="C720">
            <v>36011.1</v>
          </cell>
          <cell r="E720" t="str">
            <v/>
          </cell>
          <cell r="J720">
            <v>0</v>
          </cell>
          <cell r="K720">
            <v>0</v>
          </cell>
          <cell r="M720">
            <v>0</v>
          </cell>
          <cell r="O720">
            <v>0</v>
          </cell>
          <cell r="Q720">
            <v>0</v>
          </cell>
          <cell r="U720">
            <v>0</v>
          </cell>
          <cell r="V720">
            <v>1</v>
          </cell>
        </row>
        <row r="721">
          <cell r="C721">
            <v>36021.1</v>
          </cell>
          <cell r="E721" t="str">
            <v/>
          </cell>
          <cell r="I721" t="str">
            <v/>
          </cell>
          <cell r="J721">
            <v>0</v>
          </cell>
          <cell r="K721">
            <v>0</v>
          </cell>
          <cell r="M721">
            <v>0</v>
          </cell>
          <cell r="O721">
            <v>0</v>
          </cell>
          <cell r="Q721">
            <v>0</v>
          </cell>
          <cell r="U721">
            <v>0</v>
          </cell>
        </row>
        <row r="722">
          <cell r="C722">
            <v>36031.1</v>
          </cell>
          <cell r="E722" t="str">
            <v/>
          </cell>
          <cell r="J722">
            <v>0</v>
          </cell>
          <cell r="K722">
            <v>0</v>
          </cell>
          <cell r="M722">
            <v>0</v>
          </cell>
          <cell r="O722">
            <v>0</v>
          </cell>
          <cell r="Q722">
            <v>0</v>
          </cell>
          <cell r="U722">
            <v>0</v>
          </cell>
        </row>
        <row r="723">
          <cell r="C723">
            <v>36041.1</v>
          </cell>
          <cell r="E723" t="str">
            <v/>
          </cell>
          <cell r="J723">
            <v>0</v>
          </cell>
          <cell r="K723">
            <v>0</v>
          </cell>
          <cell r="M723">
            <v>0</v>
          </cell>
          <cell r="O723">
            <v>0</v>
          </cell>
          <cell r="Q723">
            <v>0</v>
          </cell>
        </row>
        <row r="724">
          <cell r="C724">
            <v>36051.1</v>
          </cell>
          <cell r="P724">
            <v>0</v>
          </cell>
        </row>
        <row r="725">
          <cell r="E725" t="str">
            <v>II</v>
          </cell>
          <cell r="G725" t="str">
            <v>Tenaga</v>
          </cell>
        </row>
        <row r="726">
          <cell r="C726">
            <v>36001.199999999997</v>
          </cell>
          <cell r="E726">
            <v>1</v>
          </cell>
          <cell r="G726" t="str">
            <v>Mandor</v>
          </cell>
          <cell r="J726" t="str">
            <v>OH</v>
          </cell>
          <cell r="K726">
            <v>7.4999999999999997E-3</v>
          </cell>
          <cell r="M726">
            <v>35000</v>
          </cell>
          <cell r="O726">
            <v>262.5</v>
          </cell>
          <cell r="Q726">
            <v>132.29999999999998</v>
          </cell>
          <cell r="U726">
            <v>0.1</v>
          </cell>
          <cell r="V726">
            <v>1</v>
          </cell>
        </row>
        <row r="727">
          <cell r="C727">
            <v>36011.199999999997</v>
          </cell>
          <cell r="E727">
            <v>2</v>
          </cell>
          <cell r="G727" t="str">
            <v>Pekerja</v>
          </cell>
          <cell r="J727" t="str">
            <v>OH</v>
          </cell>
          <cell r="K727">
            <v>1.5100000000000001E-2</v>
          </cell>
          <cell r="M727">
            <v>20000</v>
          </cell>
          <cell r="O727">
            <v>302</v>
          </cell>
          <cell r="Q727">
            <v>66.149999999999991</v>
          </cell>
          <cell r="U727">
            <v>0.2</v>
          </cell>
          <cell r="V727">
            <v>1</v>
          </cell>
        </row>
        <row r="728">
          <cell r="C728">
            <v>36021.199999999997</v>
          </cell>
          <cell r="E728" t="str">
            <v/>
          </cell>
          <cell r="J728">
            <v>0</v>
          </cell>
          <cell r="K728">
            <v>0</v>
          </cell>
          <cell r="M728">
            <v>0</v>
          </cell>
          <cell r="O728">
            <v>0</v>
          </cell>
          <cell r="Q728">
            <v>0</v>
          </cell>
          <cell r="V728">
            <v>1</v>
          </cell>
        </row>
        <row r="729">
          <cell r="C729">
            <v>36031.199999999997</v>
          </cell>
          <cell r="E729" t="str">
            <v/>
          </cell>
          <cell r="J729">
            <v>0</v>
          </cell>
          <cell r="K729">
            <v>0</v>
          </cell>
          <cell r="M729">
            <v>0</v>
          </cell>
          <cell r="O729">
            <v>0</v>
          </cell>
          <cell r="P729">
            <v>0.542866696971122</v>
          </cell>
          <cell r="Q729">
            <v>0</v>
          </cell>
          <cell r="V729">
            <v>1</v>
          </cell>
        </row>
        <row r="730">
          <cell r="C730">
            <v>36041.199999999997</v>
          </cell>
          <cell r="E730" t="str">
            <v/>
          </cell>
          <cell r="J730">
            <v>0</v>
          </cell>
          <cell r="K730">
            <v>0</v>
          </cell>
          <cell r="M730">
            <v>0</v>
          </cell>
          <cell r="O730">
            <v>0</v>
          </cell>
          <cell r="Q730">
            <v>0</v>
          </cell>
          <cell r="V730">
            <v>1</v>
          </cell>
        </row>
        <row r="731">
          <cell r="C731">
            <v>36051.199999999997</v>
          </cell>
          <cell r="P731">
            <v>564.5</v>
          </cell>
        </row>
        <row r="733">
          <cell r="E733" t="str">
            <v>III</v>
          </cell>
          <cell r="G733" t="str">
            <v>Alat</v>
          </cell>
        </row>
        <row r="734">
          <cell r="C734">
            <v>36001.300000000003</v>
          </cell>
          <cell r="E734">
            <v>1</v>
          </cell>
          <cell r="G734" t="str">
            <v>Compactor.</v>
          </cell>
          <cell r="J734" t="str">
            <v>jam</v>
          </cell>
          <cell r="K734">
            <v>0.52910000000000001</v>
          </cell>
          <cell r="M734">
            <v>16785</v>
          </cell>
          <cell r="O734">
            <v>8880.94</v>
          </cell>
          <cell r="Q734">
            <v>1.89</v>
          </cell>
          <cell r="R734">
            <v>1.89</v>
          </cell>
          <cell r="U734">
            <v>1</v>
          </cell>
          <cell r="V734">
            <v>1</v>
          </cell>
        </row>
        <row r="735">
          <cell r="C735">
            <v>36011.300000000003</v>
          </cell>
          <cell r="E735" t="str">
            <v/>
          </cell>
          <cell r="J735">
            <v>0</v>
          </cell>
          <cell r="K735">
            <v>0</v>
          </cell>
          <cell r="M735">
            <v>0</v>
          </cell>
          <cell r="O735">
            <v>0</v>
          </cell>
          <cell r="Q735">
            <v>0</v>
          </cell>
          <cell r="U735">
            <v>0</v>
          </cell>
          <cell r="V735">
            <v>1</v>
          </cell>
        </row>
        <row r="736">
          <cell r="C736">
            <v>36021.300000000003</v>
          </cell>
          <cell r="E736" t="str">
            <v/>
          </cell>
          <cell r="J736">
            <v>0</v>
          </cell>
          <cell r="K736">
            <v>0</v>
          </cell>
          <cell r="M736">
            <v>0</v>
          </cell>
          <cell r="O736">
            <v>0</v>
          </cell>
          <cell r="Q736">
            <v>0</v>
          </cell>
          <cell r="U736">
            <v>0</v>
          </cell>
          <cell r="V736">
            <v>1</v>
          </cell>
        </row>
        <row r="737">
          <cell r="C737">
            <v>36031.300000000003</v>
          </cell>
          <cell r="E737" t="str">
            <v/>
          </cell>
          <cell r="J737">
            <v>0</v>
          </cell>
          <cell r="K737">
            <v>0</v>
          </cell>
          <cell r="M737">
            <v>0</v>
          </cell>
          <cell r="O737">
            <v>0</v>
          </cell>
          <cell r="Q737">
            <v>0</v>
          </cell>
          <cell r="U737">
            <v>0</v>
          </cell>
          <cell r="V737">
            <v>1</v>
          </cell>
        </row>
        <row r="738">
          <cell r="C738">
            <v>36041.300000000003</v>
          </cell>
          <cell r="E738" t="str">
            <v/>
          </cell>
          <cell r="J738">
            <v>0</v>
          </cell>
          <cell r="K738">
            <v>0</v>
          </cell>
          <cell r="M738">
            <v>0</v>
          </cell>
          <cell r="O738">
            <v>0</v>
          </cell>
          <cell r="Q738">
            <v>0</v>
          </cell>
          <cell r="U738">
            <v>0</v>
          </cell>
          <cell r="V738">
            <v>1</v>
          </cell>
        </row>
        <row r="739">
          <cell r="C739">
            <v>36051.300000000003</v>
          </cell>
          <cell r="P739">
            <v>8880.94</v>
          </cell>
        </row>
        <row r="740">
          <cell r="E740" t="str">
            <v>Sub Total</v>
          </cell>
          <cell r="O740">
            <v>9445.44</v>
          </cell>
        </row>
        <row r="741">
          <cell r="E741" t="str">
            <v>Biaya Tidak Langsung dan Laba</v>
          </cell>
          <cell r="J741">
            <v>0.1</v>
          </cell>
          <cell r="O741">
            <v>944.54</v>
          </cell>
        </row>
        <row r="742">
          <cell r="E742" t="str">
            <v>Jumlah Harga</v>
          </cell>
          <cell r="O742">
            <v>10389.98</v>
          </cell>
        </row>
        <row r="743">
          <cell r="D743">
            <v>36005</v>
          </cell>
          <cell r="E743" t="str">
            <v>Harga Satuan Pekerjaan</v>
          </cell>
          <cell r="J743" t="str">
            <v>m2</v>
          </cell>
          <cell r="K743" t="str">
            <v/>
          </cell>
          <cell r="O743">
            <v>1038.998</v>
          </cell>
        </row>
        <row r="750">
          <cell r="E750" t="str">
            <v>Analisa Harga Satuan (Breakdown of Unit Rate)</v>
          </cell>
        </row>
        <row r="752">
          <cell r="E752" t="str">
            <v>Lokasi</v>
          </cell>
          <cell r="I752" t="str">
            <v>:</v>
          </cell>
          <cell r="J752" t="str">
            <v>Proyek PLB, Paket LCB-6 Lot-4</v>
          </cell>
        </row>
        <row r="753">
          <cell r="D753">
            <v>37000</v>
          </cell>
          <cell r="E753" t="str">
            <v>No. Item</v>
          </cell>
          <cell r="I753" t="str">
            <v>:</v>
          </cell>
          <cell r="J753" t="str">
            <v>4-1-5</v>
          </cell>
          <cell r="K753" t="str">
            <v>, 6-1-3</v>
          </cell>
          <cell r="Q753" t="str">
            <v>4-1-5</v>
          </cell>
          <cell r="R753" t="str">
            <v>, 6-1-3</v>
          </cell>
          <cell r="U753" t="str">
            <v>HSP Per</v>
          </cell>
        </row>
        <row r="754">
          <cell r="C754">
            <v>37000</v>
          </cell>
          <cell r="D754">
            <v>37000</v>
          </cell>
          <cell r="E754" t="str">
            <v>Item Pekerjaan</v>
          </cell>
          <cell r="I754" t="str">
            <v>:</v>
          </cell>
          <cell r="J754" t="str">
            <v>Kupasan Dengan alat berat</v>
          </cell>
          <cell r="Q754" t="str">
            <v>Volume</v>
          </cell>
          <cell r="R754" t="str">
            <v>=</v>
          </cell>
          <cell r="S754">
            <v>61770</v>
          </cell>
          <cell r="T754" t="str">
            <v>m3</v>
          </cell>
          <cell r="U754">
            <v>15</v>
          </cell>
          <cell r="V754" t="str">
            <v>m3</v>
          </cell>
        </row>
        <row r="755">
          <cell r="Q755" t="str">
            <v>UPAH</v>
          </cell>
          <cell r="R755" t="str">
            <v>BAHAN</v>
          </cell>
          <cell r="S755" t="str">
            <v>ALAT</v>
          </cell>
        </row>
        <row r="756">
          <cell r="D756">
            <v>37000</v>
          </cell>
          <cell r="E756" t="str">
            <v>Uraian Tugas</v>
          </cell>
          <cell r="I756" t="str">
            <v>:</v>
          </cell>
          <cell r="J756" t="str">
            <v>Mengupas, membentuk dan mengatur (leveling)</v>
          </cell>
          <cell r="Q756">
            <v>0</v>
          </cell>
          <cell r="R756">
            <v>49</v>
          </cell>
          <cell r="S756">
            <v>49479.61</v>
          </cell>
        </row>
        <row r="758">
          <cell r="D758">
            <v>37000</v>
          </cell>
          <cell r="E758" t="str">
            <v>Kapasitas Produksi</v>
          </cell>
          <cell r="I758" t="str">
            <v>:</v>
          </cell>
          <cell r="J758">
            <v>15</v>
          </cell>
          <cell r="K758" t="str">
            <v>m3</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cell r="Q760" t="str">
            <v>(Prod/Jam)/Nos</v>
          </cell>
          <cell r="R760" t="str">
            <v>Prod/Jam</v>
          </cell>
          <cell r="S760" t="str">
            <v>Jam Opr</v>
          </cell>
          <cell r="T760" t="str">
            <v>Prod/Hari</v>
          </cell>
          <cell r="U760" t="str">
            <v>Nos</v>
          </cell>
          <cell r="V760" t="str">
            <v>Involve</v>
          </cell>
        </row>
        <row r="761">
          <cell r="L761" t="str">
            <v>(Rp.)</v>
          </cell>
          <cell r="N761" t="str">
            <v>(Rp.)</v>
          </cell>
          <cell r="Q761">
            <v>1</v>
          </cell>
          <cell r="R761">
            <v>6.7751814781114117</v>
          </cell>
          <cell r="S761">
            <v>7</v>
          </cell>
          <cell r="T761">
            <v>47.42627034677988</v>
          </cell>
        </row>
        <row r="762">
          <cell r="E762" t="str">
            <v>I</v>
          </cell>
          <cell r="G762" t="str">
            <v>Bahan</v>
          </cell>
        </row>
        <row r="763">
          <cell r="C763">
            <v>37001.1</v>
          </cell>
          <cell r="E763" t="str">
            <v/>
          </cell>
          <cell r="J763">
            <v>0</v>
          </cell>
          <cell r="K763">
            <v>0</v>
          </cell>
          <cell r="M763">
            <v>0</v>
          </cell>
          <cell r="O763">
            <v>0</v>
          </cell>
          <cell r="Q763">
            <v>0</v>
          </cell>
          <cell r="U763">
            <v>0</v>
          </cell>
          <cell r="V763">
            <v>1</v>
          </cell>
        </row>
        <row r="764">
          <cell r="C764">
            <v>37011.1</v>
          </cell>
          <cell r="E764" t="str">
            <v/>
          </cell>
          <cell r="J764">
            <v>0</v>
          </cell>
          <cell r="K764">
            <v>0</v>
          </cell>
          <cell r="M764">
            <v>0</v>
          </cell>
          <cell r="O764">
            <v>0</v>
          </cell>
          <cell r="Q764">
            <v>0</v>
          </cell>
          <cell r="U764">
            <v>0</v>
          </cell>
          <cell r="V764">
            <v>1</v>
          </cell>
        </row>
        <row r="765">
          <cell r="C765">
            <v>37021.1</v>
          </cell>
          <cell r="E765" t="str">
            <v/>
          </cell>
          <cell r="I765" t="str">
            <v/>
          </cell>
          <cell r="J765">
            <v>0</v>
          </cell>
          <cell r="K765">
            <v>0</v>
          </cell>
          <cell r="M765">
            <v>0</v>
          </cell>
          <cell r="O765">
            <v>0</v>
          </cell>
          <cell r="Q765">
            <v>0</v>
          </cell>
          <cell r="U765">
            <v>0</v>
          </cell>
        </row>
        <row r="766">
          <cell r="C766">
            <v>37031.1</v>
          </cell>
          <cell r="E766" t="str">
            <v/>
          </cell>
          <cell r="J766">
            <v>0</v>
          </cell>
          <cell r="K766">
            <v>0</v>
          </cell>
          <cell r="M766">
            <v>0</v>
          </cell>
          <cell r="O766">
            <v>0</v>
          </cell>
          <cell r="Q766">
            <v>0</v>
          </cell>
          <cell r="U766">
            <v>0</v>
          </cell>
        </row>
        <row r="767">
          <cell r="C767">
            <v>37041.1</v>
          </cell>
          <cell r="E767" t="str">
            <v/>
          </cell>
          <cell r="J767">
            <v>0</v>
          </cell>
          <cell r="K767">
            <v>0</v>
          </cell>
          <cell r="M767">
            <v>0</v>
          </cell>
          <cell r="O767">
            <v>0</v>
          </cell>
          <cell r="Q767">
            <v>0</v>
          </cell>
        </row>
        <row r="768">
          <cell r="C768">
            <v>37051.1</v>
          </cell>
          <cell r="P768">
            <v>0</v>
          </cell>
        </row>
        <row r="769">
          <cell r="E769" t="str">
            <v>II</v>
          </cell>
          <cell r="G769" t="str">
            <v>Tenaga</v>
          </cell>
        </row>
        <row r="770">
          <cell r="C770">
            <v>37001.199999999997</v>
          </cell>
          <cell r="E770">
            <v>1</v>
          </cell>
          <cell r="G770" t="str">
            <v>Mandor</v>
          </cell>
          <cell r="J770" t="str">
            <v>OH</v>
          </cell>
          <cell r="K770">
            <v>1.4E-3</v>
          </cell>
          <cell r="M770">
            <v>35000</v>
          </cell>
          <cell r="O770">
            <v>49</v>
          </cell>
          <cell r="Q770">
            <v>711.39405520169817</v>
          </cell>
          <cell r="U770">
            <v>6.6666666666666666E-2</v>
          </cell>
          <cell r="V770">
            <v>1</v>
          </cell>
        </row>
        <row r="771">
          <cell r="C771">
            <v>37011.199999999997</v>
          </cell>
          <cell r="E771" t="str">
            <v/>
          </cell>
          <cell r="J771">
            <v>0</v>
          </cell>
          <cell r="K771">
            <v>0</v>
          </cell>
          <cell r="M771">
            <v>0</v>
          </cell>
          <cell r="O771">
            <v>0</v>
          </cell>
          <cell r="Q771">
            <v>0</v>
          </cell>
          <cell r="V771">
            <v>1</v>
          </cell>
        </row>
        <row r="772">
          <cell r="C772">
            <v>37021.199999999997</v>
          </cell>
          <cell r="E772" t="str">
            <v/>
          </cell>
          <cell r="J772">
            <v>0</v>
          </cell>
          <cell r="K772">
            <v>0</v>
          </cell>
          <cell r="M772">
            <v>0</v>
          </cell>
          <cell r="O772">
            <v>0</v>
          </cell>
          <cell r="P772">
            <v>0.72150470991605176</v>
          </cell>
          <cell r="Q772">
            <v>0</v>
          </cell>
          <cell r="V772">
            <v>1</v>
          </cell>
        </row>
        <row r="773">
          <cell r="C773">
            <v>37031.199999999997</v>
          </cell>
          <cell r="E773" t="str">
            <v/>
          </cell>
          <cell r="J773">
            <v>0</v>
          </cell>
          <cell r="K773">
            <v>0</v>
          </cell>
          <cell r="M773">
            <v>0</v>
          </cell>
          <cell r="O773">
            <v>0</v>
          </cell>
          <cell r="Q773">
            <v>0</v>
          </cell>
          <cell r="V773">
            <v>1</v>
          </cell>
        </row>
        <row r="774">
          <cell r="C774">
            <v>37041.199999999997</v>
          </cell>
          <cell r="E774" t="str">
            <v/>
          </cell>
          <cell r="J774">
            <v>0</v>
          </cell>
          <cell r="K774">
            <v>0</v>
          </cell>
          <cell r="M774">
            <v>0</v>
          </cell>
          <cell r="O774">
            <v>0</v>
          </cell>
          <cell r="Q774">
            <v>0</v>
          </cell>
          <cell r="V774">
            <v>1</v>
          </cell>
        </row>
        <row r="775">
          <cell r="C775">
            <v>37051.199999999997</v>
          </cell>
          <cell r="P775">
            <v>49</v>
          </cell>
        </row>
        <row r="777">
          <cell r="E777" t="str">
            <v>III</v>
          </cell>
          <cell r="G777" t="str">
            <v>Alat</v>
          </cell>
        </row>
        <row r="778">
          <cell r="C778">
            <v>37001.300000000003</v>
          </cell>
          <cell r="E778">
            <v>1</v>
          </cell>
          <cell r="G778" t="str">
            <v>Bulldozer D65</v>
          </cell>
          <cell r="J778" t="str">
            <v>jam</v>
          </cell>
          <cell r="K778">
            <v>0.14749999999999999</v>
          </cell>
          <cell r="M778">
            <v>335455</v>
          </cell>
          <cell r="O778">
            <v>49479.61</v>
          </cell>
          <cell r="Q778">
            <v>6.7751814781114117</v>
          </cell>
          <cell r="R778">
            <v>6.7751814781114117</v>
          </cell>
          <cell r="U778">
            <v>1</v>
          </cell>
          <cell r="V778">
            <v>1</v>
          </cell>
        </row>
        <row r="779">
          <cell r="C779">
            <v>37011.300000000003</v>
          </cell>
          <cell r="E779" t="str">
            <v/>
          </cell>
          <cell r="J779">
            <v>0</v>
          </cell>
          <cell r="K779">
            <v>0</v>
          </cell>
          <cell r="M779">
            <v>0</v>
          </cell>
          <cell r="O779">
            <v>0</v>
          </cell>
          <cell r="Q779">
            <v>0</v>
          </cell>
          <cell r="U779">
            <v>0</v>
          </cell>
          <cell r="V779">
            <v>1</v>
          </cell>
        </row>
        <row r="780">
          <cell r="C780">
            <v>37021.300000000003</v>
          </cell>
          <cell r="E780" t="str">
            <v/>
          </cell>
          <cell r="J780">
            <v>0</v>
          </cell>
          <cell r="K780">
            <v>0</v>
          </cell>
          <cell r="M780">
            <v>0</v>
          </cell>
          <cell r="O780">
            <v>0</v>
          </cell>
          <cell r="Q780">
            <v>0</v>
          </cell>
          <cell r="U780">
            <v>0</v>
          </cell>
          <cell r="V780">
            <v>1</v>
          </cell>
        </row>
        <row r="781">
          <cell r="C781">
            <v>37031.300000000003</v>
          </cell>
          <cell r="E781" t="str">
            <v/>
          </cell>
          <cell r="J781">
            <v>0</v>
          </cell>
          <cell r="K781">
            <v>0</v>
          </cell>
          <cell r="M781">
            <v>0</v>
          </cell>
          <cell r="O781">
            <v>0</v>
          </cell>
          <cell r="Q781">
            <v>0</v>
          </cell>
          <cell r="U781">
            <v>0</v>
          </cell>
          <cell r="V781">
            <v>1</v>
          </cell>
        </row>
        <row r="782">
          <cell r="C782">
            <v>37041.300000000003</v>
          </cell>
          <cell r="E782" t="str">
            <v/>
          </cell>
          <cell r="J782">
            <v>0</v>
          </cell>
          <cell r="K782">
            <v>0</v>
          </cell>
          <cell r="M782">
            <v>0</v>
          </cell>
          <cell r="O782">
            <v>0</v>
          </cell>
          <cell r="Q782">
            <v>0</v>
          </cell>
          <cell r="U782">
            <v>0</v>
          </cell>
          <cell r="V782">
            <v>1</v>
          </cell>
        </row>
        <row r="783">
          <cell r="C783">
            <v>37051.300000000003</v>
          </cell>
          <cell r="P783">
            <v>49479.61</v>
          </cell>
        </row>
        <row r="784">
          <cell r="E784" t="str">
            <v>Sub Total</v>
          </cell>
          <cell r="O784">
            <v>49528.61</v>
          </cell>
        </row>
        <row r="785">
          <cell r="E785" t="str">
            <v>Biaya Tidak Langsung dan Laba</v>
          </cell>
          <cell r="J785">
            <v>0.1</v>
          </cell>
          <cell r="O785">
            <v>4952.8599999999997</v>
          </cell>
        </row>
        <row r="786">
          <cell r="E786" t="str">
            <v>Jumlah Harga</v>
          </cell>
          <cell r="O786">
            <v>54481.47</v>
          </cell>
        </row>
        <row r="787">
          <cell r="D787">
            <v>37005</v>
          </cell>
          <cell r="E787" t="str">
            <v>Harga Satuan Pekerjaan</v>
          </cell>
          <cell r="J787" t="str">
            <v>m3</v>
          </cell>
          <cell r="K787" t="str">
            <v/>
          </cell>
          <cell r="O787">
            <v>3632.098</v>
          </cell>
        </row>
        <row r="794">
          <cell r="E794" t="str">
            <v>Analisa Harga Satuan (Breakdown of Unit Rate)</v>
          </cell>
        </row>
        <row r="796">
          <cell r="E796" t="str">
            <v>Lokasi</v>
          </cell>
          <cell r="I796" t="str">
            <v>:</v>
          </cell>
          <cell r="J796" t="str">
            <v>Proyek PLB, Paket LCB-6 Lot-4</v>
          </cell>
        </row>
        <row r="797">
          <cell r="D797">
            <v>38000</v>
          </cell>
          <cell r="E797" t="str">
            <v>No. Item</v>
          </cell>
          <cell r="I797" t="str">
            <v>:</v>
          </cell>
          <cell r="J797" t="str">
            <v>4-1-6</v>
          </cell>
          <cell r="Q797" t="str">
            <v>4-1-6</v>
          </cell>
          <cell r="R797">
            <v>0</v>
          </cell>
          <cell r="U797" t="str">
            <v>HSP Per</v>
          </cell>
        </row>
        <row r="798">
          <cell r="C798">
            <v>38000</v>
          </cell>
          <cell r="D798">
            <v>38000</v>
          </cell>
          <cell r="E798" t="str">
            <v>Item Pekerjaan</v>
          </cell>
          <cell r="I798" t="str">
            <v>:</v>
          </cell>
          <cell r="J798" t="str">
            <v>Timbunan Tipe A dengan alat berat (untuk Sal. Irigasi &amp; Jl. Tani) tanpa dump truck L&lt; 50 m (Kepadatan 90%)</v>
          </cell>
          <cell r="Q798" t="str">
            <v>Volume</v>
          </cell>
          <cell r="R798" t="str">
            <v>=</v>
          </cell>
          <cell r="S798">
            <v>102279.1</v>
          </cell>
          <cell r="T798" t="str">
            <v>m3</v>
          </cell>
          <cell r="U798">
            <v>100</v>
          </cell>
          <cell r="V798" t="str">
            <v>m3</v>
          </cell>
        </row>
        <row r="799">
          <cell r="Q799" t="str">
            <v>UPAH</v>
          </cell>
          <cell r="R799" t="str">
            <v>BAHAN</v>
          </cell>
          <cell r="S799" t="str">
            <v>ALAT</v>
          </cell>
        </row>
        <row r="800">
          <cell r="D800">
            <v>38000</v>
          </cell>
          <cell r="E800" t="str">
            <v>Uraian Tugas</v>
          </cell>
          <cell r="I800" t="str">
            <v>:</v>
          </cell>
          <cell r="J800" t="str">
            <v>Motong dan membentuk sawah, menebar dan memadatkan timbunan</v>
          </cell>
          <cell r="Q800">
            <v>300000</v>
          </cell>
          <cell r="R800">
            <v>56</v>
          </cell>
          <cell r="S800">
            <v>1128610.58</v>
          </cell>
        </row>
        <row r="802">
          <cell r="D802">
            <v>38000</v>
          </cell>
          <cell r="E802" t="str">
            <v>Kapasitas Produksi</v>
          </cell>
          <cell r="I802" t="str">
            <v>:</v>
          </cell>
          <cell r="J802">
            <v>100</v>
          </cell>
          <cell r="K802" t="str">
            <v>m3</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cell r="Q804" t="str">
            <v>(Prod/Jam)/Nos</v>
          </cell>
          <cell r="R804" t="str">
            <v>Prod/Jam</v>
          </cell>
          <cell r="S804" t="str">
            <v>Jam Opr</v>
          </cell>
          <cell r="T804" t="str">
            <v>Prod/Hari</v>
          </cell>
          <cell r="U804" t="str">
            <v>Nos</v>
          </cell>
          <cell r="V804" t="str">
            <v>Involve</v>
          </cell>
        </row>
        <row r="805">
          <cell r="L805" t="str">
            <v>(Rp.)</v>
          </cell>
          <cell r="N805" t="str">
            <v>(Rp.)</v>
          </cell>
          <cell r="Q805">
            <v>1</v>
          </cell>
          <cell r="R805">
            <v>0.88160666501963769</v>
          </cell>
          <cell r="S805">
            <v>7</v>
          </cell>
          <cell r="T805">
            <v>6.1712466551374643</v>
          </cell>
        </row>
        <row r="806">
          <cell r="E806" t="str">
            <v>I</v>
          </cell>
          <cell r="G806" t="str">
            <v>Bahan</v>
          </cell>
        </row>
        <row r="807">
          <cell r="C807">
            <v>38001.1</v>
          </cell>
          <cell r="E807">
            <v>1</v>
          </cell>
          <cell r="G807" t="str">
            <v>Tanah Biasa</v>
          </cell>
          <cell r="J807" t="str">
            <v>m3</v>
          </cell>
          <cell r="K807">
            <v>120</v>
          </cell>
          <cell r="M807">
            <v>2500</v>
          </cell>
          <cell r="O807">
            <v>300000</v>
          </cell>
          <cell r="Q807">
            <v>120</v>
          </cell>
          <cell r="U807">
            <v>120</v>
          </cell>
          <cell r="V807">
            <v>1</v>
          </cell>
        </row>
        <row r="808">
          <cell r="C808">
            <v>38011.1</v>
          </cell>
          <cell r="E808" t="str">
            <v/>
          </cell>
          <cell r="J808">
            <v>0</v>
          </cell>
          <cell r="K808">
            <v>0</v>
          </cell>
          <cell r="M808">
            <v>0</v>
          </cell>
          <cell r="O808">
            <v>0</v>
          </cell>
          <cell r="Q808">
            <v>0</v>
          </cell>
          <cell r="U808">
            <v>0</v>
          </cell>
          <cell r="V808">
            <v>1</v>
          </cell>
        </row>
        <row r="809">
          <cell r="C809">
            <v>38021.1</v>
          </cell>
          <cell r="E809" t="str">
            <v/>
          </cell>
          <cell r="I809" t="str">
            <v/>
          </cell>
          <cell r="J809">
            <v>0</v>
          </cell>
          <cell r="K809">
            <v>0</v>
          </cell>
          <cell r="M809">
            <v>0</v>
          </cell>
          <cell r="O809">
            <v>0</v>
          </cell>
          <cell r="Q809">
            <v>0</v>
          </cell>
          <cell r="U809">
            <v>0</v>
          </cell>
        </row>
        <row r="810">
          <cell r="C810">
            <v>38031.1</v>
          </cell>
          <cell r="E810" t="str">
            <v/>
          </cell>
          <cell r="J810">
            <v>0</v>
          </cell>
          <cell r="K810">
            <v>0</v>
          </cell>
          <cell r="M810">
            <v>0</v>
          </cell>
          <cell r="O810">
            <v>0</v>
          </cell>
          <cell r="Q810">
            <v>0</v>
          </cell>
          <cell r="U810">
            <v>0</v>
          </cell>
        </row>
        <row r="811">
          <cell r="C811">
            <v>38041.1</v>
          </cell>
          <cell r="E811" t="str">
            <v/>
          </cell>
          <cell r="J811">
            <v>0</v>
          </cell>
          <cell r="K811">
            <v>0</v>
          </cell>
          <cell r="M811">
            <v>0</v>
          </cell>
          <cell r="O811">
            <v>0</v>
          </cell>
          <cell r="Q811">
            <v>0</v>
          </cell>
        </row>
        <row r="812">
          <cell r="C812">
            <v>38051.1</v>
          </cell>
          <cell r="P812">
            <v>300000</v>
          </cell>
        </row>
        <row r="813">
          <cell r="E813" t="str">
            <v>II</v>
          </cell>
          <cell r="G813" t="str">
            <v>Tenaga</v>
          </cell>
        </row>
        <row r="814">
          <cell r="C814">
            <v>38001.199999999997</v>
          </cell>
          <cell r="E814">
            <v>1</v>
          </cell>
          <cell r="G814" t="str">
            <v>Mandor</v>
          </cell>
          <cell r="J814" t="str">
            <v>OH</v>
          </cell>
          <cell r="K814">
            <v>1.6000000000000001E-3</v>
          </cell>
          <cell r="M814">
            <v>35000</v>
          </cell>
          <cell r="O814">
            <v>56</v>
          </cell>
          <cell r="Q814">
            <v>617.12466551374644</v>
          </cell>
          <cell r="U814">
            <v>0.01</v>
          </cell>
          <cell r="V814">
            <v>1</v>
          </cell>
        </row>
        <row r="815">
          <cell r="C815">
            <v>38011.199999999997</v>
          </cell>
          <cell r="E815" t="str">
            <v/>
          </cell>
          <cell r="J815">
            <v>0</v>
          </cell>
          <cell r="K815">
            <v>0</v>
          </cell>
          <cell r="M815">
            <v>0</v>
          </cell>
          <cell r="O815">
            <v>0</v>
          </cell>
          <cell r="P815">
            <v>0.81532119292223815</v>
          </cell>
          <cell r="Q815">
            <v>0</v>
          </cell>
          <cell r="V815">
            <v>1</v>
          </cell>
        </row>
        <row r="816">
          <cell r="C816">
            <v>38021.199999999997</v>
          </cell>
          <cell r="E816" t="str">
            <v/>
          </cell>
          <cell r="J816">
            <v>0</v>
          </cell>
          <cell r="K816">
            <v>0</v>
          </cell>
          <cell r="M816">
            <v>0</v>
          </cell>
          <cell r="O816">
            <v>0</v>
          </cell>
          <cell r="Q816">
            <v>0</v>
          </cell>
          <cell r="V816">
            <v>1</v>
          </cell>
        </row>
        <row r="817">
          <cell r="C817">
            <v>38031.199999999997</v>
          </cell>
          <cell r="E817" t="str">
            <v/>
          </cell>
          <cell r="J817">
            <v>0</v>
          </cell>
          <cell r="K817">
            <v>0</v>
          </cell>
          <cell r="M817">
            <v>0</v>
          </cell>
          <cell r="O817">
            <v>0</v>
          </cell>
          <cell r="Q817">
            <v>0</v>
          </cell>
          <cell r="V817">
            <v>1</v>
          </cell>
        </row>
        <row r="818">
          <cell r="C818">
            <v>38041.199999999997</v>
          </cell>
          <cell r="E818" t="str">
            <v/>
          </cell>
          <cell r="J818">
            <v>0</v>
          </cell>
          <cell r="K818">
            <v>0</v>
          </cell>
          <cell r="M818">
            <v>0</v>
          </cell>
          <cell r="O818">
            <v>0</v>
          </cell>
          <cell r="Q818">
            <v>0</v>
          </cell>
          <cell r="V818">
            <v>1</v>
          </cell>
        </row>
        <row r="819">
          <cell r="C819">
            <v>38051.199999999997</v>
          </cell>
          <cell r="P819">
            <v>56</v>
          </cell>
        </row>
        <row r="821">
          <cell r="E821" t="str">
            <v>III</v>
          </cell>
          <cell r="G821" t="str">
            <v>Alat</v>
          </cell>
        </row>
        <row r="822">
          <cell r="C822">
            <v>38001.300000000003</v>
          </cell>
          <cell r="E822">
            <v>1</v>
          </cell>
          <cell r="G822" t="str">
            <v>Bulldozer D65</v>
          </cell>
          <cell r="H822" t="str">
            <v>(collect)</v>
          </cell>
          <cell r="J822" t="str">
            <v>jam</v>
          </cell>
          <cell r="K822">
            <v>1.1342000000000001</v>
          </cell>
          <cell r="M822">
            <v>335455</v>
          </cell>
          <cell r="O822">
            <v>380473.06</v>
          </cell>
          <cell r="Q822">
            <v>0.8816066650196378</v>
          </cell>
          <cell r="R822">
            <v>0.88160666501963769</v>
          </cell>
          <cell r="U822">
            <v>1</v>
          </cell>
          <cell r="V822">
            <v>1</v>
          </cell>
        </row>
        <row r="823">
          <cell r="C823">
            <v>38011.300000000003</v>
          </cell>
          <cell r="E823">
            <v>2</v>
          </cell>
          <cell r="G823" t="str">
            <v>Vibratory Roller, 10 ton</v>
          </cell>
          <cell r="J823" t="str">
            <v>jam</v>
          </cell>
          <cell r="K823">
            <v>1.6447000000000001</v>
          </cell>
          <cell r="M823">
            <v>223545</v>
          </cell>
          <cell r="O823">
            <v>367664.46</v>
          </cell>
          <cell r="Q823">
            <v>0.60798374999999993</v>
          </cell>
          <cell r="R823">
            <v>0.60798374999999993</v>
          </cell>
          <cell r="U823">
            <v>1.4500497176439959</v>
          </cell>
          <cell r="V823">
            <v>1</v>
          </cell>
        </row>
        <row r="824">
          <cell r="C824">
            <v>38021.300000000003</v>
          </cell>
          <cell r="E824">
            <v>3</v>
          </cell>
          <cell r="G824" t="str">
            <v>Bulldozer D65</v>
          </cell>
          <cell r="H824" t="str">
            <v>(spread)</v>
          </cell>
          <cell r="J824" t="str">
            <v>jam</v>
          </cell>
          <cell r="K824">
            <v>1.1342000000000001</v>
          </cell>
          <cell r="M824">
            <v>335455</v>
          </cell>
          <cell r="O824">
            <v>380473.06</v>
          </cell>
          <cell r="Q824">
            <v>0.8816066650196378</v>
          </cell>
          <cell r="R824">
            <v>0.88160666501963769</v>
          </cell>
          <cell r="U824">
            <v>1</v>
          </cell>
          <cell r="V824">
            <v>1</v>
          </cell>
        </row>
        <row r="825">
          <cell r="C825">
            <v>38031.300000000003</v>
          </cell>
          <cell r="E825" t="str">
            <v/>
          </cell>
          <cell r="J825">
            <v>0</v>
          </cell>
          <cell r="K825">
            <v>0</v>
          </cell>
          <cell r="M825">
            <v>0</v>
          </cell>
          <cell r="O825">
            <v>0</v>
          </cell>
          <cell r="Q825">
            <v>0</v>
          </cell>
          <cell r="U825">
            <v>0</v>
          </cell>
          <cell r="V825">
            <v>1</v>
          </cell>
        </row>
        <row r="826">
          <cell r="C826">
            <v>38041.300000000003</v>
          </cell>
          <cell r="E826" t="str">
            <v/>
          </cell>
          <cell r="J826">
            <v>0</v>
          </cell>
          <cell r="K826">
            <v>0</v>
          </cell>
          <cell r="M826">
            <v>0</v>
          </cell>
          <cell r="O826">
            <v>0</v>
          </cell>
          <cell r="Q826">
            <v>0</v>
          </cell>
          <cell r="U826">
            <v>0</v>
          </cell>
          <cell r="V826">
            <v>1</v>
          </cell>
        </row>
        <row r="827">
          <cell r="C827">
            <v>38051.300000000003</v>
          </cell>
          <cell r="P827">
            <v>1128610.58</v>
          </cell>
        </row>
        <row r="828">
          <cell r="E828" t="str">
            <v>Sub Total</v>
          </cell>
          <cell r="O828">
            <v>1428666.58</v>
          </cell>
        </row>
        <row r="829">
          <cell r="E829" t="str">
            <v>Biaya Tidak Langsung dan Laba</v>
          </cell>
          <cell r="J829">
            <v>0.1</v>
          </cell>
          <cell r="O829">
            <v>142866.65</v>
          </cell>
        </row>
        <row r="830">
          <cell r="E830" t="str">
            <v>Jumlah Harga</v>
          </cell>
          <cell r="O830">
            <v>1571533.23</v>
          </cell>
        </row>
        <row r="831">
          <cell r="D831">
            <v>38005</v>
          </cell>
          <cell r="E831" t="str">
            <v>Harga Satuan Pekerjaan</v>
          </cell>
          <cell r="J831" t="str">
            <v>m3</v>
          </cell>
          <cell r="K831" t="str">
            <v/>
          </cell>
          <cell r="O831">
            <v>15715.3323</v>
          </cell>
        </row>
        <row r="838">
          <cell r="E838" t="str">
            <v>Analisa Harga Satuan (Breakdown of Unit Rate)</v>
          </cell>
        </row>
        <row r="840">
          <cell r="E840" t="str">
            <v>Lokasi</v>
          </cell>
          <cell r="I840" t="str">
            <v>:</v>
          </cell>
          <cell r="J840" t="str">
            <v>Proyek PLB, Paket LCB-6 Lot-4</v>
          </cell>
        </row>
        <row r="841">
          <cell r="D841">
            <v>39000</v>
          </cell>
          <cell r="E841" t="str">
            <v>No. Item</v>
          </cell>
          <cell r="I841" t="str">
            <v>:</v>
          </cell>
          <cell r="J841" t="str">
            <v>4-1-7a</v>
          </cell>
          <cell r="Q841" t="str">
            <v>4-1-7a</v>
          </cell>
          <cell r="R841">
            <v>0</v>
          </cell>
          <cell r="U841" t="str">
            <v>HSP Per</v>
          </cell>
        </row>
        <row r="842">
          <cell r="C842">
            <v>39000</v>
          </cell>
          <cell r="D842">
            <v>39000</v>
          </cell>
          <cell r="E842" t="str">
            <v>Item Pekerjaan</v>
          </cell>
          <cell r="I842" t="str">
            <v>:</v>
          </cell>
          <cell r="J842" t="str">
            <v xml:space="preserve">Timbunan Tipe A dengan alat berat (90%) dlm areal proyek (material Bekas galian) dengan dump truck 50&lt;L &lt; 500 m </v>
          </cell>
          <cell r="Q842" t="str">
            <v>Volume</v>
          </cell>
          <cell r="R842" t="str">
            <v>=</v>
          </cell>
          <cell r="S842">
            <v>10035</v>
          </cell>
          <cell r="T842" t="str">
            <v>m3</v>
          </cell>
          <cell r="U842">
            <v>100</v>
          </cell>
          <cell r="V842" t="str">
            <v>m3</v>
          </cell>
        </row>
        <row r="843">
          <cell r="Q843" t="str">
            <v>UPAH</v>
          </cell>
          <cell r="R843" t="str">
            <v>BAHAN</v>
          </cell>
          <cell r="S843" t="str">
            <v>ALAT</v>
          </cell>
        </row>
        <row r="844">
          <cell r="D844">
            <v>39000</v>
          </cell>
          <cell r="E844" t="str">
            <v>Uraian Tugas</v>
          </cell>
          <cell r="I844" t="str">
            <v>:</v>
          </cell>
          <cell r="J844" t="str">
            <v>Mengambil dari lokasi proyek, membawa (Transport), menebar dan memadatkan timbunan</v>
          </cell>
          <cell r="Q844">
            <v>300000</v>
          </cell>
          <cell r="R844">
            <v>91</v>
          </cell>
          <cell r="S844">
            <v>1410988.48</v>
          </cell>
        </row>
        <row r="846">
          <cell r="D846">
            <v>39000</v>
          </cell>
          <cell r="E846" t="str">
            <v>Kapasitas Produksi</v>
          </cell>
          <cell r="I846" t="str">
            <v>:</v>
          </cell>
          <cell r="J846">
            <v>100</v>
          </cell>
          <cell r="K846" t="str">
            <v>m3</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cell r="Q848" t="str">
            <v>(Prod/Jam)/Nos</v>
          </cell>
          <cell r="R848" t="str">
            <v>Prod/Jam</v>
          </cell>
          <cell r="S848" t="str">
            <v>Jam Opr</v>
          </cell>
          <cell r="T848" t="str">
            <v>Prod/Hari</v>
          </cell>
          <cell r="U848" t="str">
            <v>Nos</v>
          </cell>
          <cell r="V848" t="str">
            <v>Involve</v>
          </cell>
        </row>
        <row r="849">
          <cell r="L849" t="str">
            <v>(Rp.)</v>
          </cell>
          <cell r="N849" t="str">
            <v>(Rp.)</v>
          </cell>
          <cell r="Q849">
            <v>1</v>
          </cell>
          <cell r="R849">
            <v>0.54012775384615397</v>
          </cell>
          <cell r="S849">
            <v>7</v>
          </cell>
          <cell r="T849">
            <v>3.7808942769230778</v>
          </cell>
        </row>
        <row r="850">
          <cell r="E850" t="str">
            <v>I</v>
          </cell>
          <cell r="G850" t="str">
            <v>Bahan</v>
          </cell>
        </row>
        <row r="851">
          <cell r="C851">
            <v>39001.1</v>
          </cell>
          <cell r="E851">
            <v>1</v>
          </cell>
          <cell r="G851" t="str">
            <v>Tanah Biasa</v>
          </cell>
          <cell r="J851" t="str">
            <v>m3</v>
          </cell>
          <cell r="K851">
            <v>120</v>
          </cell>
          <cell r="M851">
            <v>2500</v>
          </cell>
          <cell r="O851">
            <v>300000</v>
          </cell>
          <cell r="Q851">
            <v>120</v>
          </cell>
          <cell r="U851">
            <v>120</v>
          </cell>
          <cell r="V851">
            <v>1</v>
          </cell>
        </row>
        <row r="852">
          <cell r="C852">
            <v>39011.1</v>
          </cell>
          <cell r="E852" t="str">
            <v/>
          </cell>
          <cell r="J852">
            <v>0</v>
          </cell>
          <cell r="K852">
            <v>0</v>
          </cell>
          <cell r="M852">
            <v>0</v>
          </cell>
          <cell r="O852">
            <v>0</v>
          </cell>
          <cell r="Q852">
            <v>0</v>
          </cell>
          <cell r="U852">
            <v>0</v>
          </cell>
          <cell r="V852">
            <v>1</v>
          </cell>
        </row>
        <row r="853">
          <cell r="C853">
            <v>39021.1</v>
          </cell>
          <cell r="E853" t="str">
            <v/>
          </cell>
          <cell r="I853" t="str">
            <v/>
          </cell>
          <cell r="J853">
            <v>0</v>
          </cell>
          <cell r="K853">
            <v>0</v>
          </cell>
          <cell r="M853">
            <v>0</v>
          </cell>
          <cell r="O853">
            <v>0</v>
          </cell>
          <cell r="Q853">
            <v>0</v>
          </cell>
          <cell r="U853">
            <v>0</v>
          </cell>
        </row>
        <row r="854">
          <cell r="C854">
            <v>39031.1</v>
          </cell>
          <cell r="E854" t="str">
            <v/>
          </cell>
          <cell r="J854">
            <v>0</v>
          </cell>
          <cell r="K854">
            <v>0</v>
          </cell>
          <cell r="M854">
            <v>0</v>
          </cell>
          <cell r="O854">
            <v>0</v>
          </cell>
          <cell r="Q854">
            <v>0</v>
          </cell>
          <cell r="U854">
            <v>0</v>
          </cell>
        </row>
        <row r="855">
          <cell r="C855">
            <v>39041.1</v>
          </cell>
          <cell r="E855" t="str">
            <v/>
          </cell>
          <cell r="J855">
            <v>0</v>
          </cell>
          <cell r="K855">
            <v>0</v>
          </cell>
          <cell r="M855">
            <v>0</v>
          </cell>
          <cell r="O855">
            <v>0</v>
          </cell>
          <cell r="Q855">
            <v>0</v>
          </cell>
        </row>
        <row r="856">
          <cell r="C856">
            <v>39051.1</v>
          </cell>
          <cell r="P856">
            <v>300000</v>
          </cell>
        </row>
        <row r="857">
          <cell r="E857" t="str">
            <v>II</v>
          </cell>
          <cell r="G857" t="str">
            <v>Tenaga</v>
          </cell>
        </row>
        <row r="858">
          <cell r="C858">
            <v>39001.199999999997</v>
          </cell>
          <cell r="E858">
            <v>1</v>
          </cell>
          <cell r="G858" t="str">
            <v>Mandor</v>
          </cell>
          <cell r="J858" t="str">
            <v>OH</v>
          </cell>
          <cell r="K858">
            <v>2.5999999999999999E-3</v>
          </cell>
          <cell r="M858">
            <v>35000</v>
          </cell>
          <cell r="O858">
            <v>91</v>
          </cell>
          <cell r="Q858">
            <v>378.08942769230777</v>
          </cell>
          <cell r="U858">
            <v>0.01</v>
          </cell>
          <cell r="V858">
            <v>1</v>
          </cell>
        </row>
        <row r="859">
          <cell r="C859">
            <v>39011.199999999997</v>
          </cell>
          <cell r="E859" t="str">
            <v/>
          </cell>
          <cell r="J859">
            <v>0</v>
          </cell>
          <cell r="K859">
            <v>0</v>
          </cell>
          <cell r="M859">
            <v>0</v>
          </cell>
          <cell r="O859">
            <v>0</v>
          </cell>
          <cell r="Q859">
            <v>0</v>
          </cell>
          <cell r="V859">
            <v>1</v>
          </cell>
        </row>
        <row r="860">
          <cell r="C860">
            <v>39021.199999999997</v>
          </cell>
          <cell r="E860" t="str">
            <v/>
          </cell>
          <cell r="J860">
            <v>0</v>
          </cell>
          <cell r="K860">
            <v>0</v>
          </cell>
          <cell r="M860">
            <v>0</v>
          </cell>
          <cell r="O860">
            <v>0</v>
          </cell>
          <cell r="P860">
            <v>0.78768431316749798</v>
          </cell>
          <cell r="Q860">
            <v>0</v>
          </cell>
          <cell r="V860">
            <v>1</v>
          </cell>
        </row>
        <row r="861">
          <cell r="C861">
            <v>39031.199999999997</v>
          </cell>
          <cell r="E861" t="str">
            <v/>
          </cell>
          <cell r="J861">
            <v>0</v>
          </cell>
          <cell r="K861">
            <v>0</v>
          </cell>
          <cell r="M861">
            <v>0</v>
          </cell>
          <cell r="O861">
            <v>0</v>
          </cell>
          <cell r="Q861">
            <v>0</v>
          </cell>
          <cell r="V861">
            <v>1</v>
          </cell>
        </row>
        <row r="862">
          <cell r="C862">
            <v>39041.199999999997</v>
          </cell>
          <cell r="E862" t="str">
            <v/>
          </cell>
          <cell r="J862">
            <v>0</v>
          </cell>
          <cell r="K862">
            <v>0</v>
          </cell>
          <cell r="M862">
            <v>0</v>
          </cell>
          <cell r="O862">
            <v>0</v>
          </cell>
          <cell r="Q862">
            <v>0</v>
          </cell>
          <cell r="V862">
            <v>1</v>
          </cell>
        </row>
        <row r="863">
          <cell r="C863">
            <v>39051.199999999997</v>
          </cell>
          <cell r="P863">
            <v>91</v>
          </cell>
        </row>
        <row r="865">
          <cell r="E865" t="str">
            <v>III</v>
          </cell>
          <cell r="G865" t="str">
            <v>Alat</v>
          </cell>
        </row>
        <row r="866">
          <cell r="C866">
            <v>39001.300000000003</v>
          </cell>
          <cell r="E866">
            <v>1</v>
          </cell>
          <cell r="G866" t="str">
            <v>Excavator, 0.7 m3</v>
          </cell>
          <cell r="H866" t="str">
            <v>(loading)</v>
          </cell>
          <cell r="J866" t="str">
            <v>jam</v>
          </cell>
          <cell r="K866">
            <v>1.8513999999999999</v>
          </cell>
          <cell r="M866">
            <v>239115</v>
          </cell>
          <cell r="O866">
            <v>442697.51</v>
          </cell>
          <cell r="Q866">
            <v>0.54012775384615397</v>
          </cell>
          <cell r="R866">
            <v>0.54012775384615397</v>
          </cell>
          <cell r="U866">
            <v>1</v>
          </cell>
          <cell r="V866">
            <v>1</v>
          </cell>
        </row>
        <row r="867">
          <cell r="C867">
            <v>39011.300000000003</v>
          </cell>
          <cell r="E867">
            <v>2</v>
          </cell>
          <cell r="G867" t="str">
            <v>Dump Truck 6 ton</v>
          </cell>
          <cell r="J867" t="str">
            <v>jam</v>
          </cell>
          <cell r="K867">
            <v>2.9066999999999998</v>
          </cell>
          <cell r="M867">
            <v>75740</v>
          </cell>
          <cell r="O867">
            <v>220153.45</v>
          </cell>
          <cell r="Q867">
            <v>0.34402594218434401</v>
          </cell>
          <cell r="R867">
            <v>0.34402594218434401</v>
          </cell>
          <cell r="U867">
            <v>1.5700204188576283</v>
          </cell>
          <cell r="V867">
            <v>1</v>
          </cell>
        </row>
        <row r="868">
          <cell r="C868">
            <v>39021.300000000003</v>
          </cell>
          <cell r="E868">
            <v>3</v>
          </cell>
          <cell r="G868" t="str">
            <v>Bulldozer D65</v>
          </cell>
          <cell r="J868" t="str">
            <v>jam</v>
          </cell>
          <cell r="K868">
            <v>1.1342000000000001</v>
          </cell>
          <cell r="M868">
            <v>335455</v>
          </cell>
          <cell r="O868">
            <v>380473.06</v>
          </cell>
          <cell r="Q868">
            <v>0.8816066650196378</v>
          </cell>
          <cell r="R868">
            <v>0.88160666501963769</v>
          </cell>
          <cell r="U868">
            <v>0.61266296555746058</v>
          </cell>
          <cell r="V868">
            <v>1</v>
          </cell>
        </row>
        <row r="869">
          <cell r="C869">
            <v>39031.300000000003</v>
          </cell>
          <cell r="E869">
            <v>4</v>
          </cell>
          <cell r="G869" t="str">
            <v>Vibratory Roller, 10 ton</v>
          </cell>
          <cell r="J869" t="str">
            <v>jam</v>
          </cell>
          <cell r="K869">
            <v>1.6447000000000001</v>
          </cell>
          <cell r="M869">
            <v>223545</v>
          </cell>
          <cell r="O869">
            <v>367664.46</v>
          </cell>
          <cell r="Q869">
            <v>0.60798374999999993</v>
          </cell>
          <cell r="R869">
            <v>0.60798374999999993</v>
          </cell>
          <cell r="U869">
            <v>0.88839176021752886</v>
          </cell>
          <cell r="V869">
            <v>1</v>
          </cell>
        </row>
        <row r="870">
          <cell r="C870">
            <v>39041.300000000003</v>
          </cell>
          <cell r="E870" t="str">
            <v/>
          </cell>
          <cell r="J870">
            <v>0</v>
          </cell>
          <cell r="K870">
            <v>0</v>
          </cell>
          <cell r="M870">
            <v>0</v>
          </cell>
          <cell r="O870">
            <v>0</v>
          </cell>
          <cell r="Q870">
            <v>0</v>
          </cell>
          <cell r="U870">
            <v>0</v>
          </cell>
          <cell r="V870">
            <v>1</v>
          </cell>
        </row>
        <row r="871">
          <cell r="C871">
            <v>39051.300000000003</v>
          </cell>
          <cell r="P871">
            <v>1410988.48</v>
          </cell>
        </row>
        <row r="872">
          <cell r="E872" t="str">
            <v>Sub Total</v>
          </cell>
          <cell r="O872">
            <v>1711079.48</v>
          </cell>
        </row>
        <row r="873">
          <cell r="E873" t="str">
            <v>Biaya Tidak Langsung dan Laba</v>
          </cell>
          <cell r="J873">
            <v>0.1</v>
          </cell>
          <cell r="O873">
            <v>171107.94</v>
          </cell>
        </row>
        <row r="874">
          <cell r="E874" t="str">
            <v>Jumlah Harga</v>
          </cell>
          <cell r="O874">
            <v>1882187.42</v>
          </cell>
        </row>
        <row r="875">
          <cell r="D875">
            <v>39005</v>
          </cell>
          <cell r="E875" t="str">
            <v>Harga Satuan Pekerjaan</v>
          </cell>
          <cell r="J875" t="str">
            <v>m3</v>
          </cell>
          <cell r="K875" t="str">
            <v/>
          </cell>
          <cell r="O875">
            <v>18821.874199999998</v>
          </cell>
        </row>
        <row r="882">
          <cell r="E882" t="str">
            <v>Analisa Harga Satuan (Breakdown of Unit Rate)</v>
          </cell>
        </row>
        <row r="884">
          <cell r="E884" t="str">
            <v>Lokasi</v>
          </cell>
          <cell r="I884" t="str">
            <v>:</v>
          </cell>
          <cell r="J884" t="str">
            <v>Proyek PLB, Paket LCB-6 Lot-4</v>
          </cell>
        </row>
        <row r="885">
          <cell r="D885">
            <v>40000</v>
          </cell>
          <cell r="E885" t="str">
            <v>No. Item</v>
          </cell>
          <cell r="I885" t="str">
            <v>:</v>
          </cell>
          <cell r="J885" t="str">
            <v>4-1-7b</v>
          </cell>
          <cell r="Q885" t="str">
            <v>4-1-7b</v>
          </cell>
          <cell r="R885">
            <v>0</v>
          </cell>
          <cell r="U885" t="str">
            <v>HSP Per</v>
          </cell>
        </row>
        <row r="886">
          <cell r="C886">
            <v>40000</v>
          </cell>
          <cell r="D886">
            <v>40000</v>
          </cell>
          <cell r="E886" t="str">
            <v>Item Pekerjaan</v>
          </cell>
          <cell r="I886" t="str">
            <v>:</v>
          </cell>
          <cell r="J886" t="str">
            <v>Timbunan dgn Alat Berat tipe A (90%) dari galian sawah 50 &lt; L &lt; 500 m</v>
          </cell>
          <cell r="Q886" t="str">
            <v>Volume</v>
          </cell>
          <cell r="R886" t="str">
            <v>=</v>
          </cell>
          <cell r="S886">
            <v>10035</v>
          </cell>
          <cell r="T886" t="str">
            <v>m3</v>
          </cell>
          <cell r="U886">
            <v>100</v>
          </cell>
          <cell r="V886" t="str">
            <v>m3</v>
          </cell>
        </row>
        <row r="887">
          <cell r="Q887" t="str">
            <v>UPAH</v>
          </cell>
          <cell r="R887" t="str">
            <v>BAHAN</v>
          </cell>
          <cell r="S887" t="str">
            <v>ALAT</v>
          </cell>
        </row>
        <row r="888">
          <cell r="D888">
            <v>40000</v>
          </cell>
          <cell r="E888" t="str">
            <v>Uraian Tugas</v>
          </cell>
          <cell r="I888" t="str">
            <v>:</v>
          </cell>
          <cell r="J888" t="str">
            <v>Menggali, mengambil dari sawah, membawa, menebar dan memadatkan timbunan</v>
          </cell>
          <cell r="Q888">
            <v>300000</v>
          </cell>
          <cell r="R888">
            <v>56</v>
          </cell>
          <cell r="S888">
            <v>1751759.94</v>
          </cell>
        </row>
        <row r="890">
          <cell r="D890">
            <v>40000</v>
          </cell>
          <cell r="E890" t="str">
            <v>Kapasitas Produksi</v>
          </cell>
          <cell r="I890" t="str">
            <v>:</v>
          </cell>
          <cell r="J890">
            <v>100</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cell r="Q892" t="str">
            <v>(Prod/Jam)/Nos</v>
          </cell>
          <cell r="R892" t="str">
            <v>Prod/Jam</v>
          </cell>
          <cell r="S892" t="str">
            <v>Jam Opr</v>
          </cell>
          <cell r="T892" t="str">
            <v>Prod/Hari</v>
          </cell>
          <cell r="U892" t="str">
            <v>Nos</v>
          </cell>
          <cell r="V892" t="str">
            <v>Involve</v>
          </cell>
        </row>
        <row r="893">
          <cell r="L893" t="str">
            <v>(Rp.)</v>
          </cell>
          <cell r="N893" t="str">
            <v>(Rp.)</v>
          </cell>
          <cell r="Q893">
            <v>1</v>
          </cell>
          <cell r="R893">
            <v>0.88160666501963769</v>
          </cell>
          <cell r="S893">
            <v>7</v>
          </cell>
          <cell r="T893">
            <v>6.1712466551374643</v>
          </cell>
        </row>
        <row r="894">
          <cell r="E894" t="str">
            <v>I</v>
          </cell>
          <cell r="G894" t="str">
            <v>Bahan</v>
          </cell>
        </row>
        <row r="895">
          <cell r="C895">
            <v>40001.1</v>
          </cell>
          <cell r="E895">
            <v>1</v>
          </cell>
          <cell r="G895" t="str">
            <v>Tanah Biasa</v>
          </cell>
          <cell r="J895" t="str">
            <v>m3</v>
          </cell>
          <cell r="K895">
            <v>120</v>
          </cell>
          <cell r="M895">
            <v>2500</v>
          </cell>
          <cell r="O895">
            <v>300000</v>
          </cell>
          <cell r="Q895">
            <v>120</v>
          </cell>
          <cell r="U895">
            <v>120</v>
          </cell>
          <cell r="V895">
            <v>1</v>
          </cell>
        </row>
        <row r="896">
          <cell r="C896">
            <v>40011.1</v>
          </cell>
          <cell r="E896" t="str">
            <v/>
          </cell>
          <cell r="J896">
            <v>0</v>
          </cell>
          <cell r="K896">
            <v>0</v>
          </cell>
          <cell r="M896">
            <v>0</v>
          </cell>
          <cell r="O896">
            <v>0</v>
          </cell>
          <cell r="Q896">
            <v>0</v>
          </cell>
          <cell r="U896">
            <v>0</v>
          </cell>
          <cell r="V896">
            <v>1</v>
          </cell>
        </row>
        <row r="897">
          <cell r="C897">
            <v>40021.1</v>
          </cell>
          <cell r="E897" t="str">
            <v/>
          </cell>
          <cell r="I897" t="str">
            <v/>
          </cell>
          <cell r="J897">
            <v>0</v>
          </cell>
          <cell r="K897">
            <v>0</v>
          </cell>
          <cell r="M897">
            <v>0</v>
          </cell>
          <cell r="O897">
            <v>0</v>
          </cell>
          <cell r="Q897">
            <v>0</v>
          </cell>
          <cell r="U897">
            <v>0</v>
          </cell>
        </row>
        <row r="898">
          <cell r="C898">
            <v>40031.1</v>
          </cell>
          <cell r="E898" t="str">
            <v/>
          </cell>
          <cell r="J898">
            <v>0</v>
          </cell>
          <cell r="K898">
            <v>0</v>
          </cell>
          <cell r="M898">
            <v>0</v>
          </cell>
          <cell r="O898">
            <v>0</v>
          </cell>
          <cell r="Q898">
            <v>0</v>
          </cell>
          <cell r="U898">
            <v>0</v>
          </cell>
        </row>
        <row r="899">
          <cell r="C899">
            <v>40041.1</v>
          </cell>
          <cell r="E899" t="str">
            <v/>
          </cell>
          <cell r="J899">
            <v>0</v>
          </cell>
          <cell r="K899">
            <v>0</v>
          </cell>
          <cell r="M899">
            <v>0</v>
          </cell>
          <cell r="O899">
            <v>0</v>
          </cell>
          <cell r="Q899">
            <v>0</v>
          </cell>
        </row>
        <row r="900">
          <cell r="C900">
            <v>40051.1</v>
          </cell>
          <cell r="P900">
            <v>300000</v>
          </cell>
        </row>
        <row r="901">
          <cell r="E901" t="str">
            <v>II</v>
          </cell>
          <cell r="G901" t="str">
            <v>Tenaga</v>
          </cell>
        </row>
        <row r="902">
          <cell r="C902">
            <v>40001.199999999997</v>
          </cell>
          <cell r="E902">
            <v>1</v>
          </cell>
          <cell r="G902" t="str">
            <v>Mandor</v>
          </cell>
          <cell r="J902" t="str">
            <v>OH</v>
          </cell>
          <cell r="K902">
            <v>1.6000000000000001E-3</v>
          </cell>
          <cell r="M902">
            <v>35000</v>
          </cell>
          <cell r="O902">
            <v>56</v>
          </cell>
          <cell r="Q902">
            <v>617.12466551374644</v>
          </cell>
          <cell r="U902">
            <v>0.01</v>
          </cell>
          <cell r="V902">
            <v>1</v>
          </cell>
        </row>
        <row r="903">
          <cell r="C903">
            <v>40011.199999999997</v>
          </cell>
          <cell r="E903" t="str">
            <v/>
          </cell>
          <cell r="J903">
            <v>0</v>
          </cell>
          <cell r="K903">
            <v>0</v>
          </cell>
          <cell r="M903">
            <v>0</v>
          </cell>
          <cell r="O903">
            <v>0</v>
          </cell>
          <cell r="Q903">
            <v>0</v>
          </cell>
          <cell r="V903">
            <v>1</v>
          </cell>
        </row>
        <row r="904">
          <cell r="C904">
            <v>40021.199999999997</v>
          </cell>
          <cell r="E904" t="str">
            <v/>
          </cell>
          <cell r="J904">
            <v>0</v>
          </cell>
          <cell r="K904">
            <v>0</v>
          </cell>
          <cell r="M904">
            <v>0</v>
          </cell>
          <cell r="O904">
            <v>0</v>
          </cell>
          <cell r="Q904">
            <v>0</v>
          </cell>
          <cell r="V904">
            <v>1</v>
          </cell>
        </row>
        <row r="905">
          <cell r="C905">
            <v>40031.199999999997</v>
          </cell>
          <cell r="E905" t="str">
            <v/>
          </cell>
          <cell r="J905">
            <v>0</v>
          </cell>
          <cell r="K905">
            <v>0</v>
          </cell>
          <cell r="M905">
            <v>0</v>
          </cell>
          <cell r="O905">
            <v>0</v>
          </cell>
          <cell r="P905">
            <v>0.79601488835147138</v>
          </cell>
          <cell r="Q905">
            <v>0</v>
          </cell>
          <cell r="V905">
            <v>1</v>
          </cell>
        </row>
        <row r="906">
          <cell r="C906">
            <v>40041.199999999997</v>
          </cell>
          <cell r="E906" t="str">
            <v/>
          </cell>
          <cell r="J906">
            <v>0</v>
          </cell>
          <cell r="K906">
            <v>0</v>
          </cell>
          <cell r="M906">
            <v>0</v>
          </cell>
          <cell r="O906">
            <v>0</v>
          </cell>
          <cell r="Q906">
            <v>0</v>
          </cell>
          <cell r="V906">
            <v>1</v>
          </cell>
        </row>
        <row r="907">
          <cell r="C907">
            <v>40051.199999999997</v>
          </cell>
          <cell r="P907">
            <v>56</v>
          </cell>
        </row>
        <row r="909">
          <cell r="E909" t="str">
            <v>III</v>
          </cell>
          <cell r="G909" t="str">
            <v>Alat</v>
          </cell>
        </row>
        <row r="910">
          <cell r="C910">
            <v>40001.300000000003</v>
          </cell>
          <cell r="E910">
            <v>1</v>
          </cell>
          <cell r="G910" t="str">
            <v>Bulldozer D65</v>
          </cell>
          <cell r="H910" t="str">
            <v>(cut)</v>
          </cell>
          <cell r="J910" t="str">
            <v>jam</v>
          </cell>
          <cell r="K910">
            <v>1.1342000000000001</v>
          </cell>
          <cell r="M910">
            <v>335455</v>
          </cell>
          <cell r="O910">
            <v>380473.06</v>
          </cell>
          <cell r="Q910">
            <v>0.8816066650196378</v>
          </cell>
          <cell r="R910">
            <v>0.88160666501963769</v>
          </cell>
          <cell r="U910">
            <v>1</v>
          </cell>
          <cell r="V910">
            <v>1</v>
          </cell>
        </row>
        <row r="911">
          <cell r="C911">
            <v>40011.300000000003</v>
          </cell>
          <cell r="E911">
            <v>2</v>
          </cell>
          <cell r="G911" t="str">
            <v>Excavator, 0.7 m3</v>
          </cell>
          <cell r="H911" t="str">
            <v>(loading)</v>
          </cell>
          <cell r="J911" t="str">
            <v>jam</v>
          </cell>
          <cell r="K911">
            <v>1.8513999999999999</v>
          </cell>
          <cell r="M911">
            <v>239115</v>
          </cell>
          <cell r="O911">
            <v>442697.51</v>
          </cell>
          <cell r="Q911">
            <v>0.54012775384615397</v>
          </cell>
          <cell r="R911">
            <v>0.54012775384615397</v>
          </cell>
          <cell r="U911">
            <v>1.6322187829487986</v>
          </cell>
          <cell r="V911">
            <v>1</v>
          </cell>
        </row>
        <row r="912">
          <cell r="C912">
            <v>40021.300000000003</v>
          </cell>
          <cell r="E912">
            <v>3</v>
          </cell>
          <cell r="G912" t="str">
            <v>Dump Truck 6 ton</v>
          </cell>
          <cell r="J912" t="str">
            <v>jam</v>
          </cell>
          <cell r="K912">
            <v>2.9066999999999998</v>
          </cell>
          <cell r="M912">
            <v>75740</v>
          </cell>
          <cell r="O912">
            <v>220153.45</v>
          </cell>
          <cell r="Q912">
            <v>0.34402594218434407</v>
          </cell>
          <cell r="R912">
            <v>0.34402594218434401</v>
          </cell>
          <cell r="U912">
            <v>2.562616817272561</v>
          </cell>
          <cell r="V912">
            <v>1</v>
          </cell>
        </row>
        <row r="913">
          <cell r="C913">
            <v>40031.300000000003</v>
          </cell>
          <cell r="E913">
            <v>4</v>
          </cell>
          <cell r="G913" t="str">
            <v>Bulldozer D65</v>
          </cell>
          <cell r="H913" t="str">
            <v>(spread)</v>
          </cell>
          <cell r="J913" t="str">
            <v>jam</v>
          </cell>
          <cell r="K913">
            <v>1.1342000000000001</v>
          </cell>
          <cell r="M913">
            <v>335455</v>
          </cell>
          <cell r="O913">
            <v>380473.06</v>
          </cell>
          <cell r="Q913">
            <v>0.8816066650196378</v>
          </cell>
          <cell r="R913">
            <v>0.88160666501963769</v>
          </cell>
          <cell r="U913">
            <v>1</v>
          </cell>
          <cell r="V913">
            <v>1</v>
          </cell>
        </row>
        <row r="914">
          <cell r="C914">
            <v>40041.300000000003</v>
          </cell>
          <cell r="E914">
            <v>5</v>
          </cell>
          <cell r="G914" t="str">
            <v>Vibratory Roller, 10 ton</v>
          </cell>
          <cell r="J914" t="str">
            <v>jam</v>
          </cell>
          <cell r="K914">
            <v>1.4671000000000001</v>
          </cell>
          <cell r="M914">
            <v>223545</v>
          </cell>
          <cell r="O914">
            <v>327962.86</v>
          </cell>
          <cell r="Q914">
            <v>0.6816150000000003</v>
          </cell>
          <cell r="R914">
            <v>0.68161500000000019</v>
          </cell>
          <cell r="U914">
            <v>1.2934085444417118</v>
          </cell>
          <cell r="V914">
            <v>1</v>
          </cell>
        </row>
        <row r="915">
          <cell r="C915">
            <v>40051.300000000003</v>
          </cell>
          <cell r="P915">
            <v>1751759.94</v>
          </cell>
        </row>
        <row r="916">
          <cell r="E916" t="str">
            <v>Sub Total</v>
          </cell>
          <cell r="O916">
            <v>2051815.94</v>
          </cell>
        </row>
        <row r="917">
          <cell r="E917" t="str">
            <v>Biaya Tidak Langsung dan Laba</v>
          </cell>
          <cell r="J917">
            <v>0.1</v>
          </cell>
          <cell r="O917">
            <v>205181.59</v>
          </cell>
        </row>
        <row r="918">
          <cell r="E918" t="str">
            <v>Jumlah Harga</v>
          </cell>
          <cell r="O918">
            <v>2256997.5299999998</v>
          </cell>
        </row>
        <row r="919">
          <cell r="D919">
            <v>40005</v>
          </cell>
          <cell r="E919" t="str">
            <v>Harga Satuan Pekerjaan</v>
          </cell>
          <cell r="J919" t="str">
            <v>m3</v>
          </cell>
          <cell r="K919" t="str">
            <v/>
          </cell>
          <cell r="O919">
            <v>22569.975299999998</v>
          </cell>
        </row>
        <row r="926">
          <cell r="E926" t="str">
            <v>Analisa Harga Satuan (Breakdown of Unit Rate)</v>
          </cell>
        </row>
        <row r="928">
          <cell r="E928" t="str">
            <v>Lokasi</v>
          </cell>
          <cell r="I928" t="str">
            <v>:</v>
          </cell>
          <cell r="J928" t="str">
            <v>Proyek PLB, Paket LCB-6 Lot-4</v>
          </cell>
        </row>
        <row r="929">
          <cell r="D929">
            <v>41000</v>
          </cell>
          <cell r="E929" t="str">
            <v>No. Item</v>
          </cell>
          <cell r="I929" t="str">
            <v>:</v>
          </cell>
          <cell r="J929" t="str">
            <v>4-1-8</v>
          </cell>
          <cell r="Q929" t="str">
            <v>4-1-8</v>
          </cell>
          <cell r="R929">
            <v>0</v>
          </cell>
          <cell r="U929" t="str">
            <v>HSP Per</v>
          </cell>
        </row>
        <row r="930">
          <cell r="C930">
            <v>41000</v>
          </cell>
          <cell r="D930">
            <v>41000</v>
          </cell>
          <cell r="E930" t="str">
            <v>Item Pekerjaan</v>
          </cell>
          <cell r="I930" t="str">
            <v>:</v>
          </cell>
          <cell r="J930" t="str">
            <v>Timbunan dgn Alat Berat tipe A (kepadatan 90%) dari material didatangkan 500 m &lt;L</v>
          </cell>
          <cell r="Q930" t="str">
            <v>Volume</v>
          </cell>
          <cell r="R930" t="str">
            <v>=</v>
          </cell>
          <cell r="S930">
            <v>6690.75</v>
          </cell>
          <cell r="T930" t="str">
            <v>m3</v>
          </cell>
          <cell r="U930">
            <v>100</v>
          </cell>
          <cell r="V930" t="str">
            <v>m3</v>
          </cell>
        </row>
        <row r="931">
          <cell r="Q931" t="str">
            <v>UPAH</v>
          </cell>
          <cell r="R931" t="str">
            <v>BAHAN</v>
          </cell>
          <cell r="S931" t="str">
            <v>ALAT</v>
          </cell>
        </row>
        <row r="932">
          <cell r="D932">
            <v>41000</v>
          </cell>
          <cell r="E932" t="str">
            <v>Uraian Tugas</v>
          </cell>
          <cell r="I932" t="str">
            <v>:</v>
          </cell>
          <cell r="J932" t="str">
            <v>Mengambil material pada areal pengambilan,  membawa, membongkar, menebar dan memadatkan timbunan</v>
          </cell>
          <cell r="Q932">
            <v>300000</v>
          </cell>
          <cell r="R932">
            <v>91</v>
          </cell>
          <cell r="S932">
            <v>1623107.75</v>
          </cell>
        </row>
        <row r="934">
          <cell r="D934">
            <v>41000</v>
          </cell>
          <cell r="E934" t="str">
            <v>Kapasitas Produksi</v>
          </cell>
          <cell r="I934" t="str">
            <v>:</v>
          </cell>
          <cell r="J934">
            <v>100</v>
          </cell>
          <cell r="K934" t="str">
            <v>m3</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cell r="Q936" t="str">
            <v>(Prod/Jam)/Nos</v>
          </cell>
          <cell r="R936" t="str">
            <v>Prod/Jam</v>
          </cell>
          <cell r="S936" t="str">
            <v>Jam Opr</v>
          </cell>
          <cell r="T936" t="str">
            <v>Prod/Hari</v>
          </cell>
          <cell r="U936" t="str">
            <v>Nos</v>
          </cell>
          <cell r="V936" t="str">
            <v>Involve</v>
          </cell>
        </row>
        <row r="937">
          <cell r="L937" t="str">
            <v>(Rp.)</v>
          </cell>
          <cell r="N937" t="str">
            <v>(Rp.)</v>
          </cell>
          <cell r="Q937">
            <v>1</v>
          </cell>
          <cell r="R937">
            <v>0.54012775384615397</v>
          </cell>
          <cell r="S937">
            <v>7</v>
          </cell>
          <cell r="T937">
            <v>3.7808942769230778</v>
          </cell>
        </row>
        <row r="938">
          <cell r="E938" t="str">
            <v>I</v>
          </cell>
          <cell r="G938" t="str">
            <v>Bahan</v>
          </cell>
        </row>
        <row r="939">
          <cell r="C939">
            <v>41001.1</v>
          </cell>
          <cell r="E939">
            <v>1</v>
          </cell>
          <cell r="G939" t="str">
            <v>Tanah Biasa</v>
          </cell>
          <cell r="J939" t="str">
            <v>m3</v>
          </cell>
          <cell r="K939">
            <v>120</v>
          </cell>
          <cell r="M939">
            <v>2500</v>
          </cell>
          <cell r="O939">
            <v>300000</v>
          </cell>
          <cell r="Q939">
            <v>120</v>
          </cell>
          <cell r="U939">
            <v>120</v>
          </cell>
          <cell r="V939">
            <v>1</v>
          </cell>
        </row>
        <row r="940">
          <cell r="C940">
            <v>41011.1</v>
          </cell>
          <cell r="E940" t="str">
            <v/>
          </cell>
          <cell r="J940">
            <v>0</v>
          </cell>
          <cell r="K940">
            <v>0</v>
          </cell>
          <cell r="M940">
            <v>0</v>
          </cell>
          <cell r="O940">
            <v>0</v>
          </cell>
          <cell r="Q940">
            <v>0</v>
          </cell>
          <cell r="U940">
            <v>0</v>
          </cell>
          <cell r="V940">
            <v>1</v>
          </cell>
        </row>
        <row r="941">
          <cell r="C941">
            <v>41021.1</v>
          </cell>
          <cell r="E941" t="str">
            <v/>
          </cell>
          <cell r="I941" t="str">
            <v/>
          </cell>
          <cell r="J941">
            <v>0</v>
          </cell>
          <cell r="K941">
            <v>0</v>
          </cell>
          <cell r="M941">
            <v>0</v>
          </cell>
          <cell r="O941">
            <v>0</v>
          </cell>
          <cell r="Q941">
            <v>0</v>
          </cell>
          <cell r="U941">
            <v>0</v>
          </cell>
        </row>
        <row r="942">
          <cell r="C942">
            <v>41031.1</v>
          </cell>
          <cell r="E942" t="str">
            <v/>
          </cell>
          <cell r="J942">
            <v>0</v>
          </cell>
          <cell r="K942">
            <v>0</v>
          </cell>
          <cell r="M942">
            <v>0</v>
          </cell>
          <cell r="O942">
            <v>0</v>
          </cell>
          <cell r="Q942">
            <v>0</v>
          </cell>
          <cell r="U942">
            <v>0</v>
          </cell>
        </row>
        <row r="943">
          <cell r="C943">
            <v>41041.1</v>
          </cell>
          <cell r="E943" t="str">
            <v/>
          </cell>
          <cell r="J943">
            <v>0</v>
          </cell>
          <cell r="K943">
            <v>0</v>
          </cell>
          <cell r="M943">
            <v>0</v>
          </cell>
          <cell r="O943">
            <v>0</v>
          </cell>
          <cell r="Q943">
            <v>0</v>
          </cell>
        </row>
        <row r="944">
          <cell r="C944">
            <v>41051.1</v>
          </cell>
          <cell r="P944">
            <v>300000</v>
          </cell>
        </row>
        <row r="945">
          <cell r="E945" t="str">
            <v>II</v>
          </cell>
          <cell r="G945" t="str">
            <v>Tenaga</v>
          </cell>
        </row>
        <row r="946">
          <cell r="C946">
            <v>41001.199999999997</v>
          </cell>
          <cell r="E946">
            <v>1</v>
          </cell>
          <cell r="G946" t="str">
            <v>Mandor</v>
          </cell>
          <cell r="J946" t="str">
            <v>OH</v>
          </cell>
          <cell r="K946">
            <v>2.5999999999999999E-3</v>
          </cell>
          <cell r="M946">
            <v>35000</v>
          </cell>
          <cell r="O946">
            <v>91</v>
          </cell>
          <cell r="Q946">
            <v>378.08942769230777</v>
          </cell>
          <cell r="U946">
            <v>0.01</v>
          </cell>
          <cell r="V946">
            <v>1</v>
          </cell>
        </row>
        <row r="947">
          <cell r="C947">
            <v>41011.199999999997</v>
          </cell>
          <cell r="E947" t="str">
            <v/>
          </cell>
          <cell r="J947">
            <v>0</v>
          </cell>
          <cell r="K947">
            <v>0</v>
          </cell>
          <cell r="M947">
            <v>0</v>
          </cell>
          <cell r="O947">
            <v>0</v>
          </cell>
          <cell r="Q947">
            <v>0</v>
          </cell>
          <cell r="V947">
            <v>1</v>
          </cell>
        </row>
        <row r="948">
          <cell r="C948">
            <v>41021.199999999997</v>
          </cell>
          <cell r="E948" t="str">
            <v/>
          </cell>
          <cell r="J948">
            <v>0</v>
          </cell>
          <cell r="K948">
            <v>0</v>
          </cell>
          <cell r="M948">
            <v>0</v>
          </cell>
          <cell r="O948">
            <v>0</v>
          </cell>
          <cell r="Q948">
            <v>0</v>
          </cell>
          <cell r="V948">
            <v>1</v>
          </cell>
        </row>
        <row r="949">
          <cell r="C949">
            <v>41031.199999999997</v>
          </cell>
          <cell r="E949" t="str">
            <v/>
          </cell>
          <cell r="J949">
            <v>0</v>
          </cell>
          <cell r="K949">
            <v>0</v>
          </cell>
          <cell r="M949">
            <v>0</v>
          </cell>
          <cell r="O949">
            <v>0</v>
          </cell>
          <cell r="Q949">
            <v>0</v>
          </cell>
          <cell r="V949">
            <v>1</v>
          </cell>
        </row>
        <row r="950">
          <cell r="C950">
            <v>41041.199999999997</v>
          </cell>
          <cell r="E950" t="str">
            <v/>
          </cell>
          <cell r="J950">
            <v>0</v>
          </cell>
          <cell r="K950">
            <v>0</v>
          </cell>
          <cell r="M950">
            <v>0</v>
          </cell>
          <cell r="O950">
            <v>0</v>
          </cell>
          <cell r="Q950">
            <v>0</v>
          </cell>
          <cell r="V950">
            <v>1</v>
          </cell>
        </row>
        <row r="951">
          <cell r="C951">
            <v>41051.199999999997</v>
          </cell>
          <cell r="P951">
            <v>91</v>
          </cell>
        </row>
        <row r="953">
          <cell r="E953" t="str">
            <v>III</v>
          </cell>
          <cell r="G953" t="str">
            <v>Alat</v>
          </cell>
        </row>
        <row r="954">
          <cell r="C954">
            <v>41001.300000000003</v>
          </cell>
          <cell r="E954">
            <v>1</v>
          </cell>
          <cell r="G954" t="str">
            <v>Excavator, 0.7 m3</v>
          </cell>
          <cell r="H954" t="str">
            <v>(loading)</v>
          </cell>
          <cell r="J954" t="str">
            <v>jam</v>
          </cell>
          <cell r="K954">
            <v>1.8513999999999999</v>
          </cell>
          <cell r="M954">
            <v>239115</v>
          </cell>
          <cell r="O954">
            <v>442697.51</v>
          </cell>
          <cell r="Q954">
            <v>0.54012775384615397</v>
          </cell>
          <cell r="R954">
            <v>0.54012775384615397</v>
          </cell>
          <cell r="U954">
            <v>1</v>
          </cell>
          <cell r="V954">
            <v>1</v>
          </cell>
        </row>
        <row r="955">
          <cell r="C955">
            <v>41011.300000000003</v>
          </cell>
          <cell r="E955">
            <v>2</v>
          </cell>
          <cell r="G955" t="str">
            <v>Dump Truck 6 ton</v>
          </cell>
          <cell r="J955" t="str">
            <v>jam</v>
          </cell>
          <cell r="K955">
            <v>3.4984000000000002</v>
          </cell>
          <cell r="M955">
            <v>75740</v>
          </cell>
          <cell r="O955">
            <v>264968.81</v>
          </cell>
          <cell r="Q955">
            <v>0.28584334263091465</v>
          </cell>
          <cell r="R955">
            <v>0.28584334263091465</v>
          </cell>
          <cell r="U955">
            <v>1.8895936105238429</v>
          </cell>
          <cell r="V955">
            <v>1</v>
          </cell>
        </row>
        <row r="956">
          <cell r="C956">
            <v>41021.300000000003</v>
          </cell>
          <cell r="E956">
            <v>3</v>
          </cell>
          <cell r="G956" t="str">
            <v>Bulldozer D65</v>
          </cell>
          <cell r="H956" t="str">
            <v>(spread)</v>
          </cell>
          <cell r="J956" t="str">
            <v>jam</v>
          </cell>
          <cell r="K956">
            <v>0.9839</v>
          </cell>
          <cell r="M956">
            <v>335455</v>
          </cell>
          <cell r="O956">
            <v>330054.17</v>
          </cell>
          <cell r="Q956">
            <v>1.0162772217167118</v>
          </cell>
          <cell r="R956">
            <v>1.0162772217167118</v>
          </cell>
          <cell r="U956">
            <v>0.53147678832529721</v>
          </cell>
          <cell r="V956">
            <v>1</v>
          </cell>
        </row>
        <row r="957">
          <cell r="C957">
            <v>41031.300000000003</v>
          </cell>
          <cell r="E957">
            <v>4</v>
          </cell>
          <cell r="G957" t="str">
            <v>Vibratory Roller, 10 ton</v>
          </cell>
          <cell r="J957" t="str">
            <v>jam</v>
          </cell>
          <cell r="K957">
            <v>1.1422000000000001</v>
          </cell>
          <cell r="M957">
            <v>223545</v>
          </cell>
          <cell r="O957">
            <v>255333.09</v>
          </cell>
          <cell r="Q957">
            <v>0.87549659999999996</v>
          </cell>
          <cell r="R957">
            <v>0.87549659999999985</v>
          </cell>
          <cell r="U957">
            <v>0.61693872237328395</v>
          </cell>
          <cell r="V957">
            <v>1</v>
          </cell>
        </row>
        <row r="958">
          <cell r="C958">
            <v>41041.300000000003</v>
          </cell>
          <cell r="E958">
            <v>5</v>
          </cell>
          <cell r="G958" t="str">
            <v>Bulldozer D65</v>
          </cell>
          <cell r="H958" t="str">
            <v>(Borrow)</v>
          </cell>
          <cell r="J958" t="str">
            <v>jam</v>
          </cell>
          <cell r="K958">
            <v>0.9839</v>
          </cell>
          <cell r="M958">
            <v>335455</v>
          </cell>
          <cell r="O958">
            <v>330054.17</v>
          </cell>
          <cell r="Q958">
            <v>1.0162772217167118</v>
          </cell>
          <cell r="R958">
            <v>1.0162772217167118</v>
          </cell>
          <cell r="U958">
            <v>0.53147678832529721</v>
          </cell>
          <cell r="V958">
            <v>1</v>
          </cell>
        </row>
        <row r="959">
          <cell r="C959">
            <v>41051.300000000003</v>
          </cell>
          <cell r="P959">
            <v>1623107.75</v>
          </cell>
        </row>
        <row r="960">
          <cell r="E960" t="str">
            <v>Sub Total</v>
          </cell>
          <cell r="O960">
            <v>1923198.75</v>
          </cell>
        </row>
        <row r="961">
          <cell r="E961" t="str">
            <v>Biaya Tidak Langsung dan Laba</v>
          </cell>
          <cell r="J961">
            <v>0.1</v>
          </cell>
          <cell r="O961">
            <v>192319.87</v>
          </cell>
        </row>
        <row r="962">
          <cell r="E962" t="str">
            <v>Jumlah Harga</v>
          </cell>
          <cell r="O962">
            <v>2115518.62</v>
          </cell>
        </row>
        <row r="963">
          <cell r="D963">
            <v>41005</v>
          </cell>
          <cell r="E963" t="str">
            <v>Harga Satuan Pekerjaan</v>
          </cell>
          <cell r="J963" t="str">
            <v>m3</v>
          </cell>
          <cell r="K963" t="str">
            <v/>
          </cell>
          <cell r="O963">
            <v>21155.1862</v>
          </cell>
        </row>
        <row r="970">
          <cell r="E970" t="str">
            <v>Analisa Harga Satuan (Breakdown of Unit Rate)</v>
          </cell>
        </row>
        <row r="972">
          <cell r="E972" t="str">
            <v>Lokasi</v>
          </cell>
          <cell r="I972" t="str">
            <v>:</v>
          </cell>
          <cell r="J972" t="str">
            <v>Proyek PLB, Paket LCB-6 Lot-4</v>
          </cell>
        </row>
        <row r="973">
          <cell r="D973">
            <v>42000</v>
          </cell>
          <cell r="E973" t="str">
            <v>No. Item</v>
          </cell>
          <cell r="I973" t="str">
            <v>:</v>
          </cell>
          <cell r="J973" t="str">
            <v>4-1-9</v>
          </cell>
          <cell r="Q973" t="str">
            <v>4-1-9</v>
          </cell>
          <cell r="R973">
            <v>0</v>
          </cell>
          <cell r="U973" t="str">
            <v>HSP Per</v>
          </cell>
        </row>
        <row r="974">
          <cell r="C974">
            <v>42000</v>
          </cell>
          <cell r="D974">
            <v>42000</v>
          </cell>
          <cell r="E974" t="str">
            <v>Item Pekerjaan</v>
          </cell>
          <cell r="I974" t="str">
            <v>:</v>
          </cell>
          <cell r="J974" t="str">
            <v>Timbunan dgn tenaga manusia tipe B (kepadatan 85%) tanpa dump truck L&lt; 50 m</v>
          </cell>
          <cell r="Q974" t="str">
            <v>Volume</v>
          </cell>
          <cell r="R974" t="str">
            <v>=</v>
          </cell>
          <cell r="S974">
            <v>77913.75</v>
          </cell>
          <cell r="T974" t="str">
            <v>m3</v>
          </cell>
          <cell r="U974">
            <v>15000</v>
          </cell>
          <cell r="V974" t="str">
            <v>m3</v>
          </cell>
        </row>
        <row r="975">
          <cell r="Q975" t="str">
            <v>UPAH</v>
          </cell>
          <cell r="R975" t="str">
            <v>BAHAN</v>
          </cell>
          <cell r="S975" t="str">
            <v>ALAT</v>
          </cell>
        </row>
        <row r="976">
          <cell r="D976">
            <v>42000</v>
          </cell>
          <cell r="E976" t="str">
            <v>Uraian Tugas</v>
          </cell>
          <cell r="I976" t="str">
            <v>:</v>
          </cell>
          <cell r="J976" t="str">
            <v>Mengumpulkan tanah (material) dekat lokasi, menebar dan memadatkan dengan tenaga manusia</v>
          </cell>
          <cell r="Q976">
            <v>45000000</v>
          </cell>
          <cell r="R976">
            <v>7.5</v>
          </cell>
          <cell r="S976">
            <v>90795267</v>
          </cell>
        </row>
        <row r="978">
          <cell r="D978">
            <v>42000</v>
          </cell>
          <cell r="E978" t="str">
            <v>Kapasitas Produksi</v>
          </cell>
          <cell r="I978" t="str">
            <v>:</v>
          </cell>
          <cell r="J978">
            <v>15000</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cell r="Q980" t="str">
            <v>(Prod/Jam)/Nos</v>
          </cell>
          <cell r="R980" t="str">
            <v>Prod/Jam</v>
          </cell>
          <cell r="S980" t="str">
            <v>Jam Opr</v>
          </cell>
          <cell r="T980" t="str">
            <v>Prod/Hari</v>
          </cell>
          <cell r="U980" t="str">
            <v>Nos</v>
          </cell>
          <cell r="V980" t="str">
            <v>Involve</v>
          </cell>
        </row>
        <row r="981">
          <cell r="L981" t="str">
            <v>(Rp.)</v>
          </cell>
          <cell r="N981" t="str">
            <v>(Rp.)</v>
          </cell>
          <cell r="Q981">
            <v>1</v>
          </cell>
          <cell r="R981">
            <v>0.09</v>
          </cell>
          <cell r="S981">
            <v>7</v>
          </cell>
          <cell r="T981">
            <v>0.63</v>
          </cell>
        </row>
        <row r="982">
          <cell r="E982" t="str">
            <v>I</v>
          </cell>
          <cell r="G982" t="str">
            <v>Bahan</v>
          </cell>
        </row>
        <row r="983">
          <cell r="C983">
            <v>42001.1</v>
          </cell>
          <cell r="E983">
            <v>1</v>
          </cell>
          <cell r="G983" t="str">
            <v>Tanah Biasa</v>
          </cell>
          <cell r="J983" t="str">
            <v>m3</v>
          </cell>
          <cell r="K983">
            <v>18000</v>
          </cell>
          <cell r="M983">
            <v>2500</v>
          </cell>
          <cell r="O983">
            <v>45000000</v>
          </cell>
          <cell r="Q983">
            <v>18000</v>
          </cell>
          <cell r="U983">
            <v>18000</v>
          </cell>
          <cell r="V983">
            <v>1</v>
          </cell>
        </row>
        <row r="984">
          <cell r="C984">
            <v>42011.1</v>
          </cell>
          <cell r="E984" t="str">
            <v/>
          </cell>
          <cell r="J984">
            <v>0</v>
          </cell>
          <cell r="K984">
            <v>0</v>
          </cell>
          <cell r="M984">
            <v>0</v>
          </cell>
          <cell r="O984">
            <v>0</v>
          </cell>
          <cell r="Q984">
            <v>0</v>
          </cell>
          <cell r="U984">
            <v>0</v>
          </cell>
          <cell r="V984">
            <v>1</v>
          </cell>
        </row>
        <row r="985">
          <cell r="C985">
            <v>42021.1</v>
          </cell>
          <cell r="E985" t="str">
            <v/>
          </cell>
          <cell r="I985" t="str">
            <v/>
          </cell>
          <cell r="J985">
            <v>0</v>
          </cell>
          <cell r="K985">
            <v>0</v>
          </cell>
          <cell r="M985">
            <v>0</v>
          </cell>
          <cell r="O985">
            <v>0</v>
          </cell>
          <cell r="Q985">
            <v>0</v>
          </cell>
          <cell r="U985">
            <v>0</v>
          </cell>
        </row>
        <row r="986">
          <cell r="C986">
            <v>42031.1</v>
          </cell>
          <cell r="E986" t="str">
            <v/>
          </cell>
          <cell r="J986">
            <v>0</v>
          </cell>
          <cell r="K986">
            <v>0</v>
          </cell>
          <cell r="M986">
            <v>0</v>
          </cell>
          <cell r="O986">
            <v>0</v>
          </cell>
          <cell r="Q986">
            <v>0</v>
          </cell>
          <cell r="U986">
            <v>0</v>
          </cell>
        </row>
        <row r="987">
          <cell r="C987">
            <v>42041.1</v>
          </cell>
          <cell r="E987" t="str">
            <v/>
          </cell>
          <cell r="J987">
            <v>0</v>
          </cell>
          <cell r="K987">
            <v>0</v>
          </cell>
          <cell r="M987">
            <v>0</v>
          </cell>
          <cell r="O987">
            <v>0</v>
          </cell>
          <cell r="Q987">
            <v>0</v>
          </cell>
        </row>
        <row r="988">
          <cell r="C988">
            <v>42051.1</v>
          </cell>
          <cell r="P988">
            <v>45000000</v>
          </cell>
        </row>
        <row r="989">
          <cell r="E989" t="str">
            <v>II</v>
          </cell>
          <cell r="G989" t="str">
            <v>Tenaga</v>
          </cell>
        </row>
        <row r="990">
          <cell r="C990">
            <v>42001.2</v>
          </cell>
          <cell r="E990">
            <v>1</v>
          </cell>
          <cell r="G990" t="str">
            <v>Mandor</v>
          </cell>
          <cell r="J990" t="str">
            <v>OH</v>
          </cell>
          <cell r="K990">
            <v>1E-4</v>
          </cell>
          <cell r="M990">
            <v>35000</v>
          </cell>
          <cell r="O990">
            <v>3.5</v>
          </cell>
          <cell r="P990">
            <v>112500</v>
          </cell>
          <cell r="Q990">
            <v>9450</v>
          </cell>
          <cell r="U990">
            <v>6.666666666666667E-5</v>
          </cell>
          <cell r="V990">
            <v>1</v>
          </cell>
        </row>
        <row r="991">
          <cell r="C991">
            <v>42011.199999999997</v>
          </cell>
          <cell r="E991">
            <v>2</v>
          </cell>
          <cell r="G991" t="str">
            <v>Pekerja</v>
          </cell>
          <cell r="H991" t="str">
            <v>(penghampar)</v>
          </cell>
          <cell r="J991" t="str">
            <v>OH</v>
          </cell>
          <cell r="K991">
            <v>2.0000000000000001E-4</v>
          </cell>
          <cell r="M991">
            <v>20000</v>
          </cell>
          <cell r="O991">
            <v>4</v>
          </cell>
          <cell r="Q991">
            <v>4725</v>
          </cell>
          <cell r="U991">
            <v>1.3333333333333334E-4</v>
          </cell>
          <cell r="V991">
            <v>1</v>
          </cell>
        </row>
        <row r="992">
          <cell r="C992">
            <v>42021.2</v>
          </cell>
          <cell r="E992" t="str">
            <v/>
          </cell>
          <cell r="J992">
            <v>0</v>
          </cell>
          <cell r="K992">
            <v>0</v>
          </cell>
          <cell r="M992">
            <v>0</v>
          </cell>
          <cell r="O992">
            <v>0</v>
          </cell>
          <cell r="Q992">
            <v>0</v>
          </cell>
          <cell r="V992">
            <v>1</v>
          </cell>
        </row>
        <row r="993">
          <cell r="C993">
            <v>42031.199999999997</v>
          </cell>
          <cell r="E993" t="str">
            <v/>
          </cell>
          <cell r="J993">
            <v>0</v>
          </cell>
          <cell r="K993">
            <v>0</v>
          </cell>
          <cell r="M993">
            <v>0</v>
          </cell>
          <cell r="O993">
            <v>0</v>
          </cell>
          <cell r="Q993">
            <v>0</v>
          </cell>
          <cell r="V993">
            <v>1</v>
          </cell>
        </row>
        <row r="994">
          <cell r="C994">
            <v>42041.2</v>
          </cell>
          <cell r="E994" t="str">
            <v/>
          </cell>
          <cell r="J994">
            <v>0</v>
          </cell>
          <cell r="K994">
            <v>0</v>
          </cell>
          <cell r="M994">
            <v>0</v>
          </cell>
          <cell r="O994">
            <v>0</v>
          </cell>
          <cell r="Q994">
            <v>0</v>
          </cell>
          <cell r="V994">
            <v>1</v>
          </cell>
        </row>
        <row r="995">
          <cell r="C995">
            <v>42051.199999999997</v>
          </cell>
          <cell r="P995">
            <v>7.5</v>
          </cell>
        </row>
        <row r="997">
          <cell r="E997" t="str">
            <v>III</v>
          </cell>
          <cell r="G997" t="str">
            <v>Alat</v>
          </cell>
        </row>
        <row r="998">
          <cell r="C998">
            <v>42001.3</v>
          </cell>
          <cell r="E998">
            <v>1</v>
          </cell>
          <cell r="G998" t="str">
            <v>Bulldozer D65</v>
          </cell>
          <cell r="H998" t="str">
            <v>(collection)</v>
          </cell>
          <cell r="J998" t="str">
            <v>jam</v>
          </cell>
          <cell r="K998">
            <v>170.1439</v>
          </cell>
          <cell r="M998">
            <v>335455</v>
          </cell>
          <cell r="O998">
            <v>57075621.969999999</v>
          </cell>
          <cell r="P998">
            <v>0.6535934756954791</v>
          </cell>
          <cell r="Q998">
            <v>5.8773777667975851E-3</v>
          </cell>
          <cell r="R998">
            <v>5.8773777667975851E-3</v>
          </cell>
          <cell r="U998">
            <v>15.31295138257523</v>
          </cell>
          <cell r="V998">
            <v>1</v>
          </cell>
        </row>
        <row r="999">
          <cell r="C999">
            <v>42011.3</v>
          </cell>
          <cell r="E999">
            <v>2</v>
          </cell>
          <cell r="G999" t="str">
            <v>Vibratory Roller 2.5 ton</v>
          </cell>
          <cell r="J999" t="str">
            <v>jam</v>
          </cell>
          <cell r="K999">
            <v>328.95609999999999</v>
          </cell>
          <cell r="M999">
            <v>102505</v>
          </cell>
          <cell r="O999">
            <v>33719645.030000001</v>
          </cell>
          <cell r="Q999">
            <v>3.0399187499999996E-3</v>
          </cell>
          <cell r="R999">
            <v>3.0399187499999996E-3</v>
          </cell>
          <cell r="U999">
            <v>29.606054438132603</v>
          </cell>
          <cell r="V999">
            <v>1</v>
          </cell>
        </row>
        <row r="1000">
          <cell r="C1000">
            <v>42021.3</v>
          </cell>
          <cell r="E1000" t="str">
            <v/>
          </cell>
          <cell r="J1000">
            <v>0</v>
          </cell>
          <cell r="K1000">
            <v>0</v>
          </cell>
          <cell r="M1000">
            <v>0</v>
          </cell>
          <cell r="O1000">
            <v>0</v>
          </cell>
          <cell r="P1000">
            <v>6053.0177999999996</v>
          </cell>
          <cell r="Q1000">
            <v>0</v>
          </cell>
          <cell r="U1000">
            <v>0</v>
          </cell>
          <cell r="V1000">
            <v>1</v>
          </cell>
        </row>
        <row r="1001">
          <cell r="C1001">
            <v>42031.3</v>
          </cell>
          <cell r="E1001" t="str">
            <v/>
          </cell>
          <cell r="J1001">
            <v>0</v>
          </cell>
          <cell r="K1001">
            <v>0</v>
          </cell>
          <cell r="M1001">
            <v>0</v>
          </cell>
          <cell r="O1001">
            <v>0</v>
          </cell>
          <cell r="P1001">
            <v>471613315.61474997</v>
          </cell>
          <cell r="Q1001">
            <v>0</v>
          </cell>
          <cell r="U1001">
            <v>0</v>
          </cell>
          <cell r="V1001">
            <v>1</v>
          </cell>
        </row>
        <row r="1002">
          <cell r="C1002">
            <v>42041.3</v>
          </cell>
          <cell r="E1002" t="str">
            <v/>
          </cell>
          <cell r="J1002">
            <v>0</v>
          </cell>
          <cell r="K1002">
            <v>0</v>
          </cell>
          <cell r="M1002">
            <v>0</v>
          </cell>
          <cell r="O1002">
            <v>0</v>
          </cell>
          <cell r="Q1002">
            <v>0</v>
          </cell>
          <cell r="U1002">
            <v>0</v>
          </cell>
          <cell r="V1002">
            <v>1</v>
          </cell>
        </row>
        <row r="1003">
          <cell r="C1003">
            <v>42051.3</v>
          </cell>
          <cell r="P1003">
            <v>90795267</v>
          </cell>
        </row>
        <row r="1004">
          <cell r="E1004" t="str">
            <v>Sub Total</v>
          </cell>
          <cell r="O1004">
            <v>135795274.5</v>
          </cell>
        </row>
        <row r="1005">
          <cell r="E1005" t="str">
            <v>Biaya Tidak Langsung dan Laba</v>
          </cell>
          <cell r="J1005">
            <v>0.1</v>
          </cell>
          <cell r="O1005">
            <v>13579527.449999999</v>
          </cell>
        </row>
        <row r="1006">
          <cell r="E1006" t="str">
            <v>Jumlah Harga</v>
          </cell>
          <cell r="O1006">
            <v>149374801.94999999</v>
          </cell>
        </row>
        <row r="1007">
          <cell r="D1007">
            <v>42005</v>
          </cell>
          <cell r="E1007" t="str">
            <v>Harga Satuan Pekerjaan</v>
          </cell>
          <cell r="J1007" t="str">
            <v>m3</v>
          </cell>
          <cell r="K1007" t="str">
            <v/>
          </cell>
          <cell r="O1007">
            <v>9958.3201300000001</v>
          </cell>
          <cell r="P1007">
            <v>775890065.02878749</v>
          </cell>
        </row>
        <row r="1014">
          <cell r="E1014" t="str">
            <v>Analisa Harga Satuan (Breakdown of Unit Rate)</v>
          </cell>
        </row>
        <row r="1016">
          <cell r="E1016" t="str">
            <v>Lokasi</v>
          </cell>
          <cell r="I1016" t="str">
            <v>:</v>
          </cell>
          <cell r="J1016" t="str">
            <v>Proyek PLB, Paket LCB-6 Lot-4</v>
          </cell>
        </row>
        <row r="1017">
          <cell r="D1017">
            <v>43000</v>
          </cell>
          <cell r="E1017" t="str">
            <v>No. Item</v>
          </cell>
          <cell r="I1017" t="str">
            <v>:</v>
          </cell>
          <cell r="J1017" t="str">
            <v>4-1-10a</v>
          </cell>
          <cell r="Q1017" t="str">
            <v>4-1-10a</v>
          </cell>
          <cell r="R1017">
            <v>0</v>
          </cell>
          <cell r="U1017" t="str">
            <v>HSP Per</v>
          </cell>
        </row>
        <row r="1018">
          <cell r="C1018">
            <v>43000</v>
          </cell>
          <cell r="D1018">
            <v>43000</v>
          </cell>
          <cell r="E1018" t="str">
            <v>Item Pekerjaan</v>
          </cell>
          <cell r="I1018" t="str">
            <v>:</v>
          </cell>
          <cell r="J1018" t="str">
            <v>Timbunan dgn tenaga manusia tipe B (85%) dalam areal proyek (material Bekas galian) 50 &lt; L &lt; 500 m</v>
          </cell>
          <cell r="Q1018" t="str">
            <v>Volume</v>
          </cell>
          <cell r="R1018" t="str">
            <v>=</v>
          </cell>
          <cell r="S1018">
            <v>4328.25</v>
          </cell>
          <cell r="T1018" t="str">
            <v>m3</v>
          </cell>
          <cell r="U1018">
            <v>10</v>
          </cell>
          <cell r="V1018" t="str">
            <v>m3</v>
          </cell>
        </row>
        <row r="1019">
          <cell r="Q1019" t="str">
            <v>UPAH</v>
          </cell>
          <cell r="R1019" t="str">
            <v>BAHAN</v>
          </cell>
          <cell r="S1019" t="str">
            <v>ALAT</v>
          </cell>
        </row>
        <row r="1020">
          <cell r="D1020">
            <v>43000</v>
          </cell>
          <cell r="E1020" t="str">
            <v>Uraian Tugas</v>
          </cell>
          <cell r="I1020" t="str">
            <v>:</v>
          </cell>
          <cell r="J1020" t="str">
            <v>Gali dan ambil dengan alat berat dari galian sawah, membawa, membongkar, menebar dan memadatkan</v>
          </cell>
          <cell r="Q1020">
            <v>30000</v>
          </cell>
          <cell r="R1020">
            <v>32855.5</v>
          </cell>
          <cell r="S1020">
            <v>84997.88</v>
          </cell>
        </row>
        <row r="1022">
          <cell r="D1022">
            <v>43000</v>
          </cell>
          <cell r="E1022" t="str">
            <v>Kapasitas Produksi</v>
          </cell>
          <cell r="I1022" t="str">
            <v>:</v>
          </cell>
          <cell r="J1022">
            <v>10</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cell r="Q1024" t="str">
            <v>(Prod/Jam)/Nos</v>
          </cell>
          <cell r="R1024" t="str">
            <v>Prod/Jam</v>
          </cell>
          <cell r="S1024" t="str">
            <v>Jam Opr</v>
          </cell>
          <cell r="T1024" t="str">
            <v>Prod/Hari</v>
          </cell>
          <cell r="U1024" t="str">
            <v>Nos</v>
          </cell>
          <cell r="V1024" t="str">
            <v>Involve</v>
          </cell>
        </row>
        <row r="1025">
          <cell r="L1025" t="str">
            <v>(Rp.)</v>
          </cell>
          <cell r="N1025" t="str">
            <v>(Rp.)</v>
          </cell>
          <cell r="Q1025">
            <v>1</v>
          </cell>
          <cell r="R1025">
            <v>0.05</v>
          </cell>
          <cell r="S1025">
            <v>7</v>
          </cell>
          <cell r="T1025">
            <v>0.35000000000000003</v>
          </cell>
        </row>
        <row r="1026">
          <cell r="E1026" t="str">
            <v>I</v>
          </cell>
          <cell r="G1026" t="str">
            <v>Bahan</v>
          </cell>
        </row>
        <row r="1027">
          <cell r="C1027">
            <v>43001.1</v>
          </cell>
          <cell r="E1027">
            <v>1</v>
          </cell>
          <cell r="G1027" t="str">
            <v>Tanah Biasa</v>
          </cell>
          <cell r="J1027" t="str">
            <v>m3</v>
          </cell>
          <cell r="K1027">
            <v>12</v>
          </cell>
          <cell r="M1027">
            <v>2500</v>
          </cell>
          <cell r="O1027">
            <v>30000</v>
          </cell>
          <cell r="Q1027">
            <v>12</v>
          </cell>
          <cell r="U1027">
            <v>12</v>
          </cell>
          <cell r="V1027">
            <v>1</v>
          </cell>
        </row>
        <row r="1028">
          <cell r="C1028">
            <v>43011.1</v>
          </cell>
          <cell r="E1028" t="str">
            <v/>
          </cell>
          <cell r="J1028">
            <v>0</v>
          </cell>
          <cell r="K1028">
            <v>0</v>
          </cell>
          <cell r="M1028">
            <v>0</v>
          </cell>
          <cell r="O1028">
            <v>0</v>
          </cell>
          <cell r="Q1028">
            <v>0</v>
          </cell>
          <cell r="U1028">
            <v>0</v>
          </cell>
          <cell r="V1028">
            <v>1</v>
          </cell>
        </row>
        <row r="1029">
          <cell r="C1029">
            <v>43021.1</v>
          </cell>
          <cell r="E1029" t="str">
            <v/>
          </cell>
          <cell r="I1029" t="str">
            <v/>
          </cell>
          <cell r="J1029">
            <v>0</v>
          </cell>
          <cell r="K1029">
            <v>0</v>
          </cell>
          <cell r="M1029">
            <v>0</v>
          </cell>
          <cell r="O1029">
            <v>0</v>
          </cell>
          <cell r="Q1029">
            <v>0</v>
          </cell>
          <cell r="U1029">
            <v>0</v>
          </cell>
        </row>
        <row r="1030">
          <cell r="C1030">
            <v>43031.1</v>
          </cell>
          <cell r="E1030" t="str">
            <v/>
          </cell>
          <cell r="J1030">
            <v>0</v>
          </cell>
          <cell r="K1030">
            <v>0</v>
          </cell>
          <cell r="M1030">
            <v>0</v>
          </cell>
          <cell r="O1030">
            <v>0</v>
          </cell>
          <cell r="Q1030">
            <v>0</v>
          </cell>
          <cell r="U1030">
            <v>0</v>
          </cell>
        </row>
        <row r="1031">
          <cell r="C1031">
            <v>43041.1</v>
          </cell>
          <cell r="E1031" t="str">
            <v/>
          </cell>
          <cell r="J1031">
            <v>0</v>
          </cell>
          <cell r="K1031">
            <v>0</v>
          </cell>
          <cell r="M1031">
            <v>0</v>
          </cell>
          <cell r="O1031">
            <v>0</v>
          </cell>
          <cell r="Q1031">
            <v>0</v>
          </cell>
        </row>
        <row r="1032">
          <cell r="C1032">
            <v>43051.1</v>
          </cell>
          <cell r="P1032">
            <v>30000</v>
          </cell>
        </row>
        <row r="1033">
          <cell r="E1033" t="str">
            <v>II</v>
          </cell>
          <cell r="G1033" t="str">
            <v>Tenaga</v>
          </cell>
        </row>
        <row r="1034">
          <cell r="C1034">
            <v>43001.2</v>
          </cell>
          <cell r="E1034">
            <v>1</v>
          </cell>
          <cell r="G1034" t="str">
            <v>Mandor</v>
          </cell>
          <cell r="J1034" t="str">
            <v>OH</v>
          </cell>
          <cell r="K1034">
            <v>0.28570000000000001</v>
          </cell>
          <cell r="M1034">
            <v>35000</v>
          </cell>
          <cell r="O1034">
            <v>9999.5</v>
          </cell>
          <cell r="Q1034">
            <v>3.5</v>
          </cell>
          <cell r="U1034">
            <v>0.1</v>
          </cell>
          <cell r="V1034">
            <v>1</v>
          </cell>
        </row>
        <row r="1035">
          <cell r="C1035">
            <v>43011.199999999997</v>
          </cell>
          <cell r="E1035">
            <v>2</v>
          </cell>
          <cell r="G1035" t="str">
            <v>Pekerja</v>
          </cell>
          <cell r="H1035" t="str">
            <v>(penghampar)</v>
          </cell>
          <cell r="J1035" t="str">
            <v>OH</v>
          </cell>
          <cell r="K1035">
            <v>1.1428</v>
          </cell>
          <cell r="M1035">
            <v>20000</v>
          </cell>
          <cell r="O1035">
            <v>22856</v>
          </cell>
          <cell r="Q1035">
            <v>0.875</v>
          </cell>
          <cell r="U1035">
            <v>0.4</v>
          </cell>
          <cell r="V1035">
            <v>1</v>
          </cell>
        </row>
        <row r="1036">
          <cell r="C1036">
            <v>43021.2</v>
          </cell>
          <cell r="E1036" t="str">
            <v/>
          </cell>
          <cell r="J1036">
            <v>0</v>
          </cell>
          <cell r="K1036">
            <v>0</v>
          </cell>
          <cell r="M1036">
            <v>0</v>
          </cell>
          <cell r="O1036">
            <v>0</v>
          </cell>
          <cell r="Q1036">
            <v>0</v>
          </cell>
          <cell r="V1036">
            <v>1</v>
          </cell>
        </row>
        <row r="1037">
          <cell r="C1037">
            <v>43031.199999999997</v>
          </cell>
          <cell r="E1037" t="str">
            <v/>
          </cell>
          <cell r="J1037">
            <v>0</v>
          </cell>
          <cell r="K1037">
            <v>0</v>
          </cell>
          <cell r="M1037">
            <v>0</v>
          </cell>
          <cell r="O1037">
            <v>0</v>
          </cell>
          <cell r="Q1037">
            <v>0</v>
          </cell>
          <cell r="V1037">
            <v>1</v>
          </cell>
        </row>
        <row r="1038">
          <cell r="C1038">
            <v>43041.2</v>
          </cell>
          <cell r="E1038" t="str">
            <v/>
          </cell>
          <cell r="J1038">
            <v>0</v>
          </cell>
          <cell r="K1038">
            <v>0</v>
          </cell>
          <cell r="M1038">
            <v>0</v>
          </cell>
          <cell r="O1038">
            <v>0</v>
          </cell>
          <cell r="Q1038">
            <v>0</v>
          </cell>
          <cell r="V1038">
            <v>1</v>
          </cell>
        </row>
        <row r="1039">
          <cell r="C1039">
            <v>43051.199999999997</v>
          </cell>
          <cell r="P1039">
            <v>32855.5</v>
          </cell>
        </row>
        <row r="1041">
          <cell r="E1041" t="str">
            <v>III</v>
          </cell>
          <cell r="G1041" t="str">
            <v>Alat</v>
          </cell>
        </row>
        <row r="1042">
          <cell r="C1042">
            <v>43001.3</v>
          </cell>
          <cell r="E1042">
            <v>1</v>
          </cell>
          <cell r="G1042" t="str">
            <v>Excavator, 0.7 m3</v>
          </cell>
          <cell r="J1042" t="str">
            <v>jam</v>
          </cell>
          <cell r="K1042">
            <v>0.18509999999999999</v>
          </cell>
          <cell r="M1042">
            <v>239115</v>
          </cell>
          <cell r="O1042">
            <v>44260.18</v>
          </cell>
          <cell r="P1042">
            <v>0.95991457259145929</v>
          </cell>
          <cell r="Q1042">
            <v>5.4012775384615397</v>
          </cell>
          <cell r="R1042">
            <v>5.4012775384615397</v>
          </cell>
          <cell r="U1042">
            <v>9.2570692107485451E-3</v>
          </cell>
          <cell r="V1042">
            <v>1</v>
          </cell>
        </row>
        <row r="1043">
          <cell r="C1043">
            <v>43011.3</v>
          </cell>
          <cell r="E1043">
            <v>2</v>
          </cell>
          <cell r="G1043" t="str">
            <v>Dump Truck 6 ton</v>
          </cell>
          <cell r="J1043" t="str">
            <v>jam</v>
          </cell>
          <cell r="K1043">
            <v>0.29060000000000002</v>
          </cell>
          <cell r="M1043">
            <v>75740</v>
          </cell>
          <cell r="O1043">
            <v>22010.04</v>
          </cell>
          <cell r="Q1043">
            <v>3.4402594218434404</v>
          </cell>
          <cell r="R1043">
            <v>3.4402594218434404</v>
          </cell>
          <cell r="U1043">
            <v>1.4533787679653482E-2</v>
          </cell>
          <cell r="V1043">
            <v>1</v>
          </cell>
        </row>
        <row r="1044">
          <cell r="C1044">
            <v>43021.3</v>
          </cell>
          <cell r="E1044">
            <v>3</v>
          </cell>
          <cell r="G1044" t="str">
            <v>Vibratory Roller 2.5 ton</v>
          </cell>
          <cell r="J1044" t="str">
            <v>jam</v>
          </cell>
          <cell r="K1044">
            <v>0.1827</v>
          </cell>
          <cell r="M1044">
            <v>102505</v>
          </cell>
          <cell r="O1044">
            <v>18727.66</v>
          </cell>
          <cell r="Q1044">
            <v>5.4718537499999993</v>
          </cell>
          <cell r="R1044">
            <v>5.4718537499999993</v>
          </cell>
          <cell r="U1044">
            <v>9.1376711228804332E-3</v>
          </cell>
          <cell r="V1044">
            <v>1</v>
          </cell>
        </row>
        <row r="1045">
          <cell r="C1045">
            <v>43031.3</v>
          </cell>
          <cell r="E1045" t="str">
            <v/>
          </cell>
          <cell r="J1045">
            <v>0</v>
          </cell>
          <cell r="K1045">
            <v>0</v>
          </cell>
          <cell r="M1045">
            <v>0</v>
          </cell>
          <cell r="O1045">
            <v>0</v>
          </cell>
          <cell r="Q1045">
            <v>0</v>
          </cell>
          <cell r="U1045">
            <v>0</v>
          </cell>
          <cell r="V1045">
            <v>1</v>
          </cell>
        </row>
        <row r="1046">
          <cell r="C1046">
            <v>43041.3</v>
          </cell>
          <cell r="E1046" t="str">
            <v/>
          </cell>
          <cell r="J1046">
            <v>0</v>
          </cell>
          <cell r="K1046">
            <v>0</v>
          </cell>
          <cell r="M1046">
            <v>0</v>
          </cell>
          <cell r="O1046">
            <v>0</v>
          </cell>
          <cell r="Q1046">
            <v>0</v>
          </cell>
          <cell r="U1046">
            <v>0</v>
          </cell>
          <cell r="V1046">
            <v>1</v>
          </cell>
        </row>
        <row r="1047">
          <cell r="C1047">
            <v>43051.3</v>
          </cell>
          <cell r="P1047">
            <v>84997.88</v>
          </cell>
        </row>
        <row r="1048">
          <cell r="E1048" t="str">
            <v>Sub Total</v>
          </cell>
          <cell r="O1048">
            <v>147853.38</v>
          </cell>
        </row>
        <row r="1049">
          <cell r="E1049" t="str">
            <v>Biaya Tidak Langsung dan Laba</v>
          </cell>
          <cell r="J1049">
            <v>0.1</v>
          </cell>
          <cell r="O1049">
            <v>14785.33</v>
          </cell>
        </row>
        <row r="1050">
          <cell r="E1050" t="str">
            <v>Jumlah Harga</v>
          </cell>
          <cell r="O1050">
            <v>162638.71</v>
          </cell>
        </row>
        <row r="1051">
          <cell r="D1051">
            <v>43005</v>
          </cell>
          <cell r="E1051" t="str">
            <v>Harga Satuan Pekerjaan</v>
          </cell>
          <cell r="J1051" t="str">
            <v>m3</v>
          </cell>
          <cell r="K1051" t="str">
            <v/>
          </cell>
          <cell r="O1051">
            <v>16263.870999999999</v>
          </cell>
        </row>
        <row r="1058">
          <cell r="E1058" t="str">
            <v>Analisa Harga Satuan (Breakdown of Unit Rate)</v>
          </cell>
        </row>
        <row r="1060">
          <cell r="E1060" t="str">
            <v>Lokasi</v>
          </cell>
          <cell r="I1060" t="str">
            <v>:</v>
          </cell>
          <cell r="J1060" t="str">
            <v>Proyek PLB, Paket LCB-6 Lot-4</v>
          </cell>
        </row>
        <row r="1061">
          <cell r="D1061">
            <v>44000</v>
          </cell>
          <cell r="E1061" t="str">
            <v>No. Item</v>
          </cell>
          <cell r="I1061" t="str">
            <v>:</v>
          </cell>
          <cell r="J1061" t="str">
            <v>4-1-10b</v>
          </cell>
          <cell r="Q1061" t="str">
            <v>4-1-10b</v>
          </cell>
          <cell r="R1061">
            <v>0</v>
          </cell>
          <cell r="U1061" t="str">
            <v>HSP Per</v>
          </cell>
        </row>
        <row r="1062">
          <cell r="C1062">
            <v>44000</v>
          </cell>
          <cell r="D1062">
            <v>44000</v>
          </cell>
          <cell r="E1062" t="str">
            <v>Item Pekerjaan</v>
          </cell>
          <cell r="I1062" t="str">
            <v>:</v>
          </cell>
          <cell r="J1062" t="str">
            <v>Timbunan dgn tenaga manusia tipe B (85%) dari galian sawah 50 &lt; L &lt; 500 m</v>
          </cell>
          <cell r="Q1062" t="str">
            <v>Volume</v>
          </cell>
          <cell r="R1062" t="str">
            <v>=</v>
          </cell>
          <cell r="S1062">
            <v>4328.25</v>
          </cell>
          <cell r="T1062" t="str">
            <v>m3</v>
          </cell>
          <cell r="U1062">
            <v>10</v>
          </cell>
          <cell r="V1062" t="str">
            <v>m3</v>
          </cell>
        </row>
        <row r="1063">
          <cell r="Q1063" t="str">
            <v>UPAH</v>
          </cell>
          <cell r="R1063" t="str">
            <v>BAHAN</v>
          </cell>
          <cell r="S1063" t="str">
            <v>ALAT</v>
          </cell>
        </row>
        <row r="1064">
          <cell r="D1064">
            <v>44000</v>
          </cell>
          <cell r="E1064" t="str">
            <v>Uraian Tugas</v>
          </cell>
          <cell r="I1064" t="str">
            <v>:</v>
          </cell>
          <cell r="Q1064">
            <v>30000</v>
          </cell>
          <cell r="R1064">
            <v>184</v>
          </cell>
          <cell r="S1064">
            <v>119297.04</v>
          </cell>
        </row>
        <row r="1066">
          <cell r="D1066">
            <v>44000</v>
          </cell>
          <cell r="E1066" t="str">
            <v>Kapasitas Produksi</v>
          </cell>
          <cell r="I1066" t="str">
            <v>:</v>
          </cell>
          <cell r="J1066">
            <v>10</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cell r="Q1068" t="str">
            <v>(Prod/Jam)/Nos</v>
          </cell>
          <cell r="R1068" t="str">
            <v>Prod/Jam</v>
          </cell>
          <cell r="S1068" t="str">
            <v>Jam Opr</v>
          </cell>
          <cell r="T1068" t="str">
            <v>Prod/Hari</v>
          </cell>
          <cell r="U1068" t="str">
            <v>Nos</v>
          </cell>
          <cell r="V1068" t="str">
            <v>Involve</v>
          </cell>
        </row>
        <row r="1069">
          <cell r="L1069" t="str">
            <v>(Rp.)</v>
          </cell>
          <cell r="N1069" t="str">
            <v>(Rp.)</v>
          </cell>
          <cell r="Q1069">
            <v>1</v>
          </cell>
          <cell r="R1069">
            <v>8.8160666501963778</v>
          </cell>
          <cell r="S1069">
            <v>7</v>
          </cell>
          <cell r="T1069">
            <v>61.712466551374646</v>
          </cell>
        </row>
        <row r="1070">
          <cell r="E1070" t="str">
            <v>I</v>
          </cell>
          <cell r="G1070" t="str">
            <v>Bahan</v>
          </cell>
        </row>
        <row r="1071">
          <cell r="C1071">
            <v>44001.1</v>
          </cell>
          <cell r="E1071">
            <v>1</v>
          </cell>
          <cell r="G1071" t="str">
            <v>Tanah Biasa</v>
          </cell>
          <cell r="J1071" t="str">
            <v>m3</v>
          </cell>
          <cell r="K1071">
            <v>12</v>
          </cell>
          <cell r="M1071">
            <v>2500</v>
          </cell>
          <cell r="O1071">
            <v>30000</v>
          </cell>
          <cell r="Q1071">
            <v>12</v>
          </cell>
          <cell r="U1071">
            <v>12</v>
          </cell>
          <cell r="V1071">
            <v>1</v>
          </cell>
        </row>
        <row r="1072">
          <cell r="C1072">
            <v>44011.1</v>
          </cell>
          <cell r="E1072" t="str">
            <v/>
          </cell>
          <cell r="J1072">
            <v>0</v>
          </cell>
          <cell r="K1072">
            <v>0</v>
          </cell>
          <cell r="M1072">
            <v>0</v>
          </cell>
          <cell r="O1072">
            <v>0</v>
          </cell>
          <cell r="Q1072">
            <v>0</v>
          </cell>
          <cell r="U1072">
            <v>0</v>
          </cell>
          <cell r="V1072">
            <v>1</v>
          </cell>
        </row>
        <row r="1073">
          <cell r="C1073">
            <v>44021.1</v>
          </cell>
          <cell r="E1073" t="str">
            <v/>
          </cell>
          <cell r="I1073" t="str">
            <v/>
          </cell>
          <cell r="J1073">
            <v>0</v>
          </cell>
          <cell r="K1073">
            <v>0</v>
          </cell>
          <cell r="M1073">
            <v>0</v>
          </cell>
          <cell r="O1073">
            <v>0</v>
          </cell>
          <cell r="Q1073">
            <v>0</v>
          </cell>
          <cell r="U1073">
            <v>0</v>
          </cell>
        </row>
        <row r="1074">
          <cell r="C1074">
            <v>44031.1</v>
          </cell>
          <cell r="E1074" t="str">
            <v/>
          </cell>
          <cell r="J1074">
            <v>0</v>
          </cell>
          <cell r="K1074">
            <v>0</v>
          </cell>
          <cell r="M1074">
            <v>0</v>
          </cell>
          <cell r="O1074">
            <v>0</v>
          </cell>
          <cell r="Q1074">
            <v>0</v>
          </cell>
          <cell r="U1074">
            <v>0</v>
          </cell>
        </row>
        <row r="1075">
          <cell r="C1075">
            <v>44041.1</v>
          </cell>
          <cell r="E1075" t="str">
            <v/>
          </cell>
          <cell r="J1075">
            <v>0</v>
          </cell>
          <cell r="K1075">
            <v>0</v>
          </cell>
          <cell r="M1075">
            <v>0</v>
          </cell>
          <cell r="O1075">
            <v>0</v>
          </cell>
          <cell r="Q1075">
            <v>0</v>
          </cell>
        </row>
        <row r="1076">
          <cell r="C1076">
            <v>44051.1</v>
          </cell>
          <cell r="P1076">
            <v>30000</v>
          </cell>
        </row>
        <row r="1077">
          <cell r="E1077" t="str">
            <v>II</v>
          </cell>
          <cell r="G1077" t="str">
            <v>Tenaga</v>
          </cell>
        </row>
        <row r="1078">
          <cell r="C1078">
            <v>44001.2</v>
          </cell>
          <cell r="E1078">
            <v>1</v>
          </cell>
          <cell r="G1078" t="str">
            <v>Mandor</v>
          </cell>
          <cell r="J1078" t="str">
            <v>OH</v>
          </cell>
          <cell r="K1078">
            <v>1.6000000000000001E-3</v>
          </cell>
          <cell r="M1078">
            <v>35000</v>
          </cell>
          <cell r="O1078">
            <v>56</v>
          </cell>
          <cell r="Q1078">
            <v>617.12466551374644</v>
          </cell>
          <cell r="U1078">
            <v>0.1</v>
          </cell>
          <cell r="V1078">
            <v>1</v>
          </cell>
        </row>
        <row r="1079">
          <cell r="C1079">
            <v>44011.199999999997</v>
          </cell>
          <cell r="E1079">
            <v>2</v>
          </cell>
          <cell r="G1079" t="str">
            <v>Pekerja</v>
          </cell>
          <cell r="H1079" t="str">
            <v>(penghampar)</v>
          </cell>
          <cell r="J1079" t="str">
            <v>OH</v>
          </cell>
          <cell r="K1079">
            <v>6.4000000000000003E-3</v>
          </cell>
          <cell r="M1079">
            <v>20000</v>
          </cell>
          <cell r="O1079">
            <v>128</v>
          </cell>
          <cell r="P1079">
            <v>0.76830517803858978</v>
          </cell>
          <cell r="Q1079">
            <v>154.28116637843661</v>
          </cell>
          <cell r="U1079">
            <v>0.4</v>
          </cell>
          <cell r="V1079">
            <v>1</v>
          </cell>
        </row>
        <row r="1080">
          <cell r="C1080">
            <v>44021.2</v>
          </cell>
          <cell r="E1080" t="str">
            <v/>
          </cell>
          <cell r="J1080">
            <v>0</v>
          </cell>
          <cell r="K1080">
            <v>0</v>
          </cell>
          <cell r="M1080">
            <v>0</v>
          </cell>
          <cell r="O1080">
            <v>0</v>
          </cell>
          <cell r="Q1080">
            <v>0</v>
          </cell>
          <cell r="V1080">
            <v>1</v>
          </cell>
        </row>
        <row r="1081">
          <cell r="C1081">
            <v>44031.199999999997</v>
          </cell>
          <cell r="E1081" t="str">
            <v/>
          </cell>
          <cell r="J1081">
            <v>0</v>
          </cell>
          <cell r="K1081">
            <v>0</v>
          </cell>
          <cell r="M1081">
            <v>0</v>
          </cell>
          <cell r="O1081">
            <v>0</v>
          </cell>
          <cell r="Q1081">
            <v>0</v>
          </cell>
          <cell r="V1081">
            <v>1</v>
          </cell>
        </row>
        <row r="1082">
          <cell r="C1082">
            <v>44041.2</v>
          </cell>
          <cell r="E1082" t="str">
            <v/>
          </cell>
          <cell r="J1082">
            <v>0</v>
          </cell>
          <cell r="K1082">
            <v>0</v>
          </cell>
          <cell r="M1082">
            <v>0</v>
          </cell>
          <cell r="O1082">
            <v>0</v>
          </cell>
          <cell r="Q1082">
            <v>0</v>
          </cell>
          <cell r="V1082">
            <v>1</v>
          </cell>
        </row>
        <row r="1083">
          <cell r="C1083">
            <v>44051.199999999997</v>
          </cell>
          <cell r="P1083">
            <v>184</v>
          </cell>
        </row>
        <row r="1085">
          <cell r="E1085" t="str">
            <v>III</v>
          </cell>
          <cell r="G1085" t="str">
            <v>Alat</v>
          </cell>
        </row>
        <row r="1086">
          <cell r="C1086">
            <v>44001.3</v>
          </cell>
          <cell r="E1086">
            <v>1</v>
          </cell>
          <cell r="G1086" t="str">
            <v>Bulldozer D65</v>
          </cell>
          <cell r="H1086" t="str">
            <v>(collect)</v>
          </cell>
          <cell r="J1086" t="str">
            <v>jam</v>
          </cell>
          <cell r="K1086">
            <v>0.1134</v>
          </cell>
          <cell r="M1086">
            <v>335455</v>
          </cell>
          <cell r="O1086">
            <v>38040.589999999997</v>
          </cell>
          <cell r="Q1086">
            <v>8.8160666501963778</v>
          </cell>
          <cell r="R1086">
            <v>8.8160666501963778</v>
          </cell>
          <cell r="U1086">
            <v>1</v>
          </cell>
          <cell r="V1086">
            <v>1</v>
          </cell>
        </row>
        <row r="1087">
          <cell r="C1087">
            <v>44011.3</v>
          </cell>
          <cell r="E1087">
            <v>2</v>
          </cell>
          <cell r="G1087" t="str">
            <v>Excavator, 0.7 m3</v>
          </cell>
          <cell r="J1087" t="str">
            <v>jam</v>
          </cell>
          <cell r="K1087">
            <v>0.18509999999999999</v>
          </cell>
          <cell r="M1087">
            <v>239115</v>
          </cell>
          <cell r="O1087">
            <v>44260.18</v>
          </cell>
          <cell r="Q1087">
            <v>5.4012775384615397</v>
          </cell>
          <cell r="R1087">
            <v>5.4012775384615397</v>
          </cell>
          <cell r="U1087">
            <v>1.6322187829487989</v>
          </cell>
          <cell r="V1087">
            <v>1</v>
          </cell>
        </row>
        <row r="1088">
          <cell r="C1088">
            <v>44021.3</v>
          </cell>
          <cell r="E1088">
            <v>3</v>
          </cell>
          <cell r="G1088" t="str">
            <v>Dump Truck 6 ton</v>
          </cell>
          <cell r="J1088" t="str">
            <v>jam</v>
          </cell>
          <cell r="K1088">
            <v>0.29060000000000002</v>
          </cell>
          <cell r="M1088">
            <v>75740</v>
          </cell>
          <cell r="O1088">
            <v>22010.04</v>
          </cell>
          <cell r="Q1088">
            <v>3.4402594218434408</v>
          </cell>
          <cell r="R1088">
            <v>3.4402594218434404</v>
          </cell>
          <cell r="U1088">
            <v>2.562616817272561</v>
          </cell>
          <cell r="V1088">
            <v>1</v>
          </cell>
        </row>
        <row r="1089">
          <cell r="C1089">
            <v>44031.3</v>
          </cell>
          <cell r="E1089">
            <v>4</v>
          </cell>
          <cell r="G1089" t="str">
            <v>Vibratory Roller 2.5 ton</v>
          </cell>
          <cell r="J1089" t="str">
            <v>jam</v>
          </cell>
          <cell r="K1089">
            <v>0.1462</v>
          </cell>
          <cell r="M1089">
            <v>102505</v>
          </cell>
          <cell r="O1089">
            <v>14986.23</v>
          </cell>
          <cell r="Q1089">
            <v>6.8398171874999996</v>
          </cell>
          <cell r="R1089">
            <v>6.8398171874999987</v>
          </cell>
          <cell r="U1089">
            <v>1.2889330823502188</v>
          </cell>
          <cell r="V1089">
            <v>1</v>
          </cell>
        </row>
        <row r="1090">
          <cell r="C1090">
            <v>44041.3</v>
          </cell>
          <cell r="E1090" t="str">
            <v/>
          </cell>
          <cell r="J1090">
            <v>0</v>
          </cell>
          <cell r="K1090">
            <v>0</v>
          </cell>
          <cell r="M1090">
            <v>0</v>
          </cell>
          <cell r="O1090">
            <v>0</v>
          </cell>
          <cell r="Q1090">
            <v>0</v>
          </cell>
          <cell r="U1090">
            <v>0</v>
          </cell>
          <cell r="V1090">
            <v>1</v>
          </cell>
        </row>
        <row r="1091">
          <cell r="C1091">
            <v>44051.3</v>
          </cell>
          <cell r="P1091">
            <v>119297.04</v>
          </cell>
        </row>
        <row r="1092">
          <cell r="E1092" t="str">
            <v>Sub Total</v>
          </cell>
          <cell r="O1092">
            <v>149481.04</v>
          </cell>
        </row>
        <row r="1093">
          <cell r="E1093" t="str">
            <v>Biaya Tidak Langsung dan Laba</v>
          </cell>
          <cell r="J1093">
            <v>0.1</v>
          </cell>
          <cell r="O1093">
            <v>14948.1</v>
          </cell>
        </row>
        <row r="1094">
          <cell r="E1094" t="str">
            <v>Jumlah Harga</v>
          </cell>
          <cell r="O1094">
            <v>164429.14000000001</v>
          </cell>
        </row>
        <row r="1095">
          <cell r="D1095">
            <v>44005</v>
          </cell>
          <cell r="E1095" t="str">
            <v>Harga Satuan Pekerjaan</v>
          </cell>
          <cell r="J1095" t="str">
            <v>m3</v>
          </cell>
          <cell r="K1095" t="str">
            <v/>
          </cell>
          <cell r="O1095">
            <v>16442.914000000001</v>
          </cell>
        </row>
        <row r="1102">
          <cell r="E1102" t="str">
            <v>Analisa Harga Satuan (Breakdown of Unit Rate)</v>
          </cell>
        </row>
        <row r="1104">
          <cell r="E1104" t="str">
            <v>Lokasi</v>
          </cell>
          <cell r="I1104" t="str">
            <v>:</v>
          </cell>
          <cell r="J1104" t="str">
            <v>Proyek PLB, Paket LCB-6 Lot-4</v>
          </cell>
        </row>
        <row r="1105">
          <cell r="D1105">
            <v>45000</v>
          </cell>
          <cell r="E1105" t="str">
            <v>No. Item</v>
          </cell>
          <cell r="I1105" t="str">
            <v>:</v>
          </cell>
          <cell r="J1105" t="str">
            <v>4-2-2</v>
          </cell>
          <cell r="Q1105" t="str">
            <v>4-2-2</v>
          </cell>
          <cell r="R1105">
            <v>0</v>
          </cell>
          <cell r="U1105" t="str">
            <v>HSP Per</v>
          </cell>
        </row>
        <row r="1106">
          <cell r="C1106">
            <v>45000</v>
          </cell>
          <cell r="D1106">
            <v>45000</v>
          </cell>
          <cell r="E1106" t="str">
            <v>Item Pekerjaan</v>
          </cell>
          <cell r="I1106" t="str">
            <v>:</v>
          </cell>
          <cell r="J1106" t="str">
            <v>Galian dengan alat berat untuk saluran pembuang utama</v>
          </cell>
          <cell r="Q1106" t="str">
            <v>Volume</v>
          </cell>
          <cell r="R1106" t="str">
            <v>=</v>
          </cell>
          <cell r="S1106">
            <v>2250</v>
          </cell>
          <cell r="T1106" t="str">
            <v>m3</v>
          </cell>
          <cell r="U1106">
            <v>100</v>
          </cell>
          <cell r="V1106" t="str">
            <v>m3</v>
          </cell>
        </row>
        <row r="1107">
          <cell r="Q1107" t="str">
            <v>UPAH</v>
          </cell>
          <cell r="R1107" t="str">
            <v>BAHAN</v>
          </cell>
          <cell r="S1107" t="str">
            <v>ALAT</v>
          </cell>
        </row>
        <row r="1108">
          <cell r="D1108">
            <v>45000</v>
          </cell>
          <cell r="E1108" t="str">
            <v>Uraian Tugas</v>
          </cell>
          <cell r="I1108" t="str">
            <v>:</v>
          </cell>
          <cell r="J1108" t="str">
            <v>menggali, menumpuk, menebar dan membentuk dengan alat berat</v>
          </cell>
          <cell r="Q1108">
            <v>0</v>
          </cell>
          <cell r="R1108">
            <v>91</v>
          </cell>
          <cell r="S1108">
            <v>823170.57000000007</v>
          </cell>
        </row>
        <row r="1110">
          <cell r="D1110">
            <v>45000</v>
          </cell>
          <cell r="E1110" t="str">
            <v>Kapasitas Produksi</v>
          </cell>
          <cell r="I1110" t="str">
            <v>:</v>
          </cell>
          <cell r="J1110">
            <v>100</v>
          </cell>
          <cell r="K1110" t="str">
            <v>m3</v>
          </cell>
          <cell r="L1110">
            <v>0</v>
          </cell>
        </row>
        <row r="1111">
          <cell r="L1111" t="str">
            <v>Harga</v>
          </cell>
          <cell r="N1111" t="str">
            <v>Jumlah</v>
          </cell>
        </row>
        <row r="1112">
          <cell r="E1112" t="str">
            <v>No.</v>
          </cell>
          <cell r="F1112" t="str">
            <v>U r a i a n</v>
          </cell>
          <cell r="J1112" t="str">
            <v>Satuan</v>
          </cell>
          <cell r="K1112" t="str">
            <v>Q'ty</v>
          </cell>
          <cell r="L1112" t="str">
            <v>Satuan</v>
          </cell>
          <cell r="N1112" t="str">
            <v>Harga</v>
          </cell>
          <cell r="Q1112" t="str">
            <v>(Prod/Jam)/Nos</v>
          </cell>
          <cell r="R1112" t="str">
            <v>Prod/Jam</v>
          </cell>
          <cell r="S1112" t="str">
            <v>Jam Opr</v>
          </cell>
          <cell r="T1112" t="str">
            <v>Prod/Hari</v>
          </cell>
          <cell r="U1112" t="str">
            <v>Nos</v>
          </cell>
          <cell r="V1112" t="str">
            <v>Involve</v>
          </cell>
        </row>
        <row r="1113">
          <cell r="L1113" t="str">
            <v>(Rp.)</v>
          </cell>
          <cell r="N1113" t="str">
            <v>(Rp.)</v>
          </cell>
          <cell r="Q1113">
            <v>1</v>
          </cell>
          <cell r="R1113">
            <v>0.54012775384615397</v>
          </cell>
          <cell r="S1113">
            <v>7</v>
          </cell>
          <cell r="T1113">
            <v>3.7808942769230778</v>
          </cell>
        </row>
        <row r="1114">
          <cell r="E1114" t="str">
            <v>I</v>
          </cell>
          <cell r="G1114" t="str">
            <v>Bahan</v>
          </cell>
        </row>
        <row r="1115">
          <cell r="C1115">
            <v>45001.1</v>
          </cell>
          <cell r="E1115" t="str">
            <v/>
          </cell>
          <cell r="J1115">
            <v>0</v>
          </cell>
          <cell r="K1115">
            <v>0</v>
          </cell>
          <cell r="M1115">
            <v>0</v>
          </cell>
          <cell r="O1115">
            <v>0</v>
          </cell>
          <cell r="Q1115">
            <v>0</v>
          </cell>
          <cell r="U1115">
            <v>0</v>
          </cell>
          <cell r="V1115">
            <v>1</v>
          </cell>
        </row>
        <row r="1116">
          <cell r="C1116">
            <v>45011.1</v>
          </cell>
          <cell r="E1116" t="str">
            <v/>
          </cell>
          <cell r="J1116">
            <v>0</v>
          </cell>
          <cell r="K1116">
            <v>0</v>
          </cell>
          <cell r="M1116">
            <v>0</v>
          </cell>
          <cell r="O1116">
            <v>0</v>
          </cell>
          <cell r="Q1116">
            <v>0</v>
          </cell>
          <cell r="U1116">
            <v>0</v>
          </cell>
          <cell r="V1116">
            <v>1</v>
          </cell>
        </row>
        <row r="1117">
          <cell r="C1117">
            <v>45021.1</v>
          </cell>
          <cell r="E1117" t="str">
            <v/>
          </cell>
          <cell r="I1117" t="str">
            <v/>
          </cell>
          <cell r="J1117">
            <v>0</v>
          </cell>
          <cell r="K1117">
            <v>0</v>
          </cell>
          <cell r="M1117">
            <v>0</v>
          </cell>
          <cell r="O1117">
            <v>0</v>
          </cell>
          <cell r="Q1117">
            <v>0</v>
          </cell>
          <cell r="U1117">
            <v>0</v>
          </cell>
        </row>
        <row r="1118">
          <cell r="C1118">
            <v>45031.1</v>
          </cell>
          <cell r="E1118" t="str">
            <v/>
          </cell>
          <cell r="J1118">
            <v>0</v>
          </cell>
          <cell r="K1118">
            <v>0</v>
          </cell>
          <cell r="M1118">
            <v>0</v>
          </cell>
          <cell r="O1118">
            <v>0</v>
          </cell>
          <cell r="Q1118">
            <v>0</v>
          </cell>
          <cell r="U1118">
            <v>0</v>
          </cell>
        </row>
        <row r="1119">
          <cell r="C1119">
            <v>45041.1</v>
          </cell>
          <cell r="E1119" t="str">
            <v/>
          </cell>
          <cell r="J1119">
            <v>0</v>
          </cell>
          <cell r="K1119">
            <v>0</v>
          </cell>
          <cell r="M1119">
            <v>0</v>
          </cell>
          <cell r="O1119">
            <v>0</v>
          </cell>
          <cell r="Q1119">
            <v>0</v>
          </cell>
        </row>
        <row r="1120">
          <cell r="C1120">
            <v>45051.1</v>
          </cell>
          <cell r="P1120">
            <v>0</v>
          </cell>
        </row>
        <row r="1121">
          <cell r="E1121" t="str">
            <v>II</v>
          </cell>
          <cell r="G1121" t="str">
            <v>Tenaga</v>
          </cell>
        </row>
        <row r="1122">
          <cell r="C1122">
            <v>45001.2</v>
          </cell>
          <cell r="E1122">
            <v>1</v>
          </cell>
          <cell r="G1122" t="str">
            <v>Mandor</v>
          </cell>
          <cell r="J1122" t="str">
            <v>OH</v>
          </cell>
          <cell r="K1122">
            <v>2.5999999999999999E-3</v>
          </cell>
          <cell r="M1122">
            <v>35000</v>
          </cell>
          <cell r="O1122">
            <v>91</v>
          </cell>
          <cell r="Q1122">
            <v>378.08942769230777</v>
          </cell>
          <cell r="U1122">
            <v>0.01</v>
          </cell>
          <cell r="V1122">
            <v>1</v>
          </cell>
        </row>
        <row r="1123">
          <cell r="C1123">
            <v>45011.199999999997</v>
          </cell>
          <cell r="E1123" t="str">
            <v/>
          </cell>
          <cell r="J1123">
            <v>0</v>
          </cell>
          <cell r="K1123">
            <v>0</v>
          </cell>
          <cell r="M1123">
            <v>0</v>
          </cell>
          <cell r="O1123">
            <v>0</v>
          </cell>
          <cell r="Q1123">
            <v>0</v>
          </cell>
          <cell r="V1123">
            <v>1</v>
          </cell>
        </row>
        <row r="1124">
          <cell r="C1124">
            <v>45021.2</v>
          </cell>
          <cell r="E1124" t="str">
            <v/>
          </cell>
          <cell r="J1124">
            <v>0</v>
          </cell>
          <cell r="K1124">
            <v>0</v>
          </cell>
          <cell r="M1124">
            <v>0</v>
          </cell>
          <cell r="O1124">
            <v>0</v>
          </cell>
          <cell r="Q1124">
            <v>0</v>
          </cell>
          <cell r="V1124">
            <v>1</v>
          </cell>
        </row>
        <row r="1125">
          <cell r="C1125">
            <v>45031.199999999997</v>
          </cell>
          <cell r="E1125" t="str">
            <v/>
          </cell>
          <cell r="J1125">
            <v>0</v>
          </cell>
          <cell r="K1125">
            <v>0</v>
          </cell>
          <cell r="M1125">
            <v>0</v>
          </cell>
          <cell r="O1125">
            <v>0</v>
          </cell>
          <cell r="Q1125">
            <v>0</v>
          </cell>
          <cell r="V1125">
            <v>1</v>
          </cell>
        </row>
        <row r="1126">
          <cell r="C1126">
            <v>45041.2</v>
          </cell>
          <cell r="E1126" t="str">
            <v/>
          </cell>
          <cell r="J1126">
            <v>0</v>
          </cell>
          <cell r="K1126">
            <v>0</v>
          </cell>
          <cell r="M1126">
            <v>0</v>
          </cell>
          <cell r="O1126">
            <v>0</v>
          </cell>
          <cell r="Q1126">
            <v>0</v>
          </cell>
          <cell r="V1126">
            <v>1</v>
          </cell>
        </row>
        <row r="1127">
          <cell r="C1127">
            <v>45051.199999999997</v>
          </cell>
          <cell r="P1127">
            <v>91</v>
          </cell>
        </row>
        <row r="1129">
          <cell r="E1129" t="str">
            <v>III</v>
          </cell>
          <cell r="G1129" t="str">
            <v>Alat</v>
          </cell>
        </row>
        <row r="1130">
          <cell r="C1130">
            <v>45001.3</v>
          </cell>
          <cell r="E1130">
            <v>1</v>
          </cell>
          <cell r="G1130" t="str">
            <v>Excavator, 0.7 m3</v>
          </cell>
          <cell r="J1130" t="str">
            <v>jam</v>
          </cell>
          <cell r="K1130">
            <v>1.8513999999999999</v>
          </cell>
          <cell r="M1130">
            <v>239115</v>
          </cell>
          <cell r="O1130">
            <v>442697.51</v>
          </cell>
          <cell r="Q1130">
            <v>0.54012775384615397</v>
          </cell>
          <cell r="R1130">
            <v>0.54012775384615397</v>
          </cell>
          <cell r="U1130">
            <v>1</v>
          </cell>
          <cell r="V1130">
            <v>1</v>
          </cell>
        </row>
        <row r="1131">
          <cell r="C1131">
            <v>45011.3</v>
          </cell>
          <cell r="E1131">
            <v>2</v>
          </cell>
          <cell r="G1131" t="str">
            <v>Bulldozer D65</v>
          </cell>
          <cell r="H1131" t="str">
            <v>(level)</v>
          </cell>
          <cell r="J1131" t="str">
            <v>jam</v>
          </cell>
          <cell r="K1131">
            <v>1.1342000000000001</v>
          </cell>
          <cell r="M1131">
            <v>335455</v>
          </cell>
          <cell r="O1131">
            <v>380473.06</v>
          </cell>
          <cell r="Q1131">
            <v>0.8816066650196378</v>
          </cell>
          <cell r="R1131">
            <v>0.88160666501963769</v>
          </cell>
          <cell r="U1131">
            <v>0.61266296555746058</v>
          </cell>
          <cell r="V1131">
            <v>1</v>
          </cell>
        </row>
        <row r="1132">
          <cell r="C1132">
            <v>45021.3</v>
          </cell>
          <cell r="E1132" t="str">
            <v/>
          </cell>
          <cell r="J1132">
            <v>0</v>
          </cell>
          <cell r="K1132">
            <v>0</v>
          </cell>
          <cell r="M1132">
            <v>0</v>
          </cell>
          <cell r="O1132">
            <v>0</v>
          </cell>
          <cell r="Q1132">
            <v>0</v>
          </cell>
          <cell r="U1132">
            <v>0</v>
          </cell>
          <cell r="V1132">
            <v>1</v>
          </cell>
        </row>
        <row r="1133">
          <cell r="C1133">
            <v>45031.3</v>
          </cell>
          <cell r="E1133" t="str">
            <v/>
          </cell>
          <cell r="J1133">
            <v>0</v>
          </cell>
          <cell r="K1133">
            <v>0</v>
          </cell>
          <cell r="M1133">
            <v>0</v>
          </cell>
          <cell r="O1133">
            <v>0</v>
          </cell>
          <cell r="Q1133">
            <v>0</v>
          </cell>
          <cell r="U1133">
            <v>0</v>
          </cell>
          <cell r="V1133">
            <v>1</v>
          </cell>
        </row>
        <row r="1134">
          <cell r="C1134">
            <v>45041.3</v>
          </cell>
          <cell r="E1134" t="str">
            <v/>
          </cell>
          <cell r="J1134">
            <v>0</v>
          </cell>
          <cell r="K1134">
            <v>0</v>
          </cell>
          <cell r="M1134">
            <v>0</v>
          </cell>
          <cell r="O1134">
            <v>0</v>
          </cell>
          <cell r="Q1134">
            <v>0</v>
          </cell>
          <cell r="U1134">
            <v>0</v>
          </cell>
          <cell r="V1134">
            <v>1</v>
          </cell>
        </row>
        <row r="1135">
          <cell r="C1135">
            <v>45051.3</v>
          </cell>
          <cell r="P1135">
            <v>823170.57000000007</v>
          </cell>
        </row>
        <row r="1136">
          <cell r="E1136" t="str">
            <v>Sub Total</v>
          </cell>
          <cell r="O1136">
            <v>823261.57000000007</v>
          </cell>
        </row>
        <row r="1137">
          <cell r="E1137" t="str">
            <v>Biaya Tidak Langsung dan Laba</v>
          </cell>
          <cell r="J1137">
            <v>0.1</v>
          </cell>
          <cell r="O1137">
            <v>82326.149999999994</v>
          </cell>
        </row>
        <row r="1138">
          <cell r="E1138" t="str">
            <v>Jumlah Harga</v>
          </cell>
          <cell r="O1138">
            <v>905587.72000000009</v>
          </cell>
        </row>
        <row r="1139">
          <cell r="D1139">
            <v>45005</v>
          </cell>
          <cell r="E1139" t="str">
            <v>Harga Satuan Pekerjaan</v>
          </cell>
          <cell r="J1139" t="str">
            <v>m3</v>
          </cell>
          <cell r="K1139" t="str">
            <v/>
          </cell>
          <cell r="O1139">
            <v>9055.8772000000008</v>
          </cell>
        </row>
        <row r="1146">
          <cell r="E1146" t="str">
            <v>Analisa Harga Satuan (Breakdown of Unit Rate)</v>
          </cell>
        </row>
        <row r="1148">
          <cell r="E1148" t="str">
            <v>Lokasi</v>
          </cell>
          <cell r="I1148" t="str">
            <v>:</v>
          </cell>
          <cell r="J1148" t="str">
            <v>Proyek PLB, Paket LCB-6 Lot-4</v>
          </cell>
        </row>
        <row r="1149">
          <cell r="D1149">
            <v>46000</v>
          </cell>
          <cell r="E1149" t="str">
            <v>No. Item</v>
          </cell>
          <cell r="I1149" t="str">
            <v>:</v>
          </cell>
          <cell r="J1149" t="str">
            <v>4-2-3</v>
          </cell>
          <cell r="Q1149" t="str">
            <v>4-2-3</v>
          </cell>
          <cell r="R1149">
            <v>0</v>
          </cell>
          <cell r="U1149" t="str">
            <v>HSP Per</v>
          </cell>
        </row>
        <row r="1150">
          <cell r="C1150">
            <v>46000</v>
          </cell>
          <cell r="D1150">
            <v>46000</v>
          </cell>
          <cell r="E1150" t="str">
            <v>Item Pekerjaan</v>
          </cell>
          <cell r="I1150" t="str">
            <v>:</v>
          </cell>
          <cell r="J1150" t="str">
            <v>Galian dengan alat berat untuk saluran pembuang tersier</v>
          </cell>
          <cell r="Q1150" t="str">
            <v>Volume</v>
          </cell>
          <cell r="R1150" t="str">
            <v>=</v>
          </cell>
          <cell r="S1150">
            <v>33660</v>
          </cell>
          <cell r="T1150" t="str">
            <v>m3</v>
          </cell>
          <cell r="U1150">
            <v>100</v>
          </cell>
          <cell r="V1150" t="str">
            <v>m3</v>
          </cell>
        </row>
        <row r="1151">
          <cell r="Q1151" t="str">
            <v>UPAH</v>
          </cell>
          <cell r="R1151" t="str">
            <v>BAHAN</v>
          </cell>
          <cell r="S1151" t="str">
            <v>ALAT</v>
          </cell>
        </row>
        <row r="1152">
          <cell r="D1152">
            <v>46000</v>
          </cell>
          <cell r="E1152" t="str">
            <v>Uraian Tugas</v>
          </cell>
          <cell r="I1152" t="str">
            <v>:</v>
          </cell>
          <cell r="J1152" t="str">
            <v>Menggali, menumpuk, menebar dan membentuk dengan alat berat</v>
          </cell>
          <cell r="Q1152">
            <v>0</v>
          </cell>
          <cell r="R1152">
            <v>91</v>
          </cell>
          <cell r="S1152">
            <v>823170.57000000007</v>
          </cell>
        </row>
        <row r="1154">
          <cell r="D1154">
            <v>46000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cell r="Q1156" t="str">
            <v>(Prod/Jam)/Nos</v>
          </cell>
          <cell r="R1156" t="str">
            <v>Prod/Jam</v>
          </cell>
          <cell r="S1156" t="str">
            <v>Jam Opr</v>
          </cell>
          <cell r="T1156" t="str">
            <v>Prod/Hari</v>
          </cell>
          <cell r="U1156" t="str">
            <v>Nos</v>
          </cell>
          <cell r="V1156" t="str">
            <v>Involve</v>
          </cell>
        </row>
        <row r="1157">
          <cell r="L1157" t="str">
            <v>(Rp.)</v>
          </cell>
          <cell r="N1157" t="str">
            <v>(Rp.)</v>
          </cell>
          <cell r="Q1157">
            <v>1</v>
          </cell>
          <cell r="R1157">
            <v>0.54012775384615397</v>
          </cell>
          <cell r="S1157">
            <v>7</v>
          </cell>
          <cell r="T1157">
            <v>3.7808942769230778</v>
          </cell>
        </row>
        <row r="1158">
          <cell r="E1158" t="str">
            <v>I</v>
          </cell>
          <cell r="G1158" t="str">
            <v>Bahan</v>
          </cell>
        </row>
        <row r="1159">
          <cell r="C1159">
            <v>46001.1</v>
          </cell>
          <cell r="E1159" t="str">
            <v/>
          </cell>
          <cell r="J1159">
            <v>0</v>
          </cell>
          <cell r="K1159">
            <v>0</v>
          </cell>
          <cell r="M1159">
            <v>0</v>
          </cell>
          <cell r="O1159">
            <v>0</v>
          </cell>
          <cell r="Q1159">
            <v>0</v>
          </cell>
          <cell r="U1159">
            <v>0</v>
          </cell>
          <cell r="V1159">
            <v>1</v>
          </cell>
        </row>
        <row r="1160">
          <cell r="C1160">
            <v>46011.1</v>
          </cell>
          <cell r="E1160" t="str">
            <v/>
          </cell>
          <cell r="J1160">
            <v>0</v>
          </cell>
          <cell r="K1160">
            <v>0</v>
          </cell>
          <cell r="M1160">
            <v>0</v>
          </cell>
          <cell r="O1160">
            <v>0</v>
          </cell>
          <cell r="Q1160">
            <v>0</v>
          </cell>
          <cell r="U1160">
            <v>0</v>
          </cell>
          <cell r="V1160">
            <v>1</v>
          </cell>
        </row>
        <row r="1161">
          <cell r="C1161">
            <v>46021.1</v>
          </cell>
          <cell r="E1161" t="str">
            <v/>
          </cell>
          <cell r="I1161" t="str">
            <v/>
          </cell>
          <cell r="J1161">
            <v>0</v>
          </cell>
          <cell r="K1161">
            <v>0</v>
          </cell>
          <cell r="M1161">
            <v>0</v>
          </cell>
          <cell r="O1161">
            <v>0</v>
          </cell>
          <cell r="Q1161">
            <v>0</v>
          </cell>
          <cell r="U1161">
            <v>0</v>
          </cell>
        </row>
        <row r="1162">
          <cell r="C1162">
            <v>46031.1</v>
          </cell>
          <cell r="E1162" t="str">
            <v/>
          </cell>
          <cell r="J1162">
            <v>0</v>
          </cell>
          <cell r="K1162">
            <v>0</v>
          </cell>
          <cell r="M1162">
            <v>0</v>
          </cell>
          <cell r="O1162">
            <v>0</v>
          </cell>
          <cell r="Q1162">
            <v>0</v>
          </cell>
          <cell r="U1162">
            <v>0</v>
          </cell>
        </row>
        <row r="1163">
          <cell r="C1163">
            <v>46041.1</v>
          </cell>
          <cell r="E1163" t="str">
            <v/>
          </cell>
          <cell r="J1163">
            <v>0</v>
          </cell>
          <cell r="K1163">
            <v>0</v>
          </cell>
          <cell r="M1163">
            <v>0</v>
          </cell>
          <cell r="O1163">
            <v>0</v>
          </cell>
          <cell r="Q1163">
            <v>0</v>
          </cell>
        </row>
        <row r="1164">
          <cell r="C1164">
            <v>46051.1</v>
          </cell>
          <cell r="P1164">
            <v>0</v>
          </cell>
        </row>
        <row r="1165">
          <cell r="E1165" t="str">
            <v>II</v>
          </cell>
          <cell r="G1165" t="str">
            <v>Tenaga</v>
          </cell>
        </row>
        <row r="1166">
          <cell r="C1166">
            <v>46001.2</v>
          </cell>
          <cell r="E1166">
            <v>1</v>
          </cell>
          <cell r="G1166" t="str">
            <v>Mandor</v>
          </cell>
          <cell r="J1166" t="str">
            <v>OH</v>
          </cell>
          <cell r="K1166">
            <v>2.5999999999999999E-3</v>
          </cell>
          <cell r="M1166">
            <v>35000</v>
          </cell>
          <cell r="O1166">
            <v>91</v>
          </cell>
          <cell r="Q1166">
            <v>378.08942769230777</v>
          </cell>
          <cell r="U1166">
            <v>0.01</v>
          </cell>
          <cell r="V1166">
            <v>1</v>
          </cell>
        </row>
        <row r="1167">
          <cell r="C1167">
            <v>46011.199999999997</v>
          </cell>
          <cell r="E1167" t="str">
            <v/>
          </cell>
          <cell r="J1167">
            <v>0</v>
          </cell>
          <cell r="K1167">
            <v>0</v>
          </cell>
          <cell r="M1167">
            <v>0</v>
          </cell>
          <cell r="O1167">
            <v>0</v>
          </cell>
          <cell r="Q1167">
            <v>0</v>
          </cell>
          <cell r="V1167">
            <v>1</v>
          </cell>
        </row>
        <row r="1168">
          <cell r="C1168">
            <v>46021.2</v>
          </cell>
          <cell r="E1168" t="str">
            <v/>
          </cell>
          <cell r="J1168">
            <v>0</v>
          </cell>
          <cell r="K1168">
            <v>0</v>
          </cell>
          <cell r="M1168">
            <v>0</v>
          </cell>
          <cell r="O1168">
            <v>0</v>
          </cell>
          <cell r="Q1168">
            <v>0</v>
          </cell>
          <cell r="V1168">
            <v>1</v>
          </cell>
        </row>
        <row r="1169">
          <cell r="C1169">
            <v>46031.199999999997</v>
          </cell>
          <cell r="E1169" t="str">
            <v/>
          </cell>
          <cell r="J1169">
            <v>0</v>
          </cell>
          <cell r="K1169">
            <v>0</v>
          </cell>
          <cell r="M1169">
            <v>0</v>
          </cell>
          <cell r="O1169">
            <v>0</v>
          </cell>
          <cell r="Q1169">
            <v>0</v>
          </cell>
          <cell r="V1169">
            <v>1</v>
          </cell>
        </row>
        <row r="1170">
          <cell r="C1170">
            <v>46041.2</v>
          </cell>
          <cell r="E1170" t="str">
            <v/>
          </cell>
          <cell r="J1170">
            <v>0</v>
          </cell>
          <cell r="K1170">
            <v>0</v>
          </cell>
          <cell r="M1170">
            <v>0</v>
          </cell>
          <cell r="O1170">
            <v>0</v>
          </cell>
          <cell r="Q1170">
            <v>0</v>
          </cell>
          <cell r="V1170">
            <v>1</v>
          </cell>
        </row>
        <row r="1171">
          <cell r="C1171">
            <v>46051.199999999997</v>
          </cell>
          <cell r="P1171">
            <v>91</v>
          </cell>
        </row>
        <row r="1173">
          <cell r="E1173" t="str">
            <v>III</v>
          </cell>
          <cell r="G1173" t="str">
            <v>Alat</v>
          </cell>
        </row>
        <row r="1174">
          <cell r="C1174">
            <v>46001.3</v>
          </cell>
          <cell r="E1174">
            <v>1</v>
          </cell>
          <cell r="G1174" t="str">
            <v>Excavator, 0.7 m3</v>
          </cell>
          <cell r="J1174" t="str">
            <v>jam</v>
          </cell>
          <cell r="K1174">
            <v>1.8513999999999999</v>
          </cell>
          <cell r="M1174">
            <v>239115</v>
          </cell>
          <cell r="O1174">
            <v>442697.51</v>
          </cell>
          <cell r="Q1174">
            <v>0.54012775384615397</v>
          </cell>
          <cell r="R1174">
            <v>0.54012775384615397</v>
          </cell>
          <cell r="U1174">
            <v>1</v>
          </cell>
          <cell r="V1174">
            <v>1</v>
          </cell>
        </row>
        <row r="1175">
          <cell r="C1175">
            <v>46011.3</v>
          </cell>
          <cell r="E1175">
            <v>2</v>
          </cell>
          <cell r="G1175" t="str">
            <v>Bulldozer D65</v>
          </cell>
          <cell r="H1175" t="str">
            <v>(level)</v>
          </cell>
          <cell r="J1175" t="str">
            <v>jam</v>
          </cell>
          <cell r="K1175">
            <v>1.1342000000000001</v>
          </cell>
          <cell r="M1175">
            <v>335455</v>
          </cell>
          <cell r="O1175">
            <v>380473.06</v>
          </cell>
          <cell r="Q1175">
            <v>0.8816066650196378</v>
          </cell>
          <cell r="R1175">
            <v>0.88160666501963769</v>
          </cell>
          <cell r="U1175">
            <v>0.61266296555746058</v>
          </cell>
          <cell r="V1175">
            <v>1</v>
          </cell>
        </row>
        <row r="1176">
          <cell r="C1176">
            <v>46021.3</v>
          </cell>
          <cell r="E1176" t="str">
            <v/>
          </cell>
          <cell r="J1176">
            <v>0</v>
          </cell>
          <cell r="K1176">
            <v>0</v>
          </cell>
          <cell r="M1176">
            <v>0</v>
          </cell>
          <cell r="O1176">
            <v>0</v>
          </cell>
          <cell r="Q1176">
            <v>0</v>
          </cell>
          <cell r="U1176">
            <v>0</v>
          </cell>
          <cell r="V1176">
            <v>1</v>
          </cell>
        </row>
        <row r="1177">
          <cell r="C1177">
            <v>46031.3</v>
          </cell>
          <cell r="E1177" t="str">
            <v/>
          </cell>
          <cell r="J1177">
            <v>0</v>
          </cell>
          <cell r="K1177">
            <v>0</v>
          </cell>
          <cell r="M1177">
            <v>0</v>
          </cell>
          <cell r="O1177">
            <v>0</v>
          </cell>
          <cell r="Q1177">
            <v>0</v>
          </cell>
          <cell r="U1177">
            <v>0</v>
          </cell>
          <cell r="V1177">
            <v>1</v>
          </cell>
        </row>
        <row r="1178">
          <cell r="C1178">
            <v>46041.3</v>
          </cell>
          <cell r="E1178" t="str">
            <v/>
          </cell>
          <cell r="J1178">
            <v>0</v>
          </cell>
          <cell r="K1178">
            <v>0</v>
          </cell>
          <cell r="M1178">
            <v>0</v>
          </cell>
          <cell r="O1178">
            <v>0</v>
          </cell>
          <cell r="Q1178">
            <v>0</v>
          </cell>
          <cell r="U1178">
            <v>0</v>
          </cell>
          <cell r="V1178">
            <v>1</v>
          </cell>
        </row>
        <row r="1179">
          <cell r="C1179">
            <v>46051.3</v>
          </cell>
          <cell r="P1179">
            <v>823170.57000000007</v>
          </cell>
        </row>
        <row r="1180">
          <cell r="E1180" t="str">
            <v>Sub Total</v>
          </cell>
          <cell r="O1180">
            <v>823261.57000000007</v>
          </cell>
        </row>
        <row r="1181">
          <cell r="E1181" t="str">
            <v>Biaya Tidak Langsung dan Laba</v>
          </cell>
          <cell r="J1181">
            <v>0.1</v>
          </cell>
          <cell r="O1181">
            <v>82326.149999999994</v>
          </cell>
        </row>
        <row r="1182">
          <cell r="E1182" t="str">
            <v>Jumlah Harga</v>
          </cell>
          <cell r="O1182">
            <v>905587.72000000009</v>
          </cell>
        </row>
        <row r="1183">
          <cell r="D1183">
            <v>46005</v>
          </cell>
          <cell r="E1183" t="str">
            <v>Harga Satuan Pekerjaan</v>
          </cell>
          <cell r="J1183" t="str">
            <v>m3</v>
          </cell>
          <cell r="K1183" t="str">
            <v/>
          </cell>
          <cell r="O1183">
            <v>9055.8772000000008</v>
          </cell>
        </row>
        <row r="1190">
          <cell r="E1190" t="str">
            <v>Analisa Harga Satuan (Breakdown of Unit Rate)</v>
          </cell>
        </row>
        <row r="1192">
          <cell r="E1192" t="str">
            <v>Lokasi</v>
          </cell>
          <cell r="I1192" t="str">
            <v>:</v>
          </cell>
          <cell r="J1192" t="str">
            <v>Proyek PLB, Paket LCB-6 Lot-4</v>
          </cell>
        </row>
        <row r="1193">
          <cell r="D1193">
            <v>47000</v>
          </cell>
          <cell r="E1193" t="str">
            <v>No. Item</v>
          </cell>
          <cell r="I1193" t="str">
            <v>:</v>
          </cell>
          <cell r="J1193" t="str">
            <v>4-2-4</v>
          </cell>
          <cell r="Q1193" t="str">
            <v>4-2-4</v>
          </cell>
          <cell r="R1193">
            <v>0</v>
          </cell>
          <cell r="U1193" t="str">
            <v>HSP Per</v>
          </cell>
        </row>
        <row r="1194">
          <cell r="C1194">
            <v>47000</v>
          </cell>
          <cell r="D1194">
            <v>47000</v>
          </cell>
          <cell r="E1194" t="str">
            <v>Item Pekerjaan</v>
          </cell>
          <cell r="I1194" t="str">
            <v>:</v>
          </cell>
          <cell r="J1194" t="str">
            <v>Galian dengan alat berat untuk saluran pembuang kwarter</v>
          </cell>
          <cell r="Q1194" t="str">
            <v>Volume</v>
          </cell>
          <cell r="R1194" t="str">
            <v>=</v>
          </cell>
          <cell r="S1194">
            <v>17025.75</v>
          </cell>
          <cell r="T1194" t="str">
            <v>m3</v>
          </cell>
          <cell r="U1194">
            <v>10</v>
          </cell>
          <cell r="V1194" t="str">
            <v>m3</v>
          </cell>
        </row>
        <row r="1195">
          <cell r="Q1195" t="str">
            <v>UPAH</v>
          </cell>
          <cell r="R1195" t="str">
            <v>BAHAN</v>
          </cell>
          <cell r="S1195" t="str">
            <v>ALAT</v>
          </cell>
        </row>
        <row r="1196">
          <cell r="D1196">
            <v>47000</v>
          </cell>
          <cell r="E1196" t="str">
            <v>Uraian Tugas</v>
          </cell>
          <cell r="I1196" t="str">
            <v>:</v>
          </cell>
          <cell r="J1196" t="str">
            <v>menggali, menumpuk, menebar dan membentuk di lokasi sawah dengan alat berat</v>
          </cell>
          <cell r="Q1196">
            <v>0</v>
          </cell>
          <cell r="R1196">
            <v>301</v>
          </cell>
          <cell r="S1196">
            <v>65065.189999999995</v>
          </cell>
        </row>
        <row r="1198">
          <cell r="D1198">
            <v>47000</v>
          </cell>
          <cell r="E1198" t="str">
            <v>Kapasitas Produksi</v>
          </cell>
          <cell r="I1198" t="str">
            <v>:</v>
          </cell>
          <cell r="J1198">
            <v>10</v>
          </cell>
          <cell r="K1198" t="str">
            <v>m3</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cell r="Q1200" t="str">
            <v>(Prod/Jam)/Nos</v>
          </cell>
          <cell r="R1200" t="str">
            <v>Prod/Jam</v>
          </cell>
          <cell r="S1200" t="str">
            <v>Jam Opr</v>
          </cell>
          <cell r="T1200" t="str">
            <v>Prod/Hari</v>
          </cell>
          <cell r="U1200" t="str">
            <v>Nos</v>
          </cell>
          <cell r="V1200" t="str">
            <v>Involve</v>
          </cell>
        </row>
        <row r="1201">
          <cell r="L1201" t="str">
            <v>(Rp.)</v>
          </cell>
          <cell r="N1201" t="str">
            <v>(Rp.)</v>
          </cell>
          <cell r="Q1201">
            <v>1</v>
          </cell>
          <cell r="R1201">
            <v>5.4012775384615397</v>
          </cell>
          <cell r="S1201">
            <v>7</v>
          </cell>
          <cell r="T1201">
            <v>37.808942769230775</v>
          </cell>
        </row>
        <row r="1202">
          <cell r="E1202" t="str">
            <v>I</v>
          </cell>
          <cell r="G1202" t="str">
            <v>Bahan</v>
          </cell>
        </row>
        <row r="1203">
          <cell r="C1203">
            <v>47001.1</v>
          </cell>
          <cell r="E1203" t="str">
            <v/>
          </cell>
          <cell r="J1203">
            <v>0</v>
          </cell>
          <cell r="K1203">
            <v>0</v>
          </cell>
          <cell r="M1203">
            <v>0</v>
          </cell>
          <cell r="O1203">
            <v>0</v>
          </cell>
          <cell r="Q1203">
            <v>0</v>
          </cell>
          <cell r="U1203">
            <v>0</v>
          </cell>
          <cell r="V1203">
            <v>1</v>
          </cell>
        </row>
        <row r="1204">
          <cell r="C1204">
            <v>47011.1</v>
          </cell>
          <cell r="E1204" t="str">
            <v/>
          </cell>
          <cell r="J1204">
            <v>0</v>
          </cell>
          <cell r="K1204">
            <v>0</v>
          </cell>
          <cell r="M1204">
            <v>0</v>
          </cell>
          <cell r="O1204">
            <v>0</v>
          </cell>
          <cell r="Q1204">
            <v>0</v>
          </cell>
          <cell r="U1204">
            <v>0</v>
          </cell>
          <cell r="V1204">
            <v>1</v>
          </cell>
        </row>
        <row r="1205">
          <cell r="C1205">
            <v>47021.1</v>
          </cell>
          <cell r="E1205" t="str">
            <v/>
          </cell>
          <cell r="I1205" t="str">
            <v/>
          </cell>
          <cell r="J1205">
            <v>0</v>
          </cell>
          <cell r="K1205">
            <v>0</v>
          </cell>
          <cell r="M1205">
            <v>0</v>
          </cell>
          <cell r="O1205">
            <v>0</v>
          </cell>
          <cell r="Q1205">
            <v>0</v>
          </cell>
          <cell r="U1205">
            <v>0</v>
          </cell>
        </row>
        <row r="1206">
          <cell r="C1206">
            <v>47031.1</v>
          </cell>
          <cell r="E1206" t="str">
            <v/>
          </cell>
          <cell r="J1206">
            <v>0</v>
          </cell>
          <cell r="K1206">
            <v>0</v>
          </cell>
          <cell r="M1206">
            <v>0</v>
          </cell>
          <cell r="O1206">
            <v>0</v>
          </cell>
          <cell r="Q1206">
            <v>0</v>
          </cell>
          <cell r="U1206">
            <v>0</v>
          </cell>
        </row>
        <row r="1207">
          <cell r="C1207">
            <v>47041.1</v>
          </cell>
          <cell r="E1207" t="str">
            <v/>
          </cell>
          <cell r="J1207">
            <v>0</v>
          </cell>
          <cell r="K1207">
            <v>0</v>
          </cell>
          <cell r="M1207">
            <v>0</v>
          </cell>
          <cell r="O1207">
            <v>0</v>
          </cell>
          <cell r="Q1207">
            <v>0</v>
          </cell>
        </row>
        <row r="1208">
          <cell r="C1208">
            <v>47051.1</v>
          </cell>
          <cell r="P1208">
            <v>0</v>
          </cell>
        </row>
        <row r="1209">
          <cell r="E1209" t="str">
            <v>II</v>
          </cell>
          <cell r="G1209" t="str">
            <v>Tenaga</v>
          </cell>
        </row>
        <row r="1210">
          <cell r="C1210">
            <v>47001.2</v>
          </cell>
          <cell r="E1210">
            <v>1</v>
          </cell>
          <cell r="G1210" t="str">
            <v>Mandor</v>
          </cell>
          <cell r="J1210" t="str">
            <v>OH</v>
          </cell>
          <cell r="K1210">
            <v>2.5999999999999999E-3</v>
          </cell>
          <cell r="M1210">
            <v>35000</v>
          </cell>
          <cell r="O1210">
            <v>91</v>
          </cell>
          <cell r="Q1210">
            <v>378.08942769230771</v>
          </cell>
          <cell r="U1210">
            <v>0.1</v>
          </cell>
          <cell r="V1210">
            <v>1</v>
          </cell>
        </row>
        <row r="1211">
          <cell r="C1211">
            <v>47011.199999999997</v>
          </cell>
          <cell r="E1211">
            <v>2</v>
          </cell>
          <cell r="G1211" t="str">
            <v>Pekerja</v>
          </cell>
          <cell r="J1211" t="str">
            <v>OH</v>
          </cell>
          <cell r="K1211">
            <v>1.0500000000000001E-2</v>
          </cell>
          <cell r="M1211">
            <v>20000</v>
          </cell>
          <cell r="O1211">
            <v>210</v>
          </cell>
          <cell r="Q1211">
            <v>94.522356923076927</v>
          </cell>
          <cell r="U1211">
            <v>0.4</v>
          </cell>
          <cell r="V1211">
            <v>1</v>
          </cell>
        </row>
        <row r="1212">
          <cell r="C1212">
            <v>47021.2</v>
          </cell>
          <cell r="E1212" t="str">
            <v/>
          </cell>
          <cell r="J1212">
            <v>0</v>
          </cell>
          <cell r="K1212">
            <v>0</v>
          </cell>
          <cell r="M1212">
            <v>0</v>
          </cell>
          <cell r="O1212">
            <v>0</v>
          </cell>
          <cell r="Q1212">
            <v>0</v>
          </cell>
          <cell r="V1212">
            <v>1</v>
          </cell>
        </row>
        <row r="1213">
          <cell r="C1213">
            <v>47031.199999999997</v>
          </cell>
          <cell r="E1213" t="str">
            <v/>
          </cell>
          <cell r="J1213">
            <v>0</v>
          </cell>
          <cell r="K1213">
            <v>0</v>
          </cell>
          <cell r="M1213">
            <v>0</v>
          </cell>
          <cell r="O1213">
            <v>0</v>
          </cell>
          <cell r="P1213">
            <v>0.79643688677301649</v>
          </cell>
          <cell r="Q1213">
            <v>0</v>
          </cell>
          <cell r="V1213">
            <v>1</v>
          </cell>
        </row>
        <row r="1214">
          <cell r="C1214">
            <v>47041.2</v>
          </cell>
          <cell r="E1214" t="str">
            <v/>
          </cell>
          <cell r="J1214">
            <v>0</v>
          </cell>
          <cell r="K1214">
            <v>0</v>
          </cell>
          <cell r="M1214">
            <v>0</v>
          </cell>
          <cell r="O1214">
            <v>0</v>
          </cell>
          <cell r="Q1214">
            <v>0</v>
          </cell>
          <cell r="V1214">
            <v>1</v>
          </cell>
        </row>
        <row r="1215">
          <cell r="C1215">
            <v>47051.199999999997</v>
          </cell>
          <cell r="P1215">
            <v>301</v>
          </cell>
        </row>
        <row r="1217">
          <cell r="E1217" t="str">
            <v>III</v>
          </cell>
          <cell r="G1217" t="str">
            <v>Alat</v>
          </cell>
        </row>
        <row r="1218">
          <cell r="C1218">
            <v>47001.3</v>
          </cell>
          <cell r="E1218">
            <v>1</v>
          </cell>
          <cell r="G1218" t="str">
            <v>Excavator</v>
          </cell>
          <cell r="J1218" t="str">
            <v>jam</v>
          </cell>
          <cell r="K1218">
            <v>0.18509999999999999</v>
          </cell>
          <cell r="M1218">
            <v>146000</v>
          </cell>
          <cell r="O1218">
            <v>27024.6</v>
          </cell>
          <cell r="Q1218">
            <v>5.4012775384615397</v>
          </cell>
          <cell r="R1218">
            <v>5.4012775384615397</v>
          </cell>
          <cell r="U1218">
            <v>1</v>
          </cell>
          <cell r="V1218">
            <v>1</v>
          </cell>
        </row>
        <row r="1219">
          <cell r="C1219">
            <v>47011.3</v>
          </cell>
          <cell r="E1219">
            <v>2</v>
          </cell>
          <cell r="G1219" t="str">
            <v>Bulldozer D65</v>
          </cell>
          <cell r="H1219" t="str">
            <v>(level)</v>
          </cell>
          <cell r="J1219" t="str">
            <v>jam</v>
          </cell>
          <cell r="K1219">
            <v>0.1134</v>
          </cell>
          <cell r="M1219">
            <v>335455</v>
          </cell>
          <cell r="O1219">
            <v>38040.589999999997</v>
          </cell>
          <cell r="Q1219">
            <v>8.816066650196376</v>
          </cell>
          <cell r="R1219">
            <v>8.8160666501963778</v>
          </cell>
          <cell r="U1219">
            <v>0.61266296555746047</v>
          </cell>
          <cell r="V1219">
            <v>1</v>
          </cell>
        </row>
        <row r="1220">
          <cell r="C1220">
            <v>47021.3</v>
          </cell>
          <cell r="E1220" t="str">
            <v/>
          </cell>
          <cell r="J1220">
            <v>0</v>
          </cell>
          <cell r="K1220">
            <v>0</v>
          </cell>
          <cell r="M1220">
            <v>0</v>
          </cell>
          <cell r="O1220">
            <v>0</v>
          </cell>
          <cell r="Q1220">
            <v>0</v>
          </cell>
          <cell r="U1220">
            <v>0</v>
          </cell>
          <cell r="V1220">
            <v>1</v>
          </cell>
        </row>
        <row r="1221">
          <cell r="C1221">
            <v>47031.3</v>
          </cell>
          <cell r="E1221" t="str">
            <v/>
          </cell>
          <cell r="J1221">
            <v>0</v>
          </cell>
          <cell r="K1221">
            <v>0</v>
          </cell>
          <cell r="M1221">
            <v>0</v>
          </cell>
          <cell r="O1221">
            <v>0</v>
          </cell>
          <cell r="Q1221">
            <v>0</v>
          </cell>
          <cell r="U1221">
            <v>0</v>
          </cell>
          <cell r="V1221">
            <v>1</v>
          </cell>
        </row>
        <row r="1222">
          <cell r="C1222">
            <v>47041.3</v>
          </cell>
          <cell r="E1222" t="str">
            <v/>
          </cell>
          <cell r="J1222">
            <v>0</v>
          </cell>
          <cell r="K1222">
            <v>0</v>
          </cell>
          <cell r="M1222">
            <v>0</v>
          </cell>
          <cell r="O1222">
            <v>0</v>
          </cell>
          <cell r="Q1222">
            <v>0</v>
          </cell>
          <cell r="U1222">
            <v>0</v>
          </cell>
          <cell r="V1222">
            <v>1</v>
          </cell>
        </row>
        <row r="1223">
          <cell r="C1223">
            <v>47051.3</v>
          </cell>
          <cell r="P1223">
            <v>65065.189999999995</v>
          </cell>
        </row>
        <row r="1224">
          <cell r="E1224" t="str">
            <v>Sub Total</v>
          </cell>
          <cell r="O1224">
            <v>65366.189999999995</v>
          </cell>
        </row>
        <row r="1225">
          <cell r="E1225" t="str">
            <v>Biaya Tidak Langsung dan Laba</v>
          </cell>
          <cell r="J1225">
            <v>0.1</v>
          </cell>
          <cell r="O1225">
            <v>6536.61</v>
          </cell>
        </row>
        <row r="1226">
          <cell r="E1226" t="str">
            <v>Jumlah Harga</v>
          </cell>
          <cell r="O1226">
            <v>71902.799999999988</v>
          </cell>
        </row>
        <row r="1227">
          <cell r="D1227">
            <v>47005</v>
          </cell>
          <cell r="E1227" t="str">
            <v>Harga Satuan Pekerjaan</v>
          </cell>
          <cell r="J1227" t="str">
            <v>m3</v>
          </cell>
          <cell r="K1227" t="str">
            <v/>
          </cell>
          <cell r="O1227">
            <v>7190.2799999999988</v>
          </cell>
        </row>
        <row r="1234">
          <cell r="E1234" t="str">
            <v>Analisa Harga Satuan (Breakdown of Unit Rate)</v>
          </cell>
        </row>
        <row r="1236">
          <cell r="E1236" t="str">
            <v>Lokasi</v>
          </cell>
          <cell r="I1236" t="str">
            <v>:</v>
          </cell>
          <cell r="J1236" t="str">
            <v>Proyek PLB, Paket LCB-6 Lot-4</v>
          </cell>
        </row>
        <row r="1237">
          <cell r="D1237">
            <v>48000</v>
          </cell>
          <cell r="E1237" t="str">
            <v>No. Item</v>
          </cell>
          <cell r="I1237" t="str">
            <v>:</v>
          </cell>
          <cell r="J1237" t="str">
            <v>4-2-5</v>
          </cell>
          <cell r="Q1237" t="str">
            <v>4-2-5</v>
          </cell>
          <cell r="R1237">
            <v>0</v>
          </cell>
          <cell r="U1237" t="str">
            <v>HSP Per</v>
          </cell>
        </row>
        <row r="1238">
          <cell r="C1238">
            <v>48000</v>
          </cell>
          <cell r="D1238">
            <v>48000</v>
          </cell>
          <cell r="E1238" t="str">
            <v>Item Pekerjaan</v>
          </cell>
          <cell r="I1238" t="str">
            <v>:</v>
          </cell>
          <cell r="J1238" t="str">
            <v>Galian dengan tenaga manusia (manual) untuk saluran pembuang kwarter</v>
          </cell>
          <cell r="Q1238" t="str">
            <v>Volume</v>
          </cell>
          <cell r="R1238" t="str">
            <v>=</v>
          </cell>
          <cell r="S1238">
            <v>896.25</v>
          </cell>
          <cell r="T1238" t="str">
            <v>m3</v>
          </cell>
          <cell r="U1238">
            <v>10</v>
          </cell>
          <cell r="V1238" t="str">
            <v>m3</v>
          </cell>
        </row>
        <row r="1239">
          <cell r="Q1239" t="str">
            <v>UPAH</v>
          </cell>
          <cell r="R1239" t="str">
            <v>BAHAN</v>
          </cell>
          <cell r="S1239" t="str">
            <v>ALAT</v>
          </cell>
        </row>
        <row r="1240">
          <cell r="D1240">
            <v>48000</v>
          </cell>
          <cell r="E1240" t="str">
            <v>Uraian Tugas</v>
          </cell>
          <cell r="I1240" t="str">
            <v>:</v>
          </cell>
          <cell r="J1240" t="str">
            <v>memotong dengan tenaga manusia dan menebar di lokasi sawah dengan alat berat</v>
          </cell>
          <cell r="Q1240">
            <v>0</v>
          </cell>
          <cell r="R1240">
            <v>82139</v>
          </cell>
          <cell r="S1240">
            <v>38040.589999999997</v>
          </cell>
        </row>
        <row r="1242">
          <cell r="D1242">
            <v>48000</v>
          </cell>
          <cell r="E1242" t="str">
            <v>Kapasitas Produksi</v>
          </cell>
          <cell r="I1242" t="str">
            <v>:</v>
          </cell>
          <cell r="J1242">
            <v>10</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cell r="Q1244" t="str">
            <v>(Prod/Jam)/Nos</v>
          </cell>
          <cell r="R1244" t="str">
            <v>Prod/Jam</v>
          </cell>
          <cell r="S1244" t="str">
            <v>Jam Opr</v>
          </cell>
          <cell r="T1244" t="str">
            <v>Prod/Hari</v>
          </cell>
          <cell r="U1244" t="str">
            <v>Nos</v>
          </cell>
          <cell r="V1244" t="str">
            <v>Involve</v>
          </cell>
        </row>
        <row r="1245">
          <cell r="L1245" t="str">
            <v>(Rp.)</v>
          </cell>
          <cell r="N1245" t="str">
            <v>(Rp.)</v>
          </cell>
          <cell r="Q1245">
            <v>1</v>
          </cell>
          <cell r="R1245">
            <v>2</v>
          </cell>
          <cell r="S1245">
            <v>7</v>
          </cell>
          <cell r="T1245">
            <v>14</v>
          </cell>
        </row>
        <row r="1246">
          <cell r="E1246" t="str">
            <v>I</v>
          </cell>
          <cell r="G1246" t="str">
            <v>Bahan</v>
          </cell>
        </row>
        <row r="1247">
          <cell r="C1247">
            <v>48001.1</v>
          </cell>
          <cell r="E1247" t="str">
            <v/>
          </cell>
          <cell r="J1247">
            <v>0</v>
          </cell>
          <cell r="K1247">
            <v>0</v>
          </cell>
          <cell r="M1247">
            <v>0</v>
          </cell>
          <cell r="O1247">
            <v>0</v>
          </cell>
          <cell r="Q1247">
            <v>0</v>
          </cell>
          <cell r="U1247">
            <v>0</v>
          </cell>
          <cell r="V1247">
            <v>1</v>
          </cell>
        </row>
        <row r="1248">
          <cell r="C1248">
            <v>48011.1</v>
          </cell>
          <cell r="E1248" t="str">
            <v/>
          </cell>
          <cell r="J1248">
            <v>0</v>
          </cell>
          <cell r="K1248">
            <v>0</v>
          </cell>
          <cell r="M1248">
            <v>0</v>
          </cell>
          <cell r="O1248">
            <v>0</v>
          </cell>
          <cell r="Q1248">
            <v>0</v>
          </cell>
          <cell r="U1248">
            <v>0</v>
          </cell>
          <cell r="V1248">
            <v>1</v>
          </cell>
        </row>
        <row r="1249">
          <cell r="C1249">
            <v>48021.1</v>
          </cell>
          <cell r="E1249" t="str">
            <v/>
          </cell>
          <cell r="I1249" t="str">
            <v/>
          </cell>
          <cell r="J1249">
            <v>0</v>
          </cell>
          <cell r="K1249">
            <v>0</v>
          </cell>
          <cell r="M1249">
            <v>0</v>
          </cell>
          <cell r="O1249">
            <v>0</v>
          </cell>
          <cell r="Q1249">
            <v>0</v>
          </cell>
          <cell r="U1249">
            <v>0</v>
          </cell>
        </row>
        <row r="1250">
          <cell r="C1250">
            <v>48031.1</v>
          </cell>
          <cell r="E1250" t="str">
            <v/>
          </cell>
          <cell r="J1250">
            <v>0</v>
          </cell>
          <cell r="K1250">
            <v>0</v>
          </cell>
          <cell r="M1250">
            <v>0</v>
          </cell>
          <cell r="O1250">
            <v>0</v>
          </cell>
          <cell r="Q1250">
            <v>0</v>
          </cell>
          <cell r="U1250">
            <v>0</v>
          </cell>
        </row>
        <row r="1251">
          <cell r="C1251">
            <v>48041.1</v>
          </cell>
          <cell r="E1251" t="str">
            <v/>
          </cell>
          <cell r="J1251">
            <v>0</v>
          </cell>
          <cell r="K1251">
            <v>0</v>
          </cell>
          <cell r="M1251">
            <v>0</v>
          </cell>
          <cell r="O1251">
            <v>0</v>
          </cell>
          <cell r="Q1251">
            <v>0</v>
          </cell>
        </row>
        <row r="1252">
          <cell r="C1252">
            <v>48051.1</v>
          </cell>
          <cell r="P1252">
            <v>0</v>
          </cell>
        </row>
        <row r="1253">
          <cell r="E1253" t="str">
            <v>II</v>
          </cell>
          <cell r="G1253" t="str">
            <v>Tenaga</v>
          </cell>
        </row>
        <row r="1254">
          <cell r="C1254">
            <v>48001.2</v>
          </cell>
          <cell r="E1254">
            <v>1</v>
          </cell>
          <cell r="G1254" t="str">
            <v>Mandor</v>
          </cell>
          <cell r="J1254" t="str">
            <v>OH</v>
          </cell>
          <cell r="K1254">
            <v>0.71419999999999995</v>
          </cell>
          <cell r="M1254">
            <v>35000</v>
          </cell>
          <cell r="O1254">
            <v>24997</v>
          </cell>
          <cell r="Q1254">
            <v>1.4</v>
          </cell>
          <cell r="U1254">
            <v>10</v>
          </cell>
          <cell r="V1254">
            <v>1</v>
          </cell>
        </row>
        <row r="1255">
          <cell r="C1255">
            <v>48011.199999999997</v>
          </cell>
          <cell r="E1255">
            <v>2</v>
          </cell>
          <cell r="G1255" t="str">
            <v>Pekerja</v>
          </cell>
          <cell r="J1255" t="str">
            <v>OH</v>
          </cell>
          <cell r="K1255">
            <v>2.8571</v>
          </cell>
          <cell r="M1255">
            <v>20000</v>
          </cell>
          <cell r="O1255">
            <v>57142</v>
          </cell>
          <cell r="P1255">
            <v>0.56186800361438305</v>
          </cell>
          <cell r="Q1255">
            <v>0.35</v>
          </cell>
          <cell r="U1255">
            <v>40</v>
          </cell>
          <cell r="V1255">
            <v>1</v>
          </cell>
        </row>
        <row r="1256">
          <cell r="C1256">
            <v>48021.2</v>
          </cell>
          <cell r="E1256" t="str">
            <v/>
          </cell>
          <cell r="J1256">
            <v>0</v>
          </cell>
          <cell r="K1256">
            <v>0</v>
          </cell>
          <cell r="M1256">
            <v>0</v>
          </cell>
          <cell r="O1256">
            <v>0</v>
          </cell>
          <cell r="Q1256">
            <v>0</v>
          </cell>
          <cell r="V1256">
            <v>1</v>
          </cell>
        </row>
        <row r="1257">
          <cell r="C1257">
            <v>48031.199999999997</v>
          </cell>
          <cell r="E1257" t="str">
            <v/>
          </cell>
          <cell r="J1257">
            <v>0</v>
          </cell>
          <cell r="K1257">
            <v>0</v>
          </cell>
          <cell r="M1257">
            <v>0</v>
          </cell>
          <cell r="O1257">
            <v>0</v>
          </cell>
          <cell r="Q1257">
            <v>0</v>
          </cell>
          <cell r="V1257">
            <v>1</v>
          </cell>
        </row>
        <row r="1258">
          <cell r="C1258">
            <v>48041.2</v>
          </cell>
          <cell r="E1258" t="str">
            <v/>
          </cell>
          <cell r="J1258">
            <v>0</v>
          </cell>
          <cell r="K1258">
            <v>0</v>
          </cell>
          <cell r="M1258">
            <v>0</v>
          </cell>
          <cell r="O1258">
            <v>0</v>
          </cell>
          <cell r="Q1258">
            <v>0</v>
          </cell>
          <cell r="V1258">
            <v>1</v>
          </cell>
        </row>
        <row r="1259">
          <cell r="C1259">
            <v>48051.199999999997</v>
          </cell>
          <cell r="P1259">
            <v>82139</v>
          </cell>
        </row>
        <row r="1261">
          <cell r="E1261" t="str">
            <v>III</v>
          </cell>
          <cell r="G1261" t="str">
            <v>Alat</v>
          </cell>
        </row>
        <row r="1262">
          <cell r="C1262">
            <v>48001.3</v>
          </cell>
          <cell r="E1262">
            <v>1</v>
          </cell>
          <cell r="G1262" t="str">
            <v>Bulldozer D65</v>
          </cell>
          <cell r="H1262" t="str">
            <v>(level)</v>
          </cell>
          <cell r="J1262" t="str">
            <v>jam</v>
          </cell>
          <cell r="K1262">
            <v>0.1134</v>
          </cell>
          <cell r="M1262">
            <v>335455</v>
          </cell>
          <cell r="O1262">
            <v>38040.589999999997</v>
          </cell>
          <cell r="Q1262">
            <v>8.8160666501963778</v>
          </cell>
          <cell r="R1262">
            <v>8.8160666501963778</v>
          </cell>
          <cell r="U1262">
            <v>0.22685853900111452</v>
          </cell>
          <cell r="V1262">
            <v>1</v>
          </cell>
        </row>
        <row r="1263">
          <cell r="C1263">
            <v>48011.3</v>
          </cell>
          <cell r="E1263" t="str">
            <v/>
          </cell>
          <cell r="J1263">
            <v>0</v>
          </cell>
          <cell r="K1263">
            <v>0</v>
          </cell>
          <cell r="M1263">
            <v>0</v>
          </cell>
          <cell r="O1263">
            <v>0</v>
          </cell>
          <cell r="Q1263">
            <v>0</v>
          </cell>
          <cell r="U1263">
            <v>0</v>
          </cell>
          <cell r="V1263">
            <v>1</v>
          </cell>
        </row>
        <row r="1264">
          <cell r="C1264">
            <v>48021.3</v>
          </cell>
          <cell r="E1264" t="str">
            <v/>
          </cell>
          <cell r="J1264">
            <v>0</v>
          </cell>
          <cell r="K1264">
            <v>0</v>
          </cell>
          <cell r="M1264">
            <v>0</v>
          </cell>
          <cell r="O1264">
            <v>0</v>
          </cell>
          <cell r="Q1264">
            <v>0</v>
          </cell>
          <cell r="U1264">
            <v>0</v>
          </cell>
          <cell r="V1264">
            <v>1</v>
          </cell>
        </row>
        <row r="1265">
          <cell r="C1265">
            <v>48031.3</v>
          </cell>
          <cell r="E1265" t="str">
            <v/>
          </cell>
          <cell r="J1265">
            <v>0</v>
          </cell>
          <cell r="K1265">
            <v>0</v>
          </cell>
          <cell r="M1265">
            <v>0</v>
          </cell>
          <cell r="O1265">
            <v>0</v>
          </cell>
          <cell r="Q1265">
            <v>0</v>
          </cell>
          <cell r="U1265">
            <v>0</v>
          </cell>
          <cell r="V1265">
            <v>1</v>
          </cell>
        </row>
        <row r="1266">
          <cell r="C1266">
            <v>48041.3</v>
          </cell>
          <cell r="E1266" t="str">
            <v/>
          </cell>
          <cell r="J1266">
            <v>0</v>
          </cell>
          <cell r="K1266">
            <v>0</v>
          </cell>
          <cell r="M1266">
            <v>0</v>
          </cell>
          <cell r="O1266">
            <v>0</v>
          </cell>
          <cell r="Q1266">
            <v>0</v>
          </cell>
          <cell r="U1266">
            <v>0</v>
          </cell>
          <cell r="V1266">
            <v>1</v>
          </cell>
        </row>
        <row r="1267">
          <cell r="C1267">
            <v>48051.3</v>
          </cell>
          <cell r="P1267">
            <v>38040.589999999997</v>
          </cell>
        </row>
        <row r="1268">
          <cell r="E1268" t="str">
            <v>Sub Total</v>
          </cell>
          <cell r="O1268">
            <v>120179.59</v>
          </cell>
        </row>
        <row r="1269">
          <cell r="E1269" t="str">
            <v>Biaya Tidak Langsung dan Laba</v>
          </cell>
          <cell r="J1269">
            <v>0.1</v>
          </cell>
          <cell r="O1269">
            <v>12017.95</v>
          </cell>
        </row>
        <row r="1270">
          <cell r="E1270" t="str">
            <v>Jumlah Harga</v>
          </cell>
          <cell r="O1270">
            <v>132197.54</v>
          </cell>
        </row>
        <row r="1271">
          <cell r="D1271">
            <v>48005</v>
          </cell>
          <cell r="E1271" t="str">
            <v>Harga Satuan Pekerjaan</v>
          </cell>
          <cell r="J1271" t="str">
            <v>m3</v>
          </cell>
          <cell r="K1271" t="str">
            <v/>
          </cell>
          <cell r="O1271">
            <v>13219.754000000001</v>
          </cell>
        </row>
        <row r="1278">
          <cell r="E1278" t="str">
            <v>Analisa Harga Satuan (Breakdown of Unit Rate)</v>
          </cell>
        </row>
        <row r="1280">
          <cell r="E1280" t="str">
            <v>Lokasi</v>
          </cell>
          <cell r="I1280" t="str">
            <v>:</v>
          </cell>
          <cell r="J1280" t="str">
            <v>Proyek PLB, Paket LCB-6 Lot-4</v>
          </cell>
        </row>
        <row r="1281">
          <cell r="D1281">
            <v>49000</v>
          </cell>
          <cell r="E1281" t="str">
            <v>No. Item</v>
          </cell>
          <cell r="I1281" t="str">
            <v>:</v>
          </cell>
          <cell r="J1281" t="str">
            <v>5-1</v>
          </cell>
          <cell r="Q1281" t="str">
            <v>5-1</v>
          </cell>
          <cell r="R1281">
            <v>0</v>
          </cell>
          <cell r="U1281" t="str">
            <v>HSP Per</v>
          </cell>
        </row>
        <row r="1282">
          <cell r="C1282">
            <v>49000</v>
          </cell>
          <cell r="D1282">
            <v>49000</v>
          </cell>
          <cell r="E1282" t="str">
            <v>Item Pekerjaan</v>
          </cell>
          <cell r="I1282" t="str">
            <v>:</v>
          </cell>
          <cell r="J1282" t="str">
            <v>Galian dengan alat berat</v>
          </cell>
          <cell r="L1282" t="str">
            <v>(untuk bangunan)</v>
          </cell>
          <cell r="Q1282" t="str">
            <v>Volume</v>
          </cell>
          <cell r="R1282" t="str">
            <v>=</v>
          </cell>
          <cell r="S1282">
            <v>5805</v>
          </cell>
          <cell r="T1282" t="str">
            <v>m3</v>
          </cell>
          <cell r="U1282">
            <v>10</v>
          </cell>
          <cell r="V1282" t="str">
            <v>m3</v>
          </cell>
        </row>
        <row r="1283">
          <cell r="Q1283" t="str">
            <v>UPAH</v>
          </cell>
          <cell r="R1283" t="str">
            <v>BAHAN</v>
          </cell>
          <cell r="S1283" t="str">
            <v>ALAT</v>
          </cell>
        </row>
        <row r="1284">
          <cell r="D1284">
            <v>49000</v>
          </cell>
          <cell r="E1284" t="str">
            <v>Uraian Tugas</v>
          </cell>
          <cell r="I1284" t="str">
            <v>:</v>
          </cell>
          <cell r="J1284" t="str">
            <v>Gali dan tumpuk</v>
          </cell>
          <cell r="Q1284">
            <v>0</v>
          </cell>
          <cell r="R1284">
            <v>91</v>
          </cell>
          <cell r="S1284">
            <v>44260.18</v>
          </cell>
        </row>
        <row r="1286">
          <cell r="D1286">
            <v>49000</v>
          </cell>
          <cell r="E1286" t="str">
            <v>Kapasitas Produksi</v>
          </cell>
          <cell r="I1286" t="str">
            <v>:</v>
          </cell>
          <cell r="J1286">
            <v>10</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cell r="Q1288" t="str">
            <v>(Prod/Jam)/Nos</v>
          </cell>
          <cell r="R1288" t="str">
            <v>Prod/Jam</v>
          </cell>
          <cell r="S1288" t="str">
            <v>Jam Opr</v>
          </cell>
          <cell r="T1288" t="str">
            <v>Prod/Hari</v>
          </cell>
          <cell r="U1288" t="str">
            <v>Nos</v>
          </cell>
          <cell r="V1288" t="str">
            <v>Involve</v>
          </cell>
        </row>
        <row r="1289">
          <cell r="L1289" t="str">
            <v>(Rp.)</v>
          </cell>
          <cell r="N1289" t="str">
            <v>(Rp.)</v>
          </cell>
          <cell r="Q1289">
            <v>1</v>
          </cell>
          <cell r="R1289">
            <v>5.4012775384615397</v>
          </cell>
          <cell r="S1289">
            <v>7</v>
          </cell>
          <cell r="T1289">
            <v>37.808942769230775</v>
          </cell>
        </row>
        <row r="1290">
          <cell r="E1290" t="str">
            <v>I</v>
          </cell>
          <cell r="G1290" t="str">
            <v>Bahan</v>
          </cell>
        </row>
        <row r="1291">
          <cell r="C1291">
            <v>49001.1</v>
          </cell>
          <cell r="E1291" t="str">
            <v/>
          </cell>
          <cell r="J1291">
            <v>0</v>
          </cell>
          <cell r="K1291">
            <v>0</v>
          </cell>
          <cell r="M1291">
            <v>0</v>
          </cell>
          <cell r="O1291">
            <v>0</v>
          </cell>
          <cell r="Q1291">
            <v>0</v>
          </cell>
          <cell r="U1291">
            <v>0</v>
          </cell>
          <cell r="V1291">
            <v>1</v>
          </cell>
        </row>
        <row r="1292">
          <cell r="C1292">
            <v>49011.1</v>
          </cell>
          <cell r="E1292" t="str">
            <v/>
          </cell>
          <cell r="J1292">
            <v>0</v>
          </cell>
          <cell r="K1292">
            <v>0</v>
          </cell>
          <cell r="M1292">
            <v>0</v>
          </cell>
          <cell r="O1292">
            <v>0</v>
          </cell>
          <cell r="Q1292">
            <v>0</v>
          </cell>
          <cell r="U1292">
            <v>0</v>
          </cell>
          <cell r="V1292">
            <v>1</v>
          </cell>
        </row>
        <row r="1293">
          <cell r="C1293">
            <v>49021.1</v>
          </cell>
          <cell r="E1293" t="str">
            <v/>
          </cell>
          <cell r="I1293" t="str">
            <v/>
          </cell>
          <cell r="J1293">
            <v>0</v>
          </cell>
          <cell r="K1293">
            <v>0</v>
          </cell>
          <cell r="M1293">
            <v>0</v>
          </cell>
          <cell r="O1293">
            <v>0</v>
          </cell>
          <cell r="Q1293">
            <v>0</v>
          </cell>
          <cell r="U1293">
            <v>0</v>
          </cell>
        </row>
        <row r="1294">
          <cell r="C1294">
            <v>49031.1</v>
          </cell>
          <cell r="E1294" t="str">
            <v/>
          </cell>
          <cell r="J1294">
            <v>0</v>
          </cell>
          <cell r="K1294">
            <v>0</v>
          </cell>
          <cell r="M1294">
            <v>0</v>
          </cell>
          <cell r="O1294">
            <v>0</v>
          </cell>
          <cell r="Q1294">
            <v>0</v>
          </cell>
          <cell r="U1294">
            <v>0</v>
          </cell>
        </row>
        <row r="1295">
          <cell r="C1295">
            <v>49041.1</v>
          </cell>
          <cell r="E1295" t="str">
            <v/>
          </cell>
          <cell r="J1295">
            <v>0</v>
          </cell>
          <cell r="K1295">
            <v>0</v>
          </cell>
          <cell r="M1295">
            <v>0</v>
          </cell>
          <cell r="O1295">
            <v>0</v>
          </cell>
          <cell r="Q1295">
            <v>0</v>
          </cell>
        </row>
        <row r="1296">
          <cell r="C1296">
            <v>49051.1</v>
          </cell>
          <cell r="P1296">
            <v>0</v>
          </cell>
        </row>
        <row r="1297">
          <cell r="E1297" t="str">
            <v>II</v>
          </cell>
          <cell r="G1297" t="str">
            <v>Tenaga</v>
          </cell>
        </row>
        <row r="1298">
          <cell r="C1298">
            <v>49001.2</v>
          </cell>
          <cell r="E1298">
            <v>1</v>
          </cell>
          <cell r="G1298" t="str">
            <v>Mandor</v>
          </cell>
          <cell r="J1298" t="str">
            <v>OH</v>
          </cell>
          <cell r="K1298">
            <v>2.5999999999999999E-3</v>
          </cell>
          <cell r="M1298">
            <v>35000</v>
          </cell>
          <cell r="O1298">
            <v>91</v>
          </cell>
          <cell r="Q1298">
            <v>378.08942769230771</v>
          </cell>
          <cell r="U1298">
            <v>0.1</v>
          </cell>
          <cell r="V1298">
            <v>1</v>
          </cell>
        </row>
        <row r="1299">
          <cell r="C1299">
            <v>49011.199999999997</v>
          </cell>
          <cell r="E1299" t="str">
            <v/>
          </cell>
          <cell r="J1299">
            <v>0</v>
          </cell>
          <cell r="K1299">
            <v>0</v>
          </cell>
          <cell r="M1299">
            <v>0</v>
          </cell>
          <cell r="O1299">
            <v>0</v>
          </cell>
          <cell r="P1299">
            <v>0.73467242924155374</v>
          </cell>
          <cell r="Q1299">
            <v>0</v>
          </cell>
          <cell r="V1299">
            <v>1</v>
          </cell>
        </row>
        <row r="1300">
          <cell r="C1300">
            <v>49021.2</v>
          </cell>
          <cell r="E1300" t="str">
            <v/>
          </cell>
          <cell r="J1300">
            <v>0</v>
          </cell>
          <cell r="K1300">
            <v>0</v>
          </cell>
          <cell r="M1300">
            <v>0</v>
          </cell>
          <cell r="O1300">
            <v>0</v>
          </cell>
          <cell r="Q1300">
            <v>0</v>
          </cell>
          <cell r="V1300">
            <v>1</v>
          </cell>
        </row>
        <row r="1301">
          <cell r="C1301">
            <v>49031.199999999997</v>
          </cell>
          <cell r="E1301" t="str">
            <v/>
          </cell>
          <cell r="J1301">
            <v>0</v>
          </cell>
          <cell r="K1301">
            <v>0</v>
          </cell>
          <cell r="M1301">
            <v>0</v>
          </cell>
          <cell r="O1301">
            <v>0</v>
          </cell>
          <cell r="Q1301">
            <v>0</v>
          </cell>
          <cell r="V1301">
            <v>1</v>
          </cell>
        </row>
        <row r="1302">
          <cell r="C1302">
            <v>49041.2</v>
          </cell>
          <cell r="E1302" t="str">
            <v/>
          </cell>
          <cell r="J1302">
            <v>0</v>
          </cell>
          <cell r="K1302">
            <v>0</v>
          </cell>
          <cell r="M1302">
            <v>0</v>
          </cell>
          <cell r="O1302">
            <v>0</v>
          </cell>
          <cell r="Q1302">
            <v>0</v>
          </cell>
          <cell r="V1302">
            <v>1</v>
          </cell>
        </row>
        <row r="1303">
          <cell r="C1303">
            <v>49051.199999999997</v>
          </cell>
          <cell r="P1303">
            <v>91</v>
          </cell>
        </row>
        <row r="1305">
          <cell r="E1305" t="str">
            <v>III</v>
          </cell>
          <cell r="G1305" t="str">
            <v>Alat</v>
          </cell>
        </row>
        <row r="1306">
          <cell r="C1306">
            <v>49001.3</v>
          </cell>
          <cell r="E1306">
            <v>1</v>
          </cell>
          <cell r="G1306" t="str">
            <v>Excavator, 0.7 m3</v>
          </cell>
          <cell r="J1306" t="str">
            <v>jam</v>
          </cell>
          <cell r="K1306">
            <v>0.18509999999999999</v>
          </cell>
          <cell r="M1306">
            <v>239115</v>
          </cell>
          <cell r="O1306">
            <v>44260.18</v>
          </cell>
          <cell r="Q1306">
            <v>5.4012775384615397</v>
          </cell>
          <cell r="R1306">
            <v>5.4012775384615397</v>
          </cell>
          <cell r="U1306">
            <v>1</v>
          </cell>
          <cell r="V1306">
            <v>1</v>
          </cell>
        </row>
        <row r="1307">
          <cell r="C1307">
            <v>49011.3</v>
          </cell>
          <cell r="E1307" t="str">
            <v/>
          </cell>
          <cell r="J1307">
            <v>0</v>
          </cell>
          <cell r="K1307">
            <v>0</v>
          </cell>
          <cell r="M1307">
            <v>0</v>
          </cell>
          <cell r="O1307">
            <v>0</v>
          </cell>
          <cell r="Q1307">
            <v>0</v>
          </cell>
          <cell r="U1307">
            <v>0</v>
          </cell>
          <cell r="V1307">
            <v>1</v>
          </cell>
        </row>
        <row r="1308">
          <cell r="C1308">
            <v>49021.3</v>
          </cell>
          <cell r="E1308" t="str">
            <v/>
          </cell>
          <cell r="J1308">
            <v>0</v>
          </cell>
          <cell r="K1308">
            <v>0</v>
          </cell>
          <cell r="M1308">
            <v>0</v>
          </cell>
          <cell r="O1308">
            <v>0</v>
          </cell>
          <cell r="Q1308">
            <v>0</v>
          </cell>
          <cell r="U1308">
            <v>0</v>
          </cell>
          <cell r="V1308">
            <v>1</v>
          </cell>
        </row>
        <row r="1309">
          <cell r="C1309">
            <v>49031.3</v>
          </cell>
          <cell r="E1309" t="str">
            <v/>
          </cell>
          <cell r="J1309">
            <v>0</v>
          </cell>
          <cell r="K1309">
            <v>0</v>
          </cell>
          <cell r="M1309">
            <v>0</v>
          </cell>
          <cell r="O1309">
            <v>0</v>
          </cell>
          <cell r="Q1309">
            <v>0</v>
          </cell>
          <cell r="U1309">
            <v>0</v>
          </cell>
          <cell r="V1309">
            <v>1</v>
          </cell>
        </row>
        <row r="1310">
          <cell r="C1310">
            <v>49041.3</v>
          </cell>
          <cell r="E1310" t="str">
            <v/>
          </cell>
          <cell r="J1310">
            <v>0</v>
          </cell>
          <cell r="K1310">
            <v>0</v>
          </cell>
          <cell r="M1310">
            <v>0</v>
          </cell>
          <cell r="O1310">
            <v>0</v>
          </cell>
          <cell r="Q1310">
            <v>0</v>
          </cell>
          <cell r="U1310">
            <v>0</v>
          </cell>
          <cell r="V1310">
            <v>1</v>
          </cell>
        </row>
        <row r="1311">
          <cell r="C1311">
            <v>49051.3</v>
          </cell>
          <cell r="P1311">
            <v>44260.18</v>
          </cell>
        </row>
        <row r="1312">
          <cell r="E1312" t="str">
            <v>Sub Total</v>
          </cell>
          <cell r="O1312">
            <v>44351.18</v>
          </cell>
        </row>
        <row r="1313">
          <cell r="E1313" t="str">
            <v>Biaya Tidak Langsung dan Laba</v>
          </cell>
          <cell r="J1313">
            <v>0.1</v>
          </cell>
          <cell r="O1313">
            <v>4435.1099999999997</v>
          </cell>
        </row>
        <row r="1314">
          <cell r="E1314" t="str">
            <v>Jumlah Harga</v>
          </cell>
          <cell r="O1314">
            <v>48786.29</v>
          </cell>
        </row>
        <row r="1315">
          <cell r="D1315">
            <v>49005</v>
          </cell>
          <cell r="E1315" t="str">
            <v>Harga Satuan Pekerjaan</v>
          </cell>
          <cell r="J1315" t="str">
            <v>m3</v>
          </cell>
          <cell r="K1315" t="str">
            <v/>
          </cell>
          <cell r="O1315">
            <v>4878.6289999999999</v>
          </cell>
        </row>
        <row r="1322">
          <cell r="E1322" t="str">
            <v>Analisa Harga Satuan (Breakdown of Unit Rate)</v>
          </cell>
        </row>
        <row r="1324">
          <cell r="E1324" t="str">
            <v>Lokasi</v>
          </cell>
          <cell r="I1324" t="str">
            <v>:</v>
          </cell>
          <cell r="J1324" t="str">
            <v>Proyek PLB, Paket LCB-6 Lot-4</v>
          </cell>
        </row>
        <row r="1325">
          <cell r="D1325">
            <v>50000</v>
          </cell>
          <cell r="E1325" t="str">
            <v>No. Item</v>
          </cell>
          <cell r="I1325" t="str">
            <v>:</v>
          </cell>
          <cell r="J1325" t="str">
            <v>5-2</v>
          </cell>
          <cell r="K1325" t="str">
            <v>, 6-2-1, I.2.1</v>
          </cell>
          <cell r="Q1325" t="str">
            <v>5-2</v>
          </cell>
          <cell r="R1325" t="str">
            <v>, 6-2-1, I.2.1</v>
          </cell>
          <cell r="U1325" t="str">
            <v>HSP Per</v>
          </cell>
        </row>
        <row r="1326">
          <cell r="C1326">
            <v>50000</v>
          </cell>
          <cell r="D1326">
            <v>50000</v>
          </cell>
          <cell r="E1326" t="str">
            <v>Item Pekerjaan</v>
          </cell>
          <cell r="I1326" t="str">
            <v>:</v>
          </cell>
          <cell r="J1326" t="str">
            <v xml:space="preserve">Galian dengan tenaga manusia (manual) </v>
          </cell>
          <cell r="Q1326" t="str">
            <v>Volume</v>
          </cell>
          <cell r="R1326" t="str">
            <v>=</v>
          </cell>
          <cell r="S1326">
            <v>5370</v>
          </cell>
          <cell r="T1326" t="str">
            <v>m3</v>
          </cell>
          <cell r="U1326">
            <v>1</v>
          </cell>
          <cell r="V1326" t="str">
            <v>m3</v>
          </cell>
        </row>
        <row r="1327">
          <cell r="Q1327" t="str">
            <v>UPAH</v>
          </cell>
          <cell r="R1327" t="str">
            <v>BAHAN</v>
          </cell>
          <cell r="S1327" t="str">
            <v>ALAT</v>
          </cell>
        </row>
        <row r="1328">
          <cell r="D1328">
            <v>50000</v>
          </cell>
          <cell r="E1328" t="str">
            <v>Uraian Tugas</v>
          </cell>
          <cell r="I1328" t="str">
            <v>:</v>
          </cell>
          <cell r="J1328" t="str">
            <v>Gali dan tumpuk</v>
          </cell>
          <cell r="Q1328">
            <v>0</v>
          </cell>
          <cell r="R1328">
            <v>16426</v>
          </cell>
          <cell r="S1328">
            <v>0</v>
          </cell>
        </row>
        <row r="1330">
          <cell r="D1330">
            <v>50000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cell r="Q1332" t="str">
            <v>(Prod/Jam)/Nos</v>
          </cell>
          <cell r="R1332" t="str">
            <v>Prod/Jam</v>
          </cell>
          <cell r="S1332" t="str">
            <v>Jam Opr</v>
          </cell>
          <cell r="T1332" t="str">
            <v>Prod/Hari</v>
          </cell>
          <cell r="U1332" t="str">
            <v>Nos</v>
          </cell>
          <cell r="V1332" t="str">
            <v>Involve</v>
          </cell>
        </row>
        <row r="1333">
          <cell r="L1333" t="str">
            <v>(Rp.)</v>
          </cell>
          <cell r="N1333" t="str">
            <v>(Rp.)</v>
          </cell>
          <cell r="Q1333">
            <v>1</v>
          </cell>
          <cell r="R1333">
            <v>1</v>
          </cell>
          <cell r="S1333">
            <v>7</v>
          </cell>
          <cell r="T1333">
            <v>7</v>
          </cell>
        </row>
        <row r="1334">
          <cell r="E1334" t="str">
            <v>I</v>
          </cell>
          <cell r="G1334" t="str">
            <v>Bahan</v>
          </cell>
        </row>
        <row r="1335">
          <cell r="C1335">
            <v>50001.1</v>
          </cell>
          <cell r="E1335" t="str">
            <v/>
          </cell>
          <cell r="J1335">
            <v>0</v>
          </cell>
          <cell r="K1335">
            <v>0</v>
          </cell>
          <cell r="M1335">
            <v>0</v>
          </cell>
          <cell r="O1335">
            <v>0</v>
          </cell>
          <cell r="Q1335">
            <v>0</v>
          </cell>
          <cell r="U1335">
            <v>0</v>
          </cell>
          <cell r="V1335">
            <v>1</v>
          </cell>
        </row>
        <row r="1336">
          <cell r="C1336">
            <v>50011.1</v>
          </cell>
          <cell r="E1336" t="str">
            <v/>
          </cell>
          <cell r="J1336">
            <v>0</v>
          </cell>
          <cell r="K1336">
            <v>0</v>
          </cell>
          <cell r="M1336">
            <v>0</v>
          </cell>
          <cell r="O1336">
            <v>0</v>
          </cell>
          <cell r="Q1336">
            <v>0</v>
          </cell>
          <cell r="U1336">
            <v>0</v>
          </cell>
          <cell r="V1336">
            <v>1</v>
          </cell>
        </row>
        <row r="1337">
          <cell r="C1337">
            <v>50021.1</v>
          </cell>
          <cell r="E1337" t="str">
            <v/>
          </cell>
          <cell r="I1337" t="str">
            <v/>
          </cell>
          <cell r="J1337">
            <v>0</v>
          </cell>
          <cell r="K1337">
            <v>0</v>
          </cell>
          <cell r="M1337">
            <v>0</v>
          </cell>
          <cell r="O1337">
            <v>0</v>
          </cell>
          <cell r="Q1337">
            <v>0</v>
          </cell>
          <cell r="U1337">
            <v>0</v>
          </cell>
        </row>
        <row r="1338">
          <cell r="C1338">
            <v>50031.1</v>
          </cell>
          <cell r="E1338" t="str">
            <v/>
          </cell>
          <cell r="J1338">
            <v>0</v>
          </cell>
          <cell r="K1338">
            <v>0</v>
          </cell>
          <cell r="M1338">
            <v>0</v>
          </cell>
          <cell r="O1338">
            <v>0</v>
          </cell>
          <cell r="Q1338">
            <v>0</v>
          </cell>
          <cell r="U1338">
            <v>0</v>
          </cell>
        </row>
        <row r="1339">
          <cell r="C1339">
            <v>50041.1</v>
          </cell>
          <cell r="E1339" t="str">
            <v/>
          </cell>
          <cell r="J1339">
            <v>0</v>
          </cell>
          <cell r="K1339">
            <v>0</v>
          </cell>
          <cell r="M1339">
            <v>0</v>
          </cell>
          <cell r="O1339">
            <v>0</v>
          </cell>
          <cell r="Q1339">
            <v>0</v>
          </cell>
        </row>
        <row r="1340">
          <cell r="C1340">
            <v>50051.1</v>
          </cell>
          <cell r="P1340">
            <v>0</v>
          </cell>
        </row>
        <row r="1341">
          <cell r="E1341" t="str">
            <v>II</v>
          </cell>
          <cell r="G1341" t="str">
            <v>Tenaga</v>
          </cell>
        </row>
        <row r="1342">
          <cell r="C1342">
            <v>50001.2</v>
          </cell>
          <cell r="E1342">
            <v>1</v>
          </cell>
          <cell r="G1342" t="str">
            <v>Mandor</v>
          </cell>
          <cell r="J1342" t="str">
            <v>OH</v>
          </cell>
          <cell r="K1342">
            <v>0.14280000000000001</v>
          </cell>
          <cell r="M1342">
            <v>35000</v>
          </cell>
          <cell r="O1342">
            <v>4998</v>
          </cell>
          <cell r="Q1342">
            <v>7</v>
          </cell>
          <cell r="U1342">
            <v>1</v>
          </cell>
          <cell r="V1342">
            <v>1</v>
          </cell>
        </row>
        <row r="1343">
          <cell r="C1343">
            <v>50011.199999999997</v>
          </cell>
          <cell r="E1343">
            <v>2</v>
          </cell>
          <cell r="G1343" t="str">
            <v>Pekerja</v>
          </cell>
          <cell r="J1343" t="str">
            <v>OH</v>
          </cell>
          <cell r="K1343">
            <v>0.57140000000000002</v>
          </cell>
          <cell r="M1343">
            <v>20000</v>
          </cell>
          <cell r="O1343">
            <v>11428</v>
          </cell>
          <cell r="Q1343">
            <v>1.75</v>
          </cell>
          <cell r="U1343">
            <v>4</v>
          </cell>
          <cell r="V1343">
            <v>1</v>
          </cell>
        </row>
        <row r="1344">
          <cell r="C1344">
            <v>50021.2</v>
          </cell>
          <cell r="E1344" t="str">
            <v/>
          </cell>
          <cell r="J1344">
            <v>0</v>
          </cell>
          <cell r="K1344">
            <v>0</v>
          </cell>
          <cell r="M1344">
            <v>0</v>
          </cell>
          <cell r="O1344">
            <v>0</v>
          </cell>
          <cell r="Q1344">
            <v>0</v>
          </cell>
          <cell r="V1344">
            <v>1</v>
          </cell>
        </row>
        <row r="1345">
          <cell r="C1345">
            <v>50031.199999999997</v>
          </cell>
          <cell r="E1345" t="str">
            <v/>
          </cell>
          <cell r="J1345">
            <v>0</v>
          </cell>
          <cell r="K1345">
            <v>0</v>
          </cell>
          <cell r="M1345">
            <v>0</v>
          </cell>
          <cell r="O1345">
            <v>0</v>
          </cell>
          <cell r="Q1345">
            <v>0</v>
          </cell>
          <cell r="V1345">
            <v>1</v>
          </cell>
        </row>
        <row r="1346">
          <cell r="C1346">
            <v>50041.2</v>
          </cell>
          <cell r="E1346" t="str">
            <v/>
          </cell>
          <cell r="J1346">
            <v>0</v>
          </cell>
          <cell r="K1346">
            <v>0</v>
          </cell>
          <cell r="M1346">
            <v>0</v>
          </cell>
          <cell r="O1346">
            <v>0</v>
          </cell>
          <cell r="Q1346">
            <v>0</v>
          </cell>
          <cell r="V1346">
            <v>1</v>
          </cell>
        </row>
        <row r="1347">
          <cell r="C1347">
            <v>50051.199999999997</v>
          </cell>
          <cell r="P1347">
            <v>16426</v>
          </cell>
        </row>
        <row r="1349">
          <cell r="E1349" t="str">
            <v>III</v>
          </cell>
          <cell r="G1349" t="str">
            <v>Alat</v>
          </cell>
        </row>
        <row r="1350">
          <cell r="C1350">
            <v>50001.3</v>
          </cell>
          <cell r="E1350" t="str">
            <v/>
          </cell>
          <cell r="J1350">
            <v>0</v>
          </cell>
          <cell r="K1350">
            <v>0</v>
          </cell>
          <cell r="M1350">
            <v>0</v>
          </cell>
          <cell r="O1350">
            <v>0</v>
          </cell>
          <cell r="Q1350">
            <v>0</v>
          </cell>
          <cell r="U1350">
            <v>0</v>
          </cell>
          <cell r="V1350">
            <v>1</v>
          </cell>
        </row>
        <row r="1351">
          <cell r="C1351">
            <v>50011.3</v>
          </cell>
          <cell r="E1351" t="str">
            <v/>
          </cell>
          <cell r="J1351">
            <v>0</v>
          </cell>
          <cell r="K1351">
            <v>0</v>
          </cell>
          <cell r="M1351">
            <v>0</v>
          </cell>
          <cell r="O1351">
            <v>0</v>
          </cell>
          <cell r="P1351">
            <v>0.95918248175182474</v>
          </cell>
          <cell r="Q1351">
            <v>0</v>
          </cell>
          <cell r="U1351">
            <v>0</v>
          </cell>
          <cell r="V1351">
            <v>1</v>
          </cell>
        </row>
        <row r="1352">
          <cell r="C1352">
            <v>50021.3</v>
          </cell>
          <cell r="E1352" t="str">
            <v/>
          </cell>
          <cell r="J1352">
            <v>0</v>
          </cell>
          <cell r="K1352">
            <v>0</v>
          </cell>
          <cell r="M1352">
            <v>0</v>
          </cell>
          <cell r="O1352">
            <v>0</v>
          </cell>
          <cell r="Q1352">
            <v>0</v>
          </cell>
          <cell r="U1352">
            <v>0</v>
          </cell>
          <cell r="V1352">
            <v>1</v>
          </cell>
        </row>
        <row r="1353">
          <cell r="C1353">
            <v>50031.3</v>
          </cell>
          <cell r="E1353" t="str">
            <v/>
          </cell>
          <cell r="J1353">
            <v>0</v>
          </cell>
          <cell r="K1353">
            <v>0</v>
          </cell>
          <cell r="M1353">
            <v>0</v>
          </cell>
          <cell r="O1353">
            <v>0</v>
          </cell>
          <cell r="Q1353">
            <v>0</v>
          </cell>
          <cell r="U1353">
            <v>0</v>
          </cell>
          <cell r="V1353">
            <v>1</v>
          </cell>
        </row>
        <row r="1354">
          <cell r="C1354">
            <v>50041.3</v>
          </cell>
          <cell r="E1354" t="str">
            <v/>
          </cell>
          <cell r="J1354">
            <v>0</v>
          </cell>
          <cell r="K1354">
            <v>0</v>
          </cell>
          <cell r="M1354">
            <v>0</v>
          </cell>
          <cell r="O1354">
            <v>0</v>
          </cell>
          <cell r="Q1354">
            <v>0</v>
          </cell>
          <cell r="U1354">
            <v>0</v>
          </cell>
          <cell r="V1354">
            <v>1</v>
          </cell>
        </row>
        <row r="1355">
          <cell r="C1355">
            <v>50051.3</v>
          </cell>
          <cell r="P1355">
            <v>0</v>
          </cell>
        </row>
        <row r="1356">
          <cell r="E1356" t="str">
            <v>Sub Total</v>
          </cell>
          <cell r="O1356">
            <v>16426</v>
          </cell>
        </row>
        <row r="1357">
          <cell r="E1357" t="str">
            <v>Biaya Tidak Langsung dan Laba</v>
          </cell>
          <cell r="J1357">
            <v>0.1</v>
          </cell>
          <cell r="O1357">
            <v>1642.6</v>
          </cell>
        </row>
        <row r="1358">
          <cell r="E1358" t="str">
            <v>Jumlah Harga</v>
          </cell>
          <cell r="O1358">
            <v>18068.599999999999</v>
          </cell>
        </row>
        <row r="1359">
          <cell r="D1359">
            <v>50005</v>
          </cell>
          <cell r="E1359" t="str">
            <v>Harga Satuan Pekerjaan</v>
          </cell>
          <cell r="J1359" t="str">
            <v>m3</v>
          </cell>
          <cell r="K1359" t="str">
            <v/>
          </cell>
          <cell r="O1359">
            <v>18068.599999999999</v>
          </cell>
        </row>
        <row r="1366">
          <cell r="E1366" t="str">
            <v>Analisa Harga Satuan (Breakdown of Unit Rate)</v>
          </cell>
        </row>
        <row r="1368">
          <cell r="E1368" t="str">
            <v>Lokasi</v>
          </cell>
          <cell r="I1368" t="str">
            <v>:</v>
          </cell>
          <cell r="J1368" t="str">
            <v>Proyek PLB, Paket LCB-6 Lot-4</v>
          </cell>
        </row>
        <row r="1369">
          <cell r="D1369">
            <v>51000</v>
          </cell>
          <cell r="E1369" t="str">
            <v>No. Item</v>
          </cell>
          <cell r="I1369" t="str">
            <v>:</v>
          </cell>
          <cell r="J1369" t="str">
            <v>5-3</v>
          </cell>
          <cell r="Q1369" t="str">
            <v>5-3</v>
          </cell>
          <cell r="R1369">
            <v>0</v>
          </cell>
          <cell r="U1369" t="str">
            <v>HSP Per</v>
          </cell>
        </row>
        <row r="1370">
          <cell r="C1370">
            <v>51000</v>
          </cell>
          <cell r="D1370">
            <v>51000</v>
          </cell>
          <cell r="E1370" t="str">
            <v>Item Pekerjaan</v>
          </cell>
          <cell r="I1370" t="str">
            <v>:</v>
          </cell>
          <cell r="J1370" t="str">
            <v>Pemadatan dasar bangunan</v>
          </cell>
          <cell r="Q1370" t="str">
            <v>Volume</v>
          </cell>
          <cell r="R1370" t="str">
            <v>=</v>
          </cell>
          <cell r="S1370">
            <v>1872.75</v>
          </cell>
          <cell r="T1370" t="str">
            <v>m2</v>
          </cell>
          <cell r="U1370">
            <v>1</v>
          </cell>
          <cell r="V1370" t="str">
            <v>m3</v>
          </cell>
        </row>
        <row r="1371">
          <cell r="Q1371" t="str">
            <v>UPAH</v>
          </cell>
          <cell r="R1371" t="str">
            <v>BAHAN</v>
          </cell>
          <cell r="S1371" t="str">
            <v>ALAT</v>
          </cell>
        </row>
        <row r="1372">
          <cell r="D1372">
            <v>51000</v>
          </cell>
          <cell r="E1372" t="str">
            <v>Uraian Tugas</v>
          </cell>
          <cell r="I1372" t="str">
            <v>:</v>
          </cell>
          <cell r="Q1372">
            <v>0</v>
          </cell>
          <cell r="R1372">
            <v>1067</v>
          </cell>
          <cell r="S1372">
            <v>1678.5</v>
          </cell>
        </row>
        <row r="1374">
          <cell r="D1374">
            <v>51000</v>
          </cell>
          <cell r="E1374" t="str">
            <v>Kapasitas Produksi</v>
          </cell>
          <cell r="I1374" t="str">
            <v>:</v>
          </cell>
          <cell r="J1374">
            <v>1</v>
          </cell>
          <cell r="K1374" t="str">
            <v>m2</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cell r="Q1376" t="str">
            <v>(Prod/Jam)/Nos</v>
          </cell>
          <cell r="R1376" t="str">
            <v>Prod/Jam</v>
          </cell>
          <cell r="S1376" t="str">
            <v>Jam Opr</v>
          </cell>
          <cell r="T1376" t="str">
            <v>Prod/Hari</v>
          </cell>
          <cell r="U1376" t="str">
            <v>Nos</v>
          </cell>
          <cell r="V1376" t="str">
            <v>Involve</v>
          </cell>
        </row>
        <row r="1377">
          <cell r="L1377" t="str">
            <v>(Rp.)</v>
          </cell>
          <cell r="N1377" t="str">
            <v>(Rp.)</v>
          </cell>
          <cell r="Q1377">
            <v>1</v>
          </cell>
          <cell r="R1377">
            <v>10</v>
          </cell>
          <cell r="S1377">
            <v>7</v>
          </cell>
          <cell r="T1377">
            <v>70</v>
          </cell>
        </row>
        <row r="1378">
          <cell r="E1378" t="str">
            <v>I</v>
          </cell>
          <cell r="G1378" t="str">
            <v>Bahan</v>
          </cell>
        </row>
        <row r="1379">
          <cell r="C1379">
            <v>51001.1</v>
          </cell>
          <cell r="E1379" t="str">
            <v/>
          </cell>
          <cell r="J1379">
            <v>0</v>
          </cell>
          <cell r="K1379">
            <v>0</v>
          </cell>
          <cell r="M1379">
            <v>0</v>
          </cell>
          <cell r="O1379">
            <v>0</v>
          </cell>
          <cell r="Q1379">
            <v>0</v>
          </cell>
          <cell r="U1379">
            <v>0</v>
          </cell>
          <cell r="V1379">
            <v>1</v>
          </cell>
        </row>
        <row r="1380">
          <cell r="C1380">
            <v>51011.1</v>
          </cell>
          <cell r="E1380" t="str">
            <v/>
          </cell>
          <cell r="J1380">
            <v>0</v>
          </cell>
          <cell r="K1380">
            <v>0</v>
          </cell>
          <cell r="M1380">
            <v>0</v>
          </cell>
          <cell r="O1380">
            <v>0</v>
          </cell>
          <cell r="Q1380">
            <v>0</v>
          </cell>
          <cell r="U1380">
            <v>0</v>
          </cell>
          <cell r="V1380">
            <v>1</v>
          </cell>
        </row>
        <row r="1381">
          <cell r="C1381">
            <v>51021.1</v>
          </cell>
          <cell r="E1381" t="str">
            <v/>
          </cell>
          <cell r="I1381" t="str">
            <v/>
          </cell>
          <cell r="J1381">
            <v>0</v>
          </cell>
          <cell r="K1381">
            <v>0</v>
          </cell>
          <cell r="M1381">
            <v>0</v>
          </cell>
          <cell r="O1381">
            <v>0</v>
          </cell>
          <cell r="Q1381">
            <v>0</v>
          </cell>
          <cell r="U1381">
            <v>0</v>
          </cell>
        </row>
        <row r="1382">
          <cell r="C1382">
            <v>51031.1</v>
          </cell>
          <cell r="E1382" t="str">
            <v/>
          </cell>
          <cell r="J1382">
            <v>0</v>
          </cell>
          <cell r="K1382">
            <v>0</v>
          </cell>
          <cell r="M1382">
            <v>0</v>
          </cell>
          <cell r="O1382">
            <v>0</v>
          </cell>
          <cell r="Q1382">
            <v>0</v>
          </cell>
          <cell r="U1382">
            <v>0</v>
          </cell>
        </row>
        <row r="1383">
          <cell r="C1383">
            <v>51041.1</v>
          </cell>
          <cell r="E1383" t="str">
            <v/>
          </cell>
          <cell r="J1383">
            <v>0</v>
          </cell>
          <cell r="K1383">
            <v>0</v>
          </cell>
          <cell r="M1383">
            <v>0</v>
          </cell>
          <cell r="O1383">
            <v>0</v>
          </cell>
          <cell r="Q1383">
            <v>0</v>
          </cell>
        </row>
        <row r="1384">
          <cell r="C1384">
            <v>51051.1</v>
          </cell>
          <cell r="P1384">
            <v>0</v>
          </cell>
        </row>
        <row r="1385">
          <cell r="E1385" t="str">
            <v>II</v>
          </cell>
          <cell r="G1385" t="str">
            <v>Tenaga</v>
          </cell>
        </row>
        <row r="1386">
          <cell r="C1386">
            <v>51001.2</v>
          </cell>
          <cell r="E1386">
            <v>1</v>
          </cell>
          <cell r="G1386" t="str">
            <v>Mandor</v>
          </cell>
          <cell r="J1386" t="str">
            <v>OH</v>
          </cell>
          <cell r="K1386">
            <v>1.4200000000000001E-2</v>
          </cell>
          <cell r="M1386">
            <v>35000</v>
          </cell>
          <cell r="O1386">
            <v>497</v>
          </cell>
          <cell r="P1386">
            <v>0.8663516870628869</v>
          </cell>
          <cell r="Q1386">
            <v>70</v>
          </cell>
          <cell r="U1386">
            <v>1</v>
          </cell>
          <cell r="V1386">
            <v>1</v>
          </cell>
        </row>
        <row r="1387">
          <cell r="C1387">
            <v>51011.199999999997</v>
          </cell>
          <cell r="E1387">
            <v>2</v>
          </cell>
          <cell r="G1387" t="str">
            <v>Pekerja</v>
          </cell>
          <cell r="J1387" t="str">
            <v>OH</v>
          </cell>
          <cell r="K1387">
            <v>2.8500000000000001E-2</v>
          </cell>
          <cell r="M1387">
            <v>20000</v>
          </cell>
          <cell r="O1387">
            <v>570</v>
          </cell>
          <cell r="Q1387">
            <v>35</v>
          </cell>
          <cell r="U1387">
            <v>2</v>
          </cell>
          <cell r="V1387">
            <v>1</v>
          </cell>
        </row>
        <row r="1388">
          <cell r="C1388">
            <v>51021.2</v>
          </cell>
          <cell r="E1388" t="str">
            <v/>
          </cell>
          <cell r="J1388">
            <v>0</v>
          </cell>
          <cell r="K1388">
            <v>0</v>
          </cell>
          <cell r="M1388">
            <v>0</v>
          </cell>
          <cell r="O1388">
            <v>0</v>
          </cell>
          <cell r="Q1388">
            <v>0</v>
          </cell>
          <cell r="V1388">
            <v>1</v>
          </cell>
        </row>
        <row r="1389">
          <cell r="C1389">
            <v>51031.199999999997</v>
          </cell>
          <cell r="E1389" t="str">
            <v/>
          </cell>
          <cell r="J1389">
            <v>0</v>
          </cell>
          <cell r="K1389">
            <v>0</v>
          </cell>
          <cell r="M1389">
            <v>0</v>
          </cell>
          <cell r="O1389">
            <v>0</v>
          </cell>
          <cell r="Q1389">
            <v>0</v>
          </cell>
          <cell r="V1389">
            <v>1</v>
          </cell>
        </row>
        <row r="1390">
          <cell r="C1390">
            <v>51041.2</v>
          </cell>
          <cell r="E1390" t="str">
            <v/>
          </cell>
          <cell r="J1390">
            <v>0</v>
          </cell>
          <cell r="K1390">
            <v>0</v>
          </cell>
          <cell r="M1390">
            <v>0</v>
          </cell>
          <cell r="O1390">
            <v>0</v>
          </cell>
          <cell r="Q1390">
            <v>0</v>
          </cell>
          <cell r="V1390">
            <v>1</v>
          </cell>
        </row>
        <row r="1391">
          <cell r="C1391">
            <v>51051.199999999997</v>
          </cell>
          <cell r="P1391">
            <v>1067</v>
          </cell>
        </row>
        <row r="1393">
          <cell r="E1393" t="str">
            <v>III</v>
          </cell>
          <cell r="G1393" t="str">
            <v>Alat</v>
          </cell>
        </row>
        <row r="1394">
          <cell r="C1394">
            <v>51001.3</v>
          </cell>
          <cell r="E1394">
            <v>1</v>
          </cell>
          <cell r="G1394" t="str">
            <v>Compactor.</v>
          </cell>
          <cell r="J1394" t="str">
            <v>jam</v>
          </cell>
          <cell r="K1394">
            <v>0.1</v>
          </cell>
          <cell r="M1394">
            <v>16785</v>
          </cell>
          <cell r="O1394">
            <v>1678.5</v>
          </cell>
          <cell r="Q1394">
            <v>10</v>
          </cell>
          <cell r="R1394">
            <v>10</v>
          </cell>
          <cell r="U1394">
            <v>1</v>
          </cell>
          <cell r="V1394">
            <v>1</v>
          </cell>
        </row>
        <row r="1395">
          <cell r="C1395">
            <v>51011.3</v>
          </cell>
          <cell r="E1395" t="str">
            <v/>
          </cell>
          <cell r="J1395">
            <v>0</v>
          </cell>
          <cell r="K1395">
            <v>0</v>
          </cell>
          <cell r="M1395">
            <v>0</v>
          </cell>
          <cell r="O1395">
            <v>0</v>
          </cell>
          <cell r="Q1395">
            <v>0</v>
          </cell>
          <cell r="U1395">
            <v>0</v>
          </cell>
          <cell r="V1395">
            <v>1</v>
          </cell>
        </row>
        <row r="1396">
          <cell r="C1396">
            <v>51021.3</v>
          </cell>
          <cell r="E1396" t="str">
            <v/>
          </cell>
          <cell r="J1396">
            <v>0</v>
          </cell>
          <cell r="K1396">
            <v>0</v>
          </cell>
          <cell r="M1396">
            <v>0</v>
          </cell>
          <cell r="O1396">
            <v>0</v>
          </cell>
          <cell r="Q1396">
            <v>0</v>
          </cell>
          <cell r="U1396">
            <v>0</v>
          </cell>
          <cell r="V1396">
            <v>1</v>
          </cell>
        </row>
        <row r="1397">
          <cell r="C1397">
            <v>51031.3</v>
          </cell>
          <cell r="E1397" t="str">
            <v/>
          </cell>
          <cell r="J1397">
            <v>0</v>
          </cell>
          <cell r="K1397">
            <v>0</v>
          </cell>
          <cell r="M1397">
            <v>0</v>
          </cell>
          <cell r="O1397">
            <v>0</v>
          </cell>
          <cell r="Q1397">
            <v>0</v>
          </cell>
          <cell r="U1397">
            <v>0</v>
          </cell>
          <cell r="V1397">
            <v>1</v>
          </cell>
        </row>
        <row r="1398">
          <cell r="C1398">
            <v>51041.3</v>
          </cell>
          <cell r="E1398" t="str">
            <v/>
          </cell>
          <cell r="J1398">
            <v>0</v>
          </cell>
          <cell r="K1398">
            <v>0</v>
          </cell>
          <cell r="M1398">
            <v>0</v>
          </cell>
          <cell r="O1398">
            <v>0</v>
          </cell>
          <cell r="Q1398">
            <v>0</v>
          </cell>
          <cell r="U1398">
            <v>0</v>
          </cell>
          <cell r="V1398">
            <v>1</v>
          </cell>
        </row>
        <row r="1399">
          <cell r="C1399">
            <v>51051.3</v>
          </cell>
          <cell r="P1399">
            <v>1678.5</v>
          </cell>
        </row>
        <row r="1400">
          <cell r="E1400" t="str">
            <v>Sub Total</v>
          </cell>
          <cell r="O1400">
            <v>2745.5</v>
          </cell>
        </row>
        <row r="1401">
          <cell r="E1401" t="str">
            <v>Biaya Tidak Langsung dan Laba</v>
          </cell>
          <cell r="J1401">
            <v>0.1</v>
          </cell>
          <cell r="O1401">
            <v>274.55</v>
          </cell>
        </row>
        <row r="1402">
          <cell r="E1402" t="str">
            <v>Jumlah Harga</v>
          </cell>
          <cell r="O1402">
            <v>3020.05</v>
          </cell>
        </row>
        <row r="1403">
          <cell r="D1403">
            <v>51005</v>
          </cell>
          <cell r="E1403" t="str">
            <v>Harga Satuan Pekerjaan</v>
          </cell>
          <cell r="J1403" t="str">
            <v>m2</v>
          </cell>
          <cell r="K1403" t="str">
            <v/>
          </cell>
          <cell r="O1403">
            <v>3020.05</v>
          </cell>
        </row>
        <row r="1410">
          <cell r="E1410" t="str">
            <v>Analisa Harga Satuan (Breakdown of Unit Rate)</v>
          </cell>
        </row>
        <row r="1412">
          <cell r="E1412" t="str">
            <v>Lokasi</v>
          </cell>
          <cell r="I1412" t="str">
            <v>:</v>
          </cell>
          <cell r="J1412" t="str">
            <v>Proyek PLB, Paket LCB-6 Lot-4</v>
          </cell>
        </row>
        <row r="1413">
          <cell r="D1413">
            <v>52000</v>
          </cell>
          <cell r="E1413" t="str">
            <v>No. Item</v>
          </cell>
          <cell r="I1413" t="str">
            <v>:</v>
          </cell>
          <cell r="J1413" t="str">
            <v>5-4</v>
          </cell>
          <cell r="Q1413" t="str">
            <v>5-4</v>
          </cell>
          <cell r="R1413">
            <v>0</v>
          </cell>
          <cell r="U1413" t="str">
            <v>HSP Per</v>
          </cell>
        </row>
        <row r="1414">
          <cell r="C1414">
            <v>52000</v>
          </cell>
          <cell r="D1414">
            <v>52000</v>
          </cell>
          <cell r="E1414" t="str">
            <v>Item Pekerjaan</v>
          </cell>
          <cell r="I1414" t="str">
            <v>:</v>
          </cell>
          <cell r="J1414" t="str">
            <v>Timbunan kembali dengan bahan galian</v>
          </cell>
          <cell r="Q1414" t="str">
            <v>Volume</v>
          </cell>
          <cell r="R1414" t="str">
            <v>=</v>
          </cell>
          <cell r="S1414">
            <v>3903</v>
          </cell>
          <cell r="T1414" t="str">
            <v>m3</v>
          </cell>
          <cell r="U1414">
            <v>1</v>
          </cell>
          <cell r="V1414" t="str">
            <v>m3</v>
          </cell>
        </row>
        <row r="1415">
          <cell r="Q1415" t="str">
            <v>UPAH</v>
          </cell>
          <cell r="R1415" t="str">
            <v>BAHAN</v>
          </cell>
          <cell r="S1415" t="str">
            <v>ALAT</v>
          </cell>
        </row>
        <row r="1416">
          <cell r="D1416">
            <v>52000</v>
          </cell>
          <cell r="E1416" t="str">
            <v>Uraian Tugas</v>
          </cell>
          <cell r="I1416" t="str">
            <v>:</v>
          </cell>
          <cell r="Q1416">
            <v>0</v>
          </cell>
          <cell r="R1416">
            <v>8213</v>
          </cell>
          <cell r="S1416">
            <v>671.4</v>
          </cell>
        </row>
        <row r="1418">
          <cell r="D1418">
            <v>52000</v>
          </cell>
          <cell r="E1418" t="str">
            <v>Kapasitas Produksi</v>
          </cell>
          <cell r="I1418" t="str">
            <v>:</v>
          </cell>
          <cell r="J1418">
            <v>1</v>
          </cell>
          <cell r="K1418" t="str">
            <v>m3</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cell r="Q1420" t="str">
            <v>(Prod/Jam)/Nos</v>
          </cell>
          <cell r="R1420" t="str">
            <v>Prod/Jam</v>
          </cell>
          <cell r="S1420" t="str">
            <v>Jam Opr</v>
          </cell>
          <cell r="T1420" t="str">
            <v>Prod/Hari</v>
          </cell>
          <cell r="U1420" t="str">
            <v>Nos</v>
          </cell>
          <cell r="V1420" t="str">
            <v>Involve</v>
          </cell>
        </row>
        <row r="1421">
          <cell r="L1421" t="str">
            <v>(Rp.)</v>
          </cell>
          <cell r="N1421" t="str">
            <v>(Rp.)</v>
          </cell>
          <cell r="Q1421">
            <v>1</v>
          </cell>
          <cell r="R1421">
            <v>2</v>
          </cell>
          <cell r="S1421">
            <v>7</v>
          </cell>
          <cell r="T1421">
            <v>14</v>
          </cell>
        </row>
        <row r="1422">
          <cell r="E1422" t="str">
            <v>I</v>
          </cell>
          <cell r="G1422" t="str">
            <v>Bahan</v>
          </cell>
        </row>
        <row r="1423">
          <cell r="C1423">
            <v>52001.1</v>
          </cell>
          <cell r="E1423" t="str">
            <v/>
          </cell>
          <cell r="J1423">
            <v>0</v>
          </cell>
          <cell r="K1423">
            <v>0</v>
          </cell>
          <cell r="M1423">
            <v>0</v>
          </cell>
          <cell r="O1423">
            <v>0</v>
          </cell>
          <cell r="Q1423">
            <v>0</v>
          </cell>
          <cell r="U1423">
            <v>0</v>
          </cell>
          <cell r="V1423">
            <v>1</v>
          </cell>
        </row>
        <row r="1424">
          <cell r="C1424">
            <v>52011.1</v>
          </cell>
          <cell r="E1424" t="str">
            <v/>
          </cell>
          <cell r="J1424">
            <v>0</v>
          </cell>
          <cell r="K1424">
            <v>0</v>
          </cell>
          <cell r="M1424">
            <v>0</v>
          </cell>
          <cell r="O1424">
            <v>0</v>
          </cell>
          <cell r="Q1424">
            <v>0</v>
          </cell>
          <cell r="U1424">
            <v>0</v>
          </cell>
          <cell r="V1424">
            <v>1</v>
          </cell>
        </row>
        <row r="1425">
          <cell r="C1425">
            <v>52021.1</v>
          </cell>
          <cell r="E1425" t="str">
            <v/>
          </cell>
          <cell r="I1425" t="str">
            <v/>
          </cell>
          <cell r="J1425">
            <v>0</v>
          </cell>
          <cell r="K1425">
            <v>0</v>
          </cell>
          <cell r="M1425">
            <v>0</v>
          </cell>
          <cell r="O1425">
            <v>0</v>
          </cell>
          <cell r="Q1425">
            <v>0</v>
          </cell>
          <cell r="U1425">
            <v>0</v>
          </cell>
        </row>
        <row r="1426">
          <cell r="C1426">
            <v>52031.1</v>
          </cell>
          <cell r="E1426" t="str">
            <v/>
          </cell>
          <cell r="J1426">
            <v>0</v>
          </cell>
          <cell r="K1426">
            <v>0</v>
          </cell>
          <cell r="M1426">
            <v>0</v>
          </cell>
          <cell r="O1426">
            <v>0</v>
          </cell>
          <cell r="Q1426">
            <v>0</v>
          </cell>
          <cell r="U1426">
            <v>0</v>
          </cell>
        </row>
        <row r="1427">
          <cell r="C1427">
            <v>52041.1</v>
          </cell>
          <cell r="E1427" t="str">
            <v/>
          </cell>
          <cell r="J1427">
            <v>0</v>
          </cell>
          <cell r="K1427">
            <v>0</v>
          </cell>
          <cell r="M1427">
            <v>0</v>
          </cell>
          <cell r="O1427">
            <v>0</v>
          </cell>
          <cell r="Q1427">
            <v>0</v>
          </cell>
        </row>
        <row r="1428">
          <cell r="C1428">
            <v>52051.1</v>
          </cell>
          <cell r="P1428">
            <v>0</v>
          </cell>
        </row>
        <row r="1429">
          <cell r="E1429" t="str">
            <v>II</v>
          </cell>
          <cell r="G1429" t="str">
            <v>Tenaga</v>
          </cell>
        </row>
        <row r="1430">
          <cell r="C1430">
            <v>52001.2</v>
          </cell>
          <cell r="E1430">
            <v>1</v>
          </cell>
          <cell r="G1430" t="str">
            <v>Mandor</v>
          </cell>
          <cell r="J1430" t="str">
            <v>OH</v>
          </cell>
          <cell r="K1430">
            <v>7.1400000000000005E-2</v>
          </cell>
          <cell r="M1430">
            <v>35000</v>
          </cell>
          <cell r="O1430">
            <v>2499</v>
          </cell>
          <cell r="Q1430">
            <v>14</v>
          </cell>
          <cell r="U1430">
            <v>1</v>
          </cell>
          <cell r="V1430">
            <v>1</v>
          </cell>
        </row>
        <row r="1431">
          <cell r="C1431">
            <v>52011.199999999997</v>
          </cell>
          <cell r="E1431">
            <v>2</v>
          </cell>
          <cell r="G1431" t="str">
            <v>Pekerja</v>
          </cell>
          <cell r="J1431" t="str">
            <v>OH</v>
          </cell>
          <cell r="K1431">
            <v>0.28570000000000001</v>
          </cell>
          <cell r="M1431">
            <v>20000</v>
          </cell>
          <cell r="O1431">
            <v>5714</v>
          </cell>
          <cell r="Q1431">
            <v>3.5</v>
          </cell>
          <cell r="U1431">
            <v>4</v>
          </cell>
          <cell r="V1431">
            <v>1</v>
          </cell>
        </row>
        <row r="1432">
          <cell r="C1432">
            <v>52021.2</v>
          </cell>
          <cell r="E1432" t="str">
            <v/>
          </cell>
          <cell r="J1432">
            <v>0</v>
          </cell>
          <cell r="K1432">
            <v>0</v>
          </cell>
          <cell r="M1432">
            <v>0</v>
          </cell>
          <cell r="O1432">
            <v>0</v>
          </cell>
          <cell r="P1432">
            <v>0.72403474653182942</v>
          </cell>
          <cell r="Q1432">
            <v>0</v>
          </cell>
          <cell r="V1432">
            <v>1</v>
          </cell>
        </row>
        <row r="1433">
          <cell r="C1433">
            <v>52031.199999999997</v>
          </cell>
          <cell r="E1433" t="str">
            <v/>
          </cell>
          <cell r="J1433">
            <v>0</v>
          </cell>
          <cell r="K1433">
            <v>0</v>
          </cell>
          <cell r="M1433">
            <v>0</v>
          </cell>
          <cell r="O1433">
            <v>0</v>
          </cell>
          <cell r="Q1433">
            <v>0</v>
          </cell>
          <cell r="V1433">
            <v>1</v>
          </cell>
        </row>
        <row r="1434">
          <cell r="C1434">
            <v>52041.2</v>
          </cell>
          <cell r="E1434" t="str">
            <v/>
          </cell>
          <cell r="J1434">
            <v>0</v>
          </cell>
          <cell r="K1434">
            <v>0</v>
          </cell>
          <cell r="M1434">
            <v>0</v>
          </cell>
          <cell r="O1434">
            <v>0</v>
          </cell>
          <cell r="Q1434">
            <v>0</v>
          </cell>
          <cell r="V1434">
            <v>1</v>
          </cell>
        </row>
        <row r="1435">
          <cell r="C1435">
            <v>52051.199999999997</v>
          </cell>
          <cell r="P1435">
            <v>8213</v>
          </cell>
        </row>
        <row r="1437">
          <cell r="E1437" t="str">
            <v>III</v>
          </cell>
          <cell r="G1437" t="str">
            <v>Alat</v>
          </cell>
        </row>
        <row r="1438">
          <cell r="C1438">
            <v>52001.3</v>
          </cell>
          <cell r="E1438">
            <v>1</v>
          </cell>
          <cell r="G1438" t="str">
            <v>Compactor.</v>
          </cell>
          <cell r="J1438" t="str">
            <v>jam</v>
          </cell>
          <cell r="K1438">
            <v>0.04</v>
          </cell>
          <cell r="M1438">
            <v>16785</v>
          </cell>
          <cell r="O1438">
            <v>671.4</v>
          </cell>
          <cell r="Q1438">
            <v>24.999999999999996</v>
          </cell>
          <cell r="R1438">
            <v>25</v>
          </cell>
          <cell r="U1438">
            <v>0.08</v>
          </cell>
          <cell r="V1438">
            <v>1</v>
          </cell>
        </row>
        <row r="1439">
          <cell r="C1439">
            <v>52011.3</v>
          </cell>
          <cell r="E1439" t="str">
            <v/>
          </cell>
          <cell r="J1439">
            <v>0</v>
          </cell>
          <cell r="K1439">
            <v>0</v>
          </cell>
          <cell r="M1439">
            <v>0</v>
          </cell>
          <cell r="O1439">
            <v>0</v>
          </cell>
          <cell r="Q1439">
            <v>0</v>
          </cell>
          <cell r="U1439">
            <v>0</v>
          </cell>
          <cell r="V1439">
            <v>1</v>
          </cell>
        </row>
        <row r="1440">
          <cell r="C1440">
            <v>52021.3</v>
          </cell>
          <cell r="E1440" t="str">
            <v/>
          </cell>
          <cell r="J1440">
            <v>0</v>
          </cell>
          <cell r="K1440">
            <v>0</v>
          </cell>
          <cell r="M1440">
            <v>0</v>
          </cell>
          <cell r="O1440">
            <v>0</v>
          </cell>
          <cell r="Q1440">
            <v>0</v>
          </cell>
          <cell r="U1440">
            <v>0</v>
          </cell>
          <cell r="V1440">
            <v>1</v>
          </cell>
        </row>
        <row r="1441">
          <cell r="C1441">
            <v>52031.3</v>
          </cell>
          <cell r="E1441" t="str">
            <v/>
          </cell>
          <cell r="J1441">
            <v>0</v>
          </cell>
          <cell r="K1441">
            <v>0</v>
          </cell>
          <cell r="M1441">
            <v>0</v>
          </cell>
          <cell r="O1441">
            <v>0</v>
          </cell>
          <cell r="Q1441">
            <v>0</v>
          </cell>
          <cell r="U1441">
            <v>0</v>
          </cell>
          <cell r="V1441">
            <v>1</v>
          </cell>
        </row>
        <row r="1442">
          <cell r="C1442">
            <v>52041.3</v>
          </cell>
          <cell r="E1442" t="str">
            <v/>
          </cell>
          <cell r="J1442">
            <v>0</v>
          </cell>
          <cell r="K1442">
            <v>0</v>
          </cell>
          <cell r="M1442">
            <v>0</v>
          </cell>
          <cell r="O1442">
            <v>0</v>
          </cell>
          <cell r="Q1442">
            <v>0</v>
          </cell>
          <cell r="U1442">
            <v>0</v>
          </cell>
          <cell r="V1442">
            <v>1</v>
          </cell>
        </row>
        <row r="1443">
          <cell r="C1443">
            <v>52051.3</v>
          </cell>
          <cell r="P1443">
            <v>671.4</v>
          </cell>
        </row>
        <row r="1444">
          <cell r="E1444" t="str">
            <v>Sub Total</v>
          </cell>
          <cell r="O1444">
            <v>8884.4</v>
          </cell>
        </row>
        <row r="1445">
          <cell r="E1445" t="str">
            <v>Biaya Tidak Langsung dan Laba</v>
          </cell>
          <cell r="J1445">
            <v>0.1</v>
          </cell>
          <cell r="O1445">
            <v>888.44</v>
          </cell>
        </row>
        <row r="1446">
          <cell r="E1446" t="str">
            <v>Jumlah Harga</v>
          </cell>
          <cell r="O1446">
            <v>9772.84</v>
          </cell>
        </row>
        <row r="1447">
          <cell r="D1447">
            <v>52005</v>
          </cell>
          <cell r="E1447" t="str">
            <v>Harga Satuan Pekerjaan</v>
          </cell>
          <cell r="J1447" t="str">
            <v>m3</v>
          </cell>
          <cell r="K1447" t="str">
            <v/>
          </cell>
          <cell r="O1447">
            <v>9772.84</v>
          </cell>
        </row>
        <row r="1454">
          <cell r="E1454" t="str">
            <v>Analisa Harga Satuan (Breakdown of Unit Rate)</v>
          </cell>
        </row>
        <row r="1456">
          <cell r="E1456" t="str">
            <v>Lokasi</v>
          </cell>
          <cell r="I1456" t="str">
            <v>:</v>
          </cell>
          <cell r="J1456" t="str">
            <v>Proyek PLB, Paket LCB-6 Lot-4</v>
          </cell>
        </row>
        <row r="1457">
          <cell r="D1457">
            <v>53000</v>
          </cell>
          <cell r="E1457" t="str">
            <v>No. Item</v>
          </cell>
          <cell r="I1457" t="str">
            <v>:</v>
          </cell>
          <cell r="J1457" t="str">
            <v>6-1-4</v>
          </cell>
          <cell r="Q1457" t="str">
            <v>6-1-4</v>
          </cell>
          <cell r="R1457">
            <v>0</v>
          </cell>
          <cell r="U1457" t="str">
            <v>HSP Per</v>
          </cell>
        </row>
        <row r="1458">
          <cell r="C1458">
            <v>53000</v>
          </cell>
          <cell r="D1458">
            <v>53000</v>
          </cell>
          <cell r="E1458" t="str">
            <v>Item Pekerjaan</v>
          </cell>
          <cell r="I1458" t="str">
            <v>:</v>
          </cell>
          <cell r="J1458" t="str">
            <v>Timbunan dgn Alat Berat tipe A (kepadatan 95%) tanpa dump truck L &lt; 50 m</v>
          </cell>
          <cell r="Q1458" t="str">
            <v>Volume</v>
          </cell>
          <cell r="R1458" t="str">
            <v>=</v>
          </cell>
          <cell r="S1458">
            <v>624</v>
          </cell>
          <cell r="T1458" t="str">
            <v>m3</v>
          </cell>
          <cell r="U1458">
            <v>100</v>
          </cell>
          <cell r="V1458" t="str">
            <v>m3</v>
          </cell>
        </row>
        <row r="1459">
          <cell r="Q1459" t="str">
            <v>UPAH</v>
          </cell>
          <cell r="R1459" t="str">
            <v>BAHAN</v>
          </cell>
          <cell r="S1459" t="str">
            <v>ALAT</v>
          </cell>
        </row>
        <row r="1460">
          <cell r="D1460">
            <v>53000</v>
          </cell>
          <cell r="E1460" t="str">
            <v>Uraian Tugas</v>
          </cell>
          <cell r="I1460" t="str">
            <v>:</v>
          </cell>
          <cell r="J1460" t="str">
            <v>motong dan membentuk sawah, menebar dan memadatkan timbunan</v>
          </cell>
          <cell r="Q1460">
            <v>300000</v>
          </cell>
          <cell r="R1460">
            <v>49</v>
          </cell>
          <cell r="S1460">
            <v>932453.21</v>
          </cell>
        </row>
        <row r="1462">
          <cell r="D1462">
            <v>53000</v>
          </cell>
          <cell r="E1462" t="str">
            <v>Kapasitas Produksi</v>
          </cell>
          <cell r="I1462" t="str">
            <v>:</v>
          </cell>
          <cell r="J1462">
            <v>100</v>
          </cell>
          <cell r="K1462" t="str">
            <v>m3</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cell r="Q1464" t="str">
            <v>(Prod/Jam)/Nos</v>
          </cell>
          <cell r="R1464" t="str">
            <v>Prod/Jam</v>
          </cell>
          <cell r="S1464" t="str">
            <v>Jam Opr</v>
          </cell>
          <cell r="T1464" t="str">
            <v>Prod/Hari</v>
          </cell>
          <cell r="U1464" t="str">
            <v>Nos</v>
          </cell>
          <cell r="V1464" t="str">
            <v>Involve</v>
          </cell>
        </row>
        <row r="1465">
          <cell r="L1465" t="str">
            <v>(Rp.)</v>
          </cell>
          <cell r="N1465" t="str">
            <v>(Rp.)</v>
          </cell>
          <cell r="Q1465">
            <v>1</v>
          </cell>
          <cell r="R1465">
            <v>1.0162772217167118</v>
          </cell>
          <cell r="S1465">
            <v>7</v>
          </cell>
          <cell r="T1465">
            <v>7.1139405520169827</v>
          </cell>
        </row>
        <row r="1466">
          <cell r="E1466" t="str">
            <v>I</v>
          </cell>
          <cell r="G1466" t="str">
            <v>Bahan</v>
          </cell>
        </row>
        <row r="1467">
          <cell r="C1467">
            <v>53001.1</v>
          </cell>
          <cell r="E1467">
            <v>1</v>
          </cell>
          <cell r="G1467" t="str">
            <v>Tanah Biasa</v>
          </cell>
          <cell r="J1467" t="str">
            <v>m3</v>
          </cell>
          <cell r="K1467">
            <v>120</v>
          </cell>
          <cell r="M1467">
            <v>2500</v>
          </cell>
          <cell r="O1467">
            <v>300000</v>
          </cell>
          <cell r="Q1467">
            <v>120</v>
          </cell>
          <cell r="U1467">
            <v>120</v>
          </cell>
          <cell r="V1467">
            <v>1</v>
          </cell>
        </row>
        <row r="1468">
          <cell r="C1468">
            <v>53011.1</v>
          </cell>
          <cell r="E1468" t="str">
            <v/>
          </cell>
          <cell r="J1468">
            <v>0</v>
          </cell>
          <cell r="K1468">
            <v>0</v>
          </cell>
          <cell r="M1468">
            <v>0</v>
          </cell>
          <cell r="O1468">
            <v>0</v>
          </cell>
          <cell r="Q1468">
            <v>0</v>
          </cell>
          <cell r="U1468">
            <v>0</v>
          </cell>
          <cell r="V1468">
            <v>1</v>
          </cell>
        </row>
        <row r="1469">
          <cell r="C1469">
            <v>53021.1</v>
          </cell>
          <cell r="E1469" t="str">
            <v/>
          </cell>
          <cell r="I1469" t="str">
            <v/>
          </cell>
          <cell r="J1469">
            <v>0</v>
          </cell>
          <cell r="K1469">
            <v>0</v>
          </cell>
          <cell r="M1469">
            <v>0</v>
          </cell>
          <cell r="O1469">
            <v>0</v>
          </cell>
          <cell r="Q1469">
            <v>0</v>
          </cell>
          <cell r="U1469">
            <v>0</v>
          </cell>
        </row>
        <row r="1470">
          <cell r="C1470">
            <v>53031.1</v>
          </cell>
          <cell r="E1470" t="str">
            <v/>
          </cell>
          <cell r="J1470">
            <v>0</v>
          </cell>
          <cell r="K1470">
            <v>0</v>
          </cell>
          <cell r="M1470">
            <v>0</v>
          </cell>
          <cell r="O1470">
            <v>0</v>
          </cell>
          <cell r="Q1470">
            <v>0</v>
          </cell>
          <cell r="U1470">
            <v>0</v>
          </cell>
        </row>
        <row r="1471">
          <cell r="C1471">
            <v>53041.1</v>
          </cell>
          <cell r="E1471" t="str">
            <v/>
          </cell>
          <cell r="J1471">
            <v>0</v>
          </cell>
          <cell r="K1471">
            <v>0</v>
          </cell>
          <cell r="M1471">
            <v>0</v>
          </cell>
          <cell r="O1471">
            <v>0</v>
          </cell>
          <cell r="Q1471">
            <v>0</v>
          </cell>
        </row>
        <row r="1472">
          <cell r="C1472">
            <v>53051.1</v>
          </cell>
          <cell r="P1472">
            <v>300000</v>
          </cell>
        </row>
        <row r="1473">
          <cell r="E1473" t="str">
            <v>II</v>
          </cell>
          <cell r="G1473" t="str">
            <v>Tenaga</v>
          </cell>
        </row>
        <row r="1474">
          <cell r="C1474">
            <v>53001.2</v>
          </cell>
          <cell r="E1474">
            <v>1</v>
          </cell>
          <cell r="G1474" t="str">
            <v>Mandor</v>
          </cell>
          <cell r="J1474" t="str">
            <v>OH</v>
          </cell>
          <cell r="K1474">
            <v>1.4E-3</v>
          </cell>
          <cell r="M1474">
            <v>35000</v>
          </cell>
          <cell r="O1474">
            <v>49</v>
          </cell>
          <cell r="Q1474">
            <v>711.39405520169828</v>
          </cell>
          <cell r="U1474">
            <v>0.01</v>
          </cell>
          <cell r="V1474">
            <v>1</v>
          </cell>
        </row>
        <row r="1475">
          <cell r="C1475">
            <v>53011.199999999997</v>
          </cell>
          <cell r="E1475" t="str">
            <v/>
          </cell>
          <cell r="J1475">
            <v>0</v>
          </cell>
          <cell r="K1475">
            <v>0</v>
          </cell>
          <cell r="M1475">
            <v>0</v>
          </cell>
          <cell r="O1475">
            <v>0</v>
          </cell>
          <cell r="Q1475">
            <v>0</v>
          </cell>
          <cell r="V1475">
            <v>1</v>
          </cell>
        </row>
        <row r="1476">
          <cell r="C1476">
            <v>53021.2</v>
          </cell>
          <cell r="E1476" t="str">
            <v/>
          </cell>
          <cell r="J1476">
            <v>0</v>
          </cell>
          <cell r="K1476">
            <v>0</v>
          </cell>
          <cell r="M1476">
            <v>0</v>
          </cell>
          <cell r="O1476">
            <v>0</v>
          </cell>
          <cell r="Q1476">
            <v>0</v>
          </cell>
          <cell r="V1476">
            <v>1</v>
          </cell>
        </row>
        <row r="1477">
          <cell r="C1477">
            <v>53031.199999999997</v>
          </cell>
          <cell r="E1477" t="str">
            <v/>
          </cell>
          <cell r="J1477">
            <v>0</v>
          </cell>
          <cell r="K1477">
            <v>0</v>
          </cell>
          <cell r="M1477">
            <v>0</v>
          </cell>
          <cell r="O1477">
            <v>0</v>
          </cell>
          <cell r="Q1477">
            <v>0</v>
          </cell>
          <cell r="V1477">
            <v>1</v>
          </cell>
        </row>
        <row r="1478">
          <cell r="C1478">
            <v>53041.2</v>
          </cell>
          <cell r="E1478" t="str">
            <v/>
          </cell>
          <cell r="J1478">
            <v>0</v>
          </cell>
          <cell r="K1478">
            <v>0</v>
          </cell>
          <cell r="M1478">
            <v>0</v>
          </cell>
          <cell r="O1478">
            <v>0</v>
          </cell>
          <cell r="Q1478">
            <v>0</v>
          </cell>
          <cell r="V1478">
            <v>1</v>
          </cell>
        </row>
        <row r="1479">
          <cell r="C1479">
            <v>53051.199999999997</v>
          </cell>
          <cell r="P1479">
            <v>49</v>
          </cell>
        </row>
        <row r="1481">
          <cell r="E1481" t="str">
            <v>III</v>
          </cell>
          <cell r="G1481" t="str">
            <v>Alat</v>
          </cell>
        </row>
        <row r="1482">
          <cell r="C1482">
            <v>53001.3</v>
          </cell>
          <cell r="E1482">
            <v>1</v>
          </cell>
          <cell r="G1482" t="str">
            <v>Bulldozer D65</v>
          </cell>
          <cell r="H1482" t="str">
            <v>(collect)</v>
          </cell>
          <cell r="J1482" t="str">
            <v>jam</v>
          </cell>
          <cell r="K1482">
            <v>0.9839</v>
          </cell>
          <cell r="M1482">
            <v>335455</v>
          </cell>
          <cell r="O1482">
            <v>330054.17</v>
          </cell>
          <cell r="Q1482">
            <v>1.0162772217167118</v>
          </cell>
          <cell r="R1482">
            <v>1.0162772217167118</v>
          </cell>
          <cell r="U1482">
            <v>1</v>
          </cell>
          <cell r="V1482">
            <v>1</v>
          </cell>
        </row>
        <row r="1483">
          <cell r="C1483">
            <v>53011.3</v>
          </cell>
          <cell r="E1483">
            <v>2</v>
          </cell>
          <cell r="G1483" t="str">
            <v>Vibratory Roller, 10 ton</v>
          </cell>
          <cell r="J1483" t="str">
            <v>jam</v>
          </cell>
          <cell r="K1483">
            <v>1.2182999999999999</v>
          </cell>
          <cell r="M1483">
            <v>223545</v>
          </cell>
          <cell r="O1483">
            <v>272344.87</v>
          </cell>
          <cell r="Q1483">
            <v>0.82077806250000007</v>
          </cell>
          <cell r="R1483">
            <v>0.82077806249999996</v>
          </cell>
          <cell r="U1483">
            <v>1.2381876028962602</v>
          </cell>
          <cell r="V1483">
            <v>1</v>
          </cell>
        </row>
        <row r="1484">
          <cell r="C1484">
            <v>53021.3</v>
          </cell>
          <cell r="E1484">
            <v>3</v>
          </cell>
          <cell r="G1484" t="str">
            <v>Bulldozer D65</v>
          </cell>
          <cell r="H1484" t="str">
            <v>(spread)</v>
          </cell>
          <cell r="J1484" t="str">
            <v>jam</v>
          </cell>
          <cell r="K1484">
            <v>0.9839</v>
          </cell>
          <cell r="M1484">
            <v>335455</v>
          </cell>
          <cell r="O1484">
            <v>330054.17</v>
          </cell>
          <cell r="Q1484">
            <v>1.0162772217167118</v>
          </cell>
          <cell r="R1484">
            <v>1.0162772217167118</v>
          </cell>
          <cell r="U1484">
            <v>1</v>
          </cell>
          <cell r="V1484">
            <v>1</v>
          </cell>
        </row>
        <row r="1485">
          <cell r="C1485">
            <v>53031.3</v>
          </cell>
          <cell r="E1485" t="str">
            <v/>
          </cell>
          <cell r="J1485">
            <v>0</v>
          </cell>
          <cell r="K1485">
            <v>0</v>
          </cell>
          <cell r="M1485">
            <v>0</v>
          </cell>
          <cell r="O1485">
            <v>0</v>
          </cell>
          <cell r="Q1485">
            <v>0</v>
          </cell>
          <cell r="U1485">
            <v>0</v>
          </cell>
          <cell r="V1485">
            <v>1</v>
          </cell>
        </row>
        <row r="1486">
          <cell r="C1486">
            <v>53041.3</v>
          </cell>
          <cell r="E1486" t="str">
            <v/>
          </cell>
          <cell r="J1486">
            <v>0</v>
          </cell>
          <cell r="K1486">
            <v>0</v>
          </cell>
          <cell r="M1486">
            <v>0</v>
          </cell>
          <cell r="O1486">
            <v>0</v>
          </cell>
          <cell r="Q1486">
            <v>0</v>
          </cell>
          <cell r="U1486">
            <v>0</v>
          </cell>
          <cell r="V1486">
            <v>1</v>
          </cell>
        </row>
        <row r="1487">
          <cell r="C1487">
            <v>53051.3</v>
          </cell>
          <cell r="P1487">
            <v>932453.21</v>
          </cell>
        </row>
        <row r="1488">
          <cell r="E1488" t="str">
            <v>Sub Total</v>
          </cell>
          <cell r="O1488">
            <v>1232502.21</v>
          </cell>
        </row>
        <row r="1489">
          <cell r="E1489" t="str">
            <v>Biaya Tidak Langsung dan Laba</v>
          </cell>
          <cell r="J1489">
            <v>0.1</v>
          </cell>
          <cell r="O1489">
            <v>123250.22</v>
          </cell>
        </row>
        <row r="1490">
          <cell r="E1490" t="str">
            <v>Jumlah Harga</v>
          </cell>
          <cell r="O1490">
            <v>1355752.43</v>
          </cell>
        </row>
        <row r="1491">
          <cell r="D1491">
            <v>53005</v>
          </cell>
          <cell r="E1491" t="str">
            <v>Harga Satuan Pekerjaan</v>
          </cell>
          <cell r="J1491" t="str">
            <v>m3</v>
          </cell>
          <cell r="K1491" t="str">
            <v/>
          </cell>
          <cell r="O1491">
            <v>13557.524299999999</v>
          </cell>
        </row>
        <row r="1498">
          <cell r="E1498" t="str">
            <v>Analisa Harga Satuan (Breakdown of Unit Rate)</v>
          </cell>
        </row>
        <row r="1500">
          <cell r="E1500" t="str">
            <v>Lokasi</v>
          </cell>
          <cell r="I1500" t="str">
            <v>:</v>
          </cell>
          <cell r="J1500" t="str">
            <v>Proyek PLB, Paket LCB-6 Lot-4</v>
          </cell>
        </row>
        <row r="1501">
          <cell r="D1501">
            <v>54000</v>
          </cell>
          <cell r="E1501" t="str">
            <v>No. Item</v>
          </cell>
          <cell r="I1501" t="str">
            <v>:</v>
          </cell>
          <cell r="J1501" t="str">
            <v>6-1-5a</v>
          </cell>
          <cell r="Q1501" t="str">
            <v>6-1-5a</v>
          </cell>
          <cell r="R1501">
            <v>0</v>
          </cell>
          <cell r="U1501" t="str">
            <v>HSP Per</v>
          </cell>
        </row>
        <row r="1502">
          <cell r="C1502">
            <v>54000</v>
          </cell>
          <cell r="D1502">
            <v>54000</v>
          </cell>
          <cell r="E1502" t="str">
            <v>Item Pekerjaan</v>
          </cell>
          <cell r="I1502" t="str">
            <v>:</v>
          </cell>
          <cell r="J1502" t="str">
            <v>Timbunan dgn Alat Berat tipe A (95%) dalam areal proyek (material Bekas galian) 50 &lt; L &lt; 500 m</v>
          </cell>
          <cell r="Q1502" t="str">
            <v>Volume</v>
          </cell>
          <cell r="R1502" t="str">
            <v>=</v>
          </cell>
          <cell r="S1502">
            <v>936</v>
          </cell>
          <cell r="T1502" t="str">
            <v>m3</v>
          </cell>
          <cell r="U1502">
            <v>100</v>
          </cell>
          <cell r="V1502" t="str">
            <v>m3</v>
          </cell>
        </row>
        <row r="1503">
          <cell r="Q1503" t="str">
            <v>UPAH</v>
          </cell>
          <cell r="R1503" t="str">
            <v>BAHAN</v>
          </cell>
          <cell r="S1503" t="str">
            <v>ALAT</v>
          </cell>
        </row>
        <row r="1504">
          <cell r="D1504">
            <v>54000</v>
          </cell>
          <cell r="E1504" t="str">
            <v>Uraian Tugas</v>
          </cell>
          <cell r="I1504" t="str">
            <v>:</v>
          </cell>
          <cell r="J1504" t="str">
            <v>mengambil dari lokasi proyek, membawa (transport), menebar dan memadatkan timbunan</v>
          </cell>
          <cell r="Q1504">
            <v>300000</v>
          </cell>
          <cell r="R1504">
            <v>77</v>
          </cell>
          <cell r="S1504">
            <v>1116329.94</v>
          </cell>
        </row>
        <row r="1506">
          <cell r="D1506">
            <v>54000</v>
          </cell>
          <cell r="E1506" t="str">
            <v>Kapasitas Produksi</v>
          </cell>
          <cell r="I1506" t="str">
            <v>:</v>
          </cell>
          <cell r="J1506">
            <v>100</v>
          </cell>
          <cell r="K1506" t="str">
            <v>m3</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cell r="Q1508" t="str">
            <v>(Prod/Jam)/Nos</v>
          </cell>
          <cell r="R1508" t="str">
            <v>Prod/Jam</v>
          </cell>
          <cell r="S1508" t="str">
            <v>Jam Opr</v>
          </cell>
          <cell r="T1508" t="str">
            <v>Prod/Hari</v>
          </cell>
          <cell r="U1508" t="str">
            <v>Nos</v>
          </cell>
          <cell r="V1508" t="str">
            <v>Involve</v>
          </cell>
        </row>
        <row r="1509">
          <cell r="L1509" t="str">
            <v>(Rp.)</v>
          </cell>
          <cell r="N1509" t="str">
            <v>(Rp.)</v>
          </cell>
          <cell r="Q1509">
            <v>1</v>
          </cell>
          <cell r="R1509">
            <v>0.64845846153846165</v>
          </cell>
          <cell r="S1509">
            <v>7</v>
          </cell>
          <cell r="T1509">
            <v>4.5392092307692318</v>
          </cell>
        </row>
        <row r="1510">
          <cell r="E1510" t="str">
            <v>I</v>
          </cell>
          <cell r="G1510" t="str">
            <v>Bahan</v>
          </cell>
        </row>
        <row r="1511">
          <cell r="C1511">
            <v>54001.1</v>
          </cell>
          <cell r="E1511">
            <v>1</v>
          </cell>
          <cell r="G1511" t="str">
            <v>Tanah Biasa</v>
          </cell>
          <cell r="J1511" t="str">
            <v>m3</v>
          </cell>
          <cell r="K1511">
            <v>120</v>
          </cell>
          <cell r="M1511">
            <v>2500</v>
          </cell>
          <cell r="O1511">
            <v>300000</v>
          </cell>
          <cell r="Q1511">
            <v>120</v>
          </cell>
          <cell r="U1511">
            <v>120</v>
          </cell>
          <cell r="V1511">
            <v>1</v>
          </cell>
        </row>
        <row r="1512">
          <cell r="C1512">
            <v>54011.1</v>
          </cell>
          <cell r="E1512" t="str">
            <v/>
          </cell>
          <cell r="J1512">
            <v>0</v>
          </cell>
          <cell r="K1512">
            <v>0</v>
          </cell>
          <cell r="M1512">
            <v>0</v>
          </cell>
          <cell r="O1512">
            <v>0</v>
          </cell>
          <cell r="Q1512">
            <v>0</v>
          </cell>
          <cell r="U1512">
            <v>0</v>
          </cell>
          <cell r="V1512">
            <v>1</v>
          </cell>
        </row>
        <row r="1513">
          <cell r="C1513">
            <v>54021.1</v>
          </cell>
          <cell r="E1513" t="str">
            <v/>
          </cell>
          <cell r="I1513" t="str">
            <v/>
          </cell>
          <cell r="J1513">
            <v>0</v>
          </cell>
          <cell r="K1513">
            <v>0</v>
          </cell>
          <cell r="M1513">
            <v>0</v>
          </cell>
          <cell r="O1513">
            <v>0</v>
          </cell>
          <cell r="Q1513">
            <v>0</v>
          </cell>
          <cell r="U1513">
            <v>0</v>
          </cell>
        </row>
        <row r="1514">
          <cell r="C1514">
            <v>54031.1</v>
          </cell>
          <cell r="E1514" t="str">
            <v/>
          </cell>
          <cell r="J1514">
            <v>0</v>
          </cell>
          <cell r="K1514">
            <v>0</v>
          </cell>
          <cell r="M1514">
            <v>0</v>
          </cell>
          <cell r="O1514">
            <v>0</v>
          </cell>
          <cell r="Q1514">
            <v>0</v>
          </cell>
          <cell r="U1514">
            <v>0</v>
          </cell>
        </row>
        <row r="1515">
          <cell r="C1515">
            <v>54041.1</v>
          </cell>
          <cell r="E1515" t="str">
            <v/>
          </cell>
          <cell r="J1515">
            <v>0</v>
          </cell>
          <cell r="K1515">
            <v>0</v>
          </cell>
          <cell r="M1515">
            <v>0</v>
          </cell>
          <cell r="O1515">
            <v>0</v>
          </cell>
          <cell r="Q1515">
            <v>0</v>
          </cell>
        </row>
        <row r="1516">
          <cell r="C1516">
            <v>54051.1</v>
          </cell>
          <cell r="P1516">
            <v>300000</v>
          </cell>
        </row>
        <row r="1517">
          <cell r="E1517" t="str">
            <v>II</v>
          </cell>
          <cell r="G1517" t="str">
            <v>Tenaga</v>
          </cell>
        </row>
        <row r="1518">
          <cell r="C1518">
            <v>54001.2</v>
          </cell>
          <cell r="E1518">
            <v>1</v>
          </cell>
          <cell r="G1518" t="str">
            <v>Mandor</v>
          </cell>
          <cell r="J1518" t="str">
            <v>OH</v>
          </cell>
          <cell r="K1518">
            <v>2.2000000000000001E-3</v>
          </cell>
          <cell r="M1518">
            <v>35000</v>
          </cell>
          <cell r="O1518">
            <v>77</v>
          </cell>
          <cell r="Q1518">
            <v>453.92092307692315</v>
          </cell>
          <cell r="U1518">
            <v>0.01</v>
          </cell>
          <cell r="V1518">
            <v>1</v>
          </cell>
        </row>
        <row r="1519">
          <cell r="C1519">
            <v>54011.199999999997</v>
          </cell>
          <cell r="E1519" t="str">
            <v/>
          </cell>
          <cell r="J1519">
            <v>0</v>
          </cell>
          <cell r="K1519">
            <v>0</v>
          </cell>
          <cell r="M1519">
            <v>0</v>
          </cell>
          <cell r="O1519">
            <v>0</v>
          </cell>
          <cell r="Q1519">
            <v>0</v>
          </cell>
          <cell r="V1519">
            <v>1</v>
          </cell>
        </row>
        <row r="1520">
          <cell r="C1520">
            <v>54021.2</v>
          </cell>
          <cell r="E1520" t="str">
            <v/>
          </cell>
          <cell r="J1520">
            <v>0</v>
          </cell>
          <cell r="K1520">
            <v>0</v>
          </cell>
          <cell r="M1520">
            <v>0</v>
          </cell>
          <cell r="O1520">
            <v>0</v>
          </cell>
          <cell r="Q1520">
            <v>0</v>
          </cell>
          <cell r="V1520">
            <v>1</v>
          </cell>
        </row>
        <row r="1521">
          <cell r="C1521">
            <v>54031.199999999997</v>
          </cell>
          <cell r="E1521" t="str">
            <v/>
          </cell>
          <cell r="J1521">
            <v>0</v>
          </cell>
          <cell r="K1521">
            <v>0</v>
          </cell>
          <cell r="M1521">
            <v>0</v>
          </cell>
          <cell r="O1521">
            <v>0</v>
          </cell>
          <cell r="Q1521">
            <v>0</v>
          </cell>
          <cell r="V1521">
            <v>1</v>
          </cell>
        </row>
        <row r="1522">
          <cell r="C1522">
            <v>54041.2</v>
          </cell>
          <cell r="E1522" t="str">
            <v/>
          </cell>
          <cell r="J1522">
            <v>0</v>
          </cell>
          <cell r="K1522">
            <v>0</v>
          </cell>
          <cell r="M1522">
            <v>0</v>
          </cell>
          <cell r="O1522">
            <v>0</v>
          </cell>
          <cell r="Q1522">
            <v>0</v>
          </cell>
          <cell r="V1522">
            <v>1</v>
          </cell>
        </row>
        <row r="1523">
          <cell r="C1523">
            <v>54051.199999999997</v>
          </cell>
          <cell r="P1523">
            <v>77</v>
          </cell>
        </row>
        <row r="1525">
          <cell r="E1525" t="str">
            <v>III</v>
          </cell>
          <cell r="G1525" t="str">
            <v>Alat</v>
          </cell>
        </row>
        <row r="1526">
          <cell r="C1526">
            <v>54001.3</v>
          </cell>
          <cell r="E1526">
            <v>1</v>
          </cell>
          <cell r="G1526" t="str">
            <v>Excavator, 0.7 m3</v>
          </cell>
          <cell r="H1526" t="str">
            <v>(loading)</v>
          </cell>
          <cell r="J1526" t="str">
            <v>jam</v>
          </cell>
          <cell r="K1526">
            <v>1.5421</v>
          </cell>
          <cell r="M1526">
            <v>239115</v>
          </cell>
          <cell r="O1526">
            <v>368739.24</v>
          </cell>
          <cell r="Q1526">
            <v>0.64845846153846165</v>
          </cell>
          <cell r="R1526">
            <v>0.64845846153846165</v>
          </cell>
          <cell r="U1526">
            <v>1</v>
          </cell>
          <cell r="V1526">
            <v>1</v>
          </cell>
        </row>
        <row r="1527">
          <cell r="C1527">
            <v>54011.3</v>
          </cell>
          <cell r="E1527">
            <v>2</v>
          </cell>
          <cell r="G1527" t="str">
            <v>Dump Truck 6 ton</v>
          </cell>
          <cell r="J1527" t="str">
            <v>jam</v>
          </cell>
          <cell r="K1527">
            <v>2.4211</v>
          </cell>
          <cell r="M1527">
            <v>75740</v>
          </cell>
          <cell r="O1527">
            <v>183374.11</v>
          </cell>
          <cell r="Q1527">
            <v>0.41302549556029999</v>
          </cell>
          <cell r="R1527">
            <v>0.41302549556029999</v>
          </cell>
          <cell r="U1527">
            <v>1.5700204188576283</v>
          </cell>
          <cell r="V1527">
            <v>1</v>
          </cell>
        </row>
        <row r="1528">
          <cell r="C1528">
            <v>54021.3</v>
          </cell>
          <cell r="E1528">
            <v>3</v>
          </cell>
          <cell r="G1528" t="str">
            <v>Bulldozer D65</v>
          </cell>
          <cell r="H1528" t="str">
            <v>(spread)</v>
          </cell>
          <cell r="J1528" t="str">
            <v>jam</v>
          </cell>
          <cell r="K1528">
            <v>0.9839</v>
          </cell>
          <cell r="M1528">
            <v>335455</v>
          </cell>
          <cell r="O1528">
            <v>330054.17</v>
          </cell>
          <cell r="Q1528">
            <v>1.0162772217167118</v>
          </cell>
          <cell r="R1528">
            <v>1.0162772217167118</v>
          </cell>
          <cell r="U1528">
            <v>0.63807241536229187</v>
          </cell>
          <cell r="V1528">
            <v>1</v>
          </cell>
        </row>
        <row r="1529">
          <cell r="C1529">
            <v>54031.3</v>
          </cell>
          <cell r="E1529">
            <v>4</v>
          </cell>
          <cell r="G1529" t="str">
            <v>Vibratory Roller 2.5 ton</v>
          </cell>
          <cell r="J1529" t="str">
            <v>jam</v>
          </cell>
          <cell r="K1529">
            <v>2.2844000000000002</v>
          </cell>
          <cell r="M1529">
            <v>102505</v>
          </cell>
          <cell r="O1529">
            <v>234162.42</v>
          </cell>
          <cell r="Q1529">
            <v>0.43774829999999992</v>
          </cell>
          <cell r="R1529">
            <v>0.43774829999999992</v>
          </cell>
          <cell r="U1529">
            <v>1.4813500395968684</v>
          </cell>
          <cell r="V1529">
            <v>1</v>
          </cell>
        </row>
        <row r="1530">
          <cell r="C1530">
            <v>54041.3</v>
          </cell>
          <cell r="E1530" t="str">
            <v/>
          </cell>
          <cell r="J1530">
            <v>0</v>
          </cell>
          <cell r="K1530">
            <v>0</v>
          </cell>
          <cell r="M1530">
            <v>0</v>
          </cell>
          <cell r="O1530">
            <v>0</v>
          </cell>
          <cell r="Q1530">
            <v>0</v>
          </cell>
          <cell r="U1530">
            <v>0</v>
          </cell>
          <cell r="V1530">
            <v>1</v>
          </cell>
        </row>
        <row r="1531">
          <cell r="C1531">
            <v>54051.3</v>
          </cell>
          <cell r="P1531">
            <v>1116329.94</v>
          </cell>
        </row>
        <row r="1532">
          <cell r="E1532" t="str">
            <v>Sub Total</v>
          </cell>
          <cell r="O1532">
            <v>1416406.94</v>
          </cell>
        </row>
        <row r="1533">
          <cell r="E1533" t="str">
            <v>Biaya Tidak Langsung dan Laba</v>
          </cell>
          <cell r="J1533">
            <v>0.1</v>
          </cell>
          <cell r="O1533">
            <v>141640.69</v>
          </cell>
        </row>
        <row r="1534">
          <cell r="E1534" t="str">
            <v>Jumlah Harga</v>
          </cell>
          <cell r="O1534">
            <v>1558047.63</v>
          </cell>
        </row>
        <row r="1535">
          <cell r="D1535">
            <v>54005</v>
          </cell>
          <cell r="E1535" t="str">
            <v>Harga Satuan Pekerjaan</v>
          </cell>
          <cell r="J1535" t="str">
            <v>m3</v>
          </cell>
          <cell r="K1535" t="str">
            <v/>
          </cell>
          <cell r="O1535">
            <v>15580.476299999998</v>
          </cell>
        </row>
        <row r="1542">
          <cell r="E1542" t="str">
            <v>Analisa Harga Satuan (Breakdown of Unit Rate)</v>
          </cell>
        </row>
        <row r="1544">
          <cell r="E1544" t="str">
            <v>Lokasi</v>
          </cell>
          <cell r="I1544" t="str">
            <v>:</v>
          </cell>
          <cell r="J1544" t="str">
            <v>Proyek PLB, Paket LCB-6 Lot-4</v>
          </cell>
        </row>
        <row r="1545">
          <cell r="D1545">
            <v>55000</v>
          </cell>
          <cell r="E1545" t="str">
            <v>No. Item</v>
          </cell>
          <cell r="I1545" t="str">
            <v>:</v>
          </cell>
          <cell r="J1545" t="str">
            <v>6-1-5b</v>
          </cell>
          <cell r="Q1545" t="str">
            <v>6-1-5b</v>
          </cell>
          <cell r="R1545">
            <v>0</v>
          </cell>
          <cell r="U1545" t="str">
            <v>HSP Per</v>
          </cell>
        </row>
        <row r="1546">
          <cell r="C1546">
            <v>55000</v>
          </cell>
          <cell r="D1546">
            <v>55000</v>
          </cell>
          <cell r="E1546" t="str">
            <v>Item Pekerjaan</v>
          </cell>
          <cell r="I1546" t="str">
            <v>:</v>
          </cell>
          <cell r="J1546" t="str">
            <v>Timbunan dgn Alat Berat tipe A (95%) dari galian sawah 50 &lt; L &lt; 500 m</v>
          </cell>
          <cell r="Q1546" t="str">
            <v>Volume</v>
          </cell>
          <cell r="R1546" t="str">
            <v>=</v>
          </cell>
          <cell r="S1546">
            <v>936</v>
          </cell>
          <cell r="T1546" t="str">
            <v>m3</v>
          </cell>
          <cell r="U1546">
            <v>100</v>
          </cell>
          <cell r="V1546" t="str">
            <v>m3</v>
          </cell>
        </row>
        <row r="1547">
          <cell r="Q1547" t="str">
            <v>UPAH</v>
          </cell>
          <cell r="R1547" t="str">
            <v>BAHAN</v>
          </cell>
          <cell r="S1547" t="str">
            <v>ALAT</v>
          </cell>
        </row>
        <row r="1548">
          <cell r="D1548">
            <v>55000</v>
          </cell>
          <cell r="E1548" t="str">
            <v>Uraian Tugas</v>
          </cell>
          <cell r="I1548" t="str">
            <v>:</v>
          </cell>
          <cell r="J1548" t="str">
            <v>Menggali, mengambil dari hasil Galian sawah, membawa, menebar dan memadatkan timbunan</v>
          </cell>
          <cell r="Q1548">
            <v>300000</v>
          </cell>
          <cell r="R1548">
            <v>49</v>
          </cell>
          <cell r="S1548">
            <v>1455148.04</v>
          </cell>
        </row>
        <row r="1550">
          <cell r="D1550">
            <v>55000</v>
          </cell>
          <cell r="E1550" t="str">
            <v>Kapasitas Produksi</v>
          </cell>
          <cell r="I1550" t="str">
            <v>:</v>
          </cell>
          <cell r="J1550">
            <v>100</v>
          </cell>
          <cell r="K1550" t="str">
            <v>m3</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cell r="Q1552" t="str">
            <v>(Prod/Jam)/Nos</v>
          </cell>
          <cell r="R1552" t="str">
            <v>Prod/Jam</v>
          </cell>
          <cell r="S1552" t="str">
            <v>Jam Opr</v>
          </cell>
          <cell r="T1552" t="str">
            <v>Prod/Hari</v>
          </cell>
          <cell r="U1552" t="str">
            <v>Nos</v>
          </cell>
          <cell r="V1552" t="str">
            <v>Involve</v>
          </cell>
        </row>
        <row r="1553">
          <cell r="L1553" t="str">
            <v>(Rp.)</v>
          </cell>
          <cell r="N1553" t="str">
            <v>(Rp.)</v>
          </cell>
          <cell r="Q1553">
            <v>1</v>
          </cell>
          <cell r="R1553">
            <v>1.0162772217167118</v>
          </cell>
          <cell r="S1553">
            <v>7</v>
          </cell>
          <cell r="T1553">
            <v>7.1139405520169827</v>
          </cell>
        </row>
        <row r="1554">
          <cell r="E1554" t="str">
            <v>I</v>
          </cell>
          <cell r="G1554" t="str">
            <v>Bahan</v>
          </cell>
        </row>
        <row r="1555">
          <cell r="C1555">
            <v>55001.1</v>
          </cell>
          <cell r="E1555">
            <v>1</v>
          </cell>
          <cell r="G1555" t="str">
            <v>Tanah Biasa</v>
          </cell>
          <cell r="J1555" t="str">
            <v>m3</v>
          </cell>
          <cell r="K1555">
            <v>120</v>
          </cell>
          <cell r="M1555">
            <v>2500</v>
          </cell>
          <cell r="O1555">
            <v>300000</v>
          </cell>
          <cell r="Q1555">
            <v>120</v>
          </cell>
          <cell r="U1555">
            <v>120</v>
          </cell>
          <cell r="V1555">
            <v>1</v>
          </cell>
        </row>
        <row r="1556">
          <cell r="C1556">
            <v>55011.1</v>
          </cell>
          <cell r="E1556" t="str">
            <v/>
          </cell>
          <cell r="J1556">
            <v>0</v>
          </cell>
          <cell r="K1556">
            <v>0</v>
          </cell>
          <cell r="M1556">
            <v>0</v>
          </cell>
          <cell r="O1556">
            <v>0</v>
          </cell>
          <cell r="Q1556">
            <v>0</v>
          </cell>
          <cell r="U1556">
            <v>0</v>
          </cell>
          <cell r="V1556">
            <v>1</v>
          </cell>
        </row>
        <row r="1557">
          <cell r="C1557">
            <v>55021.1</v>
          </cell>
          <cell r="E1557" t="str">
            <v/>
          </cell>
          <cell r="I1557" t="str">
            <v/>
          </cell>
          <cell r="J1557">
            <v>0</v>
          </cell>
          <cell r="K1557">
            <v>0</v>
          </cell>
          <cell r="M1557">
            <v>0</v>
          </cell>
          <cell r="O1557">
            <v>0</v>
          </cell>
          <cell r="Q1557">
            <v>0</v>
          </cell>
          <cell r="U1557">
            <v>0</v>
          </cell>
        </row>
        <row r="1558">
          <cell r="C1558">
            <v>55031.1</v>
          </cell>
          <cell r="E1558" t="str">
            <v/>
          </cell>
          <cell r="J1558">
            <v>0</v>
          </cell>
          <cell r="K1558">
            <v>0</v>
          </cell>
          <cell r="M1558">
            <v>0</v>
          </cell>
          <cell r="O1558">
            <v>0</v>
          </cell>
          <cell r="Q1558">
            <v>0</v>
          </cell>
          <cell r="U1558">
            <v>0</v>
          </cell>
        </row>
        <row r="1559">
          <cell r="C1559">
            <v>55041.1</v>
          </cell>
          <cell r="E1559" t="str">
            <v/>
          </cell>
          <cell r="J1559">
            <v>0</v>
          </cell>
          <cell r="K1559">
            <v>0</v>
          </cell>
          <cell r="M1559">
            <v>0</v>
          </cell>
          <cell r="O1559">
            <v>0</v>
          </cell>
          <cell r="Q1559">
            <v>0</v>
          </cell>
        </row>
        <row r="1560">
          <cell r="C1560">
            <v>55051.1</v>
          </cell>
          <cell r="P1560">
            <v>300000</v>
          </cell>
        </row>
        <row r="1561">
          <cell r="E1561" t="str">
            <v>II</v>
          </cell>
          <cell r="G1561" t="str">
            <v>Tenaga</v>
          </cell>
        </row>
        <row r="1562">
          <cell r="C1562">
            <v>55001.2</v>
          </cell>
          <cell r="E1562">
            <v>1</v>
          </cell>
          <cell r="G1562" t="str">
            <v>Mandor</v>
          </cell>
          <cell r="J1562" t="str">
            <v>OH</v>
          </cell>
          <cell r="K1562">
            <v>1.4E-3</v>
          </cell>
          <cell r="M1562">
            <v>35000</v>
          </cell>
          <cell r="O1562">
            <v>49</v>
          </cell>
          <cell r="Q1562">
            <v>711.39405520169828</v>
          </cell>
          <cell r="U1562">
            <v>0.01</v>
          </cell>
          <cell r="V1562">
            <v>1</v>
          </cell>
        </row>
        <row r="1563">
          <cell r="C1563">
            <v>55011.199999999997</v>
          </cell>
          <cell r="E1563" t="str">
            <v/>
          </cell>
          <cell r="J1563">
            <v>0</v>
          </cell>
          <cell r="K1563">
            <v>0</v>
          </cell>
          <cell r="M1563">
            <v>0</v>
          </cell>
          <cell r="O1563">
            <v>0</v>
          </cell>
          <cell r="Q1563">
            <v>0</v>
          </cell>
          <cell r="V1563">
            <v>1</v>
          </cell>
        </row>
        <row r="1564">
          <cell r="C1564">
            <v>55021.2</v>
          </cell>
          <cell r="E1564" t="str">
            <v/>
          </cell>
          <cell r="J1564">
            <v>0</v>
          </cell>
          <cell r="K1564">
            <v>0</v>
          </cell>
          <cell r="M1564">
            <v>0</v>
          </cell>
          <cell r="O1564">
            <v>0</v>
          </cell>
          <cell r="Q1564">
            <v>0</v>
          </cell>
          <cell r="V1564">
            <v>1</v>
          </cell>
        </row>
        <row r="1565">
          <cell r="C1565">
            <v>55031.199999999997</v>
          </cell>
          <cell r="E1565" t="str">
            <v/>
          </cell>
          <cell r="J1565">
            <v>0</v>
          </cell>
          <cell r="K1565">
            <v>0</v>
          </cell>
          <cell r="M1565">
            <v>0</v>
          </cell>
          <cell r="O1565">
            <v>0</v>
          </cell>
          <cell r="Q1565">
            <v>0</v>
          </cell>
          <cell r="V1565">
            <v>1</v>
          </cell>
        </row>
        <row r="1566">
          <cell r="C1566">
            <v>55041.2</v>
          </cell>
          <cell r="E1566" t="str">
            <v/>
          </cell>
          <cell r="J1566">
            <v>0</v>
          </cell>
          <cell r="K1566">
            <v>0</v>
          </cell>
          <cell r="M1566">
            <v>0</v>
          </cell>
          <cell r="O1566">
            <v>0</v>
          </cell>
          <cell r="Q1566">
            <v>0</v>
          </cell>
          <cell r="V1566">
            <v>1</v>
          </cell>
        </row>
        <row r="1567">
          <cell r="C1567">
            <v>55051.199999999997</v>
          </cell>
          <cell r="P1567">
            <v>49</v>
          </cell>
        </row>
        <row r="1569">
          <cell r="E1569" t="str">
            <v>III</v>
          </cell>
          <cell r="G1569" t="str">
            <v>Alat</v>
          </cell>
        </row>
        <row r="1570">
          <cell r="C1570">
            <v>55001.3</v>
          </cell>
          <cell r="E1570">
            <v>1</v>
          </cell>
          <cell r="G1570" t="str">
            <v>Bulldozer D65</v>
          </cell>
          <cell r="H1570" t="str">
            <v>(Cut)</v>
          </cell>
          <cell r="J1570" t="str">
            <v>jam</v>
          </cell>
          <cell r="K1570">
            <v>0.9839</v>
          </cell>
          <cell r="M1570">
            <v>335455</v>
          </cell>
          <cell r="O1570">
            <v>330054.17</v>
          </cell>
          <cell r="Q1570">
            <v>1.0162772217167118</v>
          </cell>
          <cell r="R1570">
            <v>1.0162772217167118</v>
          </cell>
          <cell r="U1570">
            <v>1</v>
          </cell>
          <cell r="V1570">
            <v>1</v>
          </cell>
        </row>
        <row r="1571">
          <cell r="C1571">
            <v>55011.3</v>
          </cell>
          <cell r="E1571">
            <v>2</v>
          </cell>
          <cell r="G1571" t="str">
            <v>Excavator, 0.7 m3</v>
          </cell>
          <cell r="H1571" t="str">
            <v>(loading)</v>
          </cell>
          <cell r="J1571" t="str">
            <v>jam</v>
          </cell>
          <cell r="K1571">
            <v>1.5421</v>
          </cell>
          <cell r="M1571">
            <v>239115</v>
          </cell>
          <cell r="O1571">
            <v>368739.24</v>
          </cell>
          <cell r="Q1571">
            <v>0.64845846153846176</v>
          </cell>
          <cell r="R1571">
            <v>0.64845846153846165</v>
          </cell>
          <cell r="U1571">
            <v>1.5672202338228474</v>
          </cell>
          <cell r="V1571">
            <v>1</v>
          </cell>
        </row>
        <row r="1572">
          <cell r="C1572">
            <v>55021.3</v>
          </cell>
          <cell r="E1572">
            <v>3</v>
          </cell>
          <cell r="G1572" t="str">
            <v>Dump Truck 6 ton</v>
          </cell>
          <cell r="J1572" t="str">
            <v>jam</v>
          </cell>
          <cell r="K1572">
            <v>2.4211</v>
          </cell>
          <cell r="M1572">
            <v>75740</v>
          </cell>
          <cell r="O1572">
            <v>183374.11</v>
          </cell>
          <cell r="Q1572">
            <v>0.41302549556029994</v>
          </cell>
          <cell r="R1572">
            <v>0.41302549556029999</v>
          </cell>
          <cell r="U1572">
            <v>2.4605677679486972</v>
          </cell>
          <cell r="V1572">
            <v>1</v>
          </cell>
        </row>
        <row r="1573">
          <cell r="C1573">
            <v>55031.3</v>
          </cell>
          <cell r="E1573">
            <v>4</v>
          </cell>
          <cell r="G1573" t="str">
            <v>Bulldozer D65</v>
          </cell>
          <cell r="H1573" t="str">
            <v>(spread)</v>
          </cell>
          <cell r="J1573" t="str">
            <v>jam</v>
          </cell>
          <cell r="K1573">
            <v>0.9839</v>
          </cell>
          <cell r="M1573">
            <v>335455</v>
          </cell>
          <cell r="O1573">
            <v>330054.17</v>
          </cell>
          <cell r="Q1573">
            <v>1.0162772217167118</v>
          </cell>
          <cell r="R1573">
            <v>1.0162772217167118</v>
          </cell>
          <cell r="U1573">
            <v>1</v>
          </cell>
          <cell r="V1573">
            <v>1</v>
          </cell>
        </row>
        <row r="1574">
          <cell r="C1574">
            <v>55041.3</v>
          </cell>
          <cell r="E1574">
            <v>5</v>
          </cell>
          <cell r="G1574" t="str">
            <v>Vibratory Roller, 10 ton</v>
          </cell>
          <cell r="J1574" t="str">
            <v>jam</v>
          </cell>
          <cell r="K1574">
            <v>1.0867</v>
          </cell>
          <cell r="M1574">
            <v>223545</v>
          </cell>
          <cell r="O1574">
            <v>242926.35</v>
          </cell>
          <cell r="Q1574">
            <v>0.92018025000000014</v>
          </cell>
          <cell r="R1574">
            <v>0.92018025000000025</v>
          </cell>
          <cell r="U1574">
            <v>1.1044327692500591</v>
          </cell>
          <cell r="V1574">
            <v>1</v>
          </cell>
        </row>
        <row r="1575">
          <cell r="C1575">
            <v>55051.3</v>
          </cell>
          <cell r="P1575">
            <v>1455148.04</v>
          </cell>
        </row>
        <row r="1576">
          <cell r="E1576" t="str">
            <v>Sub Total</v>
          </cell>
          <cell r="O1576">
            <v>1755197.04</v>
          </cell>
        </row>
        <row r="1577">
          <cell r="E1577" t="str">
            <v>Biaya Tidak Langsung dan Laba</v>
          </cell>
          <cell r="J1577">
            <v>0.1</v>
          </cell>
          <cell r="O1577">
            <v>175519.7</v>
          </cell>
        </row>
        <row r="1578">
          <cell r="E1578" t="str">
            <v>Jumlah Harga</v>
          </cell>
          <cell r="O1578">
            <v>1930716.74</v>
          </cell>
        </row>
        <row r="1579">
          <cell r="D1579">
            <v>55005</v>
          </cell>
          <cell r="E1579" t="str">
            <v>Harga Satuan Pekerjaan</v>
          </cell>
          <cell r="J1579" t="str">
            <v>m3</v>
          </cell>
          <cell r="K1579" t="str">
            <v/>
          </cell>
          <cell r="O1579">
            <v>19307.167399999998</v>
          </cell>
        </row>
        <row r="1586">
          <cell r="E1586" t="str">
            <v>Analisa Harga Satuan (Breakdown of Unit Rate)</v>
          </cell>
        </row>
        <row r="1588">
          <cell r="E1588" t="str">
            <v>Lokasi</v>
          </cell>
          <cell r="I1588" t="str">
            <v>:</v>
          </cell>
          <cell r="J1588" t="str">
            <v>Proyek PLB, Paket LCB-6 Lot-4</v>
          </cell>
        </row>
        <row r="1589">
          <cell r="D1589">
            <v>56000</v>
          </cell>
          <cell r="E1589" t="str">
            <v>No. Item</v>
          </cell>
          <cell r="I1589" t="str">
            <v>:</v>
          </cell>
          <cell r="J1589" t="str">
            <v>6-1-6</v>
          </cell>
          <cell r="Q1589" t="str">
            <v>6-1-6</v>
          </cell>
          <cell r="R1589">
            <v>0</v>
          </cell>
          <cell r="U1589" t="str">
            <v>HSP Per</v>
          </cell>
        </row>
        <row r="1590">
          <cell r="C1590">
            <v>56000</v>
          </cell>
          <cell r="D1590">
            <v>56000</v>
          </cell>
          <cell r="E1590" t="str">
            <v>Item Pekerjaan</v>
          </cell>
          <cell r="I1590" t="str">
            <v>:</v>
          </cell>
          <cell r="J1590" t="str">
            <v>Timbunan dgn Alat Berat tipe A (kepadatan 95%) dari material didatangkan 500 m &lt;L</v>
          </cell>
          <cell r="Q1590" t="str">
            <v>Volume</v>
          </cell>
          <cell r="R1590" t="str">
            <v>=</v>
          </cell>
          <cell r="S1590">
            <v>3745</v>
          </cell>
          <cell r="T1590" t="str">
            <v>m3</v>
          </cell>
          <cell r="U1590">
            <v>100</v>
          </cell>
          <cell r="V1590" t="str">
            <v>m3</v>
          </cell>
        </row>
        <row r="1591">
          <cell r="Q1591" t="str">
            <v>UPAH</v>
          </cell>
          <cell r="R1591" t="str">
            <v>BAHAN</v>
          </cell>
          <cell r="S1591" t="str">
            <v>ALAT</v>
          </cell>
        </row>
        <row r="1592">
          <cell r="D1592">
            <v>56000</v>
          </cell>
          <cell r="E1592" t="str">
            <v>Uraian Tugas</v>
          </cell>
          <cell r="I1592" t="str">
            <v>:</v>
          </cell>
          <cell r="J1592" t="str">
            <v>mengambil bahan pada areal pengambilan, membawa, membongkar menebar dan memadatkan timbunan</v>
          </cell>
          <cell r="Q1592">
            <v>300000</v>
          </cell>
          <cell r="R1592">
            <v>77</v>
          </cell>
          <cell r="S1592">
            <v>1521891.23</v>
          </cell>
        </row>
        <row r="1594">
          <cell r="D1594">
            <v>56000</v>
          </cell>
          <cell r="E1594" t="str">
            <v>Kapasitas Produksi</v>
          </cell>
          <cell r="I1594" t="str">
            <v>:</v>
          </cell>
          <cell r="J1594">
            <v>100</v>
          </cell>
          <cell r="K1594" t="str">
            <v>m3</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cell r="Q1596" t="str">
            <v>(Prod/Jam)/Nos</v>
          </cell>
          <cell r="R1596" t="str">
            <v>Prod/Jam</v>
          </cell>
          <cell r="S1596" t="str">
            <v>Jam Opr</v>
          </cell>
          <cell r="T1596" t="str">
            <v>Prod/Hari</v>
          </cell>
          <cell r="U1596" t="str">
            <v>Nos</v>
          </cell>
          <cell r="V1596" t="str">
            <v>Involve</v>
          </cell>
        </row>
        <row r="1597">
          <cell r="L1597" t="str">
            <v>(Rp.)</v>
          </cell>
          <cell r="N1597" t="str">
            <v>(Rp.)</v>
          </cell>
          <cell r="Q1597">
            <v>1</v>
          </cell>
          <cell r="R1597">
            <v>0.64845846153846165</v>
          </cell>
          <cell r="S1597">
            <v>7</v>
          </cell>
          <cell r="T1597">
            <v>4.5392092307692318</v>
          </cell>
        </row>
        <row r="1598">
          <cell r="E1598" t="str">
            <v>I</v>
          </cell>
          <cell r="G1598" t="str">
            <v>Bahan</v>
          </cell>
        </row>
        <row r="1599">
          <cell r="C1599">
            <v>56001.1</v>
          </cell>
          <cell r="E1599">
            <v>1</v>
          </cell>
          <cell r="G1599" t="str">
            <v>Tanah Biasa</v>
          </cell>
          <cell r="J1599" t="str">
            <v>m3</v>
          </cell>
          <cell r="K1599">
            <v>120</v>
          </cell>
          <cell r="M1599">
            <v>2500</v>
          </cell>
          <cell r="O1599">
            <v>300000</v>
          </cell>
          <cell r="Q1599">
            <v>120</v>
          </cell>
          <cell r="U1599">
            <v>120</v>
          </cell>
          <cell r="V1599">
            <v>1</v>
          </cell>
        </row>
        <row r="1600">
          <cell r="C1600">
            <v>56011.1</v>
          </cell>
          <cell r="E1600" t="str">
            <v/>
          </cell>
          <cell r="J1600">
            <v>0</v>
          </cell>
          <cell r="K1600">
            <v>0</v>
          </cell>
          <cell r="M1600">
            <v>0</v>
          </cell>
          <cell r="O1600">
            <v>0</v>
          </cell>
          <cell r="Q1600">
            <v>0</v>
          </cell>
          <cell r="U1600">
            <v>0</v>
          </cell>
          <cell r="V1600">
            <v>1</v>
          </cell>
        </row>
        <row r="1601">
          <cell r="C1601">
            <v>56021.1</v>
          </cell>
          <cell r="E1601" t="str">
            <v/>
          </cell>
          <cell r="I1601" t="str">
            <v/>
          </cell>
          <cell r="J1601">
            <v>0</v>
          </cell>
          <cell r="K1601">
            <v>0</v>
          </cell>
          <cell r="M1601">
            <v>0</v>
          </cell>
          <cell r="O1601">
            <v>0</v>
          </cell>
          <cell r="Q1601">
            <v>0</v>
          </cell>
          <cell r="U1601">
            <v>0</v>
          </cell>
        </row>
        <row r="1602">
          <cell r="C1602">
            <v>56031.1</v>
          </cell>
          <cell r="E1602" t="str">
            <v/>
          </cell>
          <cell r="J1602">
            <v>0</v>
          </cell>
          <cell r="K1602">
            <v>0</v>
          </cell>
          <cell r="M1602">
            <v>0</v>
          </cell>
          <cell r="O1602">
            <v>0</v>
          </cell>
          <cell r="Q1602">
            <v>0</v>
          </cell>
          <cell r="U1602">
            <v>0</v>
          </cell>
        </row>
        <row r="1603">
          <cell r="C1603">
            <v>56041.1</v>
          </cell>
          <cell r="E1603" t="str">
            <v/>
          </cell>
          <cell r="J1603">
            <v>0</v>
          </cell>
          <cell r="K1603">
            <v>0</v>
          </cell>
          <cell r="M1603">
            <v>0</v>
          </cell>
          <cell r="O1603">
            <v>0</v>
          </cell>
          <cell r="Q1603">
            <v>0</v>
          </cell>
        </row>
        <row r="1604">
          <cell r="C1604">
            <v>56051.1</v>
          </cell>
          <cell r="P1604">
            <v>300000</v>
          </cell>
        </row>
        <row r="1605">
          <cell r="E1605" t="str">
            <v>II</v>
          </cell>
          <cell r="G1605" t="str">
            <v>Tenaga</v>
          </cell>
        </row>
        <row r="1606">
          <cell r="C1606">
            <v>56001.2</v>
          </cell>
          <cell r="E1606">
            <v>1</v>
          </cell>
          <cell r="G1606" t="str">
            <v>Mandor</v>
          </cell>
          <cell r="J1606" t="str">
            <v>OH</v>
          </cell>
          <cell r="K1606">
            <v>2.2000000000000001E-3</v>
          </cell>
          <cell r="M1606">
            <v>35000</v>
          </cell>
          <cell r="O1606">
            <v>77</v>
          </cell>
          <cell r="Q1606">
            <v>453.92092307692315</v>
          </cell>
          <cell r="U1606">
            <v>0.01</v>
          </cell>
          <cell r="V1606">
            <v>1</v>
          </cell>
        </row>
        <row r="1607">
          <cell r="C1607">
            <v>56011.199999999997</v>
          </cell>
          <cell r="E1607" t="str">
            <v/>
          </cell>
          <cell r="J1607">
            <v>0</v>
          </cell>
          <cell r="K1607">
            <v>0</v>
          </cell>
          <cell r="M1607">
            <v>0</v>
          </cell>
          <cell r="O1607">
            <v>0</v>
          </cell>
          <cell r="Q1607">
            <v>0</v>
          </cell>
          <cell r="V1607">
            <v>1</v>
          </cell>
        </row>
        <row r="1608">
          <cell r="C1608">
            <v>56021.2</v>
          </cell>
          <cell r="E1608" t="str">
            <v/>
          </cell>
          <cell r="J1608">
            <v>0</v>
          </cell>
          <cell r="K1608">
            <v>0</v>
          </cell>
          <cell r="M1608">
            <v>0</v>
          </cell>
          <cell r="O1608">
            <v>0</v>
          </cell>
          <cell r="Q1608">
            <v>0</v>
          </cell>
          <cell r="V1608">
            <v>1</v>
          </cell>
        </row>
        <row r="1609">
          <cell r="C1609">
            <v>56031.199999999997</v>
          </cell>
          <cell r="E1609" t="str">
            <v/>
          </cell>
          <cell r="J1609">
            <v>0</v>
          </cell>
          <cell r="K1609">
            <v>0</v>
          </cell>
          <cell r="M1609">
            <v>0</v>
          </cell>
          <cell r="O1609">
            <v>0</v>
          </cell>
          <cell r="Q1609">
            <v>0</v>
          </cell>
          <cell r="V1609">
            <v>1</v>
          </cell>
        </row>
        <row r="1610">
          <cell r="C1610">
            <v>56041.2</v>
          </cell>
          <cell r="E1610" t="str">
            <v/>
          </cell>
          <cell r="J1610">
            <v>0</v>
          </cell>
          <cell r="K1610">
            <v>0</v>
          </cell>
          <cell r="M1610">
            <v>0</v>
          </cell>
          <cell r="O1610">
            <v>0</v>
          </cell>
          <cell r="Q1610">
            <v>0</v>
          </cell>
          <cell r="V1610">
            <v>1</v>
          </cell>
        </row>
        <row r="1611">
          <cell r="C1611">
            <v>56051.199999999997</v>
          </cell>
          <cell r="P1611">
            <v>77</v>
          </cell>
        </row>
        <row r="1613">
          <cell r="E1613" t="str">
            <v>III</v>
          </cell>
          <cell r="G1613" t="str">
            <v>Alat</v>
          </cell>
        </row>
        <row r="1614">
          <cell r="C1614">
            <v>56001.3</v>
          </cell>
          <cell r="E1614">
            <v>1</v>
          </cell>
          <cell r="G1614" t="str">
            <v>Excavator, 0.7 m3</v>
          </cell>
          <cell r="H1614" t="str">
            <v>(Loading)</v>
          </cell>
          <cell r="J1614" t="str">
            <v>jam</v>
          </cell>
          <cell r="K1614">
            <v>1.5421</v>
          </cell>
          <cell r="M1614">
            <v>239115</v>
          </cell>
          <cell r="O1614">
            <v>368739.24</v>
          </cell>
          <cell r="Q1614">
            <v>0.64845846153846165</v>
          </cell>
          <cell r="R1614">
            <v>0.64845846153846165</v>
          </cell>
          <cell r="U1614">
            <v>1</v>
          </cell>
          <cell r="V1614">
            <v>1</v>
          </cell>
        </row>
        <row r="1615">
          <cell r="C1615">
            <v>56011.3</v>
          </cell>
          <cell r="E1615">
            <v>2</v>
          </cell>
          <cell r="G1615" t="str">
            <v>Dump Truck 6 ton</v>
          </cell>
          <cell r="J1615" t="str">
            <v>jam</v>
          </cell>
          <cell r="K1615">
            <v>2.9138999999999999</v>
          </cell>
          <cell r="M1615">
            <v>75740</v>
          </cell>
          <cell r="O1615">
            <v>220698.78</v>
          </cell>
          <cell r="Q1615">
            <v>0.34317350457101337</v>
          </cell>
          <cell r="R1615">
            <v>0.34317350457101342</v>
          </cell>
          <cell r="U1615">
            <v>1.8895936105238429</v>
          </cell>
          <cell r="V1615">
            <v>1</v>
          </cell>
        </row>
        <row r="1616">
          <cell r="C1616">
            <v>56021.3</v>
          </cell>
          <cell r="E1616">
            <v>3</v>
          </cell>
          <cell r="G1616" t="str">
            <v>Bulldozer D65</v>
          </cell>
          <cell r="H1616" t="str">
            <v>(Spread)</v>
          </cell>
          <cell r="J1616" t="str">
            <v>jam</v>
          </cell>
          <cell r="K1616">
            <v>0.9839</v>
          </cell>
          <cell r="M1616">
            <v>335455</v>
          </cell>
          <cell r="O1616">
            <v>330054.17</v>
          </cell>
          <cell r="Q1616">
            <v>1.0162772217167118</v>
          </cell>
          <cell r="R1616">
            <v>1.0162772217167118</v>
          </cell>
          <cell r="U1616">
            <v>0.63807241536229187</v>
          </cell>
          <cell r="V1616">
            <v>1</v>
          </cell>
        </row>
        <row r="1617">
          <cell r="C1617">
            <v>56031.3</v>
          </cell>
          <cell r="E1617">
            <v>4</v>
          </cell>
          <cell r="G1617" t="str">
            <v>Vibratory Roller, 10 ton</v>
          </cell>
          <cell r="J1617" t="str">
            <v>jam</v>
          </cell>
          <cell r="K1617">
            <v>1.2182999999999999</v>
          </cell>
          <cell r="M1617">
            <v>223545</v>
          </cell>
          <cell r="O1617">
            <v>272344.87</v>
          </cell>
          <cell r="Q1617">
            <v>0.82077806250000007</v>
          </cell>
          <cell r="R1617">
            <v>0.82077806249999996</v>
          </cell>
          <cell r="U1617">
            <v>0.79005335445166291</v>
          </cell>
          <cell r="V1617">
            <v>1</v>
          </cell>
        </row>
        <row r="1618">
          <cell r="C1618">
            <v>56041.3</v>
          </cell>
          <cell r="E1618">
            <v>5</v>
          </cell>
          <cell r="G1618" t="str">
            <v>Bulldozer D65</v>
          </cell>
          <cell r="H1618" t="str">
            <v>(Borrow)</v>
          </cell>
          <cell r="J1618" t="str">
            <v>jam</v>
          </cell>
          <cell r="K1618">
            <v>0.9839</v>
          </cell>
          <cell r="M1618">
            <v>335455</v>
          </cell>
          <cell r="O1618">
            <v>330054.17</v>
          </cell>
          <cell r="Q1618">
            <v>1.0162772217167118</v>
          </cell>
          <cell r="R1618">
            <v>1.0162772217167118</v>
          </cell>
          <cell r="U1618">
            <v>0.63807241536229187</v>
          </cell>
          <cell r="V1618">
            <v>1</v>
          </cell>
        </row>
        <row r="1619">
          <cell r="C1619">
            <v>56051.3</v>
          </cell>
          <cell r="P1619">
            <v>1521891.23</v>
          </cell>
        </row>
        <row r="1620">
          <cell r="E1620" t="str">
            <v>Sub Total</v>
          </cell>
          <cell r="O1620">
            <v>1821968.23</v>
          </cell>
        </row>
        <row r="1621">
          <cell r="E1621" t="str">
            <v>Biaya Tidak Langsung dan Laba</v>
          </cell>
          <cell r="J1621">
            <v>0.1</v>
          </cell>
          <cell r="O1621">
            <v>182196.82</v>
          </cell>
        </row>
        <row r="1622">
          <cell r="E1622" t="str">
            <v>Jumlah Harga</v>
          </cell>
          <cell r="O1622">
            <v>2004165.05</v>
          </cell>
        </row>
        <row r="1623">
          <cell r="D1623">
            <v>56005</v>
          </cell>
          <cell r="E1623" t="str">
            <v>Harga Satuan Pekerjaan</v>
          </cell>
          <cell r="J1623" t="str">
            <v>m3</v>
          </cell>
          <cell r="K1623" t="str">
            <v/>
          </cell>
          <cell r="O1623">
            <v>20041.6505</v>
          </cell>
        </row>
        <row r="1630">
          <cell r="E1630" t="str">
            <v>Analisa Harga Satuan (Breakdown of Unit Rate)</v>
          </cell>
        </row>
        <row r="1632">
          <cell r="E1632" t="str">
            <v>Lokasi</v>
          </cell>
          <cell r="I1632" t="str">
            <v>:</v>
          </cell>
          <cell r="J1632" t="str">
            <v>Proyek PLB, Paket LCB-6 Lot-4</v>
          </cell>
        </row>
        <row r="1633">
          <cell r="D1633">
            <v>57000</v>
          </cell>
          <cell r="E1633" t="str">
            <v>No. Item</v>
          </cell>
          <cell r="I1633" t="str">
            <v>:</v>
          </cell>
          <cell r="J1633" t="str">
            <v>6-1-7</v>
          </cell>
          <cell r="Q1633" t="str">
            <v>6-1-7</v>
          </cell>
          <cell r="R1633">
            <v>0</v>
          </cell>
          <cell r="U1633" t="str">
            <v>HSP Per</v>
          </cell>
        </row>
        <row r="1634">
          <cell r="C1634">
            <v>57000</v>
          </cell>
          <cell r="D1634">
            <v>57000</v>
          </cell>
          <cell r="E1634" t="str">
            <v>Item Pekerjaan</v>
          </cell>
          <cell r="I1634" t="str">
            <v>:</v>
          </cell>
          <cell r="J1634" t="str">
            <v>Timbunan dgn tenaga manusia (manual) tipe B (kepadatan 90%) tanpa dump truck L&lt; 50 m</v>
          </cell>
          <cell r="Q1634" t="str">
            <v>Volume</v>
          </cell>
          <cell r="R1634" t="str">
            <v>=</v>
          </cell>
          <cell r="S1634">
            <v>7627</v>
          </cell>
          <cell r="T1634" t="str">
            <v>m3</v>
          </cell>
          <cell r="U1634">
            <v>10</v>
          </cell>
          <cell r="V1634" t="str">
            <v>m3</v>
          </cell>
        </row>
        <row r="1635">
          <cell r="Q1635" t="str">
            <v>UPAH</v>
          </cell>
          <cell r="R1635" t="str">
            <v>BAHAN</v>
          </cell>
          <cell r="S1635" t="str">
            <v>ALAT</v>
          </cell>
        </row>
        <row r="1636">
          <cell r="D1636">
            <v>57000</v>
          </cell>
          <cell r="E1636" t="str">
            <v>Uraian Tugas</v>
          </cell>
          <cell r="I1636" t="str">
            <v>:</v>
          </cell>
          <cell r="J1636" t="str">
            <v>mengumpulkan tanah (Material) dekat lokasi dengan bulldozer, menebar dan memadatkan dengan tenaga</v>
          </cell>
          <cell r="Q1636">
            <v>30000</v>
          </cell>
          <cell r="R1636">
            <v>161</v>
          </cell>
          <cell r="S1636">
            <v>56387.360000000001</v>
          </cell>
        </row>
        <row r="1638">
          <cell r="D1638">
            <v>57000</v>
          </cell>
          <cell r="E1638" t="str">
            <v>Kapasitas Produksi</v>
          </cell>
          <cell r="I1638" t="str">
            <v>:</v>
          </cell>
          <cell r="J1638">
            <v>10</v>
          </cell>
          <cell r="K1638" t="str">
            <v>m3</v>
          </cell>
          <cell r="L1638">
            <v>0</v>
          </cell>
        </row>
        <row r="1639">
          <cell r="L1639" t="str">
            <v>Harga</v>
          </cell>
          <cell r="N1639" t="str">
            <v>Jumlah</v>
          </cell>
        </row>
        <row r="1640">
          <cell r="E1640" t="str">
            <v>No.</v>
          </cell>
          <cell r="F1640" t="str">
            <v>U r a i a n</v>
          </cell>
          <cell r="J1640" t="str">
            <v>Satuan</v>
          </cell>
          <cell r="K1640" t="str">
            <v>Q'ty</v>
          </cell>
          <cell r="L1640" t="str">
            <v>Satuan</v>
          </cell>
          <cell r="N1640" t="str">
            <v>Harga</v>
          </cell>
          <cell r="Q1640" t="str">
            <v>(Prod/Jam)/Nos</v>
          </cell>
          <cell r="R1640" t="str">
            <v>Prod/Jam</v>
          </cell>
          <cell r="S1640" t="str">
            <v>Jam Opr</v>
          </cell>
          <cell r="T1640" t="str">
            <v>Prod/Hari</v>
          </cell>
          <cell r="U1640" t="str">
            <v>Nos</v>
          </cell>
          <cell r="V1640" t="str">
            <v>Involve</v>
          </cell>
        </row>
        <row r="1641">
          <cell r="L1641" t="str">
            <v>(Rp.)</v>
          </cell>
          <cell r="N1641" t="str">
            <v>(Rp.)</v>
          </cell>
          <cell r="Q1641">
            <v>1</v>
          </cell>
          <cell r="R1641">
            <v>10.162772217167118</v>
          </cell>
          <cell r="S1641">
            <v>7</v>
          </cell>
          <cell r="T1641">
            <v>71.139405520169831</v>
          </cell>
        </row>
        <row r="1642">
          <cell r="E1642" t="str">
            <v>I</v>
          </cell>
          <cell r="G1642" t="str">
            <v>Bahan</v>
          </cell>
        </row>
        <row r="1643">
          <cell r="C1643">
            <v>57001.1</v>
          </cell>
          <cell r="E1643">
            <v>1</v>
          </cell>
          <cell r="G1643" t="str">
            <v>Tanah Biasa</v>
          </cell>
          <cell r="J1643" t="str">
            <v>m3</v>
          </cell>
          <cell r="K1643">
            <v>12</v>
          </cell>
          <cell r="M1643">
            <v>2500</v>
          </cell>
          <cell r="O1643">
            <v>30000</v>
          </cell>
          <cell r="Q1643">
            <v>12</v>
          </cell>
          <cell r="U1643">
            <v>12</v>
          </cell>
          <cell r="V1643">
            <v>1</v>
          </cell>
        </row>
        <row r="1644">
          <cell r="C1644">
            <v>57011.1</v>
          </cell>
          <cell r="E1644" t="str">
            <v/>
          </cell>
          <cell r="J1644">
            <v>0</v>
          </cell>
          <cell r="K1644">
            <v>0</v>
          </cell>
          <cell r="M1644">
            <v>0</v>
          </cell>
          <cell r="O1644">
            <v>0</v>
          </cell>
          <cell r="Q1644">
            <v>0</v>
          </cell>
          <cell r="U1644">
            <v>0</v>
          </cell>
          <cell r="V1644">
            <v>1</v>
          </cell>
        </row>
        <row r="1645">
          <cell r="C1645">
            <v>57021.1</v>
          </cell>
          <cell r="E1645" t="str">
            <v/>
          </cell>
          <cell r="I1645" t="str">
            <v/>
          </cell>
          <cell r="J1645">
            <v>0</v>
          </cell>
          <cell r="K1645">
            <v>0</v>
          </cell>
          <cell r="M1645">
            <v>0</v>
          </cell>
          <cell r="O1645">
            <v>0</v>
          </cell>
          <cell r="Q1645">
            <v>0</v>
          </cell>
          <cell r="U1645">
            <v>0</v>
          </cell>
        </row>
        <row r="1646">
          <cell r="C1646">
            <v>57031.1</v>
          </cell>
          <cell r="E1646" t="str">
            <v/>
          </cell>
          <cell r="J1646">
            <v>0</v>
          </cell>
          <cell r="K1646">
            <v>0</v>
          </cell>
          <cell r="M1646">
            <v>0</v>
          </cell>
          <cell r="O1646">
            <v>0</v>
          </cell>
          <cell r="Q1646">
            <v>0</v>
          </cell>
          <cell r="U1646">
            <v>0</v>
          </cell>
        </row>
        <row r="1647">
          <cell r="C1647">
            <v>57041.1</v>
          </cell>
          <cell r="E1647" t="str">
            <v/>
          </cell>
          <cell r="J1647">
            <v>0</v>
          </cell>
          <cell r="K1647">
            <v>0</v>
          </cell>
          <cell r="M1647">
            <v>0</v>
          </cell>
          <cell r="O1647">
            <v>0</v>
          </cell>
          <cell r="Q1647">
            <v>0</v>
          </cell>
        </row>
        <row r="1648">
          <cell r="C1648">
            <v>57051.1</v>
          </cell>
          <cell r="P1648">
            <v>30000</v>
          </cell>
        </row>
        <row r="1649">
          <cell r="E1649" t="str">
            <v>II</v>
          </cell>
          <cell r="G1649" t="str">
            <v>Tenaga</v>
          </cell>
        </row>
        <row r="1650">
          <cell r="C1650">
            <v>57001.2</v>
          </cell>
          <cell r="E1650">
            <v>1</v>
          </cell>
          <cell r="G1650" t="str">
            <v>Mandor</v>
          </cell>
          <cell r="J1650" t="str">
            <v>OH</v>
          </cell>
          <cell r="K1650">
            <v>1.4E-3</v>
          </cell>
          <cell r="M1650">
            <v>35000</v>
          </cell>
          <cell r="O1650">
            <v>49</v>
          </cell>
          <cell r="Q1650">
            <v>711.39405520169828</v>
          </cell>
          <cell r="U1650">
            <v>0.1</v>
          </cell>
          <cell r="V1650">
            <v>1</v>
          </cell>
        </row>
        <row r="1651">
          <cell r="C1651">
            <v>57011.199999999997</v>
          </cell>
          <cell r="E1651">
            <v>2</v>
          </cell>
          <cell r="G1651" t="str">
            <v>Pekerja</v>
          </cell>
          <cell r="H1651" t="str">
            <v>(penghampar)</v>
          </cell>
          <cell r="J1651" t="str">
            <v>OH</v>
          </cell>
          <cell r="K1651">
            <v>5.5999999999999999E-3</v>
          </cell>
          <cell r="M1651">
            <v>20000</v>
          </cell>
          <cell r="O1651">
            <v>112</v>
          </cell>
          <cell r="Q1651">
            <v>177.84851380042457</v>
          </cell>
          <cell r="U1651">
            <v>0.4</v>
          </cell>
          <cell r="V1651">
            <v>1</v>
          </cell>
        </row>
        <row r="1652">
          <cell r="C1652">
            <v>57021.2</v>
          </cell>
          <cell r="E1652" t="str">
            <v/>
          </cell>
          <cell r="J1652">
            <v>0</v>
          </cell>
          <cell r="K1652">
            <v>0</v>
          </cell>
          <cell r="M1652">
            <v>0</v>
          </cell>
          <cell r="O1652">
            <v>0</v>
          </cell>
          <cell r="Q1652">
            <v>0</v>
          </cell>
          <cell r="V1652">
            <v>1</v>
          </cell>
        </row>
        <row r="1653">
          <cell r="C1653">
            <v>57031.199999999997</v>
          </cell>
          <cell r="E1653" t="str">
            <v/>
          </cell>
          <cell r="J1653">
            <v>0</v>
          </cell>
          <cell r="K1653">
            <v>0</v>
          </cell>
          <cell r="M1653">
            <v>0</v>
          </cell>
          <cell r="O1653">
            <v>0</v>
          </cell>
          <cell r="Q1653">
            <v>0</v>
          </cell>
          <cell r="V1653">
            <v>1</v>
          </cell>
        </row>
        <row r="1654">
          <cell r="C1654">
            <v>57041.2</v>
          </cell>
          <cell r="E1654" t="str">
            <v/>
          </cell>
          <cell r="J1654">
            <v>0</v>
          </cell>
          <cell r="K1654">
            <v>0</v>
          </cell>
          <cell r="M1654">
            <v>0</v>
          </cell>
          <cell r="O1654">
            <v>0</v>
          </cell>
          <cell r="Q1654">
            <v>0</v>
          </cell>
          <cell r="V1654">
            <v>1</v>
          </cell>
        </row>
        <row r="1655">
          <cell r="C1655">
            <v>57051.199999999997</v>
          </cell>
          <cell r="P1655">
            <v>161</v>
          </cell>
        </row>
        <row r="1657">
          <cell r="E1657" t="str">
            <v>III</v>
          </cell>
          <cell r="G1657" t="str">
            <v>Alat</v>
          </cell>
        </row>
        <row r="1658">
          <cell r="C1658">
            <v>57001.3</v>
          </cell>
          <cell r="E1658">
            <v>1</v>
          </cell>
          <cell r="G1658" t="str">
            <v>Bulldozer D65</v>
          </cell>
          <cell r="H1658" t="str">
            <v>(collection)</v>
          </cell>
          <cell r="J1658" t="str">
            <v>jam</v>
          </cell>
          <cell r="K1658">
            <v>9.8299999999999998E-2</v>
          </cell>
          <cell r="M1658">
            <v>335455</v>
          </cell>
          <cell r="O1658">
            <v>32975.22</v>
          </cell>
          <cell r="Q1658">
            <v>10.162772217167118</v>
          </cell>
          <cell r="R1658">
            <v>10.162772217167118</v>
          </cell>
          <cell r="U1658">
            <v>1</v>
          </cell>
          <cell r="V1658">
            <v>1</v>
          </cell>
        </row>
        <row r="1659">
          <cell r="C1659">
            <v>57011.3</v>
          </cell>
          <cell r="E1659">
            <v>2</v>
          </cell>
          <cell r="G1659" t="str">
            <v>Vibratory Roller 2.5 ton</v>
          </cell>
          <cell r="J1659" t="str">
            <v>jam</v>
          </cell>
          <cell r="K1659">
            <v>0.22839999999999999</v>
          </cell>
          <cell r="M1659">
            <v>102505</v>
          </cell>
          <cell r="O1659">
            <v>23412.14</v>
          </cell>
          <cell r="Q1659">
            <v>4.3774830000000007</v>
          </cell>
          <cell r="R1659">
            <v>4.3774829999999998</v>
          </cell>
          <cell r="U1659">
            <v>2.3216017554304877</v>
          </cell>
          <cell r="V1659">
            <v>1</v>
          </cell>
        </row>
        <row r="1660">
          <cell r="C1660">
            <v>57021.3</v>
          </cell>
          <cell r="E1660" t="str">
            <v/>
          </cell>
          <cell r="J1660">
            <v>0</v>
          </cell>
          <cell r="K1660">
            <v>0</v>
          </cell>
          <cell r="M1660">
            <v>0</v>
          </cell>
          <cell r="O1660">
            <v>0</v>
          </cell>
          <cell r="Q1660">
            <v>0</v>
          </cell>
          <cell r="U1660">
            <v>0</v>
          </cell>
          <cell r="V1660">
            <v>1</v>
          </cell>
        </row>
        <row r="1661">
          <cell r="C1661">
            <v>57031.3</v>
          </cell>
          <cell r="E1661" t="str">
            <v/>
          </cell>
          <cell r="J1661">
            <v>0</v>
          </cell>
          <cell r="K1661">
            <v>0</v>
          </cell>
          <cell r="M1661">
            <v>0</v>
          </cell>
          <cell r="O1661">
            <v>0</v>
          </cell>
          <cell r="Q1661">
            <v>0</v>
          </cell>
          <cell r="U1661">
            <v>0</v>
          </cell>
          <cell r="V1661">
            <v>1</v>
          </cell>
        </row>
        <row r="1662">
          <cell r="C1662">
            <v>57041.3</v>
          </cell>
          <cell r="E1662" t="str">
            <v/>
          </cell>
          <cell r="J1662">
            <v>0</v>
          </cell>
          <cell r="K1662">
            <v>0</v>
          </cell>
          <cell r="M1662">
            <v>0</v>
          </cell>
          <cell r="O1662">
            <v>0</v>
          </cell>
          <cell r="Q1662">
            <v>0</v>
          </cell>
          <cell r="U1662">
            <v>0</v>
          </cell>
          <cell r="V1662">
            <v>1</v>
          </cell>
        </row>
        <row r="1663">
          <cell r="C1663">
            <v>57051.3</v>
          </cell>
          <cell r="P1663">
            <v>56387.360000000001</v>
          </cell>
        </row>
        <row r="1664">
          <cell r="E1664" t="str">
            <v>Sub Total</v>
          </cell>
          <cell r="O1664">
            <v>86548.36</v>
          </cell>
        </row>
        <row r="1665">
          <cell r="E1665" t="str">
            <v>Biaya Tidak Langsung dan Laba</v>
          </cell>
          <cell r="J1665">
            <v>0.1</v>
          </cell>
          <cell r="O1665">
            <v>8654.83</v>
          </cell>
        </row>
        <row r="1666">
          <cell r="E1666" t="str">
            <v>Jumlah Harga</v>
          </cell>
          <cell r="O1666">
            <v>95203.19</v>
          </cell>
        </row>
        <row r="1667">
          <cell r="D1667">
            <v>57005</v>
          </cell>
          <cell r="E1667" t="str">
            <v>Harga Satuan Pekerjaan</v>
          </cell>
          <cell r="J1667" t="str">
            <v>m3</v>
          </cell>
          <cell r="K1667" t="str">
            <v/>
          </cell>
          <cell r="O1667">
            <v>9520.3189999999995</v>
          </cell>
        </row>
        <row r="1674">
          <cell r="E1674" t="str">
            <v>Analisa Harga Satuan (Breakdown of Unit Rate)</v>
          </cell>
        </row>
        <row r="1676">
          <cell r="E1676" t="str">
            <v>Lokasi</v>
          </cell>
          <cell r="I1676" t="str">
            <v>:</v>
          </cell>
          <cell r="J1676" t="str">
            <v>Proyek PLB, Paket LCB-6 Lot-4</v>
          </cell>
        </row>
        <row r="1677">
          <cell r="D1677">
            <v>58000</v>
          </cell>
          <cell r="E1677" t="str">
            <v>No. Item</v>
          </cell>
          <cell r="I1677" t="str">
            <v>:</v>
          </cell>
          <cell r="J1677" t="str">
            <v>6-1-8a</v>
          </cell>
          <cell r="Q1677" t="str">
            <v>6-1-8a</v>
          </cell>
          <cell r="R1677">
            <v>0</v>
          </cell>
          <cell r="U1677" t="str">
            <v>HSP Per</v>
          </cell>
        </row>
        <row r="1678">
          <cell r="C1678">
            <v>58000</v>
          </cell>
          <cell r="D1678">
            <v>58000</v>
          </cell>
          <cell r="E1678" t="str">
            <v>Item Pekerjaan</v>
          </cell>
          <cell r="I1678" t="str">
            <v>:</v>
          </cell>
          <cell r="J1678" t="str">
            <v>Timbunan dgn tenaga manusia (manual) tipe B (90%) dalam areal proyek (material Bekas galian) 50 &lt; L &lt; 500 m</v>
          </cell>
          <cell r="Q1678" t="str">
            <v>Volume</v>
          </cell>
          <cell r="R1678" t="str">
            <v>=</v>
          </cell>
          <cell r="S1678">
            <v>424</v>
          </cell>
          <cell r="T1678" t="str">
            <v>m3</v>
          </cell>
          <cell r="U1678">
            <v>10</v>
          </cell>
          <cell r="V1678" t="str">
            <v>m3</v>
          </cell>
        </row>
        <row r="1679">
          <cell r="Q1679" t="str">
            <v>UPAH</v>
          </cell>
          <cell r="R1679" t="str">
            <v>BAHAN</v>
          </cell>
          <cell r="S1679" t="str">
            <v>ALAT</v>
          </cell>
        </row>
        <row r="1680">
          <cell r="D1680">
            <v>58000</v>
          </cell>
          <cell r="E1680" t="str">
            <v>Uraian Tugas</v>
          </cell>
          <cell r="I1680" t="str">
            <v>:</v>
          </cell>
          <cell r="J1680" t="str">
            <v>Ambil bahan di lokasi proyek dengan alat berat, membawa, menebar dan memadatkan dengan tenaga</v>
          </cell>
          <cell r="Q1680">
            <v>30000</v>
          </cell>
          <cell r="R1680">
            <v>372</v>
          </cell>
          <cell r="S1680">
            <v>78620.320000000007</v>
          </cell>
        </row>
        <row r="1682">
          <cell r="D1682">
            <v>58000</v>
          </cell>
          <cell r="E1682" t="str">
            <v>Kapasitas Produksi</v>
          </cell>
          <cell r="I1682" t="str">
            <v>:</v>
          </cell>
          <cell r="J1682">
            <v>10</v>
          </cell>
          <cell r="K1682" t="str">
            <v>m3</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cell r="Q1684" t="str">
            <v>(Prod/Jam)/Nos</v>
          </cell>
          <cell r="R1684" t="str">
            <v>Prod/Jam</v>
          </cell>
          <cell r="S1684" t="str">
            <v>Jam Opr</v>
          </cell>
          <cell r="T1684" t="str">
            <v>Prod/Hari</v>
          </cell>
          <cell r="U1684" t="str">
            <v>Nos</v>
          </cell>
          <cell r="V1684" t="str">
            <v>Involve</v>
          </cell>
        </row>
        <row r="1685">
          <cell r="L1685" t="str">
            <v>(Rp.)</v>
          </cell>
          <cell r="N1685" t="str">
            <v>(Rp.)</v>
          </cell>
          <cell r="Q1685">
            <v>1</v>
          </cell>
          <cell r="R1685">
            <v>4.3774829999999998</v>
          </cell>
          <cell r="S1685">
            <v>7</v>
          </cell>
          <cell r="T1685">
            <v>30.642381</v>
          </cell>
        </row>
        <row r="1686">
          <cell r="E1686" t="str">
            <v>I</v>
          </cell>
          <cell r="G1686" t="str">
            <v>Bahan</v>
          </cell>
        </row>
        <row r="1687">
          <cell r="C1687">
            <v>58001.1</v>
          </cell>
          <cell r="E1687">
            <v>1</v>
          </cell>
          <cell r="G1687" t="str">
            <v>Tanah Biasa</v>
          </cell>
          <cell r="J1687" t="str">
            <v>m3</v>
          </cell>
          <cell r="K1687">
            <v>12</v>
          </cell>
          <cell r="M1687">
            <v>2500</v>
          </cell>
          <cell r="O1687">
            <v>30000</v>
          </cell>
          <cell r="Q1687">
            <v>12</v>
          </cell>
          <cell r="U1687">
            <v>12</v>
          </cell>
          <cell r="V1687">
            <v>1</v>
          </cell>
        </row>
        <row r="1688">
          <cell r="C1688">
            <v>58011.1</v>
          </cell>
          <cell r="E1688" t="str">
            <v/>
          </cell>
          <cell r="J1688">
            <v>0</v>
          </cell>
          <cell r="K1688">
            <v>0</v>
          </cell>
          <cell r="M1688">
            <v>0</v>
          </cell>
          <cell r="O1688">
            <v>0</v>
          </cell>
          <cell r="Q1688">
            <v>0</v>
          </cell>
          <cell r="U1688">
            <v>0</v>
          </cell>
          <cell r="V1688">
            <v>1</v>
          </cell>
        </row>
        <row r="1689">
          <cell r="C1689">
            <v>58021.1</v>
          </cell>
          <cell r="E1689" t="str">
            <v/>
          </cell>
          <cell r="I1689" t="str">
            <v/>
          </cell>
          <cell r="J1689">
            <v>0</v>
          </cell>
          <cell r="K1689">
            <v>0</v>
          </cell>
          <cell r="M1689">
            <v>0</v>
          </cell>
          <cell r="O1689">
            <v>0</v>
          </cell>
          <cell r="Q1689">
            <v>0</v>
          </cell>
          <cell r="U1689">
            <v>0</v>
          </cell>
        </row>
        <row r="1690">
          <cell r="C1690">
            <v>58031.1</v>
          </cell>
          <cell r="E1690" t="str">
            <v/>
          </cell>
          <cell r="J1690">
            <v>0</v>
          </cell>
          <cell r="K1690">
            <v>0</v>
          </cell>
          <cell r="M1690">
            <v>0</v>
          </cell>
          <cell r="O1690">
            <v>0</v>
          </cell>
          <cell r="Q1690">
            <v>0</v>
          </cell>
          <cell r="U1690">
            <v>0</v>
          </cell>
        </row>
        <row r="1691">
          <cell r="C1691">
            <v>58041.1</v>
          </cell>
          <cell r="E1691" t="str">
            <v/>
          </cell>
          <cell r="J1691">
            <v>0</v>
          </cell>
          <cell r="K1691">
            <v>0</v>
          </cell>
          <cell r="M1691">
            <v>0</v>
          </cell>
          <cell r="O1691">
            <v>0</v>
          </cell>
          <cell r="Q1691">
            <v>0</v>
          </cell>
        </row>
        <row r="1692">
          <cell r="C1692">
            <v>58051.1</v>
          </cell>
          <cell r="P1692">
            <v>30000</v>
          </cell>
        </row>
        <row r="1693">
          <cell r="E1693" t="str">
            <v>II</v>
          </cell>
          <cell r="G1693" t="str">
            <v>Tenaga</v>
          </cell>
        </row>
        <row r="1694">
          <cell r="C1694">
            <v>58001.2</v>
          </cell>
          <cell r="E1694">
            <v>1</v>
          </cell>
          <cell r="G1694" t="str">
            <v>Mandor</v>
          </cell>
          <cell r="J1694" t="str">
            <v>OH</v>
          </cell>
          <cell r="K1694">
            <v>3.2000000000000002E-3</v>
          </cell>
          <cell r="M1694">
            <v>35000</v>
          </cell>
          <cell r="O1694">
            <v>112</v>
          </cell>
          <cell r="Q1694">
            <v>306.42381</v>
          </cell>
          <cell r="U1694">
            <v>0.1</v>
          </cell>
          <cell r="V1694">
            <v>1</v>
          </cell>
        </row>
        <row r="1695">
          <cell r="C1695">
            <v>58011.199999999997</v>
          </cell>
          <cell r="E1695">
            <v>2</v>
          </cell>
          <cell r="G1695" t="str">
            <v>Pekerja</v>
          </cell>
          <cell r="H1695" t="str">
            <v>(penghampar)</v>
          </cell>
          <cell r="J1695" t="str">
            <v>OH</v>
          </cell>
          <cell r="K1695">
            <v>1.2999999999999999E-2</v>
          </cell>
          <cell r="M1695">
            <v>20000</v>
          </cell>
          <cell r="O1695">
            <v>260</v>
          </cell>
          <cell r="Q1695">
            <v>76.605952500000001</v>
          </cell>
          <cell r="U1695">
            <v>0.4</v>
          </cell>
          <cell r="V1695">
            <v>1</v>
          </cell>
        </row>
        <row r="1696">
          <cell r="C1696">
            <v>58021.2</v>
          </cell>
          <cell r="E1696" t="str">
            <v/>
          </cell>
          <cell r="J1696">
            <v>0</v>
          </cell>
          <cell r="K1696">
            <v>0</v>
          </cell>
          <cell r="M1696">
            <v>0</v>
          </cell>
          <cell r="O1696">
            <v>0</v>
          </cell>
          <cell r="Q1696">
            <v>0</v>
          </cell>
          <cell r="V1696">
            <v>1</v>
          </cell>
        </row>
        <row r="1697">
          <cell r="C1697">
            <v>58031.199999999997</v>
          </cell>
          <cell r="E1697" t="str">
            <v/>
          </cell>
          <cell r="J1697">
            <v>0</v>
          </cell>
          <cell r="K1697">
            <v>0</v>
          </cell>
          <cell r="M1697">
            <v>0</v>
          </cell>
          <cell r="O1697">
            <v>0</v>
          </cell>
          <cell r="Q1697">
            <v>0</v>
          </cell>
          <cell r="V1697">
            <v>1</v>
          </cell>
        </row>
        <row r="1698">
          <cell r="C1698">
            <v>58041.2</v>
          </cell>
          <cell r="E1698" t="str">
            <v/>
          </cell>
          <cell r="J1698">
            <v>0</v>
          </cell>
          <cell r="K1698">
            <v>0</v>
          </cell>
          <cell r="M1698">
            <v>0</v>
          </cell>
          <cell r="O1698">
            <v>0</v>
          </cell>
          <cell r="Q1698">
            <v>0</v>
          </cell>
          <cell r="V1698">
            <v>1</v>
          </cell>
        </row>
        <row r="1699">
          <cell r="C1699">
            <v>58051.199999999997</v>
          </cell>
          <cell r="P1699">
            <v>372</v>
          </cell>
        </row>
        <row r="1701">
          <cell r="E1701" t="str">
            <v>III</v>
          </cell>
          <cell r="G1701" t="str">
            <v>Alat</v>
          </cell>
        </row>
        <row r="1702">
          <cell r="C1702">
            <v>58001.3</v>
          </cell>
          <cell r="E1702">
            <v>1</v>
          </cell>
          <cell r="G1702" t="str">
            <v>Excavator, 0.7 m3</v>
          </cell>
          <cell r="J1702" t="str">
            <v>jam</v>
          </cell>
          <cell r="K1702">
            <v>0.1542</v>
          </cell>
          <cell r="M1702">
            <v>239115</v>
          </cell>
          <cell r="O1702">
            <v>36871.53</v>
          </cell>
          <cell r="Q1702">
            <v>6.4845846153846169</v>
          </cell>
          <cell r="R1702">
            <v>6.4845846153846169</v>
          </cell>
          <cell r="U1702">
            <v>0.6750598935226263</v>
          </cell>
          <cell r="V1702">
            <v>1</v>
          </cell>
        </row>
        <row r="1703">
          <cell r="C1703">
            <v>58011.3</v>
          </cell>
          <cell r="E1703">
            <v>2</v>
          </cell>
          <cell r="G1703" t="str">
            <v>Dump Truck 6 ton</v>
          </cell>
          <cell r="J1703" t="str">
            <v>jam</v>
          </cell>
          <cell r="K1703">
            <v>0.24210000000000001</v>
          </cell>
          <cell r="M1703">
            <v>75740</v>
          </cell>
          <cell r="O1703">
            <v>18336.650000000001</v>
          </cell>
          <cell r="Q1703">
            <v>4.1302549556030002</v>
          </cell>
          <cell r="R1703">
            <v>4.1302549556030002</v>
          </cell>
          <cell r="U1703">
            <v>1.0598578167823796</v>
          </cell>
          <cell r="V1703">
            <v>1</v>
          </cell>
        </row>
        <row r="1704">
          <cell r="C1704">
            <v>58021.3</v>
          </cell>
          <cell r="E1704">
            <v>3</v>
          </cell>
          <cell r="G1704" t="str">
            <v>Vibratory Roller 2.5 ton</v>
          </cell>
          <cell r="J1704" t="str">
            <v>jam</v>
          </cell>
          <cell r="K1704">
            <v>0.22839999999999999</v>
          </cell>
          <cell r="M1704">
            <v>102505</v>
          </cell>
          <cell r="O1704">
            <v>23412.14</v>
          </cell>
          <cell r="Q1704">
            <v>4.3774829999999998</v>
          </cell>
          <cell r="R1704">
            <v>4.3774829999999998</v>
          </cell>
          <cell r="U1704">
            <v>1</v>
          </cell>
          <cell r="V1704">
            <v>1</v>
          </cell>
        </row>
        <row r="1705">
          <cell r="C1705">
            <v>58031.3</v>
          </cell>
          <cell r="E1705" t="str">
            <v/>
          </cell>
          <cell r="J1705">
            <v>0</v>
          </cell>
          <cell r="K1705">
            <v>0</v>
          </cell>
          <cell r="M1705">
            <v>0</v>
          </cell>
          <cell r="O1705">
            <v>0</v>
          </cell>
          <cell r="Q1705">
            <v>0</v>
          </cell>
          <cell r="U1705">
            <v>0</v>
          </cell>
          <cell r="V1705">
            <v>1</v>
          </cell>
        </row>
        <row r="1706">
          <cell r="C1706">
            <v>58041.3</v>
          </cell>
          <cell r="E1706" t="str">
            <v/>
          </cell>
          <cell r="J1706">
            <v>0</v>
          </cell>
          <cell r="K1706">
            <v>0</v>
          </cell>
          <cell r="M1706">
            <v>0</v>
          </cell>
          <cell r="O1706">
            <v>0</v>
          </cell>
          <cell r="Q1706">
            <v>0</v>
          </cell>
          <cell r="U1706">
            <v>0</v>
          </cell>
          <cell r="V1706">
            <v>1</v>
          </cell>
        </row>
        <row r="1707">
          <cell r="C1707">
            <v>58051.3</v>
          </cell>
          <cell r="P1707">
            <v>78620.320000000007</v>
          </cell>
        </row>
        <row r="1708">
          <cell r="E1708" t="str">
            <v>Sub Total</v>
          </cell>
          <cell r="O1708">
            <v>108992.31999999999</v>
          </cell>
        </row>
        <row r="1709">
          <cell r="E1709" t="str">
            <v>Biaya Tidak Langsung dan Laba</v>
          </cell>
          <cell r="J1709">
            <v>0.1</v>
          </cell>
          <cell r="O1709">
            <v>10899.23</v>
          </cell>
        </row>
        <row r="1710">
          <cell r="E1710" t="str">
            <v>Jumlah Harga</v>
          </cell>
          <cell r="O1710">
            <v>119891.54999999999</v>
          </cell>
        </row>
        <row r="1711">
          <cell r="D1711">
            <v>58005</v>
          </cell>
          <cell r="E1711" t="str">
            <v>Harga Satuan Pekerjaan</v>
          </cell>
          <cell r="J1711" t="str">
            <v>m3</v>
          </cell>
          <cell r="K1711" t="str">
            <v/>
          </cell>
          <cell r="O1711">
            <v>11989.154999999999</v>
          </cell>
        </row>
        <row r="1718">
          <cell r="E1718" t="str">
            <v>Analisa Harga Satuan (Breakdown of Unit Rate)</v>
          </cell>
        </row>
        <row r="1720">
          <cell r="E1720" t="str">
            <v>Lokasi</v>
          </cell>
          <cell r="I1720" t="str">
            <v>:</v>
          </cell>
          <cell r="J1720" t="str">
            <v>Proyek PLB, Paket LCB-6 Lot-4</v>
          </cell>
        </row>
        <row r="1721">
          <cell r="D1721">
            <v>59000</v>
          </cell>
          <cell r="E1721" t="str">
            <v>No. Item</v>
          </cell>
          <cell r="I1721" t="str">
            <v>:</v>
          </cell>
          <cell r="J1721" t="str">
            <v>6-1-8b</v>
          </cell>
          <cell r="Q1721" t="str">
            <v>6-1-8b</v>
          </cell>
          <cell r="R1721">
            <v>0</v>
          </cell>
          <cell r="U1721" t="str">
            <v>HSP Per</v>
          </cell>
        </row>
        <row r="1722">
          <cell r="C1722">
            <v>59000</v>
          </cell>
          <cell r="D1722">
            <v>59000</v>
          </cell>
          <cell r="E1722" t="str">
            <v>Item Pekerjaan</v>
          </cell>
          <cell r="I1722" t="str">
            <v>:</v>
          </cell>
          <cell r="J1722" t="str">
            <v>Timbunan dgn tenaga manusia (manual) tipe B (90%) dari galian sawah 50 &lt; L &lt; 500 m</v>
          </cell>
          <cell r="Q1722" t="str">
            <v>Volume</v>
          </cell>
          <cell r="R1722" t="str">
            <v>=</v>
          </cell>
          <cell r="S1722">
            <v>424</v>
          </cell>
          <cell r="T1722" t="str">
            <v>m3</v>
          </cell>
          <cell r="U1722">
            <v>10</v>
          </cell>
          <cell r="V1722" t="str">
            <v>m3</v>
          </cell>
        </row>
        <row r="1723">
          <cell r="Q1723" t="str">
            <v>UPAH</v>
          </cell>
          <cell r="R1723" t="str">
            <v>BAHAN</v>
          </cell>
          <cell r="S1723" t="str">
            <v>ALAT</v>
          </cell>
        </row>
        <row r="1724">
          <cell r="D1724">
            <v>59000</v>
          </cell>
          <cell r="E1724" t="str">
            <v>Uraian Tugas</v>
          </cell>
          <cell r="I1724" t="str">
            <v>:</v>
          </cell>
          <cell r="Q1724">
            <v>30000</v>
          </cell>
          <cell r="R1724">
            <v>395</v>
          </cell>
          <cell r="S1724">
            <v>111595.54</v>
          </cell>
        </row>
        <row r="1726">
          <cell r="D1726">
            <v>59000</v>
          </cell>
          <cell r="E1726" t="str">
            <v>Kapasitas Produksi</v>
          </cell>
          <cell r="I1726" t="str">
            <v>:</v>
          </cell>
          <cell r="J1726">
            <v>10</v>
          </cell>
          <cell r="K1726" t="str">
            <v>m3</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cell r="Q1728" t="str">
            <v>(Prod/Jam)/Nos</v>
          </cell>
          <cell r="R1728" t="str">
            <v>Prod/Jam</v>
          </cell>
          <cell r="S1728" t="str">
            <v>Jam Opr</v>
          </cell>
          <cell r="T1728" t="str">
            <v>Prod/Hari</v>
          </cell>
          <cell r="U1728" t="str">
            <v>Nos</v>
          </cell>
          <cell r="V1728" t="str">
            <v>Involve</v>
          </cell>
        </row>
        <row r="1729">
          <cell r="L1729" t="str">
            <v>(Rp.)</v>
          </cell>
          <cell r="N1729" t="str">
            <v>(Rp.)</v>
          </cell>
          <cell r="Q1729">
            <v>1</v>
          </cell>
          <cell r="R1729">
            <v>4.1302549556030002</v>
          </cell>
          <cell r="S1729">
            <v>7</v>
          </cell>
          <cell r="T1729">
            <v>28.911784689221001</v>
          </cell>
        </row>
        <row r="1730">
          <cell r="E1730" t="str">
            <v>I</v>
          </cell>
          <cell r="G1730" t="str">
            <v>Bahan</v>
          </cell>
        </row>
        <row r="1731">
          <cell r="C1731">
            <v>59001.1</v>
          </cell>
          <cell r="E1731">
            <v>1</v>
          </cell>
          <cell r="G1731" t="str">
            <v>Tanah Biasa</v>
          </cell>
          <cell r="J1731" t="str">
            <v>m3</v>
          </cell>
          <cell r="K1731">
            <v>12</v>
          </cell>
          <cell r="M1731">
            <v>2500</v>
          </cell>
          <cell r="O1731">
            <v>30000</v>
          </cell>
          <cell r="Q1731">
            <v>12</v>
          </cell>
          <cell r="U1731">
            <v>12</v>
          </cell>
          <cell r="V1731">
            <v>1</v>
          </cell>
        </row>
        <row r="1732">
          <cell r="C1732">
            <v>59011.1</v>
          </cell>
          <cell r="E1732" t="str">
            <v/>
          </cell>
          <cell r="J1732">
            <v>0</v>
          </cell>
          <cell r="K1732">
            <v>0</v>
          </cell>
          <cell r="M1732">
            <v>0</v>
          </cell>
          <cell r="O1732">
            <v>0</v>
          </cell>
          <cell r="Q1732">
            <v>0</v>
          </cell>
          <cell r="U1732">
            <v>0</v>
          </cell>
          <cell r="V1732">
            <v>1</v>
          </cell>
        </row>
        <row r="1733">
          <cell r="C1733">
            <v>59021.1</v>
          </cell>
          <cell r="E1733" t="str">
            <v/>
          </cell>
          <cell r="I1733" t="str">
            <v/>
          </cell>
          <cell r="J1733">
            <v>0</v>
          </cell>
          <cell r="K1733">
            <v>0</v>
          </cell>
          <cell r="M1733">
            <v>0</v>
          </cell>
          <cell r="O1733">
            <v>0</v>
          </cell>
          <cell r="Q1733">
            <v>0</v>
          </cell>
          <cell r="U1733">
            <v>0</v>
          </cell>
        </row>
        <row r="1734">
          <cell r="C1734">
            <v>59031.1</v>
          </cell>
          <cell r="E1734" t="str">
            <v/>
          </cell>
          <cell r="J1734">
            <v>0</v>
          </cell>
          <cell r="K1734">
            <v>0</v>
          </cell>
          <cell r="M1734">
            <v>0</v>
          </cell>
          <cell r="O1734">
            <v>0</v>
          </cell>
          <cell r="Q1734">
            <v>0</v>
          </cell>
          <cell r="U1734">
            <v>0</v>
          </cell>
        </row>
        <row r="1735">
          <cell r="C1735">
            <v>59041.1</v>
          </cell>
          <cell r="E1735" t="str">
            <v/>
          </cell>
          <cell r="J1735">
            <v>0</v>
          </cell>
          <cell r="K1735">
            <v>0</v>
          </cell>
          <cell r="M1735">
            <v>0</v>
          </cell>
          <cell r="O1735">
            <v>0</v>
          </cell>
          <cell r="Q1735">
            <v>0</v>
          </cell>
        </row>
        <row r="1736">
          <cell r="C1736">
            <v>59051.1</v>
          </cell>
          <cell r="P1736">
            <v>30000</v>
          </cell>
        </row>
        <row r="1737">
          <cell r="E1737" t="str">
            <v>II</v>
          </cell>
          <cell r="G1737" t="str">
            <v>Tenaga</v>
          </cell>
        </row>
        <row r="1738">
          <cell r="C1738">
            <v>59001.2</v>
          </cell>
          <cell r="E1738">
            <v>1</v>
          </cell>
          <cell r="G1738" t="str">
            <v>Mandor</v>
          </cell>
          <cell r="J1738" t="str">
            <v>OH</v>
          </cell>
          <cell r="K1738">
            <v>3.3999999999999998E-3</v>
          </cell>
          <cell r="M1738">
            <v>35000</v>
          </cell>
          <cell r="O1738">
            <v>119</v>
          </cell>
          <cell r="Q1738">
            <v>289.11784689220997</v>
          </cell>
          <cell r="U1738">
            <v>0.1</v>
          </cell>
          <cell r="V1738">
            <v>1</v>
          </cell>
        </row>
        <row r="1739">
          <cell r="C1739">
            <v>59011.199999999997</v>
          </cell>
          <cell r="E1739">
            <v>2</v>
          </cell>
          <cell r="G1739" t="str">
            <v>Pekerja</v>
          </cell>
          <cell r="H1739" t="str">
            <v>(penghampar)</v>
          </cell>
          <cell r="J1739" t="str">
            <v>OH</v>
          </cell>
          <cell r="K1739">
            <v>1.38E-2</v>
          </cell>
          <cell r="M1739">
            <v>20000</v>
          </cell>
          <cell r="O1739">
            <v>276</v>
          </cell>
          <cell r="Q1739">
            <v>72.279461723052492</v>
          </cell>
          <cell r="U1739">
            <v>0.4</v>
          </cell>
          <cell r="V1739">
            <v>1</v>
          </cell>
        </row>
        <row r="1740">
          <cell r="C1740">
            <v>59021.2</v>
          </cell>
          <cell r="E1740" t="str">
            <v/>
          </cell>
          <cell r="J1740">
            <v>0</v>
          </cell>
          <cell r="K1740">
            <v>0</v>
          </cell>
          <cell r="M1740">
            <v>0</v>
          </cell>
          <cell r="O1740">
            <v>0</v>
          </cell>
          <cell r="Q1740">
            <v>0</v>
          </cell>
          <cell r="V1740">
            <v>1</v>
          </cell>
        </row>
        <row r="1741">
          <cell r="C1741">
            <v>59031.199999999997</v>
          </cell>
          <cell r="E1741" t="str">
            <v/>
          </cell>
          <cell r="J1741">
            <v>0</v>
          </cell>
          <cell r="K1741">
            <v>0</v>
          </cell>
          <cell r="M1741">
            <v>0</v>
          </cell>
          <cell r="O1741">
            <v>0</v>
          </cell>
          <cell r="Q1741">
            <v>0</v>
          </cell>
          <cell r="V1741">
            <v>1</v>
          </cell>
        </row>
        <row r="1742">
          <cell r="C1742">
            <v>59041.2</v>
          </cell>
          <cell r="E1742" t="str">
            <v/>
          </cell>
          <cell r="J1742">
            <v>0</v>
          </cell>
          <cell r="K1742">
            <v>0</v>
          </cell>
          <cell r="M1742">
            <v>0</v>
          </cell>
          <cell r="O1742">
            <v>0</v>
          </cell>
          <cell r="Q1742">
            <v>0</v>
          </cell>
          <cell r="V1742">
            <v>1</v>
          </cell>
        </row>
        <row r="1743">
          <cell r="C1743">
            <v>59051.199999999997</v>
          </cell>
          <cell r="P1743">
            <v>395</v>
          </cell>
        </row>
        <row r="1745">
          <cell r="E1745" t="str">
            <v>III</v>
          </cell>
          <cell r="G1745" t="str">
            <v>Alat</v>
          </cell>
        </row>
        <row r="1746">
          <cell r="C1746">
            <v>59001.3</v>
          </cell>
          <cell r="E1746">
            <v>1</v>
          </cell>
          <cell r="G1746" t="str">
            <v>Bulldozer D65</v>
          </cell>
          <cell r="H1746" t="str">
            <v>(collect)</v>
          </cell>
          <cell r="J1746" t="str">
            <v>jam</v>
          </cell>
          <cell r="K1746">
            <v>9.8299999999999998E-2</v>
          </cell>
          <cell r="M1746">
            <v>335455</v>
          </cell>
          <cell r="O1746">
            <v>32975.22</v>
          </cell>
          <cell r="Q1746">
            <v>10.162772217167118</v>
          </cell>
          <cell r="R1746">
            <v>10.162772217167118</v>
          </cell>
          <cell r="U1746">
            <v>0.40641026555983484</v>
          </cell>
          <cell r="V1746">
            <v>1</v>
          </cell>
        </row>
        <row r="1747">
          <cell r="C1747">
            <v>59011.3</v>
          </cell>
          <cell r="E1747">
            <v>2</v>
          </cell>
          <cell r="G1747" t="str">
            <v>Excavator, 0.7 m3</v>
          </cell>
          <cell r="J1747" t="str">
            <v>jam</v>
          </cell>
          <cell r="K1747">
            <v>0.1542</v>
          </cell>
          <cell r="M1747">
            <v>239115</v>
          </cell>
          <cell r="O1747">
            <v>36871.53</v>
          </cell>
          <cell r="Q1747">
            <v>6.4845846153846161</v>
          </cell>
          <cell r="R1747">
            <v>6.4845846153846169</v>
          </cell>
          <cell r="U1747">
            <v>0.6369343914186899</v>
          </cell>
          <cell r="V1747">
            <v>1</v>
          </cell>
        </row>
        <row r="1748">
          <cell r="C1748">
            <v>59021.3</v>
          </cell>
          <cell r="E1748">
            <v>3</v>
          </cell>
          <cell r="G1748" t="str">
            <v>Dump Truck 6 ton</v>
          </cell>
          <cell r="J1748" t="str">
            <v>jam</v>
          </cell>
          <cell r="K1748">
            <v>0.24210000000000001</v>
          </cell>
          <cell r="M1748">
            <v>75740</v>
          </cell>
          <cell r="O1748">
            <v>18336.650000000001</v>
          </cell>
          <cell r="Q1748">
            <v>4.1302549556030002</v>
          </cell>
          <cell r="R1748">
            <v>4.1302549556030002</v>
          </cell>
          <cell r="U1748">
            <v>1</v>
          </cell>
          <cell r="V1748">
            <v>1</v>
          </cell>
        </row>
        <row r="1749">
          <cell r="C1749">
            <v>59031.3</v>
          </cell>
          <cell r="E1749">
            <v>4</v>
          </cell>
          <cell r="G1749" t="str">
            <v>Vibratory Roller 2.5 ton</v>
          </cell>
          <cell r="J1749" t="str">
            <v>jam</v>
          </cell>
          <cell r="K1749">
            <v>0.22839999999999999</v>
          </cell>
          <cell r="M1749">
            <v>102505</v>
          </cell>
          <cell r="O1749">
            <v>23412.14</v>
          </cell>
          <cell r="Q1749">
            <v>4.3774829999999998</v>
          </cell>
          <cell r="R1749">
            <v>4.3774829999999998</v>
          </cell>
          <cell r="U1749">
            <v>0.94352278594868333</v>
          </cell>
          <cell r="V1749">
            <v>1</v>
          </cell>
        </row>
        <row r="1750">
          <cell r="C1750">
            <v>59041.3</v>
          </cell>
          <cell r="E1750" t="str">
            <v/>
          </cell>
          <cell r="J1750">
            <v>0</v>
          </cell>
          <cell r="K1750">
            <v>0</v>
          </cell>
          <cell r="M1750">
            <v>0</v>
          </cell>
          <cell r="O1750">
            <v>0</v>
          </cell>
          <cell r="Q1750">
            <v>0</v>
          </cell>
          <cell r="U1750">
            <v>0</v>
          </cell>
          <cell r="V1750">
            <v>1</v>
          </cell>
        </row>
        <row r="1751">
          <cell r="C1751">
            <v>59051.3</v>
          </cell>
          <cell r="P1751">
            <v>111595.54</v>
          </cell>
        </row>
        <row r="1752">
          <cell r="E1752" t="str">
            <v>Sub Total</v>
          </cell>
          <cell r="O1752">
            <v>141990.53999999998</v>
          </cell>
        </row>
        <row r="1753">
          <cell r="E1753" t="str">
            <v>Biaya Tidak Langsung dan Laba</v>
          </cell>
          <cell r="J1753">
            <v>0.1</v>
          </cell>
          <cell r="O1753">
            <v>14199.05</v>
          </cell>
        </row>
        <row r="1754">
          <cell r="E1754" t="str">
            <v>Jumlah Harga</v>
          </cell>
          <cell r="O1754">
            <v>156189.58999999997</v>
          </cell>
        </row>
        <row r="1755">
          <cell r="D1755">
            <v>59005</v>
          </cell>
          <cell r="E1755" t="str">
            <v>Harga Satuan Pekerjaan</v>
          </cell>
          <cell r="J1755" t="str">
            <v>m3</v>
          </cell>
          <cell r="K1755" t="str">
            <v/>
          </cell>
          <cell r="O1755">
            <v>15618.958999999997</v>
          </cell>
        </row>
        <row r="1762">
          <cell r="E1762" t="str">
            <v>Analisa Harga Satuan (Breakdown of Unit Rate)</v>
          </cell>
        </row>
        <row r="1764">
          <cell r="E1764" t="str">
            <v>Lokasi</v>
          </cell>
          <cell r="I1764" t="str">
            <v>:</v>
          </cell>
          <cell r="J1764" t="str">
            <v>Proyek PLB, Paket LCB-6 Lot-4</v>
          </cell>
        </row>
        <row r="1765">
          <cell r="D1765">
            <v>60000</v>
          </cell>
          <cell r="E1765" t="str">
            <v>No. Item</v>
          </cell>
          <cell r="I1765" t="str">
            <v>:</v>
          </cell>
          <cell r="J1765" t="str">
            <v>4-3-1</v>
          </cell>
          <cell r="Q1765" t="str">
            <v>4-3-1</v>
          </cell>
          <cell r="R1765">
            <v>0</v>
          </cell>
          <cell r="U1765" t="str">
            <v>HSP Per</v>
          </cell>
        </row>
        <row r="1766">
          <cell r="C1766">
            <v>60000</v>
          </cell>
          <cell r="D1766">
            <v>60000</v>
          </cell>
          <cell r="E1766" t="str">
            <v>Item Pekerjaan</v>
          </cell>
          <cell r="I1766" t="str">
            <v>:</v>
          </cell>
          <cell r="J1766" t="str">
            <v>Rehabilitasi untuk saluran pembuang yang sudah ada (normalisasi)</v>
          </cell>
          <cell r="Q1766" t="str">
            <v>Volume</v>
          </cell>
          <cell r="R1766" t="str">
            <v>=</v>
          </cell>
          <cell r="S1766">
            <v>19687.5</v>
          </cell>
          <cell r="T1766" t="str">
            <v>m3</v>
          </cell>
          <cell r="U1766">
            <v>100</v>
          </cell>
          <cell r="V1766" t="str">
            <v>m3</v>
          </cell>
        </row>
        <row r="1767">
          <cell r="Q1767" t="str">
            <v>UPAH</v>
          </cell>
          <cell r="R1767" t="str">
            <v>BAHAN</v>
          </cell>
          <cell r="S1767" t="str">
            <v>ALAT</v>
          </cell>
        </row>
        <row r="1768">
          <cell r="D1768">
            <v>60000</v>
          </cell>
          <cell r="E1768" t="str">
            <v>Uraian Tugas</v>
          </cell>
          <cell r="I1768" t="str">
            <v>:</v>
          </cell>
          <cell r="Q1768">
            <v>0</v>
          </cell>
          <cell r="R1768">
            <v>77</v>
          </cell>
          <cell r="S1768">
            <v>698793.40999999992</v>
          </cell>
        </row>
        <row r="1770">
          <cell r="D1770">
            <v>60000</v>
          </cell>
          <cell r="E1770" t="str">
            <v>Kapasitas Produksi</v>
          </cell>
          <cell r="I1770" t="str">
            <v>:</v>
          </cell>
          <cell r="J1770">
            <v>100</v>
          </cell>
          <cell r="K1770" t="str">
            <v>m3</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cell r="Q1772" t="str">
            <v>(Prod/Jam)/Nos</v>
          </cell>
          <cell r="R1772" t="str">
            <v>Prod/Jam</v>
          </cell>
          <cell r="S1772" t="str">
            <v>Jam Opr</v>
          </cell>
          <cell r="T1772" t="str">
            <v>Prod/Hari</v>
          </cell>
          <cell r="U1772" t="str">
            <v>Nos</v>
          </cell>
          <cell r="V1772" t="str">
            <v>Involve</v>
          </cell>
        </row>
        <row r="1773">
          <cell r="L1773" t="str">
            <v>(Rp.)</v>
          </cell>
          <cell r="N1773" t="str">
            <v>(Rp.)</v>
          </cell>
          <cell r="Q1773">
            <v>1</v>
          </cell>
          <cell r="R1773">
            <v>0.64845846153846165</v>
          </cell>
          <cell r="S1773">
            <v>7</v>
          </cell>
          <cell r="T1773">
            <v>4.5392092307692318</v>
          </cell>
        </row>
        <row r="1774">
          <cell r="E1774" t="str">
            <v>I</v>
          </cell>
          <cell r="G1774" t="str">
            <v>Bahan</v>
          </cell>
        </row>
        <row r="1775">
          <cell r="C1775">
            <v>60001.1</v>
          </cell>
          <cell r="E1775" t="str">
            <v/>
          </cell>
          <cell r="J1775">
            <v>0</v>
          </cell>
          <cell r="K1775">
            <v>0</v>
          </cell>
          <cell r="M1775">
            <v>0</v>
          </cell>
          <cell r="O1775">
            <v>0</v>
          </cell>
          <cell r="Q1775">
            <v>0</v>
          </cell>
          <cell r="U1775">
            <v>0</v>
          </cell>
          <cell r="V1775">
            <v>1</v>
          </cell>
        </row>
        <row r="1776">
          <cell r="C1776">
            <v>60011.1</v>
          </cell>
          <cell r="E1776" t="str">
            <v/>
          </cell>
          <cell r="J1776">
            <v>0</v>
          </cell>
          <cell r="K1776">
            <v>0</v>
          </cell>
          <cell r="M1776">
            <v>0</v>
          </cell>
          <cell r="O1776">
            <v>0</v>
          </cell>
          <cell r="Q1776">
            <v>0</v>
          </cell>
          <cell r="U1776">
            <v>0</v>
          </cell>
          <cell r="V1776">
            <v>1</v>
          </cell>
        </row>
        <row r="1777">
          <cell r="C1777">
            <v>60021.1</v>
          </cell>
          <cell r="E1777" t="str">
            <v/>
          </cell>
          <cell r="I1777" t="str">
            <v/>
          </cell>
          <cell r="J1777">
            <v>0</v>
          </cell>
          <cell r="K1777">
            <v>0</v>
          </cell>
          <cell r="M1777">
            <v>0</v>
          </cell>
          <cell r="O1777">
            <v>0</v>
          </cell>
          <cell r="Q1777">
            <v>0</v>
          </cell>
          <cell r="U1777">
            <v>0</v>
          </cell>
        </row>
        <row r="1778">
          <cell r="C1778">
            <v>60031.1</v>
          </cell>
          <cell r="E1778" t="str">
            <v/>
          </cell>
          <cell r="J1778">
            <v>0</v>
          </cell>
          <cell r="K1778">
            <v>0</v>
          </cell>
          <cell r="M1778">
            <v>0</v>
          </cell>
          <cell r="O1778">
            <v>0</v>
          </cell>
          <cell r="Q1778">
            <v>0</v>
          </cell>
          <cell r="U1778">
            <v>0</v>
          </cell>
        </row>
        <row r="1779">
          <cell r="C1779">
            <v>60041.1</v>
          </cell>
          <cell r="E1779" t="str">
            <v/>
          </cell>
          <cell r="J1779">
            <v>0</v>
          </cell>
          <cell r="K1779">
            <v>0</v>
          </cell>
          <cell r="M1779">
            <v>0</v>
          </cell>
          <cell r="O1779">
            <v>0</v>
          </cell>
          <cell r="Q1779">
            <v>0</v>
          </cell>
        </row>
        <row r="1780">
          <cell r="C1780">
            <v>60051.1</v>
          </cell>
          <cell r="P1780">
            <v>0</v>
          </cell>
        </row>
        <row r="1781">
          <cell r="E1781" t="str">
            <v>II</v>
          </cell>
          <cell r="G1781" t="str">
            <v>Tenaga</v>
          </cell>
        </row>
        <row r="1782">
          <cell r="C1782">
            <v>60001.2</v>
          </cell>
          <cell r="E1782">
            <v>1</v>
          </cell>
          <cell r="G1782" t="str">
            <v>Mandor</v>
          </cell>
          <cell r="J1782" t="str">
            <v>OH</v>
          </cell>
          <cell r="K1782">
            <v>2.2000000000000001E-3</v>
          </cell>
          <cell r="M1782">
            <v>35000</v>
          </cell>
          <cell r="O1782">
            <v>77</v>
          </cell>
          <cell r="Q1782">
            <v>453.92092307692315</v>
          </cell>
          <cell r="U1782">
            <v>0.01</v>
          </cell>
          <cell r="V1782">
            <v>1</v>
          </cell>
        </row>
        <row r="1783">
          <cell r="C1783">
            <v>60011.199999999997</v>
          </cell>
          <cell r="E1783" t="str">
            <v/>
          </cell>
          <cell r="J1783">
            <v>0</v>
          </cell>
          <cell r="K1783">
            <v>0</v>
          </cell>
          <cell r="M1783">
            <v>0</v>
          </cell>
          <cell r="O1783">
            <v>0</v>
          </cell>
          <cell r="Q1783">
            <v>0</v>
          </cell>
          <cell r="V1783">
            <v>1</v>
          </cell>
        </row>
        <row r="1784">
          <cell r="C1784">
            <v>60021.2</v>
          </cell>
          <cell r="E1784" t="str">
            <v/>
          </cell>
          <cell r="J1784">
            <v>0</v>
          </cell>
          <cell r="K1784">
            <v>0</v>
          </cell>
          <cell r="M1784">
            <v>0</v>
          </cell>
          <cell r="O1784">
            <v>0</v>
          </cell>
          <cell r="Q1784">
            <v>0</v>
          </cell>
          <cell r="V1784">
            <v>1</v>
          </cell>
        </row>
        <row r="1785">
          <cell r="C1785">
            <v>60031.199999999997</v>
          </cell>
          <cell r="E1785" t="str">
            <v/>
          </cell>
          <cell r="J1785">
            <v>0</v>
          </cell>
          <cell r="K1785">
            <v>0</v>
          </cell>
          <cell r="M1785">
            <v>0</v>
          </cell>
          <cell r="O1785">
            <v>0</v>
          </cell>
          <cell r="Q1785">
            <v>0</v>
          </cell>
          <cell r="V1785">
            <v>1</v>
          </cell>
        </row>
        <row r="1786">
          <cell r="C1786">
            <v>60041.2</v>
          </cell>
          <cell r="E1786" t="str">
            <v/>
          </cell>
          <cell r="J1786">
            <v>0</v>
          </cell>
          <cell r="K1786">
            <v>0</v>
          </cell>
          <cell r="M1786">
            <v>0</v>
          </cell>
          <cell r="O1786">
            <v>0</v>
          </cell>
          <cell r="Q1786">
            <v>0</v>
          </cell>
          <cell r="V1786">
            <v>1</v>
          </cell>
        </row>
        <row r="1787">
          <cell r="C1787">
            <v>60051.199999999997</v>
          </cell>
          <cell r="P1787">
            <v>77</v>
          </cell>
        </row>
        <row r="1789">
          <cell r="E1789" t="str">
            <v>III</v>
          </cell>
          <cell r="G1789" t="str">
            <v>Alat</v>
          </cell>
        </row>
        <row r="1790">
          <cell r="C1790">
            <v>60001.3</v>
          </cell>
          <cell r="E1790">
            <v>1</v>
          </cell>
          <cell r="G1790" t="str">
            <v>Excavator, 0.7 m3</v>
          </cell>
          <cell r="J1790" t="str">
            <v>jam</v>
          </cell>
          <cell r="K1790">
            <v>1.5421</v>
          </cell>
          <cell r="M1790">
            <v>239115</v>
          </cell>
          <cell r="O1790">
            <v>368739.24</v>
          </cell>
          <cell r="Q1790">
            <v>0.64845846153846165</v>
          </cell>
          <cell r="R1790">
            <v>0.64845846153846165</v>
          </cell>
          <cell r="U1790">
            <v>1</v>
          </cell>
          <cell r="V1790">
            <v>1</v>
          </cell>
        </row>
        <row r="1791">
          <cell r="C1791">
            <v>60011.3</v>
          </cell>
          <cell r="E1791">
            <v>2</v>
          </cell>
          <cell r="G1791" t="str">
            <v>Bulldozer D65</v>
          </cell>
          <cell r="H1791" t="str">
            <v>(level)</v>
          </cell>
          <cell r="J1791" t="str">
            <v>jam</v>
          </cell>
          <cell r="K1791">
            <v>0.9839</v>
          </cell>
          <cell r="M1791">
            <v>335455</v>
          </cell>
          <cell r="O1791">
            <v>330054.17</v>
          </cell>
          <cell r="Q1791">
            <v>1.0162772217167118</v>
          </cell>
          <cell r="R1791">
            <v>1.0162772217167118</v>
          </cell>
          <cell r="U1791">
            <v>0.63807241536229187</v>
          </cell>
          <cell r="V1791">
            <v>1</v>
          </cell>
        </row>
        <row r="1792">
          <cell r="C1792">
            <v>60021.3</v>
          </cell>
          <cell r="E1792" t="str">
            <v/>
          </cell>
          <cell r="J1792">
            <v>0</v>
          </cell>
          <cell r="K1792">
            <v>0</v>
          </cell>
          <cell r="M1792">
            <v>0</v>
          </cell>
          <cell r="O1792">
            <v>0</v>
          </cell>
          <cell r="Q1792">
            <v>0</v>
          </cell>
          <cell r="U1792">
            <v>0</v>
          </cell>
          <cell r="V1792">
            <v>1</v>
          </cell>
        </row>
        <row r="1793">
          <cell r="C1793">
            <v>60031.3</v>
          </cell>
          <cell r="E1793" t="str">
            <v/>
          </cell>
          <cell r="J1793">
            <v>0</v>
          </cell>
          <cell r="K1793">
            <v>0</v>
          </cell>
          <cell r="M1793">
            <v>0</v>
          </cell>
          <cell r="O1793">
            <v>0</v>
          </cell>
          <cell r="Q1793">
            <v>0</v>
          </cell>
          <cell r="U1793">
            <v>0</v>
          </cell>
          <cell r="V1793">
            <v>1</v>
          </cell>
        </row>
        <row r="1794">
          <cell r="C1794">
            <v>60041.3</v>
          </cell>
          <cell r="E1794" t="str">
            <v/>
          </cell>
          <cell r="J1794">
            <v>0</v>
          </cell>
          <cell r="K1794">
            <v>0</v>
          </cell>
          <cell r="M1794">
            <v>0</v>
          </cell>
          <cell r="O1794">
            <v>0</v>
          </cell>
          <cell r="Q1794">
            <v>0</v>
          </cell>
          <cell r="U1794">
            <v>0</v>
          </cell>
          <cell r="V1794">
            <v>1</v>
          </cell>
        </row>
        <row r="1795">
          <cell r="C1795">
            <v>60051.3</v>
          </cell>
          <cell r="P1795">
            <v>698793.40999999992</v>
          </cell>
        </row>
        <row r="1796">
          <cell r="E1796" t="str">
            <v>Sub Total</v>
          </cell>
          <cell r="O1796">
            <v>698870.40999999992</v>
          </cell>
        </row>
        <row r="1797">
          <cell r="E1797" t="str">
            <v>Biaya Tidak Langsung dan Laba</v>
          </cell>
          <cell r="J1797">
            <v>0.1</v>
          </cell>
          <cell r="O1797">
            <v>69887.039999999994</v>
          </cell>
        </row>
        <row r="1798">
          <cell r="E1798" t="str">
            <v>Jumlah Harga</v>
          </cell>
          <cell r="O1798">
            <v>768757.45</v>
          </cell>
        </row>
        <row r="1799">
          <cell r="D1799">
            <v>60005</v>
          </cell>
          <cell r="E1799" t="str">
            <v>Harga Satuan Pekerjaan</v>
          </cell>
          <cell r="J1799" t="str">
            <v>m3</v>
          </cell>
          <cell r="K1799" t="str">
            <v/>
          </cell>
          <cell r="O1799">
            <v>7687.5744999999997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CHECK"/>
      <sheetName val="SCHE"/>
      <sheetName val="SRT"/>
      <sheetName val="Rek"/>
      <sheetName val="BQ"/>
      <sheetName val="MJR"/>
      <sheetName val="Ana"/>
      <sheetName val="Met"/>
      <sheetName val="hsd"/>
      <sheetName val="Mob"/>
      <sheetName val="AN-E"/>
      <sheetName val="MOS"/>
      <sheetName val="ALAT"/>
      <sheetName val="GEL"/>
      <sheetName val="Form"/>
      <sheetName val="Lamp Mob"/>
      <sheetName val="STAF"/>
      <sheetName val="PENG."/>
      <sheetName val="Ana (2)"/>
      <sheetName val="Met Col"/>
      <sheetName val="Ana.Non "/>
      <sheetName val="Meth.Non"/>
      <sheetName val="PENG.2"/>
      <sheetName val="PENG.3"/>
      <sheetName val="ORG2"/>
      <sheetName val="CUR"/>
      <sheetName val="Minat"/>
      <sheetName val="Sheet1"/>
      <sheetName val="IND"/>
      <sheetName val="BOQ"/>
      <sheetName val="STF (2)"/>
      <sheetName val="alt-cimangkok"/>
      <sheetName val="SCH"/>
      <sheetName val="SUB"/>
      <sheetName val="DLM"/>
      <sheetName val="BALT"/>
      <sheetName val="LMP.1"/>
      <sheetName val="LMP.2"/>
      <sheetName val="RTN"/>
      <sheetName val="ANA (BAK)"/>
      <sheetName val="MET (BAK)"/>
      <sheetName val="CMK"/>
      <sheetName val="TM"/>
      <sheetName val="Basic Price"/>
      <sheetName val="Meth"/>
      <sheetName val="bahan"/>
      <sheetName val="Upah"/>
      <sheetName val="SCHEDULE"/>
      <sheetName val="hrgsat"/>
      <sheetName val="Analisa 2"/>
      <sheetName val="H.Satuan"/>
      <sheetName val="HARSAT-lain"/>
      <sheetName val="HARSAT-tanah"/>
      <sheetName val="Data"/>
      <sheetName val="PRICE"/>
      <sheetName val="Analisa Struktur Beton"/>
      <sheetName val="Analisa"/>
      <sheetName val="Material"/>
      <sheetName val="Analisa Harga Satuan"/>
      <sheetName val="Analisa STR"/>
      <sheetName val="Harga Satuan"/>
      <sheetName val="Metod TWR"/>
      <sheetName val="Hargamat"/>
      <sheetName val="BHN"/>
      <sheetName val="Bank"/>
      <sheetName val="O&amp;O-Alat"/>
      <sheetName val="HarSat"/>
      <sheetName val="REKTOR"/>
      <sheetName val="DEKAN"/>
      <sheetName val="Daftar Harga"/>
      <sheetName val="HS"/>
      <sheetName val="bahan dan upah"/>
      <sheetName val="Bab 6 -3(5)"/>
      <sheetName val="2.3(2) Gor"/>
      <sheetName val="8.4.2 Rambu"/>
      <sheetName val="4-Basic Price"/>
      <sheetName val="bj_matrial"/>
      <sheetName val="Harsat Bahan"/>
      <sheetName val="Harsat Upah"/>
      <sheetName val="rumus"/>
      <sheetName val="FORM X COST"/>
      <sheetName val="Bill 1 - 9"/>
      <sheetName val="Bill 12"/>
      <sheetName val="Bill 10"/>
      <sheetName val="BYALAT"/>
      <sheetName val="HSDALAT"/>
      <sheetName val="HSDMAT"/>
      <sheetName val="Meto"/>
      <sheetName val="H_Dasar"/>
      <sheetName val="catatan"/>
      <sheetName val="HS ALAT"/>
      <sheetName val="HSD ALAT"/>
      <sheetName val="HSD BAHAN"/>
      <sheetName val="HSD UPAH "/>
      <sheetName val="D.UPH&amp;PEK"/>
      <sheetName val="5-Peralatan"/>
      <sheetName val="ANL-HS ALAT"/>
      <sheetName val="AHSAT_ARS"/>
      <sheetName val="HSBU"/>
      <sheetName val="NP-2"/>
      <sheetName val="8.4(7)"/>
      <sheetName val="HARGA"/>
      <sheetName val="SATUAN"/>
      <sheetName val="A"/>
      <sheetName val="AT 1"/>
      <sheetName val="ALAT1 (2)"/>
      <sheetName val="R P"/>
      <sheetName val="DIV7"/>
      <sheetName val="hsp-STR-ARS"/>
      <sheetName val="Material&amp;Alat"/>
      <sheetName val="DB"/>
      <sheetName val="RKP-BOQ"/>
      <sheetName val="harga dasar"/>
      <sheetName val="HRG BHN"/>
      <sheetName val="NP"/>
      <sheetName val="SDM"/>
      <sheetName val="RAB"/>
      <sheetName val="map"/>
      <sheetName val="BBM-03"/>
      <sheetName val="meth hsl nego"/>
      <sheetName val="rekap"/>
      <sheetName val="asumsi"/>
      <sheetName val="hit. alat"/>
      <sheetName val="PESANTREN"/>
      <sheetName val="G"/>
      <sheetName val="Curup"/>
      <sheetName val="Prabu"/>
      <sheetName val="On Time"/>
      <sheetName val="daf-3(OK)"/>
      <sheetName val="daf-7(OK)"/>
      <sheetName val="HSD "/>
      <sheetName val="ANA bab 2"/>
      <sheetName val="JOB'S"/>
      <sheetName val="Analisa HSP"/>
      <sheetName val="H_Satuan"/>
      <sheetName val="Rkp Analisa"/>
      <sheetName val="Basic"/>
      <sheetName val="LOKASI RIG Litbang"/>
      <sheetName val="bahan upah"/>
    </sheetNames>
    <sheetDataSet>
      <sheetData sheetId="0" refreshError="1">
        <row r="1">
          <cell r="A1" t="str">
            <v>Bandung, 1 Agustus 2002</v>
          </cell>
        </row>
      </sheetData>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KA (2)"/>
      <sheetName val="daf-lokasi (2)"/>
      <sheetName val="daf-lokasi"/>
      <sheetName val="NOTA"/>
      <sheetName val="peta"/>
      <sheetName val="lk"/>
      <sheetName val="DPAL"/>
      <sheetName val="cover1"/>
      <sheetName val="himpunan"/>
      <sheetName val="DPA OK"/>
      <sheetName val="cros"/>
      <sheetName val="grafik"/>
      <sheetName val="FOTO"/>
      <sheetName val="H-BETON"/>
      <sheetName val="Sket lokasi"/>
      <sheetName val="sketsa"/>
      <sheetName val="cover"/>
      <sheetName val="SAMPUL"/>
      <sheetName val="Sheet1"/>
    </sheetNames>
    <sheetDataSet>
      <sheetData sheetId="0">
        <row r="32">
          <cell r="Y32" t="e">
            <v>#REF!</v>
          </cell>
        </row>
        <row r="49">
          <cell r="Y49" t="e">
            <v>#REF!</v>
          </cell>
        </row>
      </sheetData>
      <sheetData sheetId="1"/>
      <sheetData sheetId="2"/>
      <sheetData sheetId="3"/>
      <sheetData sheetId="4"/>
      <sheetData sheetId="5"/>
      <sheetData sheetId="6">
        <row r="245">
          <cell r="Y245">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row r="31">
          <cell r="N31">
            <v>0</v>
          </cell>
        </row>
      </sheetData>
      <sheetData sheetId="1" refreshError="1">
        <row r="17">
          <cell r="K17">
            <v>99440</v>
          </cell>
        </row>
        <row r="21">
          <cell r="K21">
            <v>88440</v>
          </cell>
        </row>
        <row r="23">
          <cell r="K23">
            <v>55220</v>
          </cell>
        </row>
        <row r="25">
          <cell r="K25">
            <v>55242</v>
          </cell>
        </row>
      </sheetData>
      <sheetData sheetId="2" refreshError="1">
        <row r="17">
          <cell r="L17">
            <v>257240.84</v>
          </cell>
        </row>
        <row r="18">
          <cell r="L18">
            <v>84715.34</v>
          </cell>
        </row>
        <row r="20">
          <cell r="L20">
            <v>94501</v>
          </cell>
        </row>
        <row r="23">
          <cell r="L23">
            <v>4033333</v>
          </cell>
        </row>
        <row r="24">
          <cell r="L24">
            <v>58080</v>
          </cell>
        </row>
        <row r="27">
          <cell r="L27">
            <v>35332</v>
          </cell>
        </row>
        <row r="33">
          <cell r="L33">
            <v>19481</v>
          </cell>
        </row>
        <row r="34">
          <cell r="L34">
            <v>19360</v>
          </cell>
        </row>
        <row r="35">
          <cell r="L35">
            <v>12936</v>
          </cell>
        </row>
      </sheetData>
      <sheetData sheetId="3"/>
      <sheetData sheetId="4"/>
      <sheetData sheetId="5" refreshError="1">
        <row r="76">
          <cell r="Q76">
            <v>74340.84</v>
          </cell>
        </row>
        <row r="178">
          <cell r="Q178">
            <v>30090.34</v>
          </cell>
        </row>
      </sheetData>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KPA"/>
      <sheetName val="Sampul"/>
      <sheetName val="Rekap"/>
      <sheetName val="informasi"/>
      <sheetName val="4-Basic Price"/>
      <sheetName val="Anl. Alat"/>
      <sheetName val="HARGA-ALAT"/>
      <sheetName val="aspal"/>
      <sheetName val="beton"/>
      <sheetName val="setapak"/>
      <sheetName val="D1 Aspal"/>
      <sheetName val="D1 Beton"/>
      <sheetName val="D1 Drain"/>
      <sheetName val="D1 Setapak"/>
      <sheetName val="D2"/>
      <sheetName val="D3"/>
      <sheetName val="D4"/>
      <sheetName val="D5"/>
      <sheetName val="D6"/>
      <sheetName val="D7"/>
      <sheetName val="D8"/>
      <sheetName val="LL aspal"/>
      <sheetName val="LL beton"/>
      <sheetName val="LL drain"/>
      <sheetName val="LL setapak"/>
      <sheetName val="MUTU"/>
      <sheetName val="Jembatan Sementara"/>
    </sheetNames>
    <sheetDataSet>
      <sheetData sheetId="0" refreshError="1"/>
      <sheetData sheetId="1">
        <row r="6">
          <cell r="C6" t="str">
            <v>MUKHYAR, ST</v>
          </cell>
        </row>
        <row r="7">
          <cell r="C7" t="str">
            <v>NIP. 19700413 200502 1 005</v>
          </cell>
        </row>
        <row r="10">
          <cell r="C10" t="str">
            <v>YULIUS ARES, ST</v>
          </cell>
        </row>
        <row r="11">
          <cell r="C11" t="str">
            <v>NIP. 19700704 200502 1 004</v>
          </cell>
        </row>
      </sheetData>
      <sheetData sheetId="2" refreshError="1"/>
      <sheetData sheetId="3" refreshError="1"/>
      <sheetData sheetId="4">
        <row r="1">
          <cell r="R1" t="str">
            <v>Medan, 03 Agustus 2018</v>
          </cell>
        </row>
        <row r="2">
          <cell r="R2" t="str">
            <v>DINAS PEKERJAAN UMUM KOTA MEDAN</v>
          </cell>
        </row>
        <row r="3">
          <cell r="R3" t="str">
            <v>TAHUN ANGGARAN 2018</v>
          </cell>
        </row>
        <row r="4">
          <cell r="R4" t="str">
            <v>KUASA PENGGUNA ANGGARAN / PENGGUNA BARANG</v>
          </cell>
        </row>
        <row r="6">
          <cell r="R6" t="str">
            <v>SELAKU PEJABAT PEMBUAT KOMITMEN</v>
          </cell>
        </row>
        <row r="26">
          <cell r="H26">
            <v>90</v>
          </cell>
        </row>
        <row r="112">
          <cell r="H112">
            <v>90</v>
          </cell>
        </row>
      </sheetData>
      <sheetData sheetId="5">
        <row r="8">
          <cell r="G8">
            <v>12820</v>
          </cell>
        </row>
      </sheetData>
      <sheetData sheetId="6" refreshError="1"/>
      <sheetData sheetId="7">
        <row r="18">
          <cell r="AB18">
            <v>9711041.8699999992</v>
          </cell>
        </row>
      </sheetData>
      <sheetData sheetId="8"/>
      <sheetData sheetId="9" refreshError="1"/>
      <sheetData sheetId="10" refreshError="1"/>
      <sheetData sheetId="11">
        <row r="85">
          <cell r="K85">
            <v>7137500</v>
          </cell>
        </row>
      </sheetData>
      <sheetData sheetId="12">
        <row r="85">
          <cell r="K85">
            <v>10450000</v>
          </cell>
        </row>
      </sheetData>
      <sheetData sheetId="13" refreshError="1"/>
      <sheetData sheetId="14">
        <row r="85">
          <cell r="K85">
            <v>3575000</v>
          </cell>
        </row>
      </sheetData>
      <sheetData sheetId="15">
        <row r="55">
          <cell r="N55">
            <v>154627.64000000001</v>
          </cell>
        </row>
      </sheetData>
      <sheetData sheetId="16">
        <row r="55">
          <cell r="M55">
            <v>229798.89</v>
          </cell>
        </row>
      </sheetData>
      <sheetData sheetId="17">
        <row r="55">
          <cell r="M55">
            <v>667906.54999999993</v>
          </cell>
        </row>
      </sheetData>
      <sheetData sheetId="18">
        <row r="54">
          <cell r="N54">
            <v>663500.33000000007</v>
          </cell>
        </row>
      </sheetData>
      <sheetData sheetId="19">
        <row r="55">
          <cell r="N55">
            <v>15036.42</v>
          </cell>
        </row>
      </sheetData>
      <sheetData sheetId="20">
        <row r="362">
          <cell r="N362">
            <v>2523242.38</v>
          </cell>
        </row>
      </sheetData>
      <sheetData sheetId="21">
        <row r="54">
          <cell r="N54">
            <v>565452.18999999994</v>
          </cell>
        </row>
      </sheetData>
      <sheetData sheetId="22">
        <row r="58">
          <cell r="I58">
            <v>3920000</v>
          </cell>
        </row>
      </sheetData>
      <sheetData sheetId="23">
        <row r="58">
          <cell r="I58">
            <v>5170000</v>
          </cell>
        </row>
      </sheetData>
      <sheetData sheetId="24" refreshError="1"/>
      <sheetData sheetId="25">
        <row r="122">
          <cell r="I122">
            <v>2170000</v>
          </cell>
        </row>
      </sheetData>
      <sheetData sheetId="26">
        <row r="34">
          <cell r="J34">
            <v>8550000</v>
          </cell>
        </row>
        <row r="73">
          <cell r="J73">
            <v>8550000</v>
          </cell>
        </row>
      </sheetData>
      <sheetData sheetId="27">
        <row r="57">
          <cell r="J57">
            <v>106932.79</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persiapan"/>
      <sheetName val="struktur"/>
      <sheetName val="arsitek"/>
      <sheetName val="ME"/>
      <sheetName val="Pek. Tambah Kurang"/>
      <sheetName val="anl sat"/>
      <sheetName val="dftr hrg"/>
      <sheetName val="AHS"/>
      <sheetName val="M,U,A"/>
      <sheetName val="VE"/>
    </sheetNames>
    <sheetDataSet>
      <sheetData sheetId="0" refreshError="1"/>
      <sheetData sheetId="1" refreshError="1"/>
      <sheetData sheetId="2" refreshError="1"/>
      <sheetData sheetId="3" refreshError="1"/>
      <sheetData sheetId="4" refreshError="1"/>
      <sheetData sheetId="5"/>
      <sheetData sheetId="6"/>
      <sheetData sheetId="7"/>
      <sheetData sheetId="8">
        <row r="20">
          <cell r="K20">
            <v>2075</v>
          </cell>
        </row>
        <row r="40">
          <cell r="K40">
            <v>66325</v>
          </cell>
        </row>
        <row r="61">
          <cell r="K61">
            <v>9162.5</v>
          </cell>
        </row>
        <row r="117">
          <cell r="K117">
            <v>28660975</v>
          </cell>
        </row>
        <row r="173">
          <cell r="K173">
            <v>10755.45</v>
          </cell>
        </row>
        <row r="263">
          <cell r="K263">
            <v>2207811.0499999998</v>
          </cell>
        </row>
        <row r="272">
          <cell r="K272">
            <v>3203873.1</v>
          </cell>
        </row>
        <row r="281">
          <cell r="K281">
            <v>4141453.7</v>
          </cell>
        </row>
        <row r="291">
          <cell r="K291">
            <v>4267064.875</v>
          </cell>
        </row>
        <row r="300">
          <cell r="K300">
            <v>3487403.7411111118</v>
          </cell>
        </row>
        <row r="309">
          <cell r="K309">
            <v>3019808.3788888892</v>
          </cell>
        </row>
        <row r="318">
          <cell r="K318">
            <v>4172605.9240873116</v>
          </cell>
        </row>
        <row r="327">
          <cell r="K327">
            <v>3706027.0027777776</v>
          </cell>
        </row>
        <row r="336">
          <cell r="K336">
            <v>3872649.53125</v>
          </cell>
        </row>
        <row r="345">
          <cell r="K345">
            <v>3431283.65</v>
          </cell>
        </row>
        <row r="354">
          <cell r="K354">
            <v>5168461.25</v>
          </cell>
        </row>
        <row r="367">
          <cell r="K367">
            <v>18780</v>
          </cell>
        </row>
        <row r="387">
          <cell r="K387">
            <v>60918.75</v>
          </cell>
        </row>
        <row r="398">
          <cell r="K398">
            <v>28504</v>
          </cell>
        </row>
        <row r="411">
          <cell r="K411">
            <v>94416.15</v>
          </cell>
        </row>
        <row r="422">
          <cell r="K422">
            <v>31440</v>
          </cell>
        </row>
        <row r="435">
          <cell r="K435">
            <v>414454.65</v>
          </cell>
        </row>
        <row r="448">
          <cell r="K448">
            <v>198214.65</v>
          </cell>
        </row>
        <row r="458">
          <cell r="K458">
            <v>503034.97555555555</v>
          </cell>
        </row>
        <row r="466">
          <cell r="K466">
            <v>119280.00000000001</v>
          </cell>
        </row>
        <row r="479">
          <cell r="K479">
            <v>59286.400000000001</v>
          </cell>
        </row>
        <row r="495">
          <cell r="K495">
            <v>75000</v>
          </cell>
        </row>
        <row r="508">
          <cell r="K508">
            <v>19125019</v>
          </cell>
        </row>
        <row r="516">
          <cell r="K516">
            <v>25662670</v>
          </cell>
        </row>
        <row r="524">
          <cell r="K524">
            <v>3805243</v>
          </cell>
        </row>
        <row r="532">
          <cell r="K532">
            <v>3729666</v>
          </cell>
        </row>
        <row r="540">
          <cell r="K540">
            <v>4232657</v>
          </cell>
        </row>
        <row r="548">
          <cell r="K548">
            <v>2895245</v>
          </cell>
        </row>
        <row r="556">
          <cell r="K556">
            <v>2795613</v>
          </cell>
        </row>
        <row r="564">
          <cell r="K564">
            <v>1939574</v>
          </cell>
        </row>
        <row r="572">
          <cell r="K572">
            <v>4500000</v>
          </cell>
        </row>
        <row r="580">
          <cell r="K580">
            <v>1185799</v>
          </cell>
        </row>
        <row r="588">
          <cell r="K588">
            <v>1745014</v>
          </cell>
        </row>
        <row r="596">
          <cell r="K596">
            <v>4269082</v>
          </cell>
        </row>
        <row r="604">
          <cell r="K604">
            <v>4355313</v>
          </cell>
        </row>
        <row r="612">
          <cell r="K612">
            <v>6013916</v>
          </cell>
        </row>
        <row r="620">
          <cell r="K620">
            <v>4070986</v>
          </cell>
        </row>
        <row r="628">
          <cell r="K628">
            <v>2719761</v>
          </cell>
        </row>
        <row r="636">
          <cell r="K636">
            <v>3295997</v>
          </cell>
        </row>
        <row r="644">
          <cell r="K644">
            <v>3821319</v>
          </cell>
        </row>
        <row r="652">
          <cell r="K652">
            <v>1407481</v>
          </cell>
        </row>
        <row r="660">
          <cell r="K660">
            <v>770316</v>
          </cell>
        </row>
        <row r="668">
          <cell r="K668">
            <v>4624593</v>
          </cell>
        </row>
        <row r="676">
          <cell r="K676">
            <v>4140290</v>
          </cell>
        </row>
        <row r="684">
          <cell r="K684">
            <v>2630855</v>
          </cell>
        </row>
        <row r="692">
          <cell r="K692">
            <v>1502532</v>
          </cell>
        </row>
        <row r="700">
          <cell r="K700">
            <v>4455883</v>
          </cell>
        </row>
        <row r="708">
          <cell r="K708">
            <v>563715</v>
          </cell>
        </row>
        <row r="716">
          <cell r="K716">
            <v>1065218</v>
          </cell>
        </row>
        <row r="724">
          <cell r="K724">
            <v>250000</v>
          </cell>
        </row>
        <row r="732">
          <cell r="K732">
            <v>500000</v>
          </cell>
        </row>
        <row r="740">
          <cell r="K740">
            <v>750000</v>
          </cell>
        </row>
        <row r="748">
          <cell r="K748">
            <v>500000</v>
          </cell>
        </row>
        <row r="759">
          <cell r="K759">
            <v>1628375</v>
          </cell>
        </row>
        <row r="766">
          <cell r="K766">
            <v>304500</v>
          </cell>
        </row>
        <row r="773">
          <cell r="K773">
            <v>881000</v>
          </cell>
        </row>
        <row r="783">
          <cell r="K783">
            <v>275812.5</v>
          </cell>
        </row>
        <row r="790">
          <cell r="K790">
            <v>1722490</v>
          </cell>
        </row>
        <row r="842">
          <cell r="K842">
            <v>200514.43238888885</v>
          </cell>
        </row>
        <row r="856">
          <cell r="K856">
            <v>93460.69748660826</v>
          </cell>
        </row>
        <row r="870">
          <cell r="K870">
            <v>104000.07052253083</v>
          </cell>
        </row>
        <row r="879">
          <cell r="K879">
            <v>52675</v>
          </cell>
        </row>
        <row r="895">
          <cell r="K895">
            <v>91866</v>
          </cell>
        </row>
      </sheetData>
      <sheetData sheetId="9">
        <row r="1">
          <cell r="M1">
            <v>1</v>
          </cell>
        </row>
      </sheetData>
      <sheetData sheetId="1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DISI-PROY"/>
      <sheetName val="JADUAL"/>
      <sheetName val="LIST-DATA"/>
      <sheetName val="PREBID"/>
      <sheetName val="SITE_VISIT"/>
      <sheetName val="FOTO"/>
      <sheetName val="PNWR-SUP&amp;SUB"/>
      <sheetName val="HARDAS-ALAT"/>
      <sheetName val="POL"/>
      <sheetName val="HARDAS-UPAH"/>
      <sheetName val="HARDAS-MAT"/>
      <sheetName val="dafupalt"/>
      <sheetName val="Evaluasi-PNWR"/>
      <sheetName val="BIALANG"/>
      <sheetName val="DAFALT"/>
      <sheetName val="Rekap"/>
      <sheetName val="BOQ"/>
      <sheetName val="SUBKON"/>
      <sheetName val="SCHEDULE"/>
      <sheetName val="BD-TAMPIL"/>
      <sheetName val="BIALANGSUNG"/>
      <sheetName val="BU "/>
      <sheetName val="FINALIS"/>
      <sheetName val="ANTEK-GAL"/>
      <sheetName val="ANTEK-TIMB"/>
      <sheetName val="ARS_KAS"/>
      <sheetName val="Pasbatu"/>
      <sheetName val="Beton"/>
      <sheetName val="K-Keruk"/>
      <sheetName val="KEBAL"/>
      <sheetName val="Sheet4"/>
      <sheetName val="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B4" t="str">
            <v>BIAYA  LANGSUNG</v>
          </cell>
          <cell r="X4" t="str">
            <v>BIAYA  LANGSUNG</v>
          </cell>
        </row>
        <row r="5">
          <cell r="B5" t="str">
            <v>Nama Proyek</v>
          </cell>
          <cell r="E5" t="str">
            <v>:</v>
          </cell>
          <cell r="F5" t="str">
            <v>Perbaikan Tanggul dan Pengerukan K. Bekasi</v>
          </cell>
          <cell r="T5" t="str">
            <v xml:space="preserve"> </v>
          </cell>
          <cell r="V5" t="str">
            <v xml:space="preserve"> </v>
          </cell>
          <cell r="X5" t="str">
            <v>Perbaikan Tanggul dan Pengerukan K. Bekasi</v>
          </cell>
        </row>
        <row r="6">
          <cell r="B6" t="str">
            <v>CALCULATION OF EQUIPMENT</v>
          </cell>
          <cell r="X6" t="str">
            <v>CALCULATION OF LABOUR</v>
          </cell>
          <cell r="AH6" t="str">
            <v>CALCULATION OF MATERIAL</v>
          </cell>
          <cell r="AR6" t="str">
            <v>BBM</v>
          </cell>
          <cell r="AU6" t="str">
            <v>UNIT PRICE                WORKS ITEM                (Rp.)</v>
          </cell>
          <cell r="AV6" t="str">
            <v>UNIT PRICE                  WORKS ITEM +                   (OVER HEAD &amp; PROFIT)</v>
          </cell>
        </row>
        <row r="7">
          <cell r="B7" t="str">
            <v>NO.</v>
          </cell>
          <cell r="C7" t="str">
            <v>WORKS  ITEM</v>
          </cell>
          <cell r="F7" t="str">
            <v>UNIT</v>
          </cell>
          <cell r="G7" t="str">
            <v>VOLUME</v>
          </cell>
          <cell r="H7" t="str">
            <v>EQUIPMENT</v>
          </cell>
          <cell r="J7" t="str">
            <v>TIME  EXCECUTION</v>
          </cell>
          <cell r="N7" t="str">
            <v>PRODUCTION   PER HOUR       (Couse Involve)</v>
          </cell>
          <cell r="O7" t="str">
            <v>INVOLVE</v>
          </cell>
          <cell r="P7" t="str">
            <v>OPERATION      HOUR</v>
          </cell>
          <cell r="Q7" t="str">
            <v>EQUIPMENT                       COEFFICIENT</v>
          </cell>
          <cell r="R7" t="str">
            <v>TOTAL         EQUIPMENT</v>
          </cell>
          <cell r="S7" t="str">
            <v>PRODUCTION        PER                      HOUR</v>
          </cell>
          <cell r="T7" t="str">
            <v>RATE            MACHINE             PER HOUR</v>
          </cell>
          <cell r="U7" t="str">
            <v>UNIT PRICE                  (Rp.)</v>
          </cell>
          <cell r="V7" t="str">
            <v>AMOUNT               PRICE                             (Rp.)</v>
          </cell>
          <cell r="X7" t="str">
            <v>NO.</v>
          </cell>
          <cell r="Y7" t="str">
            <v>LABOUR</v>
          </cell>
          <cell r="AA7" t="str">
            <v>COMPONENT</v>
          </cell>
          <cell r="AB7" t="str">
            <v>CONVERTION</v>
          </cell>
          <cell r="AC7" t="str">
            <v>COEFFICIENT</v>
          </cell>
          <cell r="AD7" t="str">
            <v>RATE        LABOUR      (Rp.)</v>
          </cell>
          <cell r="AE7" t="str">
            <v>UNIT PRICE             LABOUR                         (Rp.)</v>
          </cell>
          <cell r="AF7" t="str">
            <v>AMOUNT                 LABOUR PRICE              (RP.)</v>
          </cell>
          <cell r="AH7" t="str">
            <v>NO.</v>
          </cell>
          <cell r="AI7" t="str">
            <v>M A T E R I A L</v>
          </cell>
          <cell r="AK7" t="str">
            <v>UNIT</v>
          </cell>
          <cell r="AL7" t="str">
            <v>MATERIAL        COEFFICIENT</v>
          </cell>
          <cell r="AM7" t="str">
            <v>RATE               MATERIAL             (RP.)</v>
          </cell>
          <cell r="AN7" t="str">
            <v>UNIT PRICE                MATERIAL                               (Rp.)</v>
          </cell>
          <cell r="AO7" t="str">
            <v>AMOUNT                 MATERIAL PRICE                                 (RP.)</v>
          </cell>
          <cell r="AP7" t="str">
            <v>TOTAL           QUANTITY</v>
          </cell>
          <cell r="AQ7" t="str">
            <v>MATERIAL       COEFFICIENT</v>
          </cell>
          <cell r="AT7" t="str">
            <v xml:space="preserve"> </v>
          </cell>
        </row>
        <row r="8">
          <cell r="AC8" t="str">
            <v>PER</v>
          </cell>
          <cell r="AR8" t="str">
            <v>KHUSUS</v>
          </cell>
        </row>
        <row r="9">
          <cell r="J9" t="str">
            <v>DAY</v>
          </cell>
          <cell r="K9" t="str">
            <v>HOUR</v>
          </cell>
          <cell r="L9" t="str">
            <v>SHIFT</v>
          </cell>
          <cell r="M9" t="str">
            <v>TOTAL     HOUR</v>
          </cell>
          <cell r="AC9" t="str">
            <v>DAY</v>
          </cell>
          <cell r="AR9" t="str">
            <v>SOLAR</v>
          </cell>
        </row>
        <row r="10">
          <cell r="K10">
            <v>7</v>
          </cell>
          <cell r="AC10">
            <v>7</v>
          </cell>
          <cell r="AQ10" t="str">
            <v>Entry</v>
          </cell>
          <cell r="AV10">
            <v>7.0000000000000007E-2</v>
          </cell>
        </row>
        <row r="11">
          <cell r="A11">
            <v>1000</v>
          </cell>
          <cell r="B11" t="str">
            <v>2.5</v>
          </cell>
          <cell r="D11" t="str">
            <v>Galian tanah struktur</v>
          </cell>
          <cell r="F11" t="str">
            <v>m3</v>
          </cell>
          <cell r="G11">
            <v>2281</v>
          </cell>
          <cell r="I11" t="str">
            <v xml:space="preserve">                                                                                                                                                                                                                                                               </v>
          </cell>
          <cell r="J11">
            <v>17</v>
          </cell>
          <cell r="K11">
            <v>7</v>
          </cell>
          <cell r="L11">
            <v>1</v>
          </cell>
          <cell r="M11">
            <v>119</v>
          </cell>
          <cell r="Q11">
            <v>13376.6175</v>
          </cell>
          <cell r="S11">
            <v>19.492244210526316</v>
          </cell>
          <cell r="T11">
            <v>13668.233499999998</v>
          </cell>
          <cell r="U11">
            <v>12532.33</v>
          </cell>
          <cell r="V11">
            <v>1466544.5610702275</v>
          </cell>
          <cell r="X11" t="str">
            <v>2.5</v>
          </cell>
          <cell r="Z11" t="str">
            <v>Prod./Jam :</v>
          </cell>
          <cell r="AA11">
            <v>19.492244210526316</v>
          </cell>
          <cell r="AB11">
            <v>19.492244210526316</v>
          </cell>
          <cell r="AC11">
            <v>1</v>
          </cell>
          <cell r="AE11">
            <v>241.72</v>
          </cell>
          <cell r="AF11">
            <v>551363.32000000007</v>
          </cell>
          <cell r="AH11" t="str">
            <v>2.5</v>
          </cell>
          <cell r="AN11">
            <v>0</v>
          </cell>
          <cell r="AO11">
            <v>0</v>
          </cell>
          <cell r="AU11">
            <v>12774.05</v>
          </cell>
          <cell r="AV11">
            <v>13668.233499999998</v>
          </cell>
        </row>
        <row r="12">
          <cell r="A12">
            <v>1010</v>
          </cell>
          <cell r="B12">
            <v>550</v>
          </cell>
          <cell r="I12" t="str">
            <v>Hydr. Excavator 0.7 m3</v>
          </cell>
          <cell r="N12">
            <v>19.492244210526316</v>
          </cell>
          <cell r="O12">
            <v>1</v>
          </cell>
          <cell r="P12">
            <v>117.02090202462172</v>
          </cell>
          <cell r="Q12">
            <v>5.1299999999999998E-2</v>
          </cell>
          <cell r="R12">
            <v>0.98336892457665315</v>
          </cell>
          <cell r="S12">
            <v>19.492244210526316</v>
          </cell>
          <cell r="T12">
            <v>244295</v>
          </cell>
          <cell r="U12">
            <v>12532.33</v>
          </cell>
          <cell r="V12">
            <v>1466544.5610702275</v>
          </cell>
          <cell r="X12">
            <v>10</v>
          </cell>
          <cell r="Z12" t="str">
            <v>Mandor</v>
          </cell>
          <cell r="AA12">
            <v>0.25</v>
          </cell>
          <cell r="AB12">
            <v>3.5714285714285712E-2</v>
          </cell>
          <cell r="AC12">
            <v>1.8E-3</v>
          </cell>
          <cell r="AD12">
            <v>39900</v>
          </cell>
          <cell r="AE12">
            <v>71.819999999999993</v>
          </cell>
          <cell r="AF12">
            <v>163821.41999999998</v>
          </cell>
          <cell r="AH12" t="str">
            <v>MAT</v>
          </cell>
          <cell r="AJ12">
            <v>0</v>
          </cell>
          <cell r="AK12">
            <v>0</v>
          </cell>
          <cell r="AL12">
            <v>0</v>
          </cell>
          <cell r="AM12">
            <v>0</v>
          </cell>
          <cell r="AN12">
            <v>0</v>
          </cell>
          <cell r="AO12">
            <v>0</v>
          </cell>
          <cell r="AP12">
            <v>0</v>
          </cell>
          <cell r="AR12">
            <v>630.25067136013934</v>
          </cell>
          <cell r="AS12">
            <v>630.25067136013934</v>
          </cell>
          <cell r="AT12">
            <v>12285</v>
          </cell>
        </row>
        <row r="13">
          <cell r="A13">
            <v>1020</v>
          </cell>
          <cell r="B13" t="str">
            <v>ALT</v>
          </cell>
          <cell r="I13">
            <v>0</v>
          </cell>
          <cell r="N13">
            <v>0</v>
          </cell>
          <cell r="P13">
            <v>0</v>
          </cell>
          <cell r="Q13">
            <v>0</v>
          </cell>
          <cell r="R13">
            <v>0</v>
          </cell>
          <cell r="T13">
            <v>0</v>
          </cell>
          <cell r="U13">
            <v>0</v>
          </cell>
          <cell r="V13">
            <v>0</v>
          </cell>
          <cell r="X13">
            <v>100</v>
          </cell>
          <cell r="Z13" t="str">
            <v>Pekerja</v>
          </cell>
          <cell r="AA13">
            <v>1</v>
          </cell>
          <cell r="AB13">
            <v>0.14285714285714285</v>
          </cell>
          <cell r="AC13">
            <v>7.3000000000000001E-3</v>
          </cell>
          <cell r="AD13">
            <v>23275</v>
          </cell>
          <cell r="AE13">
            <v>169.9</v>
          </cell>
          <cell r="AF13">
            <v>387541.9</v>
          </cell>
          <cell r="AH13" t="str">
            <v>MAT</v>
          </cell>
          <cell r="AJ13">
            <v>0</v>
          </cell>
          <cell r="AK13">
            <v>0</v>
          </cell>
          <cell r="AL13">
            <v>0</v>
          </cell>
          <cell r="AM13">
            <v>0</v>
          </cell>
          <cell r="AN13">
            <v>0</v>
          </cell>
          <cell r="AO13">
            <v>0</v>
          </cell>
          <cell r="AP13">
            <v>0</v>
          </cell>
          <cell r="AS13">
            <v>0</v>
          </cell>
          <cell r="AT13">
            <v>0</v>
          </cell>
        </row>
        <row r="14">
          <cell r="A14">
            <v>1030</v>
          </cell>
          <cell r="B14" t="str">
            <v>ALT</v>
          </cell>
          <cell r="I14">
            <v>0</v>
          </cell>
          <cell r="N14">
            <v>0</v>
          </cell>
          <cell r="P14">
            <v>0</v>
          </cell>
          <cell r="Q14">
            <v>0</v>
          </cell>
          <cell r="R14">
            <v>0</v>
          </cell>
          <cell r="T14">
            <v>0</v>
          </cell>
          <cell r="U14">
            <v>0</v>
          </cell>
          <cell r="V14">
            <v>0</v>
          </cell>
          <cell r="X14" t="str">
            <v>UPH</v>
          </cell>
          <cell r="Z14">
            <v>0</v>
          </cell>
          <cell r="AB14">
            <v>0</v>
          </cell>
          <cell r="AC14">
            <v>0</v>
          </cell>
          <cell r="AD14">
            <v>0</v>
          </cell>
          <cell r="AE14">
            <v>0</v>
          </cell>
          <cell r="AF14">
            <v>0</v>
          </cell>
          <cell r="AH14" t="str">
            <v>MAT</v>
          </cell>
          <cell r="AJ14">
            <v>0</v>
          </cell>
          <cell r="AK14">
            <v>0</v>
          </cell>
          <cell r="AL14">
            <v>0</v>
          </cell>
          <cell r="AM14">
            <v>0</v>
          </cell>
          <cell r="AN14">
            <v>0</v>
          </cell>
          <cell r="AO14">
            <v>0</v>
          </cell>
          <cell r="AP14">
            <v>0</v>
          </cell>
          <cell r="AS14">
            <v>0</v>
          </cell>
        </row>
        <row r="15">
          <cell r="A15">
            <v>1040</v>
          </cell>
          <cell r="B15" t="str">
            <v>ALT</v>
          </cell>
          <cell r="I15">
            <v>0</v>
          </cell>
          <cell r="N15">
            <v>0</v>
          </cell>
          <cell r="P15">
            <v>0</v>
          </cell>
          <cell r="Q15">
            <v>0</v>
          </cell>
          <cell r="R15">
            <v>0</v>
          </cell>
          <cell r="T15">
            <v>0</v>
          </cell>
          <cell r="U15">
            <v>0</v>
          </cell>
          <cell r="V15">
            <v>0</v>
          </cell>
          <cell r="X15" t="str">
            <v>UPH</v>
          </cell>
          <cell r="Z15">
            <v>0</v>
          </cell>
          <cell r="AB15">
            <v>0</v>
          </cell>
          <cell r="AC15">
            <v>0</v>
          </cell>
          <cell r="AD15">
            <v>0</v>
          </cell>
          <cell r="AE15">
            <v>0</v>
          </cell>
          <cell r="AF15">
            <v>0</v>
          </cell>
          <cell r="AH15" t="str">
            <v>MAT</v>
          </cell>
          <cell r="AJ15">
            <v>0</v>
          </cell>
          <cell r="AK15">
            <v>0</v>
          </cell>
          <cell r="AL15">
            <v>0</v>
          </cell>
          <cell r="AM15">
            <v>0</v>
          </cell>
          <cell r="AN15">
            <v>0</v>
          </cell>
          <cell r="AO15">
            <v>0</v>
          </cell>
          <cell r="AP15">
            <v>0</v>
          </cell>
          <cell r="AS15">
            <v>0</v>
          </cell>
        </row>
        <row r="16">
          <cell r="A16">
            <v>1050</v>
          </cell>
          <cell r="B16" t="str">
            <v>ALT</v>
          </cell>
          <cell r="I16">
            <v>0</v>
          </cell>
          <cell r="N16">
            <v>0</v>
          </cell>
          <cell r="P16">
            <v>0</v>
          </cell>
          <cell r="Q16">
            <v>0</v>
          </cell>
          <cell r="R16">
            <v>0</v>
          </cell>
          <cell r="T16">
            <v>0</v>
          </cell>
          <cell r="U16">
            <v>0</v>
          </cell>
          <cell r="V16">
            <v>0</v>
          </cell>
          <cell r="X16" t="str">
            <v>UPH</v>
          </cell>
          <cell r="Z16">
            <v>0</v>
          </cell>
          <cell r="AB16">
            <v>0</v>
          </cell>
          <cell r="AC16">
            <v>0</v>
          </cell>
          <cell r="AD16">
            <v>0</v>
          </cell>
          <cell r="AE16">
            <v>0</v>
          </cell>
          <cell r="AF16">
            <v>0</v>
          </cell>
          <cell r="AH16" t="str">
            <v>MAT</v>
          </cell>
          <cell r="AJ16">
            <v>0</v>
          </cell>
          <cell r="AK16">
            <v>0</v>
          </cell>
          <cell r="AL16">
            <v>0</v>
          </cell>
          <cell r="AM16">
            <v>0</v>
          </cell>
          <cell r="AN16">
            <v>0</v>
          </cell>
          <cell r="AO16">
            <v>0</v>
          </cell>
          <cell r="AP16">
            <v>0</v>
          </cell>
          <cell r="AS16">
            <v>0</v>
          </cell>
        </row>
        <row r="17">
          <cell r="A17">
            <v>1060</v>
          </cell>
          <cell r="B17" t="str">
            <v>ALT</v>
          </cell>
          <cell r="I17">
            <v>0</v>
          </cell>
          <cell r="N17">
            <v>0</v>
          </cell>
          <cell r="P17">
            <v>0</v>
          </cell>
          <cell r="Q17">
            <v>0</v>
          </cell>
          <cell r="R17">
            <v>0</v>
          </cell>
          <cell r="T17">
            <v>0</v>
          </cell>
          <cell r="U17">
            <v>0</v>
          </cell>
          <cell r="V17">
            <v>0</v>
          </cell>
          <cell r="X17" t="str">
            <v>UPH</v>
          </cell>
          <cell r="Z17">
            <v>0</v>
          </cell>
          <cell r="AB17">
            <v>0</v>
          </cell>
          <cell r="AC17">
            <v>0</v>
          </cell>
          <cell r="AD17">
            <v>0</v>
          </cell>
          <cell r="AE17">
            <v>0</v>
          </cell>
          <cell r="AF17">
            <v>0</v>
          </cell>
          <cell r="AH17" t="str">
            <v>MAT</v>
          </cell>
          <cell r="AJ17">
            <v>0</v>
          </cell>
          <cell r="AK17">
            <v>0</v>
          </cell>
          <cell r="AL17">
            <v>0</v>
          </cell>
          <cell r="AM17">
            <v>0</v>
          </cell>
          <cell r="AN17">
            <v>0</v>
          </cell>
          <cell r="AO17">
            <v>0</v>
          </cell>
          <cell r="AP17">
            <v>0</v>
          </cell>
          <cell r="AS17">
            <v>0</v>
          </cell>
        </row>
        <row r="18">
          <cell r="A18">
            <v>1070</v>
          </cell>
          <cell r="B18" t="str">
            <v>ALT</v>
          </cell>
          <cell r="I18">
            <v>0</v>
          </cell>
          <cell r="N18">
            <v>0</v>
          </cell>
          <cell r="P18">
            <v>0</v>
          </cell>
          <cell r="Q18">
            <v>0</v>
          </cell>
          <cell r="R18">
            <v>0</v>
          </cell>
          <cell r="T18">
            <v>0</v>
          </cell>
          <cell r="U18">
            <v>0</v>
          </cell>
          <cell r="V18">
            <v>0</v>
          </cell>
          <cell r="X18" t="str">
            <v>UPH</v>
          </cell>
          <cell r="Z18">
            <v>0</v>
          </cell>
          <cell r="AB18">
            <v>0</v>
          </cell>
          <cell r="AC18">
            <v>0</v>
          </cell>
          <cell r="AD18">
            <v>0</v>
          </cell>
          <cell r="AE18">
            <v>0</v>
          </cell>
          <cell r="AF18">
            <v>0</v>
          </cell>
          <cell r="AH18" t="str">
            <v>MAT</v>
          </cell>
          <cell r="AJ18">
            <v>0</v>
          </cell>
          <cell r="AK18">
            <v>0</v>
          </cell>
          <cell r="AL18">
            <v>0</v>
          </cell>
          <cell r="AM18">
            <v>0</v>
          </cell>
          <cell r="AN18">
            <v>0</v>
          </cell>
          <cell r="AO18">
            <v>0</v>
          </cell>
          <cell r="AP18">
            <v>0</v>
          </cell>
          <cell r="AS18">
            <v>0</v>
          </cell>
        </row>
        <row r="19">
          <cell r="A19">
            <v>1080</v>
          </cell>
          <cell r="B19" t="str">
            <v>ALT</v>
          </cell>
          <cell r="I19">
            <v>0</v>
          </cell>
          <cell r="N19">
            <v>0</v>
          </cell>
          <cell r="P19">
            <v>0</v>
          </cell>
          <cell r="Q19">
            <v>0</v>
          </cell>
          <cell r="R19">
            <v>0</v>
          </cell>
          <cell r="T19">
            <v>0</v>
          </cell>
          <cell r="U19">
            <v>0</v>
          </cell>
          <cell r="V19">
            <v>0</v>
          </cell>
          <cell r="X19" t="str">
            <v>UPH</v>
          </cell>
          <cell r="Z19">
            <v>0</v>
          </cell>
          <cell r="AB19">
            <v>0</v>
          </cell>
          <cell r="AC19">
            <v>0</v>
          </cell>
          <cell r="AD19">
            <v>0</v>
          </cell>
          <cell r="AE19">
            <v>0</v>
          </cell>
          <cell r="AF19">
            <v>0</v>
          </cell>
          <cell r="AH19" t="str">
            <v>MAT</v>
          </cell>
          <cell r="AJ19">
            <v>0</v>
          </cell>
          <cell r="AK19">
            <v>0</v>
          </cell>
          <cell r="AL19">
            <v>0</v>
          </cell>
          <cell r="AM19">
            <v>0</v>
          </cell>
          <cell r="AN19">
            <v>0</v>
          </cell>
          <cell r="AO19">
            <v>0</v>
          </cell>
          <cell r="AP19">
            <v>0</v>
          </cell>
          <cell r="AS19">
            <v>0</v>
          </cell>
        </row>
        <row r="20">
          <cell r="A20">
            <v>1090</v>
          </cell>
          <cell r="B20" t="str">
            <v>ALT</v>
          </cell>
          <cell r="I20">
            <v>0</v>
          </cell>
          <cell r="N20">
            <v>0</v>
          </cell>
          <cell r="P20">
            <v>0</v>
          </cell>
          <cell r="Q20">
            <v>0</v>
          </cell>
          <cell r="R20">
            <v>0</v>
          </cell>
          <cell r="T20">
            <v>0</v>
          </cell>
          <cell r="U20">
            <v>0</v>
          </cell>
          <cell r="V20">
            <v>0</v>
          </cell>
          <cell r="X20" t="str">
            <v>UPH</v>
          </cell>
          <cell r="Z20">
            <v>0</v>
          </cell>
          <cell r="AB20">
            <v>0</v>
          </cell>
          <cell r="AC20">
            <v>0</v>
          </cell>
          <cell r="AD20">
            <v>0</v>
          </cell>
          <cell r="AE20">
            <v>0</v>
          </cell>
          <cell r="AF20">
            <v>0</v>
          </cell>
          <cell r="AH20" t="str">
            <v>MAT</v>
          </cell>
          <cell r="AJ20">
            <v>0</v>
          </cell>
          <cell r="AK20">
            <v>0</v>
          </cell>
          <cell r="AL20">
            <v>0</v>
          </cell>
          <cell r="AM20">
            <v>0</v>
          </cell>
          <cell r="AN20">
            <v>0</v>
          </cell>
          <cell r="AO20">
            <v>0</v>
          </cell>
          <cell r="AP20">
            <v>0</v>
          </cell>
          <cell r="AS20">
            <v>0</v>
          </cell>
        </row>
        <row r="21">
          <cell r="A21">
            <v>1100</v>
          </cell>
          <cell r="B21" t="str">
            <v>ALT</v>
          </cell>
          <cell r="I21">
            <v>0</v>
          </cell>
          <cell r="N21">
            <v>0</v>
          </cell>
          <cell r="P21">
            <v>0</v>
          </cell>
          <cell r="Q21">
            <v>0</v>
          </cell>
          <cell r="R21">
            <v>0</v>
          </cell>
          <cell r="T21">
            <v>0</v>
          </cell>
          <cell r="U21">
            <v>0</v>
          </cell>
          <cell r="V21">
            <v>0</v>
          </cell>
          <cell r="X21" t="str">
            <v>UPH</v>
          </cell>
          <cell r="Z21">
            <v>0</v>
          </cell>
          <cell r="AB21">
            <v>0</v>
          </cell>
          <cell r="AC21">
            <v>0</v>
          </cell>
          <cell r="AD21">
            <v>0</v>
          </cell>
          <cell r="AE21">
            <v>0</v>
          </cell>
          <cell r="AF21">
            <v>0</v>
          </cell>
          <cell r="AH21" t="str">
            <v>MAT</v>
          </cell>
          <cell r="AJ21">
            <v>0</v>
          </cell>
          <cell r="AK21">
            <v>0</v>
          </cell>
          <cell r="AL21">
            <v>0</v>
          </cell>
          <cell r="AM21">
            <v>0</v>
          </cell>
          <cell r="AN21">
            <v>0</v>
          </cell>
          <cell r="AO21">
            <v>0</v>
          </cell>
          <cell r="AP21">
            <v>0</v>
          </cell>
          <cell r="AS21">
            <v>0</v>
          </cell>
        </row>
        <row r="22">
          <cell r="A22">
            <v>1110</v>
          </cell>
          <cell r="B22" t="str">
            <v>ALT</v>
          </cell>
          <cell r="I22">
            <v>0</v>
          </cell>
          <cell r="N22">
            <v>0</v>
          </cell>
          <cell r="P22">
            <v>0</v>
          </cell>
          <cell r="Q22">
            <v>0</v>
          </cell>
          <cell r="R22">
            <v>0</v>
          </cell>
          <cell r="T22">
            <v>0</v>
          </cell>
          <cell r="U22">
            <v>0</v>
          </cell>
          <cell r="V22">
            <v>0</v>
          </cell>
          <cell r="X22" t="str">
            <v>UPH</v>
          </cell>
          <cell r="Z22">
            <v>0</v>
          </cell>
          <cell r="AB22">
            <v>0</v>
          </cell>
          <cell r="AC22">
            <v>0</v>
          </cell>
          <cell r="AD22">
            <v>0</v>
          </cell>
          <cell r="AE22">
            <v>0</v>
          </cell>
          <cell r="AF22">
            <v>0</v>
          </cell>
          <cell r="AH22" t="str">
            <v>MAT</v>
          </cell>
          <cell r="AJ22">
            <v>0</v>
          </cell>
          <cell r="AK22">
            <v>0</v>
          </cell>
          <cell r="AL22">
            <v>0</v>
          </cell>
          <cell r="AM22">
            <v>0</v>
          </cell>
          <cell r="AN22">
            <v>0</v>
          </cell>
          <cell r="AO22">
            <v>0</v>
          </cell>
          <cell r="AP22">
            <v>0</v>
          </cell>
          <cell r="AS22">
            <v>0</v>
          </cell>
        </row>
        <row r="23">
          <cell r="A23">
            <v>1120</v>
          </cell>
          <cell r="B23" t="str">
            <v>ALT</v>
          </cell>
          <cell r="I23">
            <v>0</v>
          </cell>
          <cell r="N23">
            <v>0</v>
          </cell>
          <cell r="P23">
            <v>0</v>
          </cell>
          <cell r="Q23">
            <v>0</v>
          </cell>
          <cell r="R23">
            <v>0</v>
          </cell>
          <cell r="T23">
            <v>0</v>
          </cell>
          <cell r="U23">
            <v>0</v>
          </cell>
          <cell r="V23">
            <v>0</v>
          </cell>
          <cell r="X23" t="str">
            <v>UPH</v>
          </cell>
          <cell r="Z23">
            <v>0</v>
          </cell>
          <cell r="AB23">
            <v>0</v>
          </cell>
          <cell r="AC23">
            <v>0</v>
          </cell>
          <cell r="AD23">
            <v>0</v>
          </cell>
          <cell r="AE23">
            <v>0</v>
          </cell>
          <cell r="AF23">
            <v>0</v>
          </cell>
          <cell r="AH23" t="str">
            <v>MAT</v>
          </cell>
          <cell r="AJ23">
            <v>0</v>
          </cell>
          <cell r="AK23">
            <v>0</v>
          </cell>
          <cell r="AL23">
            <v>0</v>
          </cell>
          <cell r="AM23">
            <v>0</v>
          </cell>
          <cell r="AN23">
            <v>0</v>
          </cell>
          <cell r="AO23">
            <v>0</v>
          </cell>
          <cell r="AP23">
            <v>0</v>
          </cell>
          <cell r="AS23">
            <v>0</v>
          </cell>
        </row>
        <row r="24">
          <cell r="A24">
            <v>1130</v>
          </cell>
          <cell r="B24" t="str">
            <v>ALT</v>
          </cell>
          <cell r="I24">
            <v>0</v>
          </cell>
          <cell r="N24">
            <v>0</v>
          </cell>
          <cell r="P24">
            <v>0</v>
          </cell>
          <cell r="Q24">
            <v>0</v>
          </cell>
          <cell r="R24">
            <v>0</v>
          </cell>
          <cell r="T24">
            <v>0</v>
          </cell>
          <cell r="U24">
            <v>0</v>
          </cell>
          <cell r="V24">
            <v>0</v>
          </cell>
          <cell r="X24" t="str">
            <v>UPH</v>
          </cell>
          <cell r="Z24">
            <v>0</v>
          </cell>
          <cell r="AB24">
            <v>0</v>
          </cell>
          <cell r="AC24">
            <v>0</v>
          </cell>
          <cell r="AD24">
            <v>0</v>
          </cell>
          <cell r="AE24">
            <v>0</v>
          </cell>
          <cell r="AF24">
            <v>0</v>
          </cell>
          <cell r="AH24" t="str">
            <v>MAT</v>
          </cell>
          <cell r="AJ24">
            <v>0</v>
          </cell>
          <cell r="AK24">
            <v>0</v>
          </cell>
          <cell r="AL24">
            <v>0</v>
          </cell>
          <cell r="AM24">
            <v>0</v>
          </cell>
          <cell r="AN24">
            <v>0</v>
          </cell>
          <cell r="AO24">
            <v>0</v>
          </cell>
          <cell r="AP24">
            <v>0</v>
          </cell>
          <cell r="AS24">
            <v>0</v>
          </cell>
        </row>
        <row r="25">
          <cell r="A25">
            <v>1140</v>
          </cell>
          <cell r="B25" t="str">
            <v>ALT</v>
          </cell>
          <cell r="I25">
            <v>0</v>
          </cell>
          <cell r="N25">
            <v>0</v>
          </cell>
          <cell r="P25">
            <v>0</v>
          </cell>
          <cell r="Q25">
            <v>0</v>
          </cell>
          <cell r="R25">
            <v>0</v>
          </cell>
          <cell r="T25">
            <v>0</v>
          </cell>
          <cell r="U25">
            <v>0</v>
          </cell>
          <cell r="V25">
            <v>0</v>
          </cell>
          <cell r="X25" t="str">
            <v>UPH</v>
          </cell>
          <cell r="Z25">
            <v>0</v>
          </cell>
          <cell r="AB25">
            <v>0</v>
          </cell>
          <cell r="AC25">
            <v>0</v>
          </cell>
          <cell r="AD25">
            <v>0</v>
          </cell>
          <cell r="AE25">
            <v>0</v>
          </cell>
          <cell r="AF25">
            <v>0</v>
          </cell>
          <cell r="AH25" t="str">
            <v>MAT</v>
          </cell>
          <cell r="AJ25">
            <v>0</v>
          </cell>
          <cell r="AK25">
            <v>0</v>
          </cell>
          <cell r="AL25">
            <v>0</v>
          </cell>
          <cell r="AM25">
            <v>0</v>
          </cell>
          <cell r="AN25">
            <v>0</v>
          </cell>
          <cell r="AO25">
            <v>0</v>
          </cell>
          <cell r="AP25">
            <v>0</v>
          </cell>
          <cell r="AS25">
            <v>0</v>
          </cell>
        </row>
        <row r="26">
          <cell r="A26">
            <v>1150</v>
          </cell>
          <cell r="B26" t="str">
            <v>ALT</v>
          </cell>
          <cell r="I26">
            <v>0</v>
          </cell>
          <cell r="N26">
            <v>0</v>
          </cell>
          <cell r="P26">
            <v>0</v>
          </cell>
          <cell r="Q26">
            <v>0</v>
          </cell>
          <cell r="R26">
            <v>0</v>
          </cell>
          <cell r="T26">
            <v>0</v>
          </cell>
          <cell r="U26">
            <v>0</v>
          </cell>
          <cell r="V26">
            <v>0</v>
          </cell>
          <cell r="X26" t="str">
            <v>UPH</v>
          </cell>
          <cell r="Z26">
            <v>0</v>
          </cell>
          <cell r="AB26">
            <v>0</v>
          </cell>
          <cell r="AC26">
            <v>0</v>
          </cell>
          <cell r="AD26">
            <v>0</v>
          </cell>
          <cell r="AE26">
            <v>0</v>
          </cell>
          <cell r="AF26">
            <v>0</v>
          </cell>
          <cell r="AH26" t="str">
            <v>MAT</v>
          </cell>
          <cell r="AJ26">
            <v>0</v>
          </cell>
          <cell r="AK26">
            <v>0</v>
          </cell>
          <cell r="AL26">
            <v>0</v>
          </cell>
          <cell r="AM26">
            <v>0</v>
          </cell>
          <cell r="AN26">
            <v>0</v>
          </cell>
          <cell r="AO26">
            <v>0</v>
          </cell>
          <cell r="AP26">
            <v>0</v>
          </cell>
          <cell r="AS26">
            <v>0</v>
          </cell>
        </row>
        <row r="27">
          <cell r="A27">
            <v>2000</v>
          </cell>
          <cell r="B27" t="str">
            <v>2.6</v>
          </cell>
          <cell r="D27" t="str">
            <v>Galian alur sungai termasuk buangan</v>
          </cell>
          <cell r="F27" t="str">
            <v>m3</v>
          </cell>
          <cell r="G27">
            <v>257000</v>
          </cell>
          <cell r="I27" t="str">
            <v xml:space="preserve">                                                                                                                                                                                                                                                               </v>
          </cell>
          <cell r="J27">
            <v>80</v>
          </cell>
          <cell r="K27">
            <v>10</v>
          </cell>
          <cell r="L27">
            <v>1</v>
          </cell>
          <cell r="M27">
            <v>800</v>
          </cell>
          <cell r="Q27">
            <v>25556.703900000004</v>
          </cell>
          <cell r="S27">
            <v>26.453759999999999</v>
          </cell>
          <cell r="T27">
            <v>25556.843000000004</v>
          </cell>
          <cell r="U27">
            <v>23581.660000000003</v>
          </cell>
          <cell r="V27">
            <v>339431529.67701966</v>
          </cell>
          <cell r="X27" t="str">
            <v>2.6</v>
          </cell>
          <cell r="Z27" t="str">
            <v>Prod./Jam :</v>
          </cell>
          <cell r="AA27">
            <v>26.453759999999999</v>
          </cell>
          <cell r="AB27">
            <v>26.453759999999999</v>
          </cell>
          <cell r="AC27">
            <v>1</v>
          </cell>
          <cell r="AE27">
            <v>303.24</v>
          </cell>
          <cell r="AF27">
            <v>77932680</v>
          </cell>
          <cell r="AH27" t="str">
            <v>2.6</v>
          </cell>
          <cell r="AN27">
            <v>0</v>
          </cell>
          <cell r="AO27">
            <v>0</v>
          </cell>
          <cell r="AU27">
            <v>23884.900000000005</v>
          </cell>
          <cell r="AV27">
            <v>25556.843000000004</v>
          </cell>
        </row>
        <row r="28">
          <cell r="A28">
            <v>2010</v>
          </cell>
          <cell r="B28">
            <v>540</v>
          </cell>
          <cell r="I28" t="str">
            <v>Hydr. Excavtor 0.4 m3</v>
          </cell>
          <cell r="N28">
            <v>26.453759999999999</v>
          </cell>
          <cell r="O28">
            <v>1</v>
          </cell>
          <cell r="P28">
            <v>9715.0650795954916</v>
          </cell>
          <cell r="Q28">
            <v>3.78E-2</v>
          </cell>
          <cell r="R28">
            <v>12.143831349494365</v>
          </cell>
          <cell r="S28">
            <v>26.453759999999999</v>
          </cell>
          <cell r="T28">
            <v>200945</v>
          </cell>
          <cell r="U28">
            <v>7595.72</v>
          </cell>
          <cell r="V28">
            <v>73792914.126385063</v>
          </cell>
          <cell r="X28">
            <v>10</v>
          </cell>
          <cell r="Z28" t="str">
            <v>Mandor</v>
          </cell>
          <cell r="AA28">
            <v>0.25</v>
          </cell>
          <cell r="AB28">
            <v>3.5714285714285712E-2</v>
          </cell>
          <cell r="AC28">
            <v>1.2999999999999999E-3</v>
          </cell>
          <cell r="AD28">
            <v>39900</v>
          </cell>
          <cell r="AE28">
            <v>51.87</v>
          </cell>
          <cell r="AF28">
            <v>13330590</v>
          </cell>
          <cell r="AH28" t="str">
            <v>MAT</v>
          </cell>
          <cell r="AJ28">
            <v>0</v>
          </cell>
          <cell r="AK28">
            <v>0</v>
          </cell>
          <cell r="AL28">
            <v>0</v>
          </cell>
          <cell r="AM28">
            <v>0</v>
          </cell>
          <cell r="AN28">
            <v>0</v>
          </cell>
          <cell r="AO28">
            <v>0</v>
          </cell>
          <cell r="AP28">
            <v>0</v>
          </cell>
          <cell r="AR28">
            <v>418.46603280592245</v>
          </cell>
          <cell r="AS28">
            <v>418.46603280592245</v>
          </cell>
          <cell r="AT28">
            <v>11069.999999999998</v>
          </cell>
        </row>
        <row r="29">
          <cell r="A29">
            <v>2020</v>
          </cell>
          <cell r="B29">
            <v>5500</v>
          </cell>
          <cell r="I29" t="str">
            <v>Phonton u/ Excavator</v>
          </cell>
          <cell r="N29">
            <v>13.22688</v>
          </cell>
          <cell r="O29">
            <v>1</v>
          </cell>
          <cell r="P29">
            <v>19430.130159190983</v>
          </cell>
          <cell r="Q29">
            <v>7.5600000000000001E-2</v>
          </cell>
          <cell r="R29">
            <v>24.287662698988729</v>
          </cell>
          <cell r="S29">
            <v>13.22688</v>
          </cell>
          <cell r="T29">
            <v>50350</v>
          </cell>
          <cell r="U29">
            <v>3806.46</v>
          </cell>
          <cell r="V29">
            <v>73960013.245754108</v>
          </cell>
          <cell r="X29">
            <v>100</v>
          </cell>
          <cell r="Z29" t="str">
            <v>Pekerja</v>
          </cell>
          <cell r="AA29">
            <v>2</v>
          </cell>
          <cell r="AB29">
            <v>0.2857142857142857</v>
          </cell>
          <cell r="AC29">
            <v>1.0800000000000001E-2</v>
          </cell>
          <cell r="AD29">
            <v>23275</v>
          </cell>
          <cell r="AE29">
            <v>251.37</v>
          </cell>
          <cell r="AF29">
            <v>64602090</v>
          </cell>
          <cell r="AH29" t="str">
            <v>MAT</v>
          </cell>
          <cell r="AJ29">
            <v>0</v>
          </cell>
          <cell r="AK29">
            <v>0</v>
          </cell>
          <cell r="AL29">
            <v>0</v>
          </cell>
          <cell r="AM29">
            <v>0</v>
          </cell>
          <cell r="AN29">
            <v>0</v>
          </cell>
          <cell r="AO29">
            <v>0</v>
          </cell>
          <cell r="AP29">
            <v>0</v>
          </cell>
          <cell r="AS29">
            <v>0</v>
          </cell>
          <cell r="AT29">
            <v>0</v>
          </cell>
        </row>
        <row r="30">
          <cell r="A30">
            <v>2030</v>
          </cell>
          <cell r="B30">
            <v>5600</v>
          </cell>
          <cell r="I30" t="str">
            <v>Barage</v>
          </cell>
          <cell r="N30">
            <v>13.22688</v>
          </cell>
          <cell r="O30">
            <v>1</v>
          </cell>
          <cell r="P30">
            <v>19430.130159190983</v>
          </cell>
          <cell r="Q30">
            <v>7.5600000000000001E-2</v>
          </cell>
          <cell r="R30">
            <v>24.287662698988729</v>
          </cell>
          <cell r="S30">
            <v>13.22688</v>
          </cell>
          <cell r="T30">
            <v>30000</v>
          </cell>
          <cell r="U30">
            <v>2268</v>
          </cell>
          <cell r="V30">
            <v>44067535.201045148</v>
          </cell>
          <cell r="X30" t="str">
            <v>UPH</v>
          </cell>
          <cell r="Z30">
            <v>0</v>
          </cell>
          <cell r="AB30">
            <v>0</v>
          </cell>
          <cell r="AC30">
            <v>0</v>
          </cell>
          <cell r="AD30">
            <v>0</v>
          </cell>
          <cell r="AE30">
            <v>0</v>
          </cell>
          <cell r="AF30">
            <v>0</v>
          </cell>
          <cell r="AH30" t="str">
            <v>MAT</v>
          </cell>
          <cell r="AJ30">
            <v>0</v>
          </cell>
          <cell r="AK30">
            <v>0</v>
          </cell>
          <cell r="AL30">
            <v>0</v>
          </cell>
          <cell r="AM30">
            <v>0</v>
          </cell>
          <cell r="AN30">
            <v>0</v>
          </cell>
          <cell r="AO30">
            <v>0</v>
          </cell>
          <cell r="AP30">
            <v>0</v>
          </cell>
          <cell r="AS30">
            <v>0</v>
          </cell>
        </row>
        <row r="31">
          <cell r="A31">
            <v>2040</v>
          </cell>
          <cell r="B31">
            <v>5700</v>
          </cell>
          <cell r="I31" t="str">
            <v>Perahu Penarik</v>
          </cell>
          <cell r="N31">
            <v>26.453759999999999</v>
          </cell>
          <cell r="O31">
            <v>1</v>
          </cell>
          <cell r="P31">
            <v>9715.0650795954916</v>
          </cell>
          <cell r="Q31">
            <v>3.78E-2</v>
          </cell>
          <cell r="R31">
            <v>12.143831349494365</v>
          </cell>
          <cell r="S31">
            <v>26.453759999999999</v>
          </cell>
          <cell r="T31">
            <v>26205</v>
          </cell>
          <cell r="U31">
            <v>990.54</v>
          </cell>
          <cell r="V31">
            <v>9623160.5639425181</v>
          </cell>
          <cell r="X31" t="str">
            <v>UPH</v>
          </cell>
          <cell r="Z31">
            <v>0</v>
          </cell>
          <cell r="AB31">
            <v>0</v>
          </cell>
          <cell r="AC31">
            <v>0</v>
          </cell>
          <cell r="AD31">
            <v>0</v>
          </cell>
          <cell r="AE31">
            <v>0</v>
          </cell>
          <cell r="AF31">
            <v>0</v>
          </cell>
          <cell r="AH31" t="str">
            <v>MAT</v>
          </cell>
          <cell r="AJ31">
            <v>0</v>
          </cell>
          <cell r="AK31">
            <v>0</v>
          </cell>
          <cell r="AL31">
            <v>0</v>
          </cell>
          <cell r="AM31">
            <v>0</v>
          </cell>
          <cell r="AN31">
            <v>0</v>
          </cell>
          <cell r="AO31">
            <v>0</v>
          </cell>
          <cell r="AP31">
            <v>0</v>
          </cell>
          <cell r="AS31">
            <v>0</v>
          </cell>
        </row>
        <row r="32">
          <cell r="A32">
            <v>2050</v>
          </cell>
          <cell r="B32">
            <v>1530</v>
          </cell>
          <cell r="I32" t="str">
            <v>Dump Truck 6 t</v>
          </cell>
          <cell r="N32">
            <v>16.615090680698003</v>
          </cell>
          <cell r="O32">
            <v>1</v>
          </cell>
          <cell r="P32">
            <v>15467.866227089613</v>
          </cell>
          <cell r="Q32">
            <v>6.0100000000000001E-2</v>
          </cell>
          <cell r="R32">
            <v>19.334832783862016</v>
          </cell>
          <cell r="S32">
            <v>16.615090680698003</v>
          </cell>
          <cell r="T32">
            <v>148435</v>
          </cell>
          <cell r="U32">
            <v>8920.94</v>
          </cell>
          <cell r="V32">
            <v>137987906.53989282</v>
          </cell>
          <cell r="X32" t="str">
            <v>UPH</v>
          </cell>
          <cell r="Z32">
            <v>0</v>
          </cell>
          <cell r="AB32">
            <v>0</v>
          </cell>
          <cell r="AC32">
            <v>0</v>
          </cell>
          <cell r="AD32">
            <v>0</v>
          </cell>
          <cell r="AE32">
            <v>0</v>
          </cell>
          <cell r="AF32">
            <v>0</v>
          </cell>
          <cell r="AH32" t="str">
            <v>MAT</v>
          </cell>
          <cell r="AJ32">
            <v>0</v>
          </cell>
          <cell r="AK32">
            <v>0</v>
          </cell>
          <cell r="AL32">
            <v>0</v>
          </cell>
          <cell r="AM32">
            <v>0</v>
          </cell>
          <cell r="AN32">
            <v>0</v>
          </cell>
          <cell r="AO32">
            <v>0</v>
          </cell>
          <cell r="AP32">
            <v>0</v>
          </cell>
          <cell r="AS32">
            <v>0</v>
          </cell>
        </row>
        <row r="33">
          <cell r="A33">
            <v>2060</v>
          </cell>
          <cell r="B33" t="str">
            <v>ALT</v>
          </cell>
          <cell r="I33">
            <v>0</v>
          </cell>
          <cell r="N33">
            <v>0</v>
          </cell>
          <cell r="P33">
            <v>0</v>
          </cell>
          <cell r="Q33">
            <v>0</v>
          </cell>
          <cell r="R33">
            <v>0</v>
          </cell>
          <cell r="T33">
            <v>0</v>
          </cell>
          <cell r="U33">
            <v>0</v>
          </cell>
          <cell r="V33">
            <v>0</v>
          </cell>
          <cell r="X33" t="str">
            <v>UPH</v>
          </cell>
          <cell r="Z33">
            <v>0</v>
          </cell>
          <cell r="AB33">
            <v>0</v>
          </cell>
          <cell r="AC33">
            <v>0</v>
          </cell>
          <cell r="AD33">
            <v>0</v>
          </cell>
          <cell r="AE33">
            <v>0</v>
          </cell>
          <cell r="AF33">
            <v>0</v>
          </cell>
          <cell r="AH33" t="str">
            <v>MAT</v>
          </cell>
          <cell r="AJ33">
            <v>0</v>
          </cell>
          <cell r="AK33">
            <v>0</v>
          </cell>
          <cell r="AL33">
            <v>0</v>
          </cell>
          <cell r="AM33">
            <v>0</v>
          </cell>
          <cell r="AN33">
            <v>0</v>
          </cell>
          <cell r="AO33">
            <v>0</v>
          </cell>
          <cell r="AP33">
            <v>0</v>
          </cell>
          <cell r="AS33">
            <v>0</v>
          </cell>
        </row>
        <row r="34">
          <cell r="A34">
            <v>2070</v>
          </cell>
          <cell r="B34" t="str">
            <v>ALT</v>
          </cell>
          <cell r="I34">
            <v>0</v>
          </cell>
          <cell r="N34">
            <v>0</v>
          </cell>
          <cell r="P34">
            <v>0</v>
          </cell>
          <cell r="Q34">
            <v>0</v>
          </cell>
          <cell r="R34">
            <v>0</v>
          </cell>
          <cell r="T34">
            <v>0</v>
          </cell>
          <cell r="U34">
            <v>0</v>
          </cell>
          <cell r="V34">
            <v>0</v>
          </cell>
          <cell r="X34" t="str">
            <v>UPH</v>
          </cell>
          <cell r="Z34">
            <v>0</v>
          </cell>
          <cell r="AB34">
            <v>0</v>
          </cell>
          <cell r="AC34">
            <v>0</v>
          </cell>
          <cell r="AD34">
            <v>0</v>
          </cell>
          <cell r="AE34">
            <v>0</v>
          </cell>
          <cell r="AF34">
            <v>0</v>
          </cell>
          <cell r="AH34" t="str">
            <v>MAT</v>
          </cell>
          <cell r="AJ34">
            <v>0</v>
          </cell>
          <cell r="AK34">
            <v>0</v>
          </cell>
          <cell r="AL34">
            <v>0</v>
          </cell>
          <cell r="AM34">
            <v>0</v>
          </cell>
          <cell r="AN34">
            <v>0</v>
          </cell>
          <cell r="AO34">
            <v>0</v>
          </cell>
          <cell r="AP34">
            <v>0</v>
          </cell>
          <cell r="AS34">
            <v>0</v>
          </cell>
        </row>
        <row r="35">
          <cell r="A35">
            <v>2080</v>
          </cell>
          <cell r="B35" t="str">
            <v>ALT</v>
          </cell>
          <cell r="I35">
            <v>0</v>
          </cell>
          <cell r="N35">
            <v>0</v>
          </cell>
          <cell r="P35">
            <v>0</v>
          </cell>
          <cell r="Q35">
            <v>0</v>
          </cell>
          <cell r="R35">
            <v>0</v>
          </cell>
          <cell r="T35">
            <v>0</v>
          </cell>
          <cell r="U35">
            <v>0</v>
          </cell>
          <cell r="V35">
            <v>0</v>
          </cell>
          <cell r="X35" t="str">
            <v>UPH</v>
          </cell>
          <cell r="Z35">
            <v>0</v>
          </cell>
          <cell r="AB35">
            <v>0</v>
          </cell>
          <cell r="AC35">
            <v>0</v>
          </cell>
          <cell r="AD35">
            <v>0</v>
          </cell>
          <cell r="AE35">
            <v>0</v>
          </cell>
          <cell r="AF35">
            <v>0</v>
          </cell>
          <cell r="AH35" t="str">
            <v>MAT</v>
          </cell>
          <cell r="AJ35">
            <v>0</v>
          </cell>
          <cell r="AK35">
            <v>0</v>
          </cell>
          <cell r="AL35">
            <v>0</v>
          </cell>
          <cell r="AM35">
            <v>0</v>
          </cell>
          <cell r="AN35">
            <v>0</v>
          </cell>
          <cell r="AO35">
            <v>0</v>
          </cell>
          <cell r="AP35">
            <v>0</v>
          </cell>
          <cell r="AS35">
            <v>0</v>
          </cell>
        </row>
        <row r="36">
          <cell r="A36">
            <v>2090</v>
          </cell>
          <cell r="B36" t="str">
            <v>ALT</v>
          </cell>
          <cell r="I36">
            <v>0</v>
          </cell>
          <cell r="N36">
            <v>0</v>
          </cell>
          <cell r="P36">
            <v>0</v>
          </cell>
          <cell r="Q36">
            <v>0</v>
          </cell>
          <cell r="R36">
            <v>0</v>
          </cell>
          <cell r="T36">
            <v>0</v>
          </cell>
          <cell r="U36">
            <v>0</v>
          </cell>
          <cell r="V36">
            <v>0</v>
          </cell>
          <cell r="X36" t="str">
            <v>UPH</v>
          </cell>
          <cell r="Z36">
            <v>0</v>
          </cell>
          <cell r="AB36">
            <v>0</v>
          </cell>
          <cell r="AC36">
            <v>0</v>
          </cell>
          <cell r="AD36">
            <v>0</v>
          </cell>
          <cell r="AE36">
            <v>0</v>
          </cell>
          <cell r="AF36">
            <v>0</v>
          </cell>
          <cell r="AH36" t="str">
            <v>MAT</v>
          </cell>
          <cell r="AJ36">
            <v>0</v>
          </cell>
          <cell r="AK36">
            <v>0</v>
          </cell>
          <cell r="AL36">
            <v>0</v>
          </cell>
          <cell r="AM36">
            <v>0</v>
          </cell>
          <cell r="AN36">
            <v>0</v>
          </cell>
          <cell r="AO36">
            <v>0</v>
          </cell>
          <cell r="AP36">
            <v>0</v>
          </cell>
          <cell r="AS36">
            <v>0</v>
          </cell>
        </row>
        <row r="37">
          <cell r="A37">
            <v>2100</v>
          </cell>
          <cell r="B37" t="str">
            <v>ALT</v>
          </cell>
          <cell r="I37">
            <v>0</v>
          </cell>
          <cell r="N37">
            <v>0</v>
          </cell>
          <cell r="P37">
            <v>0</v>
          </cell>
          <cell r="Q37">
            <v>0</v>
          </cell>
          <cell r="R37">
            <v>0</v>
          </cell>
          <cell r="T37">
            <v>0</v>
          </cell>
          <cell r="U37">
            <v>0</v>
          </cell>
          <cell r="V37">
            <v>0</v>
          </cell>
          <cell r="X37" t="str">
            <v>UPH</v>
          </cell>
          <cell r="Z37">
            <v>0</v>
          </cell>
          <cell r="AB37">
            <v>0</v>
          </cell>
          <cell r="AC37">
            <v>0</v>
          </cell>
          <cell r="AD37">
            <v>0</v>
          </cell>
          <cell r="AE37">
            <v>0</v>
          </cell>
          <cell r="AF37">
            <v>0</v>
          </cell>
          <cell r="AH37" t="str">
            <v>MAT</v>
          </cell>
          <cell r="AJ37">
            <v>0</v>
          </cell>
          <cell r="AK37">
            <v>0</v>
          </cell>
          <cell r="AL37">
            <v>0</v>
          </cell>
          <cell r="AM37">
            <v>0</v>
          </cell>
          <cell r="AN37">
            <v>0</v>
          </cell>
          <cell r="AO37">
            <v>0</v>
          </cell>
          <cell r="AP37">
            <v>0</v>
          </cell>
          <cell r="AS37">
            <v>0</v>
          </cell>
        </row>
        <row r="38">
          <cell r="A38">
            <v>2110</v>
          </cell>
          <cell r="B38" t="str">
            <v>ALT</v>
          </cell>
          <cell r="I38">
            <v>0</v>
          </cell>
          <cell r="N38">
            <v>0</v>
          </cell>
          <cell r="P38">
            <v>0</v>
          </cell>
          <cell r="Q38">
            <v>0</v>
          </cell>
          <cell r="R38">
            <v>0</v>
          </cell>
          <cell r="T38">
            <v>0</v>
          </cell>
          <cell r="U38">
            <v>0</v>
          </cell>
          <cell r="V38">
            <v>0</v>
          </cell>
          <cell r="X38" t="str">
            <v>UPH</v>
          </cell>
          <cell r="Z38">
            <v>0</v>
          </cell>
          <cell r="AB38">
            <v>0</v>
          </cell>
          <cell r="AC38">
            <v>0</v>
          </cell>
          <cell r="AD38">
            <v>0</v>
          </cell>
          <cell r="AE38">
            <v>0</v>
          </cell>
          <cell r="AF38">
            <v>0</v>
          </cell>
          <cell r="AH38" t="str">
            <v>MAT</v>
          </cell>
          <cell r="AJ38">
            <v>0</v>
          </cell>
          <cell r="AK38">
            <v>0</v>
          </cell>
          <cell r="AL38">
            <v>0</v>
          </cell>
          <cell r="AM38">
            <v>0</v>
          </cell>
          <cell r="AN38">
            <v>0</v>
          </cell>
          <cell r="AO38">
            <v>0</v>
          </cell>
          <cell r="AP38">
            <v>0</v>
          </cell>
          <cell r="AS38">
            <v>0</v>
          </cell>
        </row>
        <row r="39">
          <cell r="A39">
            <v>2120</v>
          </cell>
          <cell r="B39" t="str">
            <v>ALT</v>
          </cell>
          <cell r="I39">
            <v>0</v>
          </cell>
          <cell r="N39">
            <v>0</v>
          </cell>
          <cell r="P39">
            <v>0</v>
          </cell>
          <cell r="Q39">
            <v>0</v>
          </cell>
          <cell r="R39">
            <v>0</v>
          </cell>
          <cell r="T39">
            <v>0</v>
          </cell>
          <cell r="U39">
            <v>0</v>
          </cell>
          <cell r="V39">
            <v>0</v>
          </cell>
          <cell r="X39" t="str">
            <v>UPH</v>
          </cell>
          <cell r="Z39">
            <v>0</v>
          </cell>
          <cell r="AB39">
            <v>0</v>
          </cell>
          <cell r="AC39">
            <v>0</v>
          </cell>
          <cell r="AD39">
            <v>0</v>
          </cell>
          <cell r="AE39">
            <v>0</v>
          </cell>
          <cell r="AF39">
            <v>0</v>
          </cell>
          <cell r="AH39" t="str">
            <v>MAT</v>
          </cell>
          <cell r="AJ39">
            <v>0</v>
          </cell>
          <cell r="AK39">
            <v>0</v>
          </cell>
          <cell r="AL39">
            <v>0</v>
          </cell>
          <cell r="AM39">
            <v>0</v>
          </cell>
          <cell r="AN39">
            <v>0</v>
          </cell>
          <cell r="AO39">
            <v>0</v>
          </cell>
          <cell r="AP39">
            <v>0</v>
          </cell>
          <cell r="AS39">
            <v>0</v>
          </cell>
        </row>
        <row r="40">
          <cell r="A40">
            <v>2130</v>
          </cell>
          <cell r="B40" t="str">
            <v>ALT</v>
          </cell>
          <cell r="I40">
            <v>0</v>
          </cell>
          <cell r="N40">
            <v>0</v>
          </cell>
          <cell r="P40">
            <v>0</v>
          </cell>
          <cell r="Q40">
            <v>0</v>
          </cell>
          <cell r="R40">
            <v>0</v>
          </cell>
          <cell r="T40">
            <v>0</v>
          </cell>
          <cell r="U40">
            <v>0</v>
          </cell>
          <cell r="V40">
            <v>0</v>
          </cell>
          <cell r="X40" t="str">
            <v>UPH</v>
          </cell>
          <cell r="Z40">
            <v>0</v>
          </cell>
          <cell r="AB40">
            <v>0</v>
          </cell>
          <cell r="AC40">
            <v>0</v>
          </cell>
          <cell r="AD40">
            <v>0</v>
          </cell>
          <cell r="AE40">
            <v>0</v>
          </cell>
          <cell r="AF40">
            <v>0</v>
          </cell>
          <cell r="AH40" t="str">
            <v>MAT</v>
          </cell>
          <cell r="AJ40">
            <v>0</v>
          </cell>
          <cell r="AK40">
            <v>0</v>
          </cell>
          <cell r="AL40">
            <v>0</v>
          </cell>
          <cell r="AM40">
            <v>0</v>
          </cell>
          <cell r="AN40">
            <v>0</v>
          </cell>
          <cell r="AO40">
            <v>0</v>
          </cell>
          <cell r="AP40">
            <v>0</v>
          </cell>
          <cell r="AS40">
            <v>0</v>
          </cell>
        </row>
        <row r="41">
          <cell r="A41">
            <v>2140</v>
          </cell>
          <cell r="B41" t="str">
            <v>ALT</v>
          </cell>
          <cell r="I41">
            <v>0</v>
          </cell>
          <cell r="N41">
            <v>0</v>
          </cell>
          <cell r="P41">
            <v>0</v>
          </cell>
          <cell r="Q41">
            <v>0</v>
          </cell>
          <cell r="R41">
            <v>0</v>
          </cell>
          <cell r="T41">
            <v>0</v>
          </cell>
          <cell r="U41">
            <v>0</v>
          </cell>
          <cell r="V41">
            <v>0</v>
          </cell>
          <cell r="X41" t="str">
            <v>UPH</v>
          </cell>
          <cell r="Z41">
            <v>0</v>
          </cell>
          <cell r="AB41">
            <v>0</v>
          </cell>
          <cell r="AC41">
            <v>0</v>
          </cell>
          <cell r="AD41">
            <v>0</v>
          </cell>
          <cell r="AE41">
            <v>0</v>
          </cell>
          <cell r="AF41">
            <v>0</v>
          </cell>
          <cell r="AH41" t="str">
            <v>MAT</v>
          </cell>
          <cell r="AJ41">
            <v>0</v>
          </cell>
          <cell r="AK41">
            <v>0</v>
          </cell>
          <cell r="AL41">
            <v>0</v>
          </cell>
          <cell r="AM41">
            <v>0</v>
          </cell>
          <cell r="AN41">
            <v>0</v>
          </cell>
          <cell r="AO41">
            <v>0</v>
          </cell>
          <cell r="AP41">
            <v>0</v>
          </cell>
          <cell r="AS41">
            <v>0</v>
          </cell>
        </row>
        <row r="42">
          <cell r="A42">
            <v>2150</v>
          </cell>
          <cell r="B42" t="str">
            <v>ALT</v>
          </cell>
          <cell r="I42">
            <v>0</v>
          </cell>
          <cell r="N42">
            <v>0</v>
          </cell>
          <cell r="P42">
            <v>0</v>
          </cell>
          <cell r="Q42">
            <v>0</v>
          </cell>
          <cell r="R42">
            <v>0</v>
          </cell>
          <cell r="T42">
            <v>0</v>
          </cell>
          <cell r="U42">
            <v>0</v>
          </cell>
          <cell r="V42">
            <v>0</v>
          </cell>
          <cell r="X42" t="str">
            <v>UPH</v>
          </cell>
          <cell r="Z42">
            <v>0</v>
          </cell>
          <cell r="AB42">
            <v>0</v>
          </cell>
          <cell r="AC42">
            <v>0</v>
          </cell>
          <cell r="AD42">
            <v>0</v>
          </cell>
          <cell r="AE42">
            <v>0</v>
          </cell>
          <cell r="AF42">
            <v>0</v>
          </cell>
          <cell r="AH42" t="str">
            <v>MAT</v>
          </cell>
          <cell r="AJ42">
            <v>0</v>
          </cell>
          <cell r="AK42">
            <v>0</v>
          </cell>
          <cell r="AL42">
            <v>0</v>
          </cell>
          <cell r="AM42">
            <v>0</v>
          </cell>
          <cell r="AN42">
            <v>0</v>
          </cell>
          <cell r="AO42">
            <v>0</v>
          </cell>
          <cell r="AP42">
            <v>0</v>
          </cell>
          <cell r="AS42">
            <v>0</v>
          </cell>
        </row>
        <row r="43">
          <cell r="A43">
            <v>113000</v>
          </cell>
          <cell r="B43" t="e">
            <v>#N/A</v>
          </cell>
          <cell r="D43" t="e">
            <v>#N/A</v>
          </cell>
          <cell r="F43" t="e">
            <v>#N/A</v>
          </cell>
          <cell r="G43" t="e">
            <v>#N/A</v>
          </cell>
          <cell r="I43" t="str">
            <v xml:space="preserve">                                                                                                                                                                                                                                                               </v>
          </cell>
          <cell r="J43">
            <v>100</v>
          </cell>
          <cell r="K43">
            <v>10</v>
          </cell>
          <cell r="L43">
            <v>1</v>
          </cell>
          <cell r="M43">
            <v>1000</v>
          </cell>
          <cell r="S43" t="e">
            <v>#REF!</v>
          </cell>
          <cell r="T43" t="e">
            <v>#REF!</v>
          </cell>
          <cell r="U43" t="e">
            <v>#REF!</v>
          </cell>
          <cell r="V43" t="e">
            <v>#REF!</v>
          </cell>
          <cell r="X43" t="e">
            <v>#N/A</v>
          </cell>
          <cell r="Z43" t="str">
            <v>Prod./Jam :</v>
          </cell>
          <cell r="AA43" t="e">
            <v>#REF!</v>
          </cell>
          <cell r="AB43" t="e">
            <v>#REF!</v>
          </cell>
          <cell r="AC43">
            <v>1</v>
          </cell>
          <cell r="AE43" t="e">
            <v>#REF!</v>
          </cell>
          <cell r="AF43" t="e">
            <v>#REF!</v>
          </cell>
          <cell r="AH43" t="e">
            <v>#N/A</v>
          </cell>
          <cell r="AN43">
            <v>0</v>
          </cell>
          <cell r="AO43" t="e">
            <v>#N/A</v>
          </cell>
          <cell r="AU43" t="e">
            <v>#REF!</v>
          </cell>
          <cell r="AV43" t="e">
            <v>#REF!</v>
          </cell>
        </row>
        <row r="44">
          <cell r="A44">
            <v>113010</v>
          </cell>
          <cell r="B44">
            <v>2730</v>
          </cell>
          <cell r="I44" t="str">
            <v>Dredger 1200 m3</v>
          </cell>
          <cell r="N44" t="e">
            <v>#REF!</v>
          </cell>
          <cell r="O44">
            <v>1</v>
          </cell>
          <cell r="P44" t="e">
            <v>#REF!</v>
          </cell>
          <cell r="Q44" t="e">
            <v>#REF!</v>
          </cell>
          <cell r="R44" t="e">
            <v>#REF!</v>
          </cell>
          <cell r="S44" t="e">
            <v>#REF!</v>
          </cell>
          <cell r="T44">
            <v>849900</v>
          </cell>
          <cell r="U44" t="e">
            <v>#REF!</v>
          </cell>
          <cell r="V44" t="e">
            <v>#REF!</v>
          </cell>
          <cell r="X44">
            <v>10</v>
          </cell>
          <cell r="Z44" t="str">
            <v>Mandor</v>
          </cell>
          <cell r="AA44">
            <v>0.25</v>
          </cell>
          <cell r="AB44" t="e">
            <v>#REF!</v>
          </cell>
          <cell r="AC44" t="e">
            <v>#REF!</v>
          </cell>
          <cell r="AD44">
            <v>39900</v>
          </cell>
          <cell r="AE44" t="e">
            <v>#REF!</v>
          </cell>
          <cell r="AF44" t="e">
            <v>#REF!</v>
          </cell>
          <cell r="AH44" t="str">
            <v>MAT</v>
          </cell>
          <cell r="AJ44">
            <v>0</v>
          </cell>
          <cell r="AK44">
            <v>0</v>
          </cell>
          <cell r="AL44">
            <v>0</v>
          </cell>
          <cell r="AM44">
            <v>0</v>
          </cell>
          <cell r="AN44">
            <v>0</v>
          </cell>
          <cell r="AO44" t="e">
            <v>#N/A</v>
          </cell>
          <cell r="AP44" t="e">
            <v>#N/A</v>
          </cell>
          <cell r="AR44" t="e">
            <v>#REF!</v>
          </cell>
          <cell r="AS44" t="e">
            <v>#REF!</v>
          </cell>
          <cell r="AT44">
            <v>202500</v>
          </cell>
          <cell r="AU44">
            <v>0.06</v>
          </cell>
        </row>
        <row r="45">
          <cell r="A45">
            <v>113020</v>
          </cell>
          <cell r="B45">
            <v>2731</v>
          </cell>
          <cell r="F45">
            <v>0</v>
          </cell>
          <cell r="G45">
            <v>0</v>
          </cell>
          <cell r="I45" t="str">
            <v>Pipa Buang (350 m/m x 5.5 m)</v>
          </cell>
          <cell r="N45">
            <v>0.5</v>
          </cell>
          <cell r="O45">
            <v>1</v>
          </cell>
          <cell r="P45" t="e">
            <v>#N/A</v>
          </cell>
          <cell r="Q45" t="e">
            <v>#N/A</v>
          </cell>
          <cell r="R45" t="e">
            <v>#N/A</v>
          </cell>
          <cell r="S45">
            <v>0.5</v>
          </cell>
          <cell r="T45">
            <v>500</v>
          </cell>
          <cell r="U45" t="e">
            <v>#N/A</v>
          </cell>
          <cell r="V45" t="e">
            <v>#N/A</v>
          </cell>
          <cell r="X45">
            <v>100</v>
          </cell>
          <cell r="Z45" t="str">
            <v>Pekerja</v>
          </cell>
          <cell r="AA45">
            <v>3</v>
          </cell>
          <cell r="AB45" t="e">
            <v>#REF!</v>
          </cell>
          <cell r="AC45" t="e">
            <v>#REF!</v>
          </cell>
          <cell r="AD45">
            <v>23275</v>
          </cell>
          <cell r="AE45" t="e">
            <v>#REF!</v>
          </cell>
          <cell r="AF45" t="e">
            <v>#REF!</v>
          </cell>
          <cell r="AH45" t="str">
            <v>MAT</v>
          </cell>
          <cell r="AJ45">
            <v>0</v>
          </cell>
          <cell r="AK45">
            <v>0</v>
          </cell>
          <cell r="AL45">
            <v>0</v>
          </cell>
          <cell r="AM45">
            <v>0</v>
          </cell>
          <cell r="AN45">
            <v>0</v>
          </cell>
          <cell r="AO45" t="e">
            <v>#N/A</v>
          </cell>
          <cell r="AP45" t="e">
            <v>#N/A</v>
          </cell>
          <cell r="AS45">
            <v>0</v>
          </cell>
          <cell r="AT45">
            <v>0</v>
          </cell>
          <cell r="AU45">
            <v>1.4999999999999999E-2</v>
          </cell>
        </row>
        <row r="46">
          <cell r="A46">
            <v>113030</v>
          </cell>
          <cell r="B46">
            <v>2733</v>
          </cell>
          <cell r="F46">
            <v>0</v>
          </cell>
          <cell r="G46">
            <v>0</v>
          </cell>
          <cell r="I46" t="str">
            <v>Ponton (90 mm x 4.5 m)</v>
          </cell>
          <cell r="N46">
            <v>0.9</v>
          </cell>
          <cell r="O46">
            <v>1</v>
          </cell>
          <cell r="P46" t="e">
            <v>#N/A</v>
          </cell>
          <cell r="Q46" t="e">
            <v>#N/A</v>
          </cell>
          <cell r="R46" t="e">
            <v>#N/A</v>
          </cell>
          <cell r="S46">
            <v>0.9</v>
          </cell>
          <cell r="T46">
            <v>1000</v>
          </cell>
          <cell r="U46" t="e">
            <v>#N/A</v>
          </cell>
          <cell r="V46" t="e">
            <v>#N/A</v>
          </cell>
          <cell r="X46" t="str">
            <v>UPH</v>
          </cell>
          <cell r="Z46">
            <v>0</v>
          </cell>
          <cell r="AB46" t="e">
            <v>#REF!</v>
          </cell>
          <cell r="AC46" t="e">
            <v>#REF!</v>
          </cell>
          <cell r="AD46">
            <v>0</v>
          </cell>
          <cell r="AE46" t="e">
            <v>#REF!</v>
          </cell>
          <cell r="AF46" t="e">
            <v>#REF!</v>
          </cell>
          <cell r="AH46" t="str">
            <v>MAT</v>
          </cell>
          <cell r="AJ46">
            <v>0</v>
          </cell>
          <cell r="AK46">
            <v>0</v>
          </cell>
          <cell r="AL46">
            <v>0</v>
          </cell>
          <cell r="AM46">
            <v>0</v>
          </cell>
          <cell r="AN46">
            <v>0</v>
          </cell>
          <cell r="AO46" t="e">
            <v>#N/A</v>
          </cell>
          <cell r="AP46" t="e">
            <v>#N/A</v>
          </cell>
          <cell r="AS46">
            <v>0</v>
          </cell>
          <cell r="AT46">
            <v>0</v>
          </cell>
        </row>
        <row r="47">
          <cell r="A47">
            <v>113040</v>
          </cell>
          <cell r="B47">
            <v>2732</v>
          </cell>
          <cell r="F47">
            <v>0</v>
          </cell>
          <cell r="G47">
            <v>0</v>
          </cell>
          <cell r="I47" t="str">
            <v>Rubber Joint (350 m/m x 1 m)</v>
          </cell>
          <cell r="N47">
            <v>1.25</v>
          </cell>
          <cell r="O47">
            <v>1</v>
          </cell>
          <cell r="P47" t="e">
            <v>#N/A</v>
          </cell>
          <cell r="Q47" t="e">
            <v>#N/A</v>
          </cell>
          <cell r="R47" t="e">
            <v>#N/A</v>
          </cell>
          <cell r="S47">
            <v>1.25</v>
          </cell>
          <cell r="T47">
            <v>1500</v>
          </cell>
          <cell r="U47" t="e">
            <v>#N/A</v>
          </cell>
          <cell r="V47" t="e">
            <v>#N/A</v>
          </cell>
          <cell r="X47" t="str">
            <v>UPH</v>
          </cell>
          <cell r="Z47">
            <v>0</v>
          </cell>
          <cell r="AB47" t="e">
            <v>#REF!</v>
          </cell>
          <cell r="AC47" t="e">
            <v>#REF!</v>
          </cell>
          <cell r="AD47">
            <v>0</v>
          </cell>
          <cell r="AE47" t="e">
            <v>#REF!</v>
          </cell>
          <cell r="AF47" t="e">
            <v>#REF!</v>
          </cell>
          <cell r="AH47" t="str">
            <v>MAT</v>
          </cell>
          <cell r="AJ47">
            <v>0</v>
          </cell>
          <cell r="AK47">
            <v>0</v>
          </cell>
          <cell r="AL47">
            <v>0</v>
          </cell>
          <cell r="AM47">
            <v>0</v>
          </cell>
          <cell r="AN47">
            <v>0</v>
          </cell>
          <cell r="AO47" t="e">
            <v>#N/A</v>
          </cell>
          <cell r="AP47" t="e">
            <v>#N/A</v>
          </cell>
          <cell r="AS47">
            <v>0</v>
          </cell>
          <cell r="AT47">
            <v>0</v>
          </cell>
        </row>
        <row r="48">
          <cell r="A48">
            <v>113050</v>
          </cell>
          <cell r="B48">
            <v>2735</v>
          </cell>
          <cell r="G48">
            <v>0</v>
          </cell>
          <cell r="I48" t="str">
            <v>Tug Boat</v>
          </cell>
          <cell r="N48" t="e">
            <v>#REF!</v>
          </cell>
          <cell r="O48">
            <v>1</v>
          </cell>
          <cell r="P48" t="e">
            <v>#REF!</v>
          </cell>
          <cell r="Q48" t="e">
            <v>#REF!</v>
          </cell>
          <cell r="R48" t="e">
            <v>#REF!</v>
          </cell>
          <cell r="S48" t="e">
            <v>#REF!</v>
          </cell>
          <cell r="T48">
            <v>100150</v>
          </cell>
          <cell r="U48" t="e">
            <v>#REF!</v>
          </cell>
          <cell r="V48" t="e">
            <v>#REF!</v>
          </cell>
          <cell r="X48" t="str">
            <v>UPH</v>
          </cell>
          <cell r="Z48">
            <v>0</v>
          </cell>
          <cell r="AB48" t="e">
            <v>#REF!</v>
          </cell>
          <cell r="AC48" t="e">
            <v>#REF!</v>
          </cell>
          <cell r="AD48">
            <v>0</v>
          </cell>
          <cell r="AE48" t="e">
            <v>#REF!</v>
          </cell>
          <cell r="AF48" t="e">
            <v>#REF!</v>
          </cell>
          <cell r="AH48" t="str">
            <v>MAT</v>
          </cell>
          <cell r="AJ48">
            <v>0</v>
          </cell>
          <cell r="AK48">
            <v>0</v>
          </cell>
          <cell r="AL48">
            <v>0</v>
          </cell>
          <cell r="AM48">
            <v>0</v>
          </cell>
          <cell r="AN48">
            <v>0</v>
          </cell>
          <cell r="AO48" t="e">
            <v>#N/A</v>
          </cell>
          <cell r="AP48" t="e">
            <v>#N/A</v>
          </cell>
          <cell r="AS48" t="e">
            <v>#REF!</v>
          </cell>
          <cell r="AT48">
            <v>20250</v>
          </cell>
        </row>
        <row r="49">
          <cell r="A49">
            <v>113060</v>
          </cell>
          <cell r="B49">
            <v>2736</v>
          </cell>
          <cell r="G49" t="e">
            <v>#REF!</v>
          </cell>
          <cell r="I49" t="str">
            <v>Boster Pump</v>
          </cell>
          <cell r="N49" t="e">
            <v>#REF!</v>
          </cell>
          <cell r="O49">
            <v>1</v>
          </cell>
          <cell r="P49" t="e">
            <v>#REF!</v>
          </cell>
          <cell r="Q49" t="e">
            <v>#REF!</v>
          </cell>
          <cell r="R49" t="e">
            <v>#REF!</v>
          </cell>
          <cell r="S49" t="e">
            <v>#REF!</v>
          </cell>
          <cell r="T49">
            <v>291600</v>
          </cell>
          <cell r="U49" t="e">
            <v>#REF!</v>
          </cell>
          <cell r="V49" t="e">
            <v>#REF!</v>
          </cell>
          <cell r="X49" t="str">
            <v>UPH</v>
          </cell>
          <cell r="Z49">
            <v>0</v>
          </cell>
          <cell r="AB49" t="e">
            <v>#REF!</v>
          </cell>
          <cell r="AC49" t="e">
            <v>#REF!</v>
          </cell>
          <cell r="AD49">
            <v>0</v>
          </cell>
          <cell r="AE49" t="e">
            <v>#REF!</v>
          </cell>
          <cell r="AF49" t="e">
            <v>#REF!</v>
          </cell>
          <cell r="AH49" t="str">
            <v>MAT</v>
          </cell>
          <cell r="AJ49">
            <v>0</v>
          </cell>
          <cell r="AK49">
            <v>0</v>
          </cell>
          <cell r="AL49">
            <v>0</v>
          </cell>
          <cell r="AM49">
            <v>0</v>
          </cell>
          <cell r="AN49">
            <v>0</v>
          </cell>
          <cell r="AO49" t="e">
            <v>#N/A</v>
          </cell>
          <cell r="AP49" t="e">
            <v>#N/A</v>
          </cell>
          <cell r="AS49" t="e">
            <v>#REF!</v>
          </cell>
          <cell r="AT49">
            <v>148500</v>
          </cell>
        </row>
        <row r="50">
          <cell r="A50">
            <v>113070</v>
          </cell>
          <cell r="B50" t="str">
            <v>ALT</v>
          </cell>
          <cell r="G50" t="e">
            <v>#REF!</v>
          </cell>
          <cell r="I50">
            <v>0</v>
          </cell>
          <cell r="N50">
            <v>0</v>
          </cell>
          <cell r="P50">
            <v>0</v>
          </cell>
          <cell r="Q50">
            <v>0</v>
          </cell>
          <cell r="R50">
            <v>0</v>
          </cell>
          <cell r="T50">
            <v>0</v>
          </cell>
          <cell r="U50">
            <v>0</v>
          </cell>
          <cell r="V50">
            <v>0</v>
          </cell>
          <cell r="X50" t="str">
            <v>UPH</v>
          </cell>
          <cell r="Z50">
            <v>0</v>
          </cell>
          <cell r="AB50" t="e">
            <v>#REF!</v>
          </cell>
          <cell r="AC50" t="e">
            <v>#REF!</v>
          </cell>
          <cell r="AD50">
            <v>0</v>
          </cell>
          <cell r="AE50" t="e">
            <v>#REF!</v>
          </cell>
          <cell r="AF50" t="e">
            <v>#REF!</v>
          </cell>
          <cell r="AH50" t="str">
            <v>MAT</v>
          </cell>
          <cell r="AJ50">
            <v>0</v>
          </cell>
          <cell r="AK50">
            <v>0</v>
          </cell>
          <cell r="AL50">
            <v>0</v>
          </cell>
          <cell r="AM50">
            <v>0</v>
          </cell>
          <cell r="AN50">
            <v>0</v>
          </cell>
          <cell r="AO50" t="e">
            <v>#N/A</v>
          </cell>
          <cell r="AP50" t="e">
            <v>#N/A</v>
          </cell>
          <cell r="AS50">
            <v>0</v>
          </cell>
          <cell r="AT50">
            <v>0</v>
          </cell>
        </row>
        <row r="51">
          <cell r="A51">
            <v>113080</v>
          </cell>
          <cell r="B51" t="str">
            <v>ALT</v>
          </cell>
          <cell r="G51" t="e">
            <v>#REF!</v>
          </cell>
          <cell r="I51">
            <v>0</v>
          </cell>
          <cell r="N51">
            <v>0</v>
          </cell>
          <cell r="P51">
            <v>0</v>
          </cell>
          <cell r="Q51">
            <v>0</v>
          </cell>
          <cell r="R51">
            <v>0</v>
          </cell>
          <cell r="T51">
            <v>0</v>
          </cell>
          <cell r="U51">
            <v>0</v>
          </cell>
          <cell r="V51">
            <v>0</v>
          </cell>
          <cell r="X51" t="str">
            <v>UPH</v>
          </cell>
          <cell r="Z51">
            <v>0</v>
          </cell>
          <cell r="AB51" t="e">
            <v>#REF!</v>
          </cell>
          <cell r="AC51" t="e">
            <v>#REF!</v>
          </cell>
          <cell r="AD51">
            <v>0</v>
          </cell>
          <cell r="AE51" t="e">
            <v>#REF!</v>
          </cell>
          <cell r="AF51" t="e">
            <v>#REF!</v>
          </cell>
          <cell r="AH51" t="str">
            <v>MAT</v>
          </cell>
          <cell r="AJ51">
            <v>0</v>
          </cell>
          <cell r="AK51">
            <v>0</v>
          </cell>
          <cell r="AL51">
            <v>0</v>
          </cell>
          <cell r="AM51">
            <v>0</v>
          </cell>
          <cell r="AN51">
            <v>0</v>
          </cell>
          <cell r="AO51" t="e">
            <v>#N/A</v>
          </cell>
          <cell r="AP51" t="e">
            <v>#N/A</v>
          </cell>
          <cell r="AS51">
            <v>0</v>
          </cell>
          <cell r="AT51">
            <v>0</v>
          </cell>
        </row>
        <row r="52">
          <cell r="A52">
            <v>113090</v>
          </cell>
          <cell r="B52" t="str">
            <v>ALT</v>
          </cell>
          <cell r="I52">
            <v>0</v>
          </cell>
          <cell r="N52">
            <v>0</v>
          </cell>
          <cell r="P52">
            <v>0</v>
          </cell>
          <cell r="Q52">
            <v>0</v>
          </cell>
          <cell r="R52">
            <v>0</v>
          </cell>
          <cell r="T52">
            <v>0</v>
          </cell>
          <cell r="U52">
            <v>0</v>
          </cell>
          <cell r="V52">
            <v>0</v>
          </cell>
          <cell r="X52" t="str">
            <v>UPH</v>
          </cell>
          <cell r="Z52">
            <v>0</v>
          </cell>
          <cell r="AB52" t="e">
            <v>#REF!</v>
          </cell>
          <cell r="AC52" t="e">
            <v>#REF!</v>
          </cell>
          <cell r="AD52">
            <v>0</v>
          </cell>
          <cell r="AE52" t="e">
            <v>#REF!</v>
          </cell>
          <cell r="AF52" t="e">
            <v>#REF!</v>
          </cell>
          <cell r="AH52" t="str">
            <v>MAT</v>
          </cell>
          <cell r="AJ52">
            <v>0</v>
          </cell>
          <cell r="AK52">
            <v>0</v>
          </cell>
          <cell r="AL52">
            <v>0</v>
          </cell>
          <cell r="AM52">
            <v>0</v>
          </cell>
          <cell r="AN52">
            <v>0</v>
          </cell>
          <cell r="AO52" t="e">
            <v>#N/A</v>
          </cell>
          <cell r="AP52" t="e">
            <v>#N/A</v>
          </cell>
          <cell r="AS52">
            <v>0</v>
          </cell>
          <cell r="AT52">
            <v>0</v>
          </cell>
        </row>
        <row r="53">
          <cell r="A53">
            <v>113100</v>
          </cell>
          <cell r="B53" t="str">
            <v>ALT</v>
          </cell>
          <cell r="I53">
            <v>0</v>
          </cell>
          <cell r="N53">
            <v>0</v>
          </cell>
          <cell r="P53">
            <v>0</v>
          </cell>
          <cell r="Q53">
            <v>0</v>
          </cell>
          <cell r="R53">
            <v>0</v>
          </cell>
          <cell r="T53">
            <v>0</v>
          </cell>
          <cell r="U53">
            <v>0</v>
          </cell>
          <cell r="V53">
            <v>0</v>
          </cell>
          <cell r="X53" t="str">
            <v>UPH</v>
          </cell>
          <cell r="Z53">
            <v>0</v>
          </cell>
          <cell r="AB53" t="e">
            <v>#REF!</v>
          </cell>
          <cell r="AC53" t="e">
            <v>#REF!</v>
          </cell>
          <cell r="AD53">
            <v>0</v>
          </cell>
          <cell r="AE53" t="e">
            <v>#REF!</v>
          </cell>
          <cell r="AF53" t="e">
            <v>#REF!</v>
          </cell>
          <cell r="AH53" t="str">
            <v>MAT</v>
          </cell>
          <cell r="AJ53">
            <v>0</v>
          </cell>
          <cell r="AK53">
            <v>0</v>
          </cell>
          <cell r="AL53">
            <v>0</v>
          </cell>
          <cell r="AM53">
            <v>0</v>
          </cell>
          <cell r="AN53">
            <v>0</v>
          </cell>
          <cell r="AO53" t="e">
            <v>#N/A</v>
          </cell>
          <cell r="AP53" t="e">
            <v>#N/A</v>
          </cell>
          <cell r="AS53">
            <v>0</v>
          </cell>
        </row>
        <row r="54">
          <cell r="A54">
            <v>113110</v>
          </cell>
          <cell r="B54" t="str">
            <v>ALT</v>
          </cell>
          <cell r="I54">
            <v>0</v>
          </cell>
          <cell r="N54">
            <v>0</v>
          </cell>
          <cell r="P54">
            <v>0</v>
          </cell>
          <cell r="Q54">
            <v>0</v>
          </cell>
          <cell r="R54">
            <v>0</v>
          </cell>
          <cell r="T54">
            <v>0</v>
          </cell>
          <cell r="U54">
            <v>0</v>
          </cell>
          <cell r="V54">
            <v>0</v>
          </cell>
          <cell r="X54" t="str">
            <v>UPH</v>
          </cell>
          <cell r="Z54">
            <v>0</v>
          </cell>
          <cell r="AB54" t="e">
            <v>#REF!</v>
          </cell>
          <cell r="AC54" t="e">
            <v>#REF!</v>
          </cell>
          <cell r="AD54">
            <v>0</v>
          </cell>
          <cell r="AE54" t="e">
            <v>#REF!</v>
          </cell>
          <cell r="AF54" t="e">
            <v>#REF!</v>
          </cell>
          <cell r="AH54" t="str">
            <v>MAT</v>
          </cell>
          <cell r="AJ54">
            <v>0</v>
          </cell>
          <cell r="AK54">
            <v>0</v>
          </cell>
          <cell r="AL54">
            <v>0</v>
          </cell>
          <cell r="AM54">
            <v>0</v>
          </cell>
          <cell r="AN54">
            <v>0</v>
          </cell>
          <cell r="AO54" t="e">
            <v>#N/A</v>
          </cell>
          <cell r="AP54" t="e">
            <v>#N/A</v>
          </cell>
          <cell r="AS54">
            <v>0</v>
          </cell>
        </row>
        <row r="55">
          <cell r="A55">
            <v>113120</v>
          </cell>
          <cell r="B55" t="str">
            <v>ALT</v>
          </cell>
          <cell r="I55">
            <v>0</v>
          </cell>
          <cell r="N55">
            <v>0</v>
          </cell>
          <cell r="P55">
            <v>0</v>
          </cell>
          <cell r="Q55">
            <v>0</v>
          </cell>
          <cell r="R55">
            <v>0</v>
          </cell>
          <cell r="T55">
            <v>0</v>
          </cell>
          <cell r="U55">
            <v>0</v>
          </cell>
          <cell r="V55">
            <v>0</v>
          </cell>
          <cell r="X55" t="str">
            <v>UPH</v>
          </cell>
          <cell r="Z55">
            <v>0</v>
          </cell>
          <cell r="AB55" t="e">
            <v>#REF!</v>
          </cell>
          <cell r="AC55" t="e">
            <v>#REF!</v>
          </cell>
          <cell r="AD55">
            <v>0</v>
          </cell>
          <cell r="AE55" t="e">
            <v>#REF!</v>
          </cell>
          <cell r="AF55" t="e">
            <v>#REF!</v>
          </cell>
          <cell r="AH55" t="str">
            <v>MAT</v>
          </cell>
          <cell r="AJ55">
            <v>0</v>
          </cell>
          <cell r="AK55">
            <v>0</v>
          </cell>
          <cell r="AL55">
            <v>0</v>
          </cell>
          <cell r="AM55">
            <v>0</v>
          </cell>
          <cell r="AN55">
            <v>0</v>
          </cell>
          <cell r="AO55" t="e">
            <v>#N/A</v>
          </cell>
          <cell r="AP55" t="e">
            <v>#N/A</v>
          </cell>
          <cell r="AS55">
            <v>0</v>
          </cell>
        </row>
        <row r="56">
          <cell r="A56">
            <v>113130</v>
          </cell>
          <cell r="B56" t="str">
            <v>ALT</v>
          </cell>
          <cell r="G56" t="e">
            <v>#REF!</v>
          </cell>
          <cell r="I56">
            <v>0</v>
          </cell>
          <cell r="N56">
            <v>0</v>
          </cell>
          <cell r="P56">
            <v>0</v>
          </cell>
          <cell r="Q56">
            <v>0</v>
          </cell>
          <cell r="R56">
            <v>0</v>
          </cell>
          <cell r="T56">
            <v>0</v>
          </cell>
          <cell r="U56">
            <v>0</v>
          </cell>
          <cell r="V56">
            <v>0</v>
          </cell>
          <cell r="X56" t="str">
            <v>UPH</v>
          </cell>
          <cell r="Z56">
            <v>0</v>
          </cell>
          <cell r="AB56" t="e">
            <v>#REF!</v>
          </cell>
          <cell r="AC56" t="e">
            <v>#REF!</v>
          </cell>
          <cell r="AD56">
            <v>0</v>
          </cell>
          <cell r="AE56" t="e">
            <v>#REF!</v>
          </cell>
          <cell r="AF56" t="e">
            <v>#REF!</v>
          </cell>
          <cell r="AH56" t="str">
            <v>MAT</v>
          </cell>
          <cell r="AJ56">
            <v>0</v>
          </cell>
          <cell r="AK56">
            <v>0</v>
          </cell>
          <cell r="AL56">
            <v>0</v>
          </cell>
          <cell r="AM56">
            <v>0</v>
          </cell>
          <cell r="AN56">
            <v>0</v>
          </cell>
          <cell r="AO56" t="e">
            <v>#N/A</v>
          </cell>
          <cell r="AP56" t="e">
            <v>#N/A</v>
          </cell>
          <cell r="AS56">
            <v>0</v>
          </cell>
        </row>
        <row r="57">
          <cell r="A57">
            <v>113140</v>
          </cell>
          <cell r="B57" t="str">
            <v>ALT</v>
          </cell>
          <cell r="I57">
            <v>0</v>
          </cell>
          <cell r="N57">
            <v>0</v>
          </cell>
          <cell r="P57">
            <v>0</v>
          </cell>
          <cell r="Q57">
            <v>0</v>
          </cell>
          <cell r="R57">
            <v>0</v>
          </cell>
          <cell r="T57">
            <v>0</v>
          </cell>
          <cell r="U57">
            <v>0</v>
          </cell>
          <cell r="V57">
            <v>0</v>
          </cell>
          <cell r="X57" t="str">
            <v>UPH</v>
          </cell>
          <cell r="Z57">
            <v>0</v>
          </cell>
          <cell r="AB57" t="e">
            <v>#REF!</v>
          </cell>
          <cell r="AC57" t="e">
            <v>#REF!</v>
          </cell>
          <cell r="AD57">
            <v>0</v>
          </cell>
          <cell r="AE57" t="e">
            <v>#REF!</v>
          </cell>
          <cell r="AF57" t="e">
            <v>#REF!</v>
          </cell>
          <cell r="AH57" t="str">
            <v>MAT</v>
          </cell>
          <cell r="AJ57">
            <v>0</v>
          </cell>
          <cell r="AK57">
            <v>0</v>
          </cell>
          <cell r="AL57">
            <v>0</v>
          </cell>
          <cell r="AM57">
            <v>0</v>
          </cell>
          <cell r="AN57">
            <v>0</v>
          </cell>
          <cell r="AO57" t="e">
            <v>#N/A</v>
          </cell>
          <cell r="AP57" t="e">
            <v>#N/A</v>
          </cell>
          <cell r="AS57">
            <v>0</v>
          </cell>
        </row>
        <row r="58">
          <cell r="A58">
            <v>113150</v>
          </cell>
          <cell r="B58" t="str">
            <v>ALT</v>
          </cell>
          <cell r="I58">
            <v>0</v>
          </cell>
          <cell r="N58">
            <v>0</v>
          </cell>
          <cell r="P58">
            <v>0</v>
          </cell>
          <cell r="Q58">
            <v>0</v>
          </cell>
          <cell r="R58">
            <v>0</v>
          </cell>
          <cell r="T58">
            <v>0</v>
          </cell>
          <cell r="U58">
            <v>0</v>
          </cell>
          <cell r="V58">
            <v>0</v>
          </cell>
          <cell r="X58" t="str">
            <v>UPH</v>
          </cell>
          <cell r="Z58">
            <v>0</v>
          </cell>
          <cell r="AB58" t="e">
            <v>#REF!</v>
          </cell>
          <cell r="AC58" t="e">
            <v>#REF!</v>
          </cell>
          <cell r="AD58">
            <v>0</v>
          </cell>
          <cell r="AE58" t="e">
            <v>#REF!</v>
          </cell>
          <cell r="AF58" t="e">
            <v>#REF!</v>
          </cell>
          <cell r="AH58" t="str">
            <v>MAT</v>
          </cell>
          <cell r="AJ58">
            <v>0</v>
          </cell>
          <cell r="AK58">
            <v>0</v>
          </cell>
          <cell r="AL58">
            <v>0</v>
          </cell>
          <cell r="AM58">
            <v>0</v>
          </cell>
          <cell r="AN58">
            <v>0</v>
          </cell>
          <cell r="AO58" t="e">
            <v>#N/A</v>
          </cell>
          <cell r="AP58" t="e">
            <v>#N/A</v>
          </cell>
          <cell r="AS58">
            <v>0</v>
          </cell>
        </row>
        <row r="59">
          <cell r="A59">
            <v>123000</v>
          </cell>
          <cell r="B59" t="e">
            <v>#N/A</v>
          </cell>
          <cell r="D59" t="e">
            <v>#N/A</v>
          </cell>
          <cell r="F59" t="e">
            <v>#N/A</v>
          </cell>
          <cell r="G59" t="e">
            <v>#N/A</v>
          </cell>
          <cell r="I59" t="str">
            <v xml:space="preserve">                                                                                                                                                                                                                                                               </v>
          </cell>
          <cell r="J59">
            <v>100</v>
          </cell>
          <cell r="K59">
            <v>10</v>
          </cell>
          <cell r="L59">
            <v>1</v>
          </cell>
          <cell r="M59">
            <v>1000</v>
          </cell>
          <cell r="S59">
            <v>61.725439999999985</v>
          </cell>
          <cell r="T59" t="e">
            <v>#N/A</v>
          </cell>
          <cell r="U59" t="e">
            <v>#N/A</v>
          </cell>
          <cell r="V59" t="e">
            <v>#N/A</v>
          </cell>
          <cell r="X59" t="e">
            <v>#N/A</v>
          </cell>
          <cell r="Z59" t="str">
            <v>Prod./Jam :</v>
          </cell>
          <cell r="AA59">
            <v>61.725439999999985</v>
          </cell>
          <cell r="AB59">
            <v>61.725439999999985</v>
          </cell>
          <cell r="AC59">
            <v>1</v>
          </cell>
          <cell r="AE59">
            <v>73.48</v>
          </cell>
          <cell r="AF59" t="e">
            <v>#N/A</v>
          </cell>
          <cell r="AH59" t="e">
            <v>#N/A</v>
          </cell>
          <cell r="AN59">
            <v>0</v>
          </cell>
          <cell r="AO59" t="e">
            <v>#N/A</v>
          </cell>
          <cell r="AU59" t="e">
            <v>#N/A</v>
          </cell>
          <cell r="AV59" t="e">
            <v>#N/A</v>
          </cell>
        </row>
        <row r="60">
          <cell r="A60">
            <v>123010</v>
          </cell>
          <cell r="B60">
            <v>540</v>
          </cell>
          <cell r="I60" t="str">
            <v>Hydr. Excavtor 0.4 m3</v>
          </cell>
          <cell r="N60">
            <v>61.725439999999985</v>
          </cell>
          <cell r="O60">
            <v>1</v>
          </cell>
          <cell r="P60" t="e">
            <v>#N/A</v>
          </cell>
          <cell r="Q60" t="e">
            <v>#N/A</v>
          </cell>
          <cell r="R60" t="e">
            <v>#N/A</v>
          </cell>
          <cell r="S60">
            <v>61.725439999999985</v>
          </cell>
          <cell r="T60">
            <v>200945</v>
          </cell>
          <cell r="U60" t="e">
            <v>#N/A</v>
          </cell>
          <cell r="V60" t="e">
            <v>#N/A</v>
          </cell>
          <cell r="X60">
            <v>10</v>
          </cell>
          <cell r="Z60" t="str">
            <v>Mandor</v>
          </cell>
          <cell r="AA60">
            <v>0.25</v>
          </cell>
          <cell r="AB60">
            <v>3.5714285714285712E-2</v>
          </cell>
          <cell r="AC60">
            <v>5.0000000000000001E-4</v>
          </cell>
          <cell r="AD60">
            <v>39900</v>
          </cell>
          <cell r="AE60">
            <v>19.95</v>
          </cell>
          <cell r="AF60" t="e">
            <v>#N/A</v>
          </cell>
          <cell r="AH60" t="str">
            <v>MAT</v>
          </cell>
          <cell r="AJ60">
            <v>0</v>
          </cell>
          <cell r="AK60">
            <v>0</v>
          </cell>
          <cell r="AL60">
            <v>0</v>
          </cell>
          <cell r="AM60">
            <v>0</v>
          </cell>
          <cell r="AN60">
            <v>0</v>
          </cell>
          <cell r="AO60" t="e">
            <v>#N/A</v>
          </cell>
          <cell r="AP60" t="e">
            <v>#N/A</v>
          </cell>
          <cell r="AR60">
            <v>179.3425854882525</v>
          </cell>
          <cell r="AS60">
            <v>179.3425854882525</v>
          </cell>
          <cell r="AT60">
            <v>11069.999999999998</v>
          </cell>
        </row>
        <row r="61">
          <cell r="A61">
            <v>123020</v>
          </cell>
          <cell r="B61">
            <v>5500</v>
          </cell>
          <cell r="F61" t="e">
            <v>#REF!</v>
          </cell>
          <cell r="G61" t="e">
            <v>#REF!</v>
          </cell>
          <cell r="I61" t="str">
            <v>Phonton u/ Excavator</v>
          </cell>
          <cell r="N61">
            <v>20.575146666666662</v>
          </cell>
          <cell r="O61">
            <v>1</v>
          </cell>
          <cell r="P61" t="e">
            <v>#N/A</v>
          </cell>
          <cell r="Q61" t="e">
            <v>#N/A</v>
          </cell>
          <cell r="R61" t="e">
            <v>#N/A</v>
          </cell>
          <cell r="S61">
            <v>20.575146666666662</v>
          </cell>
          <cell r="T61">
            <v>50350</v>
          </cell>
          <cell r="U61" t="e">
            <v>#N/A</v>
          </cell>
          <cell r="V61" t="e">
            <v>#N/A</v>
          </cell>
          <cell r="X61">
            <v>100</v>
          </cell>
          <cell r="Z61" t="str">
            <v>Pekerja</v>
          </cell>
          <cell r="AA61">
            <v>1</v>
          </cell>
          <cell r="AB61">
            <v>0.14285714285714285</v>
          </cell>
          <cell r="AC61">
            <v>2.3E-3</v>
          </cell>
          <cell r="AD61">
            <v>23275</v>
          </cell>
          <cell r="AE61">
            <v>53.53</v>
          </cell>
          <cell r="AF61" t="e">
            <v>#N/A</v>
          </cell>
          <cell r="AH61" t="str">
            <v>MAT</v>
          </cell>
          <cell r="AJ61">
            <v>0</v>
          </cell>
          <cell r="AK61">
            <v>0</v>
          </cell>
          <cell r="AL61">
            <v>0</v>
          </cell>
          <cell r="AM61">
            <v>0</v>
          </cell>
          <cell r="AN61">
            <v>0</v>
          </cell>
          <cell r="AO61" t="e">
            <v>#N/A</v>
          </cell>
          <cell r="AP61" t="e">
            <v>#N/A</v>
          </cell>
          <cell r="AS61">
            <v>0</v>
          </cell>
          <cell r="AT61">
            <v>0</v>
          </cell>
          <cell r="AU61">
            <v>0.06</v>
          </cell>
        </row>
        <row r="62">
          <cell r="A62">
            <v>123030</v>
          </cell>
          <cell r="B62" t="str">
            <v>ALT</v>
          </cell>
          <cell r="F62" t="e">
            <v>#REF!</v>
          </cell>
          <cell r="G62" t="e">
            <v>#REF!</v>
          </cell>
          <cell r="I62">
            <v>0</v>
          </cell>
          <cell r="N62">
            <v>0</v>
          </cell>
          <cell r="P62">
            <v>0</v>
          </cell>
          <cell r="Q62">
            <v>0</v>
          </cell>
          <cell r="R62">
            <v>0</v>
          </cell>
          <cell r="T62">
            <v>0</v>
          </cell>
          <cell r="U62">
            <v>0</v>
          </cell>
          <cell r="V62">
            <v>0</v>
          </cell>
          <cell r="X62" t="str">
            <v>UPH</v>
          </cell>
          <cell r="Z62">
            <v>0</v>
          </cell>
          <cell r="AB62">
            <v>0</v>
          </cell>
          <cell r="AC62">
            <v>0</v>
          </cell>
          <cell r="AD62">
            <v>0</v>
          </cell>
          <cell r="AE62">
            <v>0</v>
          </cell>
          <cell r="AF62" t="e">
            <v>#N/A</v>
          </cell>
          <cell r="AH62" t="str">
            <v>MAT</v>
          </cell>
          <cell r="AJ62">
            <v>0</v>
          </cell>
          <cell r="AK62">
            <v>0</v>
          </cell>
          <cell r="AL62">
            <v>0</v>
          </cell>
          <cell r="AM62">
            <v>0</v>
          </cell>
          <cell r="AN62">
            <v>0</v>
          </cell>
          <cell r="AO62" t="e">
            <v>#N/A</v>
          </cell>
          <cell r="AP62" t="e">
            <v>#N/A</v>
          </cell>
          <cell r="AS62">
            <v>0</v>
          </cell>
          <cell r="AT62">
            <v>0</v>
          </cell>
          <cell r="AU62">
            <v>1.4999999999999999E-2</v>
          </cell>
        </row>
        <row r="63">
          <cell r="A63">
            <v>123040</v>
          </cell>
          <cell r="B63" t="str">
            <v>ALT</v>
          </cell>
          <cell r="F63" t="e">
            <v>#REF!</v>
          </cell>
          <cell r="G63" t="e">
            <v>#REF!</v>
          </cell>
          <cell r="I63">
            <v>0</v>
          </cell>
          <cell r="N63">
            <v>0</v>
          </cell>
          <cell r="P63">
            <v>0</v>
          </cell>
          <cell r="Q63">
            <v>0</v>
          </cell>
          <cell r="R63">
            <v>0</v>
          </cell>
          <cell r="T63">
            <v>0</v>
          </cell>
          <cell r="U63">
            <v>0</v>
          </cell>
          <cell r="V63">
            <v>0</v>
          </cell>
          <cell r="X63" t="str">
            <v>UPH</v>
          </cell>
          <cell r="Z63">
            <v>0</v>
          </cell>
          <cell r="AB63">
            <v>0</v>
          </cell>
          <cell r="AC63">
            <v>0</v>
          </cell>
          <cell r="AD63">
            <v>0</v>
          </cell>
          <cell r="AE63">
            <v>0</v>
          </cell>
          <cell r="AF63" t="e">
            <v>#N/A</v>
          </cell>
          <cell r="AH63" t="str">
            <v>MAT</v>
          </cell>
          <cell r="AJ63">
            <v>0</v>
          </cell>
          <cell r="AK63">
            <v>0</v>
          </cell>
          <cell r="AL63">
            <v>0</v>
          </cell>
          <cell r="AM63">
            <v>0</v>
          </cell>
          <cell r="AN63">
            <v>0</v>
          </cell>
          <cell r="AO63" t="e">
            <v>#N/A</v>
          </cell>
          <cell r="AP63" t="e">
            <v>#N/A</v>
          </cell>
          <cell r="AS63">
            <v>0</v>
          </cell>
          <cell r="AT63">
            <v>0</v>
          </cell>
        </row>
        <row r="64">
          <cell r="A64">
            <v>123050</v>
          </cell>
          <cell r="B64" t="str">
            <v>ALT</v>
          </cell>
          <cell r="G64" t="e">
            <v>#REF!</v>
          </cell>
          <cell r="I64">
            <v>0</v>
          </cell>
          <cell r="N64">
            <v>0</v>
          </cell>
          <cell r="P64">
            <v>0</v>
          </cell>
          <cell r="Q64">
            <v>0</v>
          </cell>
          <cell r="R64">
            <v>0</v>
          </cell>
          <cell r="T64">
            <v>0</v>
          </cell>
          <cell r="U64">
            <v>0</v>
          </cell>
          <cell r="V64">
            <v>0</v>
          </cell>
          <cell r="X64" t="str">
            <v>UPH</v>
          </cell>
          <cell r="Z64">
            <v>0</v>
          </cell>
          <cell r="AB64">
            <v>0</v>
          </cell>
          <cell r="AC64">
            <v>0</v>
          </cell>
          <cell r="AD64">
            <v>0</v>
          </cell>
          <cell r="AE64">
            <v>0</v>
          </cell>
          <cell r="AF64" t="e">
            <v>#N/A</v>
          </cell>
          <cell r="AH64" t="str">
            <v>MAT</v>
          </cell>
          <cell r="AJ64">
            <v>0</v>
          </cell>
          <cell r="AK64">
            <v>0</v>
          </cell>
          <cell r="AL64">
            <v>0</v>
          </cell>
          <cell r="AM64">
            <v>0</v>
          </cell>
          <cell r="AN64">
            <v>0</v>
          </cell>
          <cell r="AO64" t="e">
            <v>#N/A</v>
          </cell>
          <cell r="AP64" t="e">
            <v>#N/A</v>
          </cell>
          <cell r="AS64">
            <v>0</v>
          </cell>
          <cell r="AT64">
            <v>0</v>
          </cell>
        </row>
        <row r="65">
          <cell r="A65">
            <v>123060</v>
          </cell>
          <cell r="B65" t="str">
            <v>ALT</v>
          </cell>
          <cell r="G65" t="e">
            <v>#REF!</v>
          </cell>
          <cell r="I65">
            <v>0</v>
          </cell>
          <cell r="N65">
            <v>0</v>
          </cell>
          <cell r="P65">
            <v>0</v>
          </cell>
          <cell r="Q65">
            <v>0</v>
          </cell>
          <cell r="R65">
            <v>0</v>
          </cell>
          <cell r="T65">
            <v>0</v>
          </cell>
          <cell r="U65">
            <v>0</v>
          </cell>
          <cell r="V65">
            <v>0</v>
          </cell>
          <cell r="X65" t="str">
            <v>UPH</v>
          </cell>
          <cell r="Z65">
            <v>0</v>
          </cell>
          <cell r="AB65">
            <v>0</v>
          </cell>
          <cell r="AC65">
            <v>0</v>
          </cell>
          <cell r="AD65">
            <v>0</v>
          </cell>
          <cell r="AE65">
            <v>0</v>
          </cell>
          <cell r="AF65" t="e">
            <v>#N/A</v>
          </cell>
          <cell r="AH65" t="str">
            <v>MAT</v>
          </cell>
          <cell r="AJ65">
            <v>0</v>
          </cell>
          <cell r="AK65">
            <v>0</v>
          </cell>
          <cell r="AL65">
            <v>0</v>
          </cell>
          <cell r="AM65">
            <v>0</v>
          </cell>
          <cell r="AN65">
            <v>0</v>
          </cell>
          <cell r="AO65" t="e">
            <v>#N/A</v>
          </cell>
          <cell r="AP65" t="e">
            <v>#N/A</v>
          </cell>
          <cell r="AS65">
            <v>0</v>
          </cell>
          <cell r="AT65">
            <v>0</v>
          </cell>
        </row>
        <row r="66">
          <cell r="A66">
            <v>123070</v>
          </cell>
          <cell r="B66" t="str">
            <v>ALT</v>
          </cell>
          <cell r="G66" t="e">
            <v>#REF!</v>
          </cell>
          <cell r="I66">
            <v>0</v>
          </cell>
          <cell r="N66">
            <v>0</v>
          </cell>
          <cell r="P66">
            <v>0</v>
          </cell>
          <cell r="Q66">
            <v>0</v>
          </cell>
          <cell r="R66">
            <v>0</v>
          </cell>
          <cell r="T66">
            <v>0</v>
          </cell>
          <cell r="U66">
            <v>0</v>
          </cell>
          <cell r="V66">
            <v>0</v>
          </cell>
          <cell r="X66" t="str">
            <v>UPH</v>
          </cell>
          <cell r="Z66">
            <v>0</v>
          </cell>
          <cell r="AB66">
            <v>0</v>
          </cell>
          <cell r="AC66">
            <v>0</v>
          </cell>
          <cell r="AD66">
            <v>0</v>
          </cell>
          <cell r="AE66">
            <v>0</v>
          </cell>
          <cell r="AF66" t="e">
            <v>#N/A</v>
          </cell>
          <cell r="AH66" t="str">
            <v>MAT</v>
          </cell>
          <cell r="AJ66">
            <v>0</v>
          </cell>
          <cell r="AK66">
            <v>0</v>
          </cell>
          <cell r="AL66">
            <v>0</v>
          </cell>
          <cell r="AM66">
            <v>0</v>
          </cell>
          <cell r="AN66">
            <v>0</v>
          </cell>
          <cell r="AO66" t="e">
            <v>#N/A</v>
          </cell>
          <cell r="AP66" t="e">
            <v>#N/A</v>
          </cell>
          <cell r="AS66">
            <v>0</v>
          </cell>
          <cell r="AT66">
            <v>0</v>
          </cell>
        </row>
        <row r="67">
          <cell r="A67">
            <v>123080</v>
          </cell>
          <cell r="B67" t="str">
            <v>ALT</v>
          </cell>
          <cell r="G67" t="e">
            <v>#REF!</v>
          </cell>
          <cell r="I67">
            <v>0</v>
          </cell>
          <cell r="N67">
            <v>0</v>
          </cell>
          <cell r="P67">
            <v>0</v>
          </cell>
          <cell r="Q67">
            <v>0</v>
          </cell>
          <cell r="R67">
            <v>0</v>
          </cell>
          <cell r="T67">
            <v>0</v>
          </cell>
          <cell r="U67">
            <v>0</v>
          </cell>
          <cell r="V67">
            <v>0</v>
          </cell>
          <cell r="X67" t="str">
            <v>UPH</v>
          </cell>
          <cell r="Z67">
            <v>0</v>
          </cell>
          <cell r="AB67">
            <v>0</v>
          </cell>
          <cell r="AC67">
            <v>0</v>
          </cell>
          <cell r="AD67">
            <v>0</v>
          </cell>
          <cell r="AE67">
            <v>0</v>
          </cell>
          <cell r="AF67" t="e">
            <v>#N/A</v>
          </cell>
          <cell r="AH67" t="str">
            <v>MAT</v>
          </cell>
          <cell r="AJ67">
            <v>0</v>
          </cell>
          <cell r="AK67">
            <v>0</v>
          </cell>
          <cell r="AL67">
            <v>0</v>
          </cell>
          <cell r="AM67">
            <v>0</v>
          </cell>
          <cell r="AN67">
            <v>0</v>
          </cell>
          <cell r="AO67" t="e">
            <v>#N/A</v>
          </cell>
          <cell r="AP67" t="e">
            <v>#N/A</v>
          </cell>
          <cell r="AS67">
            <v>0</v>
          </cell>
          <cell r="AT67">
            <v>0</v>
          </cell>
        </row>
        <row r="68">
          <cell r="A68">
            <v>123090</v>
          </cell>
          <cell r="B68" t="str">
            <v>ALT</v>
          </cell>
          <cell r="I68">
            <v>0</v>
          </cell>
          <cell r="N68">
            <v>0</v>
          </cell>
          <cell r="P68">
            <v>0</v>
          </cell>
          <cell r="Q68">
            <v>0</v>
          </cell>
          <cell r="R68">
            <v>0</v>
          </cell>
          <cell r="T68">
            <v>0</v>
          </cell>
          <cell r="U68">
            <v>0</v>
          </cell>
          <cell r="V68">
            <v>0</v>
          </cell>
          <cell r="X68" t="str">
            <v>UPH</v>
          </cell>
          <cell r="Z68">
            <v>0</v>
          </cell>
          <cell r="AB68">
            <v>0</v>
          </cell>
          <cell r="AC68">
            <v>0</v>
          </cell>
          <cell r="AD68">
            <v>0</v>
          </cell>
          <cell r="AE68">
            <v>0</v>
          </cell>
          <cell r="AF68" t="e">
            <v>#N/A</v>
          </cell>
          <cell r="AH68" t="str">
            <v>MAT</v>
          </cell>
          <cell r="AJ68">
            <v>0</v>
          </cell>
          <cell r="AK68">
            <v>0</v>
          </cell>
          <cell r="AL68">
            <v>0</v>
          </cell>
          <cell r="AM68">
            <v>0</v>
          </cell>
          <cell r="AN68">
            <v>0</v>
          </cell>
          <cell r="AO68" t="e">
            <v>#N/A</v>
          </cell>
          <cell r="AP68" t="e">
            <v>#N/A</v>
          </cell>
          <cell r="AS68">
            <v>0</v>
          </cell>
          <cell r="AT68">
            <v>0</v>
          </cell>
        </row>
        <row r="69">
          <cell r="A69">
            <v>123100</v>
          </cell>
          <cell r="B69" t="str">
            <v>ALT</v>
          </cell>
          <cell r="I69">
            <v>0</v>
          </cell>
          <cell r="N69">
            <v>0</v>
          </cell>
          <cell r="P69">
            <v>0</v>
          </cell>
          <cell r="Q69">
            <v>0</v>
          </cell>
          <cell r="R69">
            <v>0</v>
          </cell>
          <cell r="T69">
            <v>0</v>
          </cell>
          <cell r="U69">
            <v>0</v>
          </cell>
          <cell r="V69">
            <v>0</v>
          </cell>
          <cell r="X69" t="str">
            <v>UPH</v>
          </cell>
          <cell r="Z69">
            <v>0</v>
          </cell>
          <cell r="AB69">
            <v>0</v>
          </cell>
          <cell r="AC69">
            <v>0</v>
          </cell>
          <cell r="AD69">
            <v>0</v>
          </cell>
          <cell r="AE69">
            <v>0</v>
          </cell>
          <cell r="AF69" t="e">
            <v>#N/A</v>
          </cell>
          <cell r="AH69" t="str">
            <v>MAT</v>
          </cell>
          <cell r="AJ69">
            <v>0</v>
          </cell>
          <cell r="AK69">
            <v>0</v>
          </cell>
          <cell r="AL69">
            <v>0</v>
          </cell>
          <cell r="AM69">
            <v>0</v>
          </cell>
          <cell r="AN69">
            <v>0</v>
          </cell>
          <cell r="AO69" t="e">
            <v>#N/A</v>
          </cell>
          <cell r="AP69" t="e">
            <v>#N/A</v>
          </cell>
          <cell r="AS69">
            <v>0</v>
          </cell>
        </row>
        <row r="70">
          <cell r="A70">
            <v>123110</v>
          </cell>
          <cell r="B70" t="str">
            <v>ALT</v>
          </cell>
          <cell r="I70">
            <v>0</v>
          </cell>
          <cell r="N70">
            <v>0</v>
          </cell>
          <cell r="P70">
            <v>0</v>
          </cell>
          <cell r="Q70">
            <v>0</v>
          </cell>
          <cell r="R70">
            <v>0</v>
          </cell>
          <cell r="T70">
            <v>0</v>
          </cell>
          <cell r="U70">
            <v>0</v>
          </cell>
          <cell r="V70">
            <v>0</v>
          </cell>
          <cell r="X70" t="str">
            <v>UPH</v>
          </cell>
          <cell r="Z70">
            <v>0</v>
          </cell>
          <cell r="AB70">
            <v>0</v>
          </cell>
          <cell r="AC70">
            <v>0</v>
          </cell>
          <cell r="AD70">
            <v>0</v>
          </cell>
          <cell r="AE70">
            <v>0</v>
          </cell>
          <cell r="AF70" t="e">
            <v>#N/A</v>
          </cell>
          <cell r="AH70" t="str">
            <v>MAT</v>
          </cell>
          <cell r="AJ70">
            <v>0</v>
          </cell>
          <cell r="AK70">
            <v>0</v>
          </cell>
          <cell r="AL70">
            <v>0</v>
          </cell>
          <cell r="AM70">
            <v>0</v>
          </cell>
          <cell r="AN70">
            <v>0</v>
          </cell>
          <cell r="AO70" t="e">
            <v>#N/A</v>
          </cell>
          <cell r="AP70" t="e">
            <v>#N/A</v>
          </cell>
          <cell r="AS70">
            <v>0</v>
          </cell>
        </row>
        <row r="71">
          <cell r="A71">
            <v>123120</v>
          </cell>
          <cell r="B71" t="str">
            <v>ALT</v>
          </cell>
          <cell r="I71">
            <v>0</v>
          </cell>
          <cell r="N71">
            <v>0</v>
          </cell>
          <cell r="P71">
            <v>0</v>
          </cell>
          <cell r="Q71">
            <v>0</v>
          </cell>
          <cell r="R71">
            <v>0</v>
          </cell>
          <cell r="T71">
            <v>0</v>
          </cell>
          <cell r="U71">
            <v>0</v>
          </cell>
          <cell r="V71">
            <v>0</v>
          </cell>
          <cell r="X71" t="str">
            <v>UPH</v>
          </cell>
          <cell r="Z71">
            <v>0</v>
          </cell>
          <cell r="AB71">
            <v>0</v>
          </cell>
          <cell r="AC71">
            <v>0</v>
          </cell>
          <cell r="AD71">
            <v>0</v>
          </cell>
          <cell r="AE71">
            <v>0</v>
          </cell>
          <cell r="AF71" t="e">
            <v>#N/A</v>
          </cell>
          <cell r="AH71" t="str">
            <v>MAT</v>
          </cell>
          <cell r="AJ71">
            <v>0</v>
          </cell>
          <cell r="AK71">
            <v>0</v>
          </cell>
          <cell r="AL71">
            <v>0</v>
          </cell>
          <cell r="AM71">
            <v>0</v>
          </cell>
          <cell r="AN71">
            <v>0</v>
          </cell>
          <cell r="AO71" t="e">
            <v>#N/A</v>
          </cell>
          <cell r="AP71" t="e">
            <v>#N/A</v>
          </cell>
          <cell r="AS71">
            <v>0</v>
          </cell>
        </row>
        <row r="72">
          <cell r="A72">
            <v>123130</v>
          </cell>
          <cell r="B72" t="str">
            <v>ALT</v>
          </cell>
          <cell r="G72" t="e">
            <v>#REF!</v>
          </cell>
          <cell r="I72">
            <v>0</v>
          </cell>
          <cell r="N72">
            <v>0</v>
          </cell>
          <cell r="P72">
            <v>0</v>
          </cell>
          <cell r="Q72">
            <v>0</v>
          </cell>
          <cell r="R72">
            <v>0</v>
          </cell>
          <cell r="T72">
            <v>0</v>
          </cell>
          <cell r="U72">
            <v>0</v>
          </cell>
          <cell r="V72">
            <v>0</v>
          </cell>
          <cell r="X72" t="str">
            <v>UPH</v>
          </cell>
          <cell r="Z72">
            <v>0</v>
          </cell>
          <cell r="AB72">
            <v>0</v>
          </cell>
          <cell r="AC72">
            <v>0</v>
          </cell>
          <cell r="AD72">
            <v>0</v>
          </cell>
          <cell r="AE72">
            <v>0</v>
          </cell>
          <cell r="AF72" t="e">
            <v>#N/A</v>
          </cell>
          <cell r="AH72" t="str">
            <v>MAT</v>
          </cell>
          <cell r="AJ72">
            <v>0</v>
          </cell>
          <cell r="AK72">
            <v>0</v>
          </cell>
          <cell r="AL72">
            <v>0</v>
          </cell>
          <cell r="AM72">
            <v>0</v>
          </cell>
          <cell r="AN72">
            <v>0</v>
          </cell>
          <cell r="AO72" t="e">
            <v>#N/A</v>
          </cell>
          <cell r="AP72" t="e">
            <v>#N/A</v>
          </cell>
          <cell r="AS72">
            <v>0</v>
          </cell>
        </row>
        <row r="73">
          <cell r="A73">
            <v>123140</v>
          </cell>
          <cell r="B73" t="str">
            <v>ALT</v>
          </cell>
          <cell r="I73">
            <v>0</v>
          </cell>
          <cell r="N73">
            <v>0</v>
          </cell>
          <cell r="P73">
            <v>0</v>
          </cell>
          <cell r="Q73">
            <v>0</v>
          </cell>
          <cell r="R73">
            <v>0</v>
          </cell>
          <cell r="T73">
            <v>0</v>
          </cell>
          <cell r="U73">
            <v>0</v>
          </cell>
          <cell r="V73">
            <v>0</v>
          </cell>
          <cell r="X73" t="str">
            <v>UPH</v>
          </cell>
          <cell r="Z73">
            <v>0</v>
          </cell>
          <cell r="AB73">
            <v>0</v>
          </cell>
          <cell r="AC73">
            <v>0</v>
          </cell>
          <cell r="AD73">
            <v>0</v>
          </cell>
          <cell r="AE73">
            <v>0</v>
          </cell>
          <cell r="AF73" t="e">
            <v>#N/A</v>
          </cell>
          <cell r="AH73" t="str">
            <v>MAT</v>
          </cell>
          <cell r="AJ73">
            <v>0</v>
          </cell>
          <cell r="AK73">
            <v>0</v>
          </cell>
          <cell r="AL73">
            <v>0</v>
          </cell>
          <cell r="AM73">
            <v>0</v>
          </cell>
          <cell r="AN73">
            <v>0</v>
          </cell>
          <cell r="AO73" t="e">
            <v>#N/A</v>
          </cell>
          <cell r="AP73" t="e">
            <v>#N/A</v>
          </cell>
          <cell r="AS73">
            <v>0</v>
          </cell>
        </row>
        <row r="74">
          <cell r="A74">
            <v>123150</v>
          </cell>
          <cell r="B74" t="str">
            <v>ALT</v>
          </cell>
          <cell r="I74">
            <v>0</v>
          </cell>
          <cell r="N74">
            <v>0</v>
          </cell>
          <cell r="P74">
            <v>0</v>
          </cell>
          <cell r="Q74">
            <v>0</v>
          </cell>
          <cell r="R74">
            <v>0</v>
          </cell>
          <cell r="T74">
            <v>0</v>
          </cell>
          <cell r="U74">
            <v>0</v>
          </cell>
          <cell r="V74">
            <v>0</v>
          </cell>
          <cell r="X74" t="str">
            <v>UPH</v>
          </cell>
          <cell r="Z74">
            <v>0</v>
          </cell>
          <cell r="AB74">
            <v>0</v>
          </cell>
          <cell r="AC74">
            <v>0</v>
          </cell>
          <cell r="AD74">
            <v>0</v>
          </cell>
          <cell r="AE74">
            <v>0</v>
          </cell>
          <cell r="AF74" t="e">
            <v>#N/A</v>
          </cell>
          <cell r="AH74" t="str">
            <v>MAT</v>
          </cell>
          <cell r="AJ74">
            <v>0</v>
          </cell>
          <cell r="AK74">
            <v>0</v>
          </cell>
          <cell r="AL74">
            <v>0</v>
          </cell>
          <cell r="AM74">
            <v>0</v>
          </cell>
          <cell r="AN74">
            <v>0</v>
          </cell>
          <cell r="AO74" t="e">
            <v>#N/A</v>
          </cell>
          <cell r="AP74" t="e">
            <v>#N/A</v>
          </cell>
          <cell r="AS74">
            <v>0</v>
          </cell>
        </row>
        <row r="75">
          <cell r="A75">
            <v>133000</v>
          </cell>
          <cell r="B75" t="e">
            <v>#N/A</v>
          </cell>
          <cell r="D75" t="e">
            <v>#N/A</v>
          </cell>
          <cell r="F75" t="e">
            <v>#N/A</v>
          </cell>
          <cell r="G75" t="e">
            <v>#N/A</v>
          </cell>
          <cell r="I75" t="str">
            <v xml:space="preserve">                                                                                                                                                                                                                                                               </v>
          </cell>
          <cell r="J75">
            <v>100</v>
          </cell>
          <cell r="K75">
            <v>10</v>
          </cell>
          <cell r="L75">
            <v>1</v>
          </cell>
          <cell r="M75">
            <v>1000</v>
          </cell>
          <cell r="S75">
            <v>7.153653625263158</v>
          </cell>
          <cell r="T75" t="e">
            <v>#N/A</v>
          </cell>
          <cell r="U75" t="e">
            <v>#N/A</v>
          </cell>
          <cell r="V75" t="e">
            <v>#N/A</v>
          </cell>
          <cell r="X75" t="e">
            <v>#N/A</v>
          </cell>
          <cell r="Z75" t="str">
            <v>Prod./Jam :</v>
          </cell>
          <cell r="AA75">
            <v>7.153653625263158</v>
          </cell>
          <cell r="AB75">
            <v>7.153653625263158</v>
          </cell>
          <cell r="AC75">
            <v>1</v>
          </cell>
          <cell r="AE75">
            <v>1124.1799999999998</v>
          </cell>
          <cell r="AF75" t="e">
            <v>#N/A</v>
          </cell>
          <cell r="AH75" t="e">
            <v>#N/A</v>
          </cell>
          <cell r="AN75">
            <v>0</v>
          </cell>
          <cell r="AO75" t="e">
            <v>#N/A</v>
          </cell>
          <cell r="AU75" t="e">
            <v>#N/A</v>
          </cell>
          <cell r="AV75" t="e">
            <v>#N/A</v>
          </cell>
        </row>
        <row r="76">
          <cell r="A76">
            <v>133010</v>
          </cell>
          <cell r="B76">
            <v>540</v>
          </cell>
          <cell r="I76" t="str">
            <v>Hydr. Excavtor 0.4 m3</v>
          </cell>
          <cell r="N76">
            <v>7.153653625263158</v>
          </cell>
          <cell r="O76">
            <v>1</v>
          </cell>
          <cell r="P76" t="e">
            <v>#N/A</v>
          </cell>
          <cell r="Q76" t="e">
            <v>#N/A</v>
          </cell>
          <cell r="R76" t="e">
            <v>#N/A</v>
          </cell>
          <cell r="S76">
            <v>7.153653625263158</v>
          </cell>
          <cell r="T76">
            <v>200945</v>
          </cell>
          <cell r="U76" t="e">
            <v>#N/A</v>
          </cell>
          <cell r="V76" t="e">
            <v>#N/A</v>
          </cell>
          <cell r="X76">
            <v>10</v>
          </cell>
          <cell r="Z76" t="str">
            <v>Mandor</v>
          </cell>
          <cell r="AA76">
            <v>0.25</v>
          </cell>
          <cell r="AB76">
            <v>3.5714285714285712E-2</v>
          </cell>
          <cell r="AC76">
            <v>4.8999999999999998E-3</v>
          </cell>
          <cell r="AD76">
            <v>39900</v>
          </cell>
          <cell r="AE76">
            <v>195.51</v>
          </cell>
          <cell r="AF76" t="e">
            <v>#N/A</v>
          </cell>
          <cell r="AH76" t="str">
            <v>MAT</v>
          </cell>
          <cell r="AJ76">
            <v>0</v>
          </cell>
          <cell r="AK76">
            <v>0</v>
          </cell>
          <cell r="AL76">
            <v>0</v>
          </cell>
          <cell r="AM76">
            <v>0</v>
          </cell>
          <cell r="AN76">
            <v>0</v>
          </cell>
          <cell r="AO76" t="e">
            <v>#N/A</v>
          </cell>
          <cell r="AP76" t="e">
            <v>#N/A</v>
          </cell>
          <cell r="AQ76">
            <v>0</v>
          </cell>
          <cell r="AR76">
            <v>1547.4610010339677</v>
          </cell>
          <cell r="AS76">
            <v>1547.4610010339677</v>
          </cell>
          <cell r="AT76">
            <v>11069.999999999998</v>
          </cell>
        </row>
        <row r="77">
          <cell r="A77">
            <v>133020</v>
          </cell>
          <cell r="B77" t="str">
            <v>ALT</v>
          </cell>
          <cell r="F77" t="e">
            <v>#REF!</v>
          </cell>
          <cell r="G77" t="e">
            <v>#REF!</v>
          </cell>
          <cell r="I77">
            <v>0</v>
          </cell>
          <cell r="N77">
            <v>0</v>
          </cell>
          <cell r="P77">
            <v>0</v>
          </cell>
          <cell r="Q77">
            <v>0</v>
          </cell>
          <cell r="R77">
            <v>0</v>
          </cell>
          <cell r="T77">
            <v>0</v>
          </cell>
          <cell r="U77">
            <v>0</v>
          </cell>
          <cell r="V77">
            <v>0</v>
          </cell>
          <cell r="X77">
            <v>100</v>
          </cell>
          <cell r="Z77" t="str">
            <v>Pekerja</v>
          </cell>
          <cell r="AA77">
            <v>2</v>
          </cell>
          <cell r="AB77">
            <v>0.2857142857142857</v>
          </cell>
          <cell r="AC77">
            <v>3.9899999999999998E-2</v>
          </cell>
          <cell r="AD77">
            <v>23275</v>
          </cell>
          <cell r="AE77">
            <v>928.67</v>
          </cell>
          <cell r="AF77" t="e">
            <v>#N/A</v>
          </cell>
          <cell r="AH77" t="str">
            <v>MAT</v>
          </cell>
          <cell r="AJ77">
            <v>0</v>
          </cell>
          <cell r="AK77">
            <v>0</v>
          </cell>
          <cell r="AL77">
            <v>0</v>
          </cell>
          <cell r="AM77">
            <v>0</v>
          </cell>
          <cell r="AN77">
            <v>0</v>
          </cell>
          <cell r="AO77" t="e">
            <v>#N/A</v>
          </cell>
          <cell r="AP77" t="e">
            <v>#N/A</v>
          </cell>
          <cell r="AS77">
            <v>0</v>
          </cell>
          <cell r="AT77">
            <v>0</v>
          </cell>
          <cell r="AU77">
            <v>0.06</v>
          </cell>
        </row>
        <row r="78">
          <cell r="A78">
            <v>133030</v>
          </cell>
          <cell r="B78" t="str">
            <v>ALT</v>
          </cell>
          <cell r="F78" t="e">
            <v>#REF!</v>
          </cell>
          <cell r="G78" t="e">
            <v>#REF!</v>
          </cell>
          <cell r="I78">
            <v>0</v>
          </cell>
          <cell r="N78">
            <v>0</v>
          </cell>
          <cell r="P78">
            <v>0</v>
          </cell>
          <cell r="Q78">
            <v>0</v>
          </cell>
          <cell r="R78">
            <v>0</v>
          </cell>
          <cell r="T78">
            <v>0</v>
          </cell>
          <cell r="U78">
            <v>0</v>
          </cell>
          <cell r="V78">
            <v>0</v>
          </cell>
          <cell r="X78" t="str">
            <v>UPH</v>
          </cell>
          <cell r="Z78">
            <v>0</v>
          </cell>
          <cell r="AB78">
            <v>0</v>
          </cell>
          <cell r="AC78">
            <v>0</v>
          </cell>
          <cell r="AD78">
            <v>0</v>
          </cell>
          <cell r="AE78">
            <v>0</v>
          </cell>
          <cell r="AF78" t="e">
            <v>#N/A</v>
          </cell>
          <cell r="AH78" t="str">
            <v>MAT</v>
          </cell>
          <cell r="AJ78">
            <v>0</v>
          </cell>
          <cell r="AK78">
            <v>0</v>
          </cell>
          <cell r="AL78">
            <v>0</v>
          </cell>
          <cell r="AM78">
            <v>0</v>
          </cell>
          <cell r="AN78">
            <v>0</v>
          </cell>
          <cell r="AO78" t="e">
            <v>#N/A</v>
          </cell>
          <cell r="AP78" t="e">
            <v>#N/A</v>
          </cell>
          <cell r="AS78">
            <v>0</v>
          </cell>
          <cell r="AT78">
            <v>0</v>
          </cell>
          <cell r="AU78">
            <v>1.4999999999999999E-2</v>
          </cell>
        </row>
        <row r="79">
          <cell r="A79">
            <v>133040</v>
          </cell>
          <cell r="B79" t="str">
            <v>ALT</v>
          </cell>
          <cell r="F79" t="e">
            <v>#REF!</v>
          </cell>
          <cell r="G79" t="e">
            <v>#REF!</v>
          </cell>
          <cell r="I79">
            <v>0</v>
          </cell>
          <cell r="N79">
            <v>0</v>
          </cell>
          <cell r="P79">
            <v>0</v>
          </cell>
          <cell r="Q79">
            <v>0</v>
          </cell>
          <cell r="R79">
            <v>0</v>
          </cell>
          <cell r="T79">
            <v>0</v>
          </cell>
          <cell r="U79">
            <v>0</v>
          </cell>
          <cell r="V79">
            <v>0</v>
          </cell>
          <cell r="X79" t="str">
            <v>UPH</v>
          </cell>
          <cell r="Z79">
            <v>0</v>
          </cell>
          <cell r="AB79">
            <v>0</v>
          </cell>
          <cell r="AC79">
            <v>0</v>
          </cell>
          <cell r="AD79">
            <v>0</v>
          </cell>
          <cell r="AE79">
            <v>0</v>
          </cell>
          <cell r="AF79" t="e">
            <v>#N/A</v>
          </cell>
          <cell r="AH79" t="str">
            <v>MAT</v>
          </cell>
          <cell r="AJ79">
            <v>0</v>
          </cell>
          <cell r="AK79">
            <v>0</v>
          </cell>
          <cell r="AL79">
            <v>0</v>
          </cell>
          <cell r="AM79">
            <v>0</v>
          </cell>
          <cell r="AN79">
            <v>0</v>
          </cell>
          <cell r="AO79" t="e">
            <v>#N/A</v>
          </cell>
          <cell r="AP79" t="e">
            <v>#N/A</v>
          </cell>
          <cell r="AS79">
            <v>0</v>
          </cell>
          <cell r="AT79">
            <v>0</v>
          </cell>
        </row>
        <row r="80">
          <cell r="A80">
            <v>133050</v>
          </cell>
          <cell r="B80" t="str">
            <v>ALT</v>
          </cell>
          <cell r="G80" t="e">
            <v>#REF!</v>
          </cell>
          <cell r="I80">
            <v>0</v>
          </cell>
          <cell r="N80">
            <v>0</v>
          </cell>
          <cell r="P80">
            <v>0</v>
          </cell>
          <cell r="Q80">
            <v>0</v>
          </cell>
          <cell r="R80">
            <v>0</v>
          </cell>
          <cell r="T80">
            <v>0</v>
          </cell>
          <cell r="U80">
            <v>0</v>
          </cell>
          <cell r="V80">
            <v>0</v>
          </cell>
          <cell r="X80" t="str">
            <v>UPH</v>
          </cell>
          <cell r="Z80">
            <v>0</v>
          </cell>
          <cell r="AB80">
            <v>0</v>
          </cell>
          <cell r="AC80">
            <v>0</v>
          </cell>
          <cell r="AD80">
            <v>0</v>
          </cell>
          <cell r="AE80">
            <v>0</v>
          </cell>
          <cell r="AF80" t="e">
            <v>#N/A</v>
          </cell>
          <cell r="AH80" t="str">
            <v>MAT</v>
          </cell>
          <cell r="AJ80">
            <v>0</v>
          </cell>
          <cell r="AK80">
            <v>0</v>
          </cell>
          <cell r="AL80">
            <v>0</v>
          </cell>
          <cell r="AM80">
            <v>0</v>
          </cell>
          <cell r="AN80">
            <v>0</v>
          </cell>
          <cell r="AO80" t="e">
            <v>#N/A</v>
          </cell>
          <cell r="AP80" t="e">
            <v>#N/A</v>
          </cell>
          <cell r="AS80">
            <v>0</v>
          </cell>
          <cell r="AT80">
            <v>0</v>
          </cell>
        </row>
        <row r="81">
          <cell r="A81">
            <v>133060</v>
          </cell>
          <cell r="B81" t="str">
            <v>ALT</v>
          </cell>
          <cell r="G81" t="e">
            <v>#REF!</v>
          </cell>
          <cell r="I81">
            <v>0</v>
          </cell>
          <cell r="N81">
            <v>0</v>
          </cell>
          <cell r="P81">
            <v>0</v>
          </cell>
          <cell r="Q81">
            <v>0</v>
          </cell>
          <cell r="R81">
            <v>0</v>
          </cell>
          <cell r="T81">
            <v>0</v>
          </cell>
          <cell r="U81">
            <v>0</v>
          </cell>
          <cell r="V81">
            <v>0</v>
          </cell>
          <cell r="X81" t="str">
            <v>UPH</v>
          </cell>
          <cell r="Z81">
            <v>0</v>
          </cell>
          <cell r="AB81">
            <v>0</v>
          </cell>
          <cell r="AC81">
            <v>0</v>
          </cell>
          <cell r="AD81">
            <v>0</v>
          </cell>
          <cell r="AE81">
            <v>0</v>
          </cell>
          <cell r="AF81" t="e">
            <v>#N/A</v>
          </cell>
          <cell r="AH81" t="str">
            <v>MAT</v>
          </cell>
          <cell r="AJ81">
            <v>0</v>
          </cell>
          <cell r="AK81">
            <v>0</v>
          </cell>
          <cell r="AL81">
            <v>0</v>
          </cell>
          <cell r="AM81">
            <v>0</v>
          </cell>
          <cell r="AN81">
            <v>0</v>
          </cell>
          <cell r="AO81" t="e">
            <v>#N/A</v>
          </cell>
          <cell r="AP81" t="e">
            <v>#N/A</v>
          </cell>
          <cell r="AS81">
            <v>0</v>
          </cell>
          <cell r="AT81">
            <v>0</v>
          </cell>
        </row>
        <row r="82">
          <cell r="A82">
            <v>133070</v>
          </cell>
          <cell r="B82" t="str">
            <v>ALT</v>
          </cell>
          <cell r="G82" t="e">
            <v>#REF!</v>
          </cell>
          <cell r="I82">
            <v>0</v>
          </cell>
          <cell r="N82">
            <v>0</v>
          </cell>
          <cell r="P82">
            <v>0</v>
          </cell>
          <cell r="Q82">
            <v>0</v>
          </cell>
          <cell r="R82">
            <v>0</v>
          </cell>
          <cell r="T82">
            <v>0</v>
          </cell>
          <cell r="U82">
            <v>0</v>
          </cell>
          <cell r="V82">
            <v>0</v>
          </cell>
          <cell r="X82" t="str">
            <v>UPH</v>
          </cell>
          <cell r="Z82">
            <v>0</v>
          </cell>
          <cell r="AB82">
            <v>0</v>
          </cell>
          <cell r="AC82">
            <v>0</v>
          </cell>
          <cell r="AD82">
            <v>0</v>
          </cell>
          <cell r="AE82">
            <v>0</v>
          </cell>
          <cell r="AF82" t="e">
            <v>#N/A</v>
          </cell>
          <cell r="AH82" t="str">
            <v>MAT</v>
          </cell>
          <cell r="AJ82">
            <v>0</v>
          </cell>
          <cell r="AK82">
            <v>0</v>
          </cell>
          <cell r="AL82">
            <v>0</v>
          </cell>
          <cell r="AM82">
            <v>0</v>
          </cell>
          <cell r="AN82">
            <v>0</v>
          </cell>
          <cell r="AO82" t="e">
            <v>#N/A</v>
          </cell>
          <cell r="AP82" t="e">
            <v>#N/A</v>
          </cell>
          <cell r="AS82">
            <v>0</v>
          </cell>
          <cell r="AT82">
            <v>0</v>
          </cell>
        </row>
        <row r="83">
          <cell r="A83">
            <v>133080</v>
          </cell>
          <cell r="B83" t="str">
            <v>ALT</v>
          </cell>
          <cell r="G83" t="e">
            <v>#REF!</v>
          </cell>
          <cell r="I83">
            <v>0</v>
          </cell>
          <cell r="N83">
            <v>0</v>
          </cell>
          <cell r="P83">
            <v>0</v>
          </cell>
          <cell r="Q83">
            <v>0</v>
          </cell>
          <cell r="R83">
            <v>0</v>
          </cell>
          <cell r="T83">
            <v>0</v>
          </cell>
          <cell r="U83">
            <v>0</v>
          </cell>
          <cell r="V83">
            <v>0</v>
          </cell>
          <cell r="X83" t="str">
            <v>UPH</v>
          </cell>
          <cell r="Z83">
            <v>0</v>
          </cell>
          <cell r="AB83">
            <v>0</v>
          </cell>
          <cell r="AC83">
            <v>0</v>
          </cell>
          <cell r="AD83">
            <v>0</v>
          </cell>
          <cell r="AE83">
            <v>0</v>
          </cell>
          <cell r="AF83" t="e">
            <v>#N/A</v>
          </cell>
          <cell r="AH83" t="str">
            <v>MAT</v>
          </cell>
          <cell r="AJ83">
            <v>0</v>
          </cell>
          <cell r="AK83">
            <v>0</v>
          </cell>
          <cell r="AL83">
            <v>0</v>
          </cell>
          <cell r="AM83">
            <v>0</v>
          </cell>
          <cell r="AN83">
            <v>0</v>
          </cell>
          <cell r="AO83" t="e">
            <v>#N/A</v>
          </cell>
          <cell r="AP83" t="e">
            <v>#N/A</v>
          </cell>
          <cell r="AS83">
            <v>0</v>
          </cell>
          <cell r="AT83">
            <v>0</v>
          </cell>
        </row>
        <row r="84">
          <cell r="A84">
            <v>133090</v>
          </cell>
          <cell r="B84" t="str">
            <v>ALT</v>
          </cell>
          <cell r="I84">
            <v>0</v>
          </cell>
          <cell r="N84">
            <v>0</v>
          </cell>
          <cell r="P84">
            <v>0</v>
          </cell>
          <cell r="Q84">
            <v>0</v>
          </cell>
          <cell r="R84">
            <v>0</v>
          </cell>
          <cell r="T84">
            <v>0</v>
          </cell>
          <cell r="U84">
            <v>0</v>
          </cell>
          <cell r="V84">
            <v>0</v>
          </cell>
          <cell r="X84" t="str">
            <v>UPH</v>
          </cell>
          <cell r="Z84">
            <v>0</v>
          </cell>
          <cell r="AB84">
            <v>0</v>
          </cell>
          <cell r="AC84">
            <v>0</v>
          </cell>
          <cell r="AD84">
            <v>0</v>
          </cell>
          <cell r="AE84">
            <v>0</v>
          </cell>
          <cell r="AF84" t="e">
            <v>#N/A</v>
          </cell>
          <cell r="AH84" t="str">
            <v>MAT</v>
          </cell>
          <cell r="AJ84">
            <v>0</v>
          </cell>
          <cell r="AK84">
            <v>0</v>
          </cell>
          <cell r="AL84">
            <v>0</v>
          </cell>
          <cell r="AM84">
            <v>0</v>
          </cell>
          <cell r="AN84">
            <v>0</v>
          </cell>
          <cell r="AO84" t="e">
            <v>#N/A</v>
          </cell>
          <cell r="AP84" t="e">
            <v>#N/A</v>
          </cell>
          <cell r="AS84">
            <v>0</v>
          </cell>
          <cell r="AT84">
            <v>0</v>
          </cell>
        </row>
        <row r="85">
          <cell r="A85">
            <v>133100</v>
          </cell>
          <cell r="B85" t="str">
            <v>ALT</v>
          </cell>
          <cell r="I85">
            <v>0</v>
          </cell>
          <cell r="N85">
            <v>0</v>
          </cell>
          <cell r="P85">
            <v>0</v>
          </cell>
          <cell r="Q85">
            <v>0</v>
          </cell>
          <cell r="R85">
            <v>0</v>
          </cell>
          <cell r="T85">
            <v>0</v>
          </cell>
          <cell r="U85">
            <v>0</v>
          </cell>
          <cell r="V85">
            <v>0</v>
          </cell>
          <cell r="X85" t="str">
            <v>UPH</v>
          </cell>
          <cell r="Z85">
            <v>0</v>
          </cell>
          <cell r="AB85">
            <v>0</v>
          </cell>
          <cell r="AC85">
            <v>0</v>
          </cell>
          <cell r="AD85">
            <v>0</v>
          </cell>
          <cell r="AE85">
            <v>0</v>
          </cell>
          <cell r="AF85" t="e">
            <v>#N/A</v>
          </cell>
          <cell r="AH85" t="str">
            <v>MAT</v>
          </cell>
          <cell r="AJ85">
            <v>0</v>
          </cell>
          <cell r="AK85">
            <v>0</v>
          </cell>
          <cell r="AL85">
            <v>0</v>
          </cell>
          <cell r="AM85">
            <v>0</v>
          </cell>
          <cell r="AN85">
            <v>0</v>
          </cell>
          <cell r="AO85" t="e">
            <v>#N/A</v>
          </cell>
          <cell r="AP85" t="e">
            <v>#N/A</v>
          </cell>
          <cell r="AS85">
            <v>0</v>
          </cell>
        </row>
        <row r="86">
          <cell r="A86">
            <v>133110</v>
          </cell>
          <cell r="B86" t="str">
            <v>ALT</v>
          </cell>
          <cell r="I86">
            <v>0</v>
          </cell>
          <cell r="N86">
            <v>0</v>
          </cell>
          <cell r="P86">
            <v>0</v>
          </cell>
          <cell r="Q86">
            <v>0</v>
          </cell>
          <cell r="R86">
            <v>0</v>
          </cell>
          <cell r="T86">
            <v>0</v>
          </cell>
          <cell r="U86">
            <v>0</v>
          </cell>
          <cell r="V86">
            <v>0</v>
          </cell>
          <cell r="X86" t="str">
            <v>UPH</v>
          </cell>
          <cell r="Z86">
            <v>0</v>
          </cell>
          <cell r="AB86">
            <v>0</v>
          </cell>
          <cell r="AC86">
            <v>0</v>
          </cell>
          <cell r="AD86">
            <v>0</v>
          </cell>
          <cell r="AE86">
            <v>0</v>
          </cell>
          <cell r="AF86" t="e">
            <v>#N/A</v>
          </cell>
          <cell r="AH86" t="str">
            <v>MAT</v>
          </cell>
          <cell r="AJ86">
            <v>0</v>
          </cell>
          <cell r="AK86">
            <v>0</v>
          </cell>
          <cell r="AL86">
            <v>0</v>
          </cell>
          <cell r="AM86">
            <v>0</v>
          </cell>
          <cell r="AN86">
            <v>0</v>
          </cell>
          <cell r="AO86" t="e">
            <v>#N/A</v>
          </cell>
          <cell r="AP86" t="e">
            <v>#N/A</v>
          </cell>
          <cell r="AS86">
            <v>0</v>
          </cell>
        </row>
        <row r="87">
          <cell r="A87">
            <v>133120</v>
          </cell>
          <cell r="B87" t="str">
            <v>ALT</v>
          </cell>
          <cell r="I87">
            <v>0</v>
          </cell>
          <cell r="N87">
            <v>0</v>
          </cell>
          <cell r="P87">
            <v>0</v>
          </cell>
          <cell r="Q87">
            <v>0</v>
          </cell>
          <cell r="R87">
            <v>0</v>
          </cell>
          <cell r="T87">
            <v>0</v>
          </cell>
          <cell r="U87">
            <v>0</v>
          </cell>
          <cell r="V87">
            <v>0</v>
          </cell>
          <cell r="X87" t="str">
            <v>UPH</v>
          </cell>
          <cell r="Z87">
            <v>0</v>
          </cell>
          <cell r="AB87">
            <v>0</v>
          </cell>
          <cell r="AC87">
            <v>0</v>
          </cell>
          <cell r="AD87">
            <v>0</v>
          </cell>
          <cell r="AE87">
            <v>0</v>
          </cell>
          <cell r="AF87" t="e">
            <v>#N/A</v>
          </cell>
          <cell r="AH87" t="str">
            <v>MAT</v>
          </cell>
          <cell r="AJ87">
            <v>0</v>
          </cell>
          <cell r="AK87">
            <v>0</v>
          </cell>
          <cell r="AL87">
            <v>0</v>
          </cell>
          <cell r="AM87">
            <v>0</v>
          </cell>
          <cell r="AN87">
            <v>0</v>
          </cell>
          <cell r="AO87" t="e">
            <v>#N/A</v>
          </cell>
          <cell r="AP87" t="e">
            <v>#N/A</v>
          </cell>
          <cell r="AS87">
            <v>0</v>
          </cell>
        </row>
        <row r="88">
          <cell r="A88">
            <v>133130</v>
          </cell>
          <cell r="B88" t="str">
            <v>ALT</v>
          </cell>
          <cell r="G88" t="e">
            <v>#REF!</v>
          </cell>
          <cell r="I88">
            <v>0</v>
          </cell>
          <cell r="N88">
            <v>0</v>
          </cell>
          <cell r="P88">
            <v>0</v>
          </cell>
          <cell r="Q88">
            <v>0</v>
          </cell>
          <cell r="R88">
            <v>0</v>
          </cell>
          <cell r="T88">
            <v>0</v>
          </cell>
          <cell r="U88">
            <v>0</v>
          </cell>
          <cell r="V88">
            <v>0</v>
          </cell>
          <cell r="X88" t="str">
            <v>UPH</v>
          </cell>
          <cell r="Z88">
            <v>0</v>
          </cell>
          <cell r="AB88">
            <v>0</v>
          </cell>
          <cell r="AC88">
            <v>0</v>
          </cell>
          <cell r="AD88">
            <v>0</v>
          </cell>
          <cell r="AE88">
            <v>0</v>
          </cell>
          <cell r="AF88" t="e">
            <v>#N/A</v>
          </cell>
          <cell r="AH88" t="str">
            <v>MAT</v>
          </cell>
          <cell r="AJ88">
            <v>0</v>
          </cell>
          <cell r="AK88">
            <v>0</v>
          </cell>
          <cell r="AL88">
            <v>0</v>
          </cell>
          <cell r="AM88">
            <v>0</v>
          </cell>
          <cell r="AN88">
            <v>0</v>
          </cell>
          <cell r="AO88" t="e">
            <v>#N/A</v>
          </cell>
          <cell r="AP88" t="e">
            <v>#N/A</v>
          </cell>
          <cell r="AS88">
            <v>0</v>
          </cell>
        </row>
        <row r="89">
          <cell r="A89">
            <v>133140</v>
          </cell>
          <cell r="B89" t="str">
            <v>ALT</v>
          </cell>
          <cell r="I89">
            <v>0</v>
          </cell>
          <cell r="N89">
            <v>0</v>
          </cell>
          <cell r="P89">
            <v>0</v>
          </cell>
          <cell r="Q89">
            <v>0</v>
          </cell>
          <cell r="R89">
            <v>0</v>
          </cell>
          <cell r="T89">
            <v>0</v>
          </cell>
          <cell r="U89">
            <v>0</v>
          </cell>
          <cell r="V89">
            <v>0</v>
          </cell>
          <cell r="X89" t="str">
            <v>UPH</v>
          </cell>
          <cell r="Z89">
            <v>0</v>
          </cell>
          <cell r="AB89">
            <v>0</v>
          </cell>
          <cell r="AC89">
            <v>0</v>
          </cell>
          <cell r="AD89">
            <v>0</v>
          </cell>
          <cell r="AE89">
            <v>0</v>
          </cell>
          <cell r="AF89" t="e">
            <v>#N/A</v>
          </cell>
          <cell r="AH89" t="str">
            <v>MAT</v>
          </cell>
          <cell r="AJ89">
            <v>0</v>
          </cell>
          <cell r="AK89">
            <v>0</v>
          </cell>
          <cell r="AL89">
            <v>0</v>
          </cell>
          <cell r="AM89">
            <v>0</v>
          </cell>
          <cell r="AN89">
            <v>0</v>
          </cell>
          <cell r="AO89" t="e">
            <v>#N/A</v>
          </cell>
          <cell r="AP89" t="e">
            <v>#N/A</v>
          </cell>
          <cell r="AS89">
            <v>0</v>
          </cell>
        </row>
        <row r="90">
          <cell r="A90">
            <v>133150</v>
          </cell>
          <cell r="B90" t="str">
            <v>ALT</v>
          </cell>
          <cell r="I90">
            <v>0</v>
          </cell>
          <cell r="N90">
            <v>0</v>
          </cell>
          <cell r="P90">
            <v>0</v>
          </cell>
          <cell r="Q90">
            <v>0</v>
          </cell>
          <cell r="R90">
            <v>0</v>
          </cell>
          <cell r="T90">
            <v>0</v>
          </cell>
          <cell r="U90">
            <v>0</v>
          </cell>
          <cell r="V90">
            <v>0</v>
          </cell>
          <cell r="X90" t="str">
            <v>UPH</v>
          </cell>
          <cell r="Z90">
            <v>0</v>
          </cell>
          <cell r="AB90">
            <v>0</v>
          </cell>
          <cell r="AC90">
            <v>0</v>
          </cell>
          <cell r="AD90">
            <v>0</v>
          </cell>
          <cell r="AE90">
            <v>0</v>
          </cell>
          <cell r="AF90" t="e">
            <v>#N/A</v>
          </cell>
          <cell r="AH90" t="str">
            <v>MAT</v>
          </cell>
          <cell r="AJ90">
            <v>0</v>
          </cell>
          <cell r="AK90">
            <v>0</v>
          </cell>
          <cell r="AL90">
            <v>0</v>
          </cell>
          <cell r="AM90">
            <v>0</v>
          </cell>
          <cell r="AN90">
            <v>0</v>
          </cell>
          <cell r="AO90" t="e">
            <v>#N/A</v>
          </cell>
          <cell r="AP90" t="e">
            <v>#N/A</v>
          </cell>
          <cell r="AS90">
            <v>0</v>
          </cell>
        </row>
        <row r="91">
          <cell r="A91">
            <v>4000</v>
          </cell>
          <cell r="B91" t="str">
            <v>2.7</v>
          </cell>
          <cell r="D91" t="str">
            <v>Timbunan tanah dari luar dipadatkan</v>
          </cell>
          <cell r="F91" t="str">
            <v>m3</v>
          </cell>
          <cell r="G91">
            <v>2450</v>
          </cell>
          <cell r="I91" t="str">
            <v xml:space="preserve">                                                                                                                                                                                                                                                               </v>
          </cell>
          <cell r="J91">
            <v>6</v>
          </cell>
          <cell r="K91">
            <v>7</v>
          </cell>
          <cell r="L91">
            <v>1</v>
          </cell>
          <cell r="M91">
            <v>42</v>
          </cell>
          <cell r="Q91">
            <v>78142.022000000012</v>
          </cell>
          <cell r="S91">
            <v>95.876999999999995</v>
          </cell>
          <cell r="T91">
            <v>75256.320699999997</v>
          </cell>
          <cell r="U91">
            <v>29488.46</v>
          </cell>
          <cell r="V91">
            <v>5102096.9587507052</v>
          </cell>
          <cell r="X91" t="str">
            <v>2.7</v>
          </cell>
          <cell r="Z91" t="str">
            <v>Prod./Jam :</v>
          </cell>
          <cell r="AA91">
            <v>95.876999999999995</v>
          </cell>
          <cell r="AB91">
            <v>95.876999999999995</v>
          </cell>
          <cell r="AC91">
            <v>1</v>
          </cell>
          <cell r="AE91">
            <v>44.55</v>
          </cell>
          <cell r="AF91">
            <v>109147.5</v>
          </cell>
          <cell r="AH91" t="str">
            <v>2.7</v>
          </cell>
          <cell r="AN91">
            <v>40800</v>
          </cell>
          <cell r="AO91">
            <v>99960000</v>
          </cell>
          <cell r="AU91">
            <v>70333.009999999995</v>
          </cell>
          <cell r="AV91">
            <v>75256.320699999997</v>
          </cell>
        </row>
        <row r="92">
          <cell r="A92">
            <v>4010</v>
          </cell>
          <cell r="B92">
            <v>550</v>
          </cell>
          <cell r="I92" t="str">
            <v>Hydr. Excavator 0.7 m3</v>
          </cell>
          <cell r="N92">
            <v>61.725439999999985</v>
          </cell>
          <cell r="O92">
            <v>1</v>
          </cell>
          <cell r="P92">
            <v>39.691900130643063</v>
          </cell>
          <cell r="Q92">
            <v>1.6199999999999999E-2</v>
          </cell>
          <cell r="R92">
            <v>0.94504524120578726</v>
          </cell>
          <cell r="S92">
            <v>61.725439999999985</v>
          </cell>
          <cell r="T92">
            <v>244295</v>
          </cell>
          <cell r="U92">
            <v>3957.57</v>
          </cell>
          <cell r="V92">
            <v>157083.47320002908</v>
          </cell>
          <cell r="X92">
            <v>10</v>
          </cell>
          <cell r="Z92" t="str">
            <v>Mandor</v>
          </cell>
          <cell r="AA92">
            <v>0.25</v>
          </cell>
          <cell r="AB92">
            <v>3.5714285714285712E-2</v>
          </cell>
          <cell r="AC92">
            <v>2.9999999999999997E-4</v>
          </cell>
          <cell r="AD92">
            <v>39900</v>
          </cell>
          <cell r="AE92">
            <v>11.97</v>
          </cell>
          <cell r="AF92">
            <v>29326.5</v>
          </cell>
          <cell r="AH92">
            <v>150</v>
          </cell>
          <cell r="AJ92" t="str">
            <v>Tanah Timbunan</v>
          </cell>
          <cell r="AK92" t="str">
            <v>m3</v>
          </cell>
          <cell r="AL92">
            <v>1.2</v>
          </cell>
          <cell r="AM92">
            <v>34000</v>
          </cell>
          <cell r="AN92">
            <v>40800</v>
          </cell>
          <cell r="AO92">
            <v>99960000</v>
          </cell>
          <cell r="AP92">
            <v>2940</v>
          </cell>
          <cell r="AQ92">
            <v>1.2</v>
          </cell>
          <cell r="AR92">
            <v>1984.6974279291057</v>
          </cell>
          <cell r="AS92">
            <v>199.0265277979388</v>
          </cell>
          <cell r="AT92">
            <v>12285</v>
          </cell>
        </row>
        <row r="93">
          <cell r="A93">
            <v>4020</v>
          </cell>
          <cell r="B93">
            <v>1560</v>
          </cell>
          <cell r="I93" t="str">
            <v>Dump Truck 12 t</v>
          </cell>
          <cell r="N93">
            <v>9.9430870730864456</v>
          </cell>
          <cell r="O93">
            <v>1</v>
          </cell>
          <cell r="P93">
            <v>246.40234788163156</v>
          </cell>
          <cell r="Q93">
            <v>0.10050000000000001</v>
          </cell>
          <cell r="R93">
            <v>5.8667225686102755</v>
          </cell>
          <cell r="S93">
            <v>9.9430870730864456</v>
          </cell>
          <cell r="T93">
            <v>190890</v>
          </cell>
          <cell r="U93">
            <v>19184.439999999999</v>
          </cell>
          <cell r="V93">
            <v>4727091.058794287</v>
          </cell>
          <cell r="X93">
            <v>100</v>
          </cell>
          <cell r="Z93" t="str">
            <v>Pekerja</v>
          </cell>
          <cell r="AA93">
            <v>1</v>
          </cell>
          <cell r="AB93">
            <v>0.14285714285714285</v>
          </cell>
          <cell r="AC93">
            <v>1.4E-3</v>
          </cell>
          <cell r="AD93">
            <v>23275</v>
          </cell>
          <cell r="AE93">
            <v>32.58</v>
          </cell>
          <cell r="AF93">
            <v>79821</v>
          </cell>
          <cell r="AH93" t="str">
            <v>MAT</v>
          </cell>
          <cell r="AJ93">
            <v>0</v>
          </cell>
          <cell r="AK93">
            <v>0</v>
          </cell>
          <cell r="AL93">
            <v>0</v>
          </cell>
          <cell r="AM93">
            <v>0</v>
          </cell>
          <cell r="AN93">
            <v>0</v>
          </cell>
          <cell r="AO93">
            <v>0</v>
          </cell>
          <cell r="AP93">
            <v>0</v>
          </cell>
          <cell r="AS93">
            <v>1194.799956258687</v>
          </cell>
          <cell r="AT93">
            <v>11880.000000000002</v>
          </cell>
        </row>
        <row r="94">
          <cell r="A94">
            <v>4030</v>
          </cell>
          <cell r="B94">
            <v>160</v>
          </cell>
          <cell r="I94" t="str">
            <v>Bulldozer 17 t</v>
          </cell>
          <cell r="N94">
            <v>95.876999999999995</v>
          </cell>
          <cell r="O94">
            <v>1</v>
          </cell>
          <cell r="P94">
            <v>25.553573849828428</v>
          </cell>
          <cell r="Q94">
            <v>1.04E-2</v>
          </cell>
          <cell r="R94">
            <v>0.60841842499591492</v>
          </cell>
          <cell r="S94">
            <v>95.876999999999995</v>
          </cell>
          <cell r="T94">
            <v>228545</v>
          </cell>
          <cell r="U94">
            <v>2376.86</v>
          </cell>
          <cell r="V94">
            <v>60737.2675407032</v>
          </cell>
          <cell r="X94" t="str">
            <v>UPH</v>
          </cell>
          <cell r="Z94">
            <v>0</v>
          </cell>
          <cell r="AB94">
            <v>0</v>
          </cell>
          <cell r="AC94">
            <v>0</v>
          </cell>
          <cell r="AD94">
            <v>0</v>
          </cell>
          <cell r="AE94">
            <v>0</v>
          </cell>
          <cell r="AF94">
            <v>0</v>
          </cell>
          <cell r="AH94" t="str">
            <v>MAT</v>
          </cell>
          <cell r="AJ94">
            <v>0</v>
          </cell>
          <cell r="AK94">
            <v>0</v>
          </cell>
          <cell r="AL94">
            <v>0</v>
          </cell>
          <cell r="AM94">
            <v>0</v>
          </cell>
          <cell r="AN94">
            <v>0</v>
          </cell>
          <cell r="AO94">
            <v>0</v>
          </cell>
          <cell r="AP94">
            <v>0</v>
          </cell>
          <cell r="AS94">
            <v>212.61616446071531</v>
          </cell>
          <cell r="AT94">
            <v>20385</v>
          </cell>
        </row>
        <row r="95">
          <cell r="A95">
            <v>4040</v>
          </cell>
          <cell r="B95">
            <v>1210</v>
          </cell>
          <cell r="I95" t="str">
            <v>Vibrator Roller 6-8 t</v>
          </cell>
          <cell r="N95">
            <v>120</v>
          </cell>
          <cell r="O95">
            <v>1</v>
          </cell>
          <cell r="P95">
            <v>20.416666666666668</v>
          </cell>
          <cell r="Q95">
            <v>8.3000000000000001E-3</v>
          </cell>
          <cell r="R95">
            <v>0.48611111111111116</v>
          </cell>
          <cell r="S95">
            <v>120</v>
          </cell>
          <cell r="T95">
            <v>195870</v>
          </cell>
          <cell r="U95">
            <v>1625.72</v>
          </cell>
          <cell r="V95">
            <v>33191.783333333333</v>
          </cell>
          <cell r="X95" t="str">
            <v>UPH</v>
          </cell>
          <cell r="Z95">
            <v>0</v>
          </cell>
          <cell r="AB95">
            <v>0</v>
          </cell>
          <cell r="AC95">
            <v>0</v>
          </cell>
          <cell r="AD95">
            <v>0</v>
          </cell>
          <cell r="AE95">
            <v>0</v>
          </cell>
          <cell r="AF95">
            <v>0</v>
          </cell>
          <cell r="AH95" t="str">
            <v>MAT</v>
          </cell>
          <cell r="AJ95">
            <v>0</v>
          </cell>
          <cell r="AK95">
            <v>0</v>
          </cell>
          <cell r="AL95">
            <v>0</v>
          </cell>
          <cell r="AM95">
            <v>0</v>
          </cell>
          <cell r="AN95">
            <v>0</v>
          </cell>
          <cell r="AO95">
            <v>0</v>
          </cell>
          <cell r="AP95">
            <v>0</v>
          </cell>
          <cell r="AS95">
            <v>133.875</v>
          </cell>
          <cell r="AT95">
            <v>16065</v>
          </cell>
        </row>
        <row r="96">
          <cell r="A96">
            <v>4050</v>
          </cell>
          <cell r="B96">
            <v>3180</v>
          </cell>
          <cell r="I96" t="str">
            <v>Water Tanker 5000 ltr</v>
          </cell>
          <cell r="N96">
            <v>123.07692307692307</v>
          </cell>
          <cell r="O96">
            <v>1</v>
          </cell>
          <cell r="P96">
            <v>19.90625</v>
          </cell>
          <cell r="Q96">
            <v>8.0999999999999996E-3</v>
          </cell>
          <cell r="R96">
            <v>0.47395833333333331</v>
          </cell>
          <cell r="S96">
            <v>123.07692307692307</v>
          </cell>
          <cell r="T96">
            <v>189275</v>
          </cell>
          <cell r="U96">
            <v>1533.12</v>
          </cell>
          <cell r="V96">
            <v>30518.67</v>
          </cell>
          <cell r="X96" t="str">
            <v>UPH</v>
          </cell>
          <cell r="Z96">
            <v>0</v>
          </cell>
          <cell r="AB96">
            <v>0</v>
          </cell>
          <cell r="AC96">
            <v>0</v>
          </cell>
          <cell r="AD96">
            <v>0</v>
          </cell>
          <cell r="AE96">
            <v>0</v>
          </cell>
          <cell r="AF96">
            <v>0</v>
          </cell>
          <cell r="AH96" t="str">
            <v>MAT</v>
          </cell>
          <cell r="AJ96">
            <v>0</v>
          </cell>
          <cell r="AK96">
            <v>0</v>
          </cell>
          <cell r="AL96">
            <v>0</v>
          </cell>
          <cell r="AM96">
            <v>0</v>
          </cell>
          <cell r="AN96">
            <v>0</v>
          </cell>
          <cell r="AO96">
            <v>0</v>
          </cell>
          <cell r="AP96">
            <v>0</v>
          </cell>
          <cell r="AS96">
            <v>85.556250000000006</v>
          </cell>
          <cell r="AT96">
            <v>10530</v>
          </cell>
        </row>
        <row r="97">
          <cell r="A97">
            <v>4060</v>
          </cell>
          <cell r="B97">
            <v>1390</v>
          </cell>
          <cell r="I97" t="str">
            <v>Tamping Rammer 80 kg</v>
          </cell>
          <cell r="N97">
            <v>21.25</v>
          </cell>
          <cell r="O97">
            <v>0.4</v>
          </cell>
          <cell r="P97">
            <v>115.29411764705883</v>
          </cell>
          <cell r="Q97">
            <v>4.7E-2</v>
          </cell>
          <cell r="R97">
            <v>2.7450980392156863</v>
          </cell>
          <cell r="S97">
            <v>8.5</v>
          </cell>
          <cell r="T97">
            <v>17250</v>
          </cell>
          <cell r="U97">
            <v>810.75</v>
          </cell>
          <cell r="V97">
            <v>93474.705882352937</v>
          </cell>
          <cell r="X97" t="str">
            <v>UPH</v>
          </cell>
          <cell r="Z97">
            <v>0</v>
          </cell>
          <cell r="AB97">
            <v>0</v>
          </cell>
          <cell r="AC97">
            <v>0</v>
          </cell>
          <cell r="AD97">
            <v>0</v>
          </cell>
          <cell r="AE97">
            <v>0</v>
          </cell>
          <cell r="AF97">
            <v>0</v>
          </cell>
          <cell r="AH97" t="str">
            <v>MAT</v>
          </cell>
          <cell r="AJ97">
            <v>0</v>
          </cell>
          <cell r="AK97">
            <v>0</v>
          </cell>
          <cell r="AL97">
            <v>0</v>
          </cell>
          <cell r="AM97">
            <v>0</v>
          </cell>
          <cell r="AN97">
            <v>0</v>
          </cell>
          <cell r="AO97">
            <v>0</v>
          </cell>
          <cell r="AP97">
            <v>0</v>
          </cell>
          <cell r="AS97">
            <v>158.8235294117647</v>
          </cell>
          <cell r="AT97">
            <v>1350</v>
          </cell>
        </row>
        <row r="98">
          <cell r="A98">
            <v>4070</v>
          </cell>
          <cell r="B98" t="str">
            <v>ALT</v>
          </cell>
          <cell r="I98">
            <v>0</v>
          </cell>
          <cell r="N98">
            <v>0</v>
          </cell>
          <cell r="P98">
            <v>0</v>
          </cell>
          <cell r="Q98">
            <v>0</v>
          </cell>
          <cell r="R98">
            <v>0</v>
          </cell>
          <cell r="T98">
            <v>0</v>
          </cell>
          <cell r="U98">
            <v>0</v>
          </cell>
          <cell r="V98">
            <v>0</v>
          </cell>
          <cell r="X98" t="str">
            <v>UPH</v>
          </cell>
          <cell r="Z98">
            <v>0</v>
          </cell>
          <cell r="AB98">
            <v>0</v>
          </cell>
          <cell r="AC98">
            <v>0</v>
          </cell>
          <cell r="AD98">
            <v>0</v>
          </cell>
          <cell r="AE98">
            <v>0</v>
          </cell>
          <cell r="AF98">
            <v>0</v>
          </cell>
          <cell r="AH98" t="str">
            <v>MAT</v>
          </cell>
          <cell r="AJ98">
            <v>0</v>
          </cell>
          <cell r="AK98">
            <v>0</v>
          </cell>
          <cell r="AL98">
            <v>0</v>
          </cell>
          <cell r="AM98">
            <v>0</v>
          </cell>
          <cell r="AN98">
            <v>0</v>
          </cell>
          <cell r="AO98">
            <v>0</v>
          </cell>
          <cell r="AP98">
            <v>0</v>
          </cell>
          <cell r="AS98">
            <v>0</v>
          </cell>
        </row>
        <row r="99">
          <cell r="A99">
            <v>4080</v>
          </cell>
          <cell r="B99" t="str">
            <v>ALT</v>
          </cell>
          <cell r="I99">
            <v>0</v>
          </cell>
          <cell r="N99">
            <v>0</v>
          </cell>
          <cell r="P99">
            <v>0</v>
          </cell>
          <cell r="Q99">
            <v>0</v>
          </cell>
          <cell r="R99">
            <v>0</v>
          </cell>
          <cell r="T99">
            <v>0</v>
          </cell>
          <cell r="U99">
            <v>0</v>
          </cell>
          <cell r="V99">
            <v>0</v>
          </cell>
          <cell r="X99" t="str">
            <v>UPH</v>
          </cell>
          <cell r="Z99">
            <v>0</v>
          </cell>
          <cell r="AB99">
            <v>0</v>
          </cell>
          <cell r="AC99">
            <v>0</v>
          </cell>
          <cell r="AD99">
            <v>0</v>
          </cell>
          <cell r="AE99">
            <v>0</v>
          </cell>
          <cell r="AF99">
            <v>0</v>
          </cell>
          <cell r="AH99" t="str">
            <v>MAT</v>
          </cell>
          <cell r="AJ99">
            <v>0</v>
          </cell>
          <cell r="AK99">
            <v>0</v>
          </cell>
          <cell r="AL99">
            <v>0</v>
          </cell>
          <cell r="AM99">
            <v>0</v>
          </cell>
          <cell r="AN99">
            <v>0</v>
          </cell>
          <cell r="AO99">
            <v>0</v>
          </cell>
          <cell r="AP99">
            <v>0</v>
          </cell>
          <cell r="AS99">
            <v>0</v>
          </cell>
        </row>
        <row r="100">
          <cell r="A100">
            <v>4090</v>
          </cell>
          <cell r="B100" t="str">
            <v>ALT</v>
          </cell>
          <cell r="I100">
            <v>0</v>
          </cell>
          <cell r="N100">
            <v>0</v>
          </cell>
          <cell r="P100">
            <v>0</v>
          </cell>
          <cell r="Q100">
            <v>0</v>
          </cell>
          <cell r="R100">
            <v>0</v>
          </cell>
          <cell r="T100">
            <v>0</v>
          </cell>
          <cell r="U100">
            <v>0</v>
          </cell>
          <cell r="V100">
            <v>0</v>
          </cell>
          <cell r="X100" t="str">
            <v>UPH</v>
          </cell>
          <cell r="Z100">
            <v>0</v>
          </cell>
          <cell r="AB100">
            <v>0</v>
          </cell>
          <cell r="AC100">
            <v>0</v>
          </cell>
          <cell r="AD100">
            <v>0</v>
          </cell>
          <cell r="AE100">
            <v>0</v>
          </cell>
          <cell r="AF100">
            <v>0</v>
          </cell>
          <cell r="AH100" t="str">
            <v>MAT</v>
          </cell>
          <cell r="AJ100">
            <v>0</v>
          </cell>
          <cell r="AK100">
            <v>0</v>
          </cell>
          <cell r="AL100">
            <v>0</v>
          </cell>
          <cell r="AM100">
            <v>0</v>
          </cell>
          <cell r="AN100">
            <v>0</v>
          </cell>
          <cell r="AO100">
            <v>0</v>
          </cell>
          <cell r="AP100">
            <v>0</v>
          </cell>
          <cell r="AS100">
            <v>0</v>
          </cell>
        </row>
        <row r="101">
          <cell r="A101">
            <v>4100</v>
          </cell>
          <cell r="B101" t="str">
            <v>ALT</v>
          </cell>
          <cell r="I101">
            <v>0</v>
          </cell>
          <cell r="N101">
            <v>0</v>
          </cell>
          <cell r="P101">
            <v>0</v>
          </cell>
          <cell r="Q101">
            <v>0</v>
          </cell>
          <cell r="R101">
            <v>0</v>
          </cell>
          <cell r="T101">
            <v>0</v>
          </cell>
          <cell r="U101">
            <v>0</v>
          </cell>
          <cell r="V101">
            <v>0</v>
          </cell>
          <cell r="X101" t="str">
            <v>UPH</v>
          </cell>
          <cell r="Z101">
            <v>0</v>
          </cell>
          <cell r="AB101">
            <v>0</v>
          </cell>
          <cell r="AC101">
            <v>0</v>
          </cell>
          <cell r="AD101">
            <v>0</v>
          </cell>
          <cell r="AE101">
            <v>0</v>
          </cell>
          <cell r="AF101">
            <v>0</v>
          </cell>
          <cell r="AH101" t="str">
            <v>MAT</v>
          </cell>
          <cell r="AJ101">
            <v>0</v>
          </cell>
          <cell r="AK101">
            <v>0</v>
          </cell>
          <cell r="AL101">
            <v>0</v>
          </cell>
          <cell r="AM101">
            <v>0</v>
          </cell>
          <cell r="AN101">
            <v>0</v>
          </cell>
          <cell r="AO101">
            <v>0</v>
          </cell>
          <cell r="AP101">
            <v>0</v>
          </cell>
          <cell r="AS101">
            <v>0</v>
          </cell>
        </row>
        <row r="102">
          <cell r="A102">
            <v>4110</v>
          </cell>
          <cell r="B102" t="str">
            <v>ALT</v>
          </cell>
          <cell r="I102">
            <v>0</v>
          </cell>
          <cell r="N102">
            <v>0</v>
          </cell>
          <cell r="P102">
            <v>0</v>
          </cell>
          <cell r="Q102">
            <v>0</v>
          </cell>
          <cell r="R102">
            <v>0</v>
          </cell>
          <cell r="T102">
            <v>0</v>
          </cell>
          <cell r="U102">
            <v>0</v>
          </cell>
          <cell r="V102">
            <v>0</v>
          </cell>
          <cell r="X102" t="str">
            <v>UPH</v>
          </cell>
          <cell r="Z102">
            <v>0</v>
          </cell>
          <cell r="AB102">
            <v>0</v>
          </cell>
          <cell r="AC102">
            <v>0</v>
          </cell>
          <cell r="AD102">
            <v>0</v>
          </cell>
          <cell r="AE102">
            <v>0</v>
          </cell>
          <cell r="AF102">
            <v>0</v>
          </cell>
          <cell r="AH102" t="str">
            <v>MAT</v>
          </cell>
          <cell r="AJ102">
            <v>0</v>
          </cell>
          <cell r="AK102">
            <v>0</v>
          </cell>
          <cell r="AL102">
            <v>0</v>
          </cell>
          <cell r="AM102">
            <v>0</v>
          </cell>
          <cell r="AN102">
            <v>0</v>
          </cell>
          <cell r="AO102">
            <v>0</v>
          </cell>
          <cell r="AP102">
            <v>0</v>
          </cell>
          <cell r="AS102">
            <v>0</v>
          </cell>
        </row>
        <row r="103">
          <cell r="A103">
            <v>4120</v>
          </cell>
          <cell r="B103" t="str">
            <v>ALT</v>
          </cell>
          <cell r="I103">
            <v>0</v>
          </cell>
          <cell r="N103">
            <v>0</v>
          </cell>
          <cell r="P103">
            <v>0</v>
          </cell>
          <cell r="Q103">
            <v>0</v>
          </cell>
          <cell r="R103">
            <v>0</v>
          </cell>
          <cell r="T103">
            <v>0</v>
          </cell>
          <cell r="U103">
            <v>0</v>
          </cell>
          <cell r="V103">
            <v>0</v>
          </cell>
          <cell r="X103" t="str">
            <v>UPH</v>
          </cell>
          <cell r="Z103">
            <v>0</v>
          </cell>
          <cell r="AB103">
            <v>0</v>
          </cell>
          <cell r="AC103">
            <v>0</v>
          </cell>
          <cell r="AD103">
            <v>0</v>
          </cell>
          <cell r="AE103">
            <v>0</v>
          </cell>
          <cell r="AF103">
            <v>0</v>
          </cell>
          <cell r="AH103" t="str">
            <v>MAT</v>
          </cell>
          <cell r="AJ103">
            <v>0</v>
          </cell>
          <cell r="AK103">
            <v>0</v>
          </cell>
          <cell r="AL103">
            <v>0</v>
          </cell>
          <cell r="AM103">
            <v>0</v>
          </cell>
          <cell r="AN103">
            <v>0</v>
          </cell>
          <cell r="AO103">
            <v>0</v>
          </cell>
          <cell r="AP103">
            <v>0</v>
          </cell>
          <cell r="AS103">
            <v>0</v>
          </cell>
        </row>
        <row r="104">
          <cell r="A104">
            <v>4130</v>
          </cell>
          <cell r="B104" t="str">
            <v>ALT</v>
          </cell>
          <cell r="I104">
            <v>0</v>
          </cell>
          <cell r="N104">
            <v>0</v>
          </cell>
          <cell r="P104">
            <v>0</v>
          </cell>
          <cell r="Q104">
            <v>0</v>
          </cell>
          <cell r="R104">
            <v>0</v>
          </cell>
          <cell r="T104">
            <v>0</v>
          </cell>
          <cell r="U104">
            <v>0</v>
          </cell>
          <cell r="V104">
            <v>0</v>
          </cell>
          <cell r="X104" t="str">
            <v>UPH</v>
          </cell>
          <cell r="Z104">
            <v>0</v>
          </cell>
          <cell r="AB104">
            <v>0</v>
          </cell>
          <cell r="AC104">
            <v>0</v>
          </cell>
          <cell r="AD104">
            <v>0</v>
          </cell>
          <cell r="AE104">
            <v>0</v>
          </cell>
          <cell r="AF104">
            <v>0</v>
          </cell>
          <cell r="AH104" t="str">
            <v>MAT</v>
          </cell>
          <cell r="AJ104">
            <v>0</v>
          </cell>
          <cell r="AK104">
            <v>0</v>
          </cell>
          <cell r="AL104">
            <v>0</v>
          </cell>
          <cell r="AM104">
            <v>0</v>
          </cell>
          <cell r="AN104">
            <v>0</v>
          </cell>
          <cell r="AO104">
            <v>0</v>
          </cell>
          <cell r="AP104">
            <v>0</v>
          </cell>
          <cell r="AS104">
            <v>0</v>
          </cell>
        </row>
        <row r="105">
          <cell r="A105">
            <v>4140</v>
          </cell>
          <cell r="B105" t="str">
            <v>ALT</v>
          </cell>
          <cell r="I105">
            <v>0</v>
          </cell>
          <cell r="N105">
            <v>0</v>
          </cell>
          <cell r="P105">
            <v>0</v>
          </cell>
          <cell r="Q105">
            <v>0</v>
          </cell>
          <cell r="R105">
            <v>0</v>
          </cell>
          <cell r="T105">
            <v>0</v>
          </cell>
          <cell r="U105">
            <v>0</v>
          </cell>
          <cell r="V105">
            <v>0</v>
          </cell>
          <cell r="X105" t="str">
            <v>UPH</v>
          </cell>
          <cell r="Z105">
            <v>0</v>
          </cell>
          <cell r="AB105">
            <v>0</v>
          </cell>
          <cell r="AC105">
            <v>0</v>
          </cell>
          <cell r="AD105">
            <v>0</v>
          </cell>
          <cell r="AE105">
            <v>0</v>
          </cell>
          <cell r="AF105">
            <v>0</v>
          </cell>
          <cell r="AH105" t="str">
            <v>MAT</v>
          </cell>
          <cell r="AJ105">
            <v>0</v>
          </cell>
          <cell r="AK105">
            <v>0</v>
          </cell>
          <cell r="AL105">
            <v>0</v>
          </cell>
          <cell r="AM105">
            <v>0</v>
          </cell>
          <cell r="AN105">
            <v>0</v>
          </cell>
          <cell r="AO105">
            <v>0</v>
          </cell>
          <cell r="AP105">
            <v>0</v>
          </cell>
          <cell r="AS105">
            <v>0</v>
          </cell>
        </row>
        <row r="106">
          <cell r="A106">
            <v>4150</v>
          </cell>
          <cell r="B106" t="str">
            <v>ALT</v>
          </cell>
          <cell r="I106">
            <v>0</v>
          </cell>
          <cell r="N106">
            <v>0</v>
          </cell>
          <cell r="P106">
            <v>0</v>
          </cell>
          <cell r="Q106">
            <v>0</v>
          </cell>
          <cell r="R106">
            <v>0</v>
          </cell>
          <cell r="T106">
            <v>0</v>
          </cell>
          <cell r="U106">
            <v>0</v>
          </cell>
          <cell r="V106">
            <v>0</v>
          </cell>
          <cell r="X106" t="str">
            <v>UPH</v>
          </cell>
          <cell r="Z106">
            <v>0</v>
          </cell>
          <cell r="AB106">
            <v>0</v>
          </cell>
          <cell r="AC106">
            <v>0</v>
          </cell>
          <cell r="AD106">
            <v>0</v>
          </cell>
          <cell r="AE106">
            <v>0</v>
          </cell>
          <cell r="AF106">
            <v>0</v>
          </cell>
          <cell r="AH106" t="str">
            <v>MAT</v>
          </cell>
          <cell r="AJ106">
            <v>0</v>
          </cell>
          <cell r="AK106">
            <v>0</v>
          </cell>
          <cell r="AL106">
            <v>0</v>
          </cell>
          <cell r="AM106">
            <v>0</v>
          </cell>
          <cell r="AN106">
            <v>0</v>
          </cell>
          <cell r="AO106">
            <v>0</v>
          </cell>
          <cell r="AP106">
            <v>0</v>
          </cell>
          <cell r="AS106">
            <v>0</v>
          </cell>
        </row>
        <row r="107">
          <cell r="A107">
            <v>114000</v>
          </cell>
          <cell r="B107" t="str">
            <v>2.8</v>
          </cell>
          <cell r="D107" t="str">
            <v>Timbunan tanah setempat (hasil galian) dipadatkan</v>
          </cell>
          <cell r="F107" t="str">
            <v>m3</v>
          </cell>
          <cell r="G107">
            <v>15405</v>
          </cell>
          <cell r="I107" t="str">
            <v xml:space="preserve">                                                                                                                                                                                                                                                               </v>
          </cell>
          <cell r="J107">
            <v>30</v>
          </cell>
          <cell r="K107">
            <v>7</v>
          </cell>
          <cell r="L107">
            <v>1</v>
          </cell>
          <cell r="M107">
            <v>210</v>
          </cell>
          <cell r="Q107">
            <v>23409.311000000002</v>
          </cell>
          <cell r="S107">
            <v>95.876999999999995</v>
          </cell>
          <cell r="T107">
            <v>15367.2865</v>
          </cell>
          <cell r="U107">
            <v>14317.400000000001</v>
          </cell>
          <cell r="V107">
            <v>4192307.0843171347</v>
          </cell>
          <cell r="X107" t="str">
            <v>2.8</v>
          </cell>
          <cell r="Z107" t="str">
            <v>Prod./Jam :</v>
          </cell>
          <cell r="AA107">
            <v>95.876999999999995</v>
          </cell>
          <cell r="AB107">
            <v>95.876999999999995</v>
          </cell>
          <cell r="AC107">
            <v>1</v>
          </cell>
          <cell r="AE107">
            <v>44.55</v>
          </cell>
          <cell r="AF107">
            <v>686292.75</v>
          </cell>
          <cell r="AH107" t="str">
            <v>2.8</v>
          </cell>
          <cell r="AN107">
            <v>0</v>
          </cell>
          <cell r="AO107">
            <v>0</v>
          </cell>
          <cell r="AU107">
            <v>14361.95</v>
          </cell>
          <cell r="AV107">
            <v>15367.2865</v>
          </cell>
        </row>
        <row r="108">
          <cell r="A108">
            <v>114010</v>
          </cell>
          <cell r="B108">
            <v>550</v>
          </cell>
          <cell r="I108" t="str">
            <v>Hydr. Excavator 0.7 m3</v>
          </cell>
          <cell r="N108">
            <v>61.725439999999985</v>
          </cell>
          <cell r="O108">
            <v>1</v>
          </cell>
          <cell r="P108">
            <v>249.57294755614546</v>
          </cell>
          <cell r="Q108">
            <v>1.6199999999999999E-2</v>
          </cell>
          <cell r="R108">
            <v>1.1884426074102166</v>
          </cell>
          <cell r="S108">
            <v>61.725439999999985</v>
          </cell>
          <cell r="T108">
            <v>244295</v>
          </cell>
          <cell r="U108">
            <v>3957.57</v>
          </cell>
          <cell r="V108">
            <v>987702.41005977464</v>
          </cell>
          <cell r="X108">
            <v>10</v>
          </cell>
          <cell r="Z108" t="str">
            <v>Mandor</v>
          </cell>
          <cell r="AA108">
            <v>0.25</v>
          </cell>
          <cell r="AB108">
            <v>3.5714285714285712E-2</v>
          </cell>
          <cell r="AC108">
            <v>2.9999999999999997E-4</v>
          </cell>
          <cell r="AD108">
            <v>39900</v>
          </cell>
          <cell r="AE108">
            <v>11.97</v>
          </cell>
          <cell r="AF108">
            <v>184397.85</v>
          </cell>
          <cell r="AH108" t="str">
            <v>MAT</v>
          </cell>
          <cell r="AJ108">
            <v>0</v>
          </cell>
          <cell r="AK108">
            <v>0</v>
          </cell>
          <cell r="AL108">
            <v>0</v>
          </cell>
          <cell r="AM108">
            <v>0</v>
          </cell>
          <cell r="AN108">
            <v>0</v>
          </cell>
          <cell r="AO108">
            <v>0</v>
          </cell>
          <cell r="AP108">
            <v>0</v>
          </cell>
          <cell r="AR108">
            <v>921.46984318760894</v>
          </cell>
          <cell r="AS108">
            <v>199.0265277979388</v>
          </cell>
          <cell r="AT108">
            <v>12285</v>
          </cell>
        </row>
        <row r="109">
          <cell r="A109">
            <v>114020</v>
          </cell>
          <cell r="B109">
            <v>1530</v>
          </cell>
          <cell r="I109" t="str">
            <v>Dump Truck 6 t</v>
          </cell>
          <cell r="N109">
            <v>30.682251269723764</v>
          </cell>
          <cell r="O109">
            <v>1</v>
          </cell>
          <cell r="P109">
            <v>502.08180177447235</v>
          </cell>
          <cell r="Q109">
            <v>3.2500000000000001E-2</v>
          </cell>
          <cell r="R109">
            <v>2.3908657227355827</v>
          </cell>
          <cell r="S109">
            <v>30.682251269723764</v>
          </cell>
          <cell r="T109">
            <v>148435</v>
          </cell>
          <cell r="U109">
            <v>4824.13</v>
          </cell>
          <cell r="V109">
            <v>2422107.8823942854</v>
          </cell>
          <cell r="X109">
            <v>100</v>
          </cell>
          <cell r="Z109" t="str">
            <v>Pekerja</v>
          </cell>
          <cell r="AA109">
            <v>1</v>
          </cell>
          <cell r="AB109">
            <v>0.14285714285714285</v>
          </cell>
          <cell r="AC109">
            <v>1.4E-3</v>
          </cell>
          <cell r="AD109">
            <v>23275</v>
          </cell>
          <cell r="AE109">
            <v>32.58</v>
          </cell>
          <cell r="AF109">
            <v>501894.89999999997</v>
          </cell>
          <cell r="AH109" t="str">
            <v>MAT</v>
          </cell>
          <cell r="AJ109">
            <v>0</v>
          </cell>
          <cell r="AK109">
            <v>0</v>
          </cell>
          <cell r="AL109">
            <v>0</v>
          </cell>
          <cell r="AM109">
            <v>0</v>
          </cell>
          <cell r="AN109">
            <v>0</v>
          </cell>
          <cell r="AO109">
            <v>0</v>
          </cell>
          <cell r="AP109">
            <v>0</v>
          </cell>
          <cell r="AS109">
            <v>290.3959009289548</v>
          </cell>
          <cell r="AT109">
            <v>8910</v>
          </cell>
        </row>
        <row r="110">
          <cell r="A110">
            <v>114030</v>
          </cell>
          <cell r="B110">
            <v>160</v>
          </cell>
          <cell r="I110" t="str">
            <v>Bulldozer 17 t</v>
          </cell>
          <cell r="N110">
            <v>95.876999999999995</v>
          </cell>
          <cell r="O110">
            <v>1</v>
          </cell>
          <cell r="P110">
            <v>160.67461434963548</v>
          </cell>
          <cell r="Q110">
            <v>1.04E-2</v>
          </cell>
          <cell r="R110">
            <v>0.76511721118874032</v>
          </cell>
          <cell r="S110">
            <v>95.876999999999995</v>
          </cell>
          <cell r="T110">
            <v>228545</v>
          </cell>
          <cell r="U110">
            <v>2376.86</v>
          </cell>
          <cell r="V110">
            <v>381901.06386307458</v>
          </cell>
          <cell r="X110" t="str">
            <v>UPH</v>
          </cell>
          <cell r="Z110">
            <v>0</v>
          </cell>
          <cell r="AB110">
            <v>0</v>
          </cell>
          <cell r="AC110">
            <v>0</v>
          </cell>
          <cell r="AD110">
            <v>0</v>
          </cell>
          <cell r="AE110">
            <v>0</v>
          </cell>
          <cell r="AF110">
            <v>0</v>
          </cell>
          <cell r="AH110" t="str">
            <v>MAT</v>
          </cell>
          <cell r="AJ110">
            <v>0</v>
          </cell>
          <cell r="AK110">
            <v>0</v>
          </cell>
          <cell r="AL110">
            <v>0</v>
          </cell>
          <cell r="AM110">
            <v>0</v>
          </cell>
          <cell r="AN110">
            <v>0</v>
          </cell>
          <cell r="AO110">
            <v>0</v>
          </cell>
          <cell r="AP110">
            <v>0</v>
          </cell>
          <cell r="AS110">
            <v>212.61616446071531</v>
          </cell>
          <cell r="AT110">
            <v>20385</v>
          </cell>
        </row>
        <row r="111">
          <cell r="A111">
            <v>114040</v>
          </cell>
          <cell r="B111">
            <v>1210</v>
          </cell>
          <cell r="I111" t="str">
            <v>Vibrator Roller 6-8 t</v>
          </cell>
          <cell r="N111">
            <v>120</v>
          </cell>
          <cell r="O111">
            <v>1</v>
          </cell>
          <cell r="P111">
            <v>128.375</v>
          </cell>
          <cell r="Q111">
            <v>8.3000000000000001E-3</v>
          </cell>
          <cell r="R111">
            <v>0.61130952380952386</v>
          </cell>
          <cell r="S111">
            <v>120</v>
          </cell>
          <cell r="T111">
            <v>195870</v>
          </cell>
          <cell r="U111">
            <v>1625.72</v>
          </cell>
          <cell r="V111">
            <v>208701.80499999999</v>
          </cell>
          <cell r="X111" t="str">
            <v>UPH</v>
          </cell>
          <cell r="Z111">
            <v>0</v>
          </cell>
          <cell r="AB111">
            <v>0</v>
          </cell>
          <cell r="AC111">
            <v>0</v>
          </cell>
          <cell r="AD111">
            <v>0</v>
          </cell>
          <cell r="AE111">
            <v>0</v>
          </cell>
          <cell r="AF111">
            <v>0</v>
          </cell>
          <cell r="AH111" t="str">
            <v>MAT</v>
          </cell>
          <cell r="AJ111">
            <v>0</v>
          </cell>
          <cell r="AK111">
            <v>0</v>
          </cell>
          <cell r="AL111">
            <v>0</v>
          </cell>
          <cell r="AM111">
            <v>0</v>
          </cell>
          <cell r="AN111">
            <v>0</v>
          </cell>
          <cell r="AO111">
            <v>0</v>
          </cell>
          <cell r="AP111">
            <v>0</v>
          </cell>
          <cell r="AS111">
            <v>133.875</v>
          </cell>
          <cell r="AT111">
            <v>16065</v>
          </cell>
        </row>
        <row r="112">
          <cell r="A112">
            <v>114050</v>
          </cell>
          <cell r="B112">
            <v>3180</v>
          </cell>
          <cell r="I112" t="str">
            <v>Water Tanker 5000 ltr</v>
          </cell>
          <cell r="N112">
            <v>123.07692307692307</v>
          </cell>
          <cell r="O112">
            <v>1</v>
          </cell>
          <cell r="P112">
            <v>125.16562500000001</v>
          </cell>
          <cell r="Q112">
            <v>8.0999999999999996E-3</v>
          </cell>
          <cell r="R112">
            <v>0.59602678571428569</v>
          </cell>
          <cell r="S112">
            <v>123.07692307692307</v>
          </cell>
          <cell r="T112">
            <v>189275</v>
          </cell>
          <cell r="U112">
            <v>1533.12</v>
          </cell>
          <cell r="V112">
            <v>191893.92299999998</v>
          </cell>
          <cell r="X112" t="str">
            <v>UPH</v>
          </cell>
          <cell r="Z112">
            <v>0</v>
          </cell>
          <cell r="AB112">
            <v>0</v>
          </cell>
          <cell r="AC112">
            <v>0</v>
          </cell>
          <cell r="AD112">
            <v>0</v>
          </cell>
          <cell r="AE112">
            <v>0</v>
          </cell>
          <cell r="AF112">
            <v>0</v>
          </cell>
          <cell r="AH112" t="str">
            <v>MAT</v>
          </cell>
          <cell r="AJ112">
            <v>0</v>
          </cell>
          <cell r="AK112">
            <v>0</v>
          </cell>
          <cell r="AL112">
            <v>0</v>
          </cell>
          <cell r="AM112">
            <v>0</v>
          </cell>
          <cell r="AN112">
            <v>0</v>
          </cell>
          <cell r="AO112">
            <v>0</v>
          </cell>
          <cell r="AP112">
            <v>0</v>
          </cell>
          <cell r="AS112">
            <v>85.556250000000006</v>
          </cell>
          <cell r="AT112">
            <v>10530</v>
          </cell>
        </row>
        <row r="113">
          <cell r="A113">
            <v>114060</v>
          </cell>
          <cell r="B113" t="str">
            <v>ALT</v>
          </cell>
          <cell r="I113">
            <v>0</v>
          </cell>
          <cell r="N113">
            <v>0</v>
          </cell>
          <cell r="P113">
            <v>0</v>
          </cell>
          <cell r="Q113">
            <v>0</v>
          </cell>
          <cell r="R113">
            <v>0</v>
          </cell>
          <cell r="T113">
            <v>0</v>
          </cell>
          <cell r="U113">
            <v>0</v>
          </cell>
          <cell r="V113">
            <v>0</v>
          </cell>
          <cell r="X113" t="str">
            <v>UPH</v>
          </cell>
          <cell r="Z113">
            <v>0</v>
          </cell>
          <cell r="AB113">
            <v>0</v>
          </cell>
          <cell r="AC113">
            <v>0</v>
          </cell>
          <cell r="AD113">
            <v>0</v>
          </cell>
          <cell r="AE113">
            <v>0</v>
          </cell>
          <cell r="AF113">
            <v>0</v>
          </cell>
          <cell r="AH113" t="str">
            <v>MAT</v>
          </cell>
          <cell r="AJ113">
            <v>0</v>
          </cell>
          <cell r="AK113">
            <v>0</v>
          </cell>
          <cell r="AL113">
            <v>0</v>
          </cell>
          <cell r="AM113">
            <v>0</v>
          </cell>
          <cell r="AN113">
            <v>0</v>
          </cell>
          <cell r="AO113">
            <v>0</v>
          </cell>
          <cell r="AP113">
            <v>0</v>
          </cell>
          <cell r="AS113">
            <v>0</v>
          </cell>
          <cell r="AT113">
            <v>0</v>
          </cell>
        </row>
        <row r="114">
          <cell r="A114">
            <v>114070</v>
          </cell>
          <cell r="B114" t="str">
            <v>ALT</v>
          </cell>
          <cell r="I114">
            <v>0</v>
          </cell>
          <cell r="N114">
            <v>0</v>
          </cell>
          <cell r="P114">
            <v>0</v>
          </cell>
          <cell r="Q114">
            <v>0</v>
          </cell>
          <cell r="R114">
            <v>0</v>
          </cell>
          <cell r="T114">
            <v>0</v>
          </cell>
          <cell r="U114">
            <v>0</v>
          </cell>
          <cell r="V114">
            <v>0</v>
          </cell>
          <cell r="X114" t="str">
            <v>UPH</v>
          </cell>
          <cell r="Z114">
            <v>0</v>
          </cell>
          <cell r="AB114">
            <v>0</v>
          </cell>
          <cell r="AC114">
            <v>0</v>
          </cell>
          <cell r="AD114">
            <v>0</v>
          </cell>
          <cell r="AE114">
            <v>0</v>
          </cell>
          <cell r="AF114">
            <v>0</v>
          </cell>
          <cell r="AH114" t="str">
            <v>MAT</v>
          </cell>
          <cell r="AJ114">
            <v>0</v>
          </cell>
          <cell r="AK114">
            <v>0</v>
          </cell>
          <cell r="AL114">
            <v>0</v>
          </cell>
          <cell r="AM114">
            <v>0</v>
          </cell>
          <cell r="AN114">
            <v>0</v>
          </cell>
          <cell r="AO114">
            <v>0</v>
          </cell>
          <cell r="AP114">
            <v>0</v>
          </cell>
          <cell r="AS114">
            <v>0</v>
          </cell>
        </row>
        <row r="115">
          <cell r="A115">
            <v>114080</v>
          </cell>
          <cell r="B115" t="str">
            <v>ALT</v>
          </cell>
          <cell r="I115">
            <v>0</v>
          </cell>
          <cell r="N115">
            <v>0</v>
          </cell>
          <cell r="P115">
            <v>0</v>
          </cell>
          <cell r="Q115">
            <v>0</v>
          </cell>
          <cell r="R115">
            <v>0</v>
          </cell>
          <cell r="T115">
            <v>0</v>
          </cell>
          <cell r="U115">
            <v>0</v>
          </cell>
          <cell r="V115">
            <v>0</v>
          </cell>
          <cell r="X115" t="str">
            <v>UPH</v>
          </cell>
          <cell r="Z115">
            <v>0</v>
          </cell>
          <cell r="AB115">
            <v>0</v>
          </cell>
          <cell r="AC115">
            <v>0</v>
          </cell>
          <cell r="AD115">
            <v>0</v>
          </cell>
          <cell r="AE115">
            <v>0</v>
          </cell>
          <cell r="AF115">
            <v>0</v>
          </cell>
          <cell r="AH115" t="str">
            <v>MAT</v>
          </cell>
          <cell r="AJ115">
            <v>0</v>
          </cell>
          <cell r="AK115">
            <v>0</v>
          </cell>
          <cell r="AL115">
            <v>0</v>
          </cell>
          <cell r="AM115">
            <v>0</v>
          </cell>
          <cell r="AN115">
            <v>0</v>
          </cell>
          <cell r="AO115">
            <v>0</v>
          </cell>
          <cell r="AP115">
            <v>0</v>
          </cell>
          <cell r="AS115">
            <v>0</v>
          </cell>
        </row>
        <row r="116">
          <cell r="A116">
            <v>114090</v>
          </cell>
          <cell r="B116" t="str">
            <v>ALT</v>
          </cell>
          <cell r="I116">
            <v>0</v>
          </cell>
          <cell r="N116">
            <v>0</v>
          </cell>
          <cell r="P116">
            <v>0</v>
          </cell>
          <cell r="Q116">
            <v>0</v>
          </cell>
          <cell r="R116">
            <v>0</v>
          </cell>
          <cell r="T116">
            <v>0</v>
          </cell>
          <cell r="U116">
            <v>0</v>
          </cell>
          <cell r="V116">
            <v>0</v>
          </cell>
          <cell r="X116" t="str">
            <v>UPH</v>
          </cell>
          <cell r="Z116">
            <v>0</v>
          </cell>
          <cell r="AB116">
            <v>0</v>
          </cell>
          <cell r="AC116">
            <v>0</v>
          </cell>
          <cell r="AD116">
            <v>0</v>
          </cell>
          <cell r="AE116">
            <v>0</v>
          </cell>
          <cell r="AF116">
            <v>0</v>
          </cell>
          <cell r="AH116" t="str">
            <v>MAT</v>
          </cell>
          <cell r="AJ116">
            <v>0</v>
          </cell>
          <cell r="AK116">
            <v>0</v>
          </cell>
          <cell r="AL116">
            <v>0</v>
          </cell>
          <cell r="AM116">
            <v>0</v>
          </cell>
          <cell r="AN116">
            <v>0</v>
          </cell>
          <cell r="AO116">
            <v>0</v>
          </cell>
          <cell r="AP116">
            <v>0</v>
          </cell>
          <cell r="AS116">
            <v>0</v>
          </cell>
        </row>
        <row r="117">
          <cell r="A117">
            <v>114100</v>
          </cell>
          <cell r="B117" t="str">
            <v>ALT</v>
          </cell>
          <cell r="I117">
            <v>0</v>
          </cell>
          <cell r="N117">
            <v>0</v>
          </cell>
          <cell r="P117">
            <v>0</v>
          </cell>
          <cell r="Q117">
            <v>0</v>
          </cell>
          <cell r="R117">
            <v>0</v>
          </cell>
          <cell r="T117">
            <v>0</v>
          </cell>
          <cell r="U117">
            <v>0</v>
          </cell>
          <cell r="V117">
            <v>0</v>
          </cell>
          <cell r="X117" t="str">
            <v>UPH</v>
          </cell>
          <cell r="Z117">
            <v>0</v>
          </cell>
          <cell r="AB117">
            <v>0</v>
          </cell>
          <cell r="AC117">
            <v>0</v>
          </cell>
          <cell r="AD117">
            <v>0</v>
          </cell>
          <cell r="AE117">
            <v>0</v>
          </cell>
          <cell r="AF117">
            <v>0</v>
          </cell>
          <cell r="AH117" t="str">
            <v>MAT</v>
          </cell>
          <cell r="AJ117">
            <v>0</v>
          </cell>
          <cell r="AK117">
            <v>0</v>
          </cell>
          <cell r="AL117">
            <v>0</v>
          </cell>
          <cell r="AM117">
            <v>0</v>
          </cell>
          <cell r="AN117">
            <v>0</v>
          </cell>
          <cell r="AO117">
            <v>0</v>
          </cell>
          <cell r="AP117">
            <v>0</v>
          </cell>
          <cell r="AS117">
            <v>0</v>
          </cell>
        </row>
        <row r="118">
          <cell r="A118">
            <v>114110</v>
          </cell>
          <cell r="B118" t="str">
            <v>ALT</v>
          </cell>
          <cell r="I118">
            <v>0</v>
          </cell>
          <cell r="N118">
            <v>0</v>
          </cell>
          <cell r="P118">
            <v>0</v>
          </cell>
          <cell r="Q118">
            <v>0</v>
          </cell>
          <cell r="R118">
            <v>0</v>
          </cell>
          <cell r="T118">
            <v>0</v>
          </cell>
          <cell r="U118">
            <v>0</v>
          </cell>
          <cell r="V118">
            <v>0</v>
          </cell>
          <cell r="X118" t="str">
            <v>UPH</v>
          </cell>
          <cell r="Z118">
            <v>0</v>
          </cell>
          <cell r="AB118">
            <v>0</v>
          </cell>
          <cell r="AC118">
            <v>0</v>
          </cell>
          <cell r="AD118">
            <v>0</v>
          </cell>
          <cell r="AE118">
            <v>0</v>
          </cell>
          <cell r="AF118">
            <v>0</v>
          </cell>
          <cell r="AH118" t="str">
            <v>MAT</v>
          </cell>
          <cell r="AJ118">
            <v>0</v>
          </cell>
          <cell r="AK118">
            <v>0</v>
          </cell>
          <cell r="AL118">
            <v>0</v>
          </cell>
          <cell r="AM118">
            <v>0</v>
          </cell>
          <cell r="AN118">
            <v>0</v>
          </cell>
          <cell r="AO118">
            <v>0</v>
          </cell>
          <cell r="AP118">
            <v>0</v>
          </cell>
          <cell r="AS118">
            <v>0</v>
          </cell>
        </row>
        <row r="119">
          <cell r="A119">
            <v>114120</v>
          </cell>
          <cell r="B119" t="str">
            <v>ALT</v>
          </cell>
          <cell r="I119">
            <v>0</v>
          </cell>
          <cell r="N119">
            <v>0</v>
          </cell>
          <cell r="P119">
            <v>0</v>
          </cell>
          <cell r="Q119">
            <v>0</v>
          </cell>
          <cell r="R119">
            <v>0</v>
          </cell>
          <cell r="T119">
            <v>0</v>
          </cell>
          <cell r="U119">
            <v>0</v>
          </cell>
          <cell r="V119">
            <v>0</v>
          </cell>
          <cell r="X119" t="str">
            <v>UPH</v>
          </cell>
          <cell r="Z119">
            <v>0</v>
          </cell>
          <cell r="AB119">
            <v>0</v>
          </cell>
          <cell r="AC119">
            <v>0</v>
          </cell>
          <cell r="AD119">
            <v>0</v>
          </cell>
          <cell r="AE119">
            <v>0</v>
          </cell>
          <cell r="AF119">
            <v>0</v>
          </cell>
          <cell r="AH119" t="str">
            <v>MAT</v>
          </cell>
          <cell r="AJ119">
            <v>0</v>
          </cell>
          <cell r="AK119">
            <v>0</v>
          </cell>
          <cell r="AL119">
            <v>0</v>
          </cell>
          <cell r="AM119">
            <v>0</v>
          </cell>
          <cell r="AN119">
            <v>0</v>
          </cell>
          <cell r="AO119">
            <v>0</v>
          </cell>
          <cell r="AP119">
            <v>0</v>
          </cell>
          <cell r="AS119">
            <v>0</v>
          </cell>
        </row>
        <row r="120">
          <cell r="A120">
            <v>114130</v>
          </cell>
          <cell r="B120" t="str">
            <v>ALT</v>
          </cell>
          <cell r="I120">
            <v>0</v>
          </cell>
          <cell r="N120">
            <v>0</v>
          </cell>
          <cell r="P120">
            <v>0</v>
          </cell>
          <cell r="Q120">
            <v>0</v>
          </cell>
          <cell r="R120">
            <v>0</v>
          </cell>
          <cell r="T120">
            <v>0</v>
          </cell>
          <cell r="U120">
            <v>0</v>
          </cell>
          <cell r="V120">
            <v>0</v>
          </cell>
          <cell r="X120" t="str">
            <v>UPH</v>
          </cell>
          <cell r="Z120">
            <v>0</v>
          </cell>
          <cell r="AB120">
            <v>0</v>
          </cell>
          <cell r="AC120">
            <v>0</v>
          </cell>
          <cell r="AD120">
            <v>0</v>
          </cell>
          <cell r="AE120">
            <v>0</v>
          </cell>
          <cell r="AF120">
            <v>0</v>
          </cell>
          <cell r="AH120" t="str">
            <v>MAT</v>
          </cell>
          <cell r="AJ120">
            <v>0</v>
          </cell>
          <cell r="AK120">
            <v>0</v>
          </cell>
          <cell r="AL120">
            <v>0</v>
          </cell>
          <cell r="AM120">
            <v>0</v>
          </cell>
          <cell r="AN120">
            <v>0</v>
          </cell>
          <cell r="AO120">
            <v>0</v>
          </cell>
          <cell r="AP120">
            <v>0</v>
          </cell>
          <cell r="AS120">
            <v>0</v>
          </cell>
        </row>
        <row r="121">
          <cell r="A121">
            <v>114140</v>
          </cell>
          <cell r="B121" t="str">
            <v>ALT</v>
          </cell>
          <cell r="I121">
            <v>0</v>
          </cell>
          <cell r="N121">
            <v>0</v>
          </cell>
          <cell r="P121">
            <v>0</v>
          </cell>
          <cell r="Q121">
            <v>0</v>
          </cell>
          <cell r="R121">
            <v>0</v>
          </cell>
          <cell r="T121">
            <v>0</v>
          </cell>
          <cell r="U121">
            <v>0</v>
          </cell>
          <cell r="V121">
            <v>0</v>
          </cell>
          <cell r="X121" t="str">
            <v>UPH</v>
          </cell>
          <cell r="Z121">
            <v>0</v>
          </cell>
          <cell r="AB121">
            <v>0</v>
          </cell>
          <cell r="AC121">
            <v>0</v>
          </cell>
          <cell r="AD121">
            <v>0</v>
          </cell>
          <cell r="AE121">
            <v>0</v>
          </cell>
          <cell r="AF121">
            <v>0</v>
          </cell>
          <cell r="AH121" t="str">
            <v>MAT</v>
          </cell>
          <cell r="AJ121">
            <v>0</v>
          </cell>
          <cell r="AK121">
            <v>0</v>
          </cell>
          <cell r="AL121">
            <v>0</v>
          </cell>
          <cell r="AM121">
            <v>0</v>
          </cell>
          <cell r="AN121">
            <v>0</v>
          </cell>
          <cell r="AO121">
            <v>0</v>
          </cell>
          <cell r="AP121">
            <v>0</v>
          </cell>
          <cell r="AS121">
            <v>0</v>
          </cell>
        </row>
        <row r="122">
          <cell r="A122">
            <v>114150</v>
          </cell>
          <cell r="B122" t="str">
            <v>ALT</v>
          </cell>
          <cell r="I122">
            <v>0</v>
          </cell>
          <cell r="N122">
            <v>0</v>
          </cell>
          <cell r="P122">
            <v>0</v>
          </cell>
          <cell r="Q122">
            <v>0</v>
          </cell>
          <cell r="R122">
            <v>0</v>
          </cell>
          <cell r="T122">
            <v>0</v>
          </cell>
          <cell r="U122">
            <v>0</v>
          </cell>
          <cell r="V122">
            <v>0</v>
          </cell>
          <cell r="X122" t="str">
            <v>UPH</v>
          </cell>
          <cell r="Z122">
            <v>0</v>
          </cell>
          <cell r="AB122">
            <v>0</v>
          </cell>
          <cell r="AC122">
            <v>0</v>
          </cell>
          <cell r="AD122">
            <v>0</v>
          </cell>
          <cell r="AE122">
            <v>0</v>
          </cell>
          <cell r="AF122">
            <v>0</v>
          </cell>
          <cell r="AH122" t="str">
            <v>MAT</v>
          </cell>
          <cell r="AJ122">
            <v>0</v>
          </cell>
          <cell r="AK122">
            <v>0</v>
          </cell>
          <cell r="AL122">
            <v>0</v>
          </cell>
          <cell r="AM122">
            <v>0</v>
          </cell>
          <cell r="AN122">
            <v>0</v>
          </cell>
          <cell r="AO122">
            <v>0</v>
          </cell>
          <cell r="AP122">
            <v>0</v>
          </cell>
          <cell r="AS122">
            <v>0</v>
          </cell>
        </row>
        <row r="123">
          <cell r="A123">
            <v>6000</v>
          </cell>
          <cell r="B123" t="str">
            <v>3.1</v>
          </cell>
          <cell r="D123" t="str">
            <v>Pengadaan RPC/sheet Pile, uk 32 x 50 cm, L = 14 m</v>
          </cell>
          <cell r="F123" t="str">
            <v>m'</v>
          </cell>
          <cell r="G123">
            <v>4452</v>
          </cell>
          <cell r="I123" t="str">
            <v xml:space="preserve">                                                                                                                                                                                                                                                               </v>
          </cell>
          <cell r="J123">
            <v>14</v>
          </cell>
          <cell r="K123">
            <v>7</v>
          </cell>
          <cell r="L123">
            <v>1</v>
          </cell>
          <cell r="M123">
            <v>98</v>
          </cell>
          <cell r="Q123">
            <v>442518.44549999997</v>
          </cell>
          <cell r="S123">
            <v>48</v>
          </cell>
          <cell r="T123">
            <v>295264.98060000001</v>
          </cell>
          <cell r="U123">
            <v>12643.68</v>
          </cell>
          <cell r="V123">
            <v>1172701.32</v>
          </cell>
          <cell r="X123" t="str">
            <v>3.1</v>
          </cell>
          <cell r="Z123" t="str">
            <v>Prod./Jam :</v>
          </cell>
          <cell r="AA123">
            <v>48</v>
          </cell>
          <cell r="AB123">
            <v>48</v>
          </cell>
          <cell r="AC123">
            <v>1</v>
          </cell>
          <cell r="AE123">
            <v>304.90000000000003</v>
          </cell>
          <cell r="AF123">
            <v>1357414.8000000003</v>
          </cell>
          <cell r="AH123" t="str">
            <v>3.1</v>
          </cell>
          <cell r="AN123">
            <v>263000</v>
          </cell>
          <cell r="AO123">
            <v>1170876000</v>
          </cell>
          <cell r="AU123">
            <v>275948.58</v>
          </cell>
          <cell r="AV123">
            <v>295264.98060000001</v>
          </cell>
        </row>
        <row r="124">
          <cell r="A124">
            <v>6010</v>
          </cell>
          <cell r="B124">
            <v>3020</v>
          </cell>
          <cell r="I124" t="str">
            <v>Trailler Truck 40 t</v>
          </cell>
          <cell r="N124">
            <v>48</v>
          </cell>
          <cell r="O124">
            <v>1</v>
          </cell>
          <cell r="P124">
            <v>92.75</v>
          </cell>
          <cell r="Q124">
            <v>2.0799999999999999E-2</v>
          </cell>
          <cell r="R124">
            <v>0.9464285714285714</v>
          </cell>
          <cell r="S124">
            <v>48</v>
          </cell>
          <cell r="T124">
            <v>274560</v>
          </cell>
          <cell r="U124">
            <v>5710.84</v>
          </cell>
          <cell r="V124">
            <v>529680.41</v>
          </cell>
          <cell r="X124">
            <v>10</v>
          </cell>
          <cell r="Z124" t="str">
            <v>Mandor</v>
          </cell>
          <cell r="AA124">
            <v>0.25</v>
          </cell>
          <cell r="AB124">
            <v>3.5714285714285712E-2</v>
          </cell>
          <cell r="AC124">
            <v>6.9999999999999999E-4</v>
          </cell>
          <cell r="AD124">
            <v>39900</v>
          </cell>
          <cell r="AE124">
            <v>27.93</v>
          </cell>
          <cell r="AF124">
            <v>124344.36</v>
          </cell>
          <cell r="AH124">
            <v>510</v>
          </cell>
          <cell r="AJ124" t="str">
            <v>PC Sheet Pile, 32x50 cm-type D, L = 14 m</v>
          </cell>
          <cell r="AK124" t="str">
            <v>m</v>
          </cell>
          <cell r="AL124">
            <v>1</v>
          </cell>
          <cell r="AM124">
            <v>263000</v>
          </cell>
          <cell r="AN124">
            <v>263000</v>
          </cell>
          <cell r="AO124">
            <v>1170876000</v>
          </cell>
          <cell r="AP124">
            <v>4452</v>
          </cell>
          <cell r="AQ124">
            <v>1</v>
          </cell>
          <cell r="AR124">
            <v>1440</v>
          </cell>
          <cell r="AS124">
            <v>765</v>
          </cell>
          <cell r="AT124">
            <v>36720</v>
          </cell>
        </row>
        <row r="125">
          <cell r="A125">
            <v>6020</v>
          </cell>
          <cell r="B125">
            <v>3120</v>
          </cell>
          <cell r="I125" t="str">
            <v>Crawler Crane 40 t</v>
          </cell>
          <cell r="N125">
            <v>48</v>
          </cell>
          <cell r="O125">
            <v>1</v>
          </cell>
          <cell r="P125">
            <v>92.75</v>
          </cell>
          <cell r="Q125">
            <v>2.0799999999999999E-2</v>
          </cell>
          <cell r="R125">
            <v>0.9464285714285714</v>
          </cell>
          <cell r="S125">
            <v>48</v>
          </cell>
          <cell r="T125">
            <v>333310</v>
          </cell>
          <cell r="U125">
            <v>6932.84</v>
          </cell>
          <cell r="V125">
            <v>643020.91</v>
          </cell>
          <cell r="X125">
            <v>100</v>
          </cell>
          <cell r="Z125" t="str">
            <v>Pekerja</v>
          </cell>
          <cell r="AA125">
            <v>4</v>
          </cell>
          <cell r="AB125">
            <v>0.5714285714285714</v>
          </cell>
          <cell r="AC125">
            <v>1.1900000000000001E-2</v>
          </cell>
          <cell r="AD125">
            <v>23275</v>
          </cell>
          <cell r="AE125">
            <v>276.97000000000003</v>
          </cell>
          <cell r="AF125">
            <v>1233070.4400000002</v>
          </cell>
          <cell r="AH125" t="str">
            <v>MAT</v>
          </cell>
          <cell r="AJ125">
            <v>0</v>
          </cell>
          <cell r="AK125">
            <v>0</v>
          </cell>
          <cell r="AL125">
            <v>0</v>
          </cell>
          <cell r="AM125">
            <v>0</v>
          </cell>
          <cell r="AN125">
            <v>0</v>
          </cell>
          <cell r="AO125">
            <v>0</v>
          </cell>
          <cell r="AP125">
            <v>0</v>
          </cell>
          <cell r="AS125">
            <v>675</v>
          </cell>
          <cell r="AT125">
            <v>32400</v>
          </cell>
        </row>
        <row r="126">
          <cell r="A126">
            <v>6030</v>
          </cell>
          <cell r="B126" t="str">
            <v>ALT</v>
          </cell>
          <cell r="I126">
            <v>0</v>
          </cell>
          <cell r="N126">
            <v>0</v>
          </cell>
          <cell r="P126">
            <v>0</v>
          </cell>
          <cell r="Q126">
            <v>0</v>
          </cell>
          <cell r="R126">
            <v>0</v>
          </cell>
          <cell r="T126">
            <v>0</v>
          </cell>
          <cell r="U126">
            <v>0</v>
          </cell>
          <cell r="V126">
            <v>0</v>
          </cell>
          <cell r="X126" t="str">
            <v>UPH</v>
          </cell>
          <cell r="Z126">
            <v>0</v>
          </cell>
          <cell r="AB126">
            <v>0</v>
          </cell>
          <cell r="AC126">
            <v>0</v>
          </cell>
          <cell r="AD126">
            <v>0</v>
          </cell>
          <cell r="AE126">
            <v>0</v>
          </cell>
          <cell r="AF126">
            <v>0</v>
          </cell>
          <cell r="AH126" t="str">
            <v>MAT</v>
          </cell>
          <cell r="AJ126">
            <v>0</v>
          </cell>
          <cell r="AK126">
            <v>0</v>
          </cell>
          <cell r="AL126">
            <v>0</v>
          </cell>
          <cell r="AM126">
            <v>0</v>
          </cell>
          <cell r="AN126">
            <v>0</v>
          </cell>
          <cell r="AO126">
            <v>0</v>
          </cell>
          <cell r="AP126">
            <v>0</v>
          </cell>
          <cell r="AS126">
            <v>0</v>
          </cell>
          <cell r="AT126">
            <v>0</v>
          </cell>
        </row>
        <row r="127">
          <cell r="A127">
            <v>6040</v>
          </cell>
          <cell r="B127" t="str">
            <v>ALT</v>
          </cell>
          <cell r="I127">
            <v>0</v>
          </cell>
          <cell r="N127">
            <v>0</v>
          </cell>
          <cell r="P127">
            <v>0</v>
          </cell>
          <cell r="Q127">
            <v>0</v>
          </cell>
          <cell r="R127">
            <v>0</v>
          </cell>
          <cell r="T127">
            <v>0</v>
          </cell>
          <cell r="U127">
            <v>0</v>
          </cell>
          <cell r="V127">
            <v>0</v>
          </cell>
          <cell r="X127" t="str">
            <v>UPH</v>
          </cell>
          <cell r="Z127">
            <v>0</v>
          </cell>
          <cell r="AB127">
            <v>0</v>
          </cell>
          <cell r="AC127">
            <v>0</v>
          </cell>
          <cell r="AD127">
            <v>0</v>
          </cell>
          <cell r="AE127">
            <v>0</v>
          </cell>
          <cell r="AF127">
            <v>0</v>
          </cell>
          <cell r="AH127" t="str">
            <v>MAT</v>
          </cell>
          <cell r="AJ127">
            <v>0</v>
          </cell>
          <cell r="AK127">
            <v>0</v>
          </cell>
          <cell r="AL127">
            <v>0</v>
          </cell>
          <cell r="AM127">
            <v>0</v>
          </cell>
          <cell r="AN127">
            <v>0</v>
          </cell>
          <cell r="AO127">
            <v>0</v>
          </cell>
          <cell r="AP127">
            <v>0</v>
          </cell>
          <cell r="AS127">
            <v>0</v>
          </cell>
        </row>
        <row r="128">
          <cell r="A128">
            <v>6050</v>
          </cell>
          <cell r="B128" t="str">
            <v>ALT</v>
          </cell>
          <cell r="I128">
            <v>0</v>
          </cell>
          <cell r="N128">
            <v>0</v>
          </cell>
          <cell r="P128">
            <v>0</v>
          </cell>
          <cell r="Q128">
            <v>0</v>
          </cell>
          <cell r="R128">
            <v>0</v>
          </cell>
          <cell r="T128">
            <v>0</v>
          </cell>
          <cell r="U128">
            <v>0</v>
          </cell>
          <cell r="V128">
            <v>0</v>
          </cell>
          <cell r="X128" t="str">
            <v>UPH</v>
          </cell>
          <cell r="Z128">
            <v>0</v>
          </cell>
          <cell r="AB128">
            <v>0</v>
          </cell>
          <cell r="AC128">
            <v>0</v>
          </cell>
          <cell r="AD128">
            <v>0</v>
          </cell>
          <cell r="AE128">
            <v>0</v>
          </cell>
          <cell r="AF128">
            <v>0</v>
          </cell>
          <cell r="AH128" t="str">
            <v>MAT</v>
          </cell>
          <cell r="AJ128">
            <v>0</v>
          </cell>
          <cell r="AK128">
            <v>0</v>
          </cell>
          <cell r="AL128">
            <v>0</v>
          </cell>
          <cell r="AM128">
            <v>0</v>
          </cell>
          <cell r="AN128">
            <v>0</v>
          </cell>
          <cell r="AO128">
            <v>0</v>
          </cell>
          <cell r="AP128">
            <v>0</v>
          </cell>
          <cell r="AS128">
            <v>0</v>
          </cell>
        </row>
        <row r="129">
          <cell r="A129">
            <v>6060</v>
          </cell>
          <cell r="B129" t="str">
            <v>ALT</v>
          </cell>
          <cell r="I129">
            <v>0</v>
          </cell>
          <cell r="N129">
            <v>0</v>
          </cell>
          <cell r="P129">
            <v>0</v>
          </cell>
          <cell r="Q129">
            <v>0</v>
          </cell>
          <cell r="R129">
            <v>0</v>
          </cell>
          <cell r="T129">
            <v>0</v>
          </cell>
          <cell r="U129">
            <v>0</v>
          </cell>
          <cell r="V129">
            <v>0</v>
          </cell>
          <cell r="X129" t="str">
            <v>UPH</v>
          </cell>
          <cell r="Z129">
            <v>0</v>
          </cell>
          <cell r="AB129">
            <v>0</v>
          </cell>
          <cell r="AC129">
            <v>0</v>
          </cell>
          <cell r="AD129">
            <v>0</v>
          </cell>
          <cell r="AE129">
            <v>0</v>
          </cell>
          <cell r="AF129">
            <v>0</v>
          </cell>
          <cell r="AH129" t="str">
            <v>MAT</v>
          </cell>
          <cell r="AJ129">
            <v>0</v>
          </cell>
          <cell r="AK129">
            <v>0</v>
          </cell>
          <cell r="AL129">
            <v>0</v>
          </cell>
          <cell r="AM129">
            <v>0</v>
          </cell>
          <cell r="AN129">
            <v>0</v>
          </cell>
          <cell r="AO129">
            <v>0</v>
          </cell>
          <cell r="AP129">
            <v>0</v>
          </cell>
          <cell r="AS129">
            <v>0</v>
          </cell>
        </row>
        <row r="130">
          <cell r="A130">
            <v>6070</v>
          </cell>
          <cell r="B130" t="str">
            <v>ALT</v>
          </cell>
          <cell r="I130">
            <v>0</v>
          </cell>
          <cell r="N130">
            <v>0</v>
          </cell>
          <cell r="P130">
            <v>0</v>
          </cell>
          <cell r="Q130">
            <v>0</v>
          </cell>
          <cell r="R130">
            <v>0</v>
          </cell>
          <cell r="T130">
            <v>0</v>
          </cell>
          <cell r="U130">
            <v>0</v>
          </cell>
          <cell r="V130">
            <v>0</v>
          </cell>
          <cell r="X130" t="str">
            <v>UPH</v>
          </cell>
          <cell r="Z130">
            <v>0</v>
          </cell>
          <cell r="AB130">
            <v>0</v>
          </cell>
          <cell r="AC130">
            <v>0</v>
          </cell>
          <cell r="AD130">
            <v>0</v>
          </cell>
          <cell r="AE130">
            <v>0</v>
          </cell>
          <cell r="AF130">
            <v>0</v>
          </cell>
          <cell r="AH130" t="str">
            <v>MAT</v>
          </cell>
          <cell r="AJ130">
            <v>0</v>
          </cell>
          <cell r="AK130">
            <v>0</v>
          </cell>
          <cell r="AL130">
            <v>0</v>
          </cell>
          <cell r="AM130">
            <v>0</v>
          </cell>
          <cell r="AN130">
            <v>0</v>
          </cell>
          <cell r="AO130">
            <v>0</v>
          </cell>
          <cell r="AP130">
            <v>0</v>
          </cell>
          <cell r="AS130">
            <v>0</v>
          </cell>
        </row>
        <row r="131">
          <cell r="A131">
            <v>6080</v>
          </cell>
          <cell r="B131" t="str">
            <v>ALT</v>
          </cell>
          <cell r="I131">
            <v>0</v>
          </cell>
          <cell r="N131">
            <v>0</v>
          </cell>
          <cell r="P131">
            <v>0</v>
          </cell>
          <cell r="Q131">
            <v>0</v>
          </cell>
          <cell r="R131">
            <v>0</v>
          </cell>
          <cell r="T131">
            <v>0</v>
          </cell>
          <cell r="U131">
            <v>0</v>
          </cell>
          <cell r="V131">
            <v>0</v>
          </cell>
          <cell r="X131" t="str">
            <v>UPH</v>
          </cell>
          <cell r="Z131">
            <v>0</v>
          </cell>
          <cell r="AB131">
            <v>0</v>
          </cell>
          <cell r="AC131">
            <v>0</v>
          </cell>
          <cell r="AD131">
            <v>0</v>
          </cell>
          <cell r="AE131">
            <v>0</v>
          </cell>
          <cell r="AF131">
            <v>0</v>
          </cell>
          <cell r="AH131" t="str">
            <v>MAT</v>
          </cell>
          <cell r="AJ131">
            <v>0</v>
          </cell>
          <cell r="AK131">
            <v>0</v>
          </cell>
          <cell r="AL131">
            <v>0</v>
          </cell>
          <cell r="AM131">
            <v>0</v>
          </cell>
          <cell r="AN131">
            <v>0</v>
          </cell>
          <cell r="AO131">
            <v>0</v>
          </cell>
          <cell r="AP131">
            <v>0</v>
          </cell>
          <cell r="AS131">
            <v>0</v>
          </cell>
        </row>
        <row r="132">
          <cell r="A132">
            <v>6090</v>
          </cell>
          <cell r="B132" t="str">
            <v>ALT</v>
          </cell>
          <cell r="I132">
            <v>0</v>
          </cell>
          <cell r="N132">
            <v>0</v>
          </cell>
          <cell r="P132">
            <v>0</v>
          </cell>
          <cell r="Q132">
            <v>0</v>
          </cell>
          <cell r="R132">
            <v>0</v>
          </cell>
          <cell r="T132">
            <v>0</v>
          </cell>
          <cell r="U132">
            <v>0</v>
          </cell>
          <cell r="V132">
            <v>0</v>
          </cell>
          <cell r="X132" t="str">
            <v>UPH</v>
          </cell>
          <cell r="Z132">
            <v>0</v>
          </cell>
          <cell r="AB132">
            <v>0</v>
          </cell>
          <cell r="AC132">
            <v>0</v>
          </cell>
          <cell r="AD132">
            <v>0</v>
          </cell>
          <cell r="AE132">
            <v>0</v>
          </cell>
          <cell r="AF132">
            <v>0</v>
          </cell>
          <cell r="AH132" t="str">
            <v>MAT</v>
          </cell>
          <cell r="AJ132">
            <v>0</v>
          </cell>
          <cell r="AK132">
            <v>0</v>
          </cell>
          <cell r="AL132">
            <v>0</v>
          </cell>
          <cell r="AM132">
            <v>0</v>
          </cell>
          <cell r="AN132">
            <v>0</v>
          </cell>
          <cell r="AO132">
            <v>0</v>
          </cell>
          <cell r="AP132">
            <v>0</v>
          </cell>
          <cell r="AS132">
            <v>0</v>
          </cell>
        </row>
        <row r="133">
          <cell r="A133">
            <v>6100</v>
          </cell>
          <cell r="B133" t="str">
            <v>ALT</v>
          </cell>
          <cell r="I133">
            <v>0</v>
          </cell>
          <cell r="N133">
            <v>0</v>
          </cell>
          <cell r="P133">
            <v>0</v>
          </cell>
          <cell r="Q133">
            <v>0</v>
          </cell>
          <cell r="R133">
            <v>0</v>
          </cell>
          <cell r="T133">
            <v>0</v>
          </cell>
          <cell r="U133">
            <v>0</v>
          </cell>
          <cell r="V133">
            <v>0</v>
          </cell>
          <cell r="X133" t="str">
            <v>UPH</v>
          </cell>
          <cell r="Z133">
            <v>0</v>
          </cell>
          <cell r="AB133">
            <v>0</v>
          </cell>
          <cell r="AC133">
            <v>0</v>
          </cell>
          <cell r="AD133">
            <v>0</v>
          </cell>
          <cell r="AE133">
            <v>0</v>
          </cell>
          <cell r="AF133">
            <v>0</v>
          </cell>
          <cell r="AH133" t="str">
            <v>MAT</v>
          </cell>
          <cell r="AJ133">
            <v>0</v>
          </cell>
          <cell r="AK133">
            <v>0</v>
          </cell>
          <cell r="AL133">
            <v>0</v>
          </cell>
          <cell r="AM133">
            <v>0</v>
          </cell>
          <cell r="AN133">
            <v>0</v>
          </cell>
          <cell r="AO133">
            <v>0</v>
          </cell>
          <cell r="AP133">
            <v>0</v>
          </cell>
          <cell r="AS133">
            <v>0</v>
          </cell>
        </row>
        <row r="134">
          <cell r="A134">
            <v>6110</v>
          </cell>
          <cell r="B134" t="str">
            <v>ALT</v>
          </cell>
          <cell r="I134">
            <v>0</v>
          </cell>
          <cell r="N134">
            <v>0</v>
          </cell>
          <cell r="P134">
            <v>0</v>
          </cell>
          <cell r="Q134">
            <v>0</v>
          </cell>
          <cell r="R134">
            <v>0</v>
          </cell>
          <cell r="T134">
            <v>0</v>
          </cell>
          <cell r="U134">
            <v>0</v>
          </cell>
          <cell r="V134">
            <v>0</v>
          </cell>
          <cell r="X134" t="str">
            <v>UPH</v>
          </cell>
          <cell r="Z134">
            <v>0</v>
          </cell>
          <cell r="AB134">
            <v>0</v>
          </cell>
          <cell r="AC134">
            <v>0</v>
          </cell>
          <cell r="AD134">
            <v>0</v>
          </cell>
          <cell r="AE134">
            <v>0</v>
          </cell>
          <cell r="AF134">
            <v>0</v>
          </cell>
          <cell r="AH134" t="str">
            <v>MAT</v>
          </cell>
          <cell r="AJ134">
            <v>0</v>
          </cell>
          <cell r="AK134">
            <v>0</v>
          </cell>
          <cell r="AL134">
            <v>0</v>
          </cell>
          <cell r="AM134">
            <v>0</v>
          </cell>
          <cell r="AN134">
            <v>0</v>
          </cell>
          <cell r="AO134">
            <v>0</v>
          </cell>
          <cell r="AP134">
            <v>0</v>
          </cell>
          <cell r="AS134">
            <v>0</v>
          </cell>
        </row>
        <row r="135">
          <cell r="A135">
            <v>6120</v>
          </cell>
          <cell r="B135" t="str">
            <v>ALT</v>
          </cell>
          <cell r="I135">
            <v>0</v>
          </cell>
          <cell r="N135">
            <v>0</v>
          </cell>
          <cell r="P135">
            <v>0</v>
          </cell>
          <cell r="Q135">
            <v>0</v>
          </cell>
          <cell r="R135">
            <v>0</v>
          </cell>
          <cell r="T135">
            <v>0</v>
          </cell>
          <cell r="U135">
            <v>0</v>
          </cell>
          <cell r="V135">
            <v>0</v>
          </cell>
          <cell r="X135" t="str">
            <v>UPH</v>
          </cell>
          <cell r="Z135">
            <v>0</v>
          </cell>
          <cell r="AB135">
            <v>0</v>
          </cell>
          <cell r="AC135">
            <v>0</v>
          </cell>
          <cell r="AD135">
            <v>0</v>
          </cell>
          <cell r="AE135">
            <v>0</v>
          </cell>
          <cell r="AF135">
            <v>0</v>
          </cell>
          <cell r="AH135" t="str">
            <v>MAT</v>
          </cell>
          <cell r="AJ135">
            <v>0</v>
          </cell>
          <cell r="AK135">
            <v>0</v>
          </cell>
          <cell r="AL135">
            <v>0</v>
          </cell>
          <cell r="AM135">
            <v>0</v>
          </cell>
          <cell r="AN135">
            <v>0</v>
          </cell>
          <cell r="AO135">
            <v>0</v>
          </cell>
          <cell r="AP135">
            <v>0</v>
          </cell>
          <cell r="AS135">
            <v>0</v>
          </cell>
        </row>
        <row r="136">
          <cell r="A136">
            <v>6130</v>
          </cell>
          <cell r="B136" t="str">
            <v>ALT</v>
          </cell>
          <cell r="I136">
            <v>0</v>
          </cell>
          <cell r="N136">
            <v>0</v>
          </cell>
          <cell r="P136">
            <v>0</v>
          </cell>
          <cell r="Q136">
            <v>0</v>
          </cell>
          <cell r="R136">
            <v>0</v>
          </cell>
          <cell r="T136">
            <v>0</v>
          </cell>
          <cell r="U136">
            <v>0</v>
          </cell>
          <cell r="V136">
            <v>0</v>
          </cell>
          <cell r="X136" t="str">
            <v>UPH</v>
          </cell>
          <cell r="Z136">
            <v>0</v>
          </cell>
          <cell r="AB136">
            <v>0</v>
          </cell>
          <cell r="AC136">
            <v>0</v>
          </cell>
          <cell r="AD136">
            <v>0</v>
          </cell>
          <cell r="AE136">
            <v>0</v>
          </cell>
          <cell r="AF136">
            <v>0</v>
          </cell>
          <cell r="AH136" t="str">
            <v>MAT</v>
          </cell>
          <cell r="AJ136">
            <v>0</v>
          </cell>
          <cell r="AK136">
            <v>0</v>
          </cell>
          <cell r="AL136">
            <v>0</v>
          </cell>
          <cell r="AM136">
            <v>0</v>
          </cell>
          <cell r="AN136">
            <v>0</v>
          </cell>
          <cell r="AO136">
            <v>0</v>
          </cell>
          <cell r="AP136">
            <v>0</v>
          </cell>
          <cell r="AS136">
            <v>0</v>
          </cell>
        </row>
        <row r="137">
          <cell r="A137">
            <v>6140</v>
          </cell>
          <cell r="B137" t="str">
            <v>ALT</v>
          </cell>
          <cell r="I137">
            <v>0</v>
          </cell>
          <cell r="N137">
            <v>0</v>
          </cell>
          <cell r="P137">
            <v>0</v>
          </cell>
          <cell r="Q137">
            <v>0</v>
          </cell>
          <cell r="R137">
            <v>0</v>
          </cell>
          <cell r="T137">
            <v>0</v>
          </cell>
          <cell r="U137">
            <v>0</v>
          </cell>
          <cell r="V137">
            <v>0</v>
          </cell>
          <cell r="X137" t="str">
            <v>UPH</v>
          </cell>
          <cell r="Z137">
            <v>0</v>
          </cell>
          <cell r="AB137">
            <v>0</v>
          </cell>
          <cell r="AC137">
            <v>0</v>
          </cell>
          <cell r="AD137">
            <v>0</v>
          </cell>
          <cell r="AE137">
            <v>0</v>
          </cell>
          <cell r="AF137">
            <v>0</v>
          </cell>
          <cell r="AH137" t="str">
            <v>MAT</v>
          </cell>
          <cell r="AJ137">
            <v>0</v>
          </cell>
          <cell r="AK137">
            <v>0</v>
          </cell>
          <cell r="AL137">
            <v>0</v>
          </cell>
          <cell r="AM137">
            <v>0</v>
          </cell>
          <cell r="AN137">
            <v>0</v>
          </cell>
          <cell r="AO137">
            <v>0</v>
          </cell>
          <cell r="AP137">
            <v>0</v>
          </cell>
          <cell r="AS137">
            <v>0</v>
          </cell>
        </row>
        <row r="138">
          <cell r="A138">
            <v>6150</v>
          </cell>
          <cell r="B138" t="str">
            <v>ALT</v>
          </cell>
          <cell r="I138">
            <v>0</v>
          </cell>
          <cell r="N138">
            <v>0</v>
          </cell>
          <cell r="P138">
            <v>0</v>
          </cell>
          <cell r="Q138">
            <v>0</v>
          </cell>
          <cell r="R138">
            <v>0</v>
          </cell>
          <cell r="T138">
            <v>0</v>
          </cell>
          <cell r="U138">
            <v>0</v>
          </cell>
          <cell r="V138">
            <v>0</v>
          </cell>
          <cell r="X138" t="str">
            <v>UPH</v>
          </cell>
          <cell r="Z138">
            <v>0</v>
          </cell>
          <cell r="AB138">
            <v>0</v>
          </cell>
          <cell r="AC138">
            <v>0</v>
          </cell>
          <cell r="AD138">
            <v>0</v>
          </cell>
          <cell r="AE138">
            <v>0</v>
          </cell>
          <cell r="AF138">
            <v>0</v>
          </cell>
          <cell r="AH138" t="str">
            <v>MAT</v>
          </cell>
          <cell r="AJ138">
            <v>0</v>
          </cell>
          <cell r="AK138">
            <v>0</v>
          </cell>
          <cell r="AL138">
            <v>0</v>
          </cell>
          <cell r="AM138">
            <v>0</v>
          </cell>
          <cell r="AN138">
            <v>0</v>
          </cell>
          <cell r="AO138">
            <v>0</v>
          </cell>
          <cell r="AP138">
            <v>0</v>
          </cell>
          <cell r="AS138">
            <v>0</v>
          </cell>
        </row>
        <row r="139">
          <cell r="A139">
            <v>6500</v>
          </cell>
          <cell r="B139" t="str">
            <v>3.2</v>
          </cell>
          <cell r="D139" t="str">
            <v>Pemancangan RPC/sheet Pile, uk 32 x 50 cm, L = 14 m</v>
          </cell>
          <cell r="F139" t="str">
            <v>m'</v>
          </cell>
          <cell r="G139">
            <v>4452</v>
          </cell>
          <cell r="I139" t="str">
            <v xml:space="preserve">                                                                                                                                                                                                                                                               </v>
          </cell>
          <cell r="J139">
            <v>30</v>
          </cell>
          <cell r="K139">
            <v>7</v>
          </cell>
          <cell r="L139">
            <v>1</v>
          </cell>
          <cell r="M139">
            <v>210</v>
          </cell>
          <cell r="Q139">
            <v>94698.821499999991</v>
          </cell>
          <cell r="S139">
            <v>6.65</v>
          </cell>
          <cell r="T139">
            <v>98326.612099999984</v>
          </cell>
          <cell r="U139">
            <v>89683.239999999991</v>
          </cell>
          <cell r="V139">
            <v>60040569.094736837</v>
          </cell>
          <cell r="X139" t="str">
            <v>3.2</v>
          </cell>
          <cell r="Z139" t="str">
            <v>Prod./Jam :</v>
          </cell>
          <cell r="AA139">
            <v>6.65</v>
          </cell>
          <cell r="AB139">
            <v>6.65</v>
          </cell>
          <cell r="AC139">
            <v>1</v>
          </cell>
          <cell r="AE139">
            <v>2210.79</v>
          </cell>
          <cell r="AF139">
            <v>9842437.0800000001</v>
          </cell>
          <cell r="AH139" t="str">
            <v>3.2</v>
          </cell>
          <cell r="AN139">
            <v>0</v>
          </cell>
          <cell r="AO139">
            <v>0</v>
          </cell>
          <cell r="AU139">
            <v>91894.029999999984</v>
          </cell>
          <cell r="AV139">
            <v>98326.612099999984</v>
          </cell>
        </row>
        <row r="140">
          <cell r="A140">
            <v>6510</v>
          </cell>
          <cell r="B140">
            <v>3120</v>
          </cell>
          <cell r="I140" t="str">
            <v>Crawler Crane 40 t</v>
          </cell>
          <cell r="N140">
            <v>6.65</v>
          </cell>
          <cell r="O140">
            <v>1</v>
          </cell>
          <cell r="P140">
            <v>669.47368421052624</v>
          </cell>
          <cell r="Q140">
            <v>0.15029999999999999</v>
          </cell>
          <cell r="R140">
            <v>3.1879699248120299</v>
          </cell>
          <cell r="S140">
            <v>6.65</v>
          </cell>
          <cell r="T140">
            <v>333310</v>
          </cell>
          <cell r="U140">
            <v>50096.49</v>
          </cell>
          <cell r="V140">
            <v>33538281.726315785</v>
          </cell>
          <cell r="X140">
            <v>10</v>
          </cell>
          <cell r="Z140" t="str">
            <v>Mandor</v>
          </cell>
          <cell r="AA140">
            <v>0.25</v>
          </cell>
          <cell r="AB140">
            <v>3.5714285714285712E-2</v>
          </cell>
          <cell r="AC140">
            <v>5.3E-3</v>
          </cell>
          <cell r="AD140">
            <v>39900</v>
          </cell>
          <cell r="AE140">
            <v>211.47</v>
          </cell>
          <cell r="AF140">
            <v>941464.44</v>
          </cell>
          <cell r="AH140" t="str">
            <v>MAT</v>
          </cell>
          <cell r="AJ140">
            <v>0</v>
          </cell>
          <cell r="AK140">
            <v>0</v>
          </cell>
          <cell r="AL140">
            <v>0</v>
          </cell>
          <cell r="AM140">
            <v>0</v>
          </cell>
          <cell r="AN140">
            <v>0</v>
          </cell>
          <cell r="AO140">
            <v>0</v>
          </cell>
          <cell r="AP140">
            <v>0</v>
          </cell>
          <cell r="AR140">
            <v>8972.9323308270668</v>
          </cell>
          <cell r="AS140">
            <v>4872.1804511278197</v>
          </cell>
          <cell r="AT140">
            <v>32400</v>
          </cell>
        </row>
        <row r="141">
          <cell r="A141">
            <v>6520</v>
          </cell>
          <cell r="B141">
            <v>2570</v>
          </cell>
          <cell r="I141" t="str">
            <v>Diesel Pile Hammer 3.5 t</v>
          </cell>
          <cell r="N141">
            <v>6.65</v>
          </cell>
          <cell r="O141">
            <v>1</v>
          </cell>
          <cell r="P141">
            <v>669.47368421052624</v>
          </cell>
          <cell r="Q141">
            <v>0.15029999999999999</v>
          </cell>
          <cell r="R141">
            <v>3.1879699248120299</v>
          </cell>
          <cell r="S141">
            <v>6.65</v>
          </cell>
          <cell r="T141">
            <v>93365</v>
          </cell>
          <cell r="U141">
            <v>14032.75</v>
          </cell>
          <cell r="V141">
            <v>9394556.842105262</v>
          </cell>
          <cell r="X141">
            <v>100</v>
          </cell>
          <cell r="Z141" t="str">
            <v>Pekerja</v>
          </cell>
          <cell r="AA141">
            <v>4</v>
          </cell>
          <cell r="AB141">
            <v>0.5714285714285714</v>
          </cell>
          <cell r="AC141">
            <v>8.5900000000000004E-2</v>
          </cell>
          <cell r="AD141">
            <v>23275</v>
          </cell>
          <cell r="AE141">
            <v>1999.32</v>
          </cell>
          <cell r="AF141">
            <v>8900972.6400000006</v>
          </cell>
          <cell r="AH141" t="str">
            <v>MAT</v>
          </cell>
          <cell r="AJ141">
            <v>0</v>
          </cell>
          <cell r="AK141">
            <v>0</v>
          </cell>
          <cell r="AL141">
            <v>0</v>
          </cell>
          <cell r="AM141">
            <v>0</v>
          </cell>
          <cell r="AN141">
            <v>0</v>
          </cell>
          <cell r="AO141">
            <v>0</v>
          </cell>
          <cell r="AP141">
            <v>0</v>
          </cell>
          <cell r="AS141">
            <v>2842.1052631578946</v>
          </cell>
          <cell r="AT141">
            <v>18900</v>
          </cell>
        </row>
        <row r="142">
          <cell r="A142">
            <v>6530</v>
          </cell>
          <cell r="B142">
            <v>1680</v>
          </cell>
          <cell r="I142" t="str">
            <v>Generator Set.</v>
          </cell>
          <cell r="N142">
            <v>6.65</v>
          </cell>
          <cell r="O142">
            <v>1</v>
          </cell>
          <cell r="P142">
            <v>669.47368421052624</v>
          </cell>
          <cell r="Q142">
            <v>0.15029999999999999</v>
          </cell>
          <cell r="R142">
            <v>3.1879699248120299</v>
          </cell>
          <cell r="S142">
            <v>6.65</v>
          </cell>
          <cell r="T142">
            <v>170020</v>
          </cell>
          <cell r="U142">
            <v>25554</v>
          </cell>
          <cell r="V142">
            <v>17107730.526315786</v>
          </cell>
          <cell r="X142" t="str">
            <v>UPH</v>
          </cell>
          <cell r="Z142">
            <v>0</v>
          </cell>
          <cell r="AB142">
            <v>0</v>
          </cell>
          <cell r="AC142">
            <v>0</v>
          </cell>
          <cell r="AD142">
            <v>0</v>
          </cell>
          <cell r="AE142">
            <v>0</v>
          </cell>
          <cell r="AF142">
            <v>0</v>
          </cell>
          <cell r="AH142" t="str">
            <v>MAT</v>
          </cell>
          <cell r="AJ142">
            <v>0</v>
          </cell>
          <cell r="AK142">
            <v>0</v>
          </cell>
          <cell r="AL142">
            <v>0</v>
          </cell>
          <cell r="AM142">
            <v>0</v>
          </cell>
          <cell r="AN142">
            <v>0</v>
          </cell>
          <cell r="AO142">
            <v>0</v>
          </cell>
          <cell r="AP142">
            <v>0</v>
          </cell>
          <cell r="AS142">
            <v>1258.6466165413533</v>
          </cell>
          <cell r="AT142">
            <v>8370</v>
          </cell>
        </row>
        <row r="143">
          <cell r="A143">
            <v>6540</v>
          </cell>
          <cell r="B143" t="str">
            <v>ALT</v>
          </cell>
          <cell r="I143">
            <v>0</v>
          </cell>
          <cell r="N143">
            <v>0</v>
          </cell>
          <cell r="P143">
            <v>0</v>
          </cell>
          <cell r="Q143">
            <v>0</v>
          </cell>
          <cell r="R143">
            <v>0</v>
          </cell>
          <cell r="T143">
            <v>0</v>
          </cell>
          <cell r="U143">
            <v>0</v>
          </cell>
          <cell r="V143">
            <v>0</v>
          </cell>
          <cell r="X143" t="str">
            <v>UPH</v>
          </cell>
          <cell r="Z143">
            <v>0</v>
          </cell>
          <cell r="AB143">
            <v>0</v>
          </cell>
          <cell r="AC143">
            <v>0</v>
          </cell>
          <cell r="AD143">
            <v>0</v>
          </cell>
          <cell r="AE143">
            <v>0</v>
          </cell>
          <cell r="AF143">
            <v>0</v>
          </cell>
          <cell r="AH143" t="str">
            <v>MAT</v>
          </cell>
          <cell r="AJ143">
            <v>0</v>
          </cell>
          <cell r="AK143">
            <v>0</v>
          </cell>
          <cell r="AL143">
            <v>0</v>
          </cell>
          <cell r="AM143">
            <v>0</v>
          </cell>
          <cell r="AN143">
            <v>0</v>
          </cell>
          <cell r="AO143">
            <v>0</v>
          </cell>
          <cell r="AP143">
            <v>0</v>
          </cell>
          <cell r="AS143">
            <v>0</v>
          </cell>
          <cell r="AT143">
            <v>0</v>
          </cell>
        </row>
        <row r="144">
          <cell r="A144">
            <v>6550</v>
          </cell>
          <cell r="B144" t="str">
            <v>ALT</v>
          </cell>
          <cell r="I144">
            <v>0</v>
          </cell>
          <cell r="N144">
            <v>0</v>
          </cell>
          <cell r="P144">
            <v>0</v>
          </cell>
          <cell r="Q144">
            <v>0</v>
          </cell>
          <cell r="R144">
            <v>0</v>
          </cell>
          <cell r="T144">
            <v>0</v>
          </cell>
          <cell r="U144">
            <v>0</v>
          </cell>
          <cell r="V144">
            <v>0</v>
          </cell>
          <cell r="X144" t="str">
            <v>UPH</v>
          </cell>
          <cell r="Z144">
            <v>0</v>
          </cell>
          <cell r="AB144">
            <v>0</v>
          </cell>
          <cell r="AC144">
            <v>0</v>
          </cell>
          <cell r="AD144">
            <v>0</v>
          </cell>
          <cell r="AE144">
            <v>0</v>
          </cell>
          <cell r="AF144">
            <v>0</v>
          </cell>
          <cell r="AH144" t="str">
            <v>MAT</v>
          </cell>
          <cell r="AJ144">
            <v>0</v>
          </cell>
          <cell r="AK144">
            <v>0</v>
          </cell>
          <cell r="AL144">
            <v>0</v>
          </cell>
          <cell r="AM144">
            <v>0</v>
          </cell>
          <cell r="AN144">
            <v>0</v>
          </cell>
          <cell r="AO144">
            <v>0</v>
          </cell>
          <cell r="AP144">
            <v>0</v>
          </cell>
          <cell r="AS144">
            <v>0</v>
          </cell>
        </row>
        <row r="145">
          <cell r="A145">
            <v>6560</v>
          </cell>
          <cell r="B145" t="str">
            <v>ALT</v>
          </cell>
          <cell r="I145">
            <v>0</v>
          </cell>
          <cell r="N145">
            <v>0</v>
          </cell>
          <cell r="P145">
            <v>0</v>
          </cell>
          <cell r="Q145">
            <v>0</v>
          </cell>
          <cell r="R145">
            <v>0</v>
          </cell>
          <cell r="T145">
            <v>0</v>
          </cell>
          <cell r="U145">
            <v>0</v>
          </cell>
          <cell r="V145">
            <v>0</v>
          </cell>
          <cell r="X145" t="str">
            <v>UPH</v>
          </cell>
          <cell r="Z145">
            <v>0</v>
          </cell>
          <cell r="AB145">
            <v>0</v>
          </cell>
          <cell r="AC145">
            <v>0</v>
          </cell>
          <cell r="AD145">
            <v>0</v>
          </cell>
          <cell r="AE145">
            <v>0</v>
          </cell>
          <cell r="AF145">
            <v>0</v>
          </cell>
          <cell r="AH145" t="str">
            <v>MAT</v>
          </cell>
          <cell r="AJ145">
            <v>0</v>
          </cell>
          <cell r="AK145">
            <v>0</v>
          </cell>
          <cell r="AL145">
            <v>0</v>
          </cell>
          <cell r="AM145">
            <v>0</v>
          </cell>
          <cell r="AN145">
            <v>0</v>
          </cell>
          <cell r="AO145">
            <v>0</v>
          </cell>
          <cell r="AP145">
            <v>0</v>
          </cell>
          <cell r="AS145">
            <v>0</v>
          </cell>
        </row>
        <row r="146">
          <cell r="A146">
            <v>6570</v>
          </cell>
          <cell r="B146" t="str">
            <v>ALT</v>
          </cell>
          <cell r="I146">
            <v>0</v>
          </cell>
          <cell r="N146">
            <v>0</v>
          </cell>
          <cell r="P146">
            <v>0</v>
          </cell>
          <cell r="Q146">
            <v>0</v>
          </cell>
          <cell r="R146">
            <v>0</v>
          </cell>
          <cell r="T146">
            <v>0</v>
          </cell>
          <cell r="U146">
            <v>0</v>
          </cell>
          <cell r="V146">
            <v>0</v>
          </cell>
          <cell r="X146" t="str">
            <v>UPH</v>
          </cell>
          <cell r="Z146">
            <v>0</v>
          </cell>
          <cell r="AB146">
            <v>0</v>
          </cell>
          <cell r="AC146">
            <v>0</v>
          </cell>
          <cell r="AD146">
            <v>0</v>
          </cell>
          <cell r="AE146">
            <v>0</v>
          </cell>
          <cell r="AF146">
            <v>0</v>
          </cell>
          <cell r="AH146" t="str">
            <v>MAT</v>
          </cell>
          <cell r="AJ146">
            <v>0</v>
          </cell>
          <cell r="AK146">
            <v>0</v>
          </cell>
          <cell r="AL146">
            <v>0</v>
          </cell>
          <cell r="AM146">
            <v>0</v>
          </cell>
          <cell r="AN146">
            <v>0</v>
          </cell>
          <cell r="AO146">
            <v>0</v>
          </cell>
          <cell r="AP146">
            <v>0</v>
          </cell>
          <cell r="AS146">
            <v>0</v>
          </cell>
        </row>
        <row r="147">
          <cell r="A147">
            <v>6580</v>
          </cell>
          <cell r="B147" t="str">
            <v>ALT</v>
          </cell>
          <cell r="I147">
            <v>0</v>
          </cell>
          <cell r="N147">
            <v>0</v>
          </cell>
          <cell r="P147">
            <v>0</v>
          </cell>
          <cell r="Q147">
            <v>0</v>
          </cell>
          <cell r="R147">
            <v>0</v>
          </cell>
          <cell r="T147">
            <v>0</v>
          </cell>
          <cell r="U147">
            <v>0</v>
          </cell>
          <cell r="V147">
            <v>0</v>
          </cell>
          <cell r="X147" t="str">
            <v>UPH</v>
          </cell>
          <cell r="Z147">
            <v>0</v>
          </cell>
          <cell r="AB147">
            <v>0</v>
          </cell>
          <cell r="AC147">
            <v>0</v>
          </cell>
          <cell r="AD147">
            <v>0</v>
          </cell>
          <cell r="AE147">
            <v>0</v>
          </cell>
          <cell r="AF147">
            <v>0</v>
          </cell>
          <cell r="AH147" t="str">
            <v>MAT</v>
          </cell>
          <cell r="AJ147">
            <v>0</v>
          </cell>
          <cell r="AK147">
            <v>0</v>
          </cell>
          <cell r="AL147">
            <v>0</v>
          </cell>
          <cell r="AM147">
            <v>0</v>
          </cell>
          <cell r="AN147">
            <v>0</v>
          </cell>
          <cell r="AO147">
            <v>0</v>
          </cell>
          <cell r="AP147">
            <v>0</v>
          </cell>
          <cell r="AS147">
            <v>0</v>
          </cell>
        </row>
        <row r="148">
          <cell r="A148">
            <v>6590</v>
          </cell>
          <cell r="B148" t="str">
            <v>ALT</v>
          </cell>
          <cell r="I148">
            <v>0</v>
          </cell>
          <cell r="N148">
            <v>0</v>
          </cell>
          <cell r="P148">
            <v>0</v>
          </cell>
          <cell r="Q148">
            <v>0</v>
          </cell>
          <cell r="R148">
            <v>0</v>
          </cell>
          <cell r="T148">
            <v>0</v>
          </cell>
          <cell r="U148">
            <v>0</v>
          </cell>
          <cell r="V148">
            <v>0</v>
          </cell>
          <cell r="X148" t="str">
            <v>UPH</v>
          </cell>
          <cell r="Z148">
            <v>0</v>
          </cell>
          <cell r="AB148">
            <v>0</v>
          </cell>
          <cell r="AC148">
            <v>0</v>
          </cell>
          <cell r="AD148">
            <v>0</v>
          </cell>
          <cell r="AE148">
            <v>0</v>
          </cell>
          <cell r="AF148">
            <v>0</v>
          </cell>
          <cell r="AH148" t="str">
            <v>MAT</v>
          </cell>
          <cell r="AJ148">
            <v>0</v>
          </cell>
          <cell r="AK148">
            <v>0</v>
          </cell>
          <cell r="AL148">
            <v>0</v>
          </cell>
          <cell r="AM148">
            <v>0</v>
          </cell>
          <cell r="AN148">
            <v>0</v>
          </cell>
          <cell r="AO148">
            <v>0</v>
          </cell>
          <cell r="AP148">
            <v>0</v>
          </cell>
          <cell r="AS148">
            <v>0</v>
          </cell>
        </row>
        <row r="149">
          <cell r="A149">
            <v>6600</v>
          </cell>
          <cell r="B149" t="str">
            <v>ALT</v>
          </cell>
          <cell r="I149">
            <v>0</v>
          </cell>
          <cell r="N149">
            <v>0</v>
          </cell>
          <cell r="P149">
            <v>0</v>
          </cell>
          <cell r="Q149">
            <v>0</v>
          </cell>
          <cell r="R149">
            <v>0</v>
          </cell>
          <cell r="T149">
            <v>0</v>
          </cell>
          <cell r="U149">
            <v>0</v>
          </cell>
          <cell r="V149">
            <v>0</v>
          </cell>
          <cell r="X149" t="str">
            <v>UPH</v>
          </cell>
          <cell r="Z149">
            <v>0</v>
          </cell>
          <cell r="AB149">
            <v>0</v>
          </cell>
          <cell r="AC149">
            <v>0</v>
          </cell>
          <cell r="AD149">
            <v>0</v>
          </cell>
          <cell r="AE149">
            <v>0</v>
          </cell>
          <cell r="AF149">
            <v>0</v>
          </cell>
          <cell r="AH149" t="str">
            <v>MAT</v>
          </cell>
          <cell r="AJ149">
            <v>0</v>
          </cell>
          <cell r="AK149">
            <v>0</v>
          </cell>
          <cell r="AL149">
            <v>0</v>
          </cell>
          <cell r="AM149">
            <v>0</v>
          </cell>
          <cell r="AN149">
            <v>0</v>
          </cell>
          <cell r="AO149">
            <v>0</v>
          </cell>
          <cell r="AP149">
            <v>0</v>
          </cell>
          <cell r="AS149">
            <v>0</v>
          </cell>
        </row>
        <row r="150">
          <cell r="A150">
            <v>6610</v>
          </cell>
          <cell r="B150" t="str">
            <v>ALT</v>
          </cell>
          <cell r="I150">
            <v>0</v>
          </cell>
          <cell r="N150">
            <v>0</v>
          </cell>
          <cell r="P150">
            <v>0</v>
          </cell>
          <cell r="Q150">
            <v>0</v>
          </cell>
          <cell r="R150">
            <v>0</v>
          </cell>
          <cell r="T150">
            <v>0</v>
          </cell>
          <cell r="U150">
            <v>0</v>
          </cell>
          <cell r="V150">
            <v>0</v>
          </cell>
          <cell r="X150" t="str">
            <v>UPH</v>
          </cell>
          <cell r="Z150">
            <v>0</v>
          </cell>
          <cell r="AB150">
            <v>0</v>
          </cell>
          <cell r="AC150">
            <v>0</v>
          </cell>
          <cell r="AD150">
            <v>0</v>
          </cell>
          <cell r="AE150">
            <v>0</v>
          </cell>
          <cell r="AF150">
            <v>0</v>
          </cell>
          <cell r="AH150" t="str">
            <v>MAT</v>
          </cell>
          <cell r="AJ150">
            <v>0</v>
          </cell>
          <cell r="AK150">
            <v>0</v>
          </cell>
          <cell r="AL150">
            <v>0</v>
          </cell>
          <cell r="AM150">
            <v>0</v>
          </cell>
          <cell r="AN150">
            <v>0</v>
          </cell>
          <cell r="AO150">
            <v>0</v>
          </cell>
          <cell r="AP150">
            <v>0</v>
          </cell>
          <cell r="AS150">
            <v>0</v>
          </cell>
        </row>
        <row r="151">
          <cell r="A151">
            <v>6620</v>
          </cell>
          <cell r="B151" t="str">
            <v>ALT</v>
          </cell>
          <cell r="I151">
            <v>0</v>
          </cell>
          <cell r="N151">
            <v>0</v>
          </cell>
          <cell r="P151">
            <v>0</v>
          </cell>
          <cell r="Q151">
            <v>0</v>
          </cell>
          <cell r="R151">
            <v>0</v>
          </cell>
          <cell r="T151">
            <v>0</v>
          </cell>
          <cell r="U151">
            <v>0</v>
          </cell>
          <cell r="V151">
            <v>0</v>
          </cell>
          <cell r="X151" t="str">
            <v>UPH</v>
          </cell>
          <cell r="Z151">
            <v>0</v>
          </cell>
          <cell r="AB151">
            <v>0</v>
          </cell>
          <cell r="AC151">
            <v>0</v>
          </cell>
          <cell r="AD151">
            <v>0</v>
          </cell>
          <cell r="AE151">
            <v>0</v>
          </cell>
          <cell r="AF151">
            <v>0</v>
          </cell>
          <cell r="AH151" t="str">
            <v>MAT</v>
          </cell>
          <cell r="AJ151">
            <v>0</v>
          </cell>
          <cell r="AK151">
            <v>0</v>
          </cell>
          <cell r="AL151">
            <v>0</v>
          </cell>
          <cell r="AM151">
            <v>0</v>
          </cell>
          <cell r="AN151">
            <v>0</v>
          </cell>
          <cell r="AO151">
            <v>0</v>
          </cell>
          <cell r="AP151">
            <v>0</v>
          </cell>
          <cell r="AS151">
            <v>0</v>
          </cell>
        </row>
        <row r="152">
          <cell r="A152">
            <v>6630</v>
          </cell>
          <cell r="B152" t="str">
            <v>ALT</v>
          </cell>
          <cell r="I152">
            <v>0</v>
          </cell>
          <cell r="N152">
            <v>0</v>
          </cell>
          <cell r="P152">
            <v>0</v>
          </cell>
          <cell r="Q152">
            <v>0</v>
          </cell>
          <cell r="R152">
            <v>0</v>
          </cell>
          <cell r="T152">
            <v>0</v>
          </cell>
          <cell r="U152">
            <v>0</v>
          </cell>
          <cell r="V152">
            <v>0</v>
          </cell>
          <cell r="X152" t="str">
            <v>UPH</v>
          </cell>
          <cell r="Z152">
            <v>0</v>
          </cell>
          <cell r="AB152">
            <v>0</v>
          </cell>
          <cell r="AC152">
            <v>0</v>
          </cell>
          <cell r="AD152">
            <v>0</v>
          </cell>
          <cell r="AE152">
            <v>0</v>
          </cell>
          <cell r="AF152">
            <v>0</v>
          </cell>
          <cell r="AH152" t="str">
            <v>MAT</v>
          </cell>
          <cell r="AJ152">
            <v>0</v>
          </cell>
          <cell r="AK152">
            <v>0</v>
          </cell>
          <cell r="AL152">
            <v>0</v>
          </cell>
          <cell r="AM152">
            <v>0</v>
          </cell>
          <cell r="AN152">
            <v>0</v>
          </cell>
          <cell r="AO152">
            <v>0</v>
          </cell>
          <cell r="AP152">
            <v>0</v>
          </cell>
          <cell r="AS152">
            <v>0</v>
          </cell>
        </row>
        <row r="153">
          <cell r="A153">
            <v>6640</v>
          </cell>
          <cell r="B153" t="str">
            <v>ALT</v>
          </cell>
          <cell r="I153">
            <v>0</v>
          </cell>
          <cell r="N153">
            <v>0</v>
          </cell>
          <cell r="P153">
            <v>0</v>
          </cell>
          <cell r="Q153">
            <v>0</v>
          </cell>
          <cell r="R153">
            <v>0</v>
          </cell>
          <cell r="T153">
            <v>0</v>
          </cell>
          <cell r="U153">
            <v>0</v>
          </cell>
          <cell r="V153">
            <v>0</v>
          </cell>
          <cell r="X153" t="str">
            <v>UPH</v>
          </cell>
          <cell r="Z153">
            <v>0</v>
          </cell>
          <cell r="AB153">
            <v>0</v>
          </cell>
          <cell r="AC153">
            <v>0</v>
          </cell>
          <cell r="AD153">
            <v>0</v>
          </cell>
          <cell r="AE153">
            <v>0</v>
          </cell>
          <cell r="AF153">
            <v>0</v>
          </cell>
          <cell r="AH153" t="str">
            <v>MAT</v>
          </cell>
          <cell r="AJ153">
            <v>0</v>
          </cell>
          <cell r="AK153">
            <v>0</v>
          </cell>
          <cell r="AL153">
            <v>0</v>
          </cell>
          <cell r="AM153">
            <v>0</v>
          </cell>
          <cell r="AN153">
            <v>0</v>
          </cell>
          <cell r="AO153">
            <v>0</v>
          </cell>
          <cell r="AP153">
            <v>0</v>
          </cell>
          <cell r="AS153">
            <v>0</v>
          </cell>
        </row>
        <row r="154">
          <cell r="A154">
            <v>6650</v>
          </cell>
          <cell r="B154" t="str">
            <v>ALT</v>
          </cell>
          <cell r="I154">
            <v>0</v>
          </cell>
          <cell r="N154">
            <v>0</v>
          </cell>
          <cell r="P154">
            <v>0</v>
          </cell>
          <cell r="Q154">
            <v>0</v>
          </cell>
          <cell r="R154">
            <v>0</v>
          </cell>
          <cell r="T154">
            <v>0</v>
          </cell>
          <cell r="U154">
            <v>0</v>
          </cell>
          <cell r="V154">
            <v>0</v>
          </cell>
          <cell r="X154" t="str">
            <v>UPH</v>
          </cell>
          <cell r="Z154">
            <v>0</v>
          </cell>
          <cell r="AB154">
            <v>0</v>
          </cell>
          <cell r="AC154">
            <v>0</v>
          </cell>
          <cell r="AD154">
            <v>0</v>
          </cell>
          <cell r="AE154">
            <v>0</v>
          </cell>
          <cell r="AF154">
            <v>0</v>
          </cell>
          <cell r="AH154" t="str">
            <v>MAT</v>
          </cell>
          <cell r="AJ154">
            <v>0</v>
          </cell>
          <cell r="AK154">
            <v>0</v>
          </cell>
          <cell r="AL154">
            <v>0</v>
          </cell>
          <cell r="AM154">
            <v>0</v>
          </cell>
          <cell r="AN154">
            <v>0</v>
          </cell>
          <cell r="AO154">
            <v>0</v>
          </cell>
          <cell r="AP154">
            <v>0</v>
          </cell>
          <cell r="AS154">
            <v>0</v>
          </cell>
        </row>
        <row r="155">
          <cell r="A155">
            <v>7000</v>
          </cell>
          <cell r="B155" t="str">
            <v>3.3</v>
          </cell>
          <cell r="D155" t="str">
            <v>Bobok kepala RPC/sheet Pile</v>
          </cell>
          <cell r="F155" t="str">
            <v>bh</v>
          </cell>
          <cell r="G155">
            <v>318</v>
          </cell>
          <cell r="J155">
            <v>30</v>
          </cell>
          <cell r="K155">
            <v>11</v>
          </cell>
          <cell r="L155">
            <v>1</v>
          </cell>
          <cell r="M155">
            <v>330</v>
          </cell>
          <cell r="Q155">
            <v>79272.284500000009</v>
          </cell>
          <cell r="S155">
            <v>1.65</v>
          </cell>
          <cell r="T155">
            <v>75469.539600000004</v>
          </cell>
          <cell r="U155">
            <v>60748.47</v>
          </cell>
          <cell r="V155">
            <v>11707886.945454545</v>
          </cell>
          <cell r="X155" t="str">
            <v>3.3</v>
          </cell>
          <cell r="Z155" t="str">
            <v>Prod./Jam :</v>
          </cell>
          <cell r="AA155">
            <v>1.65</v>
          </cell>
          <cell r="AB155">
            <v>1.65</v>
          </cell>
          <cell r="AC155">
            <v>1</v>
          </cell>
          <cell r="AE155">
            <v>9783.81</v>
          </cell>
          <cell r="AF155">
            <v>3111251.58</v>
          </cell>
          <cell r="AH155" t="str">
            <v>3.3</v>
          </cell>
          <cell r="AN155">
            <v>0</v>
          </cell>
          <cell r="AO155">
            <v>0</v>
          </cell>
          <cell r="AU155">
            <v>70532.28</v>
          </cell>
          <cell r="AV155">
            <v>75469.539600000004</v>
          </cell>
        </row>
        <row r="156">
          <cell r="A156">
            <v>7010</v>
          </cell>
          <cell r="B156">
            <v>2320</v>
          </cell>
          <cell r="I156" t="str">
            <v>Jack Hammer</v>
          </cell>
          <cell r="N156">
            <v>1.65</v>
          </cell>
          <cell r="O156">
            <v>1</v>
          </cell>
          <cell r="P156">
            <v>192.72727272727275</v>
          </cell>
          <cell r="Q156">
            <v>0.60599999999999998</v>
          </cell>
          <cell r="R156">
            <v>0.58402203856749313</v>
          </cell>
          <cell r="S156">
            <v>1.65</v>
          </cell>
          <cell r="T156">
            <v>14840</v>
          </cell>
          <cell r="U156">
            <v>8993.0400000000009</v>
          </cell>
          <cell r="V156">
            <v>1733204.072727273</v>
          </cell>
          <cell r="X156">
            <v>10</v>
          </cell>
          <cell r="Z156" t="str">
            <v>Mandor</v>
          </cell>
          <cell r="AA156">
            <v>0.5</v>
          </cell>
          <cell r="AB156">
            <v>7.1428571428571425E-2</v>
          </cell>
          <cell r="AC156">
            <v>4.3200000000000002E-2</v>
          </cell>
          <cell r="AD156">
            <v>39900</v>
          </cell>
          <cell r="AE156">
            <v>1723.68</v>
          </cell>
          <cell r="AF156">
            <v>548130.24</v>
          </cell>
          <cell r="AH156" t="str">
            <v>MAT</v>
          </cell>
          <cell r="AJ156">
            <v>0</v>
          </cell>
          <cell r="AK156">
            <v>0</v>
          </cell>
          <cell r="AL156">
            <v>0</v>
          </cell>
          <cell r="AM156">
            <v>0</v>
          </cell>
          <cell r="AN156">
            <v>0</v>
          </cell>
          <cell r="AO156">
            <v>0</v>
          </cell>
          <cell r="AP156">
            <v>0</v>
          </cell>
          <cell r="AR156">
            <v>0</v>
          </cell>
          <cell r="AS156">
            <v>0</v>
          </cell>
          <cell r="AT156">
            <v>0</v>
          </cell>
        </row>
        <row r="157">
          <cell r="A157">
            <v>7020</v>
          </cell>
          <cell r="B157">
            <v>1760</v>
          </cell>
          <cell r="I157" t="str">
            <v>Air Compressor</v>
          </cell>
          <cell r="N157">
            <v>1.65</v>
          </cell>
          <cell r="O157">
            <v>1</v>
          </cell>
          <cell r="P157">
            <v>192.72727272727275</v>
          </cell>
          <cell r="Q157">
            <v>0.60599999999999998</v>
          </cell>
          <cell r="R157">
            <v>0.58402203856749313</v>
          </cell>
          <cell r="S157">
            <v>1.65</v>
          </cell>
          <cell r="T157">
            <v>85405</v>
          </cell>
          <cell r="U157">
            <v>51755.43</v>
          </cell>
          <cell r="V157">
            <v>9974682.872727273</v>
          </cell>
          <cell r="X157">
            <v>100</v>
          </cell>
          <cell r="Z157" t="str">
            <v>Pekerja</v>
          </cell>
          <cell r="AA157">
            <v>4</v>
          </cell>
          <cell r="AB157">
            <v>0.5714285714285714</v>
          </cell>
          <cell r="AC157">
            <v>0.3463</v>
          </cell>
          <cell r="AD157">
            <v>23275</v>
          </cell>
          <cell r="AE157">
            <v>8060.13</v>
          </cell>
          <cell r="AF157">
            <v>2563121.34</v>
          </cell>
          <cell r="AH157" t="str">
            <v>MAT</v>
          </cell>
          <cell r="AJ157">
            <v>0</v>
          </cell>
          <cell r="AK157">
            <v>0</v>
          </cell>
          <cell r="AL157">
            <v>0</v>
          </cell>
          <cell r="AM157">
            <v>0</v>
          </cell>
          <cell r="AN157">
            <v>0</v>
          </cell>
          <cell r="AO157">
            <v>0</v>
          </cell>
          <cell r="AP157">
            <v>0</v>
          </cell>
          <cell r="AS157">
            <v>0</v>
          </cell>
        </row>
        <row r="158">
          <cell r="A158">
            <v>7030</v>
          </cell>
          <cell r="B158" t="str">
            <v>ALT</v>
          </cell>
          <cell r="I158">
            <v>0</v>
          </cell>
          <cell r="N158">
            <v>0</v>
          </cell>
          <cell r="P158">
            <v>0</v>
          </cell>
          <cell r="Q158">
            <v>0</v>
          </cell>
          <cell r="R158">
            <v>0</v>
          </cell>
          <cell r="T158">
            <v>0</v>
          </cell>
          <cell r="U158">
            <v>0</v>
          </cell>
          <cell r="V158">
            <v>0</v>
          </cell>
          <cell r="X158" t="str">
            <v>UPH</v>
          </cell>
          <cell r="Z158">
            <v>0</v>
          </cell>
          <cell r="AB158">
            <v>0</v>
          </cell>
          <cell r="AC158">
            <v>0</v>
          </cell>
          <cell r="AD158">
            <v>0</v>
          </cell>
          <cell r="AE158">
            <v>0</v>
          </cell>
          <cell r="AF158">
            <v>0</v>
          </cell>
          <cell r="AH158" t="str">
            <v>MAT</v>
          </cell>
          <cell r="AJ158">
            <v>0</v>
          </cell>
          <cell r="AK158">
            <v>0</v>
          </cell>
          <cell r="AL158">
            <v>0</v>
          </cell>
          <cell r="AM158">
            <v>0</v>
          </cell>
          <cell r="AN158">
            <v>0</v>
          </cell>
          <cell r="AO158">
            <v>0</v>
          </cell>
          <cell r="AP158">
            <v>0</v>
          </cell>
          <cell r="AS158">
            <v>0</v>
          </cell>
        </row>
        <row r="159">
          <cell r="A159">
            <v>7040</v>
          </cell>
          <cell r="B159" t="str">
            <v>ALT</v>
          </cell>
          <cell r="I159">
            <v>0</v>
          </cell>
          <cell r="N159">
            <v>0</v>
          </cell>
          <cell r="P159">
            <v>0</v>
          </cell>
          <cell r="Q159">
            <v>0</v>
          </cell>
          <cell r="R159">
            <v>0</v>
          </cell>
          <cell r="T159">
            <v>0</v>
          </cell>
          <cell r="U159">
            <v>0</v>
          </cell>
          <cell r="V159">
            <v>0</v>
          </cell>
          <cell r="X159" t="str">
            <v>UPH</v>
          </cell>
          <cell r="Z159">
            <v>0</v>
          </cell>
          <cell r="AA159">
            <v>0</v>
          </cell>
          <cell r="AB159">
            <v>0</v>
          </cell>
          <cell r="AC159">
            <v>0</v>
          </cell>
          <cell r="AD159">
            <v>0</v>
          </cell>
          <cell r="AE159">
            <v>0</v>
          </cell>
          <cell r="AF159">
            <v>0</v>
          </cell>
          <cell r="AH159" t="str">
            <v>MAT</v>
          </cell>
          <cell r="AJ159">
            <v>0</v>
          </cell>
          <cell r="AK159">
            <v>0</v>
          </cell>
          <cell r="AL159">
            <v>0</v>
          </cell>
          <cell r="AM159">
            <v>0</v>
          </cell>
          <cell r="AN159">
            <v>0</v>
          </cell>
          <cell r="AO159">
            <v>0</v>
          </cell>
          <cell r="AP159">
            <v>0</v>
          </cell>
          <cell r="AS159">
            <v>0</v>
          </cell>
        </row>
        <row r="160">
          <cell r="A160">
            <v>7050</v>
          </cell>
          <cell r="B160" t="str">
            <v>ALT</v>
          </cell>
          <cell r="I160">
            <v>0</v>
          </cell>
          <cell r="N160">
            <v>0</v>
          </cell>
          <cell r="P160">
            <v>0</v>
          </cell>
          <cell r="Q160">
            <v>0</v>
          </cell>
          <cell r="R160">
            <v>0</v>
          </cell>
          <cell r="T160">
            <v>0</v>
          </cell>
          <cell r="U160">
            <v>0</v>
          </cell>
          <cell r="V160">
            <v>0</v>
          </cell>
          <cell r="X160" t="str">
            <v>UPH</v>
          </cell>
          <cell r="Z160">
            <v>0</v>
          </cell>
          <cell r="AA160">
            <v>0</v>
          </cell>
          <cell r="AB160">
            <v>0</v>
          </cell>
          <cell r="AC160">
            <v>0</v>
          </cell>
          <cell r="AD160">
            <v>0</v>
          </cell>
          <cell r="AE160">
            <v>0</v>
          </cell>
          <cell r="AF160">
            <v>0</v>
          </cell>
          <cell r="AH160" t="str">
            <v>MAT</v>
          </cell>
          <cell r="AJ160">
            <v>0</v>
          </cell>
          <cell r="AK160">
            <v>0</v>
          </cell>
          <cell r="AL160">
            <v>0</v>
          </cell>
          <cell r="AM160">
            <v>0</v>
          </cell>
          <cell r="AN160">
            <v>0</v>
          </cell>
          <cell r="AO160">
            <v>0</v>
          </cell>
          <cell r="AP160">
            <v>0</v>
          </cell>
          <cell r="AS160">
            <v>0</v>
          </cell>
        </row>
        <row r="161">
          <cell r="A161">
            <v>7060</v>
          </cell>
          <cell r="B161" t="str">
            <v>ALT</v>
          </cell>
          <cell r="I161">
            <v>0</v>
          </cell>
          <cell r="N161">
            <v>0</v>
          </cell>
          <cell r="P161">
            <v>0</v>
          </cell>
          <cell r="Q161">
            <v>0</v>
          </cell>
          <cell r="R161">
            <v>0</v>
          </cell>
          <cell r="T161">
            <v>0</v>
          </cell>
          <cell r="U161">
            <v>0</v>
          </cell>
          <cell r="V161">
            <v>0</v>
          </cell>
          <cell r="X161" t="str">
            <v>UPH</v>
          </cell>
          <cell r="Z161">
            <v>0</v>
          </cell>
          <cell r="AB161">
            <v>0</v>
          </cell>
          <cell r="AC161">
            <v>0</v>
          </cell>
          <cell r="AD161">
            <v>0</v>
          </cell>
          <cell r="AE161">
            <v>0</v>
          </cell>
          <cell r="AF161">
            <v>0</v>
          </cell>
          <cell r="AH161" t="str">
            <v>MAT</v>
          </cell>
          <cell r="AJ161">
            <v>0</v>
          </cell>
          <cell r="AK161">
            <v>0</v>
          </cell>
          <cell r="AL161">
            <v>0</v>
          </cell>
          <cell r="AM161">
            <v>0</v>
          </cell>
          <cell r="AN161">
            <v>0</v>
          </cell>
          <cell r="AO161">
            <v>0</v>
          </cell>
          <cell r="AP161">
            <v>0</v>
          </cell>
          <cell r="AS161">
            <v>0</v>
          </cell>
        </row>
        <row r="162">
          <cell r="A162">
            <v>7070</v>
          </cell>
          <cell r="B162" t="str">
            <v>ALT</v>
          </cell>
          <cell r="I162">
            <v>0</v>
          </cell>
          <cell r="N162">
            <v>0</v>
          </cell>
          <cell r="P162">
            <v>0</v>
          </cell>
          <cell r="Q162">
            <v>0</v>
          </cell>
          <cell r="R162">
            <v>0</v>
          </cell>
          <cell r="T162">
            <v>0</v>
          </cell>
          <cell r="U162">
            <v>0</v>
          </cell>
          <cell r="V162">
            <v>0</v>
          </cell>
          <cell r="X162" t="str">
            <v>UPH</v>
          </cell>
          <cell r="Z162">
            <v>0</v>
          </cell>
          <cell r="AB162">
            <v>0</v>
          </cell>
          <cell r="AC162">
            <v>0</v>
          </cell>
          <cell r="AD162">
            <v>0</v>
          </cell>
          <cell r="AE162">
            <v>0</v>
          </cell>
          <cell r="AF162">
            <v>0</v>
          </cell>
          <cell r="AH162" t="str">
            <v>MAT</v>
          </cell>
          <cell r="AJ162">
            <v>0</v>
          </cell>
          <cell r="AK162">
            <v>0</v>
          </cell>
          <cell r="AL162">
            <v>0</v>
          </cell>
          <cell r="AM162">
            <v>0</v>
          </cell>
          <cell r="AN162">
            <v>0</v>
          </cell>
          <cell r="AO162">
            <v>0</v>
          </cell>
          <cell r="AP162">
            <v>0</v>
          </cell>
          <cell r="AS162">
            <v>0</v>
          </cell>
        </row>
        <row r="163">
          <cell r="A163">
            <v>7080</v>
          </cell>
          <cell r="B163" t="str">
            <v>ALT</v>
          </cell>
          <cell r="I163">
            <v>0</v>
          </cell>
          <cell r="N163">
            <v>0</v>
          </cell>
          <cell r="P163">
            <v>0</v>
          </cell>
          <cell r="Q163">
            <v>0</v>
          </cell>
          <cell r="R163">
            <v>0</v>
          </cell>
          <cell r="T163">
            <v>0</v>
          </cell>
          <cell r="U163">
            <v>0</v>
          </cell>
          <cell r="V163">
            <v>0</v>
          </cell>
          <cell r="X163" t="str">
            <v>UPH</v>
          </cell>
          <cell r="Z163">
            <v>0</v>
          </cell>
          <cell r="AB163">
            <v>0</v>
          </cell>
          <cell r="AC163">
            <v>0</v>
          </cell>
          <cell r="AD163">
            <v>0</v>
          </cell>
          <cell r="AE163">
            <v>0</v>
          </cell>
          <cell r="AF163">
            <v>0</v>
          </cell>
          <cell r="AH163" t="str">
            <v>MAT</v>
          </cell>
          <cell r="AJ163">
            <v>0</v>
          </cell>
          <cell r="AK163">
            <v>0</v>
          </cell>
          <cell r="AL163">
            <v>0</v>
          </cell>
          <cell r="AM163">
            <v>0</v>
          </cell>
          <cell r="AN163">
            <v>0</v>
          </cell>
          <cell r="AO163">
            <v>0</v>
          </cell>
          <cell r="AP163">
            <v>0</v>
          </cell>
          <cell r="AS163">
            <v>0</v>
          </cell>
        </row>
        <row r="164">
          <cell r="A164">
            <v>7090</v>
          </cell>
          <cell r="B164" t="str">
            <v>ALT</v>
          </cell>
          <cell r="I164">
            <v>0</v>
          </cell>
          <cell r="N164">
            <v>0</v>
          </cell>
          <cell r="P164">
            <v>0</v>
          </cell>
          <cell r="Q164">
            <v>0</v>
          </cell>
          <cell r="R164">
            <v>0</v>
          </cell>
          <cell r="T164">
            <v>0</v>
          </cell>
          <cell r="U164">
            <v>0</v>
          </cell>
          <cell r="V164">
            <v>0</v>
          </cell>
          <cell r="X164" t="str">
            <v>UPH</v>
          </cell>
          <cell r="Z164">
            <v>0</v>
          </cell>
          <cell r="AB164">
            <v>0</v>
          </cell>
          <cell r="AC164">
            <v>0</v>
          </cell>
          <cell r="AD164">
            <v>0</v>
          </cell>
          <cell r="AE164">
            <v>0</v>
          </cell>
          <cell r="AF164">
            <v>0</v>
          </cell>
          <cell r="AH164" t="str">
            <v>MAT</v>
          </cell>
          <cell r="AJ164">
            <v>0</v>
          </cell>
          <cell r="AK164">
            <v>0</v>
          </cell>
          <cell r="AL164">
            <v>0</v>
          </cell>
          <cell r="AM164">
            <v>0</v>
          </cell>
          <cell r="AN164">
            <v>0</v>
          </cell>
          <cell r="AO164">
            <v>0</v>
          </cell>
          <cell r="AP164">
            <v>0</v>
          </cell>
          <cell r="AS164">
            <v>0</v>
          </cell>
        </row>
        <row r="165">
          <cell r="A165">
            <v>7100</v>
          </cell>
          <cell r="B165" t="str">
            <v>ALT</v>
          </cell>
          <cell r="I165">
            <v>0</v>
          </cell>
          <cell r="N165">
            <v>0</v>
          </cell>
          <cell r="P165">
            <v>0</v>
          </cell>
          <cell r="Q165">
            <v>0</v>
          </cell>
          <cell r="R165">
            <v>0</v>
          </cell>
          <cell r="T165">
            <v>0</v>
          </cell>
          <cell r="U165">
            <v>0</v>
          </cell>
          <cell r="V165">
            <v>0</v>
          </cell>
          <cell r="X165" t="str">
            <v>UPH</v>
          </cell>
          <cell r="Z165">
            <v>0</v>
          </cell>
          <cell r="AB165">
            <v>0</v>
          </cell>
          <cell r="AC165">
            <v>0</v>
          </cell>
          <cell r="AD165">
            <v>0</v>
          </cell>
          <cell r="AE165">
            <v>0</v>
          </cell>
          <cell r="AF165">
            <v>0</v>
          </cell>
          <cell r="AH165" t="str">
            <v>MAT</v>
          </cell>
          <cell r="AJ165">
            <v>0</v>
          </cell>
          <cell r="AK165">
            <v>0</v>
          </cell>
          <cell r="AL165">
            <v>0</v>
          </cell>
          <cell r="AM165">
            <v>0</v>
          </cell>
          <cell r="AN165">
            <v>0</v>
          </cell>
          <cell r="AO165">
            <v>0</v>
          </cell>
          <cell r="AP165">
            <v>0</v>
          </cell>
          <cell r="AS165">
            <v>0</v>
          </cell>
        </row>
        <row r="166">
          <cell r="A166">
            <v>7110</v>
          </cell>
          <cell r="B166" t="str">
            <v>ALT</v>
          </cell>
          <cell r="I166">
            <v>0</v>
          </cell>
          <cell r="N166">
            <v>0</v>
          </cell>
          <cell r="P166">
            <v>0</v>
          </cell>
          <cell r="Q166">
            <v>0</v>
          </cell>
          <cell r="R166">
            <v>0</v>
          </cell>
          <cell r="T166">
            <v>0</v>
          </cell>
          <cell r="U166">
            <v>0</v>
          </cell>
          <cell r="V166">
            <v>0</v>
          </cell>
          <cell r="X166" t="str">
            <v>UPH</v>
          </cell>
          <cell r="Z166">
            <v>0</v>
          </cell>
          <cell r="AB166">
            <v>0</v>
          </cell>
          <cell r="AC166">
            <v>0</v>
          </cell>
          <cell r="AD166">
            <v>0</v>
          </cell>
          <cell r="AE166">
            <v>0</v>
          </cell>
          <cell r="AF166">
            <v>0</v>
          </cell>
          <cell r="AH166" t="str">
            <v>MAT</v>
          </cell>
          <cell r="AJ166">
            <v>0</v>
          </cell>
          <cell r="AK166">
            <v>0</v>
          </cell>
          <cell r="AL166">
            <v>0</v>
          </cell>
          <cell r="AM166">
            <v>0</v>
          </cell>
          <cell r="AN166">
            <v>0</v>
          </cell>
          <cell r="AO166">
            <v>0</v>
          </cell>
          <cell r="AP166">
            <v>0</v>
          </cell>
          <cell r="AS166">
            <v>0</v>
          </cell>
        </row>
        <row r="167">
          <cell r="A167">
            <v>7120</v>
          </cell>
          <cell r="B167" t="str">
            <v>ALT</v>
          </cell>
          <cell r="I167">
            <v>0</v>
          </cell>
          <cell r="N167">
            <v>0</v>
          </cell>
          <cell r="P167">
            <v>0</v>
          </cell>
          <cell r="Q167">
            <v>0</v>
          </cell>
          <cell r="R167">
            <v>0</v>
          </cell>
          <cell r="T167">
            <v>0</v>
          </cell>
          <cell r="U167">
            <v>0</v>
          </cell>
          <cell r="V167">
            <v>0</v>
          </cell>
          <cell r="X167" t="str">
            <v>UPH</v>
          </cell>
          <cell r="Z167">
            <v>0</v>
          </cell>
          <cell r="AB167">
            <v>0</v>
          </cell>
          <cell r="AC167">
            <v>0</v>
          </cell>
          <cell r="AD167">
            <v>0</v>
          </cell>
          <cell r="AE167">
            <v>0</v>
          </cell>
          <cell r="AF167">
            <v>0</v>
          </cell>
          <cell r="AH167" t="str">
            <v>MAT</v>
          </cell>
          <cell r="AJ167">
            <v>0</v>
          </cell>
          <cell r="AK167">
            <v>0</v>
          </cell>
          <cell r="AL167">
            <v>0</v>
          </cell>
          <cell r="AM167">
            <v>0</v>
          </cell>
          <cell r="AN167">
            <v>0</v>
          </cell>
          <cell r="AO167">
            <v>0</v>
          </cell>
          <cell r="AP167">
            <v>0</v>
          </cell>
          <cell r="AS167">
            <v>0</v>
          </cell>
        </row>
        <row r="168">
          <cell r="A168">
            <v>7130</v>
          </cell>
          <cell r="B168" t="str">
            <v>ALT</v>
          </cell>
          <cell r="I168">
            <v>0</v>
          </cell>
          <cell r="N168">
            <v>0</v>
          </cell>
          <cell r="P168">
            <v>0</v>
          </cell>
          <cell r="Q168">
            <v>0</v>
          </cell>
          <cell r="R168">
            <v>0</v>
          </cell>
          <cell r="T168">
            <v>0</v>
          </cell>
          <cell r="U168">
            <v>0</v>
          </cell>
          <cell r="V168">
            <v>0</v>
          </cell>
          <cell r="X168" t="str">
            <v>UPH</v>
          </cell>
          <cell r="Z168">
            <v>0</v>
          </cell>
          <cell r="AB168">
            <v>0</v>
          </cell>
          <cell r="AC168">
            <v>0</v>
          </cell>
          <cell r="AD168">
            <v>0</v>
          </cell>
          <cell r="AE168">
            <v>0</v>
          </cell>
          <cell r="AF168">
            <v>0</v>
          </cell>
          <cell r="AH168" t="str">
            <v>MAT</v>
          </cell>
          <cell r="AJ168">
            <v>0</v>
          </cell>
          <cell r="AK168">
            <v>0</v>
          </cell>
          <cell r="AL168">
            <v>0</v>
          </cell>
          <cell r="AM168">
            <v>0</v>
          </cell>
          <cell r="AN168">
            <v>0</v>
          </cell>
          <cell r="AO168">
            <v>0</v>
          </cell>
          <cell r="AP168">
            <v>0</v>
          </cell>
          <cell r="AS168">
            <v>0</v>
          </cell>
        </row>
        <row r="169">
          <cell r="A169">
            <v>7140</v>
          </cell>
          <cell r="B169" t="str">
            <v>ALT</v>
          </cell>
          <cell r="I169">
            <v>0</v>
          </cell>
          <cell r="N169">
            <v>0</v>
          </cell>
          <cell r="P169">
            <v>0</v>
          </cell>
          <cell r="Q169">
            <v>0</v>
          </cell>
          <cell r="R169">
            <v>0</v>
          </cell>
          <cell r="T169">
            <v>0</v>
          </cell>
          <cell r="U169">
            <v>0</v>
          </cell>
          <cell r="V169">
            <v>0</v>
          </cell>
          <cell r="X169" t="str">
            <v>UPH</v>
          </cell>
          <cell r="Z169">
            <v>0</v>
          </cell>
          <cell r="AB169">
            <v>0</v>
          </cell>
          <cell r="AC169">
            <v>0</v>
          </cell>
          <cell r="AD169">
            <v>0</v>
          </cell>
          <cell r="AE169">
            <v>0</v>
          </cell>
          <cell r="AF169">
            <v>0</v>
          </cell>
          <cell r="AH169" t="str">
            <v>MAT</v>
          </cell>
          <cell r="AJ169">
            <v>0</v>
          </cell>
          <cell r="AK169">
            <v>0</v>
          </cell>
          <cell r="AL169">
            <v>0</v>
          </cell>
          <cell r="AM169">
            <v>0</v>
          </cell>
          <cell r="AN169">
            <v>0</v>
          </cell>
          <cell r="AO169">
            <v>0</v>
          </cell>
          <cell r="AP169">
            <v>0</v>
          </cell>
          <cell r="AS169">
            <v>0</v>
          </cell>
        </row>
        <row r="170">
          <cell r="A170">
            <v>7150</v>
          </cell>
          <cell r="B170" t="str">
            <v>ALT</v>
          </cell>
          <cell r="I170">
            <v>0</v>
          </cell>
          <cell r="N170">
            <v>0</v>
          </cell>
          <cell r="P170">
            <v>0</v>
          </cell>
          <cell r="Q170">
            <v>0</v>
          </cell>
          <cell r="R170">
            <v>0</v>
          </cell>
          <cell r="T170">
            <v>0</v>
          </cell>
          <cell r="U170">
            <v>0</v>
          </cell>
          <cell r="V170">
            <v>0</v>
          </cell>
          <cell r="X170" t="str">
            <v>UPH</v>
          </cell>
          <cell r="Z170">
            <v>0</v>
          </cell>
          <cell r="AB170">
            <v>0</v>
          </cell>
          <cell r="AC170">
            <v>0</v>
          </cell>
          <cell r="AD170">
            <v>0</v>
          </cell>
          <cell r="AE170">
            <v>0</v>
          </cell>
          <cell r="AF170">
            <v>0</v>
          </cell>
          <cell r="AH170" t="str">
            <v>MAT</v>
          </cell>
          <cell r="AJ170">
            <v>0</v>
          </cell>
          <cell r="AK170">
            <v>0</v>
          </cell>
          <cell r="AL170">
            <v>0</v>
          </cell>
          <cell r="AM170">
            <v>0</v>
          </cell>
          <cell r="AN170">
            <v>0</v>
          </cell>
          <cell r="AO170">
            <v>0</v>
          </cell>
          <cell r="AP170">
            <v>0</v>
          </cell>
          <cell r="AS170">
            <v>0</v>
          </cell>
        </row>
        <row r="171">
          <cell r="A171" t="e">
            <v>#REF!</v>
          </cell>
          <cell r="B171" t="e">
            <v>#REF!</v>
          </cell>
          <cell r="D171" t="e">
            <v>#REF!</v>
          </cell>
          <cell r="F171" t="e">
            <v>#REF!</v>
          </cell>
          <cell r="G171" t="e">
            <v>#REF!</v>
          </cell>
          <cell r="J171">
            <v>90</v>
          </cell>
          <cell r="K171">
            <v>11</v>
          </cell>
          <cell r="L171">
            <v>1</v>
          </cell>
          <cell r="M171">
            <v>990</v>
          </cell>
          <cell r="S171">
            <v>40</v>
          </cell>
          <cell r="T171" t="e">
            <v>#REF!</v>
          </cell>
          <cell r="U171" t="e">
            <v>#REF!</v>
          </cell>
          <cell r="V171" t="e">
            <v>#REF!</v>
          </cell>
          <cell r="X171" t="e">
            <v>#REF!</v>
          </cell>
          <cell r="Z171" t="str">
            <v>Prod./Jam :</v>
          </cell>
          <cell r="AA171">
            <v>40</v>
          </cell>
          <cell r="AB171">
            <v>40</v>
          </cell>
          <cell r="AC171">
            <v>1</v>
          </cell>
          <cell r="AE171">
            <v>362.42</v>
          </cell>
          <cell r="AF171" t="e">
            <v>#REF!</v>
          </cell>
          <cell r="AH171" t="e">
            <v>#REF!</v>
          </cell>
          <cell r="AN171">
            <v>131575</v>
          </cell>
          <cell r="AO171" t="e">
            <v>#REF!</v>
          </cell>
          <cell r="AU171" t="e">
            <v>#REF!</v>
          </cell>
          <cell r="AV171" t="e">
            <v>#REF!</v>
          </cell>
        </row>
        <row r="172">
          <cell r="A172" t="e">
            <v>#REF!</v>
          </cell>
          <cell r="B172">
            <v>3020</v>
          </cell>
          <cell r="I172" t="str">
            <v>Trailler Truck 40 t</v>
          </cell>
          <cell r="N172">
            <v>40</v>
          </cell>
          <cell r="O172">
            <v>1</v>
          </cell>
          <cell r="P172" t="e">
            <v>#REF!</v>
          </cell>
          <cell r="Q172" t="e">
            <v>#REF!</v>
          </cell>
          <cell r="R172" t="e">
            <v>#REF!</v>
          </cell>
          <cell r="S172">
            <v>40</v>
          </cell>
          <cell r="T172">
            <v>274560</v>
          </cell>
          <cell r="U172" t="e">
            <v>#REF!</v>
          </cell>
          <cell r="V172" t="e">
            <v>#REF!</v>
          </cell>
          <cell r="X172">
            <v>10</v>
          </cell>
          <cell r="Z172" t="str">
            <v>Mandor</v>
          </cell>
          <cell r="AA172">
            <v>0.25</v>
          </cell>
          <cell r="AB172">
            <v>3.5714285714285712E-2</v>
          </cell>
          <cell r="AC172">
            <v>8.0000000000000004E-4</v>
          </cell>
          <cell r="AD172">
            <v>39900</v>
          </cell>
          <cell r="AE172">
            <v>31.92</v>
          </cell>
          <cell r="AF172" t="e">
            <v>#REF!</v>
          </cell>
          <cell r="AH172">
            <v>500</v>
          </cell>
          <cell r="AJ172" t="str">
            <v>Tiang Pancang, ukr. 35x35 cm, l = 15</v>
          </cell>
          <cell r="AK172" t="str">
            <v>m</v>
          </cell>
          <cell r="AL172">
            <v>1</v>
          </cell>
          <cell r="AM172">
            <v>131575</v>
          </cell>
          <cell r="AN172">
            <v>131575</v>
          </cell>
          <cell r="AO172" t="e">
            <v>#REF!</v>
          </cell>
          <cell r="AP172" t="e">
            <v>#REF!</v>
          </cell>
          <cell r="AQ172">
            <v>1</v>
          </cell>
          <cell r="AR172">
            <v>1728</v>
          </cell>
          <cell r="AS172">
            <v>918</v>
          </cell>
          <cell r="AT172">
            <v>36720</v>
          </cell>
        </row>
        <row r="173">
          <cell r="A173" t="e">
            <v>#REF!</v>
          </cell>
          <cell r="B173">
            <v>3120</v>
          </cell>
          <cell r="I173" t="str">
            <v>Creawler Crane 40 t (LS78L)</v>
          </cell>
          <cell r="N173">
            <v>40</v>
          </cell>
          <cell r="O173">
            <v>1</v>
          </cell>
          <cell r="P173" t="e">
            <v>#REF!</v>
          </cell>
          <cell r="Q173" t="e">
            <v>#REF!</v>
          </cell>
          <cell r="R173" t="e">
            <v>#REF!</v>
          </cell>
          <cell r="S173">
            <v>40</v>
          </cell>
          <cell r="T173">
            <v>333310</v>
          </cell>
          <cell r="U173" t="e">
            <v>#REF!</v>
          </cell>
          <cell r="V173" t="e">
            <v>#REF!</v>
          </cell>
          <cell r="X173">
            <v>100</v>
          </cell>
          <cell r="Z173" t="str">
            <v>Pekerja</v>
          </cell>
          <cell r="AA173">
            <v>4</v>
          </cell>
          <cell r="AB173">
            <v>0.5714285714285714</v>
          </cell>
          <cell r="AC173">
            <v>1.4200000000000001E-2</v>
          </cell>
          <cell r="AD173">
            <v>23275</v>
          </cell>
          <cell r="AE173">
            <v>330.5</v>
          </cell>
          <cell r="AF173" t="e">
            <v>#REF!</v>
          </cell>
          <cell r="AH173" t="str">
            <v>MAT</v>
          </cell>
          <cell r="AJ173">
            <v>0</v>
          </cell>
          <cell r="AK173">
            <v>0</v>
          </cell>
          <cell r="AL173">
            <v>0</v>
          </cell>
          <cell r="AM173">
            <v>0</v>
          </cell>
          <cell r="AN173">
            <v>0</v>
          </cell>
          <cell r="AO173" t="e">
            <v>#REF!</v>
          </cell>
          <cell r="AP173" t="e">
            <v>#REF!</v>
          </cell>
          <cell r="AS173">
            <v>810</v>
          </cell>
          <cell r="AT173">
            <v>32400</v>
          </cell>
        </row>
        <row r="174">
          <cell r="A174" t="e">
            <v>#REF!</v>
          </cell>
          <cell r="B174" t="str">
            <v>ALT</v>
          </cell>
          <cell r="I174">
            <v>0</v>
          </cell>
          <cell r="N174">
            <v>0</v>
          </cell>
          <cell r="P174">
            <v>0</v>
          </cell>
          <cell r="Q174">
            <v>0</v>
          </cell>
          <cell r="R174">
            <v>0</v>
          </cell>
          <cell r="T174">
            <v>0</v>
          </cell>
          <cell r="U174">
            <v>0</v>
          </cell>
          <cell r="V174">
            <v>0</v>
          </cell>
          <cell r="X174" t="str">
            <v>UPH</v>
          </cell>
          <cell r="Z174">
            <v>0</v>
          </cell>
          <cell r="AB174">
            <v>0</v>
          </cell>
          <cell r="AC174">
            <v>0</v>
          </cell>
          <cell r="AD174">
            <v>0</v>
          </cell>
          <cell r="AE174">
            <v>0</v>
          </cell>
          <cell r="AF174" t="e">
            <v>#REF!</v>
          </cell>
          <cell r="AH174" t="str">
            <v>MAT</v>
          </cell>
          <cell r="AJ174">
            <v>0</v>
          </cell>
          <cell r="AK174">
            <v>0</v>
          </cell>
          <cell r="AL174">
            <v>0</v>
          </cell>
          <cell r="AM174">
            <v>0</v>
          </cell>
          <cell r="AN174">
            <v>0</v>
          </cell>
          <cell r="AO174" t="e">
            <v>#REF!</v>
          </cell>
          <cell r="AP174" t="e">
            <v>#REF!</v>
          </cell>
          <cell r="AS174">
            <v>0</v>
          </cell>
          <cell r="AT174">
            <v>0</v>
          </cell>
        </row>
        <row r="175">
          <cell r="A175" t="e">
            <v>#REF!</v>
          </cell>
          <cell r="B175" t="str">
            <v>ALT</v>
          </cell>
          <cell r="I175">
            <v>0</v>
          </cell>
          <cell r="N175">
            <v>0</v>
          </cell>
          <cell r="P175">
            <v>0</v>
          </cell>
          <cell r="Q175">
            <v>0</v>
          </cell>
          <cell r="R175">
            <v>0</v>
          </cell>
          <cell r="T175">
            <v>0</v>
          </cell>
          <cell r="U175">
            <v>0</v>
          </cell>
          <cell r="V175">
            <v>0</v>
          </cell>
          <cell r="X175" t="str">
            <v>UPH</v>
          </cell>
          <cell r="Z175">
            <v>0</v>
          </cell>
          <cell r="AB175">
            <v>0</v>
          </cell>
          <cell r="AC175">
            <v>0</v>
          </cell>
          <cell r="AD175">
            <v>0</v>
          </cell>
          <cell r="AE175">
            <v>0</v>
          </cell>
          <cell r="AF175" t="e">
            <v>#REF!</v>
          </cell>
          <cell r="AH175" t="str">
            <v>MAT</v>
          </cell>
          <cell r="AJ175">
            <v>0</v>
          </cell>
          <cell r="AK175">
            <v>0</v>
          </cell>
          <cell r="AL175">
            <v>0</v>
          </cell>
          <cell r="AM175">
            <v>0</v>
          </cell>
          <cell r="AN175">
            <v>0</v>
          </cell>
          <cell r="AO175" t="e">
            <v>#REF!</v>
          </cell>
          <cell r="AP175" t="e">
            <v>#REF!</v>
          </cell>
          <cell r="AS175">
            <v>0</v>
          </cell>
        </row>
        <row r="176">
          <cell r="A176" t="e">
            <v>#REF!</v>
          </cell>
          <cell r="B176" t="str">
            <v>ALT</v>
          </cell>
          <cell r="I176">
            <v>0</v>
          </cell>
          <cell r="N176">
            <v>0</v>
          </cell>
          <cell r="P176">
            <v>0</v>
          </cell>
          <cell r="Q176">
            <v>0</v>
          </cell>
          <cell r="R176">
            <v>0</v>
          </cell>
          <cell r="T176">
            <v>0</v>
          </cell>
          <cell r="U176">
            <v>0</v>
          </cell>
          <cell r="V176">
            <v>0</v>
          </cell>
          <cell r="X176" t="str">
            <v>UPH</v>
          </cell>
          <cell r="Z176">
            <v>0</v>
          </cell>
          <cell r="AB176">
            <v>0</v>
          </cell>
          <cell r="AC176">
            <v>0</v>
          </cell>
          <cell r="AD176">
            <v>0</v>
          </cell>
          <cell r="AE176">
            <v>0</v>
          </cell>
          <cell r="AF176" t="e">
            <v>#REF!</v>
          </cell>
          <cell r="AH176" t="str">
            <v>MAT</v>
          </cell>
          <cell r="AJ176">
            <v>0</v>
          </cell>
          <cell r="AK176">
            <v>0</v>
          </cell>
          <cell r="AL176">
            <v>0</v>
          </cell>
          <cell r="AM176">
            <v>0</v>
          </cell>
          <cell r="AN176">
            <v>0</v>
          </cell>
          <cell r="AO176" t="e">
            <v>#REF!</v>
          </cell>
          <cell r="AP176" t="e">
            <v>#REF!</v>
          </cell>
          <cell r="AS176">
            <v>0</v>
          </cell>
        </row>
        <row r="177">
          <cell r="A177" t="e">
            <v>#REF!</v>
          </cell>
          <cell r="B177" t="str">
            <v>ALT</v>
          </cell>
          <cell r="I177">
            <v>0</v>
          </cell>
          <cell r="N177">
            <v>0</v>
          </cell>
          <cell r="P177">
            <v>0</v>
          </cell>
          <cell r="Q177">
            <v>0</v>
          </cell>
          <cell r="R177">
            <v>0</v>
          </cell>
          <cell r="T177">
            <v>0</v>
          </cell>
          <cell r="U177">
            <v>0</v>
          </cell>
          <cell r="V177">
            <v>0</v>
          </cell>
          <cell r="X177" t="str">
            <v>UPH</v>
          </cell>
          <cell r="Z177">
            <v>0</v>
          </cell>
          <cell r="AB177">
            <v>0</v>
          </cell>
          <cell r="AC177">
            <v>0</v>
          </cell>
          <cell r="AD177">
            <v>0</v>
          </cell>
          <cell r="AE177">
            <v>0</v>
          </cell>
          <cell r="AF177" t="e">
            <v>#REF!</v>
          </cell>
          <cell r="AH177" t="str">
            <v>MAT</v>
          </cell>
          <cell r="AJ177">
            <v>0</v>
          </cell>
          <cell r="AK177">
            <v>0</v>
          </cell>
          <cell r="AL177">
            <v>0</v>
          </cell>
          <cell r="AM177">
            <v>0</v>
          </cell>
          <cell r="AN177">
            <v>0</v>
          </cell>
          <cell r="AO177" t="e">
            <v>#REF!</v>
          </cell>
          <cell r="AP177" t="e">
            <v>#REF!</v>
          </cell>
          <cell r="AS177">
            <v>0</v>
          </cell>
        </row>
        <row r="178">
          <cell r="A178" t="e">
            <v>#REF!</v>
          </cell>
          <cell r="B178" t="str">
            <v>ALT</v>
          </cell>
          <cell r="I178">
            <v>0</v>
          </cell>
          <cell r="N178">
            <v>0</v>
          </cell>
          <cell r="P178">
            <v>0</v>
          </cell>
          <cell r="Q178">
            <v>0</v>
          </cell>
          <cell r="R178">
            <v>0</v>
          </cell>
          <cell r="T178">
            <v>0</v>
          </cell>
          <cell r="U178">
            <v>0</v>
          </cell>
          <cell r="V178">
            <v>0</v>
          </cell>
          <cell r="X178" t="str">
            <v>UPH</v>
          </cell>
          <cell r="Z178">
            <v>0</v>
          </cell>
          <cell r="AB178">
            <v>0</v>
          </cell>
          <cell r="AC178">
            <v>0</v>
          </cell>
          <cell r="AD178">
            <v>0</v>
          </cell>
          <cell r="AE178">
            <v>0</v>
          </cell>
          <cell r="AF178" t="e">
            <v>#REF!</v>
          </cell>
          <cell r="AH178" t="str">
            <v>MAT</v>
          </cell>
          <cell r="AJ178">
            <v>0</v>
          </cell>
          <cell r="AK178">
            <v>0</v>
          </cell>
          <cell r="AL178">
            <v>0</v>
          </cell>
          <cell r="AM178">
            <v>0</v>
          </cell>
          <cell r="AN178">
            <v>0</v>
          </cell>
          <cell r="AO178" t="e">
            <v>#REF!</v>
          </cell>
          <cell r="AP178" t="e">
            <v>#REF!</v>
          </cell>
          <cell r="AS178">
            <v>0</v>
          </cell>
        </row>
        <row r="179">
          <cell r="A179" t="e">
            <v>#REF!</v>
          </cell>
          <cell r="B179" t="str">
            <v>ALT</v>
          </cell>
          <cell r="I179">
            <v>0</v>
          </cell>
          <cell r="N179">
            <v>0</v>
          </cell>
          <cell r="P179">
            <v>0</v>
          </cell>
          <cell r="Q179">
            <v>0</v>
          </cell>
          <cell r="R179">
            <v>0</v>
          </cell>
          <cell r="T179">
            <v>0</v>
          </cell>
          <cell r="U179">
            <v>0</v>
          </cell>
          <cell r="V179">
            <v>0</v>
          </cell>
          <cell r="X179" t="str">
            <v>UPH</v>
          </cell>
          <cell r="Z179">
            <v>0</v>
          </cell>
          <cell r="AB179">
            <v>0</v>
          </cell>
          <cell r="AC179">
            <v>0</v>
          </cell>
          <cell r="AD179">
            <v>0</v>
          </cell>
          <cell r="AE179">
            <v>0</v>
          </cell>
          <cell r="AF179" t="e">
            <v>#REF!</v>
          </cell>
          <cell r="AH179" t="str">
            <v>MAT</v>
          </cell>
          <cell r="AJ179">
            <v>0</v>
          </cell>
          <cell r="AK179">
            <v>0</v>
          </cell>
          <cell r="AL179">
            <v>0</v>
          </cell>
          <cell r="AM179">
            <v>0</v>
          </cell>
          <cell r="AN179">
            <v>0</v>
          </cell>
          <cell r="AO179" t="e">
            <v>#REF!</v>
          </cell>
          <cell r="AP179" t="e">
            <v>#REF!</v>
          </cell>
          <cell r="AS179">
            <v>0</v>
          </cell>
        </row>
        <row r="180">
          <cell r="A180" t="e">
            <v>#REF!</v>
          </cell>
          <cell r="B180" t="str">
            <v>ALT</v>
          </cell>
          <cell r="I180">
            <v>0</v>
          </cell>
          <cell r="N180">
            <v>0</v>
          </cell>
          <cell r="P180">
            <v>0</v>
          </cell>
          <cell r="Q180">
            <v>0</v>
          </cell>
          <cell r="R180">
            <v>0</v>
          </cell>
          <cell r="T180">
            <v>0</v>
          </cell>
          <cell r="U180">
            <v>0</v>
          </cell>
          <cell r="V180">
            <v>0</v>
          </cell>
          <cell r="X180" t="str">
            <v>UPH</v>
          </cell>
          <cell r="Z180">
            <v>0</v>
          </cell>
          <cell r="AB180">
            <v>0</v>
          </cell>
          <cell r="AC180">
            <v>0</v>
          </cell>
          <cell r="AD180">
            <v>0</v>
          </cell>
          <cell r="AE180">
            <v>0</v>
          </cell>
          <cell r="AF180" t="e">
            <v>#REF!</v>
          </cell>
          <cell r="AH180" t="str">
            <v>MAT</v>
          </cell>
          <cell r="AJ180">
            <v>0</v>
          </cell>
          <cell r="AK180">
            <v>0</v>
          </cell>
          <cell r="AL180">
            <v>0</v>
          </cell>
          <cell r="AM180">
            <v>0</v>
          </cell>
          <cell r="AN180">
            <v>0</v>
          </cell>
          <cell r="AO180" t="e">
            <v>#REF!</v>
          </cell>
          <cell r="AP180" t="e">
            <v>#REF!</v>
          </cell>
          <cell r="AS180">
            <v>0</v>
          </cell>
        </row>
        <row r="181">
          <cell r="A181" t="e">
            <v>#REF!</v>
          </cell>
          <cell r="B181" t="str">
            <v>ALT</v>
          </cell>
          <cell r="I181">
            <v>0</v>
          </cell>
          <cell r="N181">
            <v>0</v>
          </cell>
          <cell r="P181">
            <v>0</v>
          </cell>
          <cell r="Q181">
            <v>0</v>
          </cell>
          <cell r="R181">
            <v>0</v>
          </cell>
          <cell r="T181">
            <v>0</v>
          </cell>
          <cell r="U181">
            <v>0</v>
          </cell>
          <cell r="V181">
            <v>0</v>
          </cell>
          <cell r="X181" t="str">
            <v>UPH</v>
          </cell>
          <cell r="Z181">
            <v>0</v>
          </cell>
          <cell r="AB181">
            <v>0</v>
          </cell>
          <cell r="AC181">
            <v>0</v>
          </cell>
          <cell r="AD181">
            <v>0</v>
          </cell>
          <cell r="AE181">
            <v>0</v>
          </cell>
          <cell r="AF181" t="e">
            <v>#REF!</v>
          </cell>
          <cell r="AH181" t="str">
            <v>MAT</v>
          </cell>
          <cell r="AJ181">
            <v>0</v>
          </cell>
          <cell r="AK181">
            <v>0</v>
          </cell>
          <cell r="AL181">
            <v>0</v>
          </cell>
          <cell r="AM181">
            <v>0</v>
          </cell>
          <cell r="AN181">
            <v>0</v>
          </cell>
          <cell r="AO181" t="e">
            <v>#REF!</v>
          </cell>
          <cell r="AP181" t="e">
            <v>#REF!</v>
          </cell>
          <cell r="AS181">
            <v>0</v>
          </cell>
        </row>
        <row r="182">
          <cell r="A182" t="e">
            <v>#REF!</v>
          </cell>
          <cell r="B182" t="str">
            <v>ALT</v>
          </cell>
          <cell r="I182">
            <v>0</v>
          </cell>
          <cell r="N182">
            <v>0</v>
          </cell>
          <cell r="P182">
            <v>0</v>
          </cell>
          <cell r="Q182">
            <v>0</v>
          </cell>
          <cell r="R182">
            <v>0</v>
          </cell>
          <cell r="T182">
            <v>0</v>
          </cell>
          <cell r="U182">
            <v>0</v>
          </cell>
          <cell r="V182">
            <v>0</v>
          </cell>
          <cell r="X182" t="str">
            <v>UPH</v>
          </cell>
          <cell r="Z182">
            <v>0</v>
          </cell>
          <cell r="AB182">
            <v>0</v>
          </cell>
          <cell r="AC182">
            <v>0</v>
          </cell>
          <cell r="AD182">
            <v>0</v>
          </cell>
          <cell r="AE182">
            <v>0</v>
          </cell>
          <cell r="AF182" t="e">
            <v>#REF!</v>
          </cell>
          <cell r="AH182" t="str">
            <v>MAT</v>
          </cell>
          <cell r="AJ182">
            <v>0</v>
          </cell>
          <cell r="AK182">
            <v>0</v>
          </cell>
          <cell r="AL182">
            <v>0</v>
          </cell>
          <cell r="AM182">
            <v>0</v>
          </cell>
          <cell r="AN182">
            <v>0</v>
          </cell>
          <cell r="AO182" t="e">
            <v>#REF!</v>
          </cell>
          <cell r="AP182" t="e">
            <v>#REF!</v>
          </cell>
          <cell r="AS182">
            <v>0</v>
          </cell>
        </row>
        <row r="183">
          <cell r="A183" t="e">
            <v>#REF!</v>
          </cell>
          <cell r="B183" t="str">
            <v>ALT</v>
          </cell>
          <cell r="I183">
            <v>0</v>
          </cell>
          <cell r="N183">
            <v>0</v>
          </cell>
          <cell r="P183">
            <v>0</v>
          </cell>
          <cell r="Q183">
            <v>0</v>
          </cell>
          <cell r="R183">
            <v>0</v>
          </cell>
          <cell r="T183">
            <v>0</v>
          </cell>
          <cell r="U183">
            <v>0</v>
          </cell>
          <cell r="V183">
            <v>0</v>
          </cell>
          <cell r="X183" t="str">
            <v>UPH</v>
          </cell>
          <cell r="Z183">
            <v>0</v>
          </cell>
          <cell r="AB183">
            <v>0</v>
          </cell>
          <cell r="AC183">
            <v>0</v>
          </cell>
          <cell r="AD183">
            <v>0</v>
          </cell>
          <cell r="AE183">
            <v>0</v>
          </cell>
          <cell r="AF183" t="e">
            <v>#REF!</v>
          </cell>
          <cell r="AH183" t="str">
            <v>MAT</v>
          </cell>
          <cell r="AJ183">
            <v>0</v>
          </cell>
          <cell r="AK183">
            <v>0</v>
          </cell>
          <cell r="AL183">
            <v>0</v>
          </cell>
          <cell r="AM183">
            <v>0</v>
          </cell>
          <cell r="AN183">
            <v>0</v>
          </cell>
          <cell r="AO183" t="e">
            <v>#REF!</v>
          </cell>
          <cell r="AP183" t="e">
            <v>#REF!</v>
          </cell>
          <cell r="AS183">
            <v>0</v>
          </cell>
        </row>
        <row r="184">
          <cell r="A184" t="e">
            <v>#REF!</v>
          </cell>
          <cell r="B184" t="str">
            <v>ALT</v>
          </cell>
          <cell r="I184">
            <v>0</v>
          </cell>
          <cell r="N184">
            <v>0</v>
          </cell>
          <cell r="P184">
            <v>0</v>
          </cell>
          <cell r="Q184">
            <v>0</v>
          </cell>
          <cell r="R184">
            <v>0</v>
          </cell>
          <cell r="T184">
            <v>0</v>
          </cell>
          <cell r="U184">
            <v>0</v>
          </cell>
          <cell r="V184">
            <v>0</v>
          </cell>
          <cell r="X184" t="str">
            <v>UPH</v>
          </cell>
          <cell r="Z184">
            <v>0</v>
          </cell>
          <cell r="AB184">
            <v>0</v>
          </cell>
          <cell r="AC184">
            <v>0</v>
          </cell>
          <cell r="AD184">
            <v>0</v>
          </cell>
          <cell r="AE184">
            <v>0</v>
          </cell>
          <cell r="AF184" t="e">
            <v>#REF!</v>
          </cell>
          <cell r="AH184" t="str">
            <v>MAT</v>
          </cell>
          <cell r="AJ184">
            <v>0</v>
          </cell>
          <cell r="AK184">
            <v>0</v>
          </cell>
          <cell r="AL184">
            <v>0</v>
          </cell>
          <cell r="AM184">
            <v>0</v>
          </cell>
          <cell r="AN184">
            <v>0</v>
          </cell>
          <cell r="AO184" t="e">
            <v>#REF!</v>
          </cell>
          <cell r="AP184" t="e">
            <v>#REF!</v>
          </cell>
          <cell r="AS184">
            <v>0</v>
          </cell>
        </row>
        <row r="185">
          <cell r="A185" t="e">
            <v>#REF!</v>
          </cell>
          <cell r="B185" t="str">
            <v>ALT</v>
          </cell>
          <cell r="I185">
            <v>0</v>
          </cell>
          <cell r="N185">
            <v>0</v>
          </cell>
          <cell r="P185">
            <v>0</v>
          </cell>
          <cell r="Q185">
            <v>0</v>
          </cell>
          <cell r="R185">
            <v>0</v>
          </cell>
          <cell r="T185">
            <v>0</v>
          </cell>
          <cell r="U185">
            <v>0</v>
          </cell>
          <cell r="V185">
            <v>0</v>
          </cell>
          <cell r="X185" t="str">
            <v>UPH</v>
          </cell>
          <cell r="Z185">
            <v>0</v>
          </cell>
          <cell r="AB185">
            <v>0</v>
          </cell>
          <cell r="AC185">
            <v>0</v>
          </cell>
          <cell r="AD185">
            <v>0</v>
          </cell>
          <cell r="AE185">
            <v>0</v>
          </cell>
          <cell r="AF185" t="e">
            <v>#REF!</v>
          </cell>
          <cell r="AH185" t="str">
            <v>MAT</v>
          </cell>
          <cell r="AJ185">
            <v>0</v>
          </cell>
          <cell r="AK185">
            <v>0</v>
          </cell>
          <cell r="AL185">
            <v>0</v>
          </cell>
          <cell r="AM185">
            <v>0</v>
          </cell>
          <cell r="AN185">
            <v>0</v>
          </cell>
          <cell r="AO185" t="e">
            <v>#REF!</v>
          </cell>
          <cell r="AP185" t="e">
            <v>#REF!</v>
          </cell>
          <cell r="AS185">
            <v>0</v>
          </cell>
        </row>
        <row r="186">
          <cell r="A186" t="e">
            <v>#REF!</v>
          </cell>
          <cell r="B186" t="str">
            <v>ALT</v>
          </cell>
          <cell r="I186">
            <v>0</v>
          </cell>
          <cell r="N186">
            <v>0</v>
          </cell>
          <cell r="P186">
            <v>0</v>
          </cell>
          <cell r="Q186">
            <v>0</v>
          </cell>
          <cell r="R186">
            <v>0</v>
          </cell>
          <cell r="T186">
            <v>0</v>
          </cell>
          <cell r="U186">
            <v>0</v>
          </cell>
          <cell r="V186">
            <v>0</v>
          </cell>
          <cell r="X186" t="str">
            <v>UPH</v>
          </cell>
          <cell r="Z186">
            <v>0</v>
          </cell>
          <cell r="AB186">
            <v>0</v>
          </cell>
          <cell r="AC186">
            <v>0</v>
          </cell>
          <cell r="AD186">
            <v>0</v>
          </cell>
          <cell r="AE186">
            <v>0</v>
          </cell>
          <cell r="AF186" t="e">
            <v>#REF!</v>
          </cell>
          <cell r="AH186" t="str">
            <v>MAT</v>
          </cell>
          <cell r="AJ186">
            <v>0</v>
          </cell>
          <cell r="AK186">
            <v>0</v>
          </cell>
          <cell r="AL186">
            <v>0</v>
          </cell>
          <cell r="AM186">
            <v>0</v>
          </cell>
          <cell r="AN186">
            <v>0</v>
          </cell>
          <cell r="AO186" t="e">
            <v>#REF!</v>
          </cell>
          <cell r="AP186" t="e">
            <v>#REF!</v>
          </cell>
          <cell r="AS186">
            <v>0</v>
          </cell>
        </row>
        <row r="187">
          <cell r="A187" t="e">
            <v>#REF!</v>
          </cell>
          <cell r="B187" t="e">
            <v>#REF!</v>
          </cell>
          <cell r="D187" t="e">
            <v>#REF!</v>
          </cell>
          <cell r="F187" t="e">
            <v>#REF!</v>
          </cell>
          <cell r="G187" t="e">
            <v>#REF!</v>
          </cell>
          <cell r="J187">
            <v>90</v>
          </cell>
          <cell r="K187">
            <v>11</v>
          </cell>
          <cell r="L187">
            <v>1</v>
          </cell>
          <cell r="M187">
            <v>990</v>
          </cell>
          <cell r="S187">
            <v>6.72</v>
          </cell>
          <cell r="T187" t="e">
            <v>#REF!</v>
          </cell>
          <cell r="U187" t="e">
            <v>#REF!</v>
          </cell>
          <cell r="V187" t="e">
            <v>#REF!</v>
          </cell>
          <cell r="X187" t="e">
            <v>#REF!</v>
          </cell>
          <cell r="Z187" t="str">
            <v>Prod./Jam :</v>
          </cell>
          <cell r="AA187">
            <v>6.72</v>
          </cell>
          <cell r="AB187">
            <v>6.72</v>
          </cell>
          <cell r="AC187">
            <v>1</v>
          </cell>
          <cell r="AE187">
            <v>1200.6499999999999</v>
          </cell>
          <cell r="AF187" t="e">
            <v>#REF!</v>
          </cell>
          <cell r="AH187" t="e">
            <v>#REF!</v>
          </cell>
          <cell r="AN187">
            <v>0</v>
          </cell>
          <cell r="AO187" t="e">
            <v>#REF!</v>
          </cell>
          <cell r="AU187" t="e">
            <v>#REF!</v>
          </cell>
          <cell r="AV187" t="e">
            <v>#REF!</v>
          </cell>
        </row>
        <row r="188">
          <cell r="A188" t="e">
            <v>#REF!</v>
          </cell>
          <cell r="B188">
            <v>3120</v>
          </cell>
          <cell r="I188" t="str">
            <v>Crawler Crane 40 t</v>
          </cell>
          <cell r="N188">
            <v>6.72</v>
          </cell>
          <cell r="O188">
            <v>1</v>
          </cell>
          <cell r="P188" t="e">
            <v>#REF!</v>
          </cell>
          <cell r="Q188" t="e">
            <v>#REF!</v>
          </cell>
          <cell r="R188" t="e">
            <v>#REF!</v>
          </cell>
          <cell r="S188">
            <v>6.72</v>
          </cell>
          <cell r="T188">
            <v>333310</v>
          </cell>
          <cell r="U188" t="e">
            <v>#REF!</v>
          </cell>
          <cell r="V188" t="e">
            <v>#REF!</v>
          </cell>
          <cell r="X188">
            <v>10</v>
          </cell>
          <cell r="Z188" t="str">
            <v>Mandor</v>
          </cell>
          <cell r="AA188">
            <v>0.25</v>
          </cell>
          <cell r="AB188">
            <v>3.5714285714285712E-2</v>
          </cell>
          <cell r="AC188">
            <v>5.3E-3</v>
          </cell>
          <cell r="AD188">
            <v>39900</v>
          </cell>
          <cell r="AE188">
            <v>211.47</v>
          </cell>
          <cell r="AF188" t="e">
            <v>#REF!</v>
          </cell>
          <cell r="AH188" t="str">
            <v>MAT</v>
          </cell>
          <cell r="AJ188">
            <v>0</v>
          </cell>
          <cell r="AK188">
            <v>0</v>
          </cell>
          <cell r="AL188">
            <v>0</v>
          </cell>
          <cell r="AM188">
            <v>0</v>
          </cell>
          <cell r="AN188">
            <v>0</v>
          </cell>
          <cell r="AO188" t="e">
            <v>#REF!</v>
          </cell>
          <cell r="AP188" t="e">
            <v>#REF!</v>
          </cell>
          <cell r="AQ188">
            <v>0</v>
          </cell>
          <cell r="AR188">
            <v>8879.4642857142862</v>
          </cell>
          <cell r="AS188">
            <v>4821.4285714285716</v>
          </cell>
          <cell r="AT188">
            <v>32400</v>
          </cell>
        </row>
        <row r="189">
          <cell r="A189" t="e">
            <v>#REF!</v>
          </cell>
          <cell r="B189">
            <v>2570</v>
          </cell>
          <cell r="I189" t="str">
            <v>Diesel Pile Hammer 3.5 t</v>
          </cell>
          <cell r="N189">
            <v>6.72</v>
          </cell>
          <cell r="O189">
            <v>1</v>
          </cell>
          <cell r="P189" t="e">
            <v>#REF!</v>
          </cell>
          <cell r="Q189" t="e">
            <v>#REF!</v>
          </cell>
          <cell r="R189" t="e">
            <v>#REF!</v>
          </cell>
          <cell r="S189">
            <v>6.72</v>
          </cell>
          <cell r="T189">
            <v>93365</v>
          </cell>
          <cell r="U189" t="e">
            <v>#REF!</v>
          </cell>
          <cell r="V189" t="e">
            <v>#REF!</v>
          </cell>
          <cell r="X189">
            <v>100</v>
          </cell>
          <cell r="Z189" t="str">
            <v>Pekerja</v>
          </cell>
          <cell r="AA189">
            <v>2</v>
          </cell>
          <cell r="AB189">
            <v>0.2857142857142857</v>
          </cell>
          <cell r="AC189">
            <v>4.2500000000000003E-2</v>
          </cell>
          <cell r="AD189">
            <v>23275</v>
          </cell>
          <cell r="AE189">
            <v>989.18</v>
          </cell>
          <cell r="AF189" t="e">
            <v>#REF!</v>
          </cell>
          <cell r="AH189" t="str">
            <v>MAT</v>
          </cell>
          <cell r="AJ189">
            <v>0</v>
          </cell>
          <cell r="AK189">
            <v>0</v>
          </cell>
          <cell r="AL189">
            <v>0</v>
          </cell>
          <cell r="AM189">
            <v>0</v>
          </cell>
          <cell r="AN189">
            <v>0</v>
          </cell>
          <cell r="AO189" t="e">
            <v>#REF!</v>
          </cell>
          <cell r="AP189" t="e">
            <v>#REF!</v>
          </cell>
          <cell r="AS189">
            <v>2812.5</v>
          </cell>
          <cell r="AT189">
            <v>18900</v>
          </cell>
        </row>
        <row r="190">
          <cell r="A190" t="e">
            <v>#REF!</v>
          </cell>
          <cell r="B190">
            <v>1680</v>
          </cell>
          <cell r="I190" t="str">
            <v>Generator Set.</v>
          </cell>
          <cell r="N190">
            <v>6.72</v>
          </cell>
          <cell r="O190">
            <v>1</v>
          </cell>
          <cell r="P190" t="e">
            <v>#REF!</v>
          </cell>
          <cell r="Q190" t="e">
            <v>#REF!</v>
          </cell>
          <cell r="R190" t="e">
            <v>#REF!</v>
          </cell>
          <cell r="S190">
            <v>6.72</v>
          </cell>
          <cell r="T190">
            <v>170020</v>
          </cell>
          <cell r="U190" t="e">
            <v>#REF!</v>
          </cell>
          <cell r="V190" t="e">
            <v>#REF!</v>
          </cell>
          <cell r="X190" t="str">
            <v>UPH</v>
          </cell>
          <cell r="Z190">
            <v>0</v>
          </cell>
          <cell r="AB190">
            <v>0</v>
          </cell>
          <cell r="AC190">
            <v>0</v>
          </cell>
          <cell r="AD190">
            <v>0</v>
          </cell>
          <cell r="AE190">
            <v>0</v>
          </cell>
          <cell r="AF190" t="e">
            <v>#REF!</v>
          </cell>
          <cell r="AH190" t="str">
            <v>MAT</v>
          </cell>
          <cell r="AJ190">
            <v>0</v>
          </cell>
          <cell r="AK190">
            <v>0</v>
          </cell>
          <cell r="AL190">
            <v>0</v>
          </cell>
          <cell r="AM190">
            <v>0</v>
          </cell>
          <cell r="AN190">
            <v>0</v>
          </cell>
          <cell r="AO190" t="e">
            <v>#REF!</v>
          </cell>
          <cell r="AP190" t="e">
            <v>#REF!</v>
          </cell>
          <cell r="AS190">
            <v>1245.5357142857142</v>
          </cell>
          <cell r="AT190">
            <v>8370</v>
          </cell>
        </row>
        <row r="191">
          <cell r="A191" t="e">
            <v>#REF!</v>
          </cell>
          <cell r="B191" t="str">
            <v>ALT</v>
          </cell>
          <cell r="I191">
            <v>0</v>
          </cell>
          <cell r="N191">
            <v>0</v>
          </cell>
          <cell r="P191">
            <v>0</v>
          </cell>
          <cell r="Q191">
            <v>0</v>
          </cell>
          <cell r="R191">
            <v>0</v>
          </cell>
          <cell r="T191">
            <v>0</v>
          </cell>
          <cell r="U191">
            <v>0</v>
          </cell>
          <cell r="V191">
            <v>0</v>
          </cell>
          <cell r="X191" t="str">
            <v>UPH</v>
          </cell>
          <cell r="Z191">
            <v>0</v>
          </cell>
          <cell r="AB191">
            <v>0</v>
          </cell>
          <cell r="AC191">
            <v>0</v>
          </cell>
          <cell r="AD191">
            <v>0</v>
          </cell>
          <cell r="AE191">
            <v>0</v>
          </cell>
          <cell r="AF191" t="e">
            <v>#REF!</v>
          </cell>
          <cell r="AH191" t="str">
            <v>MAT</v>
          </cell>
          <cell r="AJ191">
            <v>0</v>
          </cell>
          <cell r="AK191">
            <v>0</v>
          </cell>
          <cell r="AL191">
            <v>0</v>
          </cell>
          <cell r="AM191">
            <v>0</v>
          </cell>
          <cell r="AN191">
            <v>0</v>
          </cell>
          <cell r="AO191" t="e">
            <v>#REF!</v>
          </cell>
          <cell r="AP191" t="e">
            <v>#REF!</v>
          </cell>
          <cell r="AS191">
            <v>0</v>
          </cell>
          <cell r="AT191">
            <v>0</v>
          </cell>
        </row>
        <row r="192">
          <cell r="A192" t="e">
            <v>#REF!</v>
          </cell>
          <cell r="B192" t="str">
            <v>ALT</v>
          </cell>
          <cell r="I192">
            <v>0</v>
          </cell>
          <cell r="N192">
            <v>0</v>
          </cell>
          <cell r="P192">
            <v>0</v>
          </cell>
          <cell r="Q192">
            <v>0</v>
          </cell>
          <cell r="R192">
            <v>0</v>
          </cell>
          <cell r="T192">
            <v>0</v>
          </cell>
          <cell r="U192">
            <v>0</v>
          </cell>
          <cell r="V192">
            <v>0</v>
          </cell>
          <cell r="X192" t="str">
            <v>UPH</v>
          </cell>
          <cell r="Z192">
            <v>0</v>
          </cell>
          <cell r="AB192">
            <v>0</v>
          </cell>
          <cell r="AC192">
            <v>0</v>
          </cell>
          <cell r="AD192">
            <v>0</v>
          </cell>
          <cell r="AE192">
            <v>0</v>
          </cell>
          <cell r="AF192" t="e">
            <v>#REF!</v>
          </cell>
          <cell r="AH192" t="str">
            <v>MAT</v>
          </cell>
          <cell r="AJ192">
            <v>0</v>
          </cell>
          <cell r="AK192">
            <v>0</v>
          </cell>
          <cell r="AL192">
            <v>0</v>
          </cell>
          <cell r="AM192">
            <v>0</v>
          </cell>
          <cell r="AN192">
            <v>0</v>
          </cell>
          <cell r="AO192" t="e">
            <v>#REF!</v>
          </cell>
          <cell r="AP192" t="e">
            <v>#REF!</v>
          </cell>
          <cell r="AS192">
            <v>0</v>
          </cell>
        </row>
        <row r="193">
          <cell r="A193" t="e">
            <v>#REF!</v>
          </cell>
          <cell r="B193" t="str">
            <v>ALT</v>
          </cell>
          <cell r="I193">
            <v>0</v>
          </cell>
          <cell r="N193">
            <v>0</v>
          </cell>
          <cell r="P193">
            <v>0</v>
          </cell>
          <cell r="Q193">
            <v>0</v>
          </cell>
          <cell r="R193">
            <v>0</v>
          </cell>
          <cell r="T193">
            <v>0</v>
          </cell>
          <cell r="U193">
            <v>0</v>
          </cell>
          <cell r="V193">
            <v>0</v>
          </cell>
          <cell r="X193" t="str">
            <v>UPH</v>
          </cell>
          <cell r="Z193">
            <v>0</v>
          </cell>
          <cell r="AB193">
            <v>0</v>
          </cell>
          <cell r="AC193">
            <v>0</v>
          </cell>
          <cell r="AD193">
            <v>0</v>
          </cell>
          <cell r="AE193">
            <v>0</v>
          </cell>
          <cell r="AF193" t="e">
            <v>#REF!</v>
          </cell>
          <cell r="AH193" t="str">
            <v>MAT</v>
          </cell>
          <cell r="AJ193">
            <v>0</v>
          </cell>
          <cell r="AK193">
            <v>0</v>
          </cell>
          <cell r="AL193">
            <v>0</v>
          </cell>
          <cell r="AM193">
            <v>0</v>
          </cell>
          <cell r="AN193">
            <v>0</v>
          </cell>
          <cell r="AO193" t="e">
            <v>#REF!</v>
          </cell>
          <cell r="AP193" t="e">
            <v>#REF!</v>
          </cell>
          <cell r="AS193">
            <v>0</v>
          </cell>
        </row>
        <row r="194">
          <cell r="A194" t="e">
            <v>#REF!</v>
          </cell>
          <cell r="B194" t="str">
            <v>ALT</v>
          </cell>
          <cell r="I194">
            <v>0</v>
          </cell>
          <cell r="N194">
            <v>0</v>
          </cell>
          <cell r="P194">
            <v>0</v>
          </cell>
          <cell r="Q194">
            <v>0</v>
          </cell>
          <cell r="R194">
            <v>0</v>
          </cell>
          <cell r="T194">
            <v>0</v>
          </cell>
          <cell r="U194">
            <v>0</v>
          </cell>
          <cell r="V194">
            <v>0</v>
          </cell>
          <cell r="X194" t="str">
            <v>UPH</v>
          </cell>
          <cell r="Z194">
            <v>0</v>
          </cell>
          <cell r="AB194">
            <v>0</v>
          </cell>
          <cell r="AC194">
            <v>0</v>
          </cell>
          <cell r="AD194">
            <v>0</v>
          </cell>
          <cell r="AE194">
            <v>0</v>
          </cell>
          <cell r="AF194" t="e">
            <v>#REF!</v>
          </cell>
          <cell r="AH194" t="str">
            <v>MAT</v>
          </cell>
          <cell r="AJ194">
            <v>0</v>
          </cell>
          <cell r="AK194">
            <v>0</v>
          </cell>
          <cell r="AL194">
            <v>0</v>
          </cell>
          <cell r="AM194">
            <v>0</v>
          </cell>
          <cell r="AN194">
            <v>0</v>
          </cell>
          <cell r="AO194" t="e">
            <v>#REF!</v>
          </cell>
          <cell r="AP194" t="e">
            <v>#REF!</v>
          </cell>
          <cell r="AS194">
            <v>0</v>
          </cell>
        </row>
        <row r="195">
          <cell r="A195" t="e">
            <v>#REF!</v>
          </cell>
          <cell r="B195" t="str">
            <v>ALT</v>
          </cell>
          <cell r="I195">
            <v>0</v>
          </cell>
          <cell r="N195">
            <v>0</v>
          </cell>
          <cell r="P195">
            <v>0</v>
          </cell>
          <cell r="Q195">
            <v>0</v>
          </cell>
          <cell r="R195">
            <v>0</v>
          </cell>
          <cell r="T195">
            <v>0</v>
          </cell>
          <cell r="U195">
            <v>0</v>
          </cell>
          <cell r="V195">
            <v>0</v>
          </cell>
          <cell r="X195" t="str">
            <v>UPH</v>
          </cell>
          <cell r="Z195">
            <v>0</v>
          </cell>
          <cell r="AB195">
            <v>0</v>
          </cell>
          <cell r="AC195">
            <v>0</v>
          </cell>
          <cell r="AD195">
            <v>0</v>
          </cell>
          <cell r="AE195">
            <v>0</v>
          </cell>
          <cell r="AF195" t="e">
            <v>#REF!</v>
          </cell>
          <cell r="AH195" t="str">
            <v>MAT</v>
          </cell>
          <cell r="AJ195">
            <v>0</v>
          </cell>
          <cell r="AK195">
            <v>0</v>
          </cell>
          <cell r="AL195">
            <v>0</v>
          </cell>
          <cell r="AM195">
            <v>0</v>
          </cell>
          <cell r="AN195">
            <v>0</v>
          </cell>
          <cell r="AO195" t="e">
            <v>#REF!</v>
          </cell>
          <cell r="AP195" t="e">
            <v>#REF!</v>
          </cell>
          <cell r="AS195">
            <v>0</v>
          </cell>
        </row>
        <row r="196">
          <cell r="A196" t="e">
            <v>#REF!</v>
          </cell>
          <cell r="B196" t="str">
            <v>ALT</v>
          </cell>
          <cell r="I196">
            <v>0</v>
          </cell>
          <cell r="N196">
            <v>0</v>
          </cell>
          <cell r="P196">
            <v>0</v>
          </cell>
          <cell r="Q196">
            <v>0</v>
          </cell>
          <cell r="R196">
            <v>0</v>
          </cell>
          <cell r="T196">
            <v>0</v>
          </cell>
          <cell r="U196">
            <v>0</v>
          </cell>
          <cell r="V196">
            <v>0</v>
          </cell>
          <cell r="X196" t="str">
            <v>UPH</v>
          </cell>
          <cell r="Z196">
            <v>0</v>
          </cell>
          <cell r="AB196">
            <v>0</v>
          </cell>
          <cell r="AC196">
            <v>0</v>
          </cell>
          <cell r="AD196">
            <v>0</v>
          </cell>
          <cell r="AE196">
            <v>0</v>
          </cell>
          <cell r="AF196" t="e">
            <v>#REF!</v>
          </cell>
          <cell r="AH196" t="str">
            <v>MAT</v>
          </cell>
          <cell r="AJ196">
            <v>0</v>
          </cell>
          <cell r="AK196">
            <v>0</v>
          </cell>
          <cell r="AL196">
            <v>0</v>
          </cell>
          <cell r="AM196">
            <v>0</v>
          </cell>
          <cell r="AN196">
            <v>0</v>
          </cell>
          <cell r="AO196" t="e">
            <v>#REF!</v>
          </cell>
          <cell r="AP196" t="e">
            <v>#REF!</v>
          </cell>
          <cell r="AS196">
            <v>0</v>
          </cell>
        </row>
        <row r="197">
          <cell r="A197" t="e">
            <v>#REF!</v>
          </cell>
          <cell r="B197" t="str">
            <v>ALT</v>
          </cell>
          <cell r="I197">
            <v>0</v>
          </cell>
          <cell r="N197">
            <v>0</v>
          </cell>
          <cell r="P197">
            <v>0</v>
          </cell>
          <cell r="Q197">
            <v>0</v>
          </cell>
          <cell r="R197">
            <v>0</v>
          </cell>
          <cell r="T197">
            <v>0</v>
          </cell>
          <cell r="U197">
            <v>0</v>
          </cell>
          <cell r="V197">
            <v>0</v>
          </cell>
          <cell r="X197" t="str">
            <v>UPH</v>
          </cell>
          <cell r="Z197">
            <v>0</v>
          </cell>
          <cell r="AB197">
            <v>0</v>
          </cell>
          <cell r="AC197">
            <v>0</v>
          </cell>
          <cell r="AD197">
            <v>0</v>
          </cell>
          <cell r="AE197">
            <v>0</v>
          </cell>
          <cell r="AF197" t="e">
            <v>#REF!</v>
          </cell>
          <cell r="AH197" t="str">
            <v>MAT</v>
          </cell>
          <cell r="AJ197">
            <v>0</v>
          </cell>
          <cell r="AK197">
            <v>0</v>
          </cell>
          <cell r="AL197">
            <v>0</v>
          </cell>
          <cell r="AM197">
            <v>0</v>
          </cell>
          <cell r="AN197">
            <v>0</v>
          </cell>
          <cell r="AO197" t="e">
            <v>#REF!</v>
          </cell>
          <cell r="AP197" t="e">
            <v>#REF!</v>
          </cell>
          <cell r="AS197">
            <v>0</v>
          </cell>
        </row>
        <row r="198">
          <cell r="A198" t="e">
            <v>#REF!</v>
          </cell>
          <cell r="B198" t="str">
            <v>ALT</v>
          </cell>
          <cell r="I198">
            <v>0</v>
          </cell>
          <cell r="N198">
            <v>0</v>
          </cell>
          <cell r="P198">
            <v>0</v>
          </cell>
          <cell r="Q198">
            <v>0</v>
          </cell>
          <cell r="R198">
            <v>0</v>
          </cell>
          <cell r="T198">
            <v>0</v>
          </cell>
          <cell r="U198">
            <v>0</v>
          </cell>
          <cell r="V198">
            <v>0</v>
          </cell>
          <cell r="X198" t="str">
            <v>UPH</v>
          </cell>
          <cell r="Z198">
            <v>0</v>
          </cell>
          <cell r="AB198">
            <v>0</v>
          </cell>
          <cell r="AC198">
            <v>0</v>
          </cell>
          <cell r="AD198">
            <v>0</v>
          </cell>
          <cell r="AE198">
            <v>0</v>
          </cell>
          <cell r="AF198" t="e">
            <v>#REF!</v>
          </cell>
          <cell r="AH198" t="str">
            <v>MAT</v>
          </cell>
          <cell r="AJ198">
            <v>0</v>
          </cell>
          <cell r="AK198">
            <v>0</v>
          </cell>
          <cell r="AL198">
            <v>0</v>
          </cell>
          <cell r="AM198">
            <v>0</v>
          </cell>
          <cell r="AN198">
            <v>0</v>
          </cell>
          <cell r="AO198" t="e">
            <v>#REF!</v>
          </cell>
          <cell r="AP198" t="e">
            <v>#REF!</v>
          </cell>
          <cell r="AS198">
            <v>0</v>
          </cell>
        </row>
        <row r="199">
          <cell r="A199" t="e">
            <v>#REF!</v>
          </cell>
          <cell r="B199" t="str">
            <v>ALT</v>
          </cell>
          <cell r="I199">
            <v>0</v>
          </cell>
          <cell r="N199">
            <v>0</v>
          </cell>
          <cell r="P199">
            <v>0</v>
          </cell>
          <cell r="Q199">
            <v>0</v>
          </cell>
          <cell r="R199">
            <v>0</v>
          </cell>
          <cell r="T199">
            <v>0</v>
          </cell>
          <cell r="U199">
            <v>0</v>
          </cell>
          <cell r="V199">
            <v>0</v>
          </cell>
          <cell r="X199" t="str">
            <v>UPH</v>
          </cell>
          <cell r="Z199">
            <v>0</v>
          </cell>
          <cell r="AB199">
            <v>0</v>
          </cell>
          <cell r="AC199">
            <v>0</v>
          </cell>
          <cell r="AD199">
            <v>0</v>
          </cell>
          <cell r="AE199">
            <v>0</v>
          </cell>
          <cell r="AF199" t="e">
            <v>#REF!</v>
          </cell>
          <cell r="AH199" t="str">
            <v>MAT</v>
          </cell>
          <cell r="AJ199">
            <v>0</v>
          </cell>
          <cell r="AK199">
            <v>0</v>
          </cell>
          <cell r="AL199">
            <v>0</v>
          </cell>
          <cell r="AM199">
            <v>0</v>
          </cell>
          <cell r="AN199">
            <v>0</v>
          </cell>
          <cell r="AO199" t="e">
            <v>#REF!</v>
          </cell>
          <cell r="AP199" t="e">
            <v>#REF!</v>
          </cell>
          <cell r="AS199">
            <v>0</v>
          </cell>
        </row>
        <row r="200">
          <cell r="A200" t="e">
            <v>#REF!</v>
          </cell>
          <cell r="B200" t="str">
            <v>ALT</v>
          </cell>
          <cell r="I200">
            <v>0</v>
          </cell>
          <cell r="N200">
            <v>0</v>
          </cell>
          <cell r="P200">
            <v>0</v>
          </cell>
          <cell r="Q200">
            <v>0</v>
          </cell>
          <cell r="R200">
            <v>0</v>
          </cell>
          <cell r="T200">
            <v>0</v>
          </cell>
          <cell r="U200">
            <v>0</v>
          </cell>
          <cell r="V200">
            <v>0</v>
          </cell>
          <cell r="X200" t="str">
            <v>UPH</v>
          </cell>
          <cell r="Z200">
            <v>0</v>
          </cell>
          <cell r="AB200">
            <v>0</v>
          </cell>
          <cell r="AC200">
            <v>0</v>
          </cell>
          <cell r="AD200">
            <v>0</v>
          </cell>
          <cell r="AE200">
            <v>0</v>
          </cell>
          <cell r="AF200" t="e">
            <v>#REF!</v>
          </cell>
          <cell r="AH200" t="str">
            <v>MAT</v>
          </cell>
          <cell r="AJ200">
            <v>0</v>
          </cell>
          <cell r="AK200">
            <v>0</v>
          </cell>
          <cell r="AL200">
            <v>0</v>
          </cell>
          <cell r="AM200">
            <v>0</v>
          </cell>
          <cell r="AN200">
            <v>0</v>
          </cell>
          <cell r="AO200" t="e">
            <v>#REF!</v>
          </cell>
          <cell r="AP200" t="e">
            <v>#REF!</v>
          </cell>
          <cell r="AS200">
            <v>0</v>
          </cell>
        </row>
        <row r="201">
          <cell r="A201" t="e">
            <v>#REF!</v>
          </cell>
          <cell r="B201" t="str">
            <v>ALT</v>
          </cell>
          <cell r="I201">
            <v>0</v>
          </cell>
          <cell r="N201">
            <v>0</v>
          </cell>
          <cell r="P201">
            <v>0</v>
          </cell>
          <cell r="Q201">
            <v>0</v>
          </cell>
          <cell r="R201">
            <v>0</v>
          </cell>
          <cell r="T201">
            <v>0</v>
          </cell>
          <cell r="U201">
            <v>0</v>
          </cell>
          <cell r="V201">
            <v>0</v>
          </cell>
          <cell r="X201" t="str">
            <v>UPH</v>
          </cell>
          <cell r="Z201">
            <v>0</v>
          </cell>
          <cell r="AB201">
            <v>0</v>
          </cell>
          <cell r="AC201">
            <v>0</v>
          </cell>
          <cell r="AD201">
            <v>0</v>
          </cell>
          <cell r="AE201">
            <v>0</v>
          </cell>
          <cell r="AF201" t="e">
            <v>#REF!</v>
          </cell>
          <cell r="AH201" t="str">
            <v>MAT</v>
          </cell>
          <cell r="AJ201">
            <v>0</v>
          </cell>
          <cell r="AK201">
            <v>0</v>
          </cell>
          <cell r="AL201">
            <v>0</v>
          </cell>
          <cell r="AM201">
            <v>0</v>
          </cell>
          <cell r="AN201">
            <v>0</v>
          </cell>
          <cell r="AO201" t="e">
            <v>#REF!</v>
          </cell>
          <cell r="AP201" t="e">
            <v>#REF!</v>
          </cell>
          <cell r="AS201">
            <v>0</v>
          </cell>
        </row>
        <row r="202">
          <cell r="A202" t="e">
            <v>#REF!</v>
          </cell>
          <cell r="B202" t="str">
            <v>ALT</v>
          </cell>
          <cell r="I202">
            <v>0</v>
          </cell>
          <cell r="N202">
            <v>0</v>
          </cell>
          <cell r="P202">
            <v>0</v>
          </cell>
          <cell r="Q202">
            <v>0</v>
          </cell>
          <cell r="R202">
            <v>0</v>
          </cell>
          <cell r="T202">
            <v>0</v>
          </cell>
          <cell r="U202">
            <v>0</v>
          </cell>
          <cell r="V202">
            <v>0</v>
          </cell>
          <cell r="X202" t="str">
            <v>UPH</v>
          </cell>
          <cell r="Z202">
            <v>0</v>
          </cell>
          <cell r="AB202">
            <v>0</v>
          </cell>
          <cell r="AC202">
            <v>0</v>
          </cell>
          <cell r="AD202">
            <v>0</v>
          </cell>
          <cell r="AE202">
            <v>0</v>
          </cell>
          <cell r="AF202" t="e">
            <v>#REF!</v>
          </cell>
          <cell r="AH202" t="str">
            <v>MAT</v>
          </cell>
          <cell r="AJ202">
            <v>0</v>
          </cell>
          <cell r="AK202">
            <v>0</v>
          </cell>
          <cell r="AL202">
            <v>0</v>
          </cell>
          <cell r="AM202">
            <v>0</v>
          </cell>
          <cell r="AN202">
            <v>0</v>
          </cell>
          <cell r="AO202" t="e">
            <v>#REF!</v>
          </cell>
          <cell r="AP202" t="e">
            <v>#REF!</v>
          </cell>
          <cell r="AS202">
            <v>0</v>
          </cell>
        </row>
        <row r="203">
          <cell r="A203" t="e">
            <v>#REF!</v>
          </cell>
          <cell r="B203" t="e">
            <v>#REF!</v>
          </cell>
          <cell r="D203" t="e">
            <v>#REF!</v>
          </cell>
          <cell r="F203" t="e">
            <v>#REF!</v>
          </cell>
          <cell r="G203" t="e">
            <v>#REF!</v>
          </cell>
          <cell r="J203">
            <v>90</v>
          </cell>
          <cell r="K203">
            <v>11</v>
          </cell>
          <cell r="L203">
            <v>1</v>
          </cell>
          <cell r="M203">
            <v>990</v>
          </cell>
          <cell r="S203">
            <v>0.2334</v>
          </cell>
          <cell r="T203" t="e">
            <v>#REF!</v>
          </cell>
          <cell r="U203" t="e">
            <v>#REF!</v>
          </cell>
          <cell r="V203" t="e">
            <v>#REF!</v>
          </cell>
          <cell r="X203" t="e">
            <v>#REF!</v>
          </cell>
          <cell r="Z203" t="str">
            <v>Prod./Jam :</v>
          </cell>
          <cell r="AA203">
            <v>0.2334</v>
          </cell>
          <cell r="AB203">
            <v>0.2334</v>
          </cell>
          <cell r="AC203">
            <v>1</v>
          </cell>
          <cell r="AE203">
            <v>69191.25</v>
          </cell>
          <cell r="AF203" t="e">
            <v>#REF!</v>
          </cell>
          <cell r="AH203" t="e">
            <v>#REF!</v>
          </cell>
          <cell r="AN203">
            <v>293550</v>
          </cell>
          <cell r="AO203" t="e">
            <v>#REF!</v>
          </cell>
          <cell r="AU203" t="e">
            <v>#REF!</v>
          </cell>
          <cell r="AV203" t="e">
            <v>#REF!</v>
          </cell>
        </row>
        <row r="204">
          <cell r="A204" t="e">
            <v>#REF!</v>
          </cell>
          <cell r="B204">
            <v>2910</v>
          </cell>
          <cell r="I204" t="str">
            <v>Engine Welder 400 A</v>
          </cell>
          <cell r="N204">
            <v>0.2334</v>
          </cell>
          <cell r="O204">
            <v>1</v>
          </cell>
          <cell r="P204" t="e">
            <v>#REF!</v>
          </cell>
          <cell r="Q204" t="e">
            <v>#REF!</v>
          </cell>
          <cell r="R204" t="e">
            <v>#REF!</v>
          </cell>
          <cell r="S204">
            <v>0.2334</v>
          </cell>
          <cell r="T204">
            <v>46360</v>
          </cell>
          <cell r="U204" t="e">
            <v>#REF!</v>
          </cell>
          <cell r="V204" t="e">
            <v>#REF!</v>
          </cell>
          <cell r="X204">
            <v>10</v>
          </cell>
          <cell r="Z204" t="str">
            <v>Mandor</v>
          </cell>
          <cell r="AA204">
            <v>0.5</v>
          </cell>
          <cell r="AB204">
            <v>7.1428571428571425E-2</v>
          </cell>
          <cell r="AC204">
            <v>0.30599999999999999</v>
          </cell>
          <cell r="AD204">
            <v>39900</v>
          </cell>
          <cell r="AE204">
            <v>12209.4</v>
          </cell>
          <cell r="AF204" t="e">
            <v>#REF!</v>
          </cell>
          <cell r="AH204">
            <v>625</v>
          </cell>
          <cell r="AJ204" t="str">
            <v>Sambungan TP</v>
          </cell>
          <cell r="AK204" t="str">
            <v>bh</v>
          </cell>
          <cell r="AL204">
            <v>1</v>
          </cell>
          <cell r="AM204">
            <v>270750</v>
          </cell>
          <cell r="AN204">
            <v>270750</v>
          </cell>
          <cell r="AO204" t="e">
            <v>#REF!</v>
          </cell>
          <cell r="AP204" t="e">
            <v>#REF!</v>
          </cell>
          <cell r="AQ204">
            <v>1</v>
          </cell>
          <cell r="AR204">
            <v>26606.683804627246</v>
          </cell>
          <cell r="AS204">
            <v>26606.683804627246</v>
          </cell>
          <cell r="AT204">
            <v>6209.9999999999991</v>
          </cell>
        </row>
        <row r="205">
          <cell r="A205" t="e">
            <v>#REF!</v>
          </cell>
          <cell r="B205" t="str">
            <v>ALT</v>
          </cell>
          <cell r="I205">
            <v>0</v>
          </cell>
          <cell r="N205">
            <v>0</v>
          </cell>
          <cell r="P205">
            <v>0</v>
          </cell>
          <cell r="Q205">
            <v>0</v>
          </cell>
          <cell r="R205">
            <v>0</v>
          </cell>
          <cell r="T205">
            <v>0</v>
          </cell>
          <cell r="U205">
            <v>0</v>
          </cell>
          <cell r="V205">
            <v>0</v>
          </cell>
          <cell r="X205">
            <v>100</v>
          </cell>
          <cell r="Z205" t="str">
            <v>Pekerja</v>
          </cell>
          <cell r="AA205">
            <v>4</v>
          </cell>
          <cell r="AB205">
            <v>0.5714285714285714</v>
          </cell>
          <cell r="AC205">
            <v>2.4481999999999999</v>
          </cell>
          <cell r="AD205">
            <v>23275</v>
          </cell>
          <cell r="AE205">
            <v>56981.85</v>
          </cell>
          <cell r="AF205" t="e">
            <v>#REF!</v>
          </cell>
          <cell r="AH205">
            <v>626</v>
          </cell>
          <cell r="AJ205" t="str">
            <v>Kawat Las</v>
          </cell>
          <cell r="AK205" t="str">
            <v>kg</v>
          </cell>
          <cell r="AL205">
            <v>2</v>
          </cell>
          <cell r="AM205">
            <v>11400</v>
          </cell>
          <cell r="AN205">
            <v>22800</v>
          </cell>
          <cell r="AO205" t="e">
            <v>#REF!</v>
          </cell>
          <cell r="AP205" t="e">
            <v>#REF!</v>
          </cell>
          <cell r="AQ205">
            <v>2</v>
          </cell>
          <cell r="AS205">
            <v>0</v>
          </cell>
        </row>
        <row r="206">
          <cell r="A206" t="e">
            <v>#REF!</v>
          </cell>
          <cell r="B206" t="str">
            <v>ALT</v>
          </cell>
          <cell r="I206">
            <v>0</v>
          </cell>
          <cell r="N206">
            <v>0</v>
          </cell>
          <cell r="P206">
            <v>0</v>
          </cell>
          <cell r="Q206">
            <v>0</v>
          </cell>
          <cell r="R206">
            <v>0</v>
          </cell>
          <cell r="T206">
            <v>0</v>
          </cell>
          <cell r="U206">
            <v>0</v>
          </cell>
          <cell r="V206">
            <v>0</v>
          </cell>
          <cell r="X206" t="str">
            <v>UPH</v>
          </cell>
          <cell r="Z206">
            <v>0</v>
          </cell>
          <cell r="AB206">
            <v>0</v>
          </cell>
          <cell r="AC206">
            <v>0</v>
          </cell>
          <cell r="AD206">
            <v>0</v>
          </cell>
          <cell r="AE206">
            <v>0</v>
          </cell>
          <cell r="AF206" t="e">
            <v>#REF!</v>
          </cell>
          <cell r="AH206" t="str">
            <v>MAT</v>
          </cell>
          <cell r="AJ206">
            <v>0</v>
          </cell>
          <cell r="AK206">
            <v>0</v>
          </cell>
          <cell r="AL206">
            <v>0</v>
          </cell>
          <cell r="AM206">
            <v>0</v>
          </cell>
          <cell r="AN206">
            <v>0</v>
          </cell>
          <cell r="AO206" t="e">
            <v>#REF!</v>
          </cell>
          <cell r="AP206" t="e">
            <v>#REF!</v>
          </cell>
          <cell r="AS206">
            <v>0</v>
          </cell>
        </row>
        <row r="207">
          <cell r="A207" t="e">
            <v>#REF!</v>
          </cell>
          <cell r="B207" t="str">
            <v>ALT</v>
          </cell>
          <cell r="I207">
            <v>0</v>
          </cell>
          <cell r="N207">
            <v>0</v>
          </cell>
          <cell r="P207">
            <v>0</v>
          </cell>
          <cell r="Q207">
            <v>0</v>
          </cell>
          <cell r="R207">
            <v>0</v>
          </cell>
          <cell r="T207">
            <v>0</v>
          </cell>
          <cell r="U207">
            <v>0</v>
          </cell>
          <cell r="V207">
            <v>0</v>
          </cell>
          <cell r="X207" t="str">
            <v>UPH</v>
          </cell>
          <cell r="Z207">
            <v>0</v>
          </cell>
          <cell r="AB207">
            <v>0</v>
          </cell>
          <cell r="AC207">
            <v>0</v>
          </cell>
          <cell r="AD207">
            <v>0</v>
          </cell>
          <cell r="AE207">
            <v>0</v>
          </cell>
          <cell r="AF207" t="e">
            <v>#REF!</v>
          </cell>
          <cell r="AH207" t="str">
            <v>MAT</v>
          </cell>
          <cell r="AJ207">
            <v>0</v>
          </cell>
          <cell r="AK207">
            <v>0</v>
          </cell>
          <cell r="AL207">
            <v>0</v>
          </cell>
          <cell r="AM207">
            <v>0</v>
          </cell>
          <cell r="AN207">
            <v>0</v>
          </cell>
          <cell r="AO207" t="e">
            <v>#REF!</v>
          </cell>
          <cell r="AP207" t="e">
            <v>#REF!</v>
          </cell>
          <cell r="AS207">
            <v>0</v>
          </cell>
        </row>
        <row r="208">
          <cell r="A208" t="e">
            <v>#REF!</v>
          </cell>
          <cell r="B208" t="str">
            <v>ALT</v>
          </cell>
          <cell r="I208">
            <v>0</v>
          </cell>
          <cell r="N208">
            <v>0</v>
          </cell>
          <cell r="P208">
            <v>0</v>
          </cell>
          <cell r="Q208">
            <v>0</v>
          </cell>
          <cell r="R208">
            <v>0</v>
          </cell>
          <cell r="T208">
            <v>0</v>
          </cell>
          <cell r="U208">
            <v>0</v>
          </cell>
          <cell r="V208">
            <v>0</v>
          </cell>
          <cell r="X208" t="str">
            <v>UPH</v>
          </cell>
          <cell r="Z208">
            <v>0</v>
          </cell>
          <cell r="AB208">
            <v>0</v>
          </cell>
          <cell r="AC208">
            <v>0</v>
          </cell>
          <cell r="AD208">
            <v>0</v>
          </cell>
          <cell r="AE208">
            <v>0</v>
          </cell>
          <cell r="AF208" t="e">
            <v>#REF!</v>
          </cell>
          <cell r="AH208" t="str">
            <v>MAT</v>
          </cell>
          <cell r="AJ208">
            <v>0</v>
          </cell>
          <cell r="AK208">
            <v>0</v>
          </cell>
          <cell r="AL208">
            <v>0</v>
          </cell>
          <cell r="AM208">
            <v>0</v>
          </cell>
          <cell r="AN208">
            <v>0</v>
          </cell>
          <cell r="AO208" t="e">
            <v>#REF!</v>
          </cell>
          <cell r="AP208" t="e">
            <v>#REF!</v>
          </cell>
          <cell r="AS208">
            <v>0</v>
          </cell>
        </row>
        <row r="209">
          <cell r="A209" t="e">
            <v>#REF!</v>
          </cell>
          <cell r="B209" t="str">
            <v>ALT</v>
          </cell>
          <cell r="I209">
            <v>0</v>
          </cell>
          <cell r="N209">
            <v>0</v>
          </cell>
          <cell r="P209">
            <v>0</v>
          </cell>
          <cell r="Q209">
            <v>0</v>
          </cell>
          <cell r="R209">
            <v>0</v>
          </cell>
          <cell r="T209">
            <v>0</v>
          </cell>
          <cell r="U209">
            <v>0</v>
          </cell>
          <cell r="V209">
            <v>0</v>
          </cell>
          <cell r="X209" t="str">
            <v>UPH</v>
          </cell>
          <cell r="Z209">
            <v>0</v>
          </cell>
          <cell r="AB209">
            <v>0</v>
          </cell>
          <cell r="AC209">
            <v>0</v>
          </cell>
          <cell r="AD209">
            <v>0</v>
          </cell>
          <cell r="AE209">
            <v>0</v>
          </cell>
          <cell r="AF209" t="e">
            <v>#REF!</v>
          </cell>
          <cell r="AH209" t="str">
            <v>MAT</v>
          </cell>
          <cell r="AJ209">
            <v>0</v>
          </cell>
          <cell r="AK209">
            <v>0</v>
          </cell>
          <cell r="AL209">
            <v>0</v>
          </cell>
          <cell r="AM209">
            <v>0</v>
          </cell>
          <cell r="AN209">
            <v>0</v>
          </cell>
          <cell r="AO209" t="e">
            <v>#REF!</v>
          </cell>
          <cell r="AP209" t="e">
            <v>#REF!</v>
          </cell>
          <cell r="AS209">
            <v>0</v>
          </cell>
        </row>
        <row r="210">
          <cell r="A210" t="e">
            <v>#REF!</v>
          </cell>
          <cell r="B210" t="str">
            <v>ALT</v>
          </cell>
          <cell r="I210">
            <v>0</v>
          </cell>
          <cell r="N210">
            <v>0</v>
          </cell>
          <cell r="P210">
            <v>0</v>
          </cell>
          <cell r="Q210">
            <v>0</v>
          </cell>
          <cell r="R210">
            <v>0</v>
          </cell>
          <cell r="T210">
            <v>0</v>
          </cell>
          <cell r="U210">
            <v>0</v>
          </cell>
          <cell r="V210">
            <v>0</v>
          </cell>
          <cell r="X210" t="str">
            <v>UPH</v>
          </cell>
          <cell r="Z210">
            <v>0</v>
          </cell>
          <cell r="AB210">
            <v>0</v>
          </cell>
          <cell r="AC210">
            <v>0</v>
          </cell>
          <cell r="AD210">
            <v>0</v>
          </cell>
          <cell r="AE210">
            <v>0</v>
          </cell>
          <cell r="AF210" t="e">
            <v>#REF!</v>
          </cell>
          <cell r="AH210" t="str">
            <v>MAT</v>
          </cell>
          <cell r="AJ210">
            <v>0</v>
          </cell>
          <cell r="AK210">
            <v>0</v>
          </cell>
          <cell r="AL210">
            <v>0</v>
          </cell>
          <cell r="AM210">
            <v>0</v>
          </cell>
          <cell r="AN210">
            <v>0</v>
          </cell>
          <cell r="AO210" t="e">
            <v>#REF!</v>
          </cell>
          <cell r="AP210" t="e">
            <v>#REF!</v>
          </cell>
          <cell r="AS210">
            <v>0</v>
          </cell>
        </row>
        <row r="211">
          <cell r="A211" t="e">
            <v>#REF!</v>
          </cell>
          <cell r="B211" t="str">
            <v>ALT</v>
          </cell>
          <cell r="I211">
            <v>0</v>
          </cell>
          <cell r="N211">
            <v>0</v>
          </cell>
          <cell r="P211">
            <v>0</v>
          </cell>
          <cell r="Q211">
            <v>0</v>
          </cell>
          <cell r="R211">
            <v>0</v>
          </cell>
          <cell r="T211">
            <v>0</v>
          </cell>
          <cell r="U211">
            <v>0</v>
          </cell>
          <cell r="V211">
            <v>0</v>
          </cell>
          <cell r="X211" t="str">
            <v>UPH</v>
          </cell>
          <cell r="Z211">
            <v>0</v>
          </cell>
          <cell r="AB211">
            <v>0</v>
          </cell>
          <cell r="AC211">
            <v>0</v>
          </cell>
          <cell r="AD211">
            <v>0</v>
          </cell>
          <cell r="AE211">
            <v>0</v>
          </cell>
          <cell r="AF211" t="e">
            <v>#REF!</v>
          </cell>
          <cell r="AH211" t="str">
            <v>MAT</v>
          </cell>
          <cell r="AJ211">
            <v>0</v>
          </cell>
          <cell r="AK211">
            <v>0</v>
          </cell>
          <cell r="AL211">
            <v>0</v>
          </cell>
          <cell r="AM211">
            <v>0</v>
          </cell>
          <cell r="AN211">
            <v>0</v>
          </cell>
          <cell r="AO211" t="e">
            <v>#REF!</v>
          </cell>
          <cell r="AP211" t="e">
            <v>#REF!</v>
          </cell>
          <cell r="AS211">
            <v>0</v>
          </cell>
        </row>
        <row r="212">
          <cell r="A212" t="e">
            <v>#REF!</v>
          </cell>
          <cell r="B212" t="str">
            <v>ALT</v>
          </cell>
          <cell r="I212">
            <v>0</v>
          </cell>
          <cell r="N212">
            <v>0</v>
          </cell>
          <cell r="P212">
            <v>0</v>
          </cell>
          <cell r="Q212">
            <v>0</v>
          </cell>
          <cell r="R212">
            <v>0</v>
          </cell>
          <cell r="T212">
            <v>0</v>
          </cell>
          <cell r="U212">
            <v>0</v>
          </cell>
          <cell r="V212">
            <v>0</v>
          </cell>
          <cell r="X212" t="str">
            <v>UPH</v>
          </cell>
          <cell r="Z212">
            <v>0</v>
          </cell>
          <cell r="AB212">
            <v>0</v>
          </cell>
          <cell r="AC212">
            <v>0</v>
          </cell>
          <cell r="AD212">
            <v>0</v>
          </cell>
          <cell r="AE212">
            <v>0</v>
          </cell>
          <cell r="AF212" t="e">
            <v>#REF!</v>
          </cell>
          <cell r="AH212" t="str">
            <v>MAT</v>
          </cell>
          <cell r="AJ212">
            <v>0</v>
          </cell>
          <cell r="AK212">
            <v>0</v>
          </cell>
          <cell r="AL212">
            <v>0</v>
          </cell>
          <cell r="AM212">
            <v>0</v>
          </cell>
          <cell r="AN212">
            <v>0</v>
          </cell>
          <cell r="AO212" t="e">
            <v>#REF!</v>
          </cell>
          <cell r="AP212" t="e">
            <v>#REF!</v>
          </cell>
          <cell r="AS212">
            <v>0</v>
          </cell>
        </row>
        <row r="213">
          <cell r="A213" t="e">
            <v>#REF!</v>
          </cell>
          <cell r="B213" t="str">
            <v>ALT</v>
          </cell>
          <cell r="I213">
            <v>0</v>
          </cell>
          <cell r="N213">
            <v>0</v>
          </cell>
          <cell r="P213">
            <v>0</v>
          </cell>
          <cell r="Q213">
            <v>0</v>
          </cell>
          <cell r="R213">
            <v>0</v>
          </cell>
          <cell r="T213">
            <v>0</v>
          </cell>
          <cell r="U213">
            <v>0</v>
          </cell>
          <cell r="V213">
            <v>0</v>
          </cell>
          <cell r="X213" t="str">
            <v>UPH</v>
          </cell>
          <cell r="Z213">
            <v>0</v>
          </cell>
          <cell r="AB213">
            <v>0</v>
          </cell>
          <cell r="AC213">
            <v>0</v>
          </cell>
          <cell r="AD213">
            <v>0</v>
          </cell>
          <cell r="AE213">
            <v>0</v>
          </cell>
          <cell r="AF213" t="e">
            <v>#REF!</v>
          </cell>
          <cell r="AH213" t="str">
            <v>MAT</v>
          </cell>
          <cell r="AJ213">
            <v>0</v>
          </cell>
          <cell r="AK213">
            <v>0</v>
          </cell>
          <cell r="AL213">
            <v>0</v>
          </cell>
          <cell r="AM213">
            <v>0</v>
          </cell>
          <cell r="AN213">
            <v>0</v>
          </cell>
          <cell r="AO213" t="e">
            <v>#REF!</v>
          </cell>
          <cell r="AP213" t="e">
            <v>#REF!</v>
          </cell>
          <cell r="AS213">
            <v>0</v>
          </cell>
        </row>
        <row r="214">
          <cell r="A214" t="e">
            <v>#REF!</v>
          </cell>
          <cell r="B214" t="str">
            <v>ALT</v>
          </cell>
          <cell r="I214">
            <v>0</v>
          </cell>
          <cell r="N214">
            <v>0</v>
          </cell>
          <cell r="P214">
            <v>0</v>
          </cell>
          <cell r="Q214">
            <v>0</v>
          </cell>
          <cell r="R214">
            <v>0</v>
          </cell>
          <cell r="T214">
            <v>0</v>
          </cell>
          <cell r="U214">
            <v>0</v>
          </cell>
          <cell r="V214">
            <v>0</v>
          </cell>
          <cell r="X214" t="str">
            <v>UPH</v>
          </cell>
          <cell r="Z214">
            <v>0</v>
          </cell>
          <cell r="AB214">
            <v>0</v>
          </cell>
          <cell r="AC214">
            <v>0</v>
          </cell>
          <cell r="AD214">
            <v>0</v>
          </cell>
          <cell r="AE214">
            <v>0</v>
          </cell>
          <cell r="AF214" t="e">
            <v>#REF!</v>
          </cell>
          <cell r="AH214" t="str">
            <v>MAT</v>
          </cell>
          <cell r="AJ214">
            <v>0</v>
          </cell>
          <cell r="AK214">
            <v>0</v>
          </cell>
          <cell r="AL214">
            <v>0</v>
          </cell>
          <cell r="AM214">
            <v>0</v>
          </cell>
          <cell r="AN214">
            <v>0</v>
          </cell>
          <cell r="AO214" t="e">
            <v>#REF!</v>
          </cell>
          <cell r="AP214" t="e">
            <v>#REF!</v>
          </cell>
          <cell r="AS214">
            <v>0</v>
          </cell>
        </row>
        <row r="215">
          <cell r="A215" t="e">
            <v>#REF!</v>
          </cell>
          <cell r="B215" t="str">
            <v>ALT</v>
          </cell>
          <cell r="I215">
            <v>0</v>
          </cell>
          <cell r="N215">
            <v>0</v>
          </cell>
          <cell r="P215">
            <v>0</v>
          </cell>
          <cell r="Q215">
            <v>0</v>
          </cell>
          <cell r="R215">
            <v>0</v>
          </cell>
          <cell r="T215">
            <v>0</v>
          </cell>
          <cell r="U215">
            <v>0</v>
          </cell>
          <cell r="V215">
            <v>0</v>
          </cell>
          <cell r="X215" t="str">
            <v>UPH</v>
          </cell>
          <cell r="Z215">
            <v>0</v>
          </cell>
          <cell r="AB215">
            <v>0</v>
          </cell>
          <cell r="AC215">
            <v>0</v>
          </cell>
          <cell r="AD215">
            <v>0</v>
          </cell>
          <cell r="AE215">
            <v>0</v>
          </cell>
          <cell r="AF215" t="e">
            <v>#REF!</v>
          </cell>
          <cell r="AH215" t="str">
            <v>MAT</v>
          </cell>
          <cell r="AJ215">
            <v>0</v>
          </cell>
          <cell r="AK215">
            <v>0</v>
          </cell>
          <cell r="AL215">
            <v>0</v>
          </cell>
          <cell r="AM215">
            <v>0</v>
          </cell>
          <cell r="AN215">
            <v>0</v>
          </cell>
          <cell r="AO215" t="e">
            <v>#REF!</v>
          </cell>
          <cell r="AP215" t="e">
            <v>#REF!</v>
          </cell>
          <cell r="AS215">
            <v>0</v>
          </cell>
        </row>
        <row r="216">
          <cell r="A216" t="e">
            <v>#REF!</v>
          </cell>
          <cell r="B216" t="str">
            <v>ALT</v>
          </cell>
          <cell r="I216">
            <v>0</v>
          </cell>
          <cell r="N216">
            <v>0</v>
          </cell>
          <cell r="P216">
            <v>0</v>
          </cell>
          <cell r="Q216">
            <v>0</v>
          </cell>
          <cell r="R216">
            <v>0</v>
          </cell>
          <cell r="T216">
            <v>0</v>
          </cell>
          <cell r="U216">
            <v>0</v>
          </cell>
          <cell r="V216">
            <v>0</v>
          </cell>
          <cell r="X216" t="str">
            <v>UPH</v>
          </cell>
          <cell r="Z216">
            <v>0</v>
          </cell>
          <cell r="AB216">
            <v>0</v>
          </cell>
          <cell r="AC216">
            <v>0</v>
          </cell>
          <cell r="AD216">
            <v>0</v>
          </cell>
          <cell r="AE216">
            <v>0</v>
          </cell>
          <cell r="AF216" t="e">
            <v>#REF!</v>
          </cell>
          <cell r="AH216" t="str">
            <v>MAT</v>
          </cell>
          <cell r="AJ216">
            <v>0</v>
          </cell>
          <cell r="AK216">
            <v>0</v>
          </cell>
          <cell r="AL216">
            <v>0</v>
          </cell>
          <cell r="AM216">
            <v>0</v>
          </cell>
          <cell r="AN216">
            <v>0</v>
          </cell>
          <cell r="AO216" t="e">
            <v>#REF!</v>
          </cell>
          <cell r="AP216" t="e">
            <v>#REF!</v>
          </cell>
          <cell r="AS216">
            <v>0</v>
          </cell>
        </row>
        <row r="217">
          <cell r="A217" t="e">
            <v>#REF!</v>
          </cell>
          <cell r="B217" t="str">
            <v>ALT</v>
          </cell>
          <cell r="I217">
            <v>0</v>
          </cell>
          <cell r="N217">
            <v>0</v>
          </cell>
          <cell r="P217">
            <v>0</v>
          </cell>
          <cell r="Q217">
            <v>0</v>
          </cell>
          <cell r="R217">
            <v>0</v>
          </cell>
          <cell r="T217">
            <v>0</v>
          </cell>
          <cell r="U217">
            <v>0</v>
          </cell>
          <cell r="V217">
            <v>0</v>
          </cell>
          <cell r="X217" t="str">
            <v>UPH</v>
          </cell>
          <cell r="Z217">
            <v>0</v>
          </cell>
          <cell r="AB217">
            <v>0</v>
          </cell>
          <cell r="AC217">
            <v>0</v>
          </cell>
          <cell r="AD217">
            <v>0</v>
          </cell>
          <cell r="AE217">
            <v>0</v>
          </cell>
          <cell r="AF217" t="e">
            <v>#REF!</v>
          </cell>
          <cell r="AH217" t="str">
            <v>MAT</v>
          </cell>
          <cell r="AJ217">
            <v>0</v>
          </cell>
          <cell r="AK217">
            <v>0</v>
          </cell>
          <cell r="AL217">
            <v>0</v>
          </cell>
          <cell r="AM217">
            <v>0</v>
          </cell>
          <cell r="AN217">
            <v>0</v>
          </cell>
          <cell r="AO217" t="e">
            <v>#REF!</v>
          </cell>
          <cell r="AP217" t="e">
            <v>#REF!</v>
          </cell>
          <cell r="AS217">
            <v>0</v>
          </cell>
        </row>
        <row r="218">
          <cell r="A218" t="e">
            <v>#REF!</v>
          </cell>
          <cell r="B218" t="str">
            <v>ALT</v>
          </cell>
          <cell r="I218">
            <v>0</v>
          </cell>
          <cell r="N218">
            <v>0</v>
          </cell>
          <cell r="P218">
            <v>0</v>
          </cell>
          <cell r="Q218">
            <v>0</v>
          </cell>
          <cell r="R218">
            <v>0</v>
          </cell>
          <cell r="T218">
            <v>0</v>
          </cell>
          <cell r="U218">
            <v>0</v>
          </cell>
          <cell r="V218">
            <v>0</v>
          </cell>
          <cell r="X218" t="str">
            <v>UPH</v>
          </cell>
          <cell r="Z218">
            <v>0</v>
          </cell>
          <cell r="AB218">
            <v>0</v>
          </cell>
          <cell r="AC218">
            <v>0</v>
          </cell>
          <cell r="AD218">
            <v>0</v>
          </cell>
          <cell r="AE218">
            <v>0</v>
          </cell>
          <cell r="AF218" t="e">
            <v>#REF!</v>
          </cell>
          <cell r="AH218" t="str">
            <v>MAT</v>
          </cell>
          <cell r="AJ218">
            <v>0</v>
          </cell>
          <cell r="AK218">
            <v>0</v>
          </cell>
          <cell r="AL218">
            <v>0</v>
          </cell>
          <cell r="AM218">
            <v>0</v>
          </cell>
          <cell r="AN218">
            <v>0</v>
          </cell>
          <cell r="AO218" t="e">
            <v>#REF!</v>
          </cell>
          <cell r="AP218" t="e">
            <v>#REF!</v>
          </cell>
          <cell r="AS218">
            <v>0</v>
          </cell>
        </row>
        <row r="219">
          <cell r="A219" t="e">
            <v>#REF!</v>
          </cell>
          <cell r="B219" t="e">
            <v>#REF!</v>
          </cell>
          <cell r="D219" t="e">
            <v>#REF!</v>
          </cell>
          <cell r="F219" t="e">
            <v>#REF!</v>
          </cell>
          <cell r="G219" t="e">
            <v>#REF!</v>
          </cell>
          <cell r="J219">
            <v>90</v>
          </cell>
          <cell r="K219">
            <v>11</v>
          </cell>
          <cell r="L219">
            <v>1</v>
          </cell>
          <cell r="M219">
            <v>990</v>
          </cell>
          <cell r="S219">
            <v>1.7424999999999999</v>
          </cell>
          <cell r="T219" t="e">
            <v>#REF!</v>
          </cell>
          <cell r="U219" t="e">
            <v>#REF!</v>
          </cell>
          <cell r="V219" t="e">
            <v>#REF!</v>
          </cell>
          <cell r="X219" t="e">
            <v>#REF!</v>
          </cell>
          <cell r="Z219" t="str">
            <v>Prod./Jam :</v>
          </cell>
          <cell r="AA219">
            <v>1.7424999999999999</v>
          </cell>
          <cell r="AB219">
            <v>1.7424999999999999</v>
          </cell>
          <cell r="AC219">
            <v>1</v>
          </cell>
          <cell r="AE219">
            <v>11556.98</v>
          </cell>
          <cell r="AF219" t="e">
            <v>#REF!</v>
          </cell>
          <cell r="AH219" t="e">
            <v>#REF!</v>
          </cell>
          <cell r="AN219">
            <v>0</v>
          </cell>
          <cell r="AO219" t="e">
            <v>#REF!</v>
          </cell>
          <cell r="AU219" t="e">
            <v>#REF!</v>
          </cell>
          <cell r="AV219" t="e">
            <v>#REF!</v>
          </cell>
        </row>
        <row r="220">
          <cell r="A220" t="e">
            <v>#REF!</v>
          </cell>
          <cell r="B220">
            <v>2320</v>
          </cell>
          <cell r="I220" t="str">
            <v>Jack Hammer</v>
          </cell>
          <cell r="N220">
            <v>1.7424999999999999</v>
          </cell>
          <cell r="O220">
            <v>1</v>
          </cell>
          <cell r="P220" t="e">
            <v>#REF!</v>
          </cell>
          <cell r="Q220" t="e">
            <v>#REF!</v>
          </cell>
          <cell r="R220" t="e">
            <v>#REF!</v>
          </cell>
          <cell r="S220">
            <v>1.7424999999999999</v>
          </cell>
          <cell r="T220">
            <v>14840</v>
          </cell>
          <cell r="U220" t="e">
            <v>#REF!</v>
          </cell>
          <cell r="V220" t="e">
            <v>#REF!</v>
          </cell>
          <cell r="X220">
            <v>10</v>
          </cell>
          <cell r="Z220" t="str">
            <v>Mandor</v>
          </cell>
          <cell r="AA220">
            <v>0.5</v>
          </cell>
          <cell r="AB220">
            <v>7.1428571428571425E-2</v>
          </cell>
          <cell r="AC220">
            <v>4.0899999999999999E-2</v>
          </cell>
          <cell r="AD220">
            <v>39900</v>
          </cell>
          <cell r="AE220">
            <v>1631.91</v>
          </cell>
          <cell r="AF220" t="e">
            <v>#REF!</v>
          </cell>
          <cell r="AH220" t="str">
            <v>MAT</v>
          </cell>
          <cell r="AJ220">
            <v>0</v>
          </cell>
          <cell r="AK220">
            <v>0</v>
          </cell>
          <cell r="AL220">
            <v>0</v>
          </cell>
          <cell r="AM220">
            <v>0</v>
          </cell>
          <cell r="AN220">
            <v>0</v>
          </cell>
          <cell r="AO220" t="e">
            <v>#REF!</v>
          </cell>
          <cell r="AP220" t="e">
            <v>#REF!</v>
          </cell>
          <cell r="AR220">
            <v>0</v>
          </cell>
          <cell r="AS220">
            <v>0</v>
          </cell>
          <cell r="AT220">
            <v>0</v>
          </cell>
        </row>
        <row r="221">
          <cell r="A221" t="e">
            <v>#REF!</v>
          </cell>
          <cell r="B221">
            <v>1760</v>
          </cell>
          <cell r="I221" t="str">
            <v>Air Compressor</v>
          </cell>
          <cell r="N221">
            <v>1.7424999999999999</v>
          </cell>
          <cell r="O221">
            <v>1</v>
          </cell>
          <cell r="P221" t="e">
            <v>#REF!</v>
          </cell>
          <cell r="Q221" t="e">
            <v>#REF!</v>
          </cell>
          <cell r="R221" t="e">
            <v>#REF!</v>
          </cell>
          <cell r="S221">
            <v>1.7424999999999999</v>
          </cell>
          <cell r="T221">
            <v>85405</v>
          </cell>
          <cell r="U221" t="e">
            <v>#REF!</v>
          </cell>
          <cell r="V221" t="e">
            <v>#REF!</v>
          </cell>
          <cell r="X221">
            <v>110</v>
          </cell>
          <cell r="Z221" t="str">
            <v>Tukang</v>
          </cell>
          <cell r="AA221">
            <v>1</v>
          </cell>
          <cell r="AB221">
            <v>0.14285714285714285</v>
          </cell>
          <cell r="AC221">
            <v>8.1900000000000001E-2</v>
          </cell>
          <cell r="AD221">
            <v>28000</v>
          </cell>
          <cell r="AE221">
            <v>2293.1999999999998</v>
          </cell>
          <cell r="AF221" t="e">
            <v>#REF!</v>
          </cell>
          <cell r="AH221" t="str">
            <v>MAT</v>
          </cell>
          <cell r="AJ221">
            <v>0</v>
          </cell>
          <cell r="AK221">
            <v>0</v>
          </cell>
          <cell r="AL221">
            <v>0</v>
          </cell>
          <cell r="AM221">
            <v>0</v>
          </cell>
          <cell r="AN221">
            <v>0</v>
          </cell>
          <cell r="AO221" t="e">
            <v>#REF!</v>
          </cell>
          <cell r="AP221" t="e">
            <v>#REF!</v>
          </cell>
          <cell r="AS221">
            <v>0</v>
          </cell>
        </row>
        <row r="222">
          <cell r="A222" t="e">
            <v>#REF!</v>
          </cell>
          <cell r="B222" t="str">
            <v>ALT</v>
          </cell>
          <cell r="I222">
            <v>0</v>
          </cell>
          <cell r="N222">
            <v>0</v>
          </cell>
          <cell r="P222">
            <v>0</v>
          </cell>
          <cell r="Q222">
            <v>0</v>
          </cell>
          <cell r="R222">
            <v>0</v>
          </cell>
          <cell r="T222">
            <v>0</v>
          </cell>
          <cell r="U222">
            <v>0</v>
          </cell>
          <cell r="V222">
            <v>0</v>
          </cell>
          <cell r="X222">
            <v>100</v>
          </cell>
          <cell r="Z222" t="str">
            <v>Pekerja</v>
          </cell>
          <cell r="AA222">
            <v>4</v>
          </cell>
          <cell r="AB222">
            <v>0.5714285714285714</v>
          </cell>
          <cell r="AC222">
            <v>0.32790000000000002</v>
          </cell>
          <cell r="AD222">
            <v>23275</v>
          </cell>
          <cell r="AE222">
            <v>7631.87</v>
          </cell>
          <cell r="AF222" t="e">
            <v>#REF!</v>
          </cell>
          <cell r="AH222" t="str">
            <v>MAT</v>
          </cell>
          <cell r="AJ222">
            <v>0</v>
          </cell>
          <cell r="AK222">
            <v>0</v>
          </cell>
          <cell r="AL222">
            <v>0</v>
          </cell>
          <cell r="AM222">
            <v>0</v>
          </cell>
          <cell r="AN222">
            <v>0</v>
          </cell>
          <cell r="AO222" t="e">
            <v>#REF!</v>
          </cell>
          <cell r="AP222" t="e">
            <v>#REF!</v>
          </cell>
          <cell r="AS222">
            <v>0</v>
          </cell>
        </row>
        <row r="223">
          <cell r="A223" t="e">
            <v>#REF!</v>
          </cell>
          <cell r="B223" t="str">
            <v>ALT</v>
          </cell>
          <cell r="I223">
            <v>0</v>
          </cell>
          <cell r="N223">
            <v>0</v>
          </cell>
          <cell r="P223">
            <v>0</v>
          </cell>
          <cell r="Q223">
            <v>0</v>
          </cell>
          <cell r="R223">
            <v>0</v>
          </cell>
          <cell r="T223">
            <v>0</v>
          </cell>
          <cell r="U223">
            <v>0</v>
          </cell>
          <cell r="V223">
            <v>0</v>
          </cell>
          <cell r="X223" t="str">
            <v>UPH</v>
          </cell>
          <cell r="Z223">
            <v>0</v>
          </cell>
          <cell r="AA223">
            <v>0</v>
          </cell>
          <cell r="AB223">
            <v>0</v>
          </cell>
          <cell r="AC223">
            <v>0</v>
          </cell>
          <cell r="AD223">
            <v>0</v>
          </cell>
          <cell r="AE223">
            <v>0</v>
          </cell>
          <cell r="AF223" t="e">
            <v>#REF!</v>
          </cell>
          <cell r="AH223" t="str">
            <v>MAT</v>
          </cell>
          <cell r="AJ223">
            <v>0</v>
          </cell>
          <cell r="AK223">
            <v>0</v>
          </cell>
          <cell r="AL223">
            <v>0</v>
          </cell>
          <cell r="AM223">
            <v>0</v>
          </cell>
          <cell r="AN223">
            <v>0</v>
          </cell>
          <cell r="AO223" t="e">
            <v>#REF!</v>
          </cell>
          <cell r="AP223" t="e">
            <v>#REF!</v>
          </cell>
          <cell r="AS223">
            <v>0</v>
          </cell>
        </row>
        <row r="224">
          <cell r="A224" t="e">
            <v>#REF!</v>
          </cell>
          <cell r="B224" t="str">
            <v>ALT</v>
          </cell>
          <cell r="I224">
            <v>0</v>
          </cell>
          <cell r="N224">
            <v>0</v>
          </cell>
          <cell r="P224">
            <v>0</v>
          </cell>
          <cell r="Q224">
            <v>0</v>
          </cell>
          <cell r="R224">
            <v>0</v>
          </cell>
          <cell r="T224">
            <v>0</v>
          </cell>
          <cell r="U224">
            <v>0</v>
          </cell>
          <cell r="V224">
            <v>0</v>
          </cell>
          <cell r="X224" t="str">
            <v>UPH</v>
          </cell>
          <cell r="Z224">
            <v>0</v>
          </cell>
          <cell r="AA224">
            <v>0</v>
          </cell>
          <cell r="AB224">
            <v>0</v>
          </cell>
          <cell r="AC224">
            <v>0</v>
          </cell>
          <cell r="AD224">
            <v>0</v>
          </cell>
          <cell r="AE224">
            <v>0</v>
          </cell>
          <cell r="AF224" t="e">
            <v>#REF!</v>
          </cell>
          <cell r="AH224" t="str">
            <v>MAT</v>
          </cell>
          <cell r="AJ224">
            <v>0</v>
          </cell>
          <cell r="AK224">
            <v>0</v>
          </cell>
          <cell r="AL224">
            <v>0</v>
          </cell>
          <cell r="AM224">
            <v>0</v>
          </cell>
          <cell r="AN224">
            <v>0</v>
          </cell>
          <cell r="AO224" t="e">
            <v>#REF!</v>
          </cell>
          <cell r="AP224" t="e">
            <v>#REF!</v>
          </cell>
          <cell r="AS224">
            <v>0</v>
          </cell>
        </row>
        <row r="225">
          <cell r="A225" t="e">
            <v>#REF!</v>
          </cell>
          <cell r="B225" t="str">
            <v>ALT</v>
          </cell>
          <cell r="I225">
            <v>0</v>
          </cell>
          <cell r="N225">
            <v>0</v>
          </cell>
          <cell r="P225">
            <v>0</v>
          </cell>
          <cell r="Q225">
            <v>0</v>
          </cell>
          <cell r="R225">
            <v>0</v>
          </cell>
          <cell r="T225">
            <v>0</v>
          </cell>
          <cell r="U225">
            <v>0</v>
          </cell>
          <cell r="V225">
            <v>0</v>
          </cell>
          <cell r="X225" t="str">
            <v>UPH</v>
          </cell>
          <cell r="Z225">
            <v>0</v>
          </cell>
          <cell r="AB225">
            <v>0</v>
          </cell>
          <cell r="AC225">
            <v>0</v>
          </cell>
          <cell r="AD225">
            <v>0</v>
          </cell>
          <cell r="AE225">
            <v>0</v>
          </cell>
          <cell r="AF225" t="e">
            <v>#REF!</v>
          </cell>
          <cell r="AH225" t="str">
            <v>MAT</v>
          </cell>
          <cell r="AJ225">
            <v>0</v>
          </cell>
          <cell r="AK225">
            <v>0</v>
          </cell>
          <cell r="AL225">
            <v>0</v>
          </cell>
          <cell r="AM225">
            <v>0</v>
          </cell>
          <cell r="AN225">
            <v>0</v>
          </cell>
          <cell r="AO225" t="e">
            <v>#REF!</v>
          </cell>
          <cell r="AP225" t="e">
            <v>#REF!</v>
          </cell>
          <cell r="AS225">
            <v>0</v>
          </cell>
        </row>
        <row r="226">
          <cell r="A226" t="e">
            <v>#REF!</v>
          </cell>
          <cell r="B226" t="str">
            <v>ALT</v>
          </cell>
          <cell r="I226">
            <v>0</v>
          </cell>
          <cell r="N226">
            <v>0</v>
          </cell>
          <cell r="P226">
            <v>0</v>
          </cell>
          <cell r="Q226">
            <v>0</v>
          </cell>
          <cell r="R226">
            <v>0</v>
          </cell>
          <cell r="T226">
            <v>0</v>
          </cell>
          <cell r="U226">
            <v>0</v>
          </cell>
          <cell r="V226">
            <v>0</v>
          </cell>
          <cell r="X226" t="str">
            <v>UPH</v>
          </cell>
          <cell r="Z226">
            <v>0</v>
          </cell>
          <cell r="AB226">
            <v>0</v>
          </cell>
          <cell r="AC226">
            <v>0</v>
          </cell>
          <cell r="AD226">
            <v>0</v>
          </cell>
          <cell r="AE226">
            <v>0</v>
          </cell>
          <cell r="AF226" t="e">
            <v>#REF!</v>
          </cell>
          <cell r="AH226" t="str">
            <v>MAT</v>
          </cell>
          <cell r="AJ226">
            <v>0</v>
          </cell>
          <cell r="AK226">
            <v>0</v>
          </cell>
          <cell r="AL226">
            <v>0</v>
          </cell>
          <cell r="AM226">
            <v>0</v>
          </cell>
          <cell r="AN226">
            <v>0</v>
          </cell>
          <cell r="AO226" t="e">
            <v>#REF!</v>
          </cell>
          <cell r="AP226" t="e">
            <v>#REF!</v>
          </cell>
          <cell r="AS226">
            <v>0</v>
          </cell>
        </row>
        <row r="227">
          <cell r="A227" t="e">
            <v>#REF!</v>
          </cell>
          <cell r="B227" t="str">
            <v>ALT</v>
          </cell>
          <cell r="I227">
            <v>0</v>
          </cell>
          <cell r="N227">
            <v>0</v>
          </cell>
          <cell r="P227">
            <v>0</v>
          </cell>
          <cell r="Q227">
            <v>0</v>
          </cell>
          <cell r="R227">
            <v>0</v>
          </cell>
          <cell r="T227">
            <v>0</v>
          </cell>
          <cell r="U227">
            <v>0</v>
          </cell>
          <cell r="V227">
            <v>0</v>
          </cell>
          <cell r="X227" t="str">
            <v>UPH</v>
          </cell>
          <cell r="Z227">
            <v>0</v>
          </cell>
          <cell r="AB227">
            <v>0</v>
          </cell>
          <cell r="AC227">
            <v>0</v>
          </cell>
          <cell r="AD227">
            <v>0</v>
          </cell>
          <cell r="AE227">
            <v>0</v>
          </cell>
          <cell r="AF227" t="e">
            <v>#REF!</v>
          </cell>
          <cell r="AH227" t="str">
            <v>MAT</v>
          </cell>
          <cell r="AJ227">
            <v>0</v>
          </cell>
          <cell r="AK227">
            <v>0</v>
          </cell>
          <cell r="AL227">
            <v>0</v>
          </cell>
          <cell r="AM227">
            <v>0</v>
          </cell>
          <cell r="AN227">
            <v>0</v>
          </cell>
          <cell r="AO227" t="e">
            <v>#REF!</v>
          </cell>
          <cell r="AP227" t="e">
            <v>#REF!</v>
          </cell>
          <cell r="AS227">
            <v>0</v>
          </cell>
        </row>
        <row r="228">
          <cell r="A228" t="e">
            <v>#REF!</v>
          </cell>
          <cell r="B228" t="str">
            <v>ALT</v>
          </cell>
          <cell r="I228">
            <v>0</v>
          </cell>
          <cell r="N228">
            <v>0</v>
          </cell>
          <cell r="P228">
            <v>0</v>
          </cell>
          <cell r="Q228">
            <v>0</v>
          </cell>
          <cell r="R228">
            <v>0</v>
          </cell>
          <cell r="T228">
            <v>0</v>
          </cell>
          <cell r="U228">
            <v>0</v>
          </cell>
          <cell r="V228">
            <v>0</v>
          </cell>
          <cell r="X228" t="str">
            <v>UPH</v>
          </cell>
          <cell r="Z228">
            <v>0</v>
          </cell>
          <cell r="AB228">
            <v>0</v>
          </cell>
          <cell r="AC228">
            <v>0</v>
          </cell>
          <cell r="AD228">
            <v>0</v>
          </cell>
          <cell r="AE228">
            <v>0</v>
          </cell>
          <cell r="AF228" t="e">
            <v>#REF!</v>
          </cell>
          <cell r="AH228" t="str">
            <v>MAT</v>
          </cell>
          <cell r="AJ228">
            <v>0</v>
          </cell>
          <cell r="AK228">
            <v>0</v>
          </cell>
          <cell r="AL228">
            <v>0</v>
          </cell>
          <cell r="AM228">
            <v>0</v>
          </cell>
          <cell r="AN228">
            <v>0</v>
          </cell>
          <cell r="AO228" t="e">
            <v>#REF!</v>
          </cell>
          <cell r="AP228" t="e">
            <v>#REF!</v>
          </cell>
          <cell r="AS228">
            <v>0</v>
          </cell>
        </row>
        <row r="229">
          <cell r="A229" t="e">
            <v>#REF!</v>
          </cell>
          <cell r="B229" t="str">
            <v>ALT</v>
          </cell>
          <cell r="I229">
            <v>0</v>
          </cell>
          <cell r="N229">
            <v>0</v>
          </cell>
          <cell r="P229">
            <v>0</v>
          </cell>
          <cell r="Q229">
            <v>0</v>
          </cell>
          <cell r="R229">
            <v>0</v>
          </cell>
          <cell r="T229">
            <v>0</v>
          </cell>
          <cell r="U229">
            <v>0</v>
          </cell>
          <cell r="V229">
            <v>0</v>
          </cell>
          <cell r="X229" t="str">
            <v>UPH</v>
          </cell>
          <cell r="Z229">
            <v>0</v>
          </cell>
          <cell r="AB229">
            <v>0</v>
          </cell>
          <cell r="AC229">
            <v>0</v>
          </cell>
          <cell r="AD229">
            <v>0</v>
          </cell>
          <cell r="AE229">
            <v>0</v>
          </cell>
          <cell r="AF229" t="e">
            <v>#REF!</v>
          </cell>
          <cell r="AH229" t="str">
            <v>MAT</v>
          </cell>
          <cell r="AJ229">
            <v>0</v>
          </cell>
          <cell r="AK229">
            <v>0</v>
          </cell>
          <cell r="AL229">
            <v>0</v>
          </cell>
          <cell r="AM229">
            <v>0</v>
          </cell>
          <cell r="AN229">
            <v>0</v>
          </cell>
          <cell r="AO229" t="e">
            <v>#REF!</v>
          </cell>
          <cell r="AP229" t="e">
            <v>#REF!</v>
          </cell>
          <cell r="AS229">
            <v>0</v>
          </cell>
        </row>
        <row r="230">
          <cell r="A230" t="e">
            <v>#REF!</v>
          </cell>
          <cell r="B230" t="str">
            <v>ALT</v>
          </cell>
          <cell r="I230">
            <v>0</v>
          </cell>
          <cell r="N230">
            <v>0</v>
          </cell>
          <cell r="P230">
            <v>0</v>
          </cell>
          <cell r="Q230">
            <v>0</v>
          </cell>
          <cell r="R230">
            <v>0</v>
          </cell>
          <cell r="T230">
            <v>0</v>
          </cell>
          <cell r="U230">
            <v>0</v>
          </cell>
          <cell r="V230">
            <v>0</v>
          </cell>
          <cell r="X230" t="str">
            <v>UPH</v>
          </cell>
          <cell r="Z230">
            <v>0</v>
          </cell>
          <cell r="AB230">
            <v>0</v>
          </cell>
          <cell r="AC230">
            <v>0</v>
          </cell>
          <cell r="AD230">
            <v>0</v>
          </cell>
          <cell r="AE230">
            <v>0</v>
          </cell>
          <cell r="AF230" t="e">
            <v>#REF!</v>
          </cell>
          <cell r="AH230" t="str">
            <v>MAT</v>
          </cell>
          <cell r="AJ230">
            <v>0</v>
          </cell>
          <cell r="AK230">
            <v>0</v>
          </cell>
          <cell r="AL230">
            <v>0</v>
          </cell>
          <cell r="AM230">
            <v>0</v>
          </cell>
          <cell r="AN230">
            <v>0</v>
          </cell>
          <cell r="AO230" t="e">
            <v>#REF!</v>
          </cell>
          <cell r="AP230" t="e">
            <v>#REF!</v>
          </cell>
          <cell r="AS230">
            <v>0</v>
          </cell>
        </row>
        <row r="231">
          <cell r="A231" t="e">
            <v>#REF!</v>
          </cell>
          <cell r="B231" t="str">
            <v>ALT</v>
          </cell>
          <cell r="I231">
            <v>0</v>
          </cell>
          <cell r="N231">
            <v>0</v>
          </cell>
          <cell r="P231">
            <v>0</v>
          </cell>
          <cell r="Q231">
            <v>0</v>
          </cell>
          <cell r="R231">
            <v>0</v>
          </cell>
          <cell r="T231">
            <v>0</v>
          </cell>
          <cell r="U231">
            <v>0</v>
          </cell>
          <cell r="V231">
            <v>0</v>
          </cell>
          <cell r="X231" t="str">
            <v>UPH</v>
          </cell>
          <cell r="Z231">
            <v>0</v>
          </cell>
          <cell r="AB231">
            <v>0</v>
          </cell>
          <cell r="AC231">
            <v>0</v>
          </cell>
          <cell r="AD231">
            <v>0</v>
          </cell>
          <cell r="AE231">
            <v>0</v>
          </cell>
          <cell r="AF231" t="e">
            <v>#REF!</v>
          </cell>
          <cell r="AH231" t="str">
            <v>MAT</v>
          </cell>
          <cell r="AJ231">
            <v>0</v>
          </cell>
          <cell r="AK231">
            <v>0</v>
          </cell>
          <cell r="AL231">
            <v>0</v>
          </cell>
          <cell r="AM231">
            <v>0</v>
          </cell>
          <cell r="AN231">
            <v>0</v>
          </cell>
          <cell r="AO231" t="e">
            <v>#REF!</v>
          </cell>
          <cell r="AP231" t="e">
            <v>#REF!</v>
          </cell>
          <cell r="AS231">
            <v>0</v>
          </cell>
        </row>
        <row r="232">
          <cell r="A232" t="e">
            <v>#REF!</v>
          </cell>
          <cell r="B232" t="str">
            <v>ALT</v>
          </cell>
          <cell r="I232">
            <v>0</v>
          </cell>
          <cell r="N232">
            <v>0</v>
          </cell>
          <cell r="P232">
            <v>0</v>
          </cell>
          <cell r="Q232">
            <v>0</v>
          </cell>
          <cell r="R232">
            <v>0</v>
          </cell>
          <cell r="T232">
            <v>0</v>
          </cell>
          <cell r="U232">
            <v>0</v>
          </cell>
          <cell r="V232">
            <v>0</v>
          </cell>
          <cell r="X232" t="str">
            <v>UPH</v>
          </cell>
          <cell r="Z232">
            <v>0</v>
          </cell>
          <cell r="AB232">
            <v>0</v>
          </cell>
          <cell r="AC232">
            <v>0</v>
          </cell>
          <cell r="AD232">
            <v>0</v>
          </cell>
          <cell r="AE232">
            <v>0</v>
          </cell>
          <cell r="AF232" t="e">
            <v>#REF!</v>
          </cell>
          <cell r="AH232" t="str">
            <v>MAT</v>
          </cell>
          <cell r="AJ232">
            <v>0</v>
          </cell>
          <cell r="AK232">
            <v>0</v>
          </cell>
          <cell r="AL232">
            <v>0</v>
          </cell>
          <cell r="AM232">
            <v>0</v>
          </cell>
          <cell r="AN232">
            <v>0</v>
          </cell>
          <cell r="AO232" t="e">
            <v>#REF!</v>
          </cell>
          <cell r="AP232" t="e">
            <v>#REF!</v>
          </cell>
          <cell r="AS232">
            <v>0</v>
          </cell>
        </row>
        <row r="233">
          <cell r="A233" t="e">
            <v>#REF!</v>
          </cell>
          <cell r="B233" t="str">
            <v>ALT</v>
          </cell>
          <cell r="I233">
            <v>0</v>
          </cell>
          <cell r="N233">
            <v>0</v>
          </cell>
          <cell r="P233">
            <v>0</v>
          </cell>
          <cell r="Q233">
            <v>0</v>
          </cell>
          <cell r="R233">
            <v>0</v>
          </cell>
          <cell r="T233">
            <v>0</v>
          </cell>
          <cell r="U233">
            <v>0</v>
          </cell>
          <cell r="V233">
            <v>0</v>
          </cell>
          <cell r="X233" t="str">
            <v>UPH</v>
          </cell>
          <cell r="Z233">
            <v>0</v>
          </cell>
          <cell r="AB233">
            <v>0</v>
          </cell>
          <cell r="AC233">
            <v>0</v>
          </cell>
          <cell r="AD233">
            <v>0</v>
          </cell>
          <cell r="AE233">
            <v>0</v>
          </cell>
          <cell r="AF233" t="e">
            <v>#REF!</v>
          </cell>
          <cell r="AH233" t="str">
            <v>MAT</v>
          </cell>
          <cell r="AJ233">
            <v>0</v>
          </cell>
          <cell r="AK233">
            <v>0</v>
          </cell>
          <cell r="AL233">
            <v>0</v>
          </cell>
          <cell r="AM233">
            <v>0</v>
          </cell>
          <cell r="AN233">
            <v>0</v>
          </cell>
          <cell r="AO233" t="e">
            <v>#REF!</v>
          </cell>
          <cell r="AP233" t="e">
            <v>#REF!</v>
          </cell>
          <cell r="AS233">
            <v>0</v>
          </cell>
        </row>
        <row r="234">
          <cell r="A234" t="e">
            <v>#REF!</v>
          </cell>
          <cell r="B234" t="str">
            <v>ALT</v>
          </cell>
          <cell r="I234">
            <v>0</v>
          </cell>
          <cell r="N234">
            <v>0</v>
          </cell>
          <cell r="P234">
            <v>0</v>
          </cell>
          <cell r="Q234">
            <v>0</v>
          </cell>
          <cell r="R234">
            <v>0</v>
          </cell>
          <cell r="T234">
            <v>0</v>
          </cell>
          <cell r="U234">
            <v>0</v>
          </cell>
          <cell r="V234">
            <v>0</v>
          </cell>
          <cell r="X234" t="str">
            <v>UPH</v>
          </cell>
          <cell r="Z234">
            <v>0</v>
          </cell>
          <cell r="AB234">
            <v>0</v>
          </cell>
          <cell r="AC234">
            <v>0</v>
          </cell>
          <cell r="AD234">
            <v>0</v>
          </cell>
          <cell r="AE234">
            <v>0</v>
          </cell>
          <cell r="AF234" t="e">
            <v>#REF!</v>
          </cell>
          <cell r="AH234" t="str">
            <v>MAT</v>
          </cell>
          <cell r="AJ234">
            <v>0</v>
          </cell>
          <cell r="AK234">
            <v>0</v>
          </cell>
          <cell r="AL234">
            <v>0</v>
          </cell>
          <cell r="AM234">
            <v>0</v>
          </cell>
          <cell r="AN234">
            <v>0</v>
          </cell>
          <cell r="AO234" t="e">
            <v>#REF!</v>
          </cell>
          <cell r="AP234" t="e">
            <v>#REF!</v>
          </cell>
          <cell r="AS234">
            <v>0</v>
          </cell>
        </row>
        <row r="235">
          <cell r="A235">
            <v>8000</v>
          </cell>
          <cell r="B235" t="str">
            <v>3.4</v>
          </cell>
          <cell r="D235" t="str">
            <v>Beton K.225, slump 10-12 cm</v>
          </cell>
          <cell r="F235" t="str">
            <v>m3</v>
          </cell>
          <cell r="G235">
            <v>40</v>
          </cell>
          <cell r="I235" t="str">
            <v xml:space="preserve">                                                                                                                                                                                                                                                               </v>
          </cell>
          <cell r="J235">
            <v>30</v>
          </cell>
          <cell r="K235">
            <v>7</v>
          </cell>
          <cell r="L235">
            <v>1</v>
          </cell>
          <cell r="M235">
            <v>210</v>
          </cell>
          <cell r="Q235">
            <v>470352.56199999998</v>
          </cell>
          <cell r="S235">
            <v>0.58500000000000008</v>
          </cell>
          <cell r="T235">
            <v>453397.42000000004</v>
          </cell>
          <cell r="U235">
            <v>87350.329999999987</v>
          </cell>
          <cell r="V235">
            <v>5972672.1367521351</v>
          </cell>
          <cell r="X235" t="str">
            <v>3.4</v>
          </cell>
          <cell r="Z235" t="str">
            <v>Prod./Jam :</v>
          </cell>
          <cell r="AA235">
            <v>0.58500000000000008</v>
          </cell>
          <cell r="AB235">
            <v>0.58500000000000008</v>
          </cell>
          <cell r="AC235">
            <v>1</v>
          </cell>
          <cell r="AE235">
            <v>88466.13</v>
          </cell>
          <cell r="AF235">
            <v>3538645.2</v>
          </cell>
          <cell r="AH235" t="str">
            <v>3.4</v>
          </cell>
          <cell r="AN235">
            <v>277580.96000000002</v>
          </cell>
          <cell r="AO235">
            <v>11103238.4</v>
          </cell>
          <cell r="AU235">
            <v>453397.42000000004</v>
          </cell>
          <cell r="AV235">
            <v>485135.23940000008</v>
          </cell>
        </row>
        <row r="236">
          <cell r="A236">
            <v>8010</v>
          </cell>
          <cell r="B236">
            <v>2480</v>
          </cell>
          <cell r="I236" t="str">
            <v>Concrete Mixer 0.3 m3</v>
          </cell>
          <cell r="N236">
            <v>0.58500000000000008</v>
          </cell>
          <cell r="O236">
            <v>1</v>
          </cell>
          <cell r="P236">
            <v>68.376068376068361</v>
          </cell>
          <cell r="Q236">
            <v>1.7094</v>
          </cell>
          <cell r="R236">
            <v>0.32560032560032554</v>
          </cell>
          <cell r="S236">
            <v>0.58500000000000008</v>
          </cell>
          <cell r="T236">
            <v>31040</v>
          </cell>
          <cell r="U236">
            <v>53059.77</v>
          </cell>
          <cell r="V236">
            <v>3628018.4615384606</v>
          </cell>
          <cell r="X236">
            <v>10</v>
          </cell>
          <cell r="Z236" t="str">
            <v>Mandor</v>
          </cell>
          <cell r="AA236">
            <v>0.5</v>
          </cell>
          <cell r="AB236">
            <v>7.1428571428571425E-2</v>
          </cell>
          <cell r="AC236">
            <v>0.1221</v>
          </cell>
          <cell r="AD236">
            <v>39900</v>
          </cell>
          <cell r="AE236">
            <v>4871.79</v>
          </cell>
          <cell r="AF236">
            <v>194871.6</v>
          </cell>
          <cell r="AH236">
            <v>110</v>
          </cell>
          <cell r="AJ236" t="str">
            <v>Semen</v>
          </cell>
          <cell r="AK236" t="str">
            <v>kg</v>
          </cell>
          <cell r="AL236">
            <v>339.22219999999999</v>
          </cell>
          <cell r="AM236">
            <v>530</v>
          </cell>
          <cell r="AN236">
            <v>179787.76</v>
          </cell>
          <cell r="AO236">
            <v>7191510.4000000004</v>
          </cell>
          <cell r="AP236">
            <v>13568.887999999999</v>
          </cell>
          <cell r="AQ236">
            <v>339.22222222222217</v>
          </cell>
          <cell r="AR236">
            <v>8529.9145299145293</v>
          </cell>
          <cell r="AS236">
            <v>3230.76923076923</v>
          </cell>
          <cell r="AT236">
            <v>1889.9999999999998</v>
          </cell>
        </row>
        <row r="237">
          <cell r="A237">
            <v>8020</v>
          </cell>
          <cell r="B237">
            <v>2760</v>
          </cell>
          <cell r="I237" t="str">
            <v>Concrete Vibrator ø 2.0"</v>
          </cell>
          <cell r="N237">
            <v>0.58500000000000008</v>
          </cell>
          <cell r="O237">
            <v>1</v>
          </cell>
          <cell r="P237">
            <v>68.376068376068361</v>
          </cell>
          <cell r="Q237">
            <v>1.7094</v>
          </cell>
          <cell r="R237">
            <v>0.32560032560032554</v>
          </cell>
          <cell r="S237">
            <v>0.58500000000000008</v>
          </cell>
          <cell r="T237">
            <v>20060</v>
          </cell>
          <cell r="U237">
            <v>34290.559999999998</v>
          </cell>
          <cell r="V237">
            <v>2344653.6752136745</v>
          </cell>
          <cell r="X237">
            <v>120</v>
          </cell>
          <cell r="Z237" t="str">
            <v>Kepala Tukang</v>
          </cell>
          <cell r="AA237">
            <v>0.75</v>
          </cell>
          <cell r="AB237">
            <v>0.10714285714285714</v>
          </cell>
          <cell r="AC237">
            <v>0.18310000000000001</v>
          </cell>
          <cell r="AD237">
            <v>34200</v>
          </cell>
          <cell r="AE237">
            <v>6262.02</v>
          </cell>
          <cell r="AF237">
            <v>250480.80000000002</v>
          </cell>
          <cell r="AH237">
            <v>40</v>
          </cell>
          <cell r="AJ237" t="str">
            <v>Batu Pecah 1/2 cm</v>
          </cell>
          <cell r="AK237" t="str">
            <v>m3</v>
          </cell>
          <cell r="AL237">
            <v>0.5968</v>
          </cell>
          <cell r="AM237">
            <v>82000</v>
          </cell>
          <cell r="AN237">
            <v>48937.599999999999</v>
          </cell>
          <cell r="AO237">
            <v>1957504</v>
          </cell>
          <cell r="AP237">
            <v>23.872</v>
          </cell>
          <cell r="AQ237">
            <v>0.5968888888888888</v>
          </cell>
          <cell r="AS237">
            <v>5299.1452991452988</v>
          </cell>
          <cell r="AT237">
            <v>3100</v>
          </cell>
        </row>
        <row r="238">
          <cell r="A238">
            <v>8030</v>
          </cell>
          <cell r="B238" t="str">
            <v>ALT</v>
          </cell>
          <cell r="I238">
            <v>0</v>
          </cell>
          <cell r="N238">
            <v>0</v>
          </cell>
          <cell r="P238">
            <v>0</v>
          </cell>
          <cell r="Q238">
            <v>0</v>
          </cell>
          <cell r="R238">
            <v>0</v>
          </cell>
          <cell r="T238">
            <v>0</v>
          </cell>
          <cell r="U238">
            <v>0</v>
          </cell>
          <cell r="V238">
            <v>0</v>
          </cell>
          <cell r="X238">
            <v>20</v>
          </cell>
          <cell r="Z238" t="str">
            <v>Tukang Batu</v>
          </cell>
          <cell r="AA238">
            <v>2</v>
          </cell>
          <cell r="AB238">
            <v>0.2857142857142857</v>
          </cell>
          <cell r="AC238">
            <v>0.4884</v>
          </cell>
          <cell r="AD238">
            <v>28000</v>
          </cell>
          <cell r="AE238">
            <v>13675.2</v>
          </cell>
          <cell r="AF238">
            <v>547008</v>
          </cell>
          <cell r="AH238">
            <v>30</v>
          </cell>
          <cell r="AJ238" t="str">
            <v>Pasir Cor</v>
          </cell>
          <cell r="AK238" t="str">
            <v>m3</v>
          </cell>
          <cell r="AL238">
            <v>0.5958</v>
          </cell>
          <cell r="AM238">
            <v>82000</v>
          </cell>
          <cell r="AN238">
            <v>48855.6</v>
          </cell>
          <cell r="AO238">
            <v>1954224</v>
          </cell>
          <cell r="AP238">
            <v>23.832000000000001</v>
          </cell>
          <cell r="AQ238">
            <v>0.59580996913580264</v>
          </cell>
          <cell r="AS238">
            <v>0</v>
          </cell>
          <cell r="AT238">
            <v>0</v>
          </cell>
        </row>
        <row r="239">
          <cell r="A239">
            <v>8040</v>
          </cell>
          <cell r="B239" t="str">
            <v>ALT</v>
          </cell>
          <cell r="I239">
            <v>0</v>
          </cell>
          <cell r="N239">
            <v>0</v>
          </cell>
          <cell r="P239">
            <v>0</v>
          </cell>
          <cell r="Q239">
            <v>0</v>
          </cell>
          <cell r="R239">
            <v>0</v>
          </cell>
          <cell r="T239">
            <v>0</v>
          </cell>
          <cell r="U239">
            <v>0</v>
          </cell>
          <cell r="V239">
            <v>0</v>
          </cell>
          <cell r="X239">
            <v>100</v>
          </cell>
          <cell r="Z239" t="str">
            <v>Pekerja</v>
          </cell>
          <cell r="AA239">
            <v>11.2</v>
          </cell>
          <cell r="AB239">
            <v>1.5999999999999999</v>
          </cell>
          <cell r="AC239">
            <v>2.7349999999999999</v>
          </cell>
          <cell r="AD239">
            <v>23275</v>
          </cell>
          <cell r="AE239">
            <v>63657.120000000003</v>
          </cell>
          <cell r="AF239">
            <v>2546284.8000000003</v>
          </cell>
          <cell r="AH239" t="str">
            <v>MAT</v>
          </cell>
          <cell r="AJ239">
            <v>0</v>
          </cell>
          <cell r="AK239">
            <v>0</v>
          </cell>
          <cell r="AL239">
            <v>0</v>
          </cell>
          <cell r="AM239">
            <v>0</v>
          </cell>
          <cell r="AN239">
            <v>0</v>
          </cell>
          <cell r="AO239">
            <v>0</v>
          </cell>
          <cell r="AP239">
            <v>0</v>
          </cell>
          <cell r="AS239">
            <v>0</v>
          </cell>
          <cell r="AT239">
            <v>0</v>
          </cell>
        </row>
        <row r="240">
          <cell r="A240">
            <v>8050</v>
          </cell>
          <cell r="B240" t="str">
            <v>ALT</v>
          </cell>
          <cell r="I240">
            <v>0</v>
          </cell>
          <cell r="N240">
            <v>0</v>
          </cell>
          <cell r="P240">
            <v>0</v>
          </cell>
          <cell r="Q240">
            <v>0</v>
          </cell>
          <cell r="R240">
            <v>0</v>
          </cell>
          <cell r="T240">
            <v>0</v>
          </cell>
          <cell r="U240">
            <v>0</v>
          </cell>
          <cell r="V240">
            <v>0</v>
          </cell>
          <cell r="X240" t="str">
            <v>UPH</v>
          </cell>
          <cell r="AB240">
            <v>0</v>
          </cell>
          <cell r="AC240">
            <v>0</v>
          </cell>
          <cell r="AD240">
            <v>0</v>
          </cell>
          <cell r="AE240">
            <v>0</v>
          </cell>
          <cell r="AF240">
            <v>0</v>
          </cell>
          <cell r="AH240" t="str">
            <v>MAT</v>
          </cell>
          <cell r="AJ240">
            <v>0</v>
          </cell>
          <cell r="AK240">
            <v>0</v>
          </cell>
          <cell r="AL240">
            <v>0</v>
          </cell>
          <cell r="AM240">
            <v>0</v>
          </cell>
          <cell r="AN240">
            <v>0</v>
          </cell>
          <cell r="AO240">
            <v>0</v>
          </cell>
          <cell r="AP240">
            <v>0</v>
          </cell>
          <cell r="AS240">
            <v>0</v>
          </cell>
        </row>
        <row r="241">
          <cell r="A241">
            <v>8060</v>
          </cell>
          <cell r="B241" t="str">
            <v>ALT</v>
          </cell>
          <cell r="I241">
            <v>0</v>
          </cell>
          <cell r="N241">
            <v>0</v>
          </cell>
          <cell r="P241">
            <v>0</v>
          </cell>
          <cell r="Q241">
            <v>0</v>
          </cell>
          <cell r="R241">
            <v>0</v>
          </cell>
          <cell r="T241">
            <v>0</v>
          </cell>
          <cell r="U241">
            <v>0</v>
          </cell>
          <cell r="V241">
            <v>0</v>
          </cell>
          <cell r="X241" t="str">
            <v>UPH</v>
          </cell>
          <cell r="Z241">
            <v>0</v>
          </cell>
          <cell r="AB241">
            <v>0</v>
          </cell>
          <cell r="AC241">
            <v>0</v>
          </cell>
          <cell r="AD241">
            <v>0</v>
          </cell>
          <cell r="AE241">
            <v>0</v>
          </cell>
          <cell r="AF241">
            <v>0</v>
          </cell>
          <cell r="AH241" t="str">
            <v>MAT</v>
          </cell>
          <cell r="AJ241">
            <v>0</v>
          </cell>
          <cell r="AK241">
            <v>0</v>
          </cell>
          <cell r="AL241">
            <v>0</v>
          </cell>
          <cell r="AM241">
            <v>0</v>
          </cell>
          <cell r="AN241">
            <v>0</v>
          </cell>
          <cell r="AO241">
            <v>0</v>
          </cell>
          <cell r="AP241">
            <v>0</v>
          </cell>
          <cell r="AS241">
            <v>0</v>
          </cell>
        </row>
        <row r="242">
          <cell r="A242">
            <v>8070</v>
          </cell>
          <cell r="B242" t="str">
            <v>ALT</v>
          </cell>
          <cell r="I242">
            <v>0</v>
          </cell>
          <cell r="N242">
            <v>0</v>
          </cell>
          <cell r="P242">
            <v>0</v>
          </cell>
          <cell r="Q242">
            <v>0</v>
          </cell>
          <cell r="R242">
            <v>0</v>
          </cell>
          <cell r="T242">
            <v>0</v>
          </cell>
          <cell r="U242">
            <v>0</v>
          </cell>
          <cell r="V242">
            <v>0</v>
          </cell>
          <cell r="X242" t="str">
            <v>UPH</v>
          </cell>
          <cell r="Z242">
            <v>0</v>
          </cell>
          <cell r="AB242">
            <v>0</v>
          </cell>
          <cell r="AC242">
            <v>0</v>
          </cell>
          <cell r="AD242">
            <v>0</v>
          </cell>
          <cell r="AE242">
            <v>0</v>
          </cell>
          <cell r="AF242">
            <v>0</v>
          </cell>
          <cell r="AH242" t="str">
            <v>MAT</v>
          </cell>
          <cell r="AJ242">
            <v>0</v>
          </cell>
          <cell r="AK242">
            <v>0</v>
          </cell>
          <cell r="AL242">
            <v>0</v>
          </cell>
          <cell r="AM242">
            <v>0</v>
          </cell>
          <cell r="AN242">
            <v>0</v>
          </cell>
          <cell r="AO242">
            <v>0</v>
          </cell>
          <cell r="AP242">
            <v>0</v>
          </cell>
          <cell r="AS242">
            <v>0</v>
          </cell>
        </row>
        <row r="243">
          <cell r="A243">
            <v>8080</v>
          </cell>
          <cell r="B243" t="str">
            <v>ALT</v>
          </cell>
          <cell r="I243">
            <v>0</v>
          </cell>
          <cell r="N243">
            <v>0</v>
          </cell>
          <cell r="P243">
            <v>0</v>
          </cell>
          <cell r="Q243">
            <v>0</v>
          </cell>
          <cell r="R243">
            <v>0</v>
          </cell>
          <cell r="T243">
            <v>0</v>
          </cell>
          <cell r="U243">
            <v>0</v>
          </cell>
          <cell r="V243">
            <v>0</v>
          </cell>
          <cell r="X243" t="str">
            <v>UPH</v>
          </cell>
          <cell r="Z243">
            <v>0</v>
          </cell>
          <cell r="AB243">
            <v>0</v>
          </cell>
          <cell r="AC243">
            <v>0</v>
          </cell>
          <cell r="AD243">
            <v>0</v>
          </cell>
          <cell r="AE243">
            <v>0</v>
          </cell>
          <cell r="AF243">
            <v>0</v>
          </cell>
          <cell r="AH243" t="str">
            <v>MAT</v>
          </cell>
          <cell r="AJ243">
            <v>0</v>
          </cell>
          <cell r="AK243">
            <v>0</v>
          </cell>
          <cell r="AL243">
            <v>0</v>
          </cell>
          <cell r="AM243">
            <v>0</v>
          </cell>
          <cell r="AN243">
            <v>0</v>
          </cell>
          <cell r="AO243">
            <v>0</v>
          </cell>
          <cell r="AP243">
            <v>0</v>
          </cell>
          <cell r="AS243">
            <v>0</v>
          </cell>
        </row>
        <row r="244">
          <cell r="A244">
            <v>8090</v>
          </cell>
          <cell r="B244" t="str">
            <v>ALT</v>
          </cell>
          <cell r="I244">
            <v>0</v>
          </cell>
          <cell r="N244">
            <v>0</v>
          </cell>
          <cell r="P244">
            <v>0</v>
          </cell>
          <cell r="Q244">
            <v>0</v>
          </cell>
          <cell r="R244">
            <v>0</v>
          </cell>
          <cell r="T244">
            <v>0</v>
          </cell>
          <cell r="U244">
            <v>0</v>
          </cell>
          <cell r="V244">
            <v>0</v>
          </cell>
          <cell r="X244" t="str">
            <v>UPH</v>
          </cell>
          <cell r="Z244">
            <v>0</v>
          </cell>
          <cell r="AB244">
            <v>0</v>
          </cell>
          <cell r="AC244">
            <v>0</v>
          </cell>
          <cell r="AD244">
            <v>0</v>
          </cell>
          <cell r="AE244">
            <v>0</v>
          </cell>
          <cell r="AF244">
            <v>0</v>
          </cell>
          <cell r="AH244" t="str">
            <v>MAT</v>
          </cell>
          <cell r="AJ244">
            <v>0</v>
          </cell>
          <cell r="AK244">
            <v>0</v>
          </cell>
          <cell r="AL244">
            <v>0</v>
          </cell>
          <cell r="AM244">
            <v>0</v>
          </cell>
          <cell r="AN244">
            <v>0</v>
          </cell>
          <cell r="AO244">
            <v>0</v>
          </cell>
          <cell r="AP244">
            <v>0</v>
          </cell>
          <cell r="AS244">
            <v>0</v>
          </cell>
        </row>
        <row r="245">
          <cell r="A245">
            <v>8100</v>
          </cell>
          <cell r="B245" t="str">
            <v>ALT</v>
          </cell>
          <cell r="I245">
            <v>0</v>
          </cell>
          <cell r="N245">
            <v>0</v>
          </cell>
          <cell r="P245">
            <v>0</v>
          </cell>
          <cell r="Q245">
            <v>0</v>
          </cell>
          <cell r="R245">
            <v>0</v>
          </cell>
          <cell r="T245">
            <v>0</v>
          </cell>
          <cell r="U245">
            <v>0</v>
          </cell>
          <cell r="V245">
            <v>0</v>
          </cell>
          <cell r="X245" t="str">
            <v>UPH</v>
          </cell>
          <cell r="Z245">
            <v>0</v>
          </cell>
          <cell r="AB245">
            <v>0</v>
          </cell>
          <cell r="AC245">
            <v>0</v>
          </cell>
          <cell r="AD245">
            <v>0</v>
          </cell>
          <cell r="AE245">
            <v>0</v>
          </cell>
          <cell r="AF245">
            <v>0</v>
          </cell>
          <cell r="AH245" t="str">
            <v>MAT</v>
          </cell>
          <cell r="AJ245">
            <v>0</v>
          </cell>
          <cell r="AK245">
            <v>0</v>
          </cell>
          <cell r="AL245">
            <v>0</v>
          </cell>
          <cell r="AM245">
            <v>0</v>
          </cell>
          <cell r="AN245">
            <v>0</v>
          </cell>
          <cell r="AO245">
            <v>0</v>
          </cell>
          <cell r="AP245">
            <v>0</v>
          </cell>
          <cell r="AS245">
            <v>0</v>
          </cell>
        </row>
        <row r="246">
          <cell r="A246">
            <v>8110</v>
          </cell>
          <cell r="B246" t="str">
            <v>ALT</v>
          </cell>
          <cell r="I246">
            <v>0</v>
          </cell>
          <cell r="N246">
            <v>0</v>
          </cell>
          <cell r="P246">
            <v>0</v>
          </cell>
          <cell r="Q246">
            <v>0</v>
          </cell>
          <cell r="R246">
            <v>0</v>
          </cell>
          <cell r="T246">
            <v>0</v>
          </cell>
          <cell r="U246">
            <v>0</v>
          </cell>
          <cell r="V246">
            <v>0</v>
          </cell>
          <cell r="X246" t="str">
            <v>UPH</v>
          </cell>
          <cell r="Z246">
            <v>0</v>
          </cell>
          <cell r="AB246">
            <v>0</v>
          </cell>
          <cell r="AC246">
            <v>0</v>
          </cell>
          <cell r="AD246">
            <v>0</v>
          </cell>
          <cell r="AE246">
            <v>0</v>
          </cell>
          <cell r="AF246">
            <v>0</v>
          </cell>
          <cell r="AH246" t="str">
            <v>MAT</v>
          </cell>
          <cell r="AJ246">
            <v>0</v>
          </cell>
          <cell r="AK246">
            <v>0</v>
          </cell>
          <cell r="AL246">
            <v>0</v>
          </cell>
          <cell r="AM246">
            <v>0</v>
          </cell>
          <cell r="AN246">
            <v>0</v>
          </cell>
          <cell r="AO246">
            <v>0</v>
          </cell>
          <cell r="AP246">
            <v>0</v>
          </cell>
          <cell r="AS246">
            <v>0</v>
          </cell>
        </row>
        <row r="247">
          <cell r="A247">
            <v>8120</v>
          </cell>
          <cell r="B247" t="str">
            <v>ALT</v>
          </cell>
          <cell r="I247">
            <v>0</v>
          </cell>
          <cell r="N247">
            <v>0</v>
          </cell>
          <cell r="P247">
            <v>0</v>
          </cell>
          <cell r="Q247">
            <v>0</v>
          </cell>
          <cell r="R247">
            <v>0</v>
          </cell>
          <cell r="T247">
            <v>0</v>
          </cell>
          <cell r="U247">
            <v>0</v>
          </cell>
          <cell r="V247">
            <v>0</v>
          </cell>
          <cell r="X247" t="str">
            <v>UPH</v>
          </cell>
          <cell r="Z247">
            <v>0</v>
          </cell>
          <cell r="AB247">
            <v>0</v>
          </cell>
          <cell r="AC247">
            <v>0</v>
          </cell>
          <cell r="AD247">
            <v>0</v>
          </cell>
          <cell r="AE247">
            <v>0</v>
          </cell>
          <cell r="AF247">
            <v>0</v>
          </cell>
          <cell r="AH247" t="str">
            <v>MAT</v>
          </cell>
          <cell r="AJ247">
            <v>0</v>
          </cell>
          <cell r="AK247">
            <v>0</v>
          </cell>
          <cell r="AL247">
            <v>0</v>
          </cell>
          <cell r="AM247">
            <v>0</v>
          </cell>
          <cell r="AN247">
            <v>0</v>
          </cell>
          <cell r="AO247">
            <v>0</v>
          </cell>
          <cell r="AP247">
            <v>0</v>
          </cell>
          <cell r="AS247">
            <v>0</v>
          </cell>
        </row>
        <row r="248">
          <cell r="A248">
            <v>8130</v>
          </cell>
          <cell r="B248" t="str">
            <v>ALT</v>
          </cell>
          <cell r="I248">
            <v>0</v>
          </cell>
          <cell r="N248">
            <v>0</v>
          </cell>
          <cell r="P248">
            <v>0</v>
          </cell>
          <cell r="Q248">
            <v>0</v>
          </cell>
          <cell r="R248">
            <v>0</v>
          </cell>
          <cell r="T248">
            <v>0</v>
          </cell>
          <cell r="U248">
            <v>0</v>
          </cell>
          <cell r="V248">
            <v>0</v>
          </cell>
          <cell r="X248" t="str">
            <v>UPH</v>
          </cell>
          <cell r="Z248">
            <v>0</v>
          </cell>
          <cell r="AB248">
            <v>0</v>
          </cell>
          <cell r="AC248">
            <v>0</v>
          </cell>
          <cell r="AD248">
            <v>0</v>
          </cell>
          <cell r="AE248">
            <v>0</v>
          </cell>
          <cell r="AF248">
            <v>0</v>
          </cell>
          <cell r="AH248" t="str">
            <v>MAT</v>
          </cell>
          <cell r="AJ248">
            <v>0</v>
          </cell>
          <cell r="AK248">
            <v>0</v>
          </cell>
          <cell r="AL248">
            <v>0</v>
          </cell>
          <cell r="AM248">
            <v>0</v>
          </cell>
          <cell r="AN248">
            <v>0</v>
          </cell>
          <cell r="AO248">
            <v>0</v>
          </cell>
          <cell r="AP248">
            <v>0</v>
          </cell>
          <cell r="AS248">
            <v>0</v>
          </cell>
        </row>
        <row r="249">
          <cell r="A249">
            <v>8140</v>
          </cell>
          <cell r="B249" t="str">
            <v>ALT</v>
          </cell>
          <cell r="I249">
            <v>0</v>
          </cell>
          <cell r="N249">
            <v>0</v>
          </cell>
          <cell r="P249">
            <v>0</v>
          </cell>
          <cell r="Q249">
            <v>0</v>
          </cell>
          <cell r="R249">
            <v>0</v>
          </cell>
          <cell r="T249">
            <v>0</v>
          </cell>
          <cell r="U249">
            <v>0</v>
          </cell>
          <cell r="V249">
            <v>0</v>
          </cell>
          <cell r="X249" t="str">
            <v>UPH</v>
          </cell>
          <cell r="Z249">
            <v>0</v>
          </cell>
          <cell r="AB249">
            <v>0</v>
          </cell>
          <cell r="AC249">
            <v>0</v>
          </cell>
          <cell r="AD249">
            <v>0</v>
          </cell>
          <cell r="AE249">
            <v>0</v>
          </cell>
          <cell r="AF249">
            <v>0</v>
          </cell>
          <cell r="AH249" t="str">
            <v>MAT</v>
          </cell>
          <cell r="AJ249">
            <v>0</v>
          </cell>
          <cell r="AK249">
            <v>0</v>
          </cell>
          <cell r="AL249">
            <v>0</v>
          </cell>
          <cell r="AM249">
            <v>0</v>
          </cell>
          <cell r="AN249">
            <v>0</v>
          </cell>
          <cell r="AO249">
            <v>0</v>
          </cell>
          <cell r="AP249">
            <v>0</v>
          </cell>
          <cell r="AS249">
            <v>0</v>
          </cell>
        </row>
        <row r="250">
          <cell r="A250">
            <v>8150</v>
          </cell>
          <cell r="B250" t="str">
            <v>ALT</v>
          </cell>
          <cell r="I250">
            <v>0</v>
          </cell>
          <cell r="N250">
            <v>0</v>
          </cell>
          <cell r="P250">
            <v>0</v>
          </cell>
          <cell r="Q250">
            <v>0</v>
          </cell>
          <cell r="R250">
            <v>0</v>
          </cell>
          <cell r="T250">
            <v>0</v>
          </cell>
          <cell r="U250">
            <v>0</v>
          </cell>
          <cell r="V250">
            <v>0</v>
          </cell>
          <cell r="X250" t="str">
            <v>UPH</v>
          </cell>
          <cell r="Z250">
            <v>0</v>
          </cell>
          <cell r="AB250">
            <v>0</v>
          </cell>
          <cell r="AC250">
            <v>0</v>
          </cell>
          <cell r="AD250">
            <v>0</v>
          </cell>
          <cell r="AE250">
            <v>0</v>
          </cell>
          <cell r="AF250">
            <v>0</v>
          </cell>
          <cell r="AH250" t="str">
            <v>MAT</v>
          </cell>
          <cell r="AJ250">
            <v>0</v>
          </cell>
          <cell r="AK250">
            <v>0</v>
          </cell>
          <cell r="AL250">
            <v>0</v>
          </cell>
          <cell r="AM250">
            <v>0</v>
          </cell>
          <cell r="AN250">
            <v>0</v>
          </cell>
          <cell r="AO250">
            <v>0</v>
          </cell>
          <cell r="AP250">
            <v>0</v>
          </cell>
          <cell r="AS250">
            <v>0</v>
          </cell>
        </row>
        <row r="251">
          <cell r="A251">
            <v>9000</v>
          </cell>
          <cell r="B251" t="str">
            <v>3.5</v>
          </cell>
          <cell r="D251" t="str">
            <v>Besi tulangan</v>
          </cell>
          <cell r="F251" t="str">
            <v>kg</v>
          </cell>
          <cell r="G251">
            <v>4345</v>
          </cell>
          <cell r="I251" t="str">
            <v xml:space="preserve">                                                                                                                                                                                                                                                               </v>
          </cell>
          <cell r="J251">
            <v>30</v>
          </cell>
          <cell r="K251">
            <v>7</v>
          </cell>
          <cell r="L251">
            <v>1</v>
          </cell>
          <cell r="M251">
            <v>210</v>
          </cell>
          <cell r="Q251">
            <v>5228.4960000000001</v>
          </cell>
          <cell r="S251">
            <v>100</v>
          </cell>
          <cell r="T251">
            <v>4905.12</v>
          </cell>
          <cell r="U251">
            <v>432</v>
          </cell>
          <cell r="V251">
            <v>18770.400000000001</v>
          </cell>
          <cell r="X251" t="str">
            <v>3.5</v>
          </cell>
          <cell r="Z251" t="str">
            <v>Prod./Jam :</v>
          </cell>
          <cell r="AA251">
            <v>100</v>
          </cell>
          <cell r="AB251">
            <v>33.333333333333336</v>
          </cell>
          <cell r="AC251">
            <v>3</v>
          </cell>
          <cell r="AE251">
            <v>647.97</v>
          </cell>
          <cell r="AF251">
            <v>2815429.65</v>
          </cell>
          <cell r="AH251" t="str">
            <v>3.5</v>
          </cell>
          <cell r="AN251">
            <v>3825.15</v>
          </cell>
          <cell r="AO251">
            <v>16620276.75</v>
          </cell>
          <cell r="AU251">
            <v>4905.12</v>
          </cell>
          <cell r="AV251">
            <v>5248.4784</v>
          </cell>
        </row>
        <row r="252">
          <cell r="A252">
            <v>9010</v>
          </cell>
          <cell r="B252">
            <v>2500</v>
          </cell>
          <cell r="I252" t="str">
            <v>Bar Cutter ø 32 mm (C32)</v>
          </cell>
          <cell r="N252">
            <v>100</v>
          </cell>
          <cell r="O252">
            <v>1</v>
          </cell>
          <cell r="P252">
            <v>43.45</v>
          </cell>
          <cell r="Q252">
            <v>0.01</v>
          </cell>
          <cell r="R252">
            <v>0.20690476190476192</v>
          </cell>
          <cell r="S252">
            <v>100</v>
          </cell>
          <cell r="T252">
            <v>21600</v>
          </cell>
          <cell r="U252">
            <v>216</v>
          </cell>
          <cell r="V252">
            <v>9385.2000000000007</v>
          </cell>
          <cell r="X252">
            <v>10</v>
          </cell>
          <cell r="Z252" t="str">
            <v>Mandor</v>
          </cell>
          <cell r="AA252">
            <v>8.3333333333333329E-2</v>
          </cell>
          <cell r="AB252">
            <v>3.5714285714285712E-2</v>
          </cell>
          <cell r="AC252">
            <v>2.9999999999999997E-4</v>
          </cell>
          <cell r="AD252">
            <v>39900</v>
          </cell>
          <cell r="AE252">
            <v>11.97</v>
          </cell>
          <cell r="AF252">
            <v>52009.65</v>
          </cell>
          <cell r="AH252">
            <v>570</v>
          </cell>
          <cell r="AJ252" t="str">
            <v>Besi Beton</v>
          </cell>
          <cell r="AK252" t="str">
            <v>kg</v>
          </cell>
          <cell r="AL252">
            <v>1.05</v>
          </cell>
          <cell r="AM252">
            <v>2850</v>
          </cell>
          <cell r="AN252">
            <v>2992.5</v>
          </cell>
          <cell r="AO252">
            <v>13002412.5</v>
          </cell>
          <cell r="AP252">
            <v>4562.25</v>
          </cell>
          <cell r="AQ252">
            <v>1.05</v>
          </cell>
          <cell r="AR252">
            <v>0</v>
          </cell>
          <cell r="AS252">
            <v>0</v>
          </cell>
        </row>
        <row r="253">
          <cell r="A253">
            <v>9020</v>
          </cell>
          <cell r="B253">
            <v>2530</v>
          </cell>
          <cell r="I253" t="str">
            <v>Bar Bender ø 32 mm (B32)</v>
          </cell>
          <cell r="N253">
            <v>100</v>
          </cell>
          <cell r="O253">
            <v>1</v>
          </cell>
          <cell r="P253">
            <v>43.45</v>
          </cell>
          <cell r="Q253">
            <v>0.01</v>
          </cell>
          <cell r="R253">
            <v>0.20690476190476192</v>
          </cell>
          <cell r="S253">
            <v>100</v>
          </cell>
          <cell r="T253">
            <v>21600</v>
          </cell>
          <cell r="U253">
            <v>216</v>
          </cell>
          <cell r="V253">
            <v>9385.2000000000007</v>
          </cell>
          <cell r="X253">
            <v>30</v>
          </cell>
          <cell r="Z253" t="str">
            <v>Tukang Besi</v>
          </cell>
          <cell r="AA253">
            <v>2</v>
          </cell>
          <cell r="AB253">
            <v>0.8571428571428571</v>
          </cell>
          <cell r="AC253">
            <v>8.5000000000000006E-3</v>
          </cell>
          <cell r="AD253">
            <v>28000</v>
          </cell>
          <cell r="AE253">
            <v>238</v>
          </cell>
          <cell r="AF253">
            <v>1034110</v>
          </cell>
          <cell r="AH253">
            <v>610</v>
          </cell>
          <cell r="AJ253" t="str">
            <v>Kawat Bendrat</v>
          </cell>
          <cell r="AK253" t="str">
            <v>kg</v>
          </cell>
          <cell r="AL253">
            <v>0.1525</v>
          </cell>
          <cell r="AM253">
            <v>5460</v>
          </cell>
          <cell r="AN253">
            <v>832.65</v>
          </cell>
          <cell r="AO253">
            <v>3617864.25</v>
          </cell>
          <cell r="AP253">
            <v>662.61249999999995</v>
          </cell>
          <cell r="AQ253">
            <v>0.1525</v>
          </cell>
          <cell r="AS253">
            <v>0</v>
          </cell>
        </row>
        <row r="254">
          <cell r="A254">
            <v>9030</v>
          </cell>
          <cell r="B254" t="str">
            <v>ALT</v>
          </cell>
          <cell r="I254">
            <v>0</v>
          </cell>
          <cell r="N254">
            <v>0</v>
          </cell>
          <cell r="P254">
            <v>0</v>
          </cell>
          <cell r="Q254">
            <v>0</v>
          </cell>
          <cell r="R254">
            <v>0</v>
          </cell>
          <cell r="T254">
            <v>0</v>
          </cell>
          <cell r="U254">
            <v>0</v>
          </cell>
          <cell r="V254">
            <v>0</v>
          </cell>
          <cell r="X254">
            <v>100</v>
          </cell>
          <cell r="Z254" t="str">
            <v>Pekerja</v>
          </cell>
          <cell r="AA254">
            <v>4</v>
          </cell>
          <cell r="AB254">
            <v>1.7142857142857142</v>
          </cell>
          <cell r="AC254">
            <v>1.7100000000000001E-2</v>
          </cell>
          <cell r="AD254">
            <v>23275</v>
          </cell>
          <cell r="AE254">
            <v>398</v>
          </cell>
          <cell r="AF254">
            <v>1729310</v>
          </cell>
          <cell r="AH254" t="str">
            <v>MAT</v>
          </cell>
          <cell r="AJ254">
            <v>0</v>
          </cell>
          <cell r="AK254">
            <v>0</v>
          </cell>
          <cell r="AL254">
            <v>0</v>
          </cell>
          <cell r="AM254">
            <v>0</v>
          </cell>
          <cell r="AN254">
            <v>0</v>
          </cell>
          <cell r="AO254">
            <v>0</v>
          </cell>
          <cell r="AP254">
            <v>0</v>
          </cell>
          <cell r="AS254">
            <v>0</v>
          </cell>
        </row>
        <row r="255">
          <cell r="A255">
            <v>9040</v>
          </cell>
          <cell r="B255" t="str">
            <v>ALT</v>
          </cell>
          <cell r="I255">
            <v>0</v>
          </cell>
          <cell r="N255">
            <v>0</v>
          </cell>
          <cell r="P255">
            <v>0</v>
          </cell>
          <cell r="Q255">
            <v>0</v>
          </cell>
          <cell r="R255">
            <v>0</v>
          </cell>
          <cell r="T255">
            <v>0</v>
          </cell>
          <cell r="U255">
            <v>0</v>
          </cell>
          <cell r="V255">
            <v>0</v>
          </cell>
          <cell r="X255" t="str">
            <v>UPH</v>
          </cell>
          <cell r="Z255">
            <v>0</v>
          </cell>
          <cell r="AA255">
            <v>0</v>
          </cell>
          <cell r="AB255">
            <v>0</v>
          </cell>
          <cell r="AC255">
            <v>0</v>
          </cell>
          <cell r="AD255">
            <v>0</v>
          </cell>
          <cell r="AE255">
            <v>0</v>
          </cell>
          <cell r="AF255">
            <v>0</v>
          </cell>
          <cell r="AH255" t="str">
            <v>MAT</v>
          </cell>
          <cell r="AJ255">
            <v>0</v>
          </cell>
          <cell r="AK255">
            <v>0</v>
          </cell>
          <cell r="AL255">
            <v>0</v>
          </cell>
          <cell r="AM255">
            <v>0</v>
          </cell>
          <cell r="AN255">
            <v>0</v>
          </cell>
          <cell r="AO255">
            <v>0</v>
          </cell>
          <cell r="AP255">
            <v>0</v>
          </cell>
          <cell r="AS255">
            <v>0</v>
          </cell>
        </row>
        <row r="256">
          <cell r="A256">
            <v>9050</v>
          </cell>
          <cell r="B256" t="str">
            <v>ALT</v>
          </cell>
          <cell r="I256">
            <v>0</v>
          </cell>
          <cell r="N256">
            <v>0</v>
          </cell>
          <cell r="P256">
            <v>0</v>
          </cell>
          <cell r="Q256">
            <v>0</v>
          </cell>
          <cell r="R256">
            <v>0</v>
          </cell>
          <cell r="T256">
            <v>0</v>
          </cell>
          <cell r="U256">
            <v>0</v>
          </cell>
          <cell r="V256">
            <v>0</v>
          </cell>
          <cell r="X256" t="str">
            <v>UPH</v>
          </cell>
          <cell r="AA256">
            <v>0</v>
          </cell>
          <cell r="AB256">
            <v>0</v>
          </cell>
          <cell r="AC256">
            <v>0</v>
          </cell>
          <cell r="AD256">
            <v>0</v>
          </cell>
          <cell r="AE256">
            <v>0</v>
          </cell>
          <cell r="AF256">
            <v>0</v>
          </cell>
          <cell r="AH256" t="str">
            <v>MAT</v>
          </cell>
          <cell r="AJ256">
            <v>0</v>
          </cell>
          <cell r="AK256">
            <v>0</v>
          </cell>
          <cell r="AL256">
            <v>0</v>
          </cell>
          <cell r="AM256">
            <v>0</v>
          </cell>
          <cell r="AN256">
            <v>0</v>
          </cell>
          <cell r="AO256">
            <v>0</v>
          </cell>
          <cell r="AP256">
            <v>0</v>
          </cell>
          <cell r="AS256">
            <v>0</v>
          </cell>
        </row>
        <row r="257">
          <cell r="A257">
            <v>9060</v>
          </cell>
          <cell r="B257" t="str">
            <v>ALT</v>
          </cell>
          <cell r="I257">
            <v>0</v>
          </cell>
          <cell r="N257">
            <v>0</v>
          </cell>
          <cell r="P257">
            <v>0</v>
          </cell>
          <cell r="Q257">
            <v>0</v>
          </cell>
          <cell r="R257">
            <v>0</v>
          </cell>
          <cell r="T257">
            <v>0</v>
          </cell>
          <cell r="U257">
            <v>0</v>
          </cell>
          <cell r="V257">
            <v>0</v>
          </cell>
          <cell r="X257" t="str">
            <v>UPH</v>
          </cell>
          <cell r="Z257">
            <v>0</v>
          </cell>
          <cell r="AB257">
            <v>0</v>
          </cell>
          <cell r="AC257">
            <v>0</v>
          </cell>
          <cell r="AD257">
            <v>0</v>
          </cell>
          <cell r="AE257">
            <v>0</v>
          </cell>
          <cell r="AF257">
            <v>0</v>
          </cell>
          <cell r="AH257" t="str">
            <v>MAT</v>
          </cell>
          <cell r="AJ257">
            <v>0</v>
          </cell>
          <cell r="AK257">
            <v>0</v>
          </cell>
          <cell r="AL257">
            <v>0</v>
          </cell>
          <cell r="AM257">
            <v>0</v>
          </cell>
          <cell r="AN257">
            <v>0</v>
          </cell>
          <cell r="AO257">
            <v>0</v>
          </cell>
          <cell r="AP257">
            <v>0</v>
          </cell>
          <cell r="AS257">
            <v>0</v>
          </cell>
        </row>
        <row r="258">
          <cell r="A258">
            <v>9070</v>
          </cell>
          <cell r="B258" t="str">
            <v>ALT</v>
          </cell>
          <cell r="I258">
            <v>0</v>
          </cell>
          <cell r="N258">
            <v>0</v>
          </cell>
          <cell r="P258">
            <v>0</v>
          </cell>
          <cell r="Q258">
            <v>0</v>
          </cell>
          <cell r="R258">
            <v>0</v>
          </cell>
          <cell r="T258">
            <v>0</v>
          </cell>
          <cell r="U258">
            <v>0</v>
          </cell>
          <cell r="V258">
            <v>0</v>
          </cell>
          <cell r="X258" t="str">
            <v>UPH</v>
          </cell>
          <cell r="Z258">
            <v>0</v>
          </cell>
          <cell r="AB258">
            <v>0</v>
          </cell>
          <cell r="AC258">
            <v>0</v>
          </cell>
          <cell r="AD258">
            <v>0</v>
          </cell>
          <cell r="AE258">
            <v>0</v>
          </cell>
          <cell r="AF258">
            <v>0</v>
          </cell>
          <cell r="AH258" t="str">
            <v>MAT</v>
          </cell>
          <cell r="AJ258">
            <v>0</v>
          </cell>
          <cell r="AK258">
            <v>0</v>
          </cell>
          <cell r="AL258">
            <v>0</v>
          </cell>
          <cell r="AM258">
            <v>0</v>
          </cell>
          <cell r="AN258">
            <v>0</v>
          </cell>
          <cell r="AO258">
            <v>0</v>
          </cell>
          <cell r="AP258">
            <v>0</v>
          </cell>
          <cell r="AS258">
            <v>0</v>
          </cell>
        </row>
        <row r="259">
          <cell r="A259">
            <v>9080</v>
          </cell>
          <cell r="B259" t="str">
            <v>ALT</v>
          </cell>
          <cell r="I259">
            <v>0</v>
          </cell>
          <cell r="N259">
            <v>0</v>
          </cell>
          <cell r="P259">
            <v>0</v>
          </cell>
          <cell r="Q259">
            <v>0</v>
          </cell>
          <cell r="R259">
            <v>0</v>
          </cell>
          <cell r="T259">
            <v>0</v>
          </cell>
          <cell r="U259">
            <v>0</v>
          </cell>
          <cell r="V259">
            <v>0</v>
          </cell>
          <cell r="X259" t="str">
            <v>UPH</v>
          </cell>
          <cell r="Z259">
            <v>0</v>
          </cell>
          <cell r="AB259">
            <v>0</v>
          </cell>
          <cell r="AC259">
            <v>0</v>
          </cell>
          <cell r="AD259">
            <v>0</v>
          </cell>
          <cell r="AE259">
            <v>0</v>
          </cell>
          <cell r="AF259">
            <v>0</v>
          </cell>
          <cell r="AH259" t="str">
            <v>MAT</v>
          </cell>
          <cell r="AJ259">
            <v>0</v>
          </cell>
          <cell r="AK259">
            <v>0</v>
          </cell>
          <cell r="AL259">
            <v>0</v>
          </cell>
          <cell r="AM259">
            <v>0</v>
          </cell>
          <cell r="AN259">
            <v>0</v>
          </cell>
          <cell r="AO259">
            <v>0</v>
          </cell>
          <cell r="AP259">
            <v>0</v>
          </cell>
          <cell r="AS259">
            <v>0</v>
          </cell>
        </row>
        <row r="260">
          <cell r="A260">
            <v>9090</v>
          </cell>
          <cell r="B260" t="str">
            <v>ALT</v>
          </cell>
          <cell r="I260">
            <v>0</v>
          </cell>
          <cell r="N260">
            <v>0</v>
          </cell>
          <cell r="P260">
            <v>0</v>
          </cell>
          <cell r="Q260">
            <v>0</v>
          </cell>
          <cell r="R260">
            <v>0</v>
          </cell>
          <cell r="T260">
            <v>0</v>
          </cell>
          <cell r="U260">
            <v>0</v>
          </cell>
          <cell r="V260">
            <v>0</v>
          </cell>
          <cell r="X260" t="str">
            <v>UPH</v>
          </cell>
          <cell r="Z260">
            <v>0</v>
          </cell>
          <cell r="AB260">
            <v>0</v>
          </cell>
          <cell r="AC260">
            <v>0</v>
          </cell>
          <cell r="AD260">
            <v>0</v>
          </cell>
          <cell r="AE260">
            <v>0</v>
          </cell>
          <cell r="AF260">
            <v>0</v>
          </cell>
          <cell r="AH260" t="str">
            <v>MAT</v>
          </cell>
          <cell r="AJ260">
            <v>0</v>
          </cell>
          <cell r="AK260">
            <v>0</v>
          </cell>
          <cell r="AL260">
            <v>0</v>
          </cell>
          <cell r="AM260">
            <v>0</v>
          </cell>
          <cell r="AN260">
            <v>0</v>
          </cell>
          <cell r="AO260">
            <v>0</v>
          </cell>
          <cell r="AP260">
            <v>0</v>
          </cell>
          <cell r="AS260">
            <v>0</v>
          </cell>
        </row>
        <row r="261">
          <cell r="A261">
            <v>9100</v>
          </cell>
          <cell r="B261" t="str">
            <v>ALT</v>
          </cell>
          <cell r="I261">
            <v>0</v>
          </cell>
          <cell r="N261">
            <v>0</v>
          </cell>
          <cell r="P261">
            <v>0</v>
          </cell>
          <cell r="Q261">
            <v>0</v>
          </cell>
          <cell r="R261">
            <v>0</v>
          </cell>
          <cell r="T261">
            <v>0</v>
          </cell>
          <cell r="U261">
            <v>0</v>
          </cell>
          <cell r="V261">
            <v>0</v>
          </cell>
          <cell r="X261" t="str">
            <v>UPH</v>
          </cell>
          <cell r="Z261">
            <v>0</v>
          </cell>
          <cell r="AB261">
            <v>0</v>
          </cell>
          <cell r="AC261">
            <v>0</v>
          </cell>
          <cell r="AD261">
            <v>0</v>
          </cell>
          <cell r="AE261">
            <v>0</v>
          </cell>
          <cell r="AF261">
            <v>0</v>
          </cell>
          <cell r="AH261" t="str">
            <v>MAT</v>
          </cell>
          <cell r="AJ261">
            <v>0</v>
          </cell>
          <cell r="AK261">
            <v>0</v>
          </cell>
          <cell r="AL261">
            <v>0</v>
          </cell>
          <cell r="AM261">
            <v>0</v>
          </cell>
          <cell r="AN261">
            <v>0</v>
          </cell>
          <cell r="AO261">
            <v>0</v>
          </cell>
          <cell r="AP261">
            <v>0</v>
          </cell>
          <cell r="AS261">
            <v>0</v>
          </cell>
        </row>
        <row r="262">
          <cell r="A262">
            <v>9110</v>
          </cell>
          <cell r="B262" t="str">
            <v>ALT</v>
          </cell>
          <cell r="I262">
            <v>0</v>
          </cell>
          <cell r="N262">
            <v>0</v>
          </cell>
          <cell r="P262">
            <v>0</v>
          </cell>
          <cell r="Q262">
            <v>0</v>
          </cell>
          <cell r="R262">
            <v>0</v>
          </cell>
          <cell r="T262">
            <v>0</v>
          </cell>
          <cell r="U262">
            <v>0</v>
          </cell>
          <cell r="V262">
            <v>0</v>
          </cell>
          <cell r="X262" t="str">
            <v>UPH</v>
          </cell>
          <cell r="Z262">
            <v>0</v>
          </cell>
          <cell r="AB262">
            <v>0</v>
          </cell>
          <cell r="AC262">
            <v>0</v>
          </cell>
          <cell r="AD262">
            <v>0</v>
          </cell>
          <cell r="AE262">
            <v>0</v>
          </cell>
          <cell r="AF262">
            <v>0</v>
          </cell>
          <cell r="AH262" t="str">
            <v>MAT</v>
          </cell>
          <cell r="AJ262">
            <v>0</v>
          </cell>
          <cell r="AK262">
            <v>0</v>
          </cell>
          <cell r="AL262">
            <v>0</v>
          </cell>
          <cell r="AM262">
            <v>0</v>
          </cell>
          <cell r="AN262">
            <v>0</v>
          </cell>
          <cell r="AO262">
            <v>0</v>
          </cell>
          <cell r="AP262">
            <v>0</v>
          </cell>
          <cell r="AS262">
            <v>0</v>
          </cell>
        </row>
        <row r="263">
          <cell r="A263">
            <v>9120</v>
          </cell>
          <cell r="B263" t="str">
            <v>ALT</v>
          </cell>
          <cell r="I263">
            <v>0</v>
          </cell>
          <cell r="N263">
            <v>0</v>
          </cell>
          <cell r="P263">
            <v>0</v>
          </cell>
          <cell r="Q263">
            <v>0</v>
          </cell>
          <cell r="R263">
            <v>0</v>
          </cell>
          <cell r="T263">
            <v>0</v>
          </cell>
          <cell r="U263">
            <v>0</v>
          </cell>
          <cell r="V263">
            <v>0</v>
          </cell>
          <cell r="X263" t="str">
            <v>UPH</v>
          </cell>
          <cell r="Z263">
            <v>0</v>
          </cell>
          <cell r="AB263">
            <v>0</v>
          </cell>
          <cell r="AC263">
            <v>0</v>
          </cell>
          <cell r="AD263">
            <v>0</v>
          </cell>
          <cell r="AE263">
            <v>0</v>
          </cell>
          <cell r="AF263">
            <v>0</v>
          </cell>
          <cell r="AH263" t="str">
            <v>MAT</v>
          </cell>
          <cell r="AJ263">
            <v>0</v>
          </cell>
          <cell r="AK263">
            <v>0</v>
          </cell>
          <cell r="AL263">
            <v>0</v>
          </cell>
          <cell r="AM263">
            <v>0</v>
          </cell>
          <cell r="AN263">
            <v>0</v>
          </cell>
          <cell r="AO263">
            <v>0</v>
          </cell>
          <cell r="AP263">
            <v>0</v>
          </cell>
          <cell r="AS263">
            <v>0</v>
          </cell>
        </row>
        <row r="264">
          <cell r="A264">
            <v>9130</v>
          </cell>
          <cell r="B264" t="str">
            <v>ALT</v>
          </cell>
          <cell r="I264">
            <v>0</v>
          </cell>
          <cell r="N264">
            <v>0</v>
          </cell>
          <cell r="P264">
            <v>0</v>
          </cell>
          <cell r="Q264">
            <v>0</v>
          </cell>
          <cell r="R264">
            <v>0</v>
          </cell>
          <cell r="T264">
            <v>0</v>
          </cell>
          <cell r="U264">
            <v>0</v>
          </cell>
          <cell r="V264">
            <v>0</v>
          </cell>
          <cell r="X264" t="str">
            <v>UPH</v>
          </cell>
          <cell r="Z264">
            <v>0</v>
          </cell>
          <cell r="AB264">
            <v>0</v>
          </cell>
          <cell r="AC264">
            <v>0</v>
          </cell>
          <cell r="AD264">
            <v>0</v>
          </cell>
          <cell r="AE264">
            <v>0</v>
          </cell>
          <cell r="AF264">
            <v>0</v>
          </cell>
          <cell r="AH264" t="str">
            <v>MAT</v>
          </cell>
          <cell r="AJ264">
            <v>0</v>
          </cell>
          <cell r="AK264">
            <v>0</v>
          </cell>
          <cell r="AL264">
            <v>0</v>
          </cell>
          <cell r="AM264">
            <v>0</v>
          </cell>
          <cell r="AN264">
            <v>0</v>
          </cell>
          <cell r="AO264">
            <v>0</v>
          </cell>
          <cell r="AP264">
            <v>0</v>
          </cell>
          <cell r="AS264">
            <v>0</v>
          </cell>
        </row>
        <row r="265">
          <cell r="A265">
            <v>9140</v>
          </cell>
          <cell r="B265" t="str">
            <v>ALT</v>
          </cell>
          <cell r="I265">
            <v>0</v>
          </cell>
          <cell r="N265">
            <v>0</v>
          </cell>
          <cell r="P265">
            <v>0</v>
          </cell>
          <cell r="Q265">
            <v>0</v>
          </cell>
          <cell r="R265">
            <v>0</v>
          </cell>
          <cell r="T265">
            <v>0</v>
          </cell>
          <cell r="U265">
            <v>0</v>
          </cell>
          <cell r="V265">
            <v>0</v>
          </cell>
          <cell r="X265" t="str">
            <v>UPH</v>
          </cell>
          <cell r="Z265">
            <v>0</v>
          </cell>
          <cell r="AB265">
            <v>0</v>
          </cell>
          <cell r="AC265">
            <v>0</v>
          </cell>
          <cell r="AD265">
            <v>0</v>
          </cell>
          <cell r="AE265">
            <v>0</v>
          </cell>
          <cell r="AF265">
            <v>0</v>
          </cell>
          <cell r="AH265" t="str">
            <v>MAT</v>
          </cell>
          <cell r="AJ265">
            <v>0</v>
          </cell>
          <cell r="AK265">
            <v>0</v>
          </cell>
          <cell r="AL265">
            <v>0</v>
          </cell>
          <cell r="AM265">
            <v>0</v>
          </cell>
          <cell r="AN265">
            <v>0</v>
          </cell>
          <cell r="AO265">
            <v>0</v>
          </cell>
          <cell r="AP265">
            <v>0</v>
          </cell>
          <cell r="AS265">
            <v>0</v>
          </cell>
        </row>
        <row r="266">
          <cell r="A266">
            <v>9150</v>
          </cell>
          <cell r="B266" t="str">
            <v>ALT</v>
          </cell>
          <cell r="I266">
            <v>0</v>
          </cell>
          <cell r="N266">
            <v>0</v>
          </cell>
          <cell r="P266">
            <v>0</v>
          </cell>
          <cell r="Q266">
            <v>0</v>
          </cell>
          <cell r="R266">
            <v>0</v>
          </cell>
          <cell r="T266">
            <v>0</v>
          </cell>
          <cell r="U266">
            <v>0</v>
          </cell>
          <cell r="V266">
            <v>0</v>
          </cell>
          <cell r="X266" t="str">
            <v>UPH</v>
          </cell>
          <cell r="Z266">
            <v>0</v>
          </cell>
          <cell r="AB266">
            <v>0</v>
          </cell>
          <cell r="AC266">
            <v>0</v>
          </cell>
          <cell r="AD266">
            <v>0</v>
          </cell>
          <cell r="AE266">
            <v>0</v>
          </cell>
          <cell r="AF266">
            <v>0</v>
          </cell>
          <cell r="AH266" t="str">
            <v>MAT</v>
          </cell>
          <cell r="AJ266">
            <v>0</v>
          </cell>
          <cell r="AK266">
            <v>0</v>
          </cell>
          <cell r="AL266">
            <v>0</v>
          </cell>
          <cell r="AM266">
            <v>0</v>
          </cell>
          <cell r="AN266">
            <v>0</v>
          </cell>
          <cell r="AO266">
            <v>0</v>
          </cell>
          <cell r="AP266">
            <v>0</v>
          </cell>
          <cell r="AS266">
            <v>0</v>
          </cell>
        </row>
        <row r="267">
          <cell r="A267">
            <v>10000</v>
          </cell>
          <cell r="B267" t="str">
            <v>3.6</v>
          </cell>
          <cell r="D267" t="str">
            <v>Bekisting balok beton bertulang</v>
          </cell>
          <cell r="F267" t="str">
            <v>m3</v>
          </cell>
          <cell r="G267">
            <v>233</v>
          </cell>
          <cell r="I267" t="str">
            <v xml:space="preserve">                                                                                                                                                                                                                                                               </v>
          </cell>
          <cell r="J267">
            <v>30</v>
          </cell>
          <cell r="K267">
            <v>7</v>
          </cell>
          <cell r="L267">
            <v>1</v>
          </cell>
          <cell r="M267">
            <v>210</v>
          </cell>
          <cell r="Q267">
            <v>905173.49</v>
          </cell>
          <cell r="S267">
            <v>0.5</v>
          </cell>
          <cell r="T267">
            <v>706510.03249999986</v>
          </cell>
          <cell r="U267">
            <v>0</v>
          </cell>
          <cell r="V267">
            <v>0</v>
          </cell>
          <cell r="X267" t="str">
            <v>3.6</v>
          </cell>
          <cell r="Z267" t="str">
            <v>Prod./Jam :</v>
          </cell>
          <cell r="AA267">
            <v>0.5</v>
          </cell>
          <cell r="AB267">
            <v>0.5</v>
          </cell>
          <cell r="AC267">
            <v>1</v>
          </cell>
          <cell r="AE267">
            <v>60920.959999999999</v>
          </cell>
          <cell r="AF267">
            <v>14194583.68</v>
          </cell>
          <cell r="AH267" t="str">
            <v>3.6</v>
          </cell>
          <cell r="AN267">
            <v>599368.78999999992</v>
          </cell>
          <cell r="AO267">
            <v>139652928.07000002</v>
          </cell>
          <cell r="AU267">
            <v>660289.74999999988</v>
          </cell>
          <cell r="AV267">
            <v>706510.03249999986</v>
          </cell>
        </row>
        <row r="268">
          <cell r="A268">
            <v>10010</v>
          </cell>
          <cell r="B268" t="str">
            <v>ALT</v>
          </cell>
          <cell r="I268">
            <v>0</v>
          </cell>
          <cell r="N268">
            <v>0</v>
          </cell>
          <cell r="O268">
            <v>1</v>
          </cell>
          <cell r="P268">
            <v>0</v>
          </cell>
          <cell r="Q268">
            <v>0</v>
          </cell>
          <cell r="R268">
            <v>0</v>
          </cell>
          <cell r="T268">
            <v>0</v>
          </cell>
          <cell r="U268">
            <v>0</v>
          </cell>
          <cell r="V268">
            <v>0</v>
          </cell>
          <cell r="X268">
            <v>10</v>
          </cell>
          <cell r="Z268" t="str">
            <v>Mandor</v>
          </cell>
          <cell r="AA268">
            <v>0.5</v>
          </cell>
          <cell r="AB268">
            <v>7.1428571428571425E-2</v>
          </cell>
          <cell r="AC268">
            <v>0.14280000000000001</v>
          </cell>
          <cell r="AD268">
            <v>39900</v>
          </cell>
          <cell r="AE268">
            <v>5697.72</v>
          </cell>
          <cell r="AF268">
            <v>1327568.76</v>
          </cell>
          <cell r="AH268">
            <v>280</v>
          </cell>
          <cell r="AJ268" t="str">
            <v>Kayu Balok, 5x7x400</v>
          </cell>
          <cell r="AK268" t="str">
            <v>m3</v>
          </cell>
          <cell r="AL268">
            <v>0.1585</v>
          </cell>
          <cell r="AM268">
            <v>1750000</v>
          </cell>
          <cell r="AN268">
            <v>277375</v>
          </cell>
          <cell r="AO268">
            <v>64628375</v>
          </cell>
          <cell r="AP268">
            <v>36.930500000000002</v>
          </cell>
          <cell r="AQ268">
            <v>0.15855000000000002</v>
          </cell>
          <cell r="AR268">
            <v>0</v>
          </cell>
          <cell r="AS268">
            <v>0</v>
          </cell>
          <cell r="AU268">
            <v>7.55</v>
          </cell>
        </row>
        <row r="269">
          <cell r="A269">
            <v>10020</v>
          </cell>
          <cell r="B269" t="str">
            <v>ALT</v>
          </cell>
          <cell r="I269">
            <v>0</v>
          </cell>
          <cell r="N269">
            <v>0</v>
          </cell>
          <cell r="P269">
            <v>0</v>
          </cell>
          <cell r="Q269">
            <v>0</v>
          </cell>
          <cell r="R269">
            <v>0</v>
          </cell>
          <cell r="T269">
            <v>0</v>
          </cell>
          <cell r="U269">
            <v>0</v>
          </cell>
          <cell r="V269">
            <v>0</v>
          </cell>
          <cell r="X269">
            <v>120</v>
          </cell>
          <cell r="Z269" t="str">
            <v>Kepala Tukang</v>
          </cell>
          <cell r="AA269">
            <v>0.75</v>
          </cell>
          <cell r="AB269">
            <v>0.10714285714285714</v>
          </cell>
          <cell r="AC269">
            <v>0.2142</v>
          </cell>
          <cell r="AD269">
            <v>34200</v>
          </cell>
          <cell r="AE269">
            <v>7325.64</v>
          </cell>
          <cell r="AF269">
            <v>1706874.12</v>
          </cell>
          <cell r="AH269">
            <v>460</v>
          </cell>
          <cell r="AJ269" t="str">
            <v>Multiplek 15 mm, 120x240</v>
          </cell>
          <cell r="AK269" t="str">
            <v>lbr</v>
          </cell>
          <cell r="AL269">
            <v>2.6215000000000002</v>
          </cell>
          <cell r="AM269">
            <v>96900</v>
          </cell>
          <cell r="AN269">
            <v>254023.35</v>
          </cell>
          <cell r="AO269">
            <v>59187440.550000004</v>
          </cell>
          <cell r="AP269">
            <v>610.80950000000007</v>
          </cell>
          <cell r="AQ269">
            <v>2.6215277777777777</v>
          </cell>
          <cell r="AS269">
            <v>0</v>
          </cell>
        </row>
        <row r="270">
          <cell r="A270">
            <v>10030</v>
          </cell>
          <cell r="B270" t="str">
            <v>ALT</v>
          </cell>
          <cell r="I270">
            <v>0</v>
          </cell>
          <cell r="N270">
            <v>0</v>
          </cell>
          <cell r="P270">
            <v>0</v>
          </cell>
          <cell r="Q270">
            <v>0</v>
          </cell>
          <cell r="R270">
            <v>0</v>
          </cell>
          <cell r="T270">
            <v>0</v>
          </cell>
          <cell r="U270">
            <v>0</v>
          </cell>
          <cell r="V270">
            <v>0</v>
          </cell>
          <cell r="X270">
            <v>40</v>
          </cell>
          <cell r="Z270" t="str">
            <v>Tukang Kayu</v>
          </cell>
          <cell r="AA270">
            <v>1</v>
          </cell>
          <cell r="AB270">
            <v>0.14285714285714285</v>
          </cell>
          <cell r="AC270">
            <v>0.28570000000000001</v>
          </cell>
          <cell r="AD270">
            <v>28000</v>
          </cell>
          <cell r="AE270">
            <v>7999.6</v>
          </cell>
          <cell r="AF270">
            <v>1863906.8</v>
          </cell>
          <cell r="AH270">
            <v>720</v>
          </cell>
          <cell r="AJ270" t="str">
            <v>Paku</v>
          </cell>
          <cell r="AK270" t="str">
            <v>kg</v>
          </cell>
          <cell r="AL270">
            <v>6.7949999999999999</v>
          </cell>
          <cell r="AM270">
            <v>6175</v>
          </cell>
          <cell r="AN270">
            <v>41959.12</v>
          </cell>
          <cell r="AO270">
            <v>9776474.9600000009</v>
          </cell>
          <cell r="AP270">
            <v>1583.2349999999999</v>
          </cell>
          <cell r="AQ270">
            <v>6.794999999999999</v>
          </cell>
          <cell r="AS270">
            <v>0</v>
          </cell>
        </row>
        <row r="271">
          <cell r="A271">
            <v>10040</v>
          </cell>
          <cell r="B271" t="str">
            <v>ALT</v>
          </cell>
          <cell r="I271">
            <v>0</v>
          </cell>
          <cell r="N271">
            <v>0</v>
          </cell>
          <cell r="P271">
            <v>0</v>
          </cell>
          <cell r="Q271">
            <v>0</v>
          </cell>
          <cell r="R271">
            <v>0</v>
          </cell>
          <cell r="T271">
            <v>0</v>
          </cell>
          <cell r="U271">
            <v>0</v>
          </cell>
          <cell r="V271">
            <v>0</v>
          </cell>
          <cell r="X271">
            <v>100</v>
          </cell>
          <cell r="Z271" t="str">
            <v>Pekerja</v>
          </cell>
          <cell r="AA271">
            <v>6</v>
          </cell>
          <cell r="AB271">
            <v>0.8571428571428571</v>
          </cell>
          <cell r="AC271">
            <v>1.7141999999999999</v>
          </cell>
          <cell r="AD271">
            <v>23275</v>
          </cell>
          <cell r="AE271">
            <v>39898</v>
          </cell>
          <cell r="AF271">
            <v>9296234</v>
          </cell>
          <cell r="AH271">
            <v>620</v>
          </cell>
          <cell r="AJ271" t="str">
            <v>Kawat Ikat</v>
          </cell>
          <cell r="AK271" t="str">
            <v>kg</v>
          </cell>
          <cell r="AL271">
            <v>4.3826999999999998</v>
          </cell>
          <cell r="AM271">
            <v>5935</v>
          </cell>
          <cell r="AN271">
            <v>26011.32</v>
          </cell>
          <cell r="AO271">
            <v>6060637.5599999996</v>
          </cell>
          <cell r="AP271">
            <v>1021.1691</v>
          </cell>
          <cell r="AQ271">
            <v>4.3827749999999996</v>
          </cell>
          <cell r="AS271">
            <v>0</v>
          </cell>
        </row>
        <row r="272">
          <cell r="A272">
            <v>10050</v>
          </cell>
          <cell r="B272" t="str">
            <v>ALT</v>
          </cell>
          <cell r="I272">
            <v>0</v>
          </cell>
          <cell r="N272">
            <v>0</v>
          </cell>
          <cell r="P272">
            <v>0</v>
          </cell>
          <cell r="Q272">
            <v>0</v>
          </cell>
          <cell r="R272">
            <v>0</v>
          </cell>
          <cell r="T272">
            <v>0</v>
          </cell>
          <cell r="U272">
            <v>0</v>
          </cell>
          <cell r="V272">
            <v>0</v>
          </cell>
          <cell r="X272" t="str">
            <v>UPH</v>
          </cell>
          <cell r="AB272">
            <v>0</v>
          </cell>
          <cell r="AC272">
            <v>0</v>
          </cell>
          <cell r="AD272">
            <v>0</v>
          </cell>
          <cell r="AE272">
            <v>0</v>
          </cell>
          <cell r="AF272">
            <v>0</v>
          </cell>
          <cell r="AH272" t="str">
            <v>MAT</v>
          </cell>
          <cell r="AJ272">
            <v>0</v>
          </cell>
          <cell r="AK272">
            <v>0</v>
          </cell>
          <cell r="AL272">
            <v>0</v>
          </cell>
          <cell r="AM272">
            <v>0</v>
          </cell>
          <cell r="AN272">
            <v>0</v>
          </cell>
          <cell r="AO272">
            <v>0</v>
          </cell>
          <cell r="AP272">
            <v>0</v>
          </cell>
          <cell r="AS272">
            <v>0</v>
          </cell>
        </row>
        <row r="273">
          <cell r="A273">
            <v>10060</v>
          </cell>
          <cell r="B273" t="str">
            <v>ALT</v>
          </cell>
          <cell r="I273">
            <v>0</v>
          </cell>
          <cell r="N273">
            <v>0</v>
          </cell>
          <cell r="P273">
            <v>0</v>
          </cell>
          <cell r="Q273">
            <v>0</v>
          </cell>
          <cell r="R273">
            <v>0</v>
          </cell>
          <cell r="T273">
            <v>0</v>
          </cell>
          <cell r="U273">
            <v>0</v>
          </cell>
          <cell r="V273">
            <v>0</v>
          </cell>
          <cell r="X273" t="str">
            <v>UPH</v>
          </cell>
          <cell r="Z273">
            <v>0</v>
          </cell>
          <cell r="AB273">
            <v>0</v>
          </cell>
          <cell r="AC273">
            <v>0</v>
          </cell>
          <cell r="AD273">
            <v>0</v>
          </cell>
          <cell r="AE273">
            <v>0</v>
          </cell>
          <cell r="AF273">
            <v>0</v>
          </cell>
          <cell r="AH273" t="str">
            <v>MAT</v>
          </cell>
          <cell r="AJ273">
            <v>0</v>
          </cell>
          <cell r="AK273">
            <v>0</v>
          </cell>
          <cell r="AL273">
            <v>0</v>
          </cell>
          <cell r="AM273">
            <v>0</v>
          </cell>
          <cell r="AN273">
            <v>0</v>
          </cell>
          <cell r="AO273">
            <v>0</v>
          </cell>
          <cell r="AP273">
            <v>0</v>
          </cell>
          <cell r="AS273">
            <v>0</v>
          </cell>
        </row>
        <row r="274">
          <cell r="A274">
            <v>10070</v>
          </cell>
          <cell r="B274" t="str">
            <v>ALT</v>
          </cell>
          <cell r="I274">
            <v>0</v>
          </cell>
          <cell r="N274">
            <v>0</v>
          </cell>
          <cell r="P274">
            <v>0</v>
          </cell>
          <cell r="Q274">
            <v>0</v>
          </cell>
          <cell r="R274">
            <v>0</v>
          </cell>
          <cell r="T274">
            <v>0</v>
          </cell>
          <cell r="U274">
            <v>0</v>
          </cell>
          <cell r="V274">
            <v>0</v>
          </cell>
          <cell r="X274" t="str">
            <v>UPH</v>
          </cell>
          <cell r="Z274">
            <v>0</v>
          </cell>
          <cell r="AB274">
            <v>0</v>
          </cell>
          <cell r="AC274">
            <v>0</v>
          </cell>
          <cell r="AD274">
            <v>0</v>
          </cell>
          <cell r="AE274">
            <v>0</v>
          </cell>
          <cell r="AF274">
            <v>0</v>
          </cell>
          <cell r="AH274" t="str">
            <v>MAT</v>
          </cell>
          <cell r="AJ274">
            <v>0</v>
          </cell>
          <cell r="AK274">
            <v>0</v>
          </cell>
          <cell r="AL274">
            <v>0</v>
          </cell>
          <cell r="AM274">
            <v>0</v>
          </cell>
          <cell r="AN274">
            <v>0</v>
          </cell>
          <cell r="AO274">
            <v>0</v>
          </cell>
          <cell r="AP274">
            <v>0</v>
          </cell>
          <cell r="AS274">
            <v>0</v>
          </cell>
        </row>
        <row r="275">
          <cell r="A275">
            <v>10080</v>
          </cell>
          <cell r="B275" t="str">
            <v>ALT</v>
          </cell>
          <cell r="I275">
            <v>0</v>
          </cell>
          <cell r="N275">
            <v>0</v>
          </cell>
          <cell r="P275">
            <v>0</v>
          </cell>
          <cell r="Q275">
            <v>0</v>
          </cell>
          <cell r="R275">
            <v>0</v>
          </cell>
          <cell r="T275">
            <v>0</v>
          </cell>
          <cell r="U275">
            <v>0</v>
          </cell>
          <cell r="V275">
            <v>0</v>
          </cell>
          <cell r="X275" t="str">
            <v>UPH</v>
          </cell>
          <cell r="Z275">
            <v>0</v>
          </cell>
          <cell r="AB275">
            <v>0</v>
          </cell>
          <cell r="AC275">
            <v>0</v>
          </cell>
          <cell r="AD275">
            <v>0</v>
          </cell>
          <cell r="AE275">
            <v>0</v>
          </cell>
          <cell r="AF275">
            <v>0</v>
          </cell>
          <cell r="AH275" t="str">
            <v>MAT</v>
          </cell>
          <cell r="AJ275">
            <v>0</v>
          </cell>
          <cell r="AK275">
            <v>0</v>
          </cell>
          <cell r="AL275">
            <v>0</v>
          </cell>
          <cell r="AM275">
            <v>0</v>
          </cell>
          <cell r="AN275">
            <v>0</v>
          </cell>
          <cell r="AO275">
            <v>0</v>
          </cell>
          <cell r="AP275">
            <v>0</v>
          </cell>
          <cell r="AS275">
            <v>0</v>
          </cell>
        </row>
        <row r="276">
          <cell r="A276">
            <v>10090</v>
          </cell>
          <cell r="B276" t="str">
            <v>ALT</v>
          </cell>
          <cell r="I276">
            <v>0</v>
          </cell>
          <cell r="N276">
            <v>0</v>
          </cell>
          <cell r="P276">
            <v>0</v>
          </cell>
          <cell r="Q276">
            <v>0</v>
          </cell>
          <cell r="R276">
            <v>0</v>
          </cell>
          <cell r="T276">
            <v>0</v>
          </cell>
          <cell r="U276">
            <v>0</v>
          </cell>
          <cell r="V276">
            <v>0</v>
          </cell>
          <cell r="X276" t="str">
            <v>UPH</v>
          </cell>
          <cell r="Z276">
            <v>0</v>
          </cell>
          <cell r="AB276">
            <v>0</v>
          </cell>
          <cell r="AC276">
            <v>0</v>
          </cell>
          <cell r="AD276">
            <v>0</v>
          </cell>
          <cell r="AE276">
            <v>0</v>
          </cell>
          <cell r="AF276">
            <v>0</v>
          </cell>
          <cell r="AH276" t="str">
            <v>MAT</v>
          </cell>
          <cell r="AJ276">
            <v>0</v>
          </cell>
          <cell r="AK276">
            <v>0</v>
          </cell>
          <cell r="AL276">
            <v>0</v>
          </cell>
          <cell r="AM276">
            <v>0</v>
          </cell>
          <cell r="AN276">
            <v>0</v>
          </cell>
          <cell r="AO276">
            <v>0</v>
          </cell>
          <cell r="AP276">
            <v>0</v>
          </cell>
          <cell r="AS276">
            <v>0</v>
          </cell>
        </row>
        <row r="277">
          <cell r="A277">
            <v>10100</v>
          </cell>
          <cell r="B277" t="str">
            <v>ALT</v>
          </cell>
          <cell r="I277">
            <v>0</v>
          </cell>
          <cell r="N277">
            <v>0</v>
          </cell>
          <cell r="P277">
            <v>0</v>
          </cell>
          <cell r="Q277">
            <v>0</v>
          </cell>
          <cell r="R277">
            <v>0</v>
          </cell>
          <cell r="T277">
            <v>0</v>
          </cell>
          <cell r="U277">
            <v>0</v>
          </cell>
          <cell r="V277">
            <v>0</v>
          </cell>
          <cell r="X277" t="str">
            <v>UPH</v>
          </cell>
          <cell r="Z277">
            <v>0</v>
          </cell>
          <cell r="AB277">
            <v>0</v>
          </cell>
          <cell r="AC277">
            <v>0</v>
          </cell>
          <cell r="AD277">
            <v>0</v>
          </cell>
          <cell r="AE277">
            <v>0</v>
          </cell>
          <cell r="AF277">
            <v>0</v>
          </cell>
          <cell r="AH277" t="str">
            <v>MAT</v>
          </cell>
          <cell r="AJ277">
            <v>0</v>
          </cell>
          <cell r="AK277">
            <v>0</v>
          </cell>
          <cell r="AL277">
            <v>0</v>
          </cell>
          <cell r="AM277">
            <v>0</v>
          </cell>
          <cell r="AN277">
            <v>0</v>
          </cell>
          <cell r="AO277">
            <v>0</v>
          </cell>
          <cell r="AP277">
            <v>0</v>
          </cell>
          <cell r="AS277">
            <v>0</v>
          </cell>
        </row>
        <row r="278">
          <cell r="A278">
            <v>10110</v>
          </cell>
          <cell r="B278" t="str">
            <v>ALT</v>
          </cell>
          <cell r="I278">
            <v>0</v>
          </cell>
          <cell r="N278">
            <v>0</v>
          </cell>
          <cell r="P278">
            <v>0</v>
          </cell>
          <cell r="Q278">
            <v>0</v>
          </cell>
          <cell r="R278">
            <v>0</v>
          </cell>
          <cell r="T278">
            <v>0</v>
          </cell>
          <cell r="U278">
            <v>0</v>
          </cell>
          <cell r="V278">
            <v>0</v>
          </cell>
          <cell r="X278" t="str">
            <v>UPH</v>
          </cell>
          <cell r="Z278">
            <v>0</v>
          </cell>
          <cell r="AB278">
            <v>0</v>
          </cell>
          <cell r="AC278">
            <v>0</v>
          </cell>
          <cell r="AD278">
            <v>0</v>
          </cell>
          <cell r="AE278">
            <v>0</v>
          </cell>
          <cell r="AF278">
            <v>0</v>
          </cell>
          <cell r="AH278" t="str">
            <v>MAT</v>
          </cell>
          <cell r="AJ278">
            <v>0</v>
          </cell>
          <cell r="AK278">
            <v>0</v>
          </cell>
          <cell r="AL278">
            <v>0</v>
          </cell>
          <cell r="AM278">
            <v>0</v>
          </cell>
          <cell r="AN278">
            <v>0</v>
          </cell>
          <cell r="AO278">
            <v>0</v>
          </cell>
          <cell r="AP278">
            <v>0</v>
          </cell>
          <cell r="AS278">
            <v>0</v>
          </cell>
        </row>
        <row r="279">
          <cell r="A279">
            <v>10120</v>
          </cell>
          <cell r="B279" t="str">
            <v>ALT</v>
          </cell>
          <cell r="I279">
            <v>0</v>
          </cell>
          <cell r="N279">
            <v>0</v>
          </cell>
          <cell r="P279">
            <v>0</v>
          </cell>
          <cell r="Q279">
            <v>0</v>
          </cell>
          <cell r="R279">
            <v>0</v>
          </cell>
          <cell r="T279">
            <v>0</v>
          </cell>
          <cell r="U279">
            <v>0</v>
          </cell>
          <cell r="V279">
            <v>0</v>
          </cell>
          <cell r="X279" t="str">
            <v>UPH</v>
          </cell>
          <cell r="Z279">
            <v>0</v>
          </cell>
          <cell r="AB279">
            <v>0</v>
          </cell>
          <cell r="AC279">
            <v>0</v>
          </cell>
          <cell r="AD279">
            <v>0</v>
          </cell>
          <cell r="AE279">
            <v>0</v>
          </cell>
          <cell r="AF279">
            <v>0</v>
          </cell>
          <cell r="AH279" t="str">
            <v>MAT</v>
          </cell>
          <cell r="AJ279">
            <v>0</v>
          </cell>
          <cell r="AK279">
            <v>0</v>
          </cell>
          <cell r="AL279">
            <v>0</v>
          </cell>
          <cell r="AM279">
            <v>0</v>
          </cell>
          <cell r="AN279">
            <v>0</v>
          </cell>
          <cell r="AO279">
            <v>0</v>
          </cell>
          <cell r="AP279">
            <v>0</v>
          </cell>
          <cell r="AS279">
            <v>0</v>
          </cell>
        </row>
        <row r="280">
          <cell r="A280">
            <v>10130</v>
          </cell>
          <cell r="B280" t="str">
            <v>ALT</v>
          </cell>
          <cell r="I280">
            <v>0</v>
          </cell>
          <cell r="N280">
            <v>0</v>
          </cell>
          <cell r="P280">
            <v>0</v>
          </cell>
          <cell r="Q280">
            <v>0</v>
          </cell>
          <cell r="R280">
            <v>0</v>
          </cell>
          <cell r="T280">
            <v>0</v>
          </cell>
          <cell r="U280">
            <v>0</v>
          </cell>
          <cell r="V280">
            <v>0</v>
          </cell>
          <cell r="X280" t="str">
            <v>UPH</v>
          </cell>
          <cell r="Z280">
            <v>0</v>
          </cell>
          <cell r="AB280">
            <v>0</v>
          </cell>
          <cell r="AC280">
            <v>0</v>
          </cell>
          <cell r="AD280">
            <v>0</v>
          </cell>
          <cell r="AE280">
            <v>0</v>
          </cell>
          <cell r="AF280">
            <v>0</v>
          </cell>
          <cell r="AH280" t="str">
            <v>MAT</v>
          </cell>
          <cell r="AJ280">
            <v>0</v>
          </cell>
          <cell r="AK280">
            <v>0</v>
          </cell>
          <cell r="AL280">
            <v>0</v>
          </cell>
          <cell r="AM280">
            <v>0</v>
          </cell>
          <cell r="AN280">
            <v>0</v>
          </cell>
          <cell r="AO280">
            <v>0</v>
          </cell>
          <cell r="AP280">
            <v>0</v>
          </cell>
          <cell r="AS280">
            <v>0</v>
          </cell>
        </row>
        <row r="281">
          <cell r="A281">
            <v>10140</v>
          </cell>
          <cell r="B281" t="str">
            <v>ALT</v>
          </cell>
          <cell r="I281">
            <v>0</v>
          </cell>
          <cell r="N281">
            <v>0</v>
          </cell>
          <cell r="P281">
            <v>0</v>
          </cell>
          <cell r="Q281">
            <v>0</v>
          </cell>
          <cell r="R281">
            <v>0</v>
          </cell>
          <cell r="T281">
            <v>0</v>
          </cell>
          <cell r="U281">
            <v>0</v>
          </cell>
          <cell r="V281">
            <v>0</v>
          </cell>
          <cell r="X281" t="str">
            <v>UPH</v>
          </cell>
          <cell r="Z281">
            <v>0</v>
          </cell>
          <cell r="AB281">
            <v>0</v>
          </cell>
          <cell r="AC281">
            <v>0</v>
          </cell>
          <cell r="AD281">
            <v>0</v>
          </cell>
          <cell r="AE281">
            <v>0</v>
          </cell>
          <cell r="AF281">
            <v>0</v>
          </cell>
          <cell r="AH281" t="str">
            <v>MAT</v>
          </cell>
          <cell r="AJ281">
            <v>0</v>
          </cell>
          <cell r="AK281">
            <v>0</v>
          </cell>
          <cell r="AL281">
            <v>0</v>
          </cell>
          <cell r="AM281">
            <v>0</v>
          </cell>
          <cell r="AN281">
            <v>0</v>
          </cell>
          <cell r="AO281">
            <v>0</v>
          </cell>
          <cell r="AP281">
            <v>0</v>
          </cell>
          <cell r="AS281">
            <v>0</v>
          </cell>
        </row>
        <row r="282">
          <cell r="A282">
            <v>10150</v>
          </cell>
          <cell r="B282" t="str">
            <v>ALT</v>
          </cell>
          <cell r="I282">
            <v>0</v>
          </cell>
          <cell r="N282">
            <v>0</v>
          </cell>
          <cell r="P282">
            <v>0</v>
          </cell>
          <cell r="Q282">
            <v>0</v>
          </cell>
          <cell r="R282">
            <v>0</v>
          </cell>
          <cell r="T282">
            <v>0</v>
          </cell>
          <cell r="U282">
            <v>0</v>
          </cell>
          <cell r="V282">
            <v>0</v>
          </cell>
          <cell r="X282" t="str">
            <v>UPH</v>
          </cell>
          <cell r="Z282">
            <v>0</v>
          </cell>
          <cell r="AB282">
            <v>0</v>
          </cell>
          <cell r="AC282">
            <v>0</v>
          </cell>
          <cell r="AD282">
            <v>0</v>
          </cell>
          <cell r="AE282">
            <v>0</v>
          </cell>
          <cell r="AF282">
            <v>0</v>
          </cell>
          <cell r="AH282" t="str">
            <v>MAT</v>
          </cell>
          <cell r="AJ282">
            <v>0</v>
          </cell>
          <cell r="AK282">
            <v>0</v>
          </cell>
          <cell r="AL282">
            <v>0</v>
          </cell>
          <cell r="AM282">
            <v>0</v>
          </cell>
          <cell r="AN282">
            <v>0</v>
          </cell>
          <cell r="AO282">
            <v>0</v>
          </cell>
          <cell r="AP282">
            <v>0</v>
          </cell>
          <cell r="AS282">
            <v>0</v>
          </cell>
        </row>
        <row r="283">
          <cell r="A283" t="e">
            <v>#REF!</v>
          </cell>
          <cell r="B283" t="e">
            <v>#REF!</v>
          </cell>
          <cell r="D283" t="e">
            <v>#REF!</v>
          </cell>
          <cell r="F283" t="e">
            <v>#REF!</v>
          </cell>
          <cell r="G283" t="e">
            <v>#REF!</v>
          </cell>
          <cell r="I283" t="str">
            <v xml:space="preserve">                                                                                                                                                                                                                                                               </v>
          </cell>
          <cell r="J283">
            <v>10</v>
          </cell>
          <cell r="K283">
            <v>7</v>
          </cell>
          <cell r="L283">
            <v>1</v>
          </cell>
          <cell r="M283">
            <v>70</v>
          </cell>
          <cell r="S283">
            <v>0.1154</v>
          </cell>
          <cell r="T283">
            <v>564010.81000000006</v>
          </cell>
          <cell r="U283">
            <v>0</v>
          </cell>
          <cell r="V283">
            <v>0</v>
          </cell>
          <cell r="X283" t="e">
            <v>#REF!</v>
          </cell>
          <cell r="Z283" t="str">
            <v>Prod./Jam :</v>
          </cell>
          <cell r="AA283">
            <v>0.1154</v>
          </cell>
          <cell r="AB283">
            <v>0.1154</v>
          </cell>
          <cell r="AC283">
            <v>1</v>
          </cell>
          <cell r="AE283">
            <v>263981.65000000002</v>
          </cell>
          <cell r="AF283" t="e">
            <v>#REF!</v>
          </cell>
          <cell r="AH283" t="e">
            <v>#REF!</v>
          </cell>
          <cell r="AN283">
            <v>300029.16000000003</v>
          </cell>
          <cell r="AO283" t="e">
            <v>#REF!</v>
          </cell>
          <cell r="AU283">
            <v>564010.81000000006</v>
          </cell>
          <cell r="AV283">
            <v>603491.56670000008</v>
          </cell>
        </row>
        <row r="284">
          <cell r="A284" t="e">
            <v>#REF!</v>
          </cell>
          <cell r="B284" t="str">
            <v>ALT</v>
          </cell>
          <cell r="I284">
            <v>0</v>
          </cell>
          <cell r="N284">
            <v>0</v>
          </cell>
          <cell r="O284">
            <v>1</v>
          </cell>
          <cell r="P284">
            <v>0</v>
          </cell>
          <cell r="Q284">
            <v>0</v>
          </cell>
          <cell r="R284">
            <v>0</v>
          </cell>
          <cell r="T284">
            <v>0</v>
          </cell>
          <cell r="U284">
            <v>0</v>
          </cell>
          <cell r="V284">
            <v>0</v>
          </cell>
          <cell r="X284">
            <v>10</v>
          </cell>
          <cell r="Z284" t="str">
            <v>Mandor</v>
          </cell>
          <cell r="AA284">
            <v>0.5</v>
          </cell>
          <cell r="AB284">
            <v>7.1428571428571425E-2</v>
          </cell>
          <cell r="AC284">
            <v>0.61890000000000001</v>
          </cell>
          <cell r="AD284">
            <v>39900</v>
          </cell>
          <cell r="AE284">
            <v>24694.11</v>
          </cell>
          <cell r="AF284" t="e">
            <v>#REF!</v>
          </cell>
          <cell r="AH284">
            <v>280</v>
          </cell>
          <cell r="AJ284" t="str">
            <v>Kayu Balok, 5x7x400</v>
          </cell>
          <cell r="AK284" t="str">
            <v>m3</v>
          </cell>
          <cell r="AL284">
            <v>7.9200000000000007E-2</v>
          </cell>
          <cell r="AM284">
            <v>1750000</v>
          </cell>
          <cell r="AN284">
            <v>138600</v>
          </cell>
          <cell r="AO284" t="e">
            <v>#REF!</v>
          </cell>
          <cell r="AP284" t="e">
            <v>#REF!</v>
          </cell>
          <cell r="AQ284">
            <v>7.9275000000000012E-2</v>
          </cell>
          <cell r="AR284">
            <v>0</v>
          </cell>
          <cell r="AS284">
            <v>0</v>
          </cell>
          <cell r="AU284">
            <v>3.7749999999999999</v>
          </cell>
          <cell r="AV284" t="str">
            <v>2 x Pakai</v>
          </cell>
        </row>
        <row r="285">
          <cell r="A285" t="e">
            <v>#REF!</v>
          </cell>
          <cell r="B285" t="str">
            <v>ALT</v>
          </cell>
          <cell r="I285">
            <v>0</v>
          </cell>
          <cell r="N285">
            <v>0</v>
          </cell>
          <cell r="P285">
            <v>0</v>
          </cell>
          <cell r="Q285">
            <v>0</v>
          </cell>
          <cell r="R285">
            <v>0</v>
          </cell>
          <cell r="T285">
            <v>0</v>
          </cell>
          <cell r="U285">
            <v>0</v>
          </cell>
          <cell r="V285">
            <v>0</v>
          </cell>
          <cell r="X285">
            <v>120</v>
          </cell>
          <cell r="Z285" t="str">
            <v>Kepala Tukang</v>
          </cell>
          <cell r="AA285">
            <v>0.75</v>
          </cell>
          <cell r="AB285">
            <v>0.10714285714285714</v>
          </cell>
          <cell r="AC285">
            <v>0.9284</v>
          </cell>
          <cell r="AD285">
            <v>34200</v>
          </cell>
          <cell r="AE285">
            <v>31751.279999999999</v>
          </cell>
          <cell r="AF285" t="e">
            <v>#REF!</v>
          </cell>
          <cell r="AH285">
            <v>460</v>
          </cell>
          <cell r="AJ285" t="str">
            <v>Multiplek 15 mm, 120x240</v>
          </cell>
          <cell r="AK285" t="str">
            <v>lbr</v>
          </cell>
          <cell r="AL285">
            <v>1.3107</v>
          </cell>
          <cell r="AM285">
            <v>96900</v>
          </cell>
          <cell r="AN285">
            <v>127006.83</v>
          </cell>
          <cell r="AO285" t="e">
            <v>#REF!</v>
          </cell>
          <cell r="AP285" t="e">
            <v>#REF!</v>
          </cell>
          <cell r="AQ285">
            <v>1.3107638888888888</v>
          </cell>
          <cell r="AS285">
            <v>0</v>
          </cell>
        </row>
        <row r="286">
          <cell r="A286" t="e">
            <v>#REF!</v>
          </cell>
          <cell r="B286" t="str">
            <v>ALT</v>
          </cell>
          <cell r="I286">
            <v>0</v>
          </cell>
          <cell r="N286">
            <v>0</v>
          </cell>
          <cell r="P286">
            <v>0</v>
          </cell>
          <cell r="Q286">
            <v>0</v>
          </cell>
          <cell r="R286">
            <v>0</v>
          </cell>
          <cell r="T286">
            <v>0</v>
          </cell>
          <cell r="U286">
            <v>0</v>
          </cell>
          <cell r="V286">
            <v>0</v>
          </cell>
          <cell r="X286">
            <v>40</v>
          </cell>
          <cell r="Z286" t="str">
            <v>Tukang Kayu</v>
          </cell>
          <cell r="AA286">
            <v>1</v>
          </cell>
          <cell r="AB286">
            <v>0.14285714285714285</v>
          </cell>
          <cell r="AC286">
            <v>1.2379</v>
          </cell>
          <cell r="AD286">
            <v>28000</v>
          </cell>
          <cell r="AE286">
            <v>34661.199999999997</v>
          </cell>
          <cell r="AF286" t="e">
            <v>#REF!</v>
          </cell>
          <cell r="AH286">
            <v>720</v>
          </cell>
          <cell r="AJ286" t="str">
            <v>Paku</v>
          </cell>
          <cell r="AK286" t="str">
            <v>kg</v>
          </cell>
          <cell r="AL286">
            <v>3.3975</v>
          </cell>
          <cell r="AM286">
            <v>6175</v>
          </cell>
          <cell r="AN286">
            <v>20979.56</v>
          </cell>
          <cell r="AO286" t="e">
            <v>#REF!</v>
          </cell>
          <cell r="AP286" t="e">
            <v>#REF!</v>
          </cell>
          <cell r="AQ286">
            <v>3.3974999999999995</v>
          </cell>
          <cell r="AS286">
            <v>0</v>
          </cell>
        </row>
        <row r="287">
          <cell r="A287" t="e">
            <v>#REF!</v>
          </cell>
          <cell r="B287" t="str">
            <v>ALT</v>
          </cell>
          <cell r="I287">
            <v>0</v>
          </cell>
          <cell r="N287">
            <v>0</v>
          </cell>
          <cell r="P287">
            <v>0</v>
          </cell>
          <cell r="Q287">
            <v>0</v>
          </cell>
          <cell r="R287">
            <v>0</v>
          </cell>
          <cell r="T287">
            <v>0</v>
          </cell>
          <cell r="U287">
            <v>0</v>
          </cell>
          <cell r="V287">
            <v>0</v>
          </cell>
          <cell r="X287">
            <v>100</v>
          </cell>
          <cell r="Z287" t="str">
            <v>Pekerja</v>
          </cell>
          <cell r="AA287">
            <v>6</v>
          </cell>
          <cell r="AB287">
            <v>0.8571428571428571</v>
          </cell>
          <cell r="AC287">
            <v>7.4275000000000002</v>
          </cell>
          <cell r="AD287">
            <v>23275</v>
          </cell>
          <cell r="AE287">
            <v>172875.06</v>
          </cell>
          <cell r="AF287" t="e">
            <v>#REF!</v>
          </cell>
          <cell r="AH287">
            <v>620</v>
          </cell>
          <cell r="AJ287" t="str">
            <v>Kawat Ikat</v>
          </cell>
          <cell r="AK287" t="str">
            <v>kg</v>
          </cell>
          <cell r="AL287">
            <v>2.2650000000000001</v>
          </cell>
          <cell r="AM287">
            <v>5935</v>
          </cell>
          <cell r="AN287">
            <v>13442.77</v>
          </cell>
          <cell r="AO287" t="e">
            <v>#REF!</v>
          </cell>
          <cell r="AP287" t="e">
            <v>#REF!</v>
          </cell>
          <cell r="AQ287">
            <v>2.2650000000000001</v>
          </cell>
          <cell r="AS287">
            <v>0</v>
          </cell>
        </row>
        <row r="288">
          <cell r="A288" t="e">
            <v>#REF!</v>
          </cell>
          <cell r="B288" t="str">
            <v>ALT</v>
          </cell>
          <cell r="I288">
            <v>0</v>
          </cell>
          <cell r="N288">
            <v>0</v>
          </cell>
          <cell r="P288">
            <v>0</v>
          </cell>
          <cell r="Q288">
            <v>0</v>
          </cell>
          <cell r="R288">
            <v>0</v>
          </cell>
          <cell r="T288">
            <v>0</v>
          </cell>
          <cell r="U288">
            <v>0</v>
          </cell>
          <cell r="V288">
            <v>0</v>
          </cell>
          <cell r="X288" t="str">
            <v>UPH</v>
          </cell>
          <cell r="AB288">
            <v>0</v>
          </cell>
          <cell r="AC288">
            <v>0</v>
          </cell>
          <cell r="AD288">
            <v>0</v>
          </cell>
          <cell r="AE288">
            <v>0</v>
          </cell>
          <cell r="AF288" t="e">
            <v>#REF!</v>
          </cell>
          <cell r="AH288" t="str">
            <v>MAT</v>
          </cell>
          <cell r="AJ288">
            <v>0</v>
          </cell>
          <cell r="AK288">
            <v>0</v>
          </cell>
          <cell r="AL288">
            <v>0</v>
          </cell>
          <cell r="AM288">
            <v>0</v>
          </cell>
          <cell r="AN288">
            <v>0</v>
          </cell>
          <cell r="AO288" t="e">
            <v>#REF!</v>
          </cell>
          <cell r="AP288" t="e">
            <v>#REF!</v>
          </cell>
          <cell r="AS288">
            <v>0</v>
          </cell>
        </row>
        <row r="289">
          <cell r="A289" t="e">
            <v>#REF!</v>
          </cell>
          <cell r="B289" t="str">
            <v>ALT</v>
          </cell>
          <cell r="I289">
            <v>0</v>
          </cell>
          <cell r="N289">
            <v>0</v>
          </cell>
          <cell r="P289">
            <v>0</v>
          </cell>
          <cell r="Q289">
            <v>0</v>
          </cell>
          <cell r="R289">
            <v>0</v>
          </cell>
          <cell r="T289">
            <v>0</v>
          </cell>
          <cell r="U289">
            <v>0</v>
          </cell>
          <cell r="V289">
            <v>0</v>
          </cell>
          <cell r="X289" t="str">
            <v>UPH</v>
          </cell>
          <cell r="Z289">
            <v>0</v>
          </cell>
          <cell r="AB289">
            <v>0</v>
          </cell>
          <cell r="AC289">
            <v>0</v>
          </cell>
          <cell r="AD289">
            <v>0</v>
          </cell>
          <cell r="AE289">
            <v>0</v>
          </cell>
          <cell r="AF289" t="e">
            <v>#REF!</v>
          </cell>
          <cell r="AH289" t="str">
            <v>MAT</v>
          </cell>
          <cell r="AJ289">
            <v>0</v>
          </cell>
          <cell r="AK289">
            <v>0</v>
          </cell>
          <cell r="AL289">
            <v>0</v>
          </cell>
          <cell r="AM289">
            <v>0</v>
          </cell>
          <cell r="AN289">
            <v>0</v>
          </cell>
          <cell r="AO289" t="e">
            <v>#REF!</v>
          </cell>
          <cell r="AP289" t="e">
            <v>#REF!</v>
          </cell>
          <cell r="AS289">
            <v>0</v>
          </cell>
        </row>
        <row r="290">
          <cell r="A290" t="e">
            <v>#REF!</v>
          </cell>
          <cell r="B290" t="str">
            <v>ALT</v>
          </cell>
          <cell r="I290">
            <v>0</v>
          </cell>
          <cell r="N290">
            <v>0</v>
          </cell>
          <cell r="P290">
            <v>0</v>
          </cell>
          <cell r="Q290">
            <v>0</v>
          </cell>
          <cell r="R290">
            <v>0</v>
          </cell>
          <cell r="T290">
            <v>0</v>
          </cell>
          <cell r="U290">
            <v>0</v>
          </cell>
          <cell r="V290">
            <v>0</v>
          </cell>
          <cell r="X290" t="str">
            <v>UPH</v>
          </cell>
          <cell r="Z290">
            <v>0</v>
          </cell>
          <cell r="AB290">
            <v>0</v>
          </cell>
          <cell r="AC290">
            <v>0</v>
          </cell>
          <cell r="AD290">
            <v>0</v>
          </cell>
          <cell r="AE290">
            <v>0</v>
          </cell>
          <cell r="AF290" t="e">
            <v>#REF!</v>
          </cell>
          <cell r="AH290" t="str">
            <v>MAT</v>
          </cell>
          <cell r="AJ290">
            <v>0</v>
          </cell>
          <cell r="AK290">
            <v>0</v>
          </cell>
          <cell r="AL290">
            <v>0</v>
          </cell>
          <cell r="AM290">
            <v>0</v>
          </cell>
          <cell r="AN290">
            <v>0</v>
          </cell>
          <cell r="AO290" t="e">
            <v>#REF!</v>
          </cell>
          <cell r="AP290" t="e">
            <v>#REF!</v>
          </cell>
          <cell r="AS290">
            <v>0</v>
          </cell>
        </row>
        <row r="291">
          <cell r="A291" t="e">
            <v>#REF!</v>
          </cell>
          <cell r="B291" t="str">
            <v>ALT</v>
          </cell>
          <cell r="I291">
            <v>0</v>
          </cell>
          <cell r="N291">
            <v>0</v>
          </cell>
          <cell r="P291">
            <v>0</v>
          </cell>
          <cell r="Q291">
            <v>0</v>
          </cell>
          <cell r="R291">
            <v>0</v>
          </cell>
          <cell r="T291">
            <v>0</v>
          </cell>
          <cell r="U291">
            <v>0</v>
          </cell>
          <cell r="V291">
            <v>0</v>
          </cell>
          <cell r="X291" t="str">
            <v>UPH</v>
          </cell>
          <cell r="Z291">
            <v>0</v>
          </cell>
          <cell r="AB291">
            <v>0</v>
          </cell>
          <cell r="AC291">
            <v>0</v>
          </cell>
          <cell r="AD291">
            <v>0</v>
          </cell>
          <cell r="AE291">
            <v>0</v>
          </cell>
          <cell r="AF291" t="e">
            <v>#REF!</v>
          </cell>
          <cell r="AH291" t="str">
            <v>MAT</v>
          </cell>
          <cell r="AJ291">
            <v>0</v>
          </cell>
          <cell r="AK291">
            <v>0</v>
          </cell>
          <cell r="AL291">
            <v>0</v>
          </cell>
          <cell r="AM291">
            <v>0</v>
          </cell>
          <cell r="AN291">
            <v>0</v>
          </cell>
          <cell r="AO291" t="e">
            <v>#REF!</v>
          </cell>
          <cell r="AP291" t="e">
            <v>#REF!</v>
          </cell>
          <cell r="AS291">
            <v>0</v>
          </cell>
        </row>
        <row r="292">
          <cell r="A292" t="e">
            <v>#REF!</v>
          </cell>
          <cell r="B292" t="str">
            <v>ALT</v>
          </cell>
          <cell r="I292">
            <v>0</v>
          </cell>
          <cell r="N292">
            <v>0</v>
          </cell>
          <cell r="P292">
            <v>0</v>
          </cell>
          <cell r="Q292">
            <v>0</v>
          </cell>
          <cell r="R292">
            <v>0</v>
          </cell>
          <cell r="T292">
            <v>0</v>
          </cell>
          <cell r="U292">
            <v>0</v>
          </cell>
          <cell r="V292">
            <v>0</v>
          </cell>
          <cell r="X292" t="str">
            <v>UPH</v>
          </cell>
          <cell r="Z292">
            <v>0</v>
          </cell>
          <cell r="AB292">
            <v>0</v>
          </cell>
          <cell r="AC292">
            <v>0</v>
          </cell>
          <cell r="AD292">
            <v>0</v>
          </cell>
          <cell r="AE292">
            <v>0</v>
          </cell>
          <cell r="AF292" t="e">
            <v>#REF!</v>
          </cell>
          <cell r="AH292" t="str">
            <v>MAT</v>
          </cell>
          <cell r="AJ292">
            <v>0</v>
          </cell>
          <cell r="AK292">
            <v>0</v>
          </cell>
          <cell r="AL292">
            <v>0</v>
          </cell>
          <cell r="AM292">
            <v>0</v>
          </cell>
          <cell r="AN292">
            <v>0</v>
          </cell>
          <cell r="AO292" t="e">
            <v>#REF!</v>
          </cell>
          <cell r="AP292" t="e">
            <v>#REF!</v>
          </cell>
          <cell r="AS292">
            <v>0</v>
          </cell>
        </row>
        <row r="293">
          <cell r="A293" t="e">
            <v>#REF!</v>
          </cell>
          <cell r="B293" t="str">
            <v>ALT</v>
          </cell>
          <cell r="I293">
            <v>0</v>
          </cell>
          <cell r="N293">
            <v>0</v>
          </cell>
          <cell r="P293">
            <v>0</v>
          </cell>
          <cell r="Q293">
            <v>0</v>
          </cell>
          <cell r="R293">
            <v>0</v>
          </cell>
          <cell r="T293">
            <v>0</v>
          </cell>
          <cell r="U293">
            <v>0</v>
          </cell>
          <cell r="V293">
            <v>0</v>
          </cell>
          <cell r="X293" t="str">
            <v>UPH</v>
          </cell>
          <cell r="Z293">
            <v>0</v>
          </cell>
          <cell r="AB293">
            <v>0</v>
          </cell>
          <cell r="AC293">
            <v>0</v>
          </cell>
          <cell r="AD293">
            <v>0</v>
          </cell>
          <cell r="AE293">
            <v>0</v>
          </cell>
          <cell r="AF293" t="e">
            <v>#REF!</v>
          </cell>
          <cell r="AH293" t="str">
            <v>MAT</v>
          </cell>
          <cell r="AJ293">
            <v>0</v>
          </cell>
          <cell r="AK293">
            <v>0</v>
          </cell>
          <cell r="AL293">
            <v>0</v>
          </cell>
          <cell r="AM293">
            <v>0</v>
          </cell>
          <cell r="AN293">
            <v>0</v>
          </cell>
          <cell r="AO293" t="e">
            <v>#REF!</v>
          </cell>
          <cell r="AP293" t="e">
            <v>#REF!</v>
          </cell>
          <cell r="AS293">
            <v>0</v>
          </cell>
        </row>
        <row r="294">
          <cell r="A294" t="e">
            <v>#REF!</v>
          </cell>
          <cell r="B294" t="str">
            <v>ALT</v>
          </cell>
          <cell r="I294">
            <v>0</v>
          </cell>
          <cell r="N294">
            <v>0</v>
          </cell>
          <cell r="P294">
            <v>0</v>
          </cell>
          <cell r="Q294">
            <v>0</v>
          </cell>
          <cell r="R294">
            <v>0</v>
          </cell>
          <cell r="T294">
            <v>0</v>
          </cell>
          <cell r="U294">
            <v>0</v>
          </cell>
          <cell r="V294">
            <v>0</v>
          </cell>
          <cell r="X294" t="str">
            <v>UPH</v>
          </cell>
          <cell r="Z294">
            <v>0</v>
          </cell>
          <cell r="AB294">
            <v>0</v>
          </cell>
          <cell r="AC294">
            <v>0</v>
          </cell>
          <cell r="AD294">
            <v>0</v>
          </cell>
          <cell r="AE294">
            <v>0</v>
          </cell>
          <cell r="AF294" t="e">
            <v>#REF!</v>
          </cell>
          <cell r="AH294" t="str">
            <v>MAT</v>
          </cell>
          <cell r="AJ294">
            <v>0</v>
          </cell>
          <cell r="AK294">
            <v>0</v>
          </cell>
          <cell r="AL294">
            <v>0</v>
          </cell>
          <cell r="AM294">
            <v>0</v>
          </cell>
          <cell r="AN294">
            <v>0</v>
          </cell>
          <cell r="AO294" t="e">
            <v>#REF!</v>
          </cell>
          <cell r="AP294" t="e">
            <v>#REF!</v>
          </cell>
          <cell r="AS294">
            <v>0</v>
          </cell>
        </row>
        <row r="295">
          <cell r="A295" t="e">
            <v>#REF!</v>
          </cell>
          <cell r="B295" t="str">
            <v>ALT</v>
          </cell>
          <cell r="I295">
            <v>0</v>
          </cell>
          <cell r="N295">
            <v>0</v>
          </cell>
          <cell r="P295">
            <v>0</v>
          </cell>
          <cell r="Q295">
            <v>0</v>
          </cell>
          <cell r="R295">
            <v>0</v>
          </cell>
          <cell r="T295">
            <v>0</v>
          </cell>
          <cell r="U295">
            <v>0</v>
          </cell>
          <cell r="V295">
            <v>0</v>
          </cell>
          <cell r="X295" t="str">
            <v>UPH</v>
          </cell>
          <cell r="Z295">
            <v>0</v>
          </cell>
          <cell r="AB295">
            <v>0</v>
          </cell>
          <cell r="AC295">
            <v>0</v>
          </cell>
          <cell r="AD295">
            <v>0</v>
          </cell>
          <cell r="AE295">
            <v>0</v>
          </cell>
          <cell r="AF295" t="e">
            <v>#REF!</v>
          </cell>
          <cell r="AH295" t="str">
            <v>MAT</v>
          </cell>
          <cell r="AJ295">
            <v>0</v>
          </cell>
          <cell r="AK295">
            <v>0</v>
          </cell>
          <cell r="AL295">
            <v>0</v>
          </cell>
          <cell r="AM295">
            <v>0</v>
          </cell>
          <cell r="AN295">
            <v>0</v>
          </cell>
          <cell r="AO295" t="e">
            <v>#REF!</v>
          </cell>
          <cell r="AP295" t="e">
            <v>#REF!</v>
          </cell>
          <cell r="AS295">
            <v>0</v>
          </cell>
        </row>
        <row r="296">
          <cell r="A296" t="e">
            <v>#REF!</v>
          </cell>
          <cell r="B296" t="str">
            <v>ALT</v>
          </cell>
          <cell r="I296">
            <v>0</v>
          </cell>
          <cell r="N296">
            <v>0</v>
          </cell>
          <cell r="P296">
            <v>0</v>
          </cell>
          <cell r="Q296">
            <v>0</v>
          </cell>
          <cell r="R296">
            <v>0</v>
          </cell>
          <cell r="T296">
            <v>0</v>
          </cell>
          <cell r="U296">
            <v>0</v>
          </cell>
          <cell r="V296">
            <v>0</v>
          </cell>
          <cell r="X296" t="str">
            <v>UPH</v>
          </cell>
          <cell r="Z296">
            <v>0</v>
          </cell>
          <cell r="AB296">
            <v>0</v>
          </cell>
          <cell r="AC296">
            <v>0</v>
          </cell>
          <cell r="AD296">
            <v>0</v>
          </cell>
          <cell r="AE296">
            <v>0</v>
          </cell>
          <cell r="AF296" t="e">
            <v>#REF!</v>
          </cell>
          <cell r="AH296" t="str">
            <v>MAT</v>
          </cell>
          <cell r="AJ296">
            <v>0</v>
          </cell>
          <cell r="AK296">
            <v>0</v>
          </cell>
          <cell r="AL296">
            <v>0</v>
          </cell>
          <cell r="AM296">
            <v>0</v>
          </cell>
          <cell r="AN296">
            <v>0</v>
          </cell>
          <cell r="AO296" t="e">
            <v>#REF!</v>
          </cell>
          <cell r="AP296" t="e">
            <v>#REF!</v>
          </cell>
          <cell r="AS296">
            <v>0</v>
          </cell>
        </row>
        <row r="297">
          <cell r="A297" t="e">
            <v>#REF!</v>
          </cell>
          <cell r="B297" t="str">
            <v>ALT</v>
          </cell>
          <cell r="I297">
            <v>0</v>
          </cell>
          <cell r="N297">
            <v>0</v>
          </cell>
          <cell r="P297">
            <v>0</v>
          </cell>
          <cell r="Q297">
            <v>0</v>
          </cell>
          <cell r="R297">
            <v>0</v>
          </cell>
          <cell r="T297">
            <v>0</v>
          </cell>
          <cell r="U297">
            <v>0</v>
          </cell>
          <cell r="V297">
            <v>0</v>
          </cell>
          <cell r="X297" t="str">
            <v>UPH</v>
          </cell>
          <cell r="Z297">
            <v>0</v>
          </cell>
          <cell r="AB297">
            <v>0</v>
          </cell>
          <cell r="AC297">
            <v>0</v>
          </cell>
          <cell r="AD297">
            <v>0</v>
          </cell>
          <cell r="AE297">
            <v>0</v>
          </cell>
          <cell r="AF297" t="e">
            <v>#REF!</v>
          </cell>
          <cell r="AH297" t="str">
            <v>MAT</v>
          </cell>
          <cell r="AJ297">
            <v>0</v>
          </cell>
          <cell r="AK297">
            <v>0</v>
          </cell>
          <cell r="AL297">
            <v>0</v>
          </cell>
          <cell r="AM297">
            <v>0</v>
          </cell>
          <cell r="AN297">
            <v>0</v>
          </cell>
          <cell r="AO297" t="e">
            <v>#REF!</v>
          </cell>
          <cell r="AP297" t="e">
            <v>#REF!</v>
          </cell>
          <cell r="AS297">
            <v>0</v>
          </cell>
        </row>
        <row r="298">
          <cell r="A298" t="e">
            <v>#REF!</v>
          </cell>
          <cell r="B298" t="str">
            <v>ALT</v>
          </cell>
          <cell r="I298">
            <v>0</v>
          </cell>
          <cell r="N298">
            <v>0</v>
          </cell>
          <cell r="P298">
            <v>0</v>
          </cell>
          <cell r="Q298">
            <v>0</v>
          </cell>
          <cell r="R298">
            <v>0</v>
          </cell>
          <cell r="T298">
            <v>0</v>
          </cell>
          <cell r="U298">
            <v>0</v>
          </cell>
          <cell r="V298">
            <v>0</v>
          </cell>
          <cell r="X298" t="str">
            <v>UPH</v>
          </cell>
          <cell r="Z298">
            <v>0</v>
          </cell>
          <cell r="AB298">
            <v>0</v>
          </cell>
          <cell r="AC298">
            <v>0</v>
          </cell>
          <cell r="AD298">
            <v>0</v>
          </cell>
          <cell r="AE298">
            <v>0</v>
          </cell>
          <cell r="AF298" t="e">
            <v>#REF!</v>
          </cell>
          <cell r="AH298" t="str">
            <v>MAT</v>
          </cell>
          <cell r="AJ298">
            <v>0</v>
          </cell>
          <cell r="AK298">
            <v>0</v>
          </cell>
          <cell r="AL298">
            <v>0</v>
          </cell>
          <cell r="AM298">
            <v>0</v>
          </cell>
          <cell r="AN298">
            <v>0</v>
          </cell>
          <cell r="AO298" t="e">
            <v>#REF!</v>
          </cell>
          <cell r="AP298" t="e">
            <v>#REF!</v>
          </cell>
          <cell r="AS298">
            <v>0</v>
          </cell>
        </row>
        <row r="299">
          <cell r="A299">
            <v>11000</v>
          </cell>
          <cell r="B299" t="str">
            <v>3.7</v>
          </cell>
          <cell r="D299" t="str">
            <v>Beton K.175, slump 10-12 cm</v>
          </cell>
          <cell r="F299" t="str">
            <v>m3</v>
          </cell>
          <cell r="G299">
            <v>655</v>
          </cell>
          <cell r="I299" t="str">
            <v xml:space="preserve">                                                                                                                                                                                                                                                               </v>
          </cell>
          <cell r="J299">
            <v>42</v>
          </cell>
          <cell r="K299">
            <v>7</v>
          </cell>
          <cell r="L299">
            <v>1</v>
          </cell>
          <cell r="M299">
            <v>294</v>
          </cell>
          <cell r="Q299">
            <v>445658.43300000002</v>
          </cell>
          <cell r="S299">
            <v>0.58500000000000008</v>
          </cell>
          <cell r="T299">
            <v>435883.49</v>
          </cell>
          <cell r="U299">
            <v>87350.329999999987</v>
          </cell>
          <cell r="V299">
            <v>97802506.23931621</v>
          </cell>
          <cell r="X299" t="str">
            <v>3.7</v>
          </cell>
          <cell r="Z299" t="str">
            <v>Prod./Jam :</v>
          </cell>
          <cell r="AA299">
            <v>0.58500000000000008</v>
          </cell>
          <cell r="AB299">
            <v>0.58500000000000008</v>
          </cell>
          <cell r="AC299">
            <v>1</v>
          </cell>
          <cell r="AE299">
            <v>86192.16</v>
          </cell>
          <cell r="AF299">
            <v>56455864.799999997</v>
          </cell>
          <cell r="AH299" t="str">
            <v>3.7</v>
          </cell>
          <cell r="AN299">
            <v>262341</v>
          </cell>
          <cell r="AO299">
            <v>171833355</v>
          </cell>
          <cell r="AU299">
            <v>435883.49</v>
          </cell>
          <cell r="AV299">
            <v>466395.33429999999</v>
          </cell>
        </row>
        <row r="300">
          <cell r="A300">
            <v>11010</v>
          </cell>
          <cell r="B300">
            <v>2480</v>
          </cell>
          <cell r="I300" t="str">
            <v>Concrete Mixer 0.3 m3</v>
          </cell>
          <cell r="N300">
            <v>0.58500000000000008</v>
          </cell>
          <cell r="O300">
            <v>1</v>
          </cell>
          <cell r="P300">
            <v>1119.6581196581194</v>
          </cell>
          <cell r="Q300">
            <v>1.7094</v>
          </cell>
          <cell r="R300">
            <v>3.8083609512180931</v>
          </cell>
          <cell r="S300">
            <v>0.58500000000000008</v>
          </cell>
          <cell r="T300">
            <v>31040</v>
          </cell>
          <cell r="U300">
            <v>53059.77</v>
          </cell>
          <cell r="V300">
            <v>59408802.307692289</v>
          </cell>
          <cell r="X300">
            <v>10</v>
          </cell>
          <cell r="Z300" t="str">
            <v>Mandor</v>
          </cell>
          <cell r="AA300">
            <v>0.5</v>
          </cell>
          <cell r="AB300">
            <v>7.1428571428571425E-2</v>
          </cell>
          <cell r="AC300">
            <v>0.1221</v>
          </cell>
          <cell r="AD300">
            <v>39900</v>
          </cell>
          <cell r="AE300">
            <v>4871.79</v>
          </cell>
          <cell r="AF300">
            <v>3191022.45</v>
          </cell>
          <cell r="AH300">
            <v>110</v>
          </cell>
          <cell r="AJ300" t="str">
            <v>Semen</v>
          </cell>
          <cell r="AK300" t="str">
            <v>kg</v>
          </cell>
          <cell r="AL300">
            <v>305.3</v>
          </cell>
          <cell r="AM300">
            <v>530</v>
          </cell>
          <cell r="AN300">
            <v>161809</v>
          </cell>
          <cell r="AO300">
            <v>105984895</v>
          </cell>
          <cell r="AP300">
            <v>199971.5</v>
          </cell>
          <cell r="AQ300">
            <v>305.3</v>
          </cell>
          <cell r="AR300">
            <v>8529.9145299145293</v>
          </cell>
          <cell r="AS300">
            <v>3230.76923076923</v>
          </cell>
          <cell r="AT300">
            <v>1889.9999999999998</v>
          </cell>
        </row>
        <row r="301">
          <cell r="A301">
            <v>11020</v>
          </cell>
          <cell r="B301">
            <v>2760</v>
          </cell>
          <cell r="I301" t="str">
            <v>Concrete Vibrator ø 2.0"</v>
          </cell>
          <cell r="N301">
            <v>0.58500000000000008</v>
          </cell>
          <cell r="O301">
            <v>1</v>
          </cell>
          <cell r="P301">
            <v>1119.6581196581194</v>
          </cell>
          <cell r="Q301">
            <v>1.7094</v>
          </cell>
          <cell r="R301">
            <v>3.8083609512180931</v>
          </cell>
          <cell r="S301">
            <v>0.58500000000000008</v>
          </cell>
          <cell r="T301">
            <v>20060</v>
          </cell>
          <cell r="U301">
            <v>34290.559999999998</v>
          </cell>
          <cell r="V301">
            <v>38393703.931623921</v>
          </cell>
          <cell r="X301">
            <v>120</v>
          </cell>
          <cell r="Z301" t="str">
            <v>Kepala Tukang</v>
          </cell>
          <cell r="AA301">
            <v>0.75</v>
          </cell>
          <cell r="AB301">
            <v>0.10714285714285714</v>
          </cell>
          <cell r="AC301">
            <v>0.18310000000000001</v>
          </cell>
          <cell r="AD301">
            <v>34200</v>
          </cell>
          <cell r="AE301">
            <v>6262.02</v>
          </cell>
          <cell r="AF301">
            <v>4101623.1</v>
          </cell>
          <cell r="AH301">
            <v>40</v>
          </cell>
          <cell r="AJ301" t="str">
            <v>Batu Pecah 1/2 cm</v>
          </cell>
          <cell r="AK301" t="str">
            <v>m3</v>
          </cell>
          <cell r="AL301">
            <v>0.53280000000000005</v>
          </cell>
          <cell r="AM301">
            <v>82000</v>
          </cell>
          <cell r="AN301">
            <v>43689.599999999999</v>
          </cell>
          <cell r="AO301">
            <v>28616688</v>
          </cell>
          <cell r="AP301">
            <v>348.98400000000004</v>
          </cell>
          <cell r="AQ301">
            <v>0.53283582089552228</v>
          </cell>
          <cell r="AS301">
            <v>5299.1452991452988</v>
          </cell>
          <cell r="AT301">
            <v>3100</v>
          </cell>
        </row>
        <row r="302">
          <cell r="A302">
            <v>11030</v>
          </cell>
          <cell r="B302" t="str">
            <v>ALT</v>
          </cell>
          <cell r="I302">
            <v>0</v>
          </cell>
          <cell r="N302">
            <v>0</v>
          </cell>
          <cell r="P302">
            <v>0</v>
          </cell>
          <cell r="Q302">
            <v>0</v>
          </cell>
          <cell r="R302">
            <v>0</v>
          </cell>
          <cell r="T302">
            <v>0</v>
          </cell>
          <cell r="U302">
            <v>0</v>
          </cell>
          <cell r="V302">
            <v>0</v>
          </cell>
          <cell r="X302">
            <v>20</v>
          </cell>
          <cell r="Z302" t="str">
            <v>Tukang Batu</v>
          </cell>
          <cell r="AA302">
            <v>2</v>
          </cell>
          <cell r="AB302">
            <v>0.2857142857142857</v>
          </cell>
          <cell r="AC302">
            <v>0.4884</v>
          </cell>
          <cell r="AD302">
            <v>28000</v>
          </cell>
          <cell r="AE302">
            <v>13675.2</v>
          </cell>
          <cell r="AF302">
            <v>8957256</v>
          </cell>
          <cell r="AH302">
            <v>30</v>
          </cell>
          <cell r="AJ302" t="str">
            <v>Pasir Cor</v>
          </cell>
          <cell r="AK302" t="str">
            <v>m3</v>
          </cell>
          <cell r="AL302">
            <v>0.69320000000000004</v>
          </cell>
          <cell r="AM302">
            <v>82000</v>
          </cell>
          <cell r="AN302">
            <v>56842.400000000001</v>
          </cell>
          <cell r="AO302">
            <v>37231772</v>
          </cell>
          <cell r="AP302">
            <v>454.04600000000005</v>
          </cell>
          <cell r="AQ302">
            <v>0.69326525704809283</v>
          </cell>
          <cell r="AS302">
            <v>0</v>
          </cell>
          <cell r="AT302">
            <v>0</v>
          </cell>
        </row>
        <row r="303">
          <cell r="A303">
            <v>11040</v>
          </cell>
          <cell r="B303" t="str">
            <v>ALT</v>
          </cell>
          <cell r="I303">
            <v>0</v>
          </cell>
          <cell r="N303">
            <v>0</v>
          </cell>
          <cell r="P303">
            <v>0</v>
          </cell>
          <cell r="Q303">
            <v>0</v>
          </cell>
          <cell r="R303">
            <v>0</v>
          </cell>
          <cell r="T303">
            <v>0</v>
          </cell>
          <cell r="U303">
            <v>0</v>
          </cell>
          <cell r="V303">
            <v>0</v>
          </cell>
          <cell r="X303">
            <v>100</v>
          </cell>
          <cell r="Z303" t="str">
            <v>Pekerja</v>
          </cell>
          <cell r="AA303">
            <v>10.8</v>
          </cell>
          <cell r="AB303">
            <v>1.5428571428571429</v>
          </cell>
          <cell r="AC303">
            <v>2.6373000000000002</v>
          </cell>
          <cell r="AD303">
            <v>23275</v>
          </cell>
          <cell r="AE303">
            <v>61383.15</v>
          </cell>
          <cell r="AF303">
            <v>40205963.25</v>
          </cell>
          <cell r="AH303" t="str">
            <v>MAT</v>
          </cell>
          <cell r="AJ303">
            <v>0</v>
          </cell>
          <cell r="AK303">
            <v>0</v>
          </cell>
          <cell r="AL303">
            <v>0</v>
          </cell>
          <cell r="AM303">
            <v>0</v>
          </cell>
          <cell r="AN303">
            <v>0</v>
          </cell>
          <cell r="AO303">
            <v>0</v>
          </cell>
          <cell r="AP303">
            <v>0</v>
          </cell>
          <cell r="AS303">
            <v>0</v>
          </cell>
        </row>
        <row r="304">
          <cell r="A304">
            <v>11050</v>
          </cell>
          <cell r="B304" t="str">
            <v>ALT</v>
          </cell>
          <cell r="I304">
            <v>0</v>
          </cell>
          <cell r="N304">
            <v>0</v>
          </cell>
          <cell r="P304">
            <v>0</v>
          </cell>
          <cell r="Q304">
            <v>0</v>
          </cell>
          <cell r="R304">
            <v>0</v>
          </cell>
          <cell r="T304">
            <v>0</v>
          </cell>
          <cell r="U304">
            <v>0</v>
          </cell>
          <cell r="V304">
            <v>0</v>
          </cell>
          <cell r="X304" t="str">
            <v>UPH</v>
          </cell>
          <cell r="Z304">
            <v>0</v>
          </cell>
          <cell r="AB304">
            <v>0</v>
          </cell>
          <cell r="AC304">
            <v>0</v>
          </cell>
          <cell r="AD304">
            <v>0</v>
          </cell>
          <cell r="AE304">
            <v>0</v>
          </cell>
          <cell r="AF304">
            <v>0</v>
          </cell>
          <cell r="AH304" t="str">
            <v>MAT</v>
          </cell>
          <cell r="AJ304">
            <v>0</v>
          </cell>
          <cell r="AK304">
            <v>0</v>
          </cell>
          <cell r="AL304">
            <v>0</v>
          </cell>
          <cell r="AM304">
            <v>0</v>
          </cell>
          <cell r="AN304">
            <v>0</v>
          </cell>
          <cell r="AO304">
            <v>0</v>
          </cell>
          <cell r="AP304">
            <v>0</v>
          </cell>
          <cell r="AS304">
            <v>0</v>
          </cell>
        </row>
        <row r="305">
          <cell r="A305">
            <v>11060</v>
          </cell>
          <cell r="B305" t="str">
            <v>ALT</v>
          </cell>
          <cell r="I305">
            <v>0</v>
          </cell>
          <cell r="N305">
            <v>0</v>
          </cell>
          <cell r="P305">
            <v>0</v>
          </cell>
          <cell r="Q305">
            <v>0</v>
          </cell>
          <cell r="R305">
            <v>0</v>
          </cell>
          <cell r="T305">
            <v>0</v>
          </cell>
          <cell r="U305">
            <v>0</v>
          </cell>
          <cell r="V305">
            <v>0</v>
          </cell>
          <cell r="X305" t="str">
            <v>UPH</v>
          </cell>
          <cell r="AB305">
            <v>0</v>
          </cell>
          <cell r="AC305">
            <v>0</v>
          </cell>
          <cell r="AD305">
            <v>0</v>
          </cell>
          <cell r="AE305">
            <v>0</v>
          </cell>
          <cell r="AF305">
            <v>0</v>
          </cell>
          <cell r="AH305" t="str">
            <v>MAT</v>
          </cell>
          <cell r="AJ305">
            <v>0</v>
          </cell>
          <cell r="AK305">
            <v>0</v>
          </cell>
          <cell r="AL305">
            <v>0</v>
          </cell>
          <cell r="AM305">
            <v>0</v>
          </cell>
          <cell r="AN305">
            <v>0</v>
          </cell>
          <cell r="AO305">
            <v>0</v>
          </cell>
          <cell r="AP305">
            <v>0</v>
          </cell>
          <cell r="AS305">
            <v>0</v>
          </cell>
        </row>
        <row r="306">
          <cell r="A306">
            <v>11070</v>
          </cell>
          <cell r="B306" t="str">
            <v>ALT</v>
          </cell>
          <cell r="I306">
            <v>0</v>
          </cell>
          <cell r="N306">
            <v>0</v>
          </cell>
          <cell r="P306">
            <v>0</v>
          </cell>
          <cell r="Q306">
            <v>0</v>
          </cell>
          <cell r="R306">
            <v>0</v>
          </cell>
          <cell r="T306">
            <v>0</v>
          </cell>
          <cell r="U306">
            <v>0</v>
          </cell>
          <cell r="V306">
            <v>0</v>
          </cell>
          <cell r="X306" t="str">
            <v>UPH</v>
          </cell>
          <cell r="Z306">
            <v>0</v>
          </cell>
          <cell r="AB306">
            <v>0</v>
          </cell>
          <cell r="AC306">
            <v>0</v>
          </cell>
          <cell r="AD306">
            <v>0</v>
          </cell>
          <cell r="AE306">
            <v>0</v>
          </cell>
          <cell r="AF306">
            <v>0</v>
          </cell>
          <cell r="AH306" t="str">
            <v>MAT</v>
          </cell>
          <cell r="AJ306">
            <v>0</v>
          </cell>
          <cell r="AK306">
            <v>0</v>
          </cell>
          <cell r="AL306">
            <v>0</v>
          </cell>
          <cell r="AM306">
            <v>0</v>
          </cell>
          <cell r="AN306">
            <v>0</v>
          </cell>
          <cell r="AO306">
            <v>0</v>
          </cell>
          <cell r="AP306">
            <v>0</v>
          </cell>
          <cell r="AS306">
            <v>0</v>
          </cell>
        </row>
        <row r="307">
          <cell r="A307">
            <v>11080</v>
          </cell>
          <cell r="B307" t="str">
            <v>ALT</v>
          </cell>
          <cell r="I307">
            <v>0</v>
          </cell>
          <cell r="N307">
            <v>0</v>
          </cell>
          <cell r="P307">
            <v>0</v>
          </cell>
          <cell r="Q307">
            <v>0</v>
          </cell>
          <cell r="R307">
            <v>0</v>
          </cell>
          <cell r="T307">
            <v>0</v>
          </cell>
          <cell r="U307">
            <v>0</v>
          </cell>
          <cell r="V307">
            <v>0</v>
          </cell>
          <cell r="X307" t="str">
            <v>UPH</v>
          </cell>
          <cell r="Z307">
            <v>0</v>
          </cell>
          <cell r="AB307">
            <v>0</v>
          </cell>
          <cell r="AC307">
            <v>0</v>
          </cell>
          <cell r="AD307">
            <v>0</v>
          </cell>
          <cell r="AE307">
            <v>0</v>
          </cell>
          <cell r="AF307">
            <v>0</v>
          </cell>
          <cell r="AH307" t="str">
            <v>MAT</v>
          </cell>
          <cell r="AJ307">
            <v>0</v>
          </cell>
          <cell r="AK307">
            <v>0</v>
          </cell>
          <cell r="AL307">
            <v>0</v>
          </cell>
          <cell r="AM307">
            <v>0</v>
          </cell>
          <cell r="AN307">
            <v>0</v>
          </cell>
          <cell r="AO307">
            <v>0</v>
          </cell>
          <cell r="AP307">
            <v>0</v>
          </cell>
          <cell r="AS307">
            <v>0</v>
          </cell>
        </row>
        <row r="308">
          <cell r="A308">
            <v>11090</v>
          </cell>
          <cell r="B308" t="str">
            <v>ALT</v>
          </cell>
          <cell r="I308">
            <v>0</v>
          </cell>
          <cell r="N308">
            <v>0</v>
          </cell>
          <cell r="P308">
            <v>0</v>
          </cell>
          <cell r="Q308">
            <v>0</v>
          </cell>
          <cell r="R308">
            <v>0</v>
          </cell>
          <cell r="T308">
            <v>0</v>
          </cell>
          <cell r="U308">
            <v>0</v>
          </cell>
          <cell r="V308">
            <v>0</v>
          </cell>
          <cell r="X308" t="str">
            <v>UPH</v>
          </cell>
          <cell r="Z308">
            <v>0</v>
          </cell>
          <cell r="AB308">
            <v>0</v>
          </cell>
          <cell r="AC308">
            <v>0</v>
          </cell>
          <cell r="AD308">
            <v>0</v>
          </cell>
          <cell r="AE308">
            <v>0</v>
          </cell>
          <cell r="AF308">
            <v>0</v>
          </cell>
          <cell r="AH308" t="str">
            <v>MAT</v>
          </cell>
          <cell r="AJ308">
            <v>0</v>
          </cell>
          <cell r="AK308">
            <v>0</v>
          </cell>
          <cell r="AL308">
            <v>0</v>
          </cell>
          <cell r="AM308">
            <v>0</v>
          </cell>
          <cell r="AN308">
            <v>0</v>
          </cell>
          <cell r="AO308">
            <v>0</v>
          </cell>
          <cell r="AP308">
            <v>0</v>
          </cell>
          <cell r="AS308">
            <v>0</v>
          </cell>
        </row>
        <row r="309">
          <cell r="A309">
            <v>11100</v>
          </cell>
          <cell r="B309" t="str">
            <v>ALT</v>
          </cell>
          <cell r="I309">
            <v>0</v>
          </cell>
          <cell r="N309">
            <v>0</v>
          </cell>
          <cell r="P309">
            <v>0</v>
          </cell>
          <cell r="Q309">
            <v>0</v>
          </cell>
          <cell r="R309">
            <v>0</v>
          </cell>
          <cell r="T309">
            <v>0</v>
          </cell>
          <cell r="U309">
            <v>0</v>
          </cell>
          <cell r="V309">
            <v>0</v>
          </cell>
          <cell r="X309" t="str">
            <v>UPH</v>
          </cell>
          <cell r="Z309">
            <v>0</v>
          </cell>
          <cell r="AB309">
            <v>0</v>
          </cell>
          <cell r="AC309">
            <v>0</v>
          </cell>
          <cell r="AD309">
            <v>0</v>
          </cell>
          <cell r="AE309">
            <v>0</v>
          </cell>
          <cell r="AF309">
            <v>0</v>
          </cell>
          <cell r="AH309" t="str">
            <v>MAT</v>
          </cell>
          <cell r="AJ309">
            <v>0</v>
          </cell>
          <cell r="AK309">
            <v>0</v>
          </cell>
          <cell r="AL309">
            <v>0</v>
          </cell>
          <cell r="AM309">
            <v>0</v>
          </cell>
          <cell r="AN309">
            <v>0</v>
          </cell>
          <cell r="AO309">
            <v>0</v>
          </cell>
          <cell r="AP309">
            <v>0</v>
          </cell>
          <cell r="AS309">
            <v>0</v>
          </cell>
        </row>
        <row r="310">
          <cell r="A310">
            <v>11110</v>
          </cell>
          <cell r="B310" t="str">
            <v>ALT</v>
          </cell>
          <cell r="I310">
            <v>0</v>
          </cell>
          <cell r="N310">
            <v>0</v>
          </cell>
          <cell r="P310">
            <v>0</v>
          </cell>
          <cell r="Q310">
            <v>0</v>
          </cell>
          <cell r="R310">
            <v>0</v>
          </cell>
          <cell r="T310">
            <v>0</v>
          </cell>
          <cell r="U310">
            <v>0</v>
          </cell>
          <cell r="V310">
            <v>0</v>
          </cell>
          <cell r="X310" t="str">
            <v>UPH</v>
          </cell>
          <cell r="Z310">
            <v>0</v>
          </cell>
          <cell r="AB310">
            <v>0</v>
          </cell>
          <cell r="AC310">
            <v>0</v>
          </cell>
          <cell r="AD310">
            <v>0</v>
          </cell>
          <cell r="AE310">
            <v>0</v>
          </cell>
          <cell r="AF310">
            <v>0</v>
          </cell>
          <cell r="AH310" t="str">
            <v>MAT</v>
          </cell>
          <cell r="AJ310">
            <v>0</v>
          </cell>
          <cell r="AK310">
            <v>0</v>
          </cell>
          <cell r="AL310">
            <v>0</v>
          </cell>
          <cell r="AM310">
            <v>0</v>
          </cell>
          <cell r="AN310">
            <v>0</v>
          </cell>
          <cell r="AO310">
            <v>0</v>
          </cell>
          <cell r="AP310">
            <v>0</v>
          </cell>
          <cell r="AS310">
            <v>0</v>
          </cell>
        </row>
        <row r="311">
          <cell r="A311">
            <v>11120</v>
          </cell>
          <cell r="B311" t="str">
            <v>ALT</v>
          </cell>
          <cell r="I311">
            <v>0</v>
          </cell>
          <cell r="N311">
            <v>0</v>
          </cell>
          <cell r="P311">
            <v>0</v>
          </cell>
          <cell r="Q311">
            <v>0</v>
          </cell>
          <cell r="R311">
            <v>0</v>
          </cell>
          <cell r="T311">
            <v>0</v>
          </cell>
          <cell r="U311">
            <v>0</v>
          </cell>
          <cell r="V311">
            <v>0</v>
          </cell>
          <cell r="X311" t="str">
            <v>UPH</v>
          </cell>
          <cell r="Z311">
            <v>0</v>
          </cell>
          <cell r="AB311">
            <v>0</v>
          </cell>
          <cell r="AC311">
            <v>0</v>
          </cell>
          <cell r="AD311">
            <v>0</v>
          </cell>
          <cell r="AE311">
            <v>0</v>
          </cell>
          <cell r="AF311">
            <v>0</v>
          </cell>
          <cell r="AH311" t="str">
            <v>MAT</v>
          </cell>
          <cell r="AJ311">
            <v>0</v>
          </cell>
          <cell r="AK311">
            <v>0</v>
          </cell>
          <cell r="AL311">
            <v>0</v>
          </cell>
          <cell r="AM311">
            <v>0</v>
          </cell>
          <cell r="AN311">
            <v>0</v>
          </cell>
          <cell r="AO311">
            <v>0</v>
          </cell>
          <cell r="AP311">
            <v>0</v>
          </cell>
          <cell r="AS311">
            <v>0</v>
          </cell>
        </row>
        <row r="312">
          <cell r="A312">
            <v>11130</v>
          </cell>
          <cell r="B312" t="str">
            <v>ALT</v>
          </cell>
          <cell r="I312">
            <v>0</v>
          </cell>
          <cell r="N312">
            <v>0</v>
          </cell>
          <cell r="P312">
            <v>0</v>
          </cell>
          <cell r="Q312">
            <v>0</v>
          </cell>
          <cell r="R312">
            <v>0</v>
          </cell>
          <cell r="T312">
            <v>0</v>
          </cell>
          <cell r="U312">
            <v>0</v>
          </cell>
          <cell r="V312">
            <v>0</v>
          </cell>
          <cell r="X312" t="str">
            <v>UPH</v>
          </cell>
          <cell r="Z312">
            <v>0</v>
          </cell>
          <cell r="AB312">
            <v>0</v>
          </cell>
          <cell r="AC312">
            <v>0</v>
          </cell>
          <cell r="AD312">
            <v>0</v>
          </cell>
          <cell r="AE312">
            <v>0</v>
          </cell>
          <cell r="AF312">
            <v>0</v>
          </cell>
          <cell r="AH312" t="str">
            <v>MAT</v>
          </cell>
          <cell r="AJ312">
            <v>0</v>
          </cell>
          <cell r="AK312">
            <v>0</v>
          </cell>
          <cell r="AL312">
            <v>0</v>
          </cell>
          <cell r="AM312">
            <v>0</v>
          </cell>
          <cell r="AN312">
            <v>0</v>
          </cell>
          <cell r="AO312">
            <v>0</v>
          </cell>
          <cell r="AP312">
            <v>0</v>
          </cell>
          <cell r="AS312">
            <v>0</v>
          </cell>
        </row>
        <row r="313">
          <cell r="A313">
            <v>11140</v>
          </cell>
          <cell r="B313" t="str">
            <v>ALT</v>
          </cell>
          <cell r="I313">
            <v>0</v>
          </cell>
          <cell r="N313">
            <v>0</v>
          </cell>
          <cell r="P313">
            <v>0</v>
          </cell>
          <cell r="Q313">
            <v>0</v>
          </cell>
          <cell r="R313">
            <v>0</v>
          </cell>
          <cell r="T313">
            <v>0</v>
          </cell>
          <cell r="U313">
            <v>0</v>
          </cell>
          <cell r="V313">
            <v>0</v>
          </cell>
          <cell r="X313" t="str">
            <v>UPH</v>
          </cell>
          <cell r="Z313">
            <v>0</v>
          </cell>
          <cell r="AB313">
            <v>0</v>
          </cell>
          <cell r="AC313">
            <v>0</v>
          </cell>
          <cell r="AD313">
            <v>0</v>
          </cell>
          <cell r="AE313">
            <v>0</v>
          </cell>
          <cell r="AF313">
            <v>0</v>
          </cell>
          <cell r="AH313" t="str">
            <v>MAT</v>
          </cell>
          <cell r="AJ313">
            <v>0</v>
          </cell>
          <cell r="AK313">
            <v>0</v>
          </cell>
          <cell r="AL313">
            <v>0</v>
          </cell>
          <cell r="AM313">
            <v>0</v>
          </cell>
          <cell r="AN313">
            <v>0</v>
          </cell>
          <cell r="AO313">
            <v>0</v>
          </cell>
          <cell r="AP313">
            <v>0</v>
          </cell>
          <cell r="AS313">
            <v>0</v>
          </cell>
        </row>
        <row r="314">
          <cell r="A314">
            <v>11150</v>
          </cell>
          <cell r="B314" t="str">
            <v>ALT</v>
          </cell>
          <cell r="I314">
            <v>0</v>
          </cell>
          <cell r="N314">
            <v>0</v>
          </cell>
          <cell r="P314">
            <v>0</v>
          </cell>
          <cell r="Q314">
            <v>0</v>
          </cell>
          <cell r="R314">
            <v>0</v>
          </cell>
          <cell r="T314">
            <v>0</v>
          </cell>
          <cell r="U314">
            <v>0</v>
          </cell>
          <cell r="V314">
            <v>0</v>
          </cell>
          <cell r="X314" t="str">
            <v>UPH</v>
          </cell>
          <cell r="Z314">
            <v>0</v>
          </cell>
          <cell r="AB314">
            <v>0</v>
          </cell>
          <cell r="AC314">
            <v>0</v>
          </cell>
          <cell r="AD314">
            <v>0</v>
          </cell>
          <cell r="AE314">
            <v>0</v>
          </cell>
          <cell r="AF314">
            <v>0</v>
          </cell>
          <cell r="AH314" t="str">
            <v>MAT</v>
          </cell>
          <cell r="AJ314">
            <v>0</v>
          </cell>
          <cell r="AK314">
            <v>0</v>
          </cell>
          <cell r="AL314">
            <v>0</v>
          </cell>
          <cell r="AM314">
            <v>0</v>
          </cell>
          <cell r="AN314">
            <v>0</v>
          </cell>
          <cell r="AO314">
            <v>0</v>
          </cell>
          <cell r="AP314">
            <v>0</v>
          </cell>
          <cell r="AS314">
            <v>0</v>
          </cell>
        </row>
        <row r="315">
          <cell r="A315">
            <v>12000</v>
          </cell>
          <cell r="B315" t="str">
            <v>3.8</v>
          </cell>
          <cell r="D315" t="str">
            <v>Pasangan batu kali 1 pc : 4 ps (dgn lansiran)</v>
          </cell>
          <cell r="F315" t="str">
            <v>m3</v>
          </cell>
          <cell r="G315">
            <v>5500</v>
          </cell>
          <cell r="I315" t="str">
            <v xml:space="preserve">                                                                                                                                                                                                                                                               </v>
          </cell>
          <cell r="J315">
            <v>80</v>
          </cell>
          <cell r="K315">
            <v>7</v>
          </cell>
          <cell r="L315">
            <v>1</v>
          </cell>
          <cell r="M315">
            <v>560</v>
          </cell>
          <cell r="Q315">
            <v>346368.0172</v>
          </cell>
          <cell r="S315">
            <v>0.57650000000000001</v>
          </cell>
          <cell r="T315">
            <v>346530.00739999994</v>
          </cell>
          <cell r="U315">
            <v>53841.98</v>
          </cell>
          <cell r="V315">
            <v>513670234.17172593</v>
          </cell>
          <cell r="X315" t="str">
            <v>3.8</v>
          </cell>
          <cell r="Z315" t="str">
            <v>Prod./Jam :</v>
          </cell>
          <cell r="AA315">
            <v>0.57650000000000001</v>
          </cell>
          <cell r="AB315">
            <v>0.57650000000000001</v>
          </cell>
          <cell r="AC315">
            <v>1</v>
          </cell>
          <cell r="AE315">
            <v>41306.550000000003</v>
          </cell>
          <cell r="AF315">
            <v>227186025</v>
          </cell>
          <cell r="AH315" t="str">
            <v>3.8</v>
          </cell>
          <cell r="AN315">
            <v>228711.28999999998</v>
          </cell>
          <cell r="AO315">
            <v>1257912095</v>
          </cell>
          <cell r="AU315">
            <v>323859.81999999995</v>
          </cell>
          <cell r="AV315">
            <v>346530.00739999994</v>
          </cell>
        </row>
        <row r="316">
          <cell r="A316">
            <v>12010</v>
          </cell>
          <cell r="B316">
            <v>2480</v>
          </cell>
          <cell r="I316" t="str">
            <v>Concrete Mixer 0.3 m3</v>
          </cell>
          <cell r="N316">
            <v>0.57650000000000001</v>
          </cell>
          <cell r="O316">
            <v>1</v>
          </cell>
          <cell r="P316">
            <v>9540.3295750216821</v>
          </cell>
          <cell r="Q316">
            <v>1.7345999999999999</v>
          </cell>
          <cell r="R316">
            <v>17.036302812538718</v>
          </cell>
          <cell r="S316">
            <v>0.57650000000000001</v>
          </cell>
          <cell r="T316">
            <v>31040</v>
          </cell>
          <cell r="U316">
            <v>53841.98</v>
          </cell>
          <cell r="V316">
            <v>513670234.17172593</v>
          </cell>
          <cell r="X316">
            <v>10</v>
          </cell>
          <cell r="Z316" t="str">
            <v>Mandor</v>
          </cell>
          <cell r="AA316">
            <v>0.5</v>
          </cell>
          <cell r="AB316">
            <v>7.1428571428571425E-2</v>
          </cell>
          <cell r="AC316">
            <v>0.1239</v>
          </cell>
          <cell r="AD316">
            <v>39900</v>
          </cell>
          <cell r="AE316">
            <v>4943.6099999999997</v>
          </cell>
          <cell r="AF316">
            <v>27189855</v>
          </cell>
          <cell r="AH316">
            <v>110</v>
          </cell>
          <cell r="AJ316" t="str">
            <v>Semen</v>
          </cell>
          <cell r="AK316" t="str">
            <v>kg</v>
          </cell>
          <cell r="AL316">
            <v>154.86660000000001</v>
          </cell>
          <cell r="AM316">
            <v>530</v>
          </cell>
          <cell r="AN316">
            <v>82079.289999999994</v>
          </cell>
          <cell r="AO316">
            <v>451436094.99999994</v>
          </cell>
          <cell r="AP316">
            <v>851766.3</v>
          </cell>
          <cell r="AQ316">
            <v>154.86666666666665</v>
          </cell>
          <cell r="AR316">
            <v>3278.404163052905</v>
          </cell>
          <cell r="AS316">
            <v>3278.404163052905</v>
          </cell>
          <cell r="AT316">
            <v>1889.9999999999998</v>
          </cell>
        </row>
        <row r="317">
          <cell r="A317">
            <v>12020</v>
          </cell>
          <cell r="B317" t="str">
            <v>ALT</v>
          </cell>
          <cell r="I317">
            <v>0</v>
          </cell>
          <cell r="N317">
            <v>0</v>
          </cell>
          <cell r="P317">
            <v>0</v>
          </cell>
          <cell r="Q317">
            <v>0</v>
          </cell>
          <cell r="R317">
            <v>0</v>
          </cell>
          <cell r="T317">
            <v>0</v>
          </cell>
          <cell r="U317">
            <v>0</v>
          </cell>
          <cell r="V317">
            <v>0</v>
          </cell>
          <cell r="X317">
            <v>120</v>
          </cell>
          <cell r="Z317" t="str">
            <v>Kepala Tukang</v>
          </cell>
          <cell r="AA317">
            <v>0.75</v>
          </cell>
          <cell r="AB317">
            <v>0.10714285714285714</v>
          </cell>
          <cell r="AC317">
            <v>0.18579999999999999</v>
          </cell>
          <cell r="AD317">
            <v>34200</v>
          </cell>
          <cell r="AE317">
            <v>6354.36</v>
          </cell>
          <cell r="AF317">
            <v>34948980</v>
          </cell>
          <cell r="AH317">
            <v>20</v>
          </cell>
          <cell r="AJ317" t="str">
            <v>Pasir Pasang</v>
          </cell>
          <cell r="AK317" t="str">
            <v>m3</v>
          </cell>
          <cell r="AL317">
            <v>0.46</v>
          </cell>
          <cell r="AM317">
            <v>80000</v>
          </cell>
          <cell r="AN317">
            <v>36800</v>
          </cell>
          <cell r="AO317">
            <v>202400000</v>
          </cell>
          <cell r="AP317">
            <v>2530</v>
          </cell>
          <cell r="AQ317">
            <v>0.46</v>
          </cell>
          <cell r="AS317">
            <v>0</v>
          </cell>
          <cell r="AT317">
            <v>0</v>
          </cell>
        </row>
        <row r="318">
          <cell r="A318">
            <v>12030</v>
          </cell>
          <cell r="B318" t="str">
            <v>ALT</v>
          </cell>
          <cell r="I318">
            <v>0</v>
          </cell>
          <cell r="N318">
            <v>0</v>
          </cell>
          <cell r="P318">
            <v>0</v>
          </cell>
          <cell r="Q318">
            <v>0</v>
          </cell>
          <cell r="R318">
            <v>0</v>
          </cell>
          <cell r="T318">
            <v>0</v>
          </cell>
          <cell r="U318">
            <v>0</v>
          </cell>
          <cell r="V318">
            <v>0</v>
          </cell>
          <cell r="X318">
            <v>20</v>
          </cell>
          <cell r="Z318" t="str">
            <v>Tukang Batu</v>
          </cell>
          <cell r="AA318">
            <v>1</v>
          </cell>
          <cell r="AB318">
            <v>0.14285714285714285</v>
          </cell>
          <cell r="AC318">
            <v>0.24779999999999999</v>
          </cell>
          <cell r="AD318">
            <v>28000</v>
          </cell>
          <cell r="AE318">
            <v>6938.4</v>
          </cell>
          <cell r="AF318">
            <v>38161200</v>
          </cell>
          <cell r="AH318">
            <v>80</v>
          </cell>
          <cell r="AJ318" t="str">
            <v>Batu Belah 15/20</v>
          </cell>
          <cell r="AK318" t="str">
            <v>m3</v>
          </cell>
          <cell r="AL318">
            <v>1.1979</v>
          </cell>
          <cell r="AM318">
            <v>80000</v>
          </cell>
          <cell r="AN318">
            <v>95832</v>
          </cell>
          <cell r="AO318">
            <v>527076000</v>
          </cell>
          <cell r="AP318">
            <v>6588.45</v>
          </cell>
          <cell r="AQ318">
            <v>1.1979166666666665</v>
          </cell>
          <cell r="AS318">
            <v>0</v>
          </cell>
        </row>
        <row r="319">
          <cell r="A319">
            <v>12040</v>
          </cell>
          <cell r="B319" t="str">
            <v>ALT</v>
          </cell>
          <cell r="I319">
            <v>0</v>
          </cell>
          <cell r="N319">
            <v>0</v>
          </cell>
          <cell r="P319">
            <v>0</v>
          </cell>
          <cell r="Q319">
            <v>0</v>
          </cell>
          <cell r="R319">
            <v>0</v>
          </cell>
          <cell r="T319">
            <v>0</v>
          </cell>
          <cell r="U319">
            <v>0</v>
          </cell>
          <cell r="V319">
            <v>0</v>
          </cell>
          <cell r="X319">
            <v>100</v>
          </cell>
          <cell r="Z319" t="str">
            <v>Pekerja</v>
          </cell>
          <cell r="AA319">
            <v>4</v>
          </cell>
          <cell r="AB319">
            <v>0.5714285714285714</v>
          </cell>
          <cell r="AC319">
            <v>0.99119999999999997</v>
          </cell>
          <cell r="AD319">
            <v>23275</v>
          </cell>
          <cell r="AE319">
            <v>23070.18</v>
          </cell>
          <cell r="AF319">
            <v>126885990</v>
          </cell>
          <cell r="AH319">
            <v>1020</v>
          </cell>
          <cell r="AJ319" t="str">
            <v>Ongkos angkut dgn Gerobak , Jarak 300 m</v>
          </cell>
          <cell r="AK319" t="str">
            <v>m3</v>
          </cell>
          <cell r="AL319">
            <v>2</v>
          </cell>
          <cell r="AM319">
            <v>7000</v>
          </cell>
          <cell r="AN319">
            <v>14000</v>
          </cell>
          <cell r="AO319">
            <v>77000000</v>
          </cell>
          <cell r="AP319">
            <v>11000</v>
          </cell>
          <cell r="AQ319">
            <v>2</v>
          </cell>
          <cell r="AS319">
            <v>0</v>
          </cell>
        </row>
        <row r="320">
          <cell r="A320">
            <v>12050</v>
          </cell>
          <cell r="B320" t="str">
            <v>ALT</v>
          </cell>
          <cell r="I320">
            <v>0</v>
          </cell>
          <cell r="N320">
            <v>0</v>
          </cell>
          <cell r="P320">
            <v>0</v>
          </cell>
          <cell r="Q320">
            <v>0</v>
          </cell>
          <cell r="R320">
            <v>0</v>
          </cell>
          <cell r="T320">
            <v>0</v>
          </cell>
          <cell r="U320">
            <v>0</v>
          </cell>
          <cell r="V320">
            <v>0</v>
          </cell>
          <cell r="X320" t="str">
            <v>UPH</v>
          </cell>
          <cell r="AB320">
            <v>0</v>
          </cell>
          <cell r="AC320">
            <v>0</v>
          </cell>
          <cell r="AD320">
            <v>0</v>
          </cell>
          <cell r="AE320">
            <v>0</v>
          </cell>
          <cell r="AF320">
            <v>0</v>
          </cell>
          <cell r="AH320" t="str">
            <v>MAT</v>
          </cell>
          <cell r="AJ320">
            <v>0</v>
          </cell>
          <cell r="AK320">
            <v>0</v>
          </cell>
          <cell r="AL320">
            <v>0</v>
          </cell>
          <cell r="AM320">
            <v>0</v>
          </cell>
          <cell r="AN320">
            <v>0</v>
          </cell>
          <cell r="AO320">
            <v>0</v>
          </cell>
          <cell r="AP320">
            <v>0</v>
          </cell>
          <cell r="AS320">
            <v>0</v>
          </cell>
        </row>
        <row r="321">
          <cell r="A321">
            <v>12060</v>
          </cell>
          <cell r="B321" t="str">
            <v>ALT</v>
          </cell>
          <cell r="I321">
            <v>0</v>
          </cell>
          <cell r="N321">
            <v>0</v>
          </cell>
          <cell r="P321">
            <v>0</v>
          </cell>
          <cell r="Q321">
            <v>0</v>
          </cell>
          <cell r="R321">
            <v>0</v>
          </cell>
          <cell r="T321">
            <v>0</v>
          </cell>
          <cell r="U321">
            <v>0</v>
          </cell>
          <cell r="V321">
            <v>0</v>
          </cell>
          <cell r="X321" t="str">
            <v>UPH</v>
          </cell>
          <cell r="Z321">
            <v>0</v>
          </cell>
          <cell r="AB321">
            <v>0</v>
          </cell>
          <cell r="AC321">
            <v>0</v>
          </cell>
          <cell r="AD321">
            <v>0</v>
          </cell>
          <cell r="AE321">
            <v>0</v>
          </cell>
          <cell r="AF321">
            <v>0</v>
          </cell>
          <cell r="AH321" t="str">
            <v>MAT</v>
          </cell>
          <cell r="AJ321">
            <v>0</v>
          </cell>
          <cell r="AK321">
            <v>0</v>
          </cell>
          <cell r="AL321">
            <v>0</v>
          </cell>
          <cell r="AM321">
            <v>0</v>
          </cell>
          <cell r="AN321">
            <v>0</v>
          </cell>
          <cell r="AO321">
            <v>0</v>
          </cell>
          <cell r="AP321">
            <v>0</v>
          </cell>
          <cell r="AS321">
            <v>0</v>
          </cell>
        </row>
        <row r="322">
          <cell r="A322">
            <v>12070</v>
          </cell>
          <cell r="B322" t="str">
            <v>ALT</v>
          </cell>
          <cell r="I322">
            <v>0</v>
          </cell>
          <cell r="N322">
            <v>0</v>
          </cell>
          <cell r="P322">
            <v>0</v>
          </cell>
          <cell r="Q322">
            <v>0</v>
          </cell>
          <cell r="R322">
            <v>0</v>
          </cell>
          <cell r="T322">
            <v>0</v>
          </cell>
          <cell r="U322">
            <v>0</v>
          </cell>
          <cell r="V322">
            <v>0</v>
          </cell>
          <cell r="X322" t="str">
            <v>UPH</v>
          </cell>
          <cell r="Z322">
            <v>0</v>
          </cell>
          <cell r="AB322">
            <v>0</v>
          </cell>
          <cell r="AC322">
            <v>0</v>
          </cell>
          <cell r="AD322">
            <v>0</v>
          </cell>
          <cell r="AE322">
            <v>0</v>
          </cell>
          <cell r="AF322">
            <v>0</v>
          </cell>
          <cell r="AH322" t="str">
            <v>MAT</v>
          </cell>
          <cell r="AJ322">
            <v>0</v>
          </cell>
          <cell r="AK322">
            <v>0</v>
          </cell>
          <cell r="AL322">
            <v>0</v>
          </cell>
          <cell r="AM322">
            <v>0</v>
          </cell>
          <cell r="AN322">
            <v>0</v>
          </cell>
          <cell r="AO322">
            <v>0</v>
          </cell>
          <cell r="AP322">
            <v>0</v>
          </cell>
          <cell r="AS322">
            <v>0</v>
          </cell>
        </row>
        <row r="323">
          <cell r="A323">
            <v>12080</v>
          </cell>
          <cell r="B323" t="str">
            <v>ALT</v>
          </cell>
          <cell r="I323">
            <v>0</v>
          </cell>
          <cell r="N323">
            <v>0</v>
          </cell>
          <cell r="P323">
            <v>0</v>
          </cell>
          <cell r="Q323">
            <v>0</v>
          </cell>
          <cell r="R323">
            <v>0</v>
          </cell>
          <cell r="T323">
            <v>0</v>
          </cell>
          <cell r="U323">
            <v>0</v>
          </cell>
          <cell r="V323">
            <v>0</v>
          </cell>
          <cell r="X323" t="str">
            <v>UPH</v>
          </cell>
          <cell r="Z323">
            <v>0</v>
          </cell>
          <cell r="AB323">
            <v>0</v>
          </cell>
          <cell r="AC323">
            <v>0</v>
          </cell>
          <cell r="AD323">
            <v>0</v>
          </cell>
          <cell r="AE323">
            <v>0</v>
          </cell>
          <cell r="AF323">
            <v>0</v>
          </cell>
          <cell r="AH323" t="str">
            <v>MAT</v>
          </cell>
          <cell r="AJ323">
            <v>0</v>
          </cell>
          <cell r="AK323">
            <v>0</v>
          </cell>
          <cell r="AL323">
            <v>0</v>
          </cell>
          <cell r="AM323">
            <v>0</v>
          </cell>
          <cell r="AN323">
            <v>0</v>
          </cell>
          <cell r="AO323">
            <v>0</v>
          </cell>
          <cell r="AP323">
            <v>0</v>
          </cell>
          <cell r="AS323">
            <v>0</v>
          </cell>
        </row>
        <row r="324">
          <cell r="A324">
            <v>12090</v>
          </cell>
          <cell r="B324" t="str">
            <v>ALT</v>
          </cell>
          <cell r="I324">
            <v>0</v>
          </cell>
          <cell r="N324">
            <v>0</v>
          </cell>
          <cell r="P324">
            <v>0</v>
          </cell>
          <cell r="Q324">
            <v>0</v>
          </cell>
          <cell r="R324">
            <v>0</v>
          </cell>
          <cell r="T324">
            <v>0</v>
          </cell>
          <cell r="U324">
            <v>0</v>
          </cell>
          <cell r="V324">
            <v>0</v>
          </cell>
          <cell r="X324" t="str">
            <v>UPH</v>
          </cell>
          <cell r="Z324">
            <v>0</v>
          </cell>
          <cell r="AB324">
            <v>0</v>
          </cell>
          <cell r="AC324">
            <v>0</v>
          </cell>
          <cell r="AD324">
            <v>0</v>
          </cell>
          <cell r="AE324">
            <v>0</v>
          </cell>
          <cell r="AF324">
            <v>0</v>
          </cell>
          <cell r="AH324" t="str">
            <v>MAT</v>
          </cell>
          <cell r="AJ324">
            <v>0</v>
          </cell>
          <cell r="AK324">
            <v>0</v>
          </cell>
          <cell r="AL324">
            <v>0</v>
          </cell>
          <cell r="AM324">
            <v>0</v>
          </cell>
          <cell r="AN324">
            <v>0</v>
          </cell>
          <cell r="AO324">
            <v>0</v>
          </cell>
          <cell r="AP324">
            <v>0</v>
          </cell>
          <cell r="AS324">
            <v>0</v>
          </cell>
        </row>
        <row r="325">
          <cell r="A325">
            <v>12100</v>
          </cell>
          <cell r="B325" t="str">
            <v>ALT</v>
          </cell>
          <cell r="I325">
            <v>0</v>
          </cell>
          <cell r="N325">
            <v>0</v>
          </cell>
          <cell r="P325">
            <v>0</v>
          </cell>
          <cell r="Q325">
            <v>0</v>
          </cell>
          <cell r="R325">
            <v>0</v>
          </cell>
          <cell r="T325">
            <v>0</v>
          </cell>
          <cell r="U325">
            <v>0</v>
          </cell>
          <cell r="V325">
            <v>0</v>
          </cell>
          <cell r="X325" t="str">
            <v>UPH</v>
          </cell>
          <cell r="Z325">
            <v>0</v>
          </cell>
          <cell r="AB325">
            <v>0</v>
          </cell>
          <cell r="AC325">
            <v>0</v>
          </cell>
          <cell r="AD325">
            <v>0</v>
          </cell>
          <cell r="AE325">
            <v>0</v>
          </cell>
          <cell r="AF325">
            <v>0</v>
          </cell>
          <cell r="AH325" t="str">
            <v>MAT</v>
          </cell>
          <cell r="AJ325">
            <v>0</v>
          </cell>
          <cell r="AK325">
            <v>0</v>
          </cell>
          <cell r="AL325">
            <v>0</v>
          </cell>
          <cell r="AM325">
            <v>0</v>
          </cell>
          <cell r="AN325">
            <v>0</v>
          </cell>
          <cell r="AO325">
            <v>0</v>
          </cell>
          <cell r="AP325">
            <v>0</v>
          </cell>
          <cell r="AS325">
            <v>0</v>
          </cell>
        </row>
        <row r="326">
          <cell r="A326">
            <v>12110</v>
          </cell>
          <cell r="B326" t="str">
            <v>ALT</v>
          </cell>
          <cell r="I326">
            <v>0</v>
          </cell>
          <cell r="N326">
            <v>0</v>
          </cell>
          <cell r="P326">
            <v>0</v>
          </cell>
          <cell r="Q326">
            <v>0</v>
          </cell>
          <cell r="R326">
            <v>0</v>
          </cell>
          <cell r="T326">
            <v>0</v>
          </cell>
          <cell r="U326">
            <v>0</v>
          </cell>
          <cell r="V326">
            <v>0</v>
          </cell>
          <cell r="X326" t="str">
            <v>UPH</v>
          </cell>
          <cell r="Z326">
            <v>0</v>
          </cell>
          <cell r="AB326">
            <v>0</v>
          </cell>
          <cell r="AC326">
            <v>0</v>
          </cell>
          <cell r="AD326">
            <v>0</v>
          </cell>
          <cell r="AE326">
            <v>0</v>
          </cell>
          <cell r="AF326">
            <v>0</v>
          </cell>
          <cell r="AH326" t="str">
            <v>MAT</v>
          </cell>
          <cell r="AJ326">
            <v>0</v>
          </cell>
          <cell r="AK326">
            <v>0</v>
          </cell>
          <cell r="AL326">
            <v>0</v>
          </cell>
          <cell r="AM326">
            <v>0</v>
          </cell>
          <cell r="AN326">
            <v>0</v>
          </cell>
          <cell r="AO326">
            <v>0</v>
          </cell>
          <cell r="AP326">
            <v>0</v>
          </cell>
          <cell r="AS326">
            <v>0</v>
          </cell>
        </row>
        <row r="327">
          <cell r="A327">
            <v>12120</v>
          </cell>
          <cell r="B327" t="str">
            <v>ALT</v>
          </cell>
          <cell r="I327">
            <v>0</v>
          </cell>
          <cell r="N327">
            <v>0</v>
          </cell>
          <cell r="P327">
            <v>0</v>
          </cell>
          <cell r="Q327">
            <v>0</v>
          </cell>
          <cell r="R327">
            <v>0</v>
          </cell>
          <cell r="T327">
            <v>0</v>
          </cell>
          <cell r="U327">
            <v>0</v>
          </cell>
          <cell r="V327">
            <v>0</v>
          </cell>
          <cell r="X327" t="str">
            <v>UPH</v>
          </cell>
          <cell r="Z327">
            <v>0</v>
          </cell>
          <cell r="AB327">
            <v>0</v>
          </cell>
          <cell r="AC327">
            <v>0</v>
          </cell>
          <cell r="AD327">
            <v>0</v>
          </cell>
          <cell r="AE327">
            <v>0</v>
          </cell>
          <cell r="AF327">
            <v>0</v>
          </cell>
          <cell r="AH327" t="str">
            <v>MAT</v>
          </cell>
          <cell r="AJ327">
            <v>0</v>
          </cell>
          <cell r="AK327">
            <v>0</v>
          </cell>
          <cell r="AL327">
            <v>0</v>
          </cell>
          <cell r="AM327">
            <v>0</v>
          </cell>
          <cell r="AN327">
            <v>0</v>
          </cell>
          <cell r="AO327">
            <v>0</v>
          </cell>
          <cell r="AP327">
            <v>0</v>
          </cell>
          <cell r="AS327">
            <v>0</v>
          </cell>
        </row>
        <row r="328">
          <cell r="A328">
            <v>12130</v>
          </cell>
          <cell r="B328" t="str">
            <v>ALT</v>
          </cell>
          <cell r="I328">
            <v>0</v>
          </cell>
          <cell r="N328">
            <v>0</v>
          </cell>
          <cell r="P328">
            <v>0</v>
          </cell>
          <cell r="Q328">
            <v>0</v>
          </cell>
          <cell r="R328">
            <v>0</v>
          </cell>
          <cell r="T328">
            <v>0</v>
          </cell>
          <cell r="U328">
            <v>0</v>
          </cell>
          <cell r="V328">
            <v>0</v>
          </cell>
          <cell r="X328" t="str">
            <v>UPH</v>
          </cell>
          <cell r="Z328">
            <v>0</v>
          </cell>
          <cell r="AB328">
            <v>0</v>
          </cell>
          <cell r="AC328">
            <v>0</v>
          </cell>
          <cell r="AD328">
            <v>0</v>
          </cell>
          <cell r="AE328">
            <v>0</v>
          </cell>
          <cell r="AF328">
            <v>0</v>
          </cell>
          <cell r="AH328" t="str">
            <v>MAT</v>
          </cell>
          <cell r="AJ328">
            <v>0</v>
          </cell>
          <cell r="AK328">
            <v>0</v>
          </cell>
          <cell r="AL328">
            <v>0</v>
          </cell>
          <cell r="AM328">
            <v>0</v>
          </cell>
          <cell r="AN328">
            <v>0</v>
          </cell>
          <cell r="AO328">
            <v>0</v>
          </cell>
          <cell r="AP328">
            <v>0</v>
          </cell>
          <cell r="AS328">
            <v>0</v>
          </cell>
        </row>
        <row r="329">
          <cell r="A329">
            <v>12140</v>
          </cell>
          <cell r="B329" t="str">
            <v>ALT</v>
          </cell>
          <cell r="I329">
            <v>0</v>
          </cell>
          <cell r="N329">
            <v>0</v>
          </cell>
          <cell r="P329">
            <v>0</v>
          </cell>
          <cell r="Q329">
            <v>0</v>
          </cell>
          <cell r="R329">
            <v>0</v>
          </cell>
          <cell r="T329">
            <v>0</v>
          </cell>
          <cell r="U329">
            <v>0</v>
          </cell>
          <cell r="V329">
            <v>0</v>
          </cell>
          <cell r="X329" t="str">
            <v>UPH</v>
          </cell>
          <cell r="Z329">
            <v>0</v>
          </cell>
          <cell r="AB329">
            <v>0</v>
          </cell>
          <cell r="AC329">
            <v>0</v>
          </cell>
          <cell r="AD329">
            <v>0</v>
          </cell>
          <cell r="AE329">
            <v>0</v>
          </cell>
          <cell r="AF329">
            <v>0</v>
          </cell>
          <cell r="AH329" t="str">
            <v>MAT</v>
          </cell>
          <cell r="AJ329">
            <v>0</v>
          </cell>
          <cell r="AK329">
            <v>0</v>
          </cell>
          <cell r="AL329">
            <v>0</v>
          </cell>
          <cell r="AM329">
            <v>0</v>
          </cell>
          <cell r="AN329">
            <v>0</v>
          </cell>
          <cell r="AO329">
            <v>0</v>
          </cell>
          <cell r="AP329">
            <v>0</v>
          </cell>
          <cell r="AS329">
            <v>0</v>
          </cell>
        </row>
        <row r="330">
          <cell r="A330">
            <v>12150</v>
          </cell>
          <cell r="B330" t="str">
            <v>ALT</v>
          </cell>
          <cell r="I330">
            <v>0</v>
          </cell>
          <cell r="N330">
            <v>0</v>
          </cell>
          <cell r="P330">
            <v>0</v>
          </cell>
          <cell r="Q330">
            <v>0</v>
          </cell>
          <cell r="R330">
            <v>0</v>
          </cell>
          <cell r="T330">
            <v>0</v>
          </cell>
          <cell r="U330">
            <v>0</v>
          </cell>
          <cell r="V330">
            <v>0</v>
          </cell>
          <cell r="X330" t="str">
            <v>UPH</v>
          </cell>
          <cell r="Z330">
            <v>0</v>
          </cell>
          <cell r="AB330">
            <v>0</v>
          </cell>
          <cell r="AC330">
            <v>0</v>
          </cell>
          <cell r="AD330">
            <v>0</v>
          </cell>
          <cell r="AE330">
            <v>0</v>
          </cell>
          <cell r="AF330">
            <v>0</v>
          </cell>
          <cell r="AH330" t="str">
            <v>MAT</v>
          </cell>
          <cell r="AJ330">
            <v>0</v>
          </cell>
          <cell r="AK330">
            <v>0</v>
          </cell>
          <cell r="AL330">
            <v>0</v>
          </cell>
          <cell r="AM330">
            <v>0</v>
          </cell>
          <cell r="AN330">
            <v>0</v>
          </cell>
          <cell r="AO330">
            <v>0</v>
          </cell>
          <cell r="AP330">
            <v>0</v>
          </cell>
          <cell r="AS330">
            <v>0</v>
          </cell>
        </row>
        <row r="331">
          <cell r="A331" t="e">
            <v>#REF!</v>
          </cell>
          <cell r="B331" t="e">
            <v>#REF!</v>
          </cell>
          <cell r="D331" t="e">
            <v>#REF!</v>
          </cell>
          <cell r="F331" t="e">
            <v>#REF!</v>
          </cell>
          <cell r="G331" t="e">
            <v>#REF!</v>
          </cell>
          <cell r="I331" t="str">
            <v xml:space="preserve">                                                                                                                                                                                                                                                               </v>
          </cell>
          <cell r="J331">
            <v>10</v>
          </cell>
          <cell r="K331">
            <v>7</v>
          </cell>
          <cell r="L331">
            <v>1</v>
          </cell>
          <cell r="M331">
            <v>70</v>
          </cell>
          <cell r="S331">
            <v>0.57799999999999996</v>
          </cell>
          <cell r="T331" t="e">
            <v>#REF!</v>
          </cell>
          <cell r="U331" t="e">
            <v>#REF!</v>
          </cell>
          <cell r="V331" t="e">
            <v>#REF!</v>
          </cell>
          <cell r="X331" t="e">
            <v>#REF!</v>
          </cell>
          <cell r="Z331" t="str">
            <v>Prod./Jam :</v>
          </cell>
          <cell r="AA331">
            <v>0.57799999999999996</v>
          </cell>
          <cell r="AB331">
            <v>0.57799999999999996</v>
          </cell>
          <cell r="AC331">
            <v>1</v>
          </cell>
          <cell r="AE331">
            <v>53964.36</v>
          </cell>
          <cell r="AF331" t="e">
            <v>#REF!</v>
          </cell>
          <cell r="AH331" t="e">
            <v>#REF!</v>
          </cell>
          <cell r="AN331">
            <v>214711.28999999998</v>
          </cell>
          <cell r="AO331" t="e">
            <v>#REF!</v>
          </cell>
          <cell r="AU331" t="e">
            <v>#REF!</v>
          </cell>
          <cell r="AV331" t="e">
            <v>#REF!</v>
          </cell>
        </row>
        <row r="332">
          <cell r="A332" t="e">
            <v>#REF!</v>
          </cell>
          <cell r="B332">
            <v>2480</v>
          </cell>
          <cell r="I332" t="str">
            <v>Concrete Mixer 0.3 m3</v>
          </cell>
          <cell r="N332">
            <v>0.57799999999999996</v>
          </cell>
          <cell r="O332">
            <v>1</v>
          </cell>
          <cell r="P332" t="e">
            <v>#REF!</v>
          </cell>
          <cell r="Q332" t="e">
            <v>#REF!</v>
          </cell>
          <cell r="R332" t="e">
            <v>#REF!</v>
          </cell>
          <cell r="S332">
            <v>0.57799999999999996</v>
          </cell>
          <cell r="T332">
            <v>31040</v>
          </cell>
          <cell r="U332" t="e">
            <v>#REF!</v>
          </cell>
          <cell r="V332" t="e">
            <v>#REF!</v>
          </cell>
          <cell r="X332">
            <v>10</v>
          </cell>
          <cell r="Z332" t="str">
            <v>Mandor</v>
          </cell>
          <cell r="AA332">
            <v>0.5</v>
          </cell>
          <cell r="AB332">
            <v>7.1428571428571425E-2</v>
          </cell>
          <cell r="AC332">
            <v>0.1235</v>
          </cell>
          <cell r="AD332">
            <v>39900</v>
          </cell>
          <cell r="AE332">
            <v>4927.6499999999996</v>
          </cell>
          <cell r="AF332" t="e">
            <v>#REF!</v>
          </cell>
          <cell r="AH332">
            <v>110</v>
          </cell>
          <cell r="AJ332" t="str">
            <v>Semen</v>
          </cell>
          <cell r="AK332" t="str">
            <v>kg</v>
          </cell>
          <cell r="AL332">
            <v>154.86660000000001</v>
          </cell>
          <cell r="AM332">
            <v>530</v>
          </cell>
          <cell r="AN332">
            <v>82079.289999999994</v>
          </cell>
          <cell r="AO332" t="e">
            <v>#REF!</v>
          </cell>
          <cell r="AP332" t="e">
            <v>#REF!</v>
          </cell>
          <cell r="AQ332">
            <v>154.86666666666665</v>
          </cell>
          <cell r="AR332">
            <v>3269.8961937716263</v>
          </cell>
          <cell r="AS332">
            <v>3269.8961937716263</v>
          </cell>
          <cell r="AT332">
            <v>1889.9999999999998</v>
          </cell>
        </row>
        <row r="333">
          <cell r="A333" t="e">
            <v>#REF!</v>
          </cell>
          <cell r="B333" t="str">
            <v>ALT</v>
          </cell>
          <cell r="I333">
            <v>0</v>
          </cell>
          <cell r="N333">
            <v>0</v>
          </cell>
          <cell r="P333">
            <v>0</v>
          </cell>
          <cell r="Q333">
            <v>0</v>
          </cell>
          <cell r="R333">
            <v>0</v>
          </cell>
          <cell r="T333">
            <v>0</v>
          </cell>
          <cell r="U333">
            <v>0</v>
          </cell>
          <cell r="V333">
            <v>0</v>
          </cell>
          <cell r="X333">
            <v>120</v>
          </cell>
          <cell r="Z333" t="str">
            <v>Kepala Tukang</v>
          </cell>
          <cell r="AA333">
            <v>0.75</v>
          </cell>
          <cell r="AB333">
            <v>0.10714285714285714</v>
          </cell>
          <cell r="AC333">
            <v>0.18529999999999999</v>
          </cell>
          <cell r="AD333">
            <v>34200</v>
          </cell>
          <cell r="AE333">
            <v>6337.26</v>
          </cell>
          <cell r="AF333" t="e">
            <v>#REF!</v>
          </cell>
          <cell r="AH333">
            <v>20</v>
          </cell>
          <cell r="AJ333" t="str">
            <v>Pasir Pasang</v>
          </cell>
          <cell r="AK333" t="str">
            <v>m3</v>
          </cell>
          <cell r="AL333">
            <v>0.46</v>
          </cell>
          <cell r="AM333">
            <v>80000</v>
          </cell>
          <cell r="AN333">
            <v>36800</v>
          </cell>
          <cell r="AO333" t="e">
            <v>#REF!</v>
          </cell>
          <cell r="AP333" t="e">
            <v>#REF!</v>
          </cell>
          <cell r="AQ333">
            <v>0.46</v>
          </cell>
          <cell r="AS333">
            <v>0</v>
          </cell>
          <cell r="AT333">
            <v>0</v>
          </cell>
        </row>
        <row r="334">
          <cell r="A334" t="e">
            <v>#REF!</v>
          </cell>
          <cell r="B334" t="str">
            <v>ALT</v>
          </cell>
          <cell r="I334">
            <v>0</v>
          </cell>
          <cell r="N334">
            <v>0</v>
          </cell>
          <cell r="P334">
            <v>0</v>
          </cell>
          <cell r="Q334">
            <v>0</v>
          </cell>
          <cell r="R334">
            <v>0</v>
          </cell>
          <cell r="T334">
            <v>0</v>
          </cell>
          <cell r="U334">
            <v>0</v>
          </cell>
          <cell r="V334">
            <v>0</v>
          </cell>
          <cell r="X334">
            <v>20</v>
          </cell>
          <cell r="Z334" t="str">
            <v>Tukang Batu</v>
          </cell>
          <cell r="AA334">
            <v>1</v>
          </cell>
          <cell r="AB334">
            <v>0.14285714285714285</v>
          </cell>
          <cell r="AC334">
            <v>0.24709999999999999</v>
          </cell>
          <cell r="AD334">
            <v>28000</v>
          </cell>
          <cell r="AE334">
            <v>6918.8</v>
          </cell>
          <cell r="AF334" t="e">
            <v>#REF!</v>
          </cell>
          <cell r="AH334">
            <v>80</v>
          </cell>
          <cell r="AJ334" t="str">
            <v>Batu Belah 15/20</v>
          </cell>
          <cell r="AK334" t="str">
            <v>m3</v>
          </cell>
          <cell r="AL334">
            <v>1.1979</v>
          </cell>
          <cell r="AM334">
            <v>80000</v>
          </cell>
          <cell r="AN334">
            <v>95832</v>
          </cell>
          <cell r="AO334" t="e">
            <v>#REF!</v>
          </cell>
          <cell r="AP334" t="e">
            <v>#REF!</v>
          </cell>
          <cell r="AQ334">
            <v>1.1979166666666665</v>
          </cell>
          <cell r="AS334">
            <v>0</v>
          </cell>
        </row>
        <row r="335">
          <cell r="A335" t="e">
            <v>#REF!</v>
          </cell>
          <cell r="B335" t="str">
            <v>ALT</v>
          </cell>
          <cell r="I335">
            <v>0</v>
          </cell>
          <cell r="N335">
            <v>0</v>
          </cell>
          <cell r="P335">
            <v>0</v>
          </cell>
          <cell r="Q335">
            <v>0</v>
          </cell>
          <cell r="R335">
            <v>0</v>
          </cell>
          <cell r="T335">
            <v>0</v>
          </cell>
          <cell r="U335">
            <v>0</v>
          </cell>
          <cell r="V335">
            <v>0</v>
          </cell>
          <cell r="X335">
            <v>100</v>
          </cell>
          <cell r="Z335" t="str">
            <v>Pekerja</v>
          </cell>
          <cell r="AA335">
            <v>6.22</v>
          </cell>
          <cell r="AB335">
            <v>0.88857142857142846</v>
          </cell>
          <cell r="AC335">
            <v>1.5373000000000001</v>
          </cell>
          <cell r="AD335">
            <v>23275</v>
          </cell>
          <cell r="AE335">
            <v>35780.65</v>
          </cell>
          <cell r="AF335" t="e">
            <v>#REF!</v>
          </cell>
          <cell r="AH335" t="str">
            <v>MAT</v>
          </cell>
          <cell r="AJ335">
            <v>0</v>
          </cell>
          <cell r="AK335">
            <v>0</v>
          </cell>
          <cell r="AL335">
            <v>0</v>
          </cell>
          <cell r="AM335">
            <v>0</v>
          </cell>
          <cell r="AN335">
            <v>0</v>
          </cell>
          <cell r="AO335" t="e">
            <v>#REF!</v>
          </cell>
          <cell r="AP335" t="e">
            <v>#REF!</v>
          </cell>
          <cell r="AS335">
            <v>0</v>
          </cell>
        </row>
        <row r="336">
          <cell r="A336" t="e">
            <v>#REF!</v>
          </cell>
          <cell r="B336" t="str">
            <v>ALT</v>
          </cell>
          <cell r="I336">
            <v>0</v>
          </cell>
          <cell r="N336">
            <v>0</v>
          </cell>
          <cell r="P336">
            <v>0</v>
          </cell>
          <cell r="Q336">
            <v>0</v>
          </cell>
          <cell r="R336">
            <v>0</v>
          </cell>
          <cell r="T336">
            <v>0</v>
          </cell>
          <cell r="U336">
            <v>0</v>
          </cell>
          <cell r="V336">
            <v>0</v>
          </cell>
          <cell r="X336" t="str">
            <v>UPH</v>
          </cell>
          <cell r="AB336">
            <v>0</v>
          </cell>
          <cell r="AC336">
            <v>0</v>
          </cell>
          <cell r="AD336">
            <v>0</v>
          </cell>
          <cell r="AE336">
            <v>0</v>
          </cell>
          <cell r="AF336" t="e">
            <v>#REF!</v>
          </cell>
          <cell r="AH336" t="str">
            <v>MAT</v>
          </cell>
          <cell r="AJ336">
            <v>0</v>
          </cell>
          <cell r="AK336">
            <v>0</v>
          </cell>
          <cell r="AL336">
            <v>0</v>
          </cell>
          <cell r="AM336">
            <v>0</v>
          </cell>
          <cell r="AN336">
            <v>0</v>
          </cell>
          <cell r="AO336" t="e">
            <v>#REF!</v>
          </cell>
          <cell r="AP336" t="e">
            <v>#REF!</v>
          </cell>
          <cell r="AS336">
            <v>0</v>
          </cell>
        </row>
        <row r="337">
          <cell r="A337" t="e">
            <v>#REF!</v>
          </cell>
          <cell r="B337" t="str">
            <v>ALT</v>
          </cell>
          <cell r="I337">
            <v>0</v>
          </cell>
          <cell r="N337">
            <v>0</v>
          </cell>
          <cell r="P337">
            <v>0</v>
          </cell>
          <cell r="Q337">
            <v>0</v>
          </cell>
          <cell r="R337">
            <v>0</v>
          </cell>
          <cell r="T337">
            <v>0</v>
          </cell>
          <cell r="U337">
            <v>0</v>
          </cell>
          <cell r="V337">
            <v>0</v>
          </cell>
          <cell r="X337" t="str">
            <v>UPH</v>
          </cell>
          <cell r="Z337">
            <v>0</v>
          </cell>
          <cell r="AB337">
            <v>0</v>
          </cell>
          <cell r="AC337">
            <v>0</v>
          </cell>
          <cell r="AD337">
            <v>0</v>
          </cell>
          <cell r="AE337">
            <v>0</v>
          </cell>
          <cell r="AF337" t="e">
            <v>#REF!</v>
          </cell>
          <cell r="AH337" t="str">
            <v>MAT</v>
          </cell>
          <cell r="AJ337">
            <v>0</v>
          </cell>
          <cell r="AK337">
            <v>0</v>
          </cell>
          <cell r="AL337">
            <v>0</v>
          </cell>
          <cell r="AM337">
            <v>0</v>
          </cell>
          <cell r="AN337">
            <v>0</v>
          </cell>
          <cell r="AO337" t="e">
            <v>#REF!</v>
          </cell>
          <cell r="AP337" t="e">
            <v>#REF!</v>
          </cell>
          <cell r="AS337">
            <v>0</v>
          </cell>
        </row>
        <row r="338">
          <cell r="A338" t="e">
            <v>#REF!</v>
          </cell>
          <cell r="B338" t="str">
            <v>ALT</v>
          </cell>
          <cell r="I338">
            <v>0</v>
          </cell>
          <cell r="N338">
            <v>0</v>
          </cell>
          <cell r="P338">
            <v>0</v>
          </cell>
          <cell r="Q338">
            <v>0</v>
          </cell>
          <cell r="R338">
            <v>0</v>
          </cell>
          <cell r="T338">
            <v>0</v>
          </cell>
          <cell r="U338">
            <v>0</v>
          </cell>
          <cell r="V338">
            <v>0</v>
          </cell>
          <cell r="X338" t="str">
            <v>UPH</v>
          </cell>
          <cell r="Z338">
            <v>0</v>
          </cell>
          <cell r="AB338">
            <v>0</v>
          </cell>
          <cell r="AC338">
            <v>0</v>
          </cell>
          <cell r="AD338">
            <v>0</v>
          </cell>
          <cell r="AE338">
            <v>0</v>
          </cell>
          <cell r="AF338" t="e">
            <v>#REF!</v>
          </cell>
          <cell r="AH338" t="str">
            <v>MAT</v>
          </cell>
          <cell r="AJ338">
            <v>0</v>
          </cell>
          <cell r="AK338">
            <v>0</v>
          </cell>
          <cell r="AL338">
            <v>0</v>
          </cell>
          <cell r="AM338">
            <v>0</v>
          </cell>
          <cell r="AN338">
            <v>0</v>
          </cell>
          <cell r="AO338" t="e">
            <v>#REF!</v>
          </cell>
          <cell r="AP338" t="e">
            <v>#REF!</v>
          </cell>
          <cell r="AS338">
            <v>0</v>
          </cell>
        </row>
        <row r="339">
          <cell r="A339" t="e">
            <v>#REF!</v>
          </cell>
          <cell r="B339" t="str">
            <v>ALT</v>
          </cell>
          <cell r="I339">
            <v>0</v>
          </cell>
          <cell r="N339">
            <v>0</v>
          </cell>
          <cell r="P339">
            <v>0</v>
          </cell>
          <cell r="Q339">
            <v>0</v>
          </cell>
          <cell r="R339">
            <v>0</v>
          </cell>
          <cell r="T339">
            <v>0</v>
          </cell>
          <cell r="U339">
            <v>0</v>
          </cell>
          <cell r="V339">
            <v>0</v>
          </cell>
          <cell r="X339" t="str">
            <v>UPH</v>
          </cell>
          <cell r="Z339">
            <v>0</v>
          </cell>
          <cell r="AB339">
            <v>0</v>
          </cell>
          <cell r="AC339">
            <v>0</v>
          </cell>
          <cell r="AD339">
            <v>0</v>
          </cell>
          <cell r="AE339">
            <v>0</v>
          </cell>
          <cell r="AF339" t="e">
            <v>#REF!</v>
          </cell>
          <cell r="AH339" t="str">
            <v>MAT</v>
          </cell>
          <cell r="AJ339">
            <v>0</v>
          </cell>
          <cell r="AK339">
            <v>0</v>
          </cell>
          <cell r="AL339">
            <v>0</v>
          </cell>
          <cell r="AM339">
            <v>0</v>
          </cell>
          <cell r="AN339">
            <v>0</v>
          </cell>
          <cell r="AO339" t="e">
            <v>#REF!</v>
          </cell>
          <cell r="AP339" t="e">
            <v>#REF!</v>
          </cell>
          <cell r="AS339">
            <v>0</v>
          </cell>
        </row>
        <row r="340">
          <cell r="A340" t="e">
            <v>#REF!</v>
          </cell>
          <cell r="B340" t="str">
            <v>ALT</v>
          </cell>
          <cell r="I340">
            <v>0</v>
          </cell>
          <cell r="N340">
            <v>0</v>
          </cell>
          <cell r="P340">
            <v>0</v>
          </cell>
          <cell r="Q340">
            <v>0</v>
          </cell>
          <cell r="R340">
            <v>0</v>
          </cell>
          <cell r="T340">
            <v>0</v>
          </cell>
          <cell r="U340">
            <v>0</v>
          </cell>
          <cell r="V340">
            <v>0</v>
          </cell>
          <cell r="X340" t="str">
            <v>UPH</v>
          </cell>
          <cell r="Z340">
            <v>0</v>
          </cell>
          <cell r="AB340">
            <v>0</v>
          </cell>
          <cell r="AC340">
            <v>0</v>
          </cell>
          <cell r="AD340">
            <v>0</v>
          </cell>
          <cell r="AE340">
            <v>0</v>
          </cell>
          <cell r="AF340" t="e">
            <v>#REF!</v>
          </cell>
          <cell r="AH340" t="str">
            <v>MAT</v>
          </cell>
          <cell r="AJ340">
            <v>0</v>
          </cell>
          <cell r="AK340">
            <v>0</v>
          </cell>
          <cell r="AL340">
            <v>0</v>
          </cell>
          <cell r="AM340">
            <v>0</v>
          </cell>
          <cell r="AN340">
            <v>0</v>
          </cell>
          <cell r="AO340" t="e">
            <v>#REF!</v>
          </cell>
          <cell r="AP340" t="e">
            <v>#REF!</v>
          </cell>
          <cell r="AS340">
            <v>0</v>
          </cell>
        </row>
        <row r="341">
          <cell r="A341" t="e">
            <v>#REF!</v>
          </cell>
          <cell r="B341" t="str">
            <v>ALT</v>
          </cell>
          <cell r="I341">
            <v>0</v>
          </cell>
          <cell r="N341">
            <v>0</v>
          </cell>
          <cell r="P341">
            <v>0</v>
          </cell>
          <cell r="Q341">
            <v>0</v>
          </cell>
          <cell r="R341">
            <v>0</v>
          </cell>
          <cell r="T341">
            <v>0</v>
          </cell>
          <cell r="U341">
            <v>0</v>
          </cell>
          <cell r="V341">
            <v>0</v>
          </cell>
          <cell r="X341" t="str">
            <v>UPH</v>
          </cell>
          <cell r="Z341">
            <v>0</v>
          </cell>
          <cell r="AB341">
            <v>0</v>
          </cell>
          <cell r="AC341">
            <v>0</v>
          </cell>
          <cell r="AD341">
            <v>0</v>
          </cell>
          <cell r="AE341">
            <v>0</v>
          </cell>
          <cell r="AF341" t="e">
            <v>#REF!</v>
          </cell>
          <cell r="AH341" t="str">
            <v>MAT</v>
          </cell>
          <cell r="AJ341">
            <v>0</v>
          </cell>
          <cell r="AK341">
            <v>0</v>
          </cell>
          <cell r="AL341">
            <v>0</v>
          </cell>
          <cell r="AM341">
            <v>0</v>
          </cell>
          <cell r="AN341">
            <v>0</v>
          </cell>
          <cell r="AO341" t="e">
            <v>#REF!</v>
          </cell>
          <cell r="AP341" t="e">
            <v>#REF!</v>
          </cell>
          <cell r="AS341">
            <v>0</v>
          </cell>
        </row>
        <row r="342">
          <cell r="A342" t="e">
            <v>#REF!</v>
          </cell>
          <cell r="B342" t="str">
            <v>ALT</v>
          </cell>
          <cell r="I342">
            <v>0</v>
          </cell>
          <cell r="N342">
            <v>0</v>
          </cell>
          <cell r="P342">
            <v>0</v>
          </cell>
          <cell r="Q342">
            <v>0</v>
          </cell>
          <cell r="R342">
            <v>0</v>
          </cell>
          <cell r="T342">
            <v>0</v>
          </cell>
          <cell r="U342">
            <v>0</v>
          </cell>
          <cell r="V342">
            <v>0</v>
          </cell>
          <cell r="X342" t="str">
            <v>UPH</v>
          </cell>
          <cell r="Z342">
            <v>0</v>
          </cell>
          <cell r="AB342">
            <v>0</v>
          </cell>
          <cell r="AC342">
            <v>0</v>
          </cell>
          <cell r="AD342">
            <v>0</v>
          </cell>
          <cell r="AE342">
            <v>0</v>
          </cell>
          <cell r="AF342" t="e">
            <v>#REF!</v>
          </cell>
          <cell r="AH342" t="str">
            <v>MAT</v>
          </cell>
          <cell r="AJ342">
            <v>0</v>
          </cell>
          <cell r="AK342">
            <v>0</v>
          </cell>
          <cell r="AL342">
            <v>0</v>
          </cell>
          <cell r="AM342">
            <v>0</v>
          </cell>
          <cell r="AN342">
            <v>0</v>
          </cell>
          <cell r="AO342" t="e">
            <v>#REF!</v>
          </cell>
          <cell r="AP342" t="e">
            <v>#REF!</v>
          </cell>
          <cell r="AS342">
            <v>0</v>
          </cell>
        </row>
        <row r="343">
          <cell r="A343" t="e">
            <v>#REF!</v>
          </cell>
          <cell r="B343" t="str">
            <v>ALT</v>
          </cell>
          <cell r="I343">
            <v>0</v>
          </cell>
          <cell r="N343">
            <v>0</v>
          </cell>
          <cell r="P343">
            <v>0</v>
          </cell>
          <cell r="Q343">
            <v>0</v>
          </cell>
          <cell r="R343">
            <v>0</v>
          </cell>
          <cell r="T343">
            <v>0</v>
          </cell>
          <cell r="U343">
            <v>0</v>
          </cell>
          <cell r="V343">
            <v>0</v>
          </cell>
          <cell r="X343" t="str">
            <v>UPH</v>
          </cell>
          <cell r="Z343">
            <v>0</v>
          </cell>
          <cell r="AB343">
            <v>0</v>
          </cell>
          <cell r="AC343">
            <v>0</v>
          </cell>
          <cell r="AD343">
            <v>0</v>
          </cell>
          <cell r="AE343">
            <v>0</v>
          </cell>
          <cell r="AF343" t="e">
            <v>#REF!</v>
          </cell>
          <cell r="AH343" t="str">
            <v>MAT</v>
          </cell>
          <cell r="AJ343">
            <v>0</v>
          </cell>
          <cell r="AK343">
            <v>0</v>
          </cell>
          <cell r="AL343">
            <v>0</v>
          </cell>
          <cell r="AM343">
            <v>0</v>
          </cell>
          <cell r="AN343">
            <v>0</v>
          </cell>
          <cell r="AO343" t="e">
            <v>#REF!</v>
          </cell>
          <cell r="AP343" t="e">
            <v>#REF!</v>
          </cell>
          <cell r="AS343">
            <v>0</v>
          </cell>
        </row>
        <row r="344">
          <cell r="A344" t="e">
            <v>#REF!</v>
          </cell>
          <cell r="B344" t="str">
            <v>ALT</v>
          </cell>
          <cell r="I344">
            <v>0</v>
          </cell>
          <cell r="N344">
            <v>0</v>
          </cell>
          <cell r="P344">
            <v>0</v>
          </cell>
          <cell r="Q344">
            <v>0</v>
          </cell>
          <cell r="R344">
            <v>0</v>
          </cell>
          <cell r="T344">
            <v>0</v>
          </cell>
          <cell r="U344">
            <v>0</v>
          </cell>
          <cell r="V344">
            <v>0</v>
          </cell>
          <cell r="X344" t="str">
            <v>UPH</v>
          </cell>
          <cell r="Z344">
            <v>0</v>
          </cell>
          <cell r="AB344">
            <v>0</v>
          </cell>
          <cell r="AC344">
            <v>0</v>
          </cell>
          <cell r="AD344">
            <v>0</v>
          </cell>
          <cell r="AE344">
            <v>0</v>
          </cell>
          <cell r="AF344" t="e">
            <v>#REF!</v>
          </cell>
          <cell r="AH344" t="str">
            <v>MAT</v>
          </cell>
          <cell r="AJ344">
            <v>0</v>
          </cell>
          <cell r="AK344">
            <v>0</v>
          </cell>
          <cell r="AL344">
            <v>0</v>
          </cell>
          <cell r="AM344">
            <v>0</v>
          </cell>
          <cell r="AN344">
            <v>0</v>
          </cell>
          <cell r="AO344" t="e">
            <v>#REF!</v>
          </cell>
          <cell r="AP344" t="e">
            <v>#REF!</v>
          </cell>
          <cell r="AS344">
            <v>0</v>
          </cell>
        </row>
        <row r="345">
          <cell r="A345" t="e">
            <v>#REF!</v>
          </cell>
          <cell r="B345" t="str">
            <v>ALT</v>
          </cell>
          <cell r="I345">
            <v>0</v>
          </cell>
          <cell r="N345">
            <v>0</v>
          </cell>
          <cell r="P345">
            <v>0</v>
          </cell>
          <cell r="Q345">
            <v>0</v>
          </cell>
          <cell r="R345">
            <v>0</v>
          </cell>
          <cell r="T345">
            <v>0</v>
          </cell>
          <cell r="U345">
            <v>0</v>
          </cell>
          <cell r="V345">
            <v>0</v>
          </cell>
          <cell r="X345" t="str">
            <v>UPH</v>
          </cell>
          <cell r="Z345">
            <v>0</v>
          </cell>
          <cell r="AB345">
            <v>0</v>
          </cell>
          <cell r="AC345">
            <v>0</v>
          </cell>
          <cell r="AD345">
            <v>0</v>
          </cell>
          <cell r="AE345">
            <v>0</v>
          </cell>
          <cell r="AF345" t="e">
            <v>#REF!</v>
          </cell>
          <cell r="AH345" t="str">
            <v>MAT</v>
          </cell>
          <cell r="AJ345">
            <v>0</v>
          </cell>
          <cell r="AK345">
            <v>0</v>
          </cell>
          <cell r="AL345">
            <v>0</v>
          </cell>
          <cell r="AM345">
            <v>0</v>
          </cell>
          <cell r="AN345">
            <v>0</v>
          </cell>
          <cell r="AO345" t="e">
            <v>#REF!</v>
          </cell>
          <cell r="AP345" t="e">
            <v>#REF!</v>
          </cell>
          <cell r="AS345">
            <v>0</v>
          </cell>
        </row>
        <row r="346">
          <cell r="A346" t="e">
            <v>#REF!</v>
          </cell>
          <cell r="B346" t="str">
            <v>ALT</v>
          </cell>
          <cell r="I346">
            <v>0</v>
          </cell>
          <cell r="N346">
            <v>0</v>
          </cell>
          <cell r="P346">
            <v>0</v>
          </cell>
          <cell r="Q346">
            <v>0</v>
          </cell>
          <cell r="R346">
            <v>0</v>
          </cell>
          <cell r="T346">
            <v>0</v>
          </cell>
          <cell r="U346">
            <v>0</v>
          </cell>
          <cell r="V346">
            <v>0</v>
          </cell>
          <cell r="X346" t="str">
            <v>UPH</v>
          </cell>
          <cell r="Z346">
            <v>0</v>
          </cell>
          <cell r="AB346">
            <v>0</v>
          </cell>
          <cell r="AC346">
            <v>0</v>
          </cell>
          <cell r="AD346">
            <v>0</v>
          </cell>
          <cell r="AE346">
            <v>0</v>
          </cell>
          <cell r="AF346" t="e">
            <v>#REF!</v>
          </cell>
          <cell r="AH346" t="str">
            <v>MAT</v>
          </cell>
          <cell r="AJ346">
            <v>0</v>
          </cell>
          <cell r="AK346">
            <v>0</v>
          </cell>
          <cell r="AL346">
            <v>0</v>
          </cell>
          <cell r="AM346">
            <v>0</v>
          </cell>
          <cell r="AN346">
            <v>0</v>
          </cell>
          <cell r="AO346" t="e">
            <v>#REF!</v>
          </cell>
          <cell r="AP346" t="e">
            <v>#REF!</v>
          </cell>
          <cell r="AS346">
            <v>0</v>
          </cell>
        </row>
        <row r="347">
          <cell r="A347" t="e">
            <v>#REF!</v>
          </cell>
          <cell r="B347" t="e">
            <v>#REF!</v>
          </cell>
          <cell r="D347" t="e">
            <v>#REF!</v>
          </cell>
          <cell r="F347" t="e">
            <v>#REF!</v>
          </cell>
          <cell r="G347" t="e">
            <v>#REF!</v>
          </cell>
          <cell r="I347" t="str">
            <v xml:space="preserve">                                                                                                                                                                                                                                                               </v>
          </cell>
          <cell r="J347">
            <v>10</v>
          </cell>
          <cell r="K347">
            <v>7</v>
          </cell>
          <cell r="L347">
            <v>1</v>
          </cell>
          <cell r="M347">
            <v>70</v>
          </cell>
          <cell r="S347">
            <v>2.2000000000000002</v>
          </cell>
          <cell r="T347">
            <v>11547.05</v>
          </cell>
          <cell r="U347">
            <v>0</v>
          </cell>
          <cell r="V347">
            <v>0</v>
          </cell>
          <cell r="X347" t="e">
            <v>#REF!</v>
          </cell>
          <cell r="Z347" t="str">
            <v>Prod./Jam :</v>
          </cell>
          <cell r="AA347">
            <v>2.2000000000000002</v>
          </cell>
          <cell r="AB347">
            <v>2.2000000000000002</v>
          </cell>
          <cell r="AC347">
            <v>1</v>
          </cell>
          <cell r="AE347">
            <v>6131.05</v>
          </cell>
          <cell r="AF347" t="e">
            <v>#REF!</v>
          </cell>
          <cell r="AH347" t="e">
            <v>#REF!</v>
          </cell>
          <cell r="AN347">
            <v>5416</v>
          </cell>
          <cell r="AO347" t="e">
            <v>#REF!</v>
          </cell>
          <cell r="AU347">
            <v>11547.05</v>
          </cell>
          <cell r="AV347">
            <v>12355.343499999999</v>
          </cell>
        </row>
        <row r="348">
          <cell r="A348" t="e">
            <v>#REF!</v>
          </cell>
          <cell r="B348" t="str">
            <v>ALT</v>
          </cell>
          <cell r="I348">
            <v>0</v>
          </cell>
          <cell r="N348">
            <v>0</v>
          </cell>
          <cell r="O348">
            <v>1</v>
          </cell>
          <cell r="P348">
            <v>0</v>
          </cell>
          <cell r="Q348">
            <v>0</v>
          </cell>
          <cell r="R348">
            <v>0</v>
          </cell>
          <cell r="S348">
            <v>0</v>
          </cell>
          <cell r="T348">
            <v>0</v>
          </cell>
          <cell r="U348">
            <v>0</v>
          </cell>
          <cell r="V348">
            <v>0</v>
          </cell>
          <cell r="X348">
            <v>10</v>
          </cell>
          <cell r="Z348" t="str">
            <v>Mandor</v>
          </cell>
          <cell r="AA348">
            <v>0.5</v>
          </cell>
          <cell r="AB348">
            <v>7.1428571428571425E-2</v>
          </cell>
          <cell r="AC348">
            <v>3.2399999999999998E-2</v>
          </cell>
          <cell r="AD348">
            <v>39900</v>
          </cell>
          <cell r="AE348">
            <v>1292.76</v>
          </cell>
          <cell r="AF348" t="e">
            <v>#REF!</v>
          </cell>
          <cell r="AH348">
            <v>110</v>
          </cell>
          <cell r="AJ348" t="str">
            <v>Semen</v>
          </cell>
          <cell r="AK348" t="str">
            <v>kg</v>
          </cell>
          <cell r="AL348">
            <v>7.2</v>
          </cell>
          <cell r="AM348">
            <v>530</v>
          </cell>
          <cell r="AN348">
            <v>3816</v>
          </cell>
          <cell r="AO348" t="e">
            <v>#REF!</v>
          </cell>
          <cell r="AP348" t="e">
            <v>#REF!</v>
          </cell>
          <cell r="AQ348">
            <v>7.1999999999999993</v>
          </cell>
          <cell r="AR348">
            <v>0</v>
          </cell>
          <cell r="AS348">
            <v>0</v>
          </cell>
          <cell r="AT348">
            <v>0</v>
          </cell>
        </row>
        <row r="349">
          <cell r="A349" t="e">
            <v>#REF!</v>
          </cell>
          <cell r="B349" t="str">
            <v>ALT</v>
          </cell>
          <cell r="I349">
            <v>0</v>
          </cell>
          <cell r="N349">
            <v>0</v>
          </cell>
          <cell r="P349">
            <v>0</v>
          </cell>
          <cell r="Q349">
            <v>0</v>
          </cell>
          <cell r="R349">
            <v>0</v>
          </cell>
          <cell r="T349">
            <v>0</v>
          </cell>
          <cell r="U349">
            <v>0</v>
          </cell>
          <cell r="V349">
            <v>0</v>
          </cell>
          <cell r="X349">
            <v>20</v>
          </cell>
          <cell r="Z349" t="str">
            <v>Tukang Batu</v>
          </cell>
          <cell r="AA349">
            <v>1</v>
          </cell>
          <cell r="AB349">
            <v>0.14285714285714285</v>
          </cell>
          <cell r="AC349">
            <v>6.4899999999999999E-2</v>
          </cell>
          <cell r="AD349">
            <v>28000</v>
          </cell>
          <cell r="AE349">
            <v>1817.2</v>
          </cell>
          <cell r="AF349" t="e">
            <v>#REF!</v>
          </cell>
          <cell r="AH349">
            <v>20</v>
          </cell>
          <cell r="AJ349" t="str">
            <v>Pasir Pasang</v>
          </cell>
          <cell r="AK349" t="str">
            <v>m3</v>
          </cell>
          <cell r="AL349">
            <v>0.02</v>
          </cell>
          <cell r="AM349">
            <v>80000</v>
          </cell>
          <cell r="AN349">
            <v>1600</v>
          </cell>
          <cell r="AO349" t="e">
            <v>#REF!</v>
          </cell>
          <cell r="AP349" t="e">
            <v>#REF!</v>
          </cell>
          <cell r="AQ349">
            <v>0.02</v>
          </cell>
          <cell r="AS349">
            <v>0</v>
          </cell>
          <cell r="AT349">
            <v>0</v>
          </cell>
        </row>
        <row r="350">
          <cell r="A350" t="e">
            <v>#REF!</v>
          </cell>
          <cell r="B350" t="str">
            <v>ALT</v>
          </cell>
          <cell r="I350">
            <v>0</v>
          </cell>
          <cell r="N350">
            <v>0</v>
          </cell>
          <cell r="P350">
            <v>0</v>
          </cell>
          <cell r="Q350">
            <v>0</v>
          </cell>
          <cell r="R350">
            <v>0</v>
          </cell>
          <cell r="T350">
            <v>0</v>
          </cell>
          <cell r="U350">
            <v>0</v>
          </cell>
          <cell r="V350">
            <v>0</v>
          </cell>
          <cell r="X350">
            <v>100</v>
          </cell>
          <cell r="Z350" t="str">
            <v>Pekerja</v>
          </cell>
          <cell r="AA350">
            <v>2</v>
          </cell>
          <cell r="AB350">
            <v>0.2857142857142857</v>
          </cell>
          <cell r="AC350">
            <v>0.1298</v>
          </cell>
          <cell r="AD350">
            <v>23275</v>
          </cell>
          <cell r="AE350">
            <v>3021.09</v>
          </cell>
          <cell r="AF350" t="e">
            <v>#REF!</v>
          </cell>
          <cell r="AH350" t="str">
            <v>MAT</v>
          </cell>
          <cell r="AJ350">
            <v>0</v>
          </cell>
          <cell r="AK350">
            <v>0</v>
          </cell>
          <cell r="AL350">
            <v>0</v>
          </cell>
          <cell r="AM350">
            <v>0</v>
          </cell>
          <cell r="AN350">
            <v>0</v>
          </cell>
          <cell r="AO350" t="e">
            <v>#REF!</v>
          </cell>
          <cell r="AP350" t="e">
            <v>#REF!</v>
          </cell>
          <cell r="AS350">
            <v>0</v>
          </cell>
        </row>
        <row r="351">
          <cell r="A351" t="e">
            <v>#REF!</v>
          </cell>
          <cell r="B351" t="str">
            <v>ALT</v>
          </cell>
          <cell r="I351">
            <v>0</v>
          </cell>
          <cell r="N351">
            <v>0</v>
          </cell>
          <cell r="P351">
            <v>0</v>
          </cell>
          <cell r="Q351">
            <v>0</v>
          </cell>
          <cell r="R351">
            <v>0</v>
          </cell>
          <cell r="T351">
            <v>0</v>
          </cell>
          <cell r="U351">
            <v>0</v>
          </cell>
          <cell r="V351">
            <v>0</v>
          </cell>
          <cell r="X351" t="str">
            <v>UPH</v>
          </cell>
          <cell r="Z351">
            <v>0</v>
          </cell>
          <cell r="AB351">
            <v>0</v>
          </cell>
          <cell r="AC351">
            <v>0</v>
          </cell>
          <cell r="AD351">
            <v>0</v>
          </cell>
          <cell r="AE351">
            <v>0</v>
          </cell>
          <cell r="AF351" t="e">
            <v>#REF!</v>
          </cell>
          <cell r="AH351" t="str">
            <v>MAT</v>
          </cell>
          <cell r="AJ351">
            <v>0</v>
          </cell>
          <cell r="AK351">
            <v>0</v>
          </cell>
          <cell r="AL351">
            <v>0</v>
          </cell>
          <cell r="AM351">
            <v>0</v>
          </cell>
          <cell r="AN351">
            <v>0</v>
          </cell>
          <cell r="AO351" t="e">
            <v>#REF!</v>
          </cell>
          <cell r="AP351" t="e">
            <v>#REF!</v>
          </cell>
          <cell r="AS351">
            <v>0</v>
          </cell>
        </row>
        <row r="352">
          <cell r="A352" t="e">
            <v>#REF!</v>
          </cell>
          <cell r="B352" t="str">
            <v>ALT</v>
          </cell>
          <cell r="I352">
            <v>0</v>
          </cell>
          <cell r="N352">
            <v>0</v>
          </cell>
          <cell r="P352">
            <v>0</v>
          </cell>
          <cell r="Q352">
            <v>0</v>
          </cell>
          <cell r="R352">
            <v>0</v>
          </cell>
          <cell r="T352">
            <v>0</v>
          </cell>
          <cell r="U352">
            <v>0</v>
          </cell>
          <cell r="V352">
            <v>0</v>
          </cell>
          <cell r="X352" t="str">
            <v>UPH</v>
          </cell>
          <cell r="AB352">
            <v>0</v>
          </cell>
          <cell r="AC352">
            <v>0</v>
          </cell>
          <cell r="AD352">
            <v>0</v>
          </cell>
          <cell r="AE352">
            <v>0</v>
          </cell>
          <cell r="AF352" t="e">
            <v>#REF!</v>
          </cell>
          <cell r="AH352" t="str">
            <v>MAT</v>
          </cell>
          <cell r="AJ352">
            <v>0</v>
          </cell>
          <cell r="AK352">
            <v>0</v>
          </cell>
          <cell r="AL352">
            <v>0</v>
          </cell>
          <cell r="AM352">
            <v>0</v>
          </cell>
          <cell r="AN352">
            <v>0</v>
          </cell>
          <cell r="AO352" t="e">
            <v>#REF!</v>
          </cell>
          <cell r="AP352" t="e">
            <v>#REF!</v>
          </cell>
          <cell r="AS352">
            <v>0</v>
          </cell>
        </row>
        <row r="353">
          <cell r="A353" t="e">
            <v>#REF!</v>
          </cell>
          <cell r="B353" t="str">
            <v>ALT</v>
          </cell>
          <cell r="I353">
            <v>0</v>
          </cell>
          <cell r="N353">
            <v>0</v>
          </cell>
          <cell r="P353">
            <v>0</v>
          </cell>
          <cell r="Q353">
            <v>0</v>
          </cell>
          <cell r="R353">
            <v>0</v>
          </cell>
          <cell r="T353">
            <v>0</v>
          </cell>
          <cell r="U353">
            <v>0</v>
          </cell>
          <cell r="V353">
            <v>0</v>
          </cell>
          <cell r="X353" t="str">
            <v>UPH</v>
          </cell>
          <cell r="Z353">
            <v>0</v>
          </cell>
          <cell r="AB353">
            <v>0</v>
          </cell>
          <cell r="AC353">
            <v>0</v>
          </cell>
          <cell r="AD353">
            <v>0</v>
          </cell>
          <cell r="AE353">
            <v>0</v>
          </cell>
          <cell r="AF353" t="e">
            <v>#REF!</v>
          </cell>
          <cell r="AH353" t="str">
            <v>MAT</v>
          </cell>
          <cell r="AJ353">
            <v>0</v>
          </cell>
          <cell r="AK353">
            <v>0</v>
          </cell>
          <cell r="AL353">
            <v>0</v>
          </cell>
          <cell r="AM353">
            <v>0</v>
          </cell>
          <cell r="AN353">
            <v>0</v>
          </cell>
          <cell r="AO353" t="e">
            <v>#REF!</v>
          </cell>
          <cell r="AP353" t="e">
            <v>#REF!</v>
          </cell>
          <cell r="AS353">
            <v>0</v>
          </cell>
        </row>
        <row r="354">
          <cell r="A354" t="e">
            <v>#REF!</v>
          </cell>
          <cell r="B354" t="str">
            <v>ALT</v>
          </cell>
          <cell r="I354">
            <v>0</v>
          </cell>
          <cell r="N354">
            <v>0</v>
          </cell>
          <cell r="P354">
            <v>0</v>
          </cell>
          <cell r="Q354">
            <v>0</v>
          </cell>
          <cell r="R354">
            <v>0</v>
          </cell>
          <cell r="T354">
            <v>0</v>
          </cell>
          <cell r="U354">
            <v>0</v>
          </cell>
          <cell r="V354">
            <v>0</v>
          </cell>
          <cell r="X354" t="str">
            <v>UPH</v>
          </cell>
          <cell r="Z354">
            <v>0</v>
          </cell>
          <cell r="AB354">
            <v>0</v>
          </cell>
          <cell r="AC354">
            <v>0</v>
          </cell>
          <cell r="AD354">
            <v>0</v>
          </cell>
          <cell r="AE354">
            <v>0</v>
          </cell>
          <cell r="AF354" t="e">
            <v>#REF!</v>
          </cell>
          <cell r="AH354" t="str">
            <v>MAT</v>
          </cell>
          <cell r="AJ354">
            <v>0</v>
          </cell>
          <cell r="AK354">
            <v>0</v>
          </cell>
          <cell r="AL354">
            <v>0</v>
          </cell>
          <cell r="AM354">
            <v>0</v>
          </cell>
          <cell r="AN354">
            <v>0</v>
          </cell>
          <cell r="AO354" t="e">
            <v>#REF!</v>
          </cell>
          <cell r="AP354" t="e">
            <v>#REF!</v>
          </cell>
          <cell r="AS354">
            <v>0</v>
          </cell>
        </row>
        <row r="355">
          <cell r="A355" t="e">
            <v>#REF!</v>
          </cell>
          <cell r="B355" t="str">
            <v>ALT</v>
          </cell>
          <cell r="I355">
            <v>0</v>
          </cell>
          <cell r="N355">
            <v>0</v>
          </cell>
          <cell r="P355">
            <v>0</v>
          </cell>
          <cell r="Q355">
            <v>0</v>
          </cell>
          <cell r="R355">
            <v>0</v>
          </cell>
          <cell r="T355">
            <v>0</v>
          </cell>
          <cell r="U355">
            <v>0</v>
          </cell>
          <cell r="V355">
            <v>0</v>
          </cell>
          <cell r="X355" t="str">
            <v>UPH</v>
          </cell>
          <cell r="Z355">
            <v>0</v>
          </cell>
          <cell r="AB355">
            <v>0</v>
          </cell>
          <cell r="AC355">
            <v>0</v>
          </cell>
          <cell r="AD355">
            <v>0</v>
          </cell>
          <cell r="AE355">
            <v>0</v>
          </cell>
          <cell r="AF355" t="e">
            <v>#REF!</v>
          </cell>
          <cell r="AH355" t="str">
            <v>MAT</v>
          </cell>
          <cell r="AJ355">
            <v>0</v>
          </cell>
          <cell r="AK355">
            <v>0</v>
          </cell>
          <cell r="AL355">
            <v>0</v>
          </cell>
          <cell r="AM355">
            <v>0</v>
          </cell>
          <cell r="AN355">
            <v>0</v>
          </cell>
          <cell r="AO355" t="e">
            <v>#REF!</v>
          </cell>
          <cell r="AP355" t="e">
            <v>#REF!</v>
          </cell>
          <cell r="AS355">
            <v>0</v>
          </cell>
        </row>
        <row r="356">
          <cell r="A356" t="e">
            <v>#REF!</v>
          </cell>
          <cell r="B356" t="str">
            <v>ALT</v>
          </cell>
          <cell r="I356">
            <v>0</v>
          </cell>
          <cell r="N356">
            <v>0</v>
          </cell>
          <cell r="P356">
            <v>0</v>
          </cell>
          <cell r="Q356">
            <v>0</v>
          </cell>
          <cell r="R356">
            <v>0</v>
          </cell>
          <cell r="T356">
            <v>0</v>
          </cell>
          <cell r="U356">
            <v>0</v>
          </cell>
          <cell r="V356">
            <v>0</v>
          </cell>
          <cell r="X356" t="str">
            <v>UPH</v>
          </cell>
          <cell r="Z356">
            <v>0</v>
          </cell>
          <cell r="AB356">
            <v>0</v>
          </cell>
          <cell r="AC356">
            <v>0</v>
          </cell>
          <cell r="AD356">
            <v>0</v>
          </cell>
          <cell r="AE356">
            <v>0</v>
          </cell>
          <cell r="AF356" t="e">
            <v>#REF!</v>
          </cell>
          <cell r="AH356" t="str">
            <v>MAT</v>
          </cell>
          <cell r="AJ356">
            <v>0</v>
          </cell>
          <cell r="AK356">
            <v>0</v>
          </cell>
          <cell r="AL356">
            <v>0</v>
          </cell>
          <cell r="AM356">
            <v>0</v>
          </cell>
          <cell r="AN356">
            <v>0</v>
          </cell>
          <cell r="AO356" t="e">
            <v>#REF!</v>
          </cell>
          <cell r="AP356" t="e">
            <v>#REF!</v>
          </cell>
          <cell r="AS356">
            <v>0</v>
          </cell>
        </row>
        <row r="357">
          <cell r="A357" t="e">
            <v>#REF!</v>
          </cell>
          <cell r="B357" t="str">
            <v>ALT</v>
          </cell>
          <cell r="I357">
            <v>0</v>
          </cell>
          <cell r="N357">
            <v>0</v>
          </cell>
          <cell r="P357">
            <v>0</v>
          </cell>
          <cell r="Q357">
            <v>0</v>
          </cell>
          <cell r="R357">
            <v>0</v>
          </cell>
          <cell r="T357">
            <v>0</v>
          </cell>
          <cell r="U357">
            <v>0</v>
          </cell>
          <cell r="V357">
            <v>0</v>
          </cell>
          <cell r="X357" t="str">
            <v>UPH</v>
          </cell>
          <cell r="Z357">
            <v>0</v>
          </cell>
          <cell r="AB357">
            <v>0</v>
          </cell>
          <cell r="AC357">
            <v>0</v>
          </cell>
          <cell r="AD357">
            <v>0</v>
          </cell>
          <cell r="AE357">
            <v>0</v>
          </cell>
          <cell r="AF357" t="e">
            <v>#REF!</v>
          </cell>
          <cell r="AH357" t="str">
            <v>MAT</v>
          </cell>
          <cell r="AJ357">
            <v>0</v>
          </cell>
          <cell r="AK357">
            <v>0</v>
          </cell>
          <cell r="AL357">
            <v>0</v>
          </cell>
          <cell r="AM357">
            <v>0</v>
          </cell>
          <cell r="AN357">
            <v>0</v>
          </cell>
          <cell r="AO357" t="e">
            <v>#REF!</v>
          </cell>
          <cell r="AP357" t="e">
            <v>#REF!</v>
          </cell>
          <cell r="AS357">
            <v>0</v>
          </cell>
        </row>
        <row r="358">
          <cell r="A358" t="e">
            <v>#REF!</v>
          </cell>
          <cell r="B358" t="str">
            <v>ALT</v>
          </cell>
          <cell r="I358">
            <v>0</v>
          </cell>
          <cell r="N358">
            <v>0</v>
          </cell>
          <cell r="P358">
            <v>0</v>
          </cell>
          <cell r="Q358">
            <v>0</v>
          </cell>
          <cell r="R358">
            <v>0</v>
          </cell>
          <cell r="T358">
            <v>0</v>
          </cell>
          <cell r="U358">
            <v>0</v>
          </cell>
          <cell r="V358">
            <v>0</v>
          </cell>
          <cell r="X358" t="str">
            <v>UPH</v>
          </cell>
          <cell r="Z358">
            <v>0</v>
          </cell>
          <cell r="AB358">
            <v>0</v>
          </cell>
          <cell r="AC358">
            <v>0</v>
          </cell>
          <cell r="AD358">
            <v>0</v>
          </cell>
          <cell r="AE358">
            <v>0</v>
          </cell>
          <cell r="AF358" t="e">
            <v>#REF!</v>
          </cell>
          <cell r="AH358" t="str">
            <v>MAT</v>
          </cell>
          <cell r="AJ358">
            <v>0</v>
          </cell>
          <cell r="AK358">
            <v>0</v>
          </cell>
          <cell r="AL358">
            <v>0</v>
          </cell>
          <cell r="AM358">
            <v>0</v>
          </cell>
          <cell r="AN358">
            <v>0</v>
          </cell>
          <cell r="AO358" t="e">
            <v>#REF!</v>
          </cell>
          <cell r="AP358" t="e">
            <v>#REF!</v>
          </cell>
          <cell r="AS358">
            <v>0</v>
          </cell>
        </row>
        <row r="359">
          <cell r="A359" t="e">
            <v>#REF!</v>
          </cell>
          <cell r="B359" t="str">
            <v>ALT</v>
          </cell>
          <cell r="I359">
            <v>0</v>
          </cell>
          <cell r="N359">
            <v>0</v>
          </cell>
          <cell r="P359">
            <v>0</v>
          </cell>
          <cell r="Q359">
            <v>0</v>
          </cell>
          <cell r="R359">
            <v>0</v>
          </cell>
          <cell r="T359">
            <v>0</v>
          </cell>
          <cell r="U359">
            <v>0</v>
          </cell>
          <cell r="V359">
            <v>0</v>
          </cell>
          <cell r="X359" t="str">
            <v>UPH</v>
          </cell>
          <cell r="Z359">
            <v>0</v>
          </cell>
          <cell r="AB359">
            <v>0</v>
          </cell>
          <cell r="AC359">
            <v>0</v>
          </cell>
          <cell r="AD359">
            <v>0</v>
          </cell>
          <cell r="AE359">
            <v>0</v>
          </cell>
          <cell r="AF359" t="e">
            <v>#REF!</v>
          </cell>
          <cell r="AH359" t="str">
            <v>MAT</v>
          </cell>
          <cell r="AJ359">
            <v>0</v>
          </cell>
          <cell r="AK359">
            <v>0</v>
          </cell>
          <cell r="AL359">
            <v>0</v>
          </cell>
          <cell r="AM359">
            <v>0</v>
          </cell>
          <cell r="AN359">
            <v>0</v>
          </cell>
          <cell r="AO359" t="e">
            <v>#REF!</v>
          </cell>
          <cell r="AP359" t="e">
            <v>#REF!</v>
          </cell>
          <cell r="AS359">
            <v>0</v>
          </cell>
        </row>
        <row r="360">
          <cell r="A360" t="e">
            <v>#REF!</v>
          </cell>
          <cell r="B360" t="str">
            <v>ALT</v>
          </cell>
          <cell r="I360">
            <v>0</v>
          </cell>
          <cell r="N360">
            <v>0</v>
          </cell>
          <cell r="P360">
            <v>0</v>
          </cell>
          <cell r="Q360">
            <v>0</v>
          </cell>
          <cell r="R360">
            <v>0</v>
          </cell>
          <cell r="T360">
            <v>0</v>
          </cell>
          <cell r="U360">
            <v>0</v>
          </cell>
          <cell r="V360">
            <v>0</v>
          </cell>
          <cell r="X360" t="str">
            <v>UPH</v>
          </cell>
          <cell r="Z360">
            <v>0</v>
          </cell>
          <cell r="AB360">
            <v>0</v>
          </cell>
          <cell r="AC360">
            <v>0</v>
          </cell>
          <cell r="AD360">
            <v>0</v>
          </cell>
          <cell r="AE360">
            <v>0</v>
          </cell>
          <cell r="AF360" t="e">
            <v>#REF!</v>
          </cell>
          <cell r="AH360" t="str">
            <v>MAT</v>
          </cell>
          <cell r="AJ360">
            <v>0</v>
          </cell>
          <cell r="AK360">
            <v>0</v>
          </cell>
          <cell r="AL360">
            <v>0</v>
          </cell>
          <cell r="AM360">
            <v>0</v>
          </cell>
          <cell r="AN360">
            <v>0</v>
          </cell>
          <cell r="AO360" t="e">
            <v>#REF!</v>
          </cell>
          <cell r="AP360" t="e">
            <v>#REF!</v>
          </cell>
          <cell r="AS360">
            <v>0</v>
          </cell>
        </row>
        <row r="361">
          <cell r="A361" t="e">
            <v>#REF!</v>
          </cell>
          <cell r="B361" t="str">
            <v>ALT</v>
          </cell>
          <cell r="I361">
            <v>0</v>
          </cell>
          <cell r="N361">
            <v>0</v>
          </cell>
          <cell r="P361">
            <v>0</v>
          </cell>
          <cell r="Q361">
            <v>0</v>
          </cell>
          <cell r="R361">
            <v>0</v>
          </cell>
          <cell r="T361">
            <v>0</v>
          </cell>
          <cell r="U361">
            <v>0</v>
          </cell>
          <cell r="V361">
            <v>0</v>
          </cell>
          <cell r="X361" t="str">
            <v>UPH</v>
          </cell>
          <cell r="Z361">
            <v>0</v>
          </cell>
          <cell r="AB361">
            <v>0</v>
          </cell>
          <cell r="AC361">
            <v>0</v>
          </cell>
          <cell r="AD361">
            <v>0</v>
          </cell>
          <cell r="AE361">
            <v>0</v>
          </cell>
          <cell r="AF361" t="e">
            <v>#REF!</v>
          </cell>
          <cell r="AH361" t="str">
            <v>MAT</v>
          </cell>
          <cell r="AJ361">
            <v>0</v>
          </cell>
          <cell r="AK361">
            <v>0</v>
          </cell>
          <cell r="AL361">
            <v>0</v>
          </cell>
          <cell r="AM361">
            <v>0</v>
          </cell>
          <cell r="AN361">
            <v>0</v>
          </cell>
          <cell r="AO361" t="e">
            <v>#REF!</v>
          </cell>
          <cell r="AP361" t="e">
            <v>#REF!</v>
          </cell>
          <cell r="AS361">
            <v>0</v>
          </cell>
        </row>
        <row r="362">
          <cell r="A362" t="e">
            <v>#REF!</v>
          </cell>
          <cell r="B362" t="str">
            <v>ALT</v>
          </cell>
          <cell r="I362">
            <v>0</v>
          </cell>
          <cell r="N362">
            <v>0</v>
          </cell>
          <cell r="P362">
            <v>0</v>
          </cell>
          <cell r="Q362">
            <v>0</v>
          </cell>
          <cell r="R362">
            <v>0</v>
          </cell>
          <cell r="T362">
            <v>0</v>
          </cell>
          <cell r="U362">
            <v>0</v>
          </cell>
          <cell r="V362">
            <v>0</v>
          </cell>
          <cell r="X362" t="str">
            <v>UPH</v>
          </cell>
          <cell r="Z362">
            <v>0</v>
          </cell>
          <cell r="AB362">
            <v>0</v>
          </cell>
          <cell r="AC362">
            <v>0</v>
          </cell>
          <cell r="AD362">
            <v>0</v>
          </cell>
          <cell r="AE362">
            <v>0</v>
          </cell>
          <cell r="AF362" t="e">
            <v>#REF!</v>
          </cell>
          <cell r="AH362" t="str">
            <v>MAT</v>
          </cell>
          <cell r="AJ362">
            <v>0</v>
          </cell>
          <cell r="AK362">
            <v>0</v>
          </cell>
          <cell r="AL362">
            <v>0</v>
          </cell>
          <cell r="AM362">
            <v>0</v>
          </cell>
          <cell r="AN362">
            <v>0</v>
          </cell>
          <cell r="AO362" t="e">
            <v>#REF!</v>
          </cell>
          <cell r="AP362" t="e">
            <v>#REF!</v>
          </cell>
          <cell r="AS362">
            <v>0</v>
          </cell>
        </row>
        <row r="363">
          <cell r="A363" t="e">
            <v>#REF!</v>
          </cell>
          <cell r="B363" t="e">
            <v>#REF!</v>
          </cell>
          <cell r="D363" t="e">
            <v>#REF!</v>
          </cell>
          <cell r="F363" t="e">
            <v>#REF!</v>
          </cell>
          <cell r="G363" t="e">
            <v>#REF!</v>
          </cell>
          <cell r="I363" t="str">
            <v xml:space="preserve">                                                                                                                                                                                                                                                               </v>
          </cell>
          <cell r="J363">
            <v>10</v>
          </cell>
          <cell r="K363">
            <v>7</v>
          </cell>
          <cell r="L363">
            <v>1</v>
          </cell>
          <cell r="M363">
            <v>70</v>
          </cell>
          <cell r="S363">
            <v>0.99750000000000005</v>
          </cell>
          <cell r="T363">
            <v>45914.18</v>
          </cell>
          <cell r="U363">
            <v>0</v>
          </cell>
          <cell r="V363">
            <v>0</v>
          </cell>
          <cell r="X363" t="e">
            <v>#REF!</v>
          </cell>
          <cell r="Z363" t="str">
            <v>Prod./Jam :</v>
          </cell>
          <cell r="AA363">
            <v>0.99750000000000005</v>
          </cell>
          <cell r="AB363">
            <v>0.99750000000000005</v>
          </cell>
          <cell r="AC363">
            <v>1</v>
          </cell>
          <cell r="AE363">
            <v>16865.38</v>
          </cell>
          <cell r="AF363" t="e">
            <v>#REF!</v>
          </cell>
          <cell r="AH363" t="e">
            <v>#REF!</v>
          </cell>
          <cell r="AN363">
            <v>29048.799999999999</v>
          </cell>
          <cell r="AO363" t="e">
            <v>#REF!</v>
          </cell>
          <cell r="AU363">
            <v>45914.18</v>
          </cell>
          <cell r="AV363">
            <v>49128.172599999998</v>
          </cell>
        </row>
        <row r="364">
          <cell r="A364" t="e">
            <v>#REF!</v>
          </cell>
          <cell r="B364" t="str">
            <v>ALT</v>
          </cell>
          <cell r="I364">
            <v>0</v>
          </cell>
          <cell r="N364">
            <v>0</v>
          </cell>
          <cell r="O364">
            <v>1</v>
          </cell>
          <cell r="P364">
            <v>0</v>
          </cell>
          <cell r="Q364">
            <v>0</v>
          </cell>
          <cell r="R364">
            <v>0</v>
          </cell>
          <cell r="S364">
            <v>0</v>
          </cell>
          <cell r="T364">
            <v>0</v>
          </cell>
          <cell r="U364">
            <v>0</v>
          </cell>
          <cell r="V364">
            <v>0</v>
          </cell>
          <cell r="X364">
            <v>10</v>
          </cell>
          <cell r="Z364" t="str">
            <v>Mandor</v>
          </cell>
          <cell r="AA364">
            <v>0.5</v>
          </cell>
          <cell r="AB364">
            <v>7.1428571428571425E-2</v>
          </cell>
          <cell r="AC364">
            <v>7.1599999999999997E-2</v>
          </cell>
          <cell r="AD364">
            <v>39900</v>
          </cell>
          <cell r="AE364">
            <v>2856.84</v>
          </cell>
          <cell r="AF364" t="e">
            <v>#REF!</v>
          </cell>
          <cell r="AH364">
            <v>100</v>
          </cell>
          <cell r="AJ364" t="str">
            <v>Bata Merah</v>
          </cell>
          <cell r="AK364" t="str">
            <v>bh</v>
          </cell>
          <cell r="AL364">
            <v>70</v>
          </cell>
          <cell r="AM364">
            <v>190</v>
          </cell>
          <cell r="AN364">
            <v>13300</v>
          </cell>
          <cell r="AO364" t="e">
            <v>#REF!</v>
          </cell>
          <cell r="AP364" t="e">
            <v>#REF!</v>
          </cell>
          <cell r="AQ364">
            <v>70</v>
          </cell>
          <cell r="AR364">
            <v>0</v>
          </cell>
          <cell r="AS364">
            <v>0</v>
          </cell>
          <cell r="AT364">
            <v>0</v>
          </cell>
        </row>
        <row r="365">
          <cell r="A365" t="e">
            <v>#REF!</v>
          </cell>
          <cell r="B365" t="str">
            <v>ALT</v>
          </cell>
          <cell r="I365">
            <v>0</v>
          </cell>
          <cell r="N365">
            <v>0</v>
          </cell>
          <cell r="P365">
            <v>0</v>
          </cell>
          <cell r="Q365">
            <v>0</v>
          </cell>
          <cell r="R365">
            <v>0</v>
          </cell>
          <cell r="T365">
            <v>0</v>
          </cell>
          <cell r="U365">
            <v>0</v>
          </cell>
          <cell r="V365">
            <v>0</v>
          </cell>
          <cell r="X365">
            <v>20</v>
          </cell>
          <cell r="Z365" t="str">
            <v>Tukang Batu</v>
          </cell>
          <cell r="AA365">
            <v>1</v>
          </cell>
          <cell r="AB365">
            <v>0.14285714285714285</v>
          </cell>
          <cell r="AC365">
            <v>0.14319999999999999</v>
          </cell>
          <cell r="AD365">
            <v>28000</v>
          </cell>
          <cell r="AE365">
            <v>4009.6</v>
          </cell>
          <cell r="AF365" t="e">
            <v>#REF!</v>
          </cell>
          <cell r="AH365">
            <v>110</v>
          </cell>
          <cell r="AJ365" t="str">
            <v>Semen</v>
          </cell>
          <cell r="AK365" t="str">
            <v>kg</v>
          </cell>
          <cell r="AL365">
            <v>20.96</v>
          </cell>
          <cell r="AM365">
            <v>530</v>
          </cell>
          <cell r="AN365">
            <v>11108.8</v>
          </cell>
          <cell r="AO365" t="e">
            <v>#REF!</v>
          </cell>
          <cell r="AP365" t="e">
            <v>#REF!</v>
          </cell>
          <cell r="AQ365">
            <v>20.96</v>
          </cell>
          <cell r="AS365">
            <v>0</v>
          </cell>
          <cell r="AT365">
            <v>0</v>
          </cell>
          <cell r="AU365">
            <v>162246</v>
          </cell>
        </row>
        <row r="366">
          <cell r="A366" t="e">
            <v>#REF!</v>
          </cell>
          <cell r="B366" t="str">
            <v>ALT</v>
          </cell>
          <cell r="I366">
            <v>0</v>
          </cell>
          <cell r="N366">
            <v>0</v>
          </cell>
          <cell r="P366">
            <v>0</v>
          </cell>
          <cell r="Q366">
            <v>0</v>
          </cell>
          <cell r="R366">
            <v>0</v>
          </cell>
          <cell r="T366">
            <v>0</v>
          </cell>
          <cell r="U366">
            <v>0</v>
          </cell>
          <cell r="V366">
            <v>0</v>
          </cell>
          <cell r="X366">
            <v>100</v>
          </cell>
          <cell r="Z366" t="str">
            <v>Pekerja</v>
          </cell>
          <cell r="AA366">
            <v>3</v>
          </cell>
          <cell r="AB366">
            <v>0.42857142857142855</v>
          </cell>
          <cell r="AC366">
            <v>0.42959999999999998</v>
          </cell>
          <cell r="AD366">
            <v>23275</v>
          </cell>
          <cell r="AE366">
            <v>9998.94</v>
          </cell>
          <cell r="AF366" t="e">
            <v>#REF!</v>
          </cell>
          <cell r="AH366">
            <v>20</v>
          </cell>
          <cell r="AJ366" t="str">
            <v>Pasir Pasang</v>
          </cell>
          <cell r="AK366" t="str">
            <v>m3</v>
          </cell>
          <cell r="AL366">
            <v>5.8000000000000003E-2</v>
          </cell>
          <cell r="AM366">
            <v>80000</v>
          </cell>
          <cell r="AN366">
            <v>4640</v>
          </cell>
          <cell r="AO366" t="e">
            <v>#REF!</v>
          </cell>
          <cell r="AP366" t="e">
            <v>#REF!</v>
          </cell>
          <cell r="AQ366">
            <v>5.8000000000000003E-2</v>
          </cell>
          <cell r="AS366">
            <v>0</v>
          </cell>
        </row>
        <row r="367">
          <cell r="A367" t="e">
            <v>#REF!</v>
          </cell>
          <cell r="B367" t="str">
            <v>ALT</v>
          </cell>
          <cell r="I367">
            <v>0</v>
          </cell>
          <cell r="N367">
            <v>0</v>
          </cell>
          <cell r="P367">
            <v>0</v>
          </cell>
          <cell r="Q367">
            <v>0</v>
          </cell>
          <cell r="R367">
            <v>0</v>
          </cell>
          <cell r="T367">
            <v>0</v>
          </cell>
          <cell r="U367">
            <v>0</v>
          </cell>
          <cell r="V367">
            <v>0</v>
          </cell>
          <cell r="X367" t="str">
            <v>UPH</v>
          </cell>
          <cell r="Z367">
            <v>0</v>
          </cell>
          <cell r="AB367">
            <v>0</v>
          </cell>
          <cell r="AC367">
            <v>0</v>
          </cell>
          <cell r="AD367">
            <v>0</v>
          </cell>
          <cell r="AE367">
            <v>0</v>
          </cell>
          <cell r="AF367" t="e">
            <v>#REF!</v>
          </cell>
          <cell r="AH367" t="str">
            <v>MAT</v>
          </cell>
          <cell r="AJ367">
            <v>0</v>
          </cell>
          <cell r="AK367">
            <v>0</v>
          </cell>
          <cell r="AL367">
            <v>0</v>
          </cell>
          <cell r="AM367">
            <v>0</v>
          </cell>
          <cell r="AN367">
            <v>0</v>
          </cell>
          <cell r="AO367" t="e">
            <v>#REF!</v>
          </cell>
          <cell r="AP367" t="e">
            <v>#REF!</v>
          </cell>
          <cell r="AS367">
            <v>0</v>
          </cell>
        </row>
        <row r="368">
          <cell r="A368" t="e">
            <v>#REF!</v>
          </cell>
          <cell r="B368" t="str">
            <v>ALT</v>
          </cell>
          <cell r="I368">
            <v>0</v>
          </cell>
          <cell r="N368">
            <v>0</v>
          </cell>
          <cell r="P368">
            <v>0</v>
          </cell>
          <cell r="Q368">
            <v>0</v>
          </cell>
          <cell r="R368">
            <v>0</v>
          </cell>
          <cell r="T368">
            <v>0</v>
          </cell>
          <cell r="U368">
            <v>0</v>
          </cell>
          <cell r="V368">
            <v>0</v>
          </cell>
          <cell r="X368" t="str">
            <v>UPH</v>
          </cell>
          <cell r="AB368">
            <v>0</v>
          </cell>
          <cell r="AC368">
            <v>0</v>
          </cell>
          <cell r="AD368">
            <v>0</v>
          </cell>
          <cell r="AE368">
            <v>0</v>
          </cell>
          <cell r="AF368" t="e">
            <v>#REF!</v>
          </cell>
          <cell r="AH368" t="str">
            <v>MAT</v>
          </cell>
          <cell r="AJ368">
            <v>0</v>
          </cell>
          <cell r="AK368">
            <v>0</v>
          </cell>
          <cell r="AL368">
            <v>0</v>
          </cell>
          <cell r="AM368">
            <v>0</v>
          </cell>
          <cell r="AN368">
            <v>0</v>
          </cell>
          <cell r="AO368" t="e">
            <v>#REF!</v>
          </cell>
          <cell r="AP368" t="e">
            <v>#REF!</v>
          </cell>
          <cell r="AS368">
            <v>0</v>
          </cell>
        </row>
        <row r="369">
          <cell r="A369" t="e">
            <v>#REF!</v>
          </cell>
          <cell r="B369" t="str">
            <v>ALT</v>
          </cell>
          <cell r="I369">
            <v>0</v>
          </cell>
          <cell r="N369">
            <v>0</v>
          </cell>
          <cell r="P369">
            <v>0</v>
          </cell>
          <cell r="Q369">
            <v>0</v>
          </cell>
          <cell r="R369">
            <v>0</v>
          </cell>
          <cell r="T369">
            <v>0</v>
          </cell>
          <cell r="U369">
            <v>0</v>
          </cell>
          <cell r="V369">
            <v>0</v>
          </cell>
          <cell r="X369" t="str">
            <v>UPH</v>
          </cell>
          <cell r="Z369">
            <v>0</v>
          </cell>
          <cell r="AB369">
            <v>0</v>
          </cell>
          <cell r="AC369">
            <v>0</v>
          </cell>
          <cell r="AD369">
            <v>0</v>
          </cell>
          <cell r="AE369">
            <v>0</v>
          </cell>
          <cell r="AF369" t="e">
            <v>#REF!</v>
          </cell>
          <cell r="AH369" t="str">
            <v>MAT</v>
          </cell>
          <cell r="AJ369">
            <v>0</v>
          </cell>
          <cell r="AK369">
            <v>0</v>
          </cell>
          <cell r="AL369">
            <v>0</v>
          </cell>
          <cell r="AM369">
            <v>0</v>
          </cell>
          <cell r="AN369">
            <v>0</v>
          </cell>
          <cell r="AO369" t="e">
            <v>#REF!</v>
          </cell>
          <cell r="AP369" t="e">
            <v>#REF!</v>
          </cell>
          <cell r="AS369">
            <v>0</v>
          </cell>
        </row>
        <row r="370">
          <cell r="A370" t="e">
            <v>#REF!</v>
          </cell>
          <cell r="B370" t="str">
            <v>ALT</v>
          </cell>
          <cell r="I370">
            <v>0</v>
          </cell>
          <cell r="N370">
            <v>0</v>
          </cell>
          <cell r="P370">
            <v>0</v>
          </cell>
          <cell r="Q370">
            <v>0</v>
          </cell>
          <cell r="R370">
            <v>0</v>
          </cell>
          <cell r="T370">
            <v>0</v>
          </cell>
          <cell r="U370">
            <v>0</v>
          </cell>
          <cell r="V370">
            <v>0</v>
          </cell>
          <cell r="X370" t="str">
            <v>UPH</v>
          </cell>
          <cell r="Z370">
            <v>0</v>
          </cell>
          <cell r="AB370">
            <v>0</v>
          </cell>
          <cell r="AC370">
            <v>0</v>
          </cell>
          <cell r="AD370">
            <v>0</v>
          </cell>
          <cell r="AE370">
            <v>0</v>
          </cell>
          <cell r="AF370" t="e">
            <v>#REF!</v>
          </cell>
          <cell r="AH370" t="str">
            <v>MAT</v>
          </cell>
          <cell r="AJ370">
            <v>0</v>
          </cell>
          <cell r="AK370">
            <v>0</v>
          </cell>
          <cell r="AL370">
            <v>0</v>
          </cell>
          <cell r="AM370">
            <v>0</v>
          </cell>
          <cell r="AN370">
            <v>0</v>
          </cell>
          <cell r="AO370" t="e">
            <v>#REF!</v>
          </cell>
          <cell r="AP370" t="e">
            <v>#REF!</v>
          </cell>
          <cell r="AS370">
            <v>0</v>
          </cell>
        </row>
        <row r="371">
          <cell r="A371" t="e">
            <v>#REF!</v>
          </cell>
          <cell r="B371" t="str">
            <v>ALT</v>
          </cell>
          <cell r="I371">
            <v>0</v>
          </cell>
          <cell r="N371">
            <v>0</v>
          </cell>
          <cell r="P371">
            <v>0</v>
          </cell>
          <cell r="Q371">
            <v>0</v>
          </cell>
          <cell r="R371">
            <v>0</v>
          </cell>
          <cell r="T371">
            <v>0</v>
          </cell>
          <cell r="U371">
            <v>0</v>
          </cell>
          <cell r="V371">
            <v>0</v>
          </cell>
          <cell r="X371" t="str">
            <v>UPH</v>
          </cell>
          <cell r="Z371">
            <v>0</v>
          </cell>
          <cell r="AB371">
            <v>0</v>
          </cell>
          <cell r="AC371">
            <v>0</v>
          </cell>
          <cell r="AD371">
            <v>0</v>
          </cell>
          <cell r="AE371">
            <v>0</v>
          </cell>
          <cell r="AF371" t="e">
            <v>#REF!</v>
          </cell>
          <cell r="AH371" t="str">
            <v>MAT</v>
          </cell>
          <cell r="AJ371">
            <v>0</v>
          </cell>
          <cell r="AK371">
            <v>0</v>
          </cell>
          <cell r="AL371">
            <v>0</v>
          </cell>
          <cell r="AM371">
            <v>0</v>
          </cell>
          <cell r="AN371">
            <v>0</v>
          </cell>
          <cell r="AO371" t="e">
            <v>#REF!</v>
          </cell>
          <cell r="AP371" t="e">
            <v>#REF!</v>
          </cell>
          <cell r="AS371">
            <v>0</v>
          </cell>
        </row>
        <row r="372">
          <cell r="A372" t="e">
            <v>#REF!</v>
          </cell>
          <cell r="B372" t="str">
            <v>ALT</v>
          </cell>
          <cell r="I372">
            <v>0</v>
          </cell>
          <cell r="N372">
            <v>0</v>
          </cell>
          <cell r="P372">
            <v>0</v>
          </cell>
          <cell r="Q372">
            <v>0</v>
          </cell>
          <cell r="R372">
            <v>0</v>
          </cell>
          <cell r="T372">
            <v>0</v>
          </cell>
          <cell r="U372">
            <v>0</v>
          </cell>
          <cell r="V372">
            <v>0</v>
          </cell>
          <cell r="X372" t="str">
            <v>UPH</v>
          </cell>
          <cell r="Z372">
            <v>0</v>
          </cell>
          <cell r="AB372">
            <v>0</v>
          </cell>
          <cell r="AC372">
            <v>0</v>
          </cell>
          <cell r="AD372">
            <v>0</v>
          </cell>
          <cell r="AE372">
            <v>0</v>
          </cell>
          <cell r="AF372" t="e">
            <v>#REF!</v>
          </cell>
          <cell r="AH372" t="str">
            <v>MAT</v>
          </cell>
          <cell r="AJ372">
            <v>0</v>
          </cell>
          <cell r="AK372">
            <v>0</v>
          </cell>
          <cell r="AL372">
            <v>0</v>
          </cell>
          <cell r="AM372">
            <v>0</v>
          </cell>
          <cell r="AN372">
            <v>0</v>
          </cell>
          <cell r="AO372" t="e">
            <v>#REF!</v>
          </cell>
          <cell r="AP372" t="e">
            <v>#REF!</v>
          </cell>
          <cell r="AS372">
            <v>0</v>
          </cell>
        </row>
        <row r="373">
          <cell r="A373" t="e">
            <v>#REF!</v>
          </cell>
          <cell r="B373" t="str">
            <v>ALT</v>
          </cell>
          <cell r="I373">
            <v>0</v>
          </cell>
          <cell r="N373">
            <v>0</v>
          </cell>
          <cell r="P373">
            <v>0</v>
          </cell>
          <cell r="Q373">
            <v>0</v>
          </cell>
          <cell r="R373">
            <v>0</v>
          </cell>
          <cell r="T373">
            <v>0</v>
          </cell>
          <cell r="U373">
            <v>0</v>
          </cell>
          <cell r="V373">
            <v>0</v>
          </cell>
          <cell r="X373" t="str">
            <v>UPH</v>
          </cell>
          <cell r="Z373">
            <v>0</v>
          </cell>
          <cell r="AB373">
            <v>0</v>
          </cell>
          <cell r="AC373">
            <v>0</v>
          </cell>
          <cell r="AD373">
            <v>0</v>
          </cell>
          <cell r="AE373">
            <v>0</v>
          </cell>
          <cell r="AF373" t="e">
            <v>#REF!</v>
          </cell>
          <cell r="AH373" t="str">
            <v>MAT</v>
          </cell>
          <cell r="AJ373">
            <v>0</v>
          </cell>
          <cell r="AK373">
            <v>0</v>
          </cell>
          <cell r="AL373">
            <v>0</v>
          </cell>
          <cell r="AM373">
            <v>0</v>
          </cell>
          <cell r="AN373">
            <v>0</v>
          </cell>
          <cell r="AO373" t="e">
            <v>#REF!</v>
          </cell>
          <cell r="AP373" t="e">
            <v>#REF!</v>
          </cell>
          <cell r="AS373">
            <v>0</v>
          </cell>
        </row>
        <row r="374">
          <cell r="A374" t="e">
            <v>#REF!</v>
          </cell>
          <cell r="B374" t="str">
            <v>ALT</v>
          </cell>
          <cell r="I374">
            <v>0</v>
          </cell>
          <cell r="N374">
            <v>0</v>
          </cell>
          <cell r="P374">
            <v>0</v>
          </cell>
          <cell r="Q374">
            <v>0</v>
          </cell>
          <cell r="R374">
            <v>0</v>
          </cell>
          <cell r="T374">
            <v>0</v>
          </cell>
          <cell r="U374">
            <v>0</v>
          </cell>
          <cell r="V374">
            <v>0</v>
          </cell>
          <cell r="X374" t="str">
            <v>UPH</v>
          </cell>
          <cell r="Z374">
            <v>0</v>
          </cell>
          <cell r="AB374">
            <v>0</v>
          </cell>
          <cell r="AC374">
            <v>0</v>
          </cell>
          <cell r="AD374">
            <v>0</v>
          </cell>
          <cell r="AE374">
            <v>0</v>
          </cell>
          <cell r="AF374" t="e">
            <v>#REF!</v>
          </cell>
          <cell r="AH374" t="str">
            <v>MAT</v>
          </cell>
          <cell r="AJ374">
            <v>0</v>
          </cell>
          <cell r="AK374">
            <v>0</v>
          </cell>
          <cell r="AL374">
            <v>0</v>
          </cell>
          <cell r="AM374">
            <v>0</v>
          </cell>
          <cell r="AN374">
            <v>0</v>
          </cell>
          <cell r="AO374" t="e">
            <v>#REF!</v>
          </cell>
          <cell r="AP374" t="e">
            <v>#REF!</v>
          </cell>
          <cell r="AS374">
            <v>0</v>
          </cell>
        </row>
        <row r="375">
          <cell r="A375" t="e">
            <v>#REF!</v>
          </cell>
          <cell r="B375" t="str">
            <v>ALT</v>
          </cell>
          <cell r="I375">
            <v>0</v>
          </cell>
          <cell r="N375">
            <v>0</v>
          </cell>
          <cell r="P375">
            <v>0</v>
          </cell>
          <cell r="Q375">
            <v>0</v>
          </cell>
          <cell r="R375">
            <v>0</v>
          </cell>
          <cell r="T375">
            <v>0</v>
          </cell>
          <cell r="U375">
            <v>0</v>
          </cell>
          <cell r="V375">
            <v>0</v>
          </cell>
          <cell r="X375" t="str">
            <v>UPH</v>
          </cell>
          <cell r="Z375">
            <v>0</v>
          </cell>
          <cell r="AB375">
            <v>0</v>
          </cell>
          <cell r="AC375">
            <v>0</v>
          </cell>
          <cell r="AD375">
            <v>0</v>
          </cell>
          <cell r="AE375">
            <v>0</v>
          </cell>
          <cell r="AF375" t="e">
            <v>#REF!</v>
          </cell>
          <cell r="AH375" t="str">
            <v>MAT</v>
          </cell>
          <cell r="AJ375">
            <v>0</v>
          </cell>
          <cell r="AK375">
            <v>0</v>
          </cell>
          <cell r="AL375">
            <v>0</v>
          </cell>
          <cell r="AM375">
            <v>0</v>
          </cell>
          <cell r="AN375">
            <v>0</v>
          </cell>
          <cell r="AO375" t="e">
            <v>#REF!</v>
          </cell>
          <cell r="AP375" t="e">
            <v>#REF!</v>
          </cell>
          <cell r="AS375">
            <v>0</v>
          </cell>
        </row>
        <row r="376">
          <cell r="A376" t="e">
            <v>#REF!</v>
          </cell>
          <cell r="B376" t="str">
            <v>ALT</v>
          </cell>
          <cell r="I376">
            <v>0</v>
          </cell>
          <cell r="N376">
            <v>0</v>
          </cell>
          <cell r="P376">
            <v>0</v>
          </cell>
          <cell r="Q376">
            <v>0</v>
          </cell>
          <cell r="R376">
            <v>0</v>
          </cell>
          <cell r="T376">
            <v>0</v>
          </cell>
          <cell r="U376">
            <v>0</v>
          </cell>
          <cell r="V376">
            <v>0</v>
          </cell>
          <cell r="X376" t="str">
            <v>UPH</v>
          </cell>
          <cell r="Z376">
            <v>0</v>
          </cell>
          <cell r="AB376">
            <v>0</v>
          </cell>
          <cell r="AC376">
            <v>0</v>
          </cell>
          <cell r="AD376">
            <v>0</v>
          </cell>
          <cell r="AE376">
            <v>0</v>
          </cell>
          <cell r="AF376" t="e">
            <v>#REF!</v>
          </cell>
          <cell r="AH376" t="str">
            <v>MAT</v>
          </cell>
          <cell r="AJ376">
            <v>0</v>
          </cell>
          <cell r="AK376">
            <v>0</v>
          </cell>
          <cell r="AL376">
            <v>0</v>
          </cell>
          <cell r="AM376">
            <v>0</v>
          </cell>
          <cell r="AN376">
            <v>0</v>
          </cell>
          <cell r="AO376" t="e">
            <v>#REF!</v>
          </cell>
          <cell r="AP376" t="e">
            <v>#REF!</v>
          </cell>
          <cell r="AS376">
            <v>0</v>
          </cell>
        </row>
        <row r="377">
          <cell r="A377" t="e">
            <v>#REF!</v>
          </cell>
          <cell r="B377" t="str">
            <v>ALT</v>
          </cell>
          <cell r="I377">
            <v>0</v>
          </cell>
          <cell r="N377">
            <v>0</v>
          </cell>
          <cell r="P377">
            <v>0</v>
          </cell>
          <cell r="Q377">
            <v>0</v>
          </cell>
          <cell r="R377">
            <v>0</v>
          </cell>
          <cell r="T377">
            <v>0</v>
          </cell>
          <cell r="U377">
            <v>0</v>
          </cell>
          <cell r="V377">
            <v>0</v>
          </cell>
          <cell r="X377" t="str">
            <v>UPH</v>
          </cell>
          <cell r="Z377">
            <v>0</v>
          </cell>
          <cell r="AB377">
            <v>0</v>
          </cell>
          <cell r="AC377">
            <v>0</v>
          </cell>
          <cell r="AD377">
            <v>0</v>
          </cell>
          <cell r="AE377">
            <v>0</v>
          </cell>
          <cell r="AF377" t="e">
            <v>#REF!</v>
          </cell>
          <cell r="AH377" t="str">
            <v>MAT</v>
          </cell>
          <cell r="AJ377">
            <v>0</v>
          </cell>
          <cell r="AK377">
            <v>0</v>
          </cell>
          <cell r="AL377">
            <v>0</v>
          </cell>
          <cell r="AM377">
            <v>0</v>
          </cell>
          <cell r="AN377">
            <v>0</v>
          </cell>
          <cell r="AO377" t="e">
            <v>#REF!</v>
          </cell>
          <cell r="AP377" t="e">
            <v>#REF!</v>
          </cell>
          <cell r="AS377">
            <v>0</v>
          </cell>
        </row>
        <row r="378">
          <cell r="A378" t="e">
            <v>#REF!</v>
          </cell>
          <cell r="B378" t="str">
            <v>ALT</v>
          </cell>
          <cell r="I378">
            <v>0</v>
          </cell>
          <cell r="N378">
            <v>0</v>
          </cell>
          <cell r="P378">
            <v>0</v>
          </cell>
          <cell r="Q378">
            <v>0</v>
          </cell>
          <cell r="R378">
            <v>0</v>
          </cell>
          <cell r="T378">
            <v>0</v>
          </cell>
          <cell r="U378">
            <v>0</v>
          </cell>
          <cell r="V378">
            <v>0</v>
          </cell>
          <cell r="X378" t="str">
            <v>UPH</v>
          </cell>
          <cell r="Z378">
            <v>0</v>
          </cell>
          <cell r="AB378">
            <v>0</v>
          </cell>
          <cell r="AC378">
            <v>0</v>
          </cell>
          <cell r="AD378">
            <v>0</v>
          </cell>
          <cell r="AE378">
            <v>0</v>
          </cell>
          <cell r="AF378" t="e">
            <v>#REF!</v>
          </cell>
          <cell r="AH378" t="str">
            <v>MAT</v>
          </cell>
          <cell r="AJ378">
            <v>0</v>
          </cell>
          <cell r="AK378">
            <v>0</v>
          </cell>
          <cell r="AL378">
            <v>0</v>
          </cell>
          <cell r="AM378">
            <v>0</v>
          </cell>
          <cell r="AN378">
            <v>0</v>
          </cell>
          <cell r="AO378" t="e">
            <v>#REF!</v>
          </cell>
          <cell r="AP378" t="e">
            <v>#REF!</v>
          </cell>
          <cell r="AS378">
            <v>0</v>
          </cell>
        </row>
        <row r="379">
          <cell r="A379">
            <v>13000</v>
          </cell>
          <cell r="B379" t="str">
            <v>3.9</v>
          </cell>
          <cell r="D379" t="str">
            <v>Plesteran 1 pc : 3 ps, tebal 1,5 cm</v>
          </cell>
          <cell r="F379" t="str">
            <v>m2</v>
          </cell>
          <cell r="G379">
            <v>11750</v>
          </cell>
          <cell r="I379" t="str">
            <v xml:space="preserve">                                                                                                                                                                                                                                                               </v>
          </cell>
          <cell r="J379">
            <v>80</v>
          </cell>
          <cell r="K379">
            <v>7</v>
          </cell>
          <cell r="L379">
            <v>1</v>
          </cell>
          <cell r="M379">
            <v>560</v>
          </cell>
          <cell r="Q379">
            <v>21161.877</v>
          </cell>
          <cell r="S379">
            <v>1.25</v>
          </cell>
          <cell r="T379">
            <v>19824.259999999998</v>
          </cell>
          <cell r="U379">
            <v>0</v>
          </cell>
          <cell r="V379">
            <v>0</v>
          </cell>
          <cell r="X379" t="str">
            <v>3.9</v>
          </cell>
          <cell r="Z379" t="str">
            <v>Prod./Jam :</v>
          </cell>
          <cell r="AA379">
            <v>1.25</v>
          </cell>
          <cell r="AB379">
            <v>1.25</v>
          </cell>
          <cell r="AC379">
            <v>1</v>
          </cell>
          <cell r="AE379">
            <v>16114.89</v>
          </cell>
          <cell r="AF379">
            <v>189349957.5</v>
          </cell>
          <cell r="AH379" t="str">
            <v>3.9</v>
          </cell>
          <cell r="AN379">
            <v>3709.37</v>
          </cell>
          <cell r="AO379">
            <v>43585097.5</v>
          </cell>
          <cell r="AU379">
            <v>19824.259999999998</v>
          </cell>
          <cell r="AV379">
            <v>21211.958199999997</v>
          </cell>
        </row>
        <row r="380">
          <cell r="A380">
            <v>13010</v>
          </cell>
          <cell r="B380" t="str">
            <v>ALT</v>
          </cell>
          <cell r="I380">
            <v>0</v>
          </cell>
          <cell r="N380">
            <v>0</v>
          </cell>
          <cell r="O380">
            <v>1</v>
          </cell>
          <cell r="P380">
            <v>0</v>
          </cell>
          <cell r="Q380">
            <v>0</v>
          </cell>
          <cell r="R380">
            <v>0</v>
          </cell>
          <cell r="T380">
            <v>0</v>
          </cell>
          <cell r="U380">
            <v>0</v>
          </cell>
          <cell r="V380">
            <v>0</v>
          </cell>
          <cell r="X380">
            <v>10</v>
          </cell>
          <cell r="Z380" t="str">
            <v>Mandor</v>
          </cell>
          <cell r="AA380">
            <v>0.5</v>
          </cell>
          <cell r="AB380">
            <v>7.1428571428571425E-2</v>
          </cell>
          <cell r="AC380">
            <v>5.7099999999999998E-2</v>
          </cell>
          <cell r="AD380">
            <v>39900</v>
          </cell>
          <cell r="AE380">
            <v>2278.29</v>
          </cell>
          <cell r="AF380">
            <v>26769907.5</v>
          </cell>
          <cell r="AH380">
            <v>110</v>
          </cell>
          <cell r="AJ380" t="str">
            <v>Semen</v>
          </cell>
          <cell r="AK380" t="str">
            <v>kg</v>
          </cell>
          <cell r="AL380">
            <v>0.65920000000000001</v>
          </cell>
          <cell r="AM380">
            <v>530</v>
          </cell>
          <cell r="AN380">
            <v>349.37</v>
          </cell>
          <cell r="AO380">
            <v>4105097.5</v>
          </cell>
          <cell r="AP380">
            <v>7745.6</v>
          </cell>
          <cell r="AQ380">
            <v>0.65925</v>
          </cell>
          <cell r="AR380">
            <v>0</v>
          </cell>
          <cell r="AS380">
            <v>0</v>
          </cell>
        </row>
        <row r="381">
          <cell r="A381">
            <v>13020</v>
          </cell>
          <cell r="B381" t="str">
            <v>ALT</v>
          </cell>
          <cell r="I381">
            <v>0</v>
          </cell>
          <cell r="N381">
            <v>0</v>
          </cell>
          <cell r="O381">
            <v>0</v>
          </cell>
          <cell r="P381">
            <v>0</v>
          </cell>
          <cell r="Q381">
            <v>0</v>
          </cell>
          <cell r="R381">
            <v>0</v>
          </cell>
          <cell r="T381">
            <v>0</v>
          </cell>
          <cell r="U381">
            <v>0</v>
          </cell>
          <cell r="V381">
            <v>0</v>
          </cell>
          <cell r="X381">
            <v>20</v>
          </cell>
          <cell r="Z381" t="str">
            <v>Tukang Batu</v>
          </cell>
          <cell r="AA381">
            <v>1</v>
          </cell>
          <cell r="AB381">
            <v>0.14285714285714285</v>
          </cell>
          <cell r="AC381">
            <v>0.1142</v>
          </cell>
          <cell r="AD381">
            <v>28000</v>
          </cell>
          <cell r="AE381">
            <v>3197.6</v>
          </cell>
          <cell r="AF381">
            <v>37571800</v>
          </cell>
          <cell r="AH381">
            <v>20</v>
          </cell>
          <cell r="AJ381" t="str">
            <v>Pasir Pasang</v>
          </cell>
          <cell r="AK381" t="str">
            <v>m3</v>
          </cell>
          <cell r="AL381">
            <v>4.2000000000000003E-2</v>
          </cell>
          <cell r="AM381">
            <v>80000</v>
          </cell>
          <cell r="AN381">
            <v>3360</v>
          </cell>
          <cell r="AO381">
            <v>39480000</v>
          </cell>
          <cell r="AP381">
            <v>493.50000000000006</v>
          </cell>
          <cell r="AQ381">
            <v>4.2000000000000003E-2</v>
          </cell>
          <cell r="AS381">
            <v>0</v>
          </cell>
        </row>
        <row r="382">
          <cell r="A382">
            <v>13030</v>
          </cell>
          <cell r="B382" t="str">
            <v>ALT</v>
          </cell>
          <cell r="I382">
            <v>0</v>
          </cell>
          <cell r="N382">
            <v>0</v>
          </cell>
          <cell r="P382">
            <v>0</v>
          </cell>
          <cell r="Q382">
            <v>0</v>
          </cell>
          <cell r="R382">
            <v>0</v>
          </cell>
          <cell r="T382">
            <v>0</v>
          </cell>
          <cell r="U382">
            <v>0</v>
          </cell>
          <cell r="V382">
            <v>0</v>
          </cell>
          <cell r="X382">
            <v>100</v>
          </cell>
          <cell r="Z382" t="str">
            <v>Pekerja</v>
          </cell>
          <cell r="AA382">
            <v>4</v>
          </cell>
          <cell r="AB382">
            <v>0.5714285714285714</v>
          </cell>
          <cell r="AC382">
            <v>0.45710000000000001</v>
          </cell>
          <cell r="AD382">
            <v>23275</v>
          </cell>
          <cell r="AE382">
            <v>10639</v>
          </cell>
          <cell r="AF382">
            <v>125008250</v>
          </cell>
          <cell r="AH382" t="str">
            <v>MAT</v>
          </cell>
          <cell r="AJ382">
            <v>0</v>
          </cell>
          <cell r="AK382">
            <v>0</v>
          </cell>
          <cell r="AL382">
            <v>0</v>
          </cell>
          <cell r="AM382">
            <v>0</v>
          </cell>
          <cell r="AN382">
            <v>0</v>
          </cell>
          <cell r="AO382">
            <v>0</v>
          </cell>
          <cell r="AP382">
            <v>0</v>
          </cell>
          <cell r="AS382">
            <v>0</v>
          </cell>
        </row>
        <row r="383">
          <cell r="A383">
            <v>13040</v>
          </cell>
          <cell r="B383" t="str">
            <v>ALT</v>
          </cell>
          <cell r="I383">
            <v>0</v>
          </cell>
          <cell r="N383">
            <v>0</v>
          </cell>
          <cell r="P383">
            <v>0</v>
          </cell>
          <cell r="Q383">
            <v>0</v>
          </cell>
          <cell r="R383">
            <v>0</v>
          </cell>
          <cell r="T383">
            <v>0</v>
          </cell>
          <cell r="U383">
            <v>0</v>
          </cell>
          <cell r="V383">
            <v>0</v>
          </cell>
          <cell r="X383" t="str">
            <v>UPH</v>
          </cell>
          <cell r="Z383">
            <v>0</v>
          </cell>
          <cell r="AB383">
            <v>0</v>
          </cell>
          <cell r="AC383">
            <v>0</v>
          </cell>
          <cell r="AD383">
            <v>0</v>
          </cell>
          <cell r="AE383">
            <v>0</v>
          </cell>
          <cell r="AF383">
            <v>0</v>
          </cell>
          <cell r="AH383" t="str">
            <v>MAT</v>
          </cell>
          <cell r="AJ383">
            <v>0</v>
          </cell>
          <cell r="AK383">
            <v>0</v>
          </cell>
          <cell r="AL383">
            <v>0</v>
          </cell>
          <cell r="AM383">
            <v>0</v>
          </cell>
          <cell r="AN383">
            <v>0</v>
          </cell>
          <cell r="AO383">
            <v>0</v>
          </cell>
          <cell r="AP383">
            <v>0</v>
          </cell>
          <cell r="AS383">
            <v>0</v>
          </cell>
        </row>
        <row r="384">
          <cell r="A384">
            <v>13050</v>
          </cell>
          <cell r="B384" t="str">
            <v>ALT</v>
          </cell>
          <cell r="I384">
            <v>0</v>
          </cell>
          <cell r="N384">
            <v>0</v>
          </cell>
          <cell r="P384">
            <v>0</v>
          </cell>
          <cell r="Q384">
            <v>0</v>
          </cell>
          <cell r="R384">
            <v>0</v>
          </cell>
          <cell r="T384">
            <v>0</v>
          </cell>
          <cell r="U384">
            <v>0</v>
          </cell>
          <cell r="V384">
            <v>0</v>
          </cell>
          <cell r="X384" t="str">
            <v>UPH</v>
          </cell>
          <cell r="Z384">
            <v>0</v>
          </cell>
          <cell r="AB384">
            <v>0</v>
          </cell>
          <cell r="AC384">
            <v>0</v>
          </cell>
          <cell r="AD384">
            <v>0</v>
          </cell>
          <cell r="AE384">
            <v>0</v>
          </cell>
          <cell r="AF384">
            <v>0</v>
          </cell>
          <cell r="AH384" t="str">
            <v>MAT</v>
          </cell>
          <cell r="AJ384">
            <v>0</v>
          </cell>
          <cell r="AK384">
            <v>0</v>
          </cell>
          <cell r="AL384">
            <v>0</v>
          </cell>
          <cell r="AM384">
            <v>0</v>
          </cell>
          <cell r="AN384">
            <v>0</v>
          </cell>
          <cell r="AO384">
            <v>0</v>
          </cell>
          <cell r="AP384">
            <v>0</v>
          </cell>
          <cell r="AS384">
            <v>0</v>
          </cell>
        </row>
        <row r="385">
          <cell r="A385">
            <v>13060</v>
          </cell>
          <cell r="B385" t="str">
            <v>ALT</v>
          </cell>
          <cell r="I385">
            <v>0</v>
          </cell>
          <cell r="N385">
            <v>0</v>
          </cell>
          <cell r="P385">
            <v>0</v>
          </cell>
          <cell r="Q385">
            <v>0</v>
          </cell>
          <cell r="R385">
            <v>0</v>
          </cell>
          <cell r="T385">
            <v>0</v>
          </cell>
          <cell r="U385">
            <v>0</v>
          </cell>
          <cell r="V385">
            <v>0</v>
          </cell>
          <cell r="X385" t="str">
            <v>UPH</v>
          </cell>
          <cell r="Z385">
            <v>0</v>
          </cell>
          <cell r="AB385">
            <v>0</v>
          </cell>
          <cell r="AC385">
            <v>0</v>
          </cell>
          <cell r="AD385">
            <v>0</v>
          </cell>
          <cell r="AE385">
            <v>0</v>
          </cell>
          <cell r="AF385">
            <v>0</v>
          </cell>
          <cell r="AH385" t="str">
            <v>MAT</v>
          </cell>
          <cell r="AJ385">
            <v>0</v>
          </cell>
          <cell r="AK385">
            <v>0</v>
          </cell>
          <cell r="AL385">
            <v>0</v>
          </cell>
          <cell r="AM385">
            <v>0</v>
          </cell>
          <cell r="AN385">
            <v>0</v>
          </cell>
          <cell r="AO385">
            <v>0</v>
          </cell>
          <cell r="AP385">
            <v>0</v>
          </cell>
          <cell r="AS385">
            <v>0</v>
          </cell>
        </row>
        <row r="386">
          <cell r="A386">
            <v>13070</v>
          </cell>
          <cell r="B386" t="str">
            <v>ALT</v>
          </cell>
          <cell r="I386">
            <v>0</v>
          </cell>
          <cell r="N386">
            <v>0</v>
          </cell>
          <cell r="P386">
            <v>0</v>
          </cell>
          <cell r="Q386">
            <v>0</v>
          </cell>
          <cell r="R386">
            <v>0</v>
          </cell>
          <cell r="T386">
            <v>0</v>
          </cell>
          <cell r="U386">
            <v>0</v>
          </cell>
          <cell r="V386">
            <v>0</v>
          </cell>
          <cell r="X386" t="str">
            <v>UPH</v>
          </cell>
          <cell r="Z386">
            <v>0</v>
          </cell>
          <cell r="AB386">
            <v>0</v>
          </cell>
          <cell r="AC386">
            <v>0</v>
          </cell>
          <cell r="AD386">
            <v>0</v>
          </cell>
          <cell r="AE386">
            <v>0</v>
          </cell>
          <cell r="AF386">
            <v>0</v>
          </cell>
          <cell r="AH386" t="str">
            <v>MAT</v>
          </cell>
          <cell r="AJ386">
            <v>0</v>
          </cell>
          <cell r="AK386">
            <v>0</v>
          </cell>
          <cell r="AL386">
            <v>0</v>
          </cell>
          <cell r="AM386">
            <v>0</v>
          </cell>
          <cell r="AN386">
            <v>0</v>
          </cell>
          <cell r="AO386">
            <v>0</v>
          </cell>
          <cell r="AP386">
            <v>0</v>
          </cell>
          <cell r="AS386">
            <v>0</v>
          </cell>
        </row>
        <row r="387">
          <cell r="A387">
            <v>13080</v>
          </cell>
          <cell r="B387" t="str">
            <v>ALT</v>
          </cell>
          <cell r="I387">
            <v>0</v>
          </cell>
          <cell r="N387">
            <v>0</v>
          </cell>
          <cell r="P387">
            <v>0</v>
          </cell>
          <cell r="Q387">
            <v>0</v>
          </cell>
          <cell r="R387">
            <v>0</v>
          </cell>
          <cell r="T387">
            <v>0</v>
          </cell>
          <cell r="U387">
            <v>0</v>
          </cell>
          <cell r="V387">
            <v>0</v>
          </cell>
          <cell r="X387" t="str">
            <v>UPH</v>
          </cell>
          <cell r="Z387">
            <v>0</v>
          </cell>
          <cell r="AB387">
            <v>0</v>
          </cell>
          <cell r="AC387">
            <v>0</v>
          </cell>
          <cell r="AD387">
            <v>0</v>
          </cell>
          <cell r="AE387">
            <v>0</v>
          </cell>
          <cell r="AF387">
            <v>0</v>
          </cell>
          <cell r="AH387" t="str">
            <v>MAT</v>
          </cell>
          <cell r="AJ387">
            <v>0</v>
          </cell>
          <cell r="AK387">
            <v>0</v>
          </cell>
          <cell r="AL387">
            <v>0</v>
          </cell>
          <cell r="AM387">
            <v>0</v>
          </cell>
          <cell r="AN387">
            <v>0</v>
          </cell>
          <cell r="AO387">
            <v>0</v>
          </cell>
          <cell r="AP387">
            <v>0</v>
          </cell>
          <cell r="AS387">
            <v>0</v>
          </cell>
        </row>
        <row r="388">
          <cell r="A388">
            <v>13090</v>
          </cell>
          <cell r="B388" t="str">
            <v>ALT</v>
          </cell>
          <cell r="I388">
            <v>0</v>
          </cell>
          <cell r="N388">
            <v>0</v>
          </cell>
          <cell r="P388">
            <v>0</v>
          </cell>
          <cell r="Q388">
            <v>0</v>
          </cell>
          <cell r="R388">
            <v>0</v>
          </cell>
          <cell r="T388">
            <v>0</v>
          </cell>
          <cell r="U388">
            <v>0</v>
          </cell>
          <cell r="V388">
            <v>0</v>
          </cell>
          <cell r="X388" t="str">
            <v>UPH</v>
          </cell>
          <cell r="Z388">
            <v>0</v>
          </cell>
          <cell r="AB388">
            <v>0</v>
          </cell>
          <cell r="AC388">
            <v>0</v>
          </cell>
          <cell r="AD388">
            <v>0</v>
          </cell>
          <cell r="AE388">
            <v>0</v>
          </cell>
          <cell r="AF388">
            <v>0</v>
          </cell>
          <cell r="AH388" t="str">
            <v>MAT</v>
          </cell>
          <cell r="AJ388">
            <v>0</v>
          </cell>
          <cell r="AK388">
            <v>0</v>
          </cell>
          <cell r="AL388">
            <v>0</v>
          </cell>
          <cell r="AM388">
            <v>0</v>
          </cell>
          <cell r="AN388">
            <v>0</v>
          </cell>
          <cell r="AO388">
            <v>0</v>
          </cell>
          <cell r="AP388">
            <v>0</v>
          </cell>
          <cell r="AS388">
            <v>0</v>
          </cell>
        </row>
        <row r="389">
          <cell r="A389">
            <v>13100</v>
          </cell>
          <cell r="B389" t="str">
            <v>ALT</v>
          </cell>
          <cell r="I389">
            <v>0</v>
          </cell>
          <cell r="N389">
            <v>0</v>
          </cell>
          <cell r="P389">
            <v>0</v>
          </cell>
          <cell r="Q389">
            <v>0</v>
          </cell>
          <cell r="R389">
            <v>0</v>
          </cell>
          <cell r="T389">
            <v>0</v>
          </cell>
          <cell r="U389">
            <v>0</v>
          </cell>
          <cell r="V389">
            <v>0</v>
          </cell>
          <cell r="X389" t="str">
            <v>UPH</v>
          </cell>
          <cell r="Z389">
            <v>0</v>
          </cell>
          <cell r="AB389">
            <v>0</v>
          </cell>
          <cell r="AC389">
            <v>0</v>
          </cell>
          <cell r="AD389">
            <v>0</v>
          </cell>
          <cell r="AE389">
            <v>0</v>
          </cell>
          <cell r="AF389">
            <v>0</v>
          </cell>
          <cell r="AH389" t="str">
            <v>MAT</v>
          </cell>
          <cell r="AJ389">
            <v>0</v>
          </cell>
          <cell r="AK389">
            <v>0</v>
          </cell>
          <cell r="AL389">
            <v>0</v>
          </cell>
          <cell r="AM389">
            <v>0</v>
          </cell>
          <cell r="AN389">
            <v>0</v>
          </cell>
          <cell r="AO389">
            <v>0</v>
          </cell>
          <cell r="AP389">
            <v>0</v>
          </cell>
          <cell r="AS389">
            <v>0</v>
          </cell>
        </row>
        <row r="390">
          <cell r="A390">
            <v>13110</v>
          </cell>
          <cell r="B390" t="str">
            <v>ALT</v>
          </cell>
          <cell r="I390">
            <v>0</v>
          </cell>
          <cell r="N390">
            <v>0</v>
          </cell>
          <cell r="P390">
            <v>0</v>
          </cell>
          <cell r="Q390">
            <v>0</v>
          </cell>
          <cell r="R390">
            <v>0</v>
          </cell>
          <cell r="T390">
            <v>0</v>
          </cell>
          <cell r="U390">
            <v>0</v>
          </cell>
          <cell r="V390">
            <v>0</v>
          </cell>
          <cell r="X390" t="str">
            <v>UPH</v>
          </cell>
          <cell r="Z390">
            <v>0</v>
          </cell>
          <cell r="AB390">
            <v>0</v>
          </cell>
          <cell r="AC390">
            <v>0</v>
          </cell>
          <cell r="AD390">
            <v>0</v>
          </cell>
          <cell r="AE390">
            <v>0</v>
          </cell>
          <cell r="AF390">
            <v>0</v>
          </cell>
          <cell r="AH390" t="str">
            <v>MAT</v>
          </cell>
          <cell r="AJ390">
            <v>0</v>
          </cell>
          <cell r="AK390">
            <v>0</v>
          </cell>
          <cell r="AL390">
            <v>0</v>
          </cell>
          <cell r="AM390">
            <v>0</v>
          </cell>
          <cell r="AN390">
            <v>0</v>
          </cell>
          <cell r="AO390">
            <v>0</v>
          </cell>
          <cell r="AP390">
            <v>0</v>
          </cell>
          <cell r="AS390">
            <v>0</v>
          </cell>
        </row>
        <row r="391">
          <cell r="A391">
            <v>13120</v>
          </cell>
          <cell r="B391" t="str">
            <v>ALT</v>
          </cell>
          <cell r="I391">
            <v>0</v>
          </cell>
          <cell r="N391">
            <v>0</v>
          </cell>
          <cell r="P391">
            <v>0</v>
          </cell>
          <cell r="Q391">
            <v>0</v>
          </cell>
          <cell r="R391">
            <v>0</v>
          </cell>
          <cell r="T391">
            <v>0</v>
          </cell>
          <cell r="U391">
            <v>0</v>
          </cell>
          <cell r="V391">
            <v>0</v>
          </cell>
          <cell r="X391" t="str">
            <v>UPH</v>
          </cell>
          <cell r="Z391">
            <v>0</v>
          </cell>
          <cell r="AB391">
            <v>0</v>
          </cell>
          <cell r="AC391">
            <v>0</v>
          </cell>
          <cell r="AD391">
            <v>0</v>
          </cell>
          <cell r="AE391">
            <v>0</v>
          </cell>
          <cell r="AF391">
            <v>0</v>
          </cell>
          <cell r="AH391" t="str">
            <v>MAT</v>
          </cell>
          <cell r="AJ391">
            <v>0</v>
          </cell>
          <cell r="AK391">
            <v>0</v>
          </cell>
          <cell r="AL391">
            <v>0</v>
          </cell>
          <cell r="AM391">
            <v>0</v>
          </cell>
          <cell r="AN391">
            <v>0</v>
          </cell>
          <cell r="AO391">
            <v>0</v>
          </cell>
          <cell r="AP391">
            <v>0</v>
          </cell>
          <cell r="AS391">
            <v>0</v>
          </cell>
        </row>
        <row r="392">
          <cell r="A392">
            <v>13130</v>
          </cell>
          <cell r="B392" t="str">
            <v>ALT</v>
          </cell>
          <cell r="I392">
            <v>0</v>
          </cell>
          <cell r="N392">
            <v>0</v>
          </cell>
          <cell r="P392">
            <v>0</v>
          </cell>
          <cell r="Q392">
            <v>0</v>
          </cell>
          <cell r="R392">
            <v>0</v>
          </cell>
          <cell r="T392">
            <v>0</v>
          </cell>
          <cell r="U392">
            <v>0</v>
          </cell>
          <cell r="V392">
            <v>0</v>
          </cell>
          <cell r="X392" t="str">
            <v>UPH</v>
          </cell>
          <cell r="Z392">
            <v>0</v>
          </cell>
          <cell r="AB392">
            <v>0</v>
          </cell>
          <cell r="AC392">
            <v>0</v>
          </cell>
          <cell r="AD392">
            <v>0</v>
          </cell>
          <cell r="AE392">
            <v>0</v>
          </cell>
          <cell r="AF392">
            <v>0</v>
          </cell>
          <cell r="AH392" t="str">
            <v>MAT</v>
          </cell>
          <cell r="AJ392">
            <v>0</v>
          </cell>
          <cell r="AK392">
            <v>0</v>
          </cell>
          <cell r="AL392">
            <v>0</v>
          </cell>
          <cell r="AM392">
            <v>0</v>
          </cell>
          <cell r="AN392">
            <v>0</v>
          </cell>
          <cell r="AO392">
            <v>0</v>
          </cell>
          <cell r="AP392">
            <v>0</v>
          </cell>
          <cell r="AS392">
            <v>0</v>
          </cell>
        </row>
        <row r="393">
          <cell r="A393">
            <v>13140</v>
          </cell>
          <cell r="B393" t="str">
            <v>ALT</v>
          </cell>
          <cell r="I393">
            <v>0</v>
          </cell>
          <cell r="N393">
            <v>0</v>
          </cell>
          <cell r="P393">
            <v>0</v>
          </cell>
          <cell r="Q393">
            <v>0</v>
          </cell>
          <cell r="R393">
            <v>0</v>
          </cell>
          <cell r="T393">
            <v>0</v>
          </cell>
          <cell r="U393">
            <v>0</v>
          </cell>
          <cell r="V393">
            <v>0</v>
          </cell>
          <cell r="X393" t="str">
            <v>UPH</v>
          </cell>
          <cell r="Z393">
            <v>0</v>
          </cell>
          <cell r="AB393">
            <v>0</v>
          </cell>
          <cell r="AC393">
            <v>0</v>
          </cell>
          <cell r="AD393">
            <v>0</v>
          </cell>
          <cell r="AE393">
            <v>0</v>
          </cell>
          <cell r="AF393">
            <v>0</v>
          </cell>
          <cell r="AH393" t="str">
            <v>MAT</v>
          </cell>
          <cell r="AJ393">
            <v>0</v>
          </cell>
          <cell r="AK393">
            <v>0</v>
          </cell>
          <cell r="AL393">
            <v>0</v>
          </cell>
          <cell r="AM393">
            <v>0</v>
          </cell>
          <cell r="AN393">
            <v>0</v>
          </cell>
          <cell r="AO393">
            <v>0</v>
          </cell>
          <cell r="AP393">
            <v>0</v>
          </cell>
          <cell r="AS393">
            <v>0</v>
          </cell>
        </row>
        <row r="394">
          <cell r="A394">
            <v>13150</v>
          </cell>
          <cell r="B394" t="str">
            <v>ALT</v>
          </cell>
          <cell r="I394">
            <v>0</v>
          </cell>
          <cell r="N394">
            <v>0</v>
          </cell>
          <cell r="P394">
            <v>0</v>
          </cell>
          <cell r="Q394">
            <v>0</v>
          </cell>
          <cell r="R394">
            <v>0</v>
          </cell>
          <cell r="T394">
            <v>0</v>
          </cell>
          <cell r="U394">
            <v>0</v>
          </cell>
          <cell r="V394">
            <v>0</v>
          </cell>
          <cell r="X394" t="str">
            <v>UPH</v>
          </cell>
          <cell r="Z394">
            <v>0</v>
          </cell>
          <cell r="AB394">
            <v>0</v>
          </cell>
          <cell r="AC394">
            <v>0</v>
          </cell>
          <cell r="AD394">
            <v>0</v>
          </cell>
          <cell r="AE394">
            <v>0</v>
          </cell>
          <cell r="AF394">
            <v>0</v>
          </cell>
          <cell r="AH394" t="str">
            <v>MAT</v>
          </cell>
          <cell r="AJ394">
            <v>0</v>
          </cell>
          <cell r="AK394">
            <v>0</v>
          </cell>
          <cell r="AL394">
            <v>0</v>
          </cell>
          <cell r="AM394">
            <v>0</v>
          </cell>
          <cell r="AN394">
            <v>0</v>
          </cell>
          <cell r="AO394">
            <v>0</v>
          </cell>
          <cell r="AP394">
            <v>0</v>
          </cell>
          <cell r="AS394">
            <v>0</v>
          </cell>
        </row>
        <row r="395">
          <cell r="A395" t="e">
            <v>#REF!</v>
          </cell>
          <cell r="B395" t="e">
            <v>#REF!</v>
          </cell>
          <cell r="D395" t="e">
            <v>#REF!</v>
          </cell>
          <cell r="F395" t="e">
            <v>#REF!</v>
          </cell>
          <cell r="G395" t="e">
            <v>#REF!</v>
          </cell>
          <cell r="I395" t="str">
            <v xml:space="preserve">                                                                                                                                                                                                                                                               </v>
          </cell>
          <cell r="J395">
            <v>10</v>
          </cell>
          <cell r="K395">
            <v>7</v>
          </cell>
          <cell r="L395">
            <v>1</v>
          </cell>
          <cell r="M395">
            <v>70</v>
          </cell>
          <cell r="S395">
            <v>1.8</v>
          </cell>
          <cell r="T395">
            <v>78315.42</v>
          </cell>
          <cell r="U395">
            <v>0</v>
          </cell>
          <cell r="V395">
            <v>0</v>
          </cell>
          <cell r="X395" t="e">
            <v>#REF!</v>
          </cell>
          <cell r="Z395" t="str">
            <v>Prod./Jam :</v>
          </cell>
          <cell r="AA395">
            <v>1.8</v>
          </cell>
          <cell r="AB395">
            <v>1.8</v>
          </cell>
          <cell r="AC395">
            <v>1</v>
          </cell>
          <cell r="AE395">
            <v>11187.92</v>
          </cell>
          <cell r="AF395" t="e">
            <v>#REF!</v>
          </cell>
          <cell r="AH395" t="e">
            <v>#REF!</v>
          </cell>
          <cell r="AN395">
            <v>67127.5</v>
          </cell>
          <cell r="AO395" t="e">
            <v>#REF!</v>
          </cell>
          <cell r="AU395">
            <v>78315.42</v>
          </cell>
          <cell r="AV395">
            <v>83797.499400000001</v>
          </cell>
        </row>
        <row r="396">
          <cell r="A396" t="e">
            <v>#REF!</v>
          </cell>
          <cell r="B396" t="str">
            <v>ALT</v>
          </cell>
          <cell r="I396">
            <v>0</v>
          </cell>
          <cell r="N396">
            <v>0</v>
          </cell>
          <cell r="O396">
            <v>1</v>
          </cell>
          <cell r="P396">
            <v>0</v>
          </cell>
          <cell r="Q396">
            <v>0</v>
          </cell>
          <cell r="R396">
            <v>0</v>
          </cell>
          <cell r="T396">
            <v>0</v>
          </cell>
          <cell r="U396">
            <v>0</v>
          </cell>
          <cell r="V396">
            <v>0</v>
          </cell>
          <cell r="X396">
            <v>10</v>
          </cell>
          <cell r="Z396" t="str">
            <v>Mandor</v>
          </cell>
          <cell r="AA396">
            <v>0.5</v>
          </cell>
          <cell r="AB396">
            <v>7.1428571428571425E-2</v>
          </cell>
          <cell r="AC396">
            <v>3.9600000000000003E-2</v>
          </cell>
          <cell r="AD396">
            <v>39900</v>
          </cell>
          <cell r="AE396">
            <v>1580.04</v>
          </cell>
          <cell r="AF396" t="e">
            <v>#REF!</v>
          </cell>
          <cell r="AH396">
            <v>900</v>
          </cell>
          <cell r="AJ396" t="str">
            <v>Paving Block Warna</v>
          </cell>
          <cell r="AK396" t="str">
            <v>m2</v>
          </cell>
          <cell r="AL396">
            <v>1.01</v>
          </cell>
          <cell r="AM396">
            <v>57000</v>
          </cell>
          <cell r="AN396">
            <v>57570</v>
          </cell>
          <cell r="AO396" t="e">
            <v>#REF!</v>
          </cell>
          <cell r="AP396" t="e">
            <v>#REF!</v>
          </cell>
          <cell r="AQ396">
            <v>1.01</v>
          </cell>
          <cell r="AR396">
            <v>0</v>
          </cell>
          <cell r="AS396">
            <v>0</v>
          </cell>
        </row>
        <row r="397">
          <cell r="A397" t="e">
            <v>#REF!</v>
          </cell>
          <cell r="B397" t="str">
            <v>ALT</v>
          </cell>
          <cell r="I397">
            <v>0</v>
          </cell>
          <cell r="N397">
            <v>0</v>
          </cell>
          <cell r="O397">
            <v>0</v>
          </cell>
          <cell r="P397">
            <v>0</v>
          </cell>
          <cell r="Q397">
            <v>0</v>
          </cell>
          <cell r="R397">
            <v>0</v>
          </cell>
          <cell r="T397">
            <v>0</v>
          </cell>
          <cell r="U397">
            <v>0</v>
          </cell>
          <cell r="V397">
            <v>0</v>
          </cell>
          <cell r="X397">
            <v>20</v>
          </cell>
          <cell r="Z397" t="str">
            <v>Tukang Batu</v>
          </cell>
          <cell r="AA397">
            <v>1</v>
          </cell>
          <cell r="AB397">
            <v>0.14285714285714285</v>
          </cell>
          <cell r="AC397">
            <v>7.9299999999999995E-2</v>
          </cell>
          <cell r="AD397">
            <v>28000</v>
          </cell>
          <cell r="AE397">
            <v>2220.4</v>
          </cell>
          <cell r="AF397" t="e">
            <v>#REF!</v>
          </cell>
          <cell r="AH397">
            <v>20</v>
          </cell>
          <cell r="AJ397" t="str">
            <v>Pasir Pasang</v>
          </cell>
          <cell r="AK397" t="str">
            <v>m3</v>
          </cell>
          <cell r="AL397">
            <v>0.05</v>
          </cell>
          <cell r="AM397">
            <v>80000</v>
          </cell>
          <cell r="AN397">
            <v>4000</v>
          </cell>
          <cell r="AO397" t="e">
            <v>#REF!</v>
          </cell>
          <cell r="AP397" t="e">
            <v>#REF!</v>
          </cell>
          <cell r="AQ397">
            <v>0.05</v>
          </cell>
          <cell r="AS397">
            <v>0</v>
          </cell>
        </row>
        <row r="398">
          <cell r="A398" t="e">
            <v>#REF!</v>
          </cell>
          <cell r="B398" t="str">
            <v>ALT</v>
          </cell>
          <cell r="I398">
            <v>0</v>
          </cell>
          <cell r="N398">
            <v>0</v>
          </cell>
          <cell r="P398">
            <v>0</v>
          </cell>
          <cell r="Q398">
            <v>0</v>
          </cell>
          <cell r="R398">
            <v>0</v>
          </cell>
          <cell r="T398">
            <v>0</v>
          </cell>
          <cell r="U398">
            <v>0</v>
          </cell>
          <cell r="V398">
            <v>0</v>
          </cell>
          <cell r="X398">
            <v>100</v>
          </cell>
          <cell r="Z398" t="str">
            <v>Pekerja</v>
          </cell>
          <cell r="AA398">
            <v>4</v>
          </cell>
          <cell r="AB398">
            <v>0.5714285714285714</v>
          </cell>
          <cell r="AC398">
            <v>0.31740000000000002</v>
          </cell>
          <cell r="AD398">
            <v>23275</v>
          </cell>
          <cell r="AE398">
            <v>7387.48</v>
          </cell>
          <cell r="AF398" t="e">
            <v>#REF!</v>
          </cell>
          <cell r="AH398">
            <v>120</v>
          </cell>
          <cell r="AJ398" t="str">
            <v>Sirtu</v>
          </cell>
          <cell r="AK398" t="str">
            <v>m3</v>
          </cell>
          <cell r="AL398">
            <v>0.09</v>
          </cell>
          <cell r="AM398">
            <v>61750</v>
          </cell>
          <cell r="AN398">
            <v>5557.5</v>
          </cell>
          <cell r="AO398" t="e">
            <v>#REF!</v>
          </cell>
          <cell r="AP398" t="e">
            <v>#REF!</v>
          </cell>
          <cell r="AQ398">
            <v>0.09</v>
          </cell>
          <cell r="AS398">
            <v>0</v>
          </cell>
        </row>
        <row r="399">
          <cell r="A399" t="e">
            <v>#REF!</v>
          </cell>
          <cell r="B399" t="str">
            <v>ALT</v>
          </cell>
          <cell r="I399">
            <v>0</v>
          </cell>
          <cell r="N399">
            <v>0</v>
          </cell>
          <cell r="P399">
            <v>0</v>
          </cell>
          <cell r="Q399">
            <v>0</v>
          </cell>
          <cell r="R399">
            <v>0</v>
          </cell>
          <cell r="T399">
            <v>0</v>
          </cell>
          <cell r="U399">
            <v>0</v>
          </cell>
          <cell r="V399">
            <v>0</v>
          </cell>
          <cell r="X399" t="str">
            <v>UPH</v>
          </cell>
          <cell r="Z399">
            <v>0</v>
          </cell>
          <cell r="AB399">
            <v>0</v>
          </cell>
          <cell r="AC399">
            <v>0</v>
          </cell>
          <cell r="AD399">
            <v>0</v>
          </cell>
          <cell r="AE399">
            <v>0</v>
          </cell>
          <cell r="AF399" t="e">
            <v>#REF!</v>
          </cell>
          <cell r="AH399" t="str">
            <v>MAT</v>
          </cell>
          <cell r="AJ399">
            <v>0</v>
          </cell>
          <cell r="AK399">
            <v>0</v>
          </cell>
          <cell r="AL399">
            <v>0</v>
          </cell>
          <cell r="AM399">
            <v>0</v>
          </cell>
          <cell r="AN399">
            <v>0</v>
          </cell>
          <cell r="AO399" t="e">
            <v>#REF!</v>
          </cell>
          <cell r="AP399" t="e">
            <v>#REF!</v>
          </cell>
          <cell r="AS399">
            <v>0</v>
          </cell>
        </row>
        <row r="400">
          <cell r="A400" t="e">
            <v>#REF!</v>
          </cell>
          <cell r="B400" t="str">
            <v>ALT</v>
          </cell>
          <cell r="I400">
            <v>0</v>
          </cell>
          <cell r="N400">
            <v>0</v>
          </cell>
          <cell r="P400">
            <v>0</v>
          </cell>
          <cell r="Q400">
            <v>0</v>
          </cell>
          <cell r="R400">
            <v>0</v>
          </cell>
          <cell r="T400">
            <v>0</v>
          </cell>
          <cell r="U400">
            <v>0</v>
          </cell>
          <cell r="V400">
            <v>0</v>
          </cell>
          <cell r="X400" t="str">
            <v>UPH</v>
          </cell>
          <cell r="Z400">
            <v>0</v>
          </cell>
          <cell r="AB400">
            <v>0</v>
          </cell>
          <cell r="AC400">
            <v>0</v>
          </cell>
          <cell r="AD400">
            <v>0</v>
          </cell>
          <cell r="AE400">
            <v>0</v>
          </cell>
          <cell r="AF400" t="e">
            <v>#REF!</v>
          </cell>
          <cell r="AH400" t="str">
            <v>MAT</v>
          </cell>
          <cell r="AJ400">
            <v>0</v>
          </cell>
          <cell r="AK400">
            <v>0</v>
          </cell>
          <cell r="AL400">
            <v>0</v>
          </cell>
          <cell r="AM400">
            <v>0</v>
          </cell>
          <cell r="AN400">
            <v>0</v>
          </cell>
          <cell r="AO400" t="e">
            <v>#REF!</v>
          </cell>
          <cell r="AP400" t="e">
            <v>#REF!</v>
          </cell>
          <cell r="AS400">
            <v>0</v>
          </cell>
        </row>
        <row r="401">
          <cell r="A401" t="e">
            <v>#REF!</v>
          </cell>
          <cell r="B401" t="str">
            <v>ALT</v>
          </cell>
          <cell r="I401">
            <v>0</v>
          </cell>
          <cell r="N401">
            <v>0</v>
          </cell>
          <cell r="P401">
            <v>0</v>
          </cell>
          <cell r="Q401">
            <v>0</v>
          </cell>
          <cell r="R401">
            <v>0</v>
          </cell>
          <cell r="T401">
            <v>0</v>
          </cell>
          <cell r="U401">
            <v>0</v>
          </cell>
          <cell r="V401">
            <v>0</v>
          </cell>
          <cell r="X401" t="str">
            <v>UPH</v>
          </cell>
          <cell r="Z401">
            <v>0</v>
          </cell>
          <cell r="AB401">
            <v>0</v>
          </cell>
          <cell r="AC401">
            <v>0</v>
          </cell>
          <cell r="AD401">
            <v>0</v>
          </cell>
          <cell r="AE401">
            <v>0</v>
          </cell>
          <cell r="AF401" t="e">
            <v>#REF!</v>
          </cell>
          <cell r="AH401" t="str">
            <v>MAT</v>
          </cell>
          <cell r="AJ401">
            <v>0</v>
          </cell>
          <cell r="AK401">
            <v>0</v>
          </cell>
          <cell r="AL401">
            <v>0</v>
          </cell>
          <cell r="AM401">
            <v>0</v>
          </cell>
          <cell r="AN401">
            <v>0</v>
          </cell>
          <cell r="AO401" t="e">
            <v>#REF!</v>
          </cell>
          <cell r="AP401" t="e">
            <v>#REF!</v>
          </cell>
          <cell r="AS401">
            <v>0</v>
          </cell>
        </row>
        <row r="402">
          <cell r="A402" t="e">
            <v>#REF!</v>
          </cell>
          <cell r="B402" t="str">
            <v>ALT</v>
          </cell>
          <cell r="I402">
            <v>0</v>
          </cell>
          <cell r="N402">
            <v>0</v>
          </cell>
          <cell r="P402">
            <v>0</v>
          </cell>
          <cell r="Q402">
            <v>0</v>
          </cell>
          <cell r="R402">
            <v>0</v>
          </cell>
          <cell r="T402">
            <v>0</v>
          </cell>
          <cell r="U402">
            <v>0</v>
          </cell>
          <cell r="V402">
            <v>0</v>
          </cell>
          <cell r="X402" t="str">
            <v>UPH</v>
          </cell>
          <cell r="Z402">
            <v>0</v>
          </cell>
          <cell r="AB402">
            <v>0</v>
          </cell>
          <cell r="AC402">
            <v>0</v>
          </cell>
          <cell r="AD402">
            <v>0</v>
          </cell>
          <cell r="AE402">
            <v>0</v>
          </cell>
          <cell r="AF402" t="e">
            <v>#REF!</v>
          </cell>
          <cell r="AH402" t="str">
            <v>MAT</v>
          </cell>
          <cell r="AJ402">
            <v>0</v>
          </cell>
          <cell r="AK402">
            <v>0</v>
          </cell>
          <cell r="AL402">
            <v>0</v>
          </cell>
          <cell r="AM402">
            <v>0</v>
          </cell>
          <cell r="AN402">
            <v>0</v>
          </cell>
          <cell r="AO402" t="e">
            <v>#REF!</v>
          </cell>
          <cell r="AP402" t="e">
            <v>#REF!</v>
          </cell>
          <cell r="AS402">
            <v>0</v>
          </cell>
        </row>
        <row r="403">
          <cell r="A403" t="e">
            <v>#REF!</v>
          </cell>
          <cell r="B403" t="str">
            <v>ALT</v>
          </cell>
          <cell r="I403">
            <v>0</v>
          </cell>
          <cell r="N403">
            <v>0</v>
          </cell>
          <cell r="P403">
            <v>0</v>
          </cell>
          <cell r="Q403">
            <v>0</v>
          </cell>
          <cell r="R403">
            <v>0</v>
          </cell>
          <cell r="T403">
            <v>0</v>
          </cell>
          <cell r="U403">
            <v>0</v>
          </cell>
          <cell r="V403">
            <v>0</v>
          </cell>
          <cell r="X403" t="str">
            <v>UPH</v>
          </cell>
          <cell r="Z403">
            <v>0</v>
          </cell>
          <cell r="AB403">
            <v>0</v>
          </cell>
          <cell r="AC403">
            <v>0</v>
          </cell>
          <cell r="AD403">
            <v>0</v>
          </cell>
          <cell r="AE403">
            <v>0</v>
          </cell>
          <cell r="AF403" t="e">
            <v>#REF!</v>
          </cell>
          <cell r="AH403" t="str">
            <v>MAT</v>
          </cell>
          <cell r="AJ403">
            <v>0</v>
          </cell>
          <cell r="AK403">
            <v>0</v>
          </cell>
          <cell r="AL403">
            <v>0</v>
          </cell>
          <cell r="AM403">
            <v>0</v>
          </cell>
          <cell r="AN403">
            <v>0</v>
          </cell>
          <cell r="AO403" t="e">
            <v>#REF!</v>
          </cell>
          <cell r="AP403" t="e">
            <v>#REF!</v>
          </cell>
          <cell r="AS403">
            <v>0</v>
          </cell>
        </row>
        <row r="404">
          <cell r="A404" t="e">
            <v>#REF!</v>
          </cell>
          <cell r="B404" t="str">
            <v>ALT</v>
          </cell>
          <cell r="I404">
            <v>0</v>
          </cell>
          <cell r="N404">
            <v>0</v>
          </cell>
          <cell r="P404">
            <v>0</v>
          </cell>
          <cell r="Q404">
            <v>0</v>
          </cell>
          <cell r="R404">
            <v>0</v>
          </cell>
          <cell r="T404">
            <v>0</v>
          </cell>
          <cell r="U404">
            <v>0</v>
          </cell>
          <cell r="V404">
            <v>0</v>
          </cell>
          <cell r="X404" t="str">
            <v>UPH</v>
          </cell>
          <cell r="Z404">
            <v>0</v>
          </cell>
          <cell r="AB404">
            <v>0</v>
          </cell>
          <cell r="AC404">
            <v>0</v>
          </cell>
          <cell r="AD404">
            <v>0</v>
          </cell>
          <cell r="AE404">
            <v>0</v>
          </cell>
          <cell r="AF404" t="e">
            <v>#REF!</v>
          </cell>
          <cell r="AH404" t="str">
            <v>MAT</v>
          </cell>
          <cell r="AJ404">
            <v>0</v>
          </cell>
          <cell r="AK404">
            <v>0</v>
          </cell>
          <cell r="AL404">
            <v>0</v>
          </cell>
          <cell r="AM404">
            <v>0</v>
          </cell>
          <cell r="AN404">
            <v>0</v>
          </cell>
          <cell r="AO404" t="e">
            <v>#REF!</v>
          </cell>
          <cell r="AP404" t="e">
            <v>#REF!</v>
          </cell>
          <cell r="AS404">
            <v>0</v>
          </cell>
        </row>
        <row r="405">
          <cell r="A405" t="e">
            <v>#REF!</v>
          </cell>
          <cell r="B405" t="str">
            <v>ALT</v>
          </cell>
          <cell r="I405">
            <v>0</v>
          </cell>
          <cell r="N405">
            <v>0</v>
          </cell>
          <cell r="P405">
            <v>0</v>
          </cell>
          <cell r="Q405">
            <v>0</v>
          </cell>
          <cell r="R405">
            <v>0</v>
          </cell>
          <cell r="T405">
            <v>0</v>
          </cell>
          <cell r="U405">
            <v>0</v>
          </cell>
          <cell r="V405">
            <v>0</v>
          </cell>
          <cell r="X405" t="str">
            <v>UPH</v>
          </cell>
          <cell r="Z405">
            <v>0</v>
          </cell>
          <cell r="AB405">
            <v>0</v>
          </cell>
          <cell r="AC405">
            <v>0</v>
          </cell>
          <cell r="AD405">
            <v>0</v>
          </cell>
          <cell r="AE405">
            <v>0</v>
          </cell>
          <cell r="AF405" t="e">
            <v>#REF!</v>
          </cell>
          <cell r="AH405" t="str">
            <v>MAT</v>
          </cell>
          <cell r="AJ405">
            <v>0</v>
          </cell>
          <cell r="AK405">
            <v>0</v>
          </cell>
          <cell r="AL405">
            <v>0</v>
          </cell>
          <cell r="AM405">
            <v>0</v>
          </cell>
          <cell r="AN405">
            <v>0</v>
          </cell>
          <cell r="AO405" t="e">
            <v>#REF!</v>
          </cell>
          <cell r="AP405" t="e">
            <v>#REF!</v>
          </cell>
          <cell r="AS405">
            <v>0</v>
          </cell>
        </row>
        <row r="406">
          <cell r="A406" t="e">
            <v>#REF!</v>
          </cell>
          <cell r="B406" t="str">
            <v>ALT</v>
          </cell>
          <cell r="I406">
            <v>0</v>
          </cell>
          <cell r="N406">
            <v>0</v>
          </cell>
          <cell r="P406">
            <v>0</v>
          </cell>
          <cell r="Q406">
            <v>0</v>
          </cell>
          <cell r="R406">
            <v>0</v>
          </cell>
          <cell r="T406">
            <v>0</v>
          </cell>
          <cell r="U406">
            <v>0</v>
          </cell>
          <cell r="V406">
            <v>0</v>
          </cell>
          <cell r="X406" t="str">
            <v>UPH</v>
          </cell>
          <cell r="Z406">
            <v>0</v>
          </cell>
          <cell r="AB406">
            <v>0</v>
          </cell>
          <cell r="AC406">
            <v>0</v>
          </cell>
          <cell r="AD406">
            <v>0</v>
          </cell>
          <cell r="AE406">
            <v>0</v>
          </cell>
          <cell r="AF406" t="e">
            <v>#REF!</v>
          </cell>
          <cell r="AH406" t="str">
            <v>MAT</v>
          </cell>
          <cell r="AJ406">
            <v>0</v>
          </cell>
          <cell r="AK406">
            <v>0</v>
          </cell>
          <cell r="AL406">
            <v>0</v>
          </cell>
          <cell r="AM406">
            <v>0</v>
          </cell>
          <cell r="AN406">
            <v>0</v>
          </cell>
          <cell r="AO406" t="e">
            <v>#REF!</v>
          </cell>
          <cell r="AP406" t="e">
            <v>#REF!</v>
          </cell>
          <cell r="AS406">
            <v>0</v>
          </cell>
        </row>
        <row r="407">
          <cell r="A407" t="e">
            <v>#REF!</v>
          </cell>
          <cell r="B407" t="str">
            <v>ALT</v>
          </cell>
          <cell r="I407">
            <v>0</v>
          </cell>
          <cell r="N407">
            <v>0</v>
          </cell>
          <cell r="P407">
            <v>0</v>
          </cell>
          <cell r="Q407">
            <v>0</v>
          </cell>
          <cell r="R407">
            <v>0</v>
          </cell>
          <cell r="T407">
            <v>0</v>
          </cell>
          <cell r="U407">
            <v>0</v>
          </cell>
          <cell r="V407">
            <v>0</v>
          </cell>
          <cell r="X407" t="str">
            <v>UPH</v>
          </cell>
          <cell r="Z407">
            <v>0</v>
          </cell>
          <cell r="AB407">
            <v>0</v>
          </cell>
          <cell r="AC407">
            <v>0</v>
          </cell>
          <cell r="AD407">
            <v>0</v>
          </cell>
          <cell r="AE407">
            <v>0</v>
          </cell>
          <cell r="AF407" t="e">
            <v>#REF!</v>
          </cell>
          <cell r="AH407" t="str">
            <v>MAT</v>
          </cell>
          <cell r="AJ407">
            <v>0</v>
          </cell>
          <cell r="AK407">
            <v>0</v>
          </cell>
          <cell r="AL407">
            <v>0</v>
          </cell>
          <cell r="AM407">
            <v>0</v>
          </cell>
          <cell r="AN407">
            <v>0</v>
          </cell>
          <cell r="AO407" t="e">
            <v>#REF!</v>
          </cell>
          <cell r="AP407" t="e">
            <v>#REF!</v>
          </cell>
          <cell r="AS407">
            <v>0</v>
          </cell>
        </row>
        <row r="408">
          <cell r="A408" t="e">
            <v>#REF!</v>
          </cell>
          <cell r="B408" t="str">
            <v>ALT</v>
          </cell>
          <cell r="I408">
            <v>0</v>
          </cell>
          <cell r="N408">
            <v>0</v>
          </cell>
          <cell r="P408">
            <v>0</v>
          </cell>
          <cell r="Q408">
            <v>0</v>
          </cell>
          <cell r="R408">
            <v>0</v>
          </cell>
          <cell r="T408">
            <v>0</v>
          </cell>
          <cell r="U408">
            <v>0</v>
          </cell>
          <cell r="V408">
            <v>0</v>
          </cell>
          <cell r="X408" t="str">
            <v>UPH</v>
          </cell>
          <cell r="Z408">
            <v>0</v>
          </cell>
          <cell r="AB408">
            <v>0</v>
          </cell>
          <cell r="AC408">
            <v>0</v>
          </cell>
          <cell r="AD408">
            <v>0</v>
          </cell>
          <cell r="AE408">
            <v>0</v>
          </cell>
          <cell r="AF408" t="e">
            <v>#REF!</v>
          </cell>
          <cell r="AH408" t="str">
            <v>MAT</v>
          </cell>
          <cell r="AJ408">
            <v>0</v>
          </cell>
          <cell r="AK408">
            <v>0</v>
          </cell>
          <cell r="AL408">
            <v>0</v>
          </cell>
          <cell r="AM408">
            <v>0</v>
          </cell>
          <cell r="AN408">
            <v>0</v>
          </cell>
          <cell r="AO408" t="e">
            <v>#REF!</v>
          </cell>
          <cell r="AP408" t="e">
            <v>#REF!</v>
          </cell>
          <cell r="AS408">
            <v>0</v>
          </cell>
        </row>
        <row r="409">
          <cell r="A409" t="e">
            <v>#REF!</v>
          </cell>
          <cell r="B409" t="str">
            <v>ALT</v>
          </cell>
          <cell r="I409">
            <v>0</v>
          </cell>
          <cell r="N409">
            <v>0</v>
          </cell>
          <cell r="P409">
            <v>0</v>
          </cell>
          <cell r="Q409">
            <v>0</v>
          </cell>
          <cell r="R409">
            <v>0</v>
          </cell>
          <cell r="T409">
            <v>0</v>
          </cell>
          <cell r="U409">
            <v>0</v>
          </cell>
          <cell r="V409">
            <v>0</v>
          </cell>
          <cell r="X409" t="str">
            <v>UPH</v>
          </cell>
          <cell r="Z409">
            <v>0</v>
          </cell>
          <cell r="AB409">
            <v>0</v>
          </cell>
          <cell r="AC409">
            <v>0</v>
          </cell>
          <cell r="AD409">
            <v>0</v>
          </cell>
          <cell r="AE409">
            <v>0</v>
          </cell>
          <cell r="AF409" t="e">
            <v>#REF!</v>
          </cell>
          <cell r="AH409" t="str">
            <v>MAT</v>
          </cell>
          <cell r="AJ409">
            <v>0</v>
          </cell>
          <cell r="AK409">
            <v>0</v>
          </cell>
          <cell r="AL409">
            <v>0</v>
          </cell>
          <cell r="AM409">
            <v>0</v>
          </cell>
          <cell r="AN409">
            <v>0</v>
          </cell>
          <cell r="AO409" t="e">
            <v>#REF!</v>
          </cell>
          <cell r="AP409" t="e">
            <v>#REF!</v>
          </cell>
          <cell r="AS409">
            <v>0</v>
          </cell>
        </row>
        <row r="410">
          <cell r="A410" t="e">
            <v>#REF!</v>
          </cell>
          <cell r="B410" t="str">
            <v>ALT</v>
          </cell>
          <cell r="I410">
            <v>0</v>
          </cell>
          <cell r="N410">
            <v>0</v>
          </cell>
          <cell r="P410">
            <v>0</v>
          </cell>
          <cell r="Q410">
            <v>0</v>
          </cell>
          <cell r="R410">
            <v>0</v>
          </cell>
          <cell r="T410">
            <v>0</v>
          </cell>
          <cell r="U410">
            <v>0</v>
          </cell>
          <cell r="V410">
            <v>0</v>
          </cell>
          <cell r="X410" t="str">
            <v>UPH</v>
          </cell>
          <cell r="Z410">
            <v>0</v>
          </cell>
          <cell r="AB410">
            <v>0</v>
          </cell>
          <cell r="AC410">
            <v>0</v>
          </cell>
          <cell r="AD410">
            <v>0</v>
          </cell>
          <cell r="AE410">
            <v>0</v>
          </cell>
          <cell r="AF410" t="e">
            <v>#REF!</v>
          </cell>
          <cell r="AH410" t="str">
            <v>MAT</v>
          </cell>
          <cell r="AJ410">
            <v>0</v>
          </cell>
          <cell r="AK410">
            <v>0</v>
          </cell>
          <cell r="AL410">
            <v>0</v>
          </cell>
          <cell r="AM410">
            <v>0</v>
          </cell>
          <cell r="AN410">
            <v>0</v>
          </cell>
          <cell r="AO410" t="e">
            <v>#REF!</v>
          </cell>
          <cell r="AP410" t="e">
            <v>#REF!</v>
          </cell>
          <cell r="AS410">
            <v>0</v>
          </cell>
        </row>
        <row r="411">
          <cell r="A411">
            <v>14000</v>
          </cell>
          <cell r="B411" t="str">
            <v>3.10</v>
          </cell>
          <cell r="D411" t="str">
            <v>Pasangan bronjong isi batu kali, uk. 1 x 1 x 2 m</v>
          </cell>
          <cell r="F411" t="str">
            <v>m3</v>
          </cell>
          <cell r="G411">
            <v>1260</v>
          </cell>
          <cell r="I411" t="str">
            <v xml:space="preserve">                                                                                                                                                                                                                                                               </v>
          </cell>
          <cell r="J411">
            <v>42</v>
          </cell>
          <cell r="K411">
            <v>7</v>
          </cell>
          <cell r="L411">
            <v>1</v>
          </cell>
          <cell r="M411">
            <v>294</v>
          </cell>
          <cell r="Q411">
            <v>350788.73499999999</v>
          </cell>
          <cell r="S411">
            <v>0.65</v>
          </cell>
          <cell r="T411">
            <v>333486.41000000003</v>
          </cell>
          <cell r="U411">
            <v>0</v>
          </cell>
          <cell r="V411">
            <v>0</v>
          </cell>
          <cell r="X411" t="str">
            <v>3.10</v>
          </cell>
          <cell r="Z411" t="str">
            <v>Prod./Jam :</v>
          </cell>
          <cell r="AA411">
            <v>0.65</v>
          </cell>
          <cell r="AB411">
            <v>0.65</v>
          </cell>
          <cell r="AC411">
            <v>1</v>
          </cell>
          <cell r="AE411">
            <v>61686.41</v>
          </cell>
          <cell r="AF411">
            <v>77724876.599999994</v>
          </cell>
          <cell r="AH411" t="str">
            <v>3.10</v>
          </cell>
          <cell r="AN411">
            <v>271800</v>
          </cell>
          <cell r="AO411">
            <v>342468000</v>
          </cell>
          <cell r="AU411">
            <v>333486.41000000003</v>
          </cell>
          <cell r="AV411">
            <v>356830.45870000002</v>
          </cell>
        </row>
        <row r="412">
          <cell r="A412">
            <v>14010</v>
          </cell>
          <cell r="B412" t="str">
            <v>ALT</v>
          </cell>
          <cell r="I412">
            <v>0</v>
          </cell>
          <cell r="N412">
            <v>0</v>
          </cell>
          <cell r="O412">
            <v>1</v>
          </cell>
          <cell r="P412">
            <v>0</v>
          </cell>
          <cell r="Q412">
            <v>0</v>
          </cell>
          <cell r="R412">
            <v>0</v>
          </cell>
          <cell r="T412">
            <v>0</v>
          </cell>
          <cell r="U412">
            <v>0</v>
          </cell>
          <cell r="V412">
            <v>0</v>
          </cell>
          <cell r="X412">
            <v>10</v>
          </cell>
          <cell r="Z412" t="str">
            <v>Mandor</v>
          </cell>
          <cell r="AA412">
            <v>0.5</v>
          </cell>
          <cell r="AB412">
            <v>7.1428571428571425E-2</v>
          </cell>
          <cell r="AC412">
            <v>0.10979999999999999</v>
          </cell>
          <cell r="AD412">
            <v>39900</v>
          </cell>
          <cell r="AE412">
            <v>4381.0200000000004</v>
          </cell>
          <cell r="AF412">
            <v>5520085.2000000002</v>
          </cell>
          <cell r="AH412">
            <v>630</v>
          </cell>
          <cell r="AJ412" t="str">
            <v>Kawat Bronjong, 2x1x1 m</v>
          </cell>
          <cell r="AK412" t="str">
            <v>unit</v>
          </cell>
          <cell r="AL412">
            <v>0.5</v>
          </cell>
          <cell r="AM412">
            <v>300000</v>
          </cell>
          <cell r="AN412">
            <v>150000</v>
          </cell>
          <cell r="AO412">
            <v>189000000</v>
          </cell>
          <cell r="AP412">
            <v>630</v>
          </cell>
          <cell r="AQ412">
            <v>0.5</v>
          </cell>
          <cell r="AR412">
            <v>0</v>
          </cell>
          <cell r="AS412">
            <v>0</v>
          </cell>
          <cell r="AT412">
            <v>0</v>
          </cell>
          <cell r="AU412">
            <v>360650</v>
          </cell>
        </row>
        <row r="413">
          <cell r="A413">
            <v>14020</v>
          </cell>
          <cell r="B413" t="str">
            <v>ALT</v>
          </cell>
          <cell r="I413">
            <v>0</v>
          </cell>
          <cell r="N413">
            <v>0</v>
          </cell>
          <cell r="P413">
            <v>0</v>
          </cell>
          <cell r="Q413">
            <v>0</v>
          </cell>
          <cell r="R413">
            <v>0</v>
          </cell>
          <cell r="T413">
            <v>0</v>
          </cell>
          <cell r="U413">
            <v>0</v>
          </cell>
          <cell r="V413">
            <v>0</v>
          </cell>
          <cell r="X413">
            <v>110</v>
          </cell>
          <cell r="Z413" t="str">
            <v>Tukang</v>
          </cell>
          <cell r="AA413">
            <v>1</v>
          </cell>
          <cell r="AB413">
            <v>0.14285714285714285</v>
          </cell>
          <cell r="AC413">
            <v>0.21970000000000001</v>
          </cell>
          <cell r="AD413">
            <v>28000</v>
          </cell>
          <cell r="AE413">
            <v>6151.6</v>
          </cell>
          <cell r="AF413">
            <v>7751016</v>
          </cell>
          <cell r="AH413">
            <v>80</v>
          </cell>
          <cell r="AJ413" t="str">
            <v>Batu Belah 15/20</v>
          </cell>
          <cell r="AK413" t="str">
            <v>m3</v>
          </cell>
          <cell r="AL413">
            <v>1.4</v>
          </cell>
          <cell r="AM413">
            <v>80000</v>
          </cell>
          <cell r="AN413">
            <v>112000</v>
          </cell>
          <cell r="AO413">
            <v>141120000</v>
          </cell>
          <cell r="AP413">
            <v>1764</v>
          </cell>
          <cell r="AQ413">
            <v>1.4</v>
          </cell>
          <cell r="AS413">
            <v>0</v>
          </cell>
          <cell r="AT413">
            <v>0</v>
          </cell>
        </row>
        <row r="414">
          <cell r="A414">
            <v>14030</v>
          </cell>
          <cell r="B414" t="str">
            <v>ALT</v>
          </cell>
          <cell r="I414">
            <v>0</v>
          </cell>
          <cell r="N414">
            <v>0</v>
          </cell>
          <cell r="P414">
            <v>0</v>
          </cell>
          <cell r="Q414">
            <v>0</v>
          </cell>
          <cell r="R414">
            <v>0</v>
          </cell>
          <cell r="T414">
            <v>0</v>
          </cell>
          <cell r="U414">
            <v>0</v>
          </cell>
          <cell r="V414">
            <v>0</v>
          </cell>
          <cell r="X414">
            <v>100</v>
          </cell>
          <cell r="Z414" t="str">
            <v>Pekerja</v>
          </cell>
          <cell r="AA414">
            <v>10</v>
          </cell>
          <cell r="AB414">
            <v>1.4285714285714284</v>
          </cell>
          <cell r="AC414">
            <v>2.1978</v>
          </cell>
          <cell r="AD414">
            <v>23275</v>
          </cell>
          <cell r="AE414">
            <v>51153.79</v>
          </cell>
          <cell r="AF414">
            <v>64453775.399999999</v>
          </cell>
          <cell r="AH414">
            <v>1020</v>
          </cell>
          <cell r="AJ414" t="str">
            <v>Ongkos angkut dgn Gerobak , Jarak 300 m</v>
          </cell>
          <cell r="AK414" t="str">
            <v>m3</v>
          </cell>
          <cell r="AL414">
            <v>1.4</v>
          </cell>
          <cell r="AM414">
            <v>7000</v>
          </cell>
          <cell r="AN414">
            <v>9800</v>
          </cell>
          <cell r="AO414">
            <v>12348000</v>
          </cell>
          <cell r="AP414">
            <v>1764</v>
          </cell>
          <cell r="AQ414">
            <v>1.4</v>
          </cell>
          <cell r="AS414">
            <v>0</v>
          </cell>
          <cell r="AT414">
            <v>0</v>
          </cell>
        </row>
        <row r="415">
          <cell r="A415">
            <v>14040</v>
          </cell>
          <cell r="B415" t="str">
            <v>ALT</v>
          </cell>
          <cell r="I415">
            <v>0</v>
          </cell>
          <cell r="N415">
            <v>0</v>
          </cell>
          <cell r="P415">
            <v>0</v>
          </cell>
          <cell r="Q415">
            <v>0</v>
          </cell>
          <cell r="R415">
            <v>0</v>
          </cell>
          <cell r="T415">
            <v>0</v>
          </cell>
          <cell r="U415">
            <v>0</v>
          </cell>
          <cell r="V415">
            <v>0</v>
          </cell>
          <cell r="X415" t="str">
            <v>UPH</v>
          </cell>
          <cell r="Z415">
            <v>0</v>
          </cell>
          <cell r="AB415">
            <v>0</v>
          </cell>
          <cell r="AC415">
            <v>0</v>
          </cell>
          <cell r="AD415">
            <v>0</v>
          </cell>
          <cell r="AE415">
            <v>0</v>
          </cell>
          <cell r="AF415">
            <v>0</v>
          </cell>
          <cell r="AH415" t="str">
            <v>MAT</v>
          </cell>
          <cell r="AJ415">
            <v>0</v>
          </cell>
          <cell r="AK415">
            <v>0</v>
          </cell>
          <cell r="AL415">
            <v>0</v>
          </cell>
          <cell r="AM415">
            <v>0</v>
          </cell>
          <cell r="AN415">
            <v>0</v>
          </cell>
          <cell r="AO415">
            <v>0</v>
          </cell>
          <cell r="AP415">
            <v>0</v>
          </cell>
          <cell r="AS415">
            <v>0</v>
          </cell>
          <cell r="AT415">
            <v>0</v>
          </cell>
        </row>
        <row r="416">
          <cell r="A416">
            <v>14050</v>
          </cell>
          <cell r="B416" t="str">
            <v>ALT</v>
          </cell>
          <cell r="I416">
            <v>0</v>
          </cell>
          <cell r="N416">
            <v>0</v>
          </cell>
          <cell r="P416">
            <v>0</v>
          </cell>
          <cell r="Q416">
            <v>0</v>
          </cell>
          <cell r="R416">
            <v>0</v>
          </cell>
          <cell r="T416">
            <v>0</v>
          </cell>
          <cell r="U416">
            <v>0</v>
          </cell>
          <cell r="V416">
            <v>0</v>
          </cell>
          <cell r="X416" t="str">
            <v>UPH</v>
          </cell>
          <cell r="Z416">
            <v>0</v>
          </cell>
          <cell r="AB416">
            <v>0</v>
          </cell>
          <cell r="AC416">
            <v>0</v>
          </cell>
          <cell r="AD416">
            <v>0</v>
          </cell>
          <cell r="AE416">
            <v>0</v>
          </cell>
          <cell r="AF416">
            <v>0</v>
          </cell>
          <cell r="AH416" t="str">
            <v>MAT</v>
          </cell>
          <cell r="AJ416">
            <v>0</v>
          </cell>
          <cell r="AK416">
            <v>0</v>
          </cell>
          <cell r="AL416">
            <v>0</v>
          </cell>
          <cell r="AM416">
            <v>0</v>
          </cell>
          <cell r="AN416">
            <v>0</v>
          </cell>
          <cell r="AO416">
            <v>0</v>
          </cell>
          <cell r="AP416">
            <v>0</v>
          </cell>
          <cell r="AS416">
            <v>0</v>
          </cell>
        </row>
        <row r="417">
          <cell r="A417">
            <v>14060</v>
          </cell>
          <cell r="B417" t="str">
            <v>ALT</v>
          </cell>
          <cell r="I417">
            <v>0</v>
          </cell>
          <cell r="N417">
            <v>0</v>
          </cell>
          <cell r="P417">
            <v>0</v>
          </cell>
          <cell r="Q417">
            <v>0</v>
          </cell>
          <cell r="R417">
            <v>0</v>
          </cell>
          <cell r="T417">
            <v>0</v>
          </cell>
          <cell r="U417">
            <v>0</v>
          </cell>
          <cell r="V417">
            <v>0</v>
          </cell>
          <cell r="X417" t="str">
            <v>UPH</v>
          </cell>
          <cell r="Z417">
            <v>0</v>
          </cell>
          <cell r="AB417">
            <v>0</v>
          </cell>
          <cell r="AC417">
            <v>0</v>
          </cell>
          <cell r="AD417">
            <v>0</v>
          </cell>
          <cell r="AE417">
            <v>0</v>
          </cell>
          <cell r="AF417">
            <v>0</v>
          </cell>
          <cell r="AH417" t="str">
            <v>MAT</v>
          </cell>
          <cell r="AJ417">
            <v>0</v>
          </cell>
          <cell r="AK417">
            <v>0</v>
          </cell>
          <cell r="AL417">
            <v>0</v>
          </cell>
          <cell r="AM417">
            <v>0</v>
          </cell>
          <cell r="AN417">
            <v>0</v>
          </cell>
          <cell r="AO417">
            <v>0</v>
          </cell>
          <cell r="AP417">
            <v>0</v>
          </cell>
          <cell r="AS417">
            <v>0</v>
          </cell>
        </row>
        <row r="418">
          <cell r="A418">
            <v>14070</v>
          </cell>
          <cell r="B418" t="str">
            <v>ALT</v>
          </cell>
          <cell r="I418">
            <v>0</v>
          </cell>
          <cell r="N418">
            <v>0</v>
          </cell>
          <cell r="P418">
            <v>0</v>
          </cell>
          <cell r="Q418">
            <v>0</v>
          </cell>
          <cell r="R418">
            <v>0</v>
          </cell>
          <cell r="T418">
            <v>0</v>
          </cell>
          <cell r="U418">
            <v>0</v>
          </cell>
          <cell r="V418">
            <v>0</v>
          </cell>
          <cell r="X418" t="str">
            <v>UPH</v>
          </cell>
          <cell r="Z418">
            <v>0</v>
          </cell>
          <cell r="AB418">
            <v>0</v>
          </cell>
          <cell r="AC418">
            <v>0</v>
          </cell>
          <cell r="AD418">
            <v>0</v>
          </cell>
          <cell r="AE418">
            <v>0</v>
          </cell>
          <cell r="AF418">
            <v>0</v>
          </cell>
          <cell r="AH418" t="str">
            <v>MAT</v>
          </cell>
          <cell r="AJ418">
            <v>0</v>
          </cell>
          <cell r="AK418">
            <v>0</v>
          </cell>
          <cell r="AL418">
            <v>0</v>
          </cell>
          <cell r="AM418">
            <v>0</v>
          </cell>
          <cell r="AN418">
            <v>0</v>
          </cell>
          <cell r="AO418">
            <v>0</v>
          </cell>
          <cell r="AP418">
            <v>0</v>
          </cell>
          <cell r="AS418">
            <v>0</v>
          </cell>
        </row>
        <row r="419">
          <cell r="A419">
            <v>14080</v>
          </cell>
          <cell r="B419" t="str">
            <v>ALT</v>
          </cell>
          <cell r="I419">
            <v>0</v>
          </cell>
          <cell r="N419">
            <v>0</v>
          </cell>
          <cell r="P419">
            <v>0</v>
          </cell>
          <cell r="Q419">
            <v>0</v>
          </cell>
          <cell r="R419">
            <v>0</v>
          </cell>
          <cell r="T419">
            <v>0</v>
          </cell>
          <cell r="U419">
            <v>0</v>
          </cell>
          <cell r="V419">
            <v>0</v>
          </cell>
          <cell r="X419" t="str">
            <v>UPH</v>
          </cell>
          <cell r="Z419">
            <v>0</v>
          </cell>
          <cell r="AB419">
            <v>0</v>
          </cell>
          <cell r="AC419">
            <v>0</v>
          </cell>
          <cell r="AD419">
            <v>0</v>
          </cell>
          <cell r="AE419">
            <v>0</v>
          </cell>
          <cell r="AF419">
            <v>0</v>
          </cell>
          <cell r="AH419" t="str">
            <v>MAT</v>
          </cell>
          <cell r="AJ419">
            <v>0</v>
          </cell>
          <cell r="AK419">
            <v>0</v>
          </cell>
          <cell r="AL419">
            <v>0</v>
          </cell>
          <cell r="AM419">
            <v>0</v>
          </cell>
          <cell r="AN419">
            <v>0</v>
          </cell>
          <cell r="AO419">
            <v>0</v>
          </cell>
          <cell r="AP419">
            <v>0</v>
          </cell>
          <cell r="AS419">
            <v>0</v>
          </cell>
        </row>
        <row r="420">
          <cell r="A420">
            <v>14090</v>
          </cell>
          <cell r="B420" t="str">
            <v>ALT</v>
          </cell>
          <cell r="I420">
            <v>0</v>
          </cell>
          <cell r="N420">
            <v>0</v>
          </cell>
          <cell r="P420">
            <v>0</v>
          </cell>
          <cell r="Q420">
            <v>0</v>
          </cell>
          <cell r="R420">
            <v>0</v>
          </cell>
          <cell r="T420">
            <v>0</v>
          </cell>
          <cell r="U420">
            <v>0</v>
          </cell>
          <cell r="V420">
            <v>0</v>
          </cell>
          <cell r="X420" t="str">
            <v>UPH</v>
          </cell>
          <cell r="Z420">
            <v>0</v>
          </cell>
          <cell r="AB420">
            <v>0</v>
          </cell>
          <cell r="AC420">
            <v>0</v>
          </cell>
          <cell r="AD420">
            <v>0</v>
          </cell>
          <cell r="AE420">
            <v>0</v>
          </cell>
          <cell r="AF420">
            <v>0</v>
          </cell>
          <cell r="AH420" t="str">
            <v>MAT</v>
          </cell>
          <cell r="AJ420">
            <v>0</v>
          </cell>
          <cell r="AK420">
            <v>0</v>
          </cell>
          <cell r="AL420">
            <v>0</v>
          </cell>
          <cell r="AM420">
            <v>0</v>
          </cell>
          <cell r="AN420">
            <v>0</v>
          </cell>
          <cell r="AO420">
            <v>0</v>
          </cell>
          <cell r="AP420">
            <v>0</v>
          </cell>
          <cell r="AS420">
            <v>0</v>
          </cell>
        </row>
        <row r="421">
          <cell r="A421">
            <v>14100</v>
          </cell>
          <cell r="B421" t="str">
            <v>ALT</v>
          </cell>
          <cell r="I421">
            <v>0</v>
          </cell>
          <cell r="N421">
            <v>0</v>
          </cell>
          <cell r="P421">
            <v>0</v>
          </cell>
          <cell r="Q421">
            <v>0</v>
          </cell>
          <cell r="R421">
            <v>0</v>
          </cell>
          <cell r="T421">
            <v>0</v>
          </cell>
          <cell r="U421">
            <v>0</v>
          </cell>
          <cell r="V421">
            <v>0</v>
          </cell>
          <cell r="X421" t="str">
            <v>UPH</v>
          </cell>
          <cell r="Z421">
            <v>0</v>
          </cell>
          <cell r="AB421">
            <v>0</v>
          </cell>
          <cell r="AC421">
            <v>0</v>
          </cell>
          <cell r="AD421">
            <v>0</v>
          </cell>
          <cell r="AE421">
            <v>0</v>
          </cell>
          <cell r="AF421">
            <v>0</v>
          </cell>
          <cell r="AH421" t="str">
            <v>MAT</v>
          </cell>
          <cell r="AJ421">
            <v>0</v>
          </cell>
          <cell r="AK421">
            <v>0</v>
          </cell>
          <cell r="AL421">
            <v>0</v>
          </cell>
          <cell r="AM421">
            <v>0</v>
          </cell>
          <cell r="AN421">
            <v>0</v>
          </cell>
          <cell r="AO421">
            <v>0</v>
          </cell>
          <cell r="AP421">
            <v>0</v>
          </cell>
          <cell r="AS421">
            <v>0</v>
          </cell>
        </row>
        <row r="422">
          <cell r="A422">
            <v>14110</v>
          </cell>
          <cell r="B422" t="str">
            <v>ALT</v>
          </cell>
          <cell r="I422">
            <v>0</v>
          </cell>
          <cell r="N422">
            <v>0</v>
          </cell>
          <cell r="P422">
            <v>0</v>
          </cell>
          <cell r="Q422">
            <v>0</v>
          </cell>
          <cell r="R422">
            <v>0</v>
          </cell>
          <cell r="T422">
            <v>0</v>
          </cell>
          <cell r="U422">
            <v>0</v>
          </cell>
          <cell r="V422">
            <v>0</v>
          </cell>
          <cell r="X422" t="str">
            <v>UPH</v>
          </cell>
          <cell r="Z422">
            <v>0</v>
          </cell>
          <cell r="AB422">
            <v>0</v>
          </cell>
          <cell r="AC422">
            <v>0</v>
          </cell>
          <cell r="AD422">
            <v>0</v>
          </cell>
          <cell r="AE422">
            <v>0</v>
          </cell>
          <cell r="AF422">
            <v>0</v>
          </cell>
          <cell r="AH422" t="str">
            <v>MAT</v>
          </cell>
          <cell r="AJ422">
            <v>0</v>
          </cell>
          <cell r="AK422">
            <v>0</v>
          </cell>
          <cell r="AL422">
            <v>0</v>
          </cell>
          <cell r="AM422">
            <v>0</v>
          </cell>
          <cell r="AN422">
            <v>0</v>
          </cell>
          <cell r="AO422">
            <v>0</v>
          </cell>
          <cell r="AP422">
            <v>0</v>
          </cell>
          <cell r="AS422">
            <v>0</v>
          </cell>
        </row>
        <row r="423">
          <cell r="A423">
            <v>14120</v>
          </cell>
          <cell r="B423" t="str">
            <v>ALT</v>
          </cell>
          <cell r="I423">
            <v>0</v>
          </cell>
          <cell r="N423">
            <v>0</v>
          </cell>
          <cell r="P423">
            <v>0</v>
          </cell>
          <cell r="Q423">
            <v>0</v>
          </cell>
          <cell r="R423">
            <v>0</v>
          </cell>
          <cell r="T423">
            <v>0</v>
          </cell>
          <cell r="U423">
            <v>0</v>
          </cell>
          <cell r="V423">
            <v>0</v>
          </cell>
          <cell r="X423" t="str">
            <v>UPH</v>
          </cell>
          <cell r="Z423">
            <v>0</v>
          </cell>
          <cell r="AB423">
            <v>0</v>
          </cell>
          <cell r="AC423">
            <v>0</v>
          </cell>
          <cell r="AD423">
            <v>0</v>
          </cell>
          <cell r="AE423">
            <v>0</v>
          </cell>
          <cell r="AF423">
            <v>0</v>
          </cell>
          <cell r="AH423" t="str">
            <v>MAT</v>
          </cell>
          <cell r="AJ423">
            <v>0</v>
          </cell>
          <cell r="AK423">
            <v>0</v>
          </cell>
          <cell r="AL423">
            <v>0</v>
          </cell>
          <cell r="AM423">
            <v>0</v>
          </cell>
          <cell r="AN423">
            <v>0</v>
          </cell>
          <cell r="AO423">
            <v>0</v>
          </cell>
          <cell r="AP423">
            <v>0</v>
          </cell>
          <cell r="AS423">
            <v>0</v>
          </cell>
        </row>
        <row r="424">
          <cell r="A424">
            <v>14130</v>
          </cell>
          <cell r="B424" t="str">
            <v>ALT</v>
          </cell>
          <cell r="I424">
            <v>0</v>
          </cell>
          <cell r="N424">
            <v>0</v>
          </cell>
          <cell r="P424">
            <v>0</v>
          </cell>
          <cell r="Q424">
            <v>0</v>
          </cell>
          <cell r="R424">
            <v>0</v>
          </cell>
          <cell r="T424">
            <v>0</v>
          </cell>
          <cell r="U424">
            <v>0</v>
          </cell>
          <cell r="V424">
            <v>0</v>
          </cell>
          <cell r="X424" t="str">
            <v>UPH</v>
          </cell>
          <cell r="Z424">
            <v>0</v>
          </cell>
          <cell r="AB424">
            <v>0</v>
          </cell>
          <cell r="AC424">
            <v>0</v>
          </cell>
          <cell r="AD424">
            <v>0</v>
          </cell>
          <cell r="AE424">
            <v>0</v>
          </cell>
          <cell r="AF424">
            <v>0</v>
          </cell>
          <cell r="AH424" t="str">
            <v>MAT</v>
          </cell>
          <cell r="AJ424">
            <v>0</v>
          </cell>
          <cell r="AK424">
            <v>0</v>
          </cell>
          <cell r="AL424">
            <v>0</v>
          </cell>
          <cell r="AM424">
            <v>0</v>
          </cell>
          <cell r="AN424">
            <v>0</v>
          </cell>
          <cell r="AO424">
            <v>0</v>
          </cell>
          <cell r="AP424">
            <v>0</v>
          </cell>
          <cell r="AS424">
            <v>0</v>
          </cell>
        </row>
        <row r="425">
          <cell r="A425">
            <v>14140</v>
          </cell>
          <cell r="B425" t="str">
            <v>ALT</v>
          </cell>
          <cell r="I425">
            <v>0</v>
          </cell>
          <cell r="N425">
            <v>0</v>
          </cell>
          <cell r="P425">
            <v>0</v>
          </cell>
          <cell r="Q425">
            <v>0</v>
          </cell>
          <cell r="R425">
            <v>0</v>
          </cell>
          <cell r="T425">
            <v>0</v>
          </cell>
          <cell r="U425">
            <v>0</v>
          </cell>
          <cell r="V425">
            <v>0</v>
          </cell>
          <cell r="X425" t="str">
            <v>UPH</v>
          </cell>
          <cell r="Z425">
            <v>0</v>
          </cell>
          <cell r="AB425">
            <v>0</v>
          </cell>
          <cell r="AC425">
            <v>0</v>
          </cell>
          <cell r="AD425">
            <v>0</v>
          </cell>
          <cell r="AE425">
            <v>0</v>
          </cell>
          <cell r="AF425">
            <v>0</v>
          </cell>
          <cell r="AH425" t="str">
            <v>MAT</v>
          </cell>
          <cell r="AJ425">
            <v>0</v>
          </cell>
          <cell r="AK425">
            <v>0</v>
          </cell>
          <cell r="AL425">
            <v>0</v>
          </cell>
          <cell r="AM425">
            <v>0</v>
          </cell>
          <cell r="AN425">
            <v>0</v>
          </cell>
          <cell r="AO425">
            <v>0</v>
          </cell>
          <cell r="AP425">
            <v>0</v>
          </cell>
          <cell r="AS425">
            <v>0</v>
          </cell>
        </row>
        <row r="426">
          <cell r="A426">
            <v>14150</v>
          </cell>
          <cell r="B426" t="str">
            <v>ALT</v>
          </cell>
          <cell r="I426">
            <v>0</v>
          </cell>
          <cell r="N426">
            <v>0</v>
          </cell>
          <cell r="P426">
            <v>0</v>
          </cell>
          <cell r="Q426">
            <v>0</v>
          </cell>
          <cell r="R426">
            <v>0</v>
          </cell>
          <cell r="T426">
            <v>0</v>
          </cell>
          <cell r="U426">
            <v>0</v>
          </cell>
          <cell r="V426">
            <v>0</v>
          </cell>
          <cell r="X426" t="str">
            <v>UPH</v>
          </cell>
          <cell r="Z426">
            <v>0</v>
          </cell>
          <cell r="AB426">
            <v>0</v>
          </cell>
          <cell r="AC426">
            <v>0</v>
          </cell>
          <cell r="AD426">
            <v>0</v>
          </cell>
          <cell r="AE426">
            <v>0</v>
          </cell>
          <cell r="AF426">
            <v>0</v>
          </cell>
          <cell r="AH426" t="str">
            <v>MAT</v>
          </cell>
          <cell r="AJ426">
            <v>0</v>
          </cell>
          <cell r="AK426">
            <v>0</v>
          </cell>
          <cell r="AL426">
            <v>0</v>
          </cell>
          <cell r="AM426">
            <v>0</v>
          </cell>
          <cell r="AN426">
            <v>0</v>
          </cell>
          <cell r="AO426">
            <v>0</v>
          </cell>
          <cell r="AP426">
            <v>0</v>
          </cell>
          <cell r="AS426">
            <v>0</v>
          </cell>
        </row>
        <row r="427">
          <cell r="A427" t="e">
            <v>#REF!</v>
          </cell>
          <cell r="B427" t="e">
            <v>#REF!</v>
          </cell>
          <cell r="D427" t="e">
            <v>#REF!</v>
          </cell>
          <cell r="F427" t="e">
            <v>#REF!</v>
          </cell>
          <cell r="G427" t="e">
            <v>#REF!</v>
          </cell>
          <cell r="I427" t="str">
            <v xml:space="preserve">                                                                                                                                                                                                                                                               </v>
          </cell>
          <cell r="J427">
            <v>10</v>
          </cell>
          <cell r="K427">
            <v>7</v>
          </cell>
          <cell r="L427">
            <v>1</v>
          </cell>
          <cell r="M427">
            <v>70</v>
          </cell>
          <cell r="S427">
            <v>0.68510000000000004</v>
          </cell>
          <cell r="T427">
            <v>396216.11</v>
          </cell>
          <cell r="U427">
            <v>0</v>
          </cell>
          <cell r="V427">
            <v>0</v>
          </cell>
          <cell r="X427" t="e">
            <v>#REF!</v>
          </cell>
          <cell r="Z427" t="str">
            <v>Prod./Jam :</v>
          </cell>
          <cell r="AA427">
            <v>0.68510000000000004</v>
          </cell>
          <cell r="AB427">
            <v>0.68510000000000004</v>
          </cell>
          <cell r="AC427">
            <v>1</v>
          </cell>
          <cell r="AE427">
            <v>58528.61</v>
          </cell>
          <cell r="AF427" t="e">
            <v>#REF!</v>
          </cell>
          <cell r="AH427" t="e">
            <v>#REF!</v>
          </cell>
          <cell r="AN427">
            <v>337687.5</v>
          </cell>
          <cell r="AO427" t="e">
            <v>#REF!</v>
          </cell>
          <cell r="AU427">
            <v>396216.11</v>
          </cell>
          <cell r="AV427">
            <v>423951.2377</v>
          </cell>
        </row>
        <row r="428">
          <cell r="A428" t="e">
            <v>#REF!</v>
          </cell>
          <cell r="B428" t="str">
            <v>ALT</v>
          </cell>
          <cell r="I428">
            <v>0</v>
          </cell>
          <cell r="N428">
            <v>0</v>
          </cell>
          <cell r="O428">
            <v>1</v>
          </cell>
          <cell r="P428">
            <v>0</v>
          </cell>
          <cell r="Q428">
            <v>0</v>
          </cell>
          <cell r="R428">
            <v>0</v>
          </cell>
          <cell r="T428">
            <v>0</v>
          </cell>
          <cell r="U428">
            <v>0</v>
          </cell>
          <cell r="V428">
            <v>0</v>
          </cell>
          <cell r="X428">
            <v>10</v>
          </cell>
          <cell r="Z428" t="str">
            <v>Mandor</v>
          </cell>
          <cell r="AA428">
            <v>0.5</v>
          </cell>
          <cell r="AB428">
            <v>7.1428571428571425E-2</v>
          </cell>
          <cell r="AC428">
            <v>0.1042</v>
          </cell>
          <cell r="AD428">
            <v>39900</v>
          </cell>
          <cell r="AE428">
            <v>4157.58</v>
          </cell>
          <cell r="AF428" t="e">
            <v>#REF!</v>
          </cell>
          <cell r="AH428">
            <v>640</v>
          </cell>
          <cell r="AJ428" t="str">
            <v>Kawat Bronjong, 2x1x0,5 m</v>
          </cell>
          <cell r="AK428" t="str">
            <v>unit</v>
          </cell>
          <cell r="AL428">
            <v>1.01</v>
          </cell>
          <cell r="AM428">
            <v>213750</v>
          </cell>
          <cell r="AN428">
            <v>215887.5</v>
          </cell>
          <cell r="AO428" t="e">
            <v>#REF!</v>
          </cell>
          <cell r="AP428" t="e">
            <v>#REF!</v>
          </cell>
          <cell r="AQ428">
            <v>1.01</v>
          </cell>
          <cell r="AR428">
            <v>0</v>
          </cell>
          <cell r="AS428">
            <v>0</v>
          </cell>
          <cell r="AT428">
            <v>0</v>
          </cell>
        </row>
        <row r="429">
          <cell r="A429" t="e">
            <v>#REF!</v>
          </cell>
          <cell r="B429" t="str">
            <v>ALT</v>
          </cell>
          <cell r="I429">
            <v>0</v>
          </cell>
          <cell r="N429">
            <v>0</v>
          </cell>
          <cell r="P429">
            <v>0</v>
          </cell>
          <cell r="Q429">
            <v>0</v>
          </cell>
          <cell r="R429">
            <v>0</v>
          </cell>
          <cell r="T429">
            <v>0</v>
          </cell>
          <cell r="U429">
            <v>0</v>
          </cell>
          <cell r="V429">
            <v>0</v>
          </cell>
          <cell r="X429">
            <v>110</v>
          </cell>
          <cell r="Z429" t="str">
            <v>Tukang</v>
          </cell>
          <cell r="AA429">
            <v>1</v>
          </cell>
          <cell r="AB429">
            <v>0.14285714285714285</v>
          </cell>
          <cell r="AC429">
            <v>0.20849999999999999</v>
          </cell>
          <cell r="AD429">
            <v>28000</v>
          </cell>
          <cell r="AE429">
            <v>5838</v>
          </cell>
          <cell r="AF429" t="e">
            <v>#REF!</v>
          </cell>
          <cell r="AH429">
            <v>80</v>
          </cell>
          <cell r="AJ429" t="str">
            <v>Batu Belah 15/20</v>
          </cell>
          <cell r="AK429" t="str">
            <v>m3</v>
          </cell>
          <cell r="AL429">
            <v>1.4</v>
          </cell>
          <cell r="AM429">
            <v>80000</v>
          </cell>
          <cell r="AN429">
            <v>112000</v>
          </cell>
          <cell r="AO429" t="e">
            <v>#REF!</v>
          </cell>
          <cell r="AP429" t="e">
            <v>#REF!</v>
          </cell>
          <cell r="AQ429">
            <v>1.4</v>
          </cell>
          <cell r="AS429">
            <v>0</v>
          </cell>
          <cell r="AT429">
            <v>0</v>
          </cell>
        </row>
        <row r="430">
          <cell r="A430" t="e">
            <v>#REF!</v>
          </cell>
          <cell r="B430" t="str">
            <v>ALT</v>
          </cell>
          <cell r="I430">
            <v>0</v>
          </cell>
          <cell r="N430">
            <v>0</v>
          </cell>
          <cell r="P430">
            <v>0</v>
          </cell>
          <cell r="Q430">
            <v>0</v>
          </cell>
          <cell r="R430">
            <v>0</v>
          </cell>
          <cell r="T430">
            <v>0</v>
          </cell>
          <cell r="U430">
            <v>0</v>
          </cell>
          <cell r="V430">
            <v>0</v>
          </cell>
          <cell r="X430">
            <v>100</v>
          </cell>
          <cell r="Z430" t="str">
            <v>Pekerja</v>
          </cell>
          <cell r="AA430">
            <v>10</v>
          </cell>
          <cell r="AB430">
            <v>1.4285714285714284</v>
          </cell>
          <cell r="AC430">
            <v>2.0851999999999999</v>
          </cell>
          <cell r="AD430">
            <v>23275</v>
          </cell>
          <cell r="AE430">
            <v>48533.03</v>
          </cell>
          <cell r="AF430" t="e">
            <v>#REF!</v>
          </cell>
          <cell r="AH430">
            <v>1020</v>
          </cell>
          <cell r="AJ430" t="str">
            <v>Ongkos angkut dgn Gerobak , Jarak 300 m</v>
          </cell>
          <cell r="AK430" t="str">
            <v>m3</v>
          </cell>
          <cell r="AL430">
            <v>1.4</v>
          </cell>
          <cell r="AM430">
            <v>7000</v>
          </cell>
          <cell r="AN430">
            <v>9800</v>
          </cell>
          <cell r="AO430" t="e">
            <v>#REF!</v>
          </cell>
          <cell r="AP430" t="e">
            <v>#REF!</v>
          </cell>
          <cell r="AQ430">
            <v>1.4</v>
          </cell>
          <cell r="AS430">
            <v>0</v>
          </cell>
          <cell r="AT430">
            <v>0</v>
          </cell>
        </row>
        <row r="431">
          <cell r="A431" t="e">
            <v>#REF!</v>
          </cell>
          <cell r="B431" t="str">
            <v>ALT</v>
          </cell>
          <cell r="I431">
            <v>0</v>
          </cell>
          <cell r="N431">
            <v>0</v>
          </cell>
          <cell r="P431">
            <v>0</v>
          </cell>
          <cell r="Q431">
            <v>0</v>
          </cell>
          <cell r="R431">
            <v>0</v>
          </cell>
          <cell r="T431">
            <v>0</v>
          </cell>
          <cell r="U431">
            <v>0</v>
          </cell>
          <cell r="V431">
            <v>0</v>
          </cell>
          <cell r="X431" t="str">
            <v>UPH</v>
          </cell>
          <cell r="Z431">
            <v>0</v>
          </cell>
          <cell r="AB431">
            <v>0</v>
          </cell>
          <cell r="AC431">
            <v>0</v>
          </cell>
          <cell r="AD431">
            <v>0</v>
          </cell>
          <cell r="AE431">
            <v>0</v>
          </cell>
          <cell r="AF431" t="e">
            <v>#REF!</v>
          </cell>
          <cell r="AH431" t="str">
            <v>MAT</v>
          </cell>
          <cell r="AJ431">
            <v>0</v>
          </cell>
          <cell r="AK431">
            <v>0</v>
          </cell>
          <cell r="AL431">
            <v>0</v>
          </cell>
          <cell r="AM431">
            <v>0</v>
          </cell>
          <cell r="AN431">
            <v>0</v>
          </cell>
          <cell r="AO431" t="e">
            <v>#REF!</v>
          </cell>
          <cell r="AP431" t="e">
            <v>#REF!</v>
          </cell>
          <cell r="AS431">
            <v>0</v>
          </cell>
          <cell r="AT431">
            <v>0</v>
          </cell>
        </row>
        <row r="432">
          <cell r="A432" t="e">
            <v>#REF!</v>
          </cell>
          <cell r="B432" t="str">
            <v>ALT</v>
          </cell>
          <cell r="I432">
            <v>0</v>
          </cell>
          <cell r="N432">
            <v>0</v>
          </cell>
          <cell r="P432">
            <v>0</v>
          </cell>
          <cell r="Q432">
            <v>0</v>
          </cell>
          <cell r="R432">
            <v>0</v>
          </cell>
          <cell r="T432">
            <v>0</v>
          </cell>
          <cell r="U432">
            <v>0</v>
          </cell>
          <cell r="V432">
            <v>0</v>
          </cell>
          <cell r="X432" t="str">
            <v>UPH</v>
          </cell>
          <cell r="Z432">
            <v>0</v>
          </cell>
          <cell r="AB432">
            <v>0</v>
          </cell>
          <cell r="AC432">
            <v>0</v>
          </cell>
          <cell r="AD432">
            <v>0</v>
          </cell>
          <cell r="AE432">
            <v>0</v>
          </cell>
          <cell r="AF432" t="e">
            <v>#REF!</v>
          </cell>
          <cell r="AH432" t="str">
            <v>MAT</v>
          </cell>
          <cell r="AJ432">
            <v>0</v>
          </cell>
          <cell r="AK432">
            <v>0</v>
          </cell>
          <cell r="AL432">
            <v>0</v>
          </cell>
          <cell r="AM432">
            <v>0</v>
          </cell>
          <cell r="AN432">
            <v>0</v>
          </cell>
          <cell r="AO432" t="e">
            <v>#REF!</v>
          </cell>
          <cell r="AP432" t="e">
            <v>#REF!</v>
          </cell>
          <cell r="AS432">
            <v>0</v>
          </cell>
        </row>
        <row r="433">
          <cell r="A433" t="e">
            <v>#REF!</v>
          </cell>
          <cell r="B433" t="str">
            <v>ALT</v>
          </cell>
          <cell r="I433">
            <v>0</v>
          </cell>
          <cell r="N433">
            <v>0</v>
          </cell>
          <cell r="P433">
            <v>0</v>
          </cell>
          <cell r="Q433">
            <v>0</v>
          </cell>
          <cell r="R433">
            <v>0</v>
          </cell>
          <cell r="T433">
            <v>0</v>
          </cell>
          <cell r="U433">
            <v>0</v>
          </cell>
          <cell r="V433">
            <v>0</v>
          </cell>
          <cell r="X433" t="str">
            <v>UPH</v>
          </cell>
          <cell r="Z433">
            <v>0</v>
          </cell>
          <cell r="AB433">
            <v>0</v>
          </cell>
          <cell r="AC433">
            <v>0</v>
          </cell>
          <cell r="AD433">
            <v>0</v>
          </cell>
          <cell r="AE433">
            <v>0</v>
          </cell>
          <cell r="AF433" t="e">
            <v>#REF!</v>
          </cell>
          <cell r="AH433" t="str">
            <v>MAT</v>
          </cell>
          <cell r="AJ433">
            <v>0</v>
          </cell>
          <cell r="AK433">
            <v>0</v>
          </cell>
          <cell r="AL433">
            <v>0</v>
          </cell>
          <cell r="AM433">
            <v>0</v>
          </cell>
          <cell r="AN433">
            <v>0</v>
          </cell>
          <cell r="AO433" t="e">
            <v>#REF!</v>
          </cell>
          <cell r="AP433" t="e">
            <v>#REF!</v>
          </cell>
          <cell r="AS433">
            <v>0</v>
          </cell>
        </row>
        <row r="434">
          <cell r="A434" t="e">
            <v>#REF!</v>
          </cell>
          <cell r="B434" t="str">
            <v>ALT</v>
          </cell>
          <cell r="I434">
            <v>0</v>
          </cell>
          <cell r="N434">
            <v>0</v>
          </cell>
          <cell r="P434">
            <v>0</v>
          </cell>
          <cell r="Q434">
            <v>0</v>
          </cell>
          <cell r="R434">
            <v>0</v>
          </cell>
          <cell r="T434">
            <v>0</v>
          </cell>
          <cell r="U434">
            <v>0</v>
          </cell>
          <cell r="V434">
            <v>0</v>
          </cell>
          <cell r="X434" t="str">
            <v>UPH</v>
          </cell>
          <cell r="Z434">
            <v>0</v>
          </cell>
          <cell r="AB434">
            <v>0</v>
          </cell>
          <cell r="AC434">
            <v>0</v>
          </cell>
          <cell r="AD434">
            <v>0</v>
          </cell>
          <cell r="AE434">
            <v>0</v>
          </cell>
          <cell r="AF434" t="e">
            <v>#REF!</v>
          </cell>
          <cell r="AH434" t="str">
            <v>MAT</v>
          </cell>
          <cell r="AJ434">
            <v>0</v>
          </cell>
          <cell r="AK434">
            <v>0</v>
          </cell>
          <cell r="AL434">
            <v>0</v>
          </cell>
          <cell r="AM434">
            <v>0</v>
          </cell>
          <cell r="AN434">
            <v>0</v>
          </cell>
          <cell r="AO434" t="e">
            <v>#REF!</v>
          </cell>
          <cell r="AP434" t="e">
            <v>#REF!</v>
          </cell>
          <cell r="AS434">
            <v>0</v>
          </cell>
        </row>
        <row r="435">
          <cell r="A435" t="e">
            <v>#REF!</v>
          </cell>
          <cell r="B435" t="str">
            <v>ALT</v>
          </cell>
          <cell r="I435">
            <v>0</v>
          </cell>
          <cell r="N435">
            <v>0</v>
          </cell>
          <cell r="P435">
            <v>0</v>
          </cell>
          <cell r="Q435">
            <v>0</v>
          </cell>
          <cell r="R435">
            <v>0</v>
          </cell>
          <cell r="T435">
            <v>0</v>
          </cell>
          <cell r="U435">
            <v>0</v>
          </cell>
          <cell r="V435">
            <v>0</v>
          </cell>
          <cell r="X435" t="str">
            <v>UPH</v>
          </cell>
          <cell r="Z435">
            <v>0</v>
          </cell>
          <cell r="AB435">
            <v>0</v>
          </cell>
          <cell r="AC435">
            <v>0</v>
          </cell>
          <cell r="AD435">
            <v>0</v>
          </cell>
          <cell r="AE435">
            <v>0</v>
          </cell>
          <cell r="AF435" t="e">
            <v>#REF!</v>
          </cell>
          <cell r="AH435" t="str">
            <v>MAT</v>
          </cell>
          <cell r="AJ435">
            <v>0</v>
          </cell>
          <cell r="AK435">
            <v>0</v>
          </cell>
          <cell r="AL435">
            <v>0</v>
          </cell>
          <cell r="AM435">
            <v>0</v>
          </cell>
          <cell r="AN435">
            <v>0</v>
          </cell>
          <cell r="AO435" t="e">
            <v>#REF!</v>
          </cell>
          <cell r="AP435" t="e">
            <v>#REF!</v>
          </cell>
          <cell r="AS435">
            <v>0</v>
          </cell>
        </row>
        <row r="436">
          <cell r="A436" t="e">
            <v>#REF!</v>
          </cell>
          <cell r="B436" t="str">
            <v>ALT</v>
          </cell>
          <cell r="I436">
            <v>0</v>
          </cell>
          <cell r="N436">
            <v>0</v>
          </cell>
          <cell r="P436">
            <v>0</v>
          </cell>
          <cell r="Q436">
            <v>0</v>
          </cell>
          <cell r="R436">
            <v>0</v>
          </cell>
          <cell r="T436">
            <v>0</v>
          </cell>
          <cell r="U436">
            <v>0</v>
          </cell>
          <cell r="V436">
            <v>0</v>
          </cell>
          <cell r="X436" t="str">
            <v>UPH</v>
          </cell>
          <cell r="Z436">
            <v>0</v>
          </cell>
          <cell r="AB436">
            <v>0</v>
          </cell>
          <cell r="AC436">
            <v>0</v>
          </cell>
          <cell r="AD436">
            <v>0</v>
          </cell>
          <cell r="AE436">
            <v>0</v>
          </cell>
          <cell r="AF436" t="e">
            <v>#REF!</v>
          </cell>
          <cell r="AH436" t="str">
            <v>MAT</v>
          </cell>
          <cell r="AJ436">
            <v>0</v>
          </cell>
          <cell r="AK436">
            <v>0</v>
          </cell>
          <cell r="AL436">
            <v>0</v>
          </cell>
          <cell r="AM436">
            <v>0</v>
          </cell>
          <cell r="AN436">
            <v>0</v>
          </cell>
          <cell r="AO436" t="e">
            <v>#REF!</v>
          </cell>
          <cell r="AP436" t="e">
            <v>#REF!</v>
          </cell>
          <cell r="AS436">
            <v>0</v>
          </cell>
        </row>
        <row r="437">
          <cell r="A437" t="e">
            <v>#REF!</v>
          </cell>
          <cell r="B437" t="str">
            <v>ALT</v>
          </cell>
          <cell r="I437">
            <v>0</v>
          </cell>
          <cell r="N437">
            <v>0</v>
          </cell>
          <cell r="P437">
            <v>0</v>
          </cell>
          <cell r="Q437">
            <v>0</v>
          </cell>
          <cell r="R437">
            <v>0</v>
          </cell>
          <cell r="T437">
            <v>0</v>
          </cell>
          <cell r="U437">
            <v>0</v>
          </cell>
          <cell r="V437">
            <v>0</v>
          </cell>
          <cell r="X437" t="str">
            <v>UPH</v>
          </cell>
          <cell r="Z437">
            <v>0</v>
          </cell>
          <cell r="AB437">
            <v>0</v>
          </cell>
          <cell r="AC437">
            <v>0</v>
          </cell>
          <cell r="AD437">
            <v>0</v>
          </cell>
          <cell r="AE437">
            <v>0</v>
          </cell>
          <cell r="AF437" t="e">
            <v>#REF!</v>
          </cell>
          <cell r="AH437" t="str">
            <v>MAT</v>
          </cell>
          <cell r="AJ437">
            <v>0</v>
          </cell>
          <cell r="AK437">
            <v>0</v>
          </cell>
          <cell r="AL437">
            <v>0</v>
          </cell>
          <cell r="AM437">
            <v>0</v>
          </cell>
          <cell r="AN437">
            <v>0</v>
          </cell>
          <cell r="AO437" t="e">
            <v>#REF!</v>
          </cell>
          <cell r="AP437" t="e">
            <v>#REF!</v>
          </cell>
          <cell r="AS437">
            <v>0</v>
          </cell>
        </row>
        <row r="438">
          <cell r="A438" t="e">
            <v>#REF!</v>
          </cell>
          <cell r="B438" t="str">
            <v>ALT</v>
          </cell>
          <cell r="I438">
            <v>0</v>
          </cell>
          <cell r="N438">
            <v>0</v>
          </cell>
          <cell r="P438">
            <v>0</v>
          </cell>
          <cell r="Q438">
            <v>0</v>
          </cell>
          <cell r="R438">
            <v>0</v>
          </cell>
          <cell r="T438">
            <v>0</v>
          </cell>
          <cell r="U438">
            <v>0</v>
          </cell>
          <cell r="V438">
            <v>0</v>
          </cell>
          <cell r="X438" t="str">
            <v>UPH</v>
          </cell>
          <cell r="Z438">
            <v>0</v>
          </cell>
          <cell r="AB438">
            <v>0</v>
          </cell>
          <cell r="AC438">
            <v>0</v>
          </cell>
          <cell r="AD438">
            <v>0</v>
          </cell>
          <cell r="AE438">
            <v>0</v>
          </cell>
          <cell r="AF438" t="e">
            <v>#REF!</v>
          </cell>
          <cell r="AH438" t="str">
            <v>MAT</v>
          </cell>
          <cell r="AJ438">
            <v>0</v>
          </cell>
          <cell r="AK438">
            <v>0</v>
          </cell>
          <cell r="AL438">
            <v>0</v>
          </cell>
          <cell r="AM438">
            <v>0</v>
          </cell>
          <cell r="AN438">
            <v>0</v>
          </cell>
          <cell r="AO438" t="e">
            <v>#REF!</v>
          </cell>
          <cell r="AP438" t="e">
            <v>#REF!</v>
          </cell>
          <cell r="AS438">
            <v>0</v>
          </cell>
        </row>
        <row r="439">
          <cell r="A439" t="e">
            <v>#REF!</v>
          </cell>
          <cell r="B439" t="str">
            <v>ALT</v>
          </cell>
          <cell r="I439">
            <v>0</v>
          </cell>
          <cell r="N439">
            <v>0</v>
          </cell>
          <cell r="P439">
            <v>0</v>
          </cell>
          <cell r="Q439">
            <v>0</v>
          </cell>
          <cell r="R439">
            <v>0</v>
          </cell>
          <cell r="T439">
            <v>0</v>
          </cell>
          <cell r="U439">
            <v>0</v>
          </cell>
          <cell r="V439">
            <v>0</v>
          </cell>
          <cell r="X439" t="str">
            <v>UPH</v>
          </cell>
          <cell r="Z439">
            <v>0</v>
          </cell>
          <cell r="AB439">
            <v>0</v>
          </cell>
          <cell r="AC439">
            <v>0</v>
          </cell>
          <cell r="AD439">
            <v>0</v>
          </cell>
          <cell r="AE439">
            <v>0</v>
          </cell>
          <cell r="AF439" t="e">
            <v>#REF!</v>
          </cell>
          <cell r="AH439" t="str">
            <v>MAT</v>
          </cell>
          <cell r="AJ439">
            <v>0</v>
          </cell>
          <cell r="AK439">
            <v>0</v>
          </cell>
          <cell r="AL439">
            <v>0</v>
          </cell>
          <cell r="AM439">
            <v>0</v>
          </cell>
          <cell r="AN439">
            <v>0</v>
          </cell>
          <cell r="AO439" t="e">
            <v>#REF!</v>
          </cell>
          <cell r="AP439" t="e">
            <v>#REF!</v>
          </cell>
          <cell r="AS439">
            <v>0</v>
          </cell>
        </row>
        <row r="440">
          <cell r="A440" t="e">
            <v>#REF!</v>
          </cell>
          <cell r="B440" t="str">
            <v>ALT</v>
          </cell>
          <cell r="I440">
            <v>0</v>
          </cell>
          <cell r="N440">
            <v>0</v>
          </cell>
          <cell r="P440">
            <v>0</v>
          </cell>
          <cell r="Q440">
            <v>0</v>
          </cell>
          <cell r="R440">
            <v>0</v>
          </cell>
          <cell r="T440">
            <v>0</v>
          </cell>
          <cell r="U440">
            <v>0</v>
          </cell>
          <cell r="V440">
            <v>0</v>
          </cell>
          <cell r="X440" t="str">
            <v>UPH</v>
          </cell>
          <cell r="Z440">
            <v>0</v>
          </cell>
          <cell r="AB440">
            <v>0</v>
          </cell>
          <cell r="AC440">
            <v>0</v>
          </cell>
          <cell r="AD440">
            <v>0</v>
          </cell>
          <cell r="AE440">
            <v>0</v>
          </cell>
          <cell r="AF440" t="e">
            <v>#REF!</v>
          </cell>
          <cell r="AH440" t="str">
            <v>MAT</v>
          </cell>
          <cell r="AJ440">
            <v>0</v>
          </cell>
          <cell r="AK440">
            <v>0</v>
          </cell>
          <cell r="AL440">
            <v>0</v>
          </cell>
          <cell r="AM440">
            <v>0</v>
          </cell>
          <cell r="AN440">
            <v>0</v>
          </cell>
          <cell r="AO440" t="e">
            <v>#REF!</v>
          </cell>
          <cell r="AP440" t="e">
            <v>#REF!</v>
          </cell>
          <cell r="AS440">
            <v>0</v>
          </cell>
        </row>
        <row r="441">
          <cell r="A441" t="e">
            <v>#REF!</v>
          </cell>
          <cell r="B441" t="str">
            <v>ALT</v>
          </cell>
          <cell r="I441">
            <v>0</v>
          </cell>
          <cell r="N441">
            <v>0</v>
          </cell>
          <cell r="P441">
            <v>0</v>
          </cell>
          <cell r="Q441">
            <v>0</v>
          </cell>
          <cell r="R441">
            <v>0</v>
          </cell>
          <cell r="T441">
            <v>0</v>
          </cell>
          <cell r="U441">
            <v>0</v>
          </cell>
          <cell r="V441">
            <v>0</v>
          </cell>
          <cell r="X441" t="str">
            <v>UPH</v>
          </cell>
          <cell r="Z441">
            <v>0</v>
          </cell>
          <cell r="AB441">
            <v>0</v>
          </cell>
          <cell r="AC441">
            <v>0</v>
          </cell>
          <cell r="AD441">
            <v>0</v>
          </cell>
          <cell r="AE441">
            <v>0</v>
          </cell>
          <cell r="AF441" t="e">
            <v>#REF!</v>
          </cell>
          <cell r="AH441" t="str">
            <v>MAT</v>
          </cell>
          <cell r="AJ441">
            <v>0</v>
          </cell>
          <cell r="AK441">
            <v>0</v>
          </cell>
          <cell r="AL441">
            <v>0</v>
          </cell>
          <cell r="AM441">
            <v>0</v>
          </cell>
          <cell r="AN441">
            <v>0</v>
          </cell>
          <cell r="AO441" t="e">
            <v>#REF!</v>
          </cell>
          <cell r="AP441" t="e">
            <v>#REF!</v>
          </cell>
          <cell r="AS441">
            <v>0</v>
          </cell>
        </row>
        <row r="442">
          <cell r="A442" t="e">
            <v>#REF!</v>
          </cell>
          <cell r="B442" t="str">
            <v>ALT</v>
          </cell>
          <cell r="I442">
            <v>0</v>
          </cell>
          <cell r="N442">
            <v>0</v>
          </cell>
          <cell r="P442">
            <v>0</v>
          </cell>
          <cell r="Q442">
            <v>0</v>
          </cell>
          <cell r="R442">
            <v>0</v>
          </cell>
          <cell r="T442">
            <v>0</v>
          </cell>
          <cell r="U442">
            <v>0</v>
          </cell>
          <cell r="V442">
            <v>0</v>
          </cell>
          <cell r="X442" t="str">
            <v>UPH</v>
          </cell>
          <cell r="Z442">
            <v>0</v>
          </cell>
          <cell r="AB442">
            <v>0</v>
          </cell>
          <cell r="AC442">
            <v>0</v>
          </cell>
          <cell r="AD442">
            <v>0</v>
          </cell>
          <cell r="AE442">
            <v>0</v>
          </cell>
          <cell r="AF442" t="e">
            <v>#REF!</v>
          </cell>
          <cell r="AH442" t="str">
            <v>MAT</v>
          </cell>
          <cell r="AJ442">
            <v>0</v>
          </cell>
          <cell r="AK442">
            <v>0</v>
          </cell>
          <cell r="AL442">
            <v>0</v>
          </cell>
          <cell r="AM442">
            <v>0</v>
          </cell>
          <cell r="AN442">
            <v>0</v>
          </cell>
          <cell r="AO442" t="e">
            <v>#REF!</v>
          </cell>
          <cell r="AP442" t="e">
            <v>#REF!</v>
          </cell>
          <cell r="AS442">
            <v>0</v>
          </cell>
        </row>
        <row r="443">
          <cell r="A443">
            <v>15000</v>
          </cell>
          <cell r="B443" t="str">
            <v>3.11</v>
          </cell>
          <cell r="D443" t="str">
            <v>Bongkar pasangan batu kali</v>
          </cell>
          <cell r="F443" t="str">
            <v>m3</v>
          </cell>
          <cell r="G443">
            <v>150</v>
          </cell>
          <cell r="I443" t="str">
            <v xml:space="preserve">                                                                                                                                                                                                                                                               </v>
          </cell>
          <cell r="J443">
            <v>14</v>
          </cell>
          <cell r="K443">
            <v>7</v>
          </cell>
          <cell r="L443">
            <v>1</v>
          </cell>
          <cell r="M443">
            <v>98</v>
          </cell>
          <cell r="Q443">
            <v>65569.570000000007</v>
          </cell>
          <cell r="S443">
            <v>4</v>
          </cell>
          <cell r="T443">
            <v>32529.9902</v>
          </cell>
          <cell r="U443">
            <v>25061.25</v>
          </cell>
          <cell r="V443">
            <v>939796.875</v>
          </cell>
          <cell r="X443" t="str">
            <v>3.11</v>
          </cell>
          <cell r="Z443" t="str">
            <v>Prod./Jam :</v>
          </cell>
          <cell r="AA443">
            <v>4</v>
          </cell>
          <cell r="AB443">
            <v>4</v>
          </cell>
          <cell r="AC443">
            <v>1</v>
          </cell>
          <cell r="AE443">
            <v>5340.61</v>
          </cell>
          <cell r="AF443">
            <v>801091.5</v>
          </cell>
          <cell r="AH443" t="str">
            <v>3.11</v>
          </cell>
          <cell r="AN443">
            <v>0</v>
          </cell>
          <cell r="AO443">
            <v>0</v>
          </cell>
          <cell r="AU443">
            <v>30401.86</v>
          </cell>
          <cell r="AV443">
            <v>32529.9902</v>
          </cell>
        </row>
        <row r="444">
          <cell r="A444">
            <v>15010</v>
          </cell>
          <cell r="B444">
            <v>2320</v>
          </cell>
          <cell r="I444" t="str">
            <v>Jack Hammer</v>
          </cell>
          <cell r="N444">
            <v>4</v>
          </cell>
          <cell r="O444">
            <v>1</v>
          </cell>
          <cell r="P444">
            <v>37.5</v>
          </cell>
          <cell r="Q444">
            <v>0.25</v>
          </cell>
          <cell r="R444">
            <v>0.38265306122448978</v>
          </cell>
          <cell r="S444">
            <v>4</v>
          </cell>
          <cell r="T444">
            <v>14840</v>
          </cell>
          <cell r="U444">
            <v>3710</v>
          </cell>
          <cell r="V444">
            <v>139125</v>
          </cell>
          <cell r="X444">
            <v>10</v>
          </cell>
          <cell r="Z444" t="str">
            <v>Mandor</v>
          </cell>
          <cell r="AA444">
            <v>0.25</v>
          </cell>
          <cell r="AB444">
            <v>3.5714285714285712E-2</v>
          </cell>
          <cell r="AC444">
            <v>8.8999999999999999E-3</v>
          </cell>
          <cell r="AD444">
            <v>39900</v>
          </cell>
          <cell r="AE444">
            <v>355.11</v>
          </cell>
          <cell r="AF444">
            <v>53266.5</v>
          </cell>
          <cell r="AH444" t="str">
            <v>MAT</v>
          </cell>
          <cell r="AJ444">
            <v>0</v>
          </cell>
          <cell r="AK444">
            <v>0</v>
          </cell>
          <cell r="AL444">
            <v>0</v>
          </cell>
          <cell r="AM444">
            <v>0</v>
          </cell>
          <cell r="AN444">
            <v>0</v>
          </cell>
          <cell r="AO444">
            <v>0</v>
          </cell>
          <cell r="AP444">
            <v>0</v>
          </cell>
          <cell r="AQ444">
            <v>0</v>
          </cell>
          <cell r="AS444">
            <v>0</v>
          </cell>
          <cell r="AT444">
            <v>0</v>
          </cell>
        </row>
        <row r="445">
          <cell r="A445">
            <v>15020</v>
          </cell>
          <cell r="B445">
            <v>1760</v>
          </cell>
          <cell r="I445" t="str">
            <v>Air Compressor</v>
          </cell>
          <cell r="N445">
            <v>4</v>
          </cell>
          <cell r="O445">
            <v>1</v>
          </cell>
          <cell r="P445">
            <v>37.5</v>
          </cell>
          <cell r="Q445">
            <v>0.25</v>
          </cell>
          <cell r="R445">
            <v>0.38265306122448978</v>
          </cell>
          <cell r="S445">
            <v>4</v>
          </cell>
          <cell r="T445">
            <v>85405</v>
          </cell>
          <cell r="U445">
            <v>21351.25</v>
          </cell>
          <cell r="V445">
            <v>800671.875</v>
          </cell>
          <cell r="X445">
            <v>100</v>
          </cell>
          <cell r="Z445" t="str">
            <v>Pekerja</v>
          </cell>
          <cell r="AA445">
            <v>6</v>
          </cell>
          <cell r="AB445">
            <v>0.8571428571428571</v>
          </cell>
          <cell r="AC445">
            <v>0.2142</v>
          </cell>
          <cell r="AD445">
            <v>23275</v>
          </cell>
          <cell r="AE445">
            <v>4985.5</v>
          </cell>
          <cell r="AF445">
            <v>747825</v>
          </cell>
          <cell r="AH445" t="str">
            <v>MAT</v>
          </cell>
          <cell r="AJ445">
            <v>0</v>
          </cell>
          <cell r="AK445">
            <v>0</v>
          </cell>
          <cell r="AL445">
            <v>0</v>
          </cell>
          <cell r="AM445">
            <v>0</v>
          </cell>
          <cell r="AN445">
            <v>0</v>
          </cell>
          <cell r="AO445">
            <v>0</v>
          </cell>
          <cell r="AP445">
            <v>0</v>
          </cell>
          <cell r="AS445">
            <v>2801.2500000000005</v>
          </cell>
          <cell r="AT445">
            <v>11205.000000000002</v>
          </cell>
        </row>
        <row r="446">
          <cell r="A446">
            <v>15030</v>
          </cell>
          <cell r="B446" t="str">
            <v>ALT</v>
          </cell>
          <cell r="I446">
            <v>0</v>
          </cell>
          <cell r="N446">
            <v>0</v>
          </cell>
          <cell r="P446">
            <v>0</v>
          </cell>
          <cell r="Q446">
            <v>0</v>
          </cell>
          <cell r="R446">
            <v>0</v>
          </cell>
          <cell r="T446">
            <v>0</v>
          </cell>
          <cell r="U446">
            <v>0</v>
          </cell>
          <cell r="V446">
            <v>0</v>
          </cell>
          <cell r="X446" t="str">
            <v>UPH</v>
          </cell>
          <cell r="Z446">
            <v>0</v>
          </cell>
          <cell r="AA446">
            <v>0</v>
          </cell>
          <cell r="AB446">
            <v>0</v>
          </cell>
          <cell r="AC446">
            <v>0</v>
          </cell>
          <cell r="AD446">
            <v>0</v>
          </cell>
          <cell r="AE446">
            <v>0</v>
          </cell>
          <cell r="AF446">
            <v>0</v>
          </cell>
          <cell r="AH446" t="str">
            <v>MAT</v>
          </cell>
          <cell r="AJ446">
            <v>0</v>
          </cell>
          <cell r="AK446">
            <v>0</v>
          </cell>
          <cell r="AL446">
            <v>0</v>
          </cell>
          <cell r="AM446">
            <v>0</v>
          </cell>
          <cell r="AN446">
            <v>0</v>
          </cell>
          <cell r="AO446">
            <v>0</v>
          </cell>
          <cell r="AP446">
            <v>0</v>
          </cell>
          <cell r="AS446">
            <v>0</v>
          </cell>
          <cell r="AT446">
            <v>0</v>
          </cell>
        </row>
        <row r="447">
          <cell r="A447">
            <v>15040</v>
          </cell>
          <cell r="B447" t="str">
            <v>ALT</v>
          </cell>
          <cell r="I447">
            <v>0</v>
          </cell>
          <cell r="N447">
            <v>0</v>
          </cell>
          <cell r="P447">
            <v>0</v>
          </cell>
          <cell r="Q447">
            <v>0</v>
          </cell>
          <cell r="R447">
            <v>0</v>
          </cell>
          <cell r="T447">
            <v>0</v>
          </cell>
          <cell r="U447">
            <v>0</v>
          </cell>
          <cell r="V447">
            <v>0</v>
          </cell>
          <cell r="X447" t="str">
            <v>UPH</v>
          </cell>
          <cell r="Z447">
            <v>0</v>
          </cell>
          <cell r="AA447">
            <v>0</v>
          </cell>
          <cell r="AB447">
            <v>0</v>
          </cell>
          <cell r="AC447">
            <v>0</v>
          </cell>
          <cell r="AD447">
            <v>0</v>
          </cell>
          <cell r="AE447">
            <v>0</v>
          </cell>
          <cell r="AF447">
            <v>0</v>
          </cell>
          <cell r="AH447" t="str">
            <v>MAT</v>
          </cell>
          <cell r="AJ447">
            <v>0</v>
          </cell>
          <cell r="AK447">
            <v>0</v>
          </cell>
          <cell r="AL447">
            <v>0</v>
          </cell>
          <cell r="AM447">
            <v>0</v>
          </cell>
          <cell r="AN447">
            <v>0</v>
          </cell>
          <cell r="AO447">
            <v>0</v>
          </cell>
          <cell r="AP447">
            <v>0</v>
          </cell>
          <cell r="AS447">
            <v>0</v>
          </cell>
        </row>
        <row r="448">
          <cell r="A448">
            <v>15050</v>
          </cell>
          <cell r="B448" t="str">
            <v>ALT</v>
          </cell>
          <cell r="I448">
            <v>0</v>
          </cell>
          <cell r="N448">
            <v>0</v>
          </cell>
          <cell r="P448">
            <v>0</v>
          </cell>
          <cell r="Q448">
            <v>0</v>
          </cell>
          <cell r="R448">
            <v>0</v>
          </cell>
          <cell r="T448">
            <v>0</v>
          </cell>
          <cell r="U448">
            <v>0</v>
          </cell>
          <cell r="V448">
            <v>0</v>
          </cell>
          <cell r="X448" t="str">
            <v>UPH</v>
          </cell>
          <cell r="Z448">
            <v>0</v>
          </cell>
          <cell r="AA448">
            <v>0</v>
          </cell>
          <cell r="AB448">
            <v>0</v>
          </cell>
          <cell r="AC448">
            <v>0</v>
          </cell>
          <cell r="AD448">
            <v>0</v>
          </cell>
          <cell r="AE448">
            <v>0</v>
          </cell>
          <cell r="AF448">
            <v>0</v>
          </cell>
          <cell r="AH448" t="str">
            <v>MAT</v>
          </cell>
          <cell r="AJ448">
            <v>0</v>
          </cell>
          <cell r="AK448">
            <v>0</v>
          </cell>
          <cell r="AL448">
            <v>0</v>
          </cell>
          <cell r="AM448">
            <v>0</v>
          </cell>
          <cell r="AN448">
            <v>0</v>
          </cell>
          <cell r="AO448">
            <v>0</v>
          </cell>
          <cell r="AP448">
            <v>0</v>
          </cell>
          <cell r="AS448">
            <v>0</v>
          </cell>
        </row>
        <row r="449">
          <cell r="A449">
            <v>15060</v>
          </cell>
          <cell r="B449" t="str">
            <v>ALT</v>
          </cell>
          <cell r="I449">
            <v>0</v>
          </cell>
          <cell r="N449">
            <v>0</v>
          </cell>
          <cell r="P449">
            <v>0</v>
          </cell>
          <cell r="Q449">
            <v>0</v>
          </cell>
          <cell r="R449">
            <v>0</v>
          </cell>
          <cell r="T449">
            <v>0</v>
          </cell>
          <cell r="U449">
            <v>0</v>
          </cell>
          <cell r="V449">
            <v>0</v>
          </cell>
          <cell r="X449" t="str">
            <v>UPH</v>
          </cell>
          <cell r="Z449">
            <v>0</v>
          </cell>
          <cell r="AB449">
            <v>0</v>
          </cell>
          <cell r="AC449">
            <v>0</v>
          </cell>
          <cell r="AD449">
            <v>0</v>
          </cell>
          <cell r="AE449">
            <v>0</v>
          </cell>
          <cell r="AF449">
            <v>0</v>
          </cell>
          <cell r="AH449" t="str">
            <v>MAT</v>
          </cell>
          <cell r="AJ449">
            <v>0</v>
          </cell>
          <cell r="AK449">
            <v>0</v>
          </cell>
          <cell r="AL449">
            <v>0</v>
          </cell>
          <cell r="AM449">
            <v>0</v>
          </cell>
          <cell r="AN449">
            <v>0</v>
          </cell>
          <cell r="AO449">
            <v>0</v>
          </cell>
          <cell r="AP449">
            <v>0</v>
          </cell>
          <cell r="AS449">
            <v>0</v>
          </cell>
        </row>
        <row r="450">
          <cell r="A450">
            <v>15070</v>
          </cell>
          <cell r="B450" t="str">
            <v>ALT</v>
          </cell>
          <cell r="I450">
            <v>0</v>
          </cell>
          <cell r="N450">
            <v>0</v>
          </cell>
          <cell r="P450">
            <v>0</v>
          </cell>
          <cell r="Q450">
            <v>0</v>
          </cell>
          <cell r="R450">
            <v>0</v>
          </cell>
          <cell r="T450">
            <v>0</v>
          </cell>
          <cell r="U450">
            <v>0</v>
          </cell>
          <cell r="V450">
            <v>0</v>
          </cell>
          <cell r="X450" t="str">
            <v>UPH</v>
          </cell>
          <cell r="Z450">
            <v>0</v>
          </cell>
          <cell r="AB450">
            <v>0</v>
          </cell>
          <cell r="AC450">
            <v>0</v>
          </cell>
          <cell r="AD450">
            <v>0</v>
          </cell>
          <cell r="AE450">
            <v>0</v>
          </cell>
          <cell r="AF450">
            <v>0</v>
          </cell>
          <cell r="AH450" t="str">
            <v>MAT</v>
          </cell>
          <cell r="AJ450">
            <v>0</v>
          </cell>
          <cell r="AK450">
            <v>0</v>
          </cell>
          <cell r="AL450">
            <v>0</v>
          </cell>
          <cell r="AM450">
            <v>0</v>
          </cell>
          <cell r="AN450">
            <v>0</v>
          </cell>
          <cell r="AO450">
            <v>0</v>
          </cell>
          <cell r="AP450">
            <v>0</v>
          </cell>
          <cell r="AS450">
            <v>0</v>
          </cell>
        </row>
        <row r="451">
          <cell r="A451">
            <v>15080</v>
          </cell>
          <cell r="B451" t="str">
            <v>ALT</v>
          </cell>
          <cell r="I451">
            <v>0</v>
          </cell>
          <cell r="N451">
            <v>0</v>
          </cell>
          <cell r="P451">
            <v>0</v>
          </cell>
          <cell r="Q451">
            <v>0</v>
          </cell>
          <cell r="R451">
            <v>0</v>
          </cell>
          <cell r="T451">
            <v>0</v>
          </cell>
          <cell r="U451">
            <v>0</v>
          </cell>
          <cell r="V451">
            <v>0</v>
          </cell>
          <cell r="X451" t="str">
            <v>UPH</v>
          </cell>
          <cell r="Z451">
            <v>0</v>
          </cell>
          <cell r="AB451">
            <v>0</v>
          </cell>
          <cell r="AC451">
            <v>0</v>
          </cell>
          <cell r="AD451">
            <v>0</v>
          </cell>
          <cell r="AE451">
            <v>0</v>
          </cell>
          <cell r="AF451">
            <v>0</v>
          </cell>
          <cell r="AH451" t="str">
            <v>MAT</v>
          </cell>
          <cell r="AJ451">
            <v>0</v>
          </cell>
          <cell r="AK451">
            <v>0</v>
          </cell>
          <cell r="AL451">
            <v>0</v>
          </cell>
          <cell r="AM451">
            <v>0</v>
          </cell>
          <cell r="AN451">
            <v>0</v>
          </cell>
          <cell r="AO451">
            <v>0</v>
          </cell>
          <cell r="AP451">
            <v>0</v>
          </cell>
          <cell r="AS451">
            <v>0</v>
          </cell>
        </row>
        <row r="452">
          <cell r="A452">
            <v>15090</v>
          </cell>
          <cell r="B452" t="str">
            <v>ALT</v>
          </cell>
          <cell r="I452">
            <v>0</v>
          </cell>
          <cell r="N452">
            <v>0</v>
          </cell>
          <cell r="P452">
            <v>0</v>
          </cell>
          <cell r="Q452">
            <v>0</v>
          </cell>
          <cell r="R452">
            <v>0</v>
          </cell>
          <cell r="T452">
            <v>0</v>
          </cell>
          <cell r="U452">
            <v>0</v>
          </cell>
          <cell r="V452">
            <v>0</v>
          </cell>
          <cell r="X452" t="str">
            <v>UPH</v>
          </cell>
          <cell r="Z452">
            <v>0</v>
          </cell>
          <cell r="AB452">
            <v>0</v>
          </cell>
          <cell r="AC452">
            <v>0</v>
          </cell>
          <cell r="AD452">
            <v>0</v>
          </cell>
          <cell r="AE452">
            <v>0</v>
          </cell>
          <cell r="AF452">
            <v>0</v>
          </cell>
          <cell r="AH452" t="str">
            <v>MAT</v>
          </cell>
          <cell r="AJ452">
            <v>0</v>
          </cell>
          <cell r="AK452">
            <v>0</v>
          </cell>
          <cell r="AL452">
            <v>0</v>
          </cell>
          <cell r="AM452">
            <v>0</v>
          </cell>
          <cell r="AN452">
            <v>0</v>
          </cell>
          <cell r="AO452">
            <v>0</v>
          </cell>
          <cell r="AP452">
            <v>0</v>
          </cell>
          <cell r="AS452">
            <v>0</v>
          </cell>
        </row>
        <row r="453">
          <cell r="A453">
            <v>15100</v>
          </cell>
          <cell r="B453" t="str">
            <v>ALT</v>
          </cell>
          <cell r="I453">
            <v>0</v>
          </cell>
          <cell r="N453">
            <v>0</v>
          </cell>
          <cell r="P453">
            <v>0</v>
          </cell>
          <cell r="Q453">
            <v>0</v>
          </cell>
          <cell r="R453">
            <v>0</v>
          </cell>
          <cell r="T453">
            <v>0</v>
          </cell>
          <cell r="U453">
            <v>0</v>
          </cell>
          <cell r="V453">
            <v>0</v>
          </cell>
          <cell r="X453" t="str">
            <v>UPH</v>
          </cell>
          <cell r="Z453">
            <v>0</v>
          </cell>
          <cell r="AB453">
            <v>0</v>
          </cell>
          <cell r="AC453">
            <v>0</v>
          </cell>
          <cell r="AD453">
            <v>0</v>
          </cell>
          <cell r="AE453">
            <v>0</v>
          </cell>
          <cell r="AF453">
            <v>0</v>
          </cell>
          <cell r="AH453" t="str">
            <v>MAT</v>
          </cell>
          <cell r="AJ453">
            <v>0</v>
          </cell>
          <cell r="AK453">
            <v>0</v>
          </cell>
          <cell r="AL453">
            <v>0</v>
          </cell>
          <cell r="AM453">
            <v>0</v>
          </cell>
          <cell r="AN453">
            <v>0</v>
          </cell>
          <cell r="AO453">
            <v>0</v>
          </cell>
          <cell r="AP453">
            <v>0</v>
          </cell>
          <cell r="AS453">
            <v>0</v>
          </cell>
        </row>
        <row r="454">
          <cell r="A454">
            <v>15110</v>
          </cell>
          <cell r="B454" t="str">
            <v>ALT</v>
          </cell>
          <cell r="I454">
            <v>0</v>
          </cell>
          <cell r="N454">
            <v>0</v>
          </cell>
          <cell r="P454">
            <v>0</v>
          </cell>
          <cell r="Q454">
            <v>0</v>
          </cell>
          <cell r="R454">
            <v>0</v>
          </cell>
          <cell r="T454">
            <v>0</v>
          </cell>
          <cell r="U454">
            <v>0</v>
          </cell>
          <cell r="V454">
            <v>0</v>
          </cell>
          <cell r="X454" t="str">
            <v>UPH</v>
          </cell>
          <cell r="Z454">
            <v>0</v>
          </cell>
          <cell r="AB454">
            <v>0</v>
          </cell>
          <cell r="AC454">
            <v>0</v>
          </cell>
          <cell r="AD454">
            <v>0</v>
          </cell>
          <cell r="AE454">
            <v>0</v>
          </cell>
          <cell r="AF454">
            <v>0</v>
          </cell>
          <cell r="AH454" t="str">
            <v>MAT</v>
          </cell>
          <cell r="AJ454">
            <v>0</v>
          </cell>
          <cell r="AK454">
            <v>0</v>
          </cell>
          <cell r="AL454">
            <v>0</v>
          </cell>
          <cell r="AM454">
            <v>0</v>
          </cell>
          <cell r="AN454">
            <v>0</v>
          </cell>
          <cell r="AO454">
            <v>0</v>
          </cell>
          <cell r="AP454">
            <v>0</v>
          </cell>
          <cell r="AS454">
            <v>0</v>
          </cell>
        </row>
        <row r="455">
          <cell r="A455">
            <v>15120</v>
          </cell>
          <cell r="B455" t="str">
            <v>ALT</v>
          </cell>
          <cell r="I455">
            <v>0</v>
          </cell>
          <cell r="N455">
            <v>0</v>
          </cell>
          <cell r="P455">
            <v>0</v>
          </cell>
          <cell r="Q455">
            <v>0</v>
          </cell>
          <cell r="R455">
            <v>0</v>
          </cell>
          <cell r="T455">
            <v>0</v>
          </cell>
          <cell r="U455">
            <v>0</v>
          </cell>
          <cell r="V455">
            <v>0</v>
          </cell>
          <cell r="X455" t="str">
            <v>UPH</v>
          </cell>
          <cell r="Z455">
            <v>0</v>
          </cell>
          <cell r="AB455">
            <v>0</v>
          </cell>
          <cell r="AC455">
            <v>0</v>
          </cell>
          <cell r="AD455">
            <v>0</v>
          </cell>
          <cell r="AE455">
            <v>0</v>
          </cell>
          <cell r="AF455">
            <v>0</v>
          </cell>
          <cell r="AH455" t="str">
            <v>MAT</v>
          </cell>
          <cell r="AJ455">
            <v>0</v>
          </cell>
          <cell r="AK455">
            <v>0</v>
          </cell>
          <cell r="AL455">
            <v>0</v>
          </cell>
          <cell r="AM455">
            <v>0</v>
          </cell>
          <cell r="AN455">
            <v>0</v>
          </cell>
          <cell r="AO455">
            <v>0</v>
          </cell>
          <cell r="AP455">
            <v>0</v>
          </cell>
          <cell r="AS455">
            <v>0</v>
          </cell>
        </row>
        <row r="456">
          <cell r="A456">
            <v>15130</v>
          </cell>
          <cell r="B456" t="str">
            <v>ALT</v>
          </cell>
          <cell r="I456">
            <v>0</v>
          </cell>
          <cell r="N456">
            <v>0</v>
          </cell>
          <cell r="P456">
            <v>0</v>
          </cell>
          <cell r="Q456">
            <v>0</v>
          </cell>
          <cell r="R456">
            <v>0</v>
          </cell>
          <cell r="T456">
            <v>0</v>
          </cell>
          <cell r="U456">
            <v>0</v>
          </cell>
          <cell r="V456">
            <v>0</v>
          </cell>
          <cell r="X456" t="str">
            <v>UPH</v>
          </cell>
          <cell r="Z456">
            <v>0</v>
          </cell>
          <cell r="AB456">
            <v>0</v>
          </cell>
          <cell r="AC456">
            <v>0</v>
          </cell>
          <cell r="AD456">
            <v>0</v>
          </cell>
          <cell r="AE456">
            <v>0</v>
          </cell>
          <cell r="AF456">
            <v>0</v>
          </cell>
          <cell r="AH456" t="str">
            <v>MAT</v>
          </cell>
          <cell r="AJ456">
            <v>0</v>
          </cell>
          <cell r="AK456">
            <v>0</v>
          </cell>
          <cell r="AL456">
            <v>0</v>
          </cell>
          <cell r="AM456">
            <v>0</v>
          </cell>
          <cell r="AN456">
            <v>0</v>
          </cell>
          <cell r="AO456">
            <v>0</v>
          </cell>
          <cell r="AP456">
            <v>0</v>
          </cell>
          <cell r="AS456">
            <v>0</v>
          </cell>
        </row>
        <row r="457">
          <cell r="A457">
            <v>15140</v>
          </cell>
          <cell r="B457" t="str">
            <v>ALT</v>
          </cell>
          <cell r="I457">
            <v>0</v>
          </cell>
          <cell r="N457">
            <v>0</v>
          </cell>
          <cell r="P457">
            <v>0</v>
          </cell>
          <cell r="Q457">
            <v>0</v>
          </cell>
          <cell r="R457">
            <v>0</v>
          </cell>
          <cell r="T457">
            <v>0</v>
          </cell>
          <cell r="U457">
            <v>0</v>
          </cell>
          <cell r="V457">
            <v>0</v>
          </cell>
          <cell r="X457" t="str">
            <v>UPH</v>
          </cell>
          <cell r="Z457">
            <v>0</v>
          </cell>
          <cell r="AB457">
            <v>0</v>
          </cell>
          <cell r="AC457">
            <v>0</v>
          </cell>
          <cell r="AD457">
            <v>0</v>
          </cell>
          <cell r="AE457">
            <v>0</v>
          </cell>
          <cell r="AF457">
            <v>0</v>
          </cell>
          <cell r="AH457" t="str">
            <v>MAT</v>
          </cell>
          <cell r="AJ457">
            <v>0</v>
          </cell>
          <cell r="AK457">
            <v>0</v>
          </cell>
          <cell r="AL457">
            <v>0</v>
          </cell>
          <cell r="AM457">
            <v>0</v>
          </cell>
          <cell r="AN457">
            <v>0</v>
          </cell>
          <cell r="AO457">
            <v>0</v>
          </cell>
          <cell r="AP457">
            <v>0</v>
          </cell>
          <cell r="AS457">
            <v>0</v>
          </cell>
        </row>
        <row r="458">
          <cell r="A458">
            <v>15150</v>
          </cell>
          <cell r="B458" t="str">
            <v>ALT</v>
          </cell>
          <cell r="I458">
            <v>0</v>
          </cell>
          <cell r="N458">
            <v>0</v>
          </cell>
          <cell r="P458">
            <v>0</v>
          </cell>
          <cell r="Q458">
            <v>0</v>
          </cell>
          <cell r="R458">
            <v>0</v>
          </cell>
          <cell r="T458">
            <v>0</v>
          </cell>
          <cell r="U458">
            <v>0</v>
          </cell>
          <cell r="V458">
            <v>0</v>
          </cell>
          <cell r="X458" t="str">
            <v>UPH</v>
          </cell>
          <cell r="Z458">
            <v>0</v>
          </cell>
          <cell r="AB458">
            <v>0</v>
          </cell>
          <cell r="AC458">
            <v>0</v>
          </cell>
          <cell r="AD458">
            <v>0</v>
          </cell>
          <cell r="AE458">
            <v>0</v>
          </cell>
          <cell r="AF458">
            <v>0</v>
          </cell>
          <cell r="AH458" t="str">
            <v>MAT</v>
          </cell>
          <cell r="AJ458">
            <v>0</v>
          </cell>
          <cell r="AK458">
            <v>0</v>
          </cell>
          <cell r="AL458">
            <v>0</v>
          </cell>
          <cell r="AM458">
            <v>0</v>
          </cell>
          <cell r="AN458">
            <v>0</v>
          </cell>
          <cell r="AO458">
            <v>0</v>
          </cell>
          <cell r="AP458">
            <v>0</v>
          </cell>
          <cell r="AS458">
            <v>0</v>
          </cell>
        </row>
        <row r="459">
          <cell r="A459">
            <v>16000</v>
          </cell>
          <cell r="B459" t="str">
            <v>3.12</v>
          </cell>
          <cell r="D459" t="str">
            <v>Bongkar beton bertulang</v>
          </cell>
          <cell r="F459" t="str">
            <v>m3</v>
          </cell>
          <cell r="G459">
            <v>25</v>
          </cell>
          <cell r="I459" t="str">
            <v xml:space="preserve">                                                                                                                                                                                                                                                               </v>
          </cell>
          <cell r="J459">
            <v>7</v>
          </cell>
          <cell r="K459">
            <v>7</v>
          </cell>
          <cell r="L459">
            <v>1</v>
          </cell>
          <cell r="M459">
            <v>49</v>
          </cell>
          <cell r="Q459">
            <v>201133.33499999999</v>
          </cell>
          <cell r="S459">
            <v>0.85</v>
          </cell>
          <cell r="T459">
            <v>153089.73640000002</v>
          </cell>
          <cell r="U459">
            <v>117928.21</v>
          </cell>
          <cell r="V459">
            <v>3468476.7647058824</v>
          </cell>
          <cell r="X459" t="str">
            <v>3.12</v>
          </cell>
          <cell r="Z459" t="str">
            <v>Prod./Jam :</v>
          </cell>
          <cell r="AA459">
            <v>0.85</v>
          </cell>
          <cell r="AB459">
            <v>0.85</v>
          </cell>
          <cell r="AC459">
            <v>1</v>
          </cell>
          <cell r="AE459">
            <v>25146.309999999998</v>
          </cell>
          <cell r="AF459">
            <v>628657.75</v>
          </cell>
          <cell r="AH459" t="str">
            <v>3.12</v>
          </cell>
          <cell r="AN459">
            <v>0</v>
          </cell>
          <cell r="AO459">
            <v>0</v>
          </cell>
          <cell r="AU459">
            <v>143074.52000000002</v>
          </cell>
          <cell r="AV459">
            <v>153089.73640000002</v>
          </cell>
        </row>
        <row r="460">
          <cell r="A460">
            <v>16010</v>
          </cell>
          <cell r="B460">
            <v>2320</v>
          </cell>
          <cell r="I460" t="str">
            <v>Jack Hammer</v>
          </cell>
          <cell r="N460">
            <v>0.85</v>
          </cell>
          <cell r="O460">
            <v>1</v>
          </cell>
          <cell r="P460">
            <v>29.411764705882355</v>
          </cell>
          <cell r="Q460">
            <v>1.1763999999999999</v>
          </cell>
          <cell r="R460">
            <v>0.60024009603841544</v>
          </cell>
          <cell r="S460">
            <v>0.85</v>
          </cell>
          <cell r="T460">
            <v>14840</v>
          </cell>
          <cell r="U460">
            <v>17457.77</v>
          </cell>
          <cell r="V460">
            <v>513463.82352941181</v>
          </cell>
          <cell r="X460">
            <v>10</v>
          </cell>
          <cell r="Z460" t="str">
            <v>Mandor</v>
          </cell>
          <cell r="AA460">
            <v>0.25</v>
          </cell>
          <cell r="AB460">
            <v>3.5714285714285712E-2</v>
          </cell>
          <cell r="AC460">
            <v>4.2000000000000003E-2</v>
          </cell>
          <cell r="AD460">
            <v>39900</v>
          </cell>
          <cell r="AE460">
            <v>1675.8</v>
          </cell>
          <cell r="AF460">
            <v>41895</v>
          </cell>
          <cell r="AH460" t="str">
            <v>MAT</v>
          </cell>
          <cell r="AJ460">
            <v>0</v>
          </cell>
          <cell r="AK460">
            <v>0</v>
          </cell>
          <cell r="AL460">
            <v>0</v>
          </cell>
          <cell r="AM460">
            <v>0</v>
          </cell>
          <cell r="AN460">
            <v>0</v>
          </cell>
          <cell r="AO460">
            <v>0</v>
          </cell>
          <cell r="AP460">
            <v>0</v>
          </cell>
          <cell r="AQ460">
            <v>0</v>
          </cell>
          <cell r="AS460">
            <v>0</v>
          </cell>
          <cell r="AT460">
            <v>0</v>
          </cell>
        </row>
        <row r="461">
          <cell r="A461">
            <v>16020</v>
          </cell>
          <cell r="B461">
            <v>1760</v>
          </cell>
          <cell r="I461" t="str">
            <v>Air Compressor</v>
          </cell>
          <cell r="N461">
            <v>0.85</v>
          </cell>
          <cell r="O461">
            <v>1</v>
          </cell>
          <cell r="P461">
            <v>29.411764705882355</v>
          </cell>
          <cell r="Q461">
            <v>1.1763999999999999</v>
          </cell>
          <cell r="R461">
            <v>0.60024009603841544</v>
          </cell>
          <cell r="S461">
            <v>0.85</v>
          </cell>
          <cell r="T461">
            <v>85405</v>
          </cell>
          <cell r="U461">
            <v>100470.44</v>
          </cell>
          <cell r="V461">
            <v>2955012.9411764708</v>
          </cell>
          <cell r="X461">
            <v>100</v>
          </cell>
          <cell r="Z461" t="str">
            <v>Pekerja</v>
          </cell>
          <cell r="AA461">
            <v>6</v>
          </cell>
          <cell r="AB461">
            <v>0.8571428571428571</v>
          </cell>
          <cell r="AC461">
            <v>1.0084</v>
          </cell>
          <cell r="AD461">
            <v>23275</v>
          </cell>
          <cell r="AE461">
            <v>23470.51</v>
          </cell>
          <cell r="AF461">
            <v>586762.75</v>
          </cell>
          <cell r="AH461" t="str">
            <v>MAT</v>
          </cell>
          <cell r="AJ461">
            <v>0</v>
          </cell>
          <cell r="AK461">
            <v>0</v>
          </cell>
          <cell r="AL461">
            <v>0</v>
          </cell>
          <cell r="AM461">
            <v>0</v>
          </cell>
          <cell r="AN461">
            <v>0</v>
          </cell>
          <cell r="AO461">
            <v>0</v>
          </cell>
          <cell r="AP461">
            <v>0</v>
          </cell>
          <cell r="AS461">
            <v>13182.352941176474</v>
          </cell>
          <cell r="AT461">
            <v>11205.000000000002</v>
          </cell>
        </row>
        <row r="462">
          <cell r="A462">
            <v>16030</v>
          </cell>
          <cell r="B462" t="str">
            <v>ALT</v>
          </cell>
          <cell r="I462">
            <v>0</v>
          </cell>
          <cell r="N462">
            <v>0</v>
          </cell>
          <cell r="P462">
            <v>0</v>
          </cell>
          <cell r="Q462">
            <v>0</v>
          </cell>
          <cell r="R462">
            <v>0</v>
          </cell>
          <cell r="T462">
            <v>0</v>
          </cell>
          <cell r="U462">
            <v>0</v>
          </cell>
          <cell r="V462">
            <v>0</v>
          </cell>
          <cell r="X462" t="str">
            <v>UPH</v>
          </cell>
          <cell r="Z462">
            <v>0</v>
          </cell>
          <cell r="AA462">
            <v>0</v>
          </cell>
          <cell r="AB462">
            <v>0</v>
          </cell>
          <cell r="AC462">
            <v>0</v>
          </cell>
          <cell r="AD462">
            <v>0</v>
          </cell>
          <cell r="AE462">
            <v>0</v>
          </cell>
          <cell r="AF462">
            <v>0</v>
          </cell>
          <cell r="AH462" t="str">
            <v>MAT</v>
          </cell>
          <cell r="AJ462">
            <v>0</v>
          </cell>
          <cell r="AK462">
            <v>0</v>
          </cell>
          <cell r="AL462">
            <v>0</v>
          </cell>
          <cell r="AM462">
            <v>0</v>
          </cell>
          <cell r="AN462">
            <v>0</v>
          </cell>
          <cell r="AO462">
            <v>0</v>
          </cell>
          <cell r="AP462">
            <v>0</v>
          </cell>
          <cell r="AS462">
            <v>0</v>
          </cell>
        </row>
        <row r="463">
          <cell r="A463">
            <v>16040</v>
          </cell>
          <cell r="B463" t="str">
            <v>ALT</v>
          </cell>
          <cell r="I463">
            <v>0</v>
          </cell>
          <cell r="N463">
            <v>0</v>
          </cell>
          <cell r="P463">
            <v>0</v>
          </cell>
          <cell r="Q463">
            <v>0</v>
          </cell>
          <cell r="R463">
            <v>0</v>
          </cell>
          <cell r="T463">
            <v>0</v>
          </cell>
          <cell r="U463">
            <v>0</v>
          </cell>
          <cell r="V463">
            <v>0</v>
          </cell>
          <cell r="X463" t="str">
            <v>UPH</v>
          </cell>
          <cell r="Z463">
            <v>0</v>
          </cell>
          <cell r="AA463">
            <v>0</v>
          </cell>
          <cell r="AB463">
            <v>0</v>
          </cell>
          <cell r="AC463">
            <v>0</v>
          </cell>
          <cell r="AD463">
            <v>0</v>
          </cell>
          <cell r="AE463">
            <v>0</v>
          </cell>
          <cell r="AF463">
            <v>0</v>
          </cell>
          <cell r="AH463" t="str">
            <v>MAT</v>
          </cell>
          <cell r="AJ463">
            <v>0</v>
          </cell>
          <cell r="AK463">
            <v>0</v>
          </cell>
          <cell r="AL463">
            <v>0</v>
          </cell>
          <cell r="AM463">
            <v>0</v>
          </cell>
          <cell r="AN463">
            <v>0</v>
          </cell>
          <cell r="AO463">
            <v>0</v>
          </cell>
          <cell r="AP463">
            <v>0</v>
          </cell>
          <cell r="AS463">
            <v>0</v>
          </cell>
        </row>
        <row r="464">
          <cell r="A464">
            <v>16050</v>
          </cell>
          <cell r="B464" t="str">
            <v>ALT</v>
          </cell>
          <cell r="I464">
            <v>0</v>
          </cell>
          <cell r="N464">
            <v>0</v>
          </cell>
          <cell r="P464">
            <v>0</v>
          </cell>
          <cell r="Q464">
            <v>0</v>
          </cell>
          <cell r="R464">
            <v>0</v>
          </cell>
          <cell r="T464">
            <v>0</v>
          </cell>
          <cell r="U464">
            <v>0</v>
          </cell>
          <cell r="V464">
            <v>0</v>
          </cell>
          <cell r="X464" t="str">
            <v>UPH</v>
          </cell>
          <cell r="Z464">
            <v>0</v>
          </cell>
          <cell r="AA464">
            <v>0</v>
          </cell>
          <cell r="AB464">
            <v>0</v>
          </cell>
          <cell r="AC464">
            <v>0</v>
          </cell>
          <cell r="AD464">
            <v>0</v>
          </cell>
          <cell r="AE464">
            <v>0</v>
          </cell>
          <cell r="AF464">
            <v>0</v>
          </cell>
          <cell r="AH464" t="str">
            <v>MAT</v>
          </cell>
          <cell r="AJ464">
            <v>0</v>
          </cell>
          <cell r="AK464">
            <v>0</v>
          </cell>
          <cell r="AL464">
            <v>0</v>
          </cell>
          <cell r="AM464">
            <v>0</v>
          </cell>
          <cell r="AN464">
            <v>0</v>
          </cell>
          <cell r="AO464">
            <v>0</v>
          </cell>
          <cell r="AP464">
            <v>0</v>
          </cell>
          <cell r="AS464">
            <v>0</v>
          </cell>
        </row>
        <row r="465">
          <cell r="A465">
            <v>16060</v>
          </cell>
          <cell r="B465" t="str">
            <v>ALT</v>
          </cell>
          <cell r="I465">
            <v>0</v>
          </cell>
          <cell r="N465">
            <v>0</v>
          </cell>
          <cell r="P465">
            <v>0</v>
          </cell>
          <cell r="Q465">
            <v>0</v>
          </cell>
          <cell r="R465">
            <v>0</v>
          </cell>
          <cell r="T465">
            <v>0</v>
          </cell>
          <cell r="U465">
            <v>0</v>
          </cell>
          <cell r="V465">
            <v>0</v>
          </cell>
          <cell r="X465" t="str">
            <v>UPH</v>
          </cell>
          <cell r="Z465">
            <v>0</v>
          </cell>
          <cell r="AB465">
            <v>0</v>
          </cell>
          <cell r="AC465">
            <v>0</v>
          </cell>
          <cell r="AD465">
            <v>0</v>
          </cell>
          <cell r="AE465">
            <v>0</v>
          </cell>
          <cell r="AF465">
            <v>0</v>
          </cell>
          <cell r="AH465" t="str">
            <v>MAT</v>
          </cell>
          <cell r="AJ465">
            <v>0</v>
          </cell>
          <cell r="AK465">
            <v>0</v>
          </cell>
          <cell r="AL465">
            <v>0</v>
          </cell>
          <cell r="AM465">
            <v>0</v>
          </cell>
          <cell r="AN465">
            <v>0</v>
          </cell>
          <cell r="AO465">
            <v>0</v>
          </cell>
          <cell r="AP465">
            <v>0</v>
          </cell>
          <cell r="AS465">
            <v>0</v>
          </cell>
        </row>
        <row r="466">
          <cell r="A466">
            <v>16070</v>
          </cell>
          <cell r="B466" t="str">
            <v>ALT</v>
          </cell>
          <cell r="I466">
            <v>0</v>
          </cell>
          <cell r="N466">
            <v>0</v>
          </cell>
          <cell r="P466">
            <v>0</v>
          </cell>
          <cell r="Q466">
            <v>0</v>
          </cell>
          <cell r="R466">
            <v>0</v>
          </cell>
          <cell r="T466">
            <v>0</v>
          </cell>
          <cell r="U466">
            <v>0</v>
          </cell>
          <cell r="V466">
            <v>0</v>
          </cell>
          <cell r="X466" t="str">
            <v>UPH</v>
          </cell>
          <cell r="Z466">
            <v>0</v>
          </cell>
          <cell r="AB466">
            <v>0</v>
          </cell>
          <cell r="AC466">
            <v>0</v>
          </cell>
          <cell r="AD466">
            <v>0</v>
          </cell>
          <cell r="AE466">
            <v>0</v>
          </cell>
          <cell r="AF466">
            <v>0</v>
          </cell>
          <cell r="AH466" t="str">
            <v>MAT</v>
          </cell>
          <cell r="AJ466">
            <v>0</v>
          </cell>
          <cell r="AK466">
            <v>0</v>
          </cell>
          <cell r="AL466">
            <v>0</v>
          </cell>
          <cell r="AM466">
            <v>0</v>
          </cell>
          <cell r="AN466">
            <v>0</v>
          </cell>
          <cell r="AO466">
            <v>0</v>
          </cell>
          <cell r="AP466">
            <v>0</v>
          </cell>
          <cell r="AS466">
            <v>0</v>
          </cell>
        </row>
        <row r="467">
          <cell r="A467">
            <v>16080</v>
          </cell>
          <cell r="B467" t="str">
            <v>ALT</v>
          </cell>
          <cell r="I467">
            <v>0</v>
          </cell>
          <cell r="N467">
            <v>0</v>
          </cell>
          <cell r="P467">
            <v>0</v>
          </cell>
          <cell r="Q467">
            <v>0</v>
          </cell>
          <cell r="R467">
            <v>0</v>
          </cell>
          <cell r="T467">
            <v>0</v>
          </cell>
          <cell r="U467">
            <v>0</v>
          </cell>
          <cell r="V467">
            <v>0</v>
          </cell>
          <cell r="X467" t="str">
            <v>UPH</v>
          </cell>
          <cell r="Z467">
            <v>0</v>
          </cell>
          <cell r="AB467">
            <v>0</v>
          </cell>
          <cell r="AC467">
            <v>0</v>
          </cell>
          <cell r="AD467">
            <v>0</v>
          </cell>
          <cell r="AE467">
            <v>0</v>
          </cell>
          <cell r="AF467">
            <v>0</v>
          </cell>
          <cell r="AH467" t="str">
            <v>MAT</v>
          </cell>
          <cell r="AJ467">
            <v>0</v>
          </cell>
          <cell r="AK467">
            <v>0</v>
          </cell>
          <cell r="AL467">
            <v>0</v>
          </cell>
          <cell r="AM467">
            <v>0</v>
          </cell>
          <cell r="AN467">
            <v>0</v>
          </cell>
          <cell r="AO467">
            <v>0</v>
          </cell>
          <cell r="AP467">
            <v>0</v>
          </cell>
          <cell r="AS467">
            <v>0</v>
          </cell>
        </row>
        <row r="468">
          <cell r="A468">
            <v>16090</v>
          </cell>
          <cell r="B468" t="str">
            <v>ALT</v>
          </cell>
          <cell r="I468">
            <v>0</v>
          </cell>
          <cell r="N468">
            <v>0</v>
          </cell>
          <cell r="P468">
            <v>0</v>
          </cell>
          <cell r="Q468">
            <v>0</v>
          </cell>
          <cell r="R468">
            <v>0</v>
          </cell>
          <cell r="T468">
            <v>0</v>
          </cell>
          <cell r="U468">
            <v>0</v>
          </cell>
          <cell r="V468">
            <v>0</v>
          </cell>
          <cell r="X468" t="str">
            <v>UPH</v>
          </cell>
          <cell r="Z468">
            <v>0</v>
          </cell>
          <cell r="AB468">
            <v>0</v>
          </cell>
          <cell r="AC468">
            <v>0</v>
          </cell>
          <cell r="AD468">
            <v>0</v>
          </cell>
          <cell r="AE468">
            <v>0</v>
          </cell>
          <cell r="AF468">
            <v>0</v>
          </cell>
          <cell r="AH468" t="str">
            <v>MAT</v>
          </cell>
          <cell r="AJ468">
            <v>0</v>
          </cell>
          <cell r="AK468">
            <v>0</v>
          </cell>
          <cell r="AL468">
            <v>0</v>
          </cell>
          <cell r="AM468">
            <v>0</v>
          </cell>
          <cell r="AN468">
            <v>0</v>
          </cell>
          <cell r="AO468">
            <v>0</v>
          </cell>
          <cell r="AP468">
            <v>0</v>
          </cell>
          <cell r="AS468">
            <v>0</v>
          </cell>
        </row>
        <row r="469">
          <cell r="A469">
            <v>16100</v>
          </cell>
          <cell r="B469" t="str">
            <v>ALT</v>
          </cell>
          <cell r="I469">
            <v>0</v>
          </cell>
          <cell r="N469">
            <v>0</v>
          </cell>
          <cell r="P469">
            <v>0</v>
          </cell>
          <cell r="Q469">
            <v>0</v>
          </cell>
          <cell r="R469">
            <v>0</v>
          </cell>
          <cell r="T469">
            <v>0</v>
          </cell>
          <cell r="U469">
            <v>0</v>
          </cell>
          <cell r="V469">
            <v>0</v>
          </cell>
          <cell r="X469" t="str">
            <v>UPH</v>
          </cell>
          <cell r="Z469">
            <v>0</v>
          </cell>
          <cell r="AB469">
            <v>0</v>
          </cell>
          <cell r="AC469">
            <v>0</v>
          </cell>
          <cell r="AD469">
            <v>0</v>
          </cell>
          <cell r="AE469">
            <v>0</v>
          </cell>
          <cell r="AF469">
            <v>0</v>
          </cell>
          <cell r="AH469" t="str">
            <v>MAT</v>
          </cell>
          <cell r="AJ469">
            <v>0</v>
          </cell>
          <cell r="AK469">
            <v>0</v>
          </cell>
          <cell r="AL469">
            <v>0</v>
          </cell>
          <cell r="AM469">
            <v>0</v>
          </cell>
          <cell r="AN469">
            <v>0</v>
          </cell>
          <cell r="AO469">
            <v>0</v>
          </cell>
          <cell r="AP469">
            <v>0</v>
          </cell>
          <cell r="AS469">
            <v>0</v>
          </cell>
        </row>
        <row r="470">
          <cell r="A470">
            <v>16110</v>
          </cell>
          <cell r="B470" t="str">
            <v>ALT</v>
          </cell>
          <cell r="I470">
            <v>0</v>
          </cell>
          <cell r="N470">
            <v>0</v>
          </cell>
          <cell r="P470">
            <v>0</v>
          </cell>
          <cell r="Q470">
            <v>0</v>
          </cell>
          <cell r="R470">
            <v>0</v>
          </cell>
          <cell r="T470">
            <v>0</v>
          </cell>
          <cell r="U470">
            <v>0</v>
          </cell>
          <cell r="V470">
            <v>0</v>
          </cell>
          <cell r="X470" t="str">
            <v>UPH</v>
          </cell>
          <cell r="Z470">
            <v>0</v>
          </cell>
          <cell r="AB470">
            <v>0</v>
          </cell>
          <cell r="AC470">
            <v>0</v>
          </cell>
          <cell r="AD470">
            <v>0</v>
          </cell>
          <cell r="AE470">
            <v>0</v>
          </cell>
          <cell r="AF470">
            <v>0</v>
          </cell>
          <cell r="AH470" t="str">
            <v>MAT</v>
          </cell>
          <cell r="AJ470">
            <v>0</v>
          </cell>
          <cell r="AK470">
            <v>0</v>
          </cell>
          <cell r="AL470">
            <v>0</v>
          </cell>
          <cell r="AM470">
            <v>0</v>
          </cell>
          <cell r="AN470">
            <v>0</v>
          </cell>
          <cell r="AO470">
            <v>0</v>
          </cell>
          <cell r="AP470">
            <v>0</v>
          </cell>
          <cell r="AS470">
            <v>0</v>
          </cell>
        </row>
        <row r="471">
          <cell r="A471">
            <v>16120</v>
          </cell>
          <cell r="B471" t="str">
            <v>ALT</v>
          </cell>
          <cell r="I471">
            <v>0</v>
          </cell>
          <cell r="N471">
            <v>0</v>
          </cell>
          <cell r="P471">
            <v>0</v>
          </cell>
          <cell r="Q471">
            <v>0</v>
          </cell>
          <cell r="R471">
            <v>0</v>
          </cell>
          <cell r="T471">
            <v>0</v>
          </cell>
          <cell r="U471">
            <v>0</v>
          </cell>
          <cell r="V471">
            <v>0</v>
          </cell>
          <cell r="X471" t="str">
            <v>UPH</v>
          </cell>
          <cell r="Z471">
            <v>0</v>
          </cell>
          <cell r="AB471">
            <v>0</v>
          </cell>
          <cell r="AC471">
            <v>0</v>
          </cell>
          <cell r="AD471">
            <v>0</v>
          </cell>
          <cell r="AE471">
            <v>0</v>
          </cell>
          <cell r="AF471">
            <v>0</v>
          </cell>
          <cell r="AH471" t="str">
            <v>MAT</v>
          </cell>
          <cell r="AJ471">
            <v>0</v>
          </cell>
          <cell r="AK471">
            <v>0</v>
          </cell>
          <cell r="AL471">
            <v>0</v>
          </cell>
          <cell r="AM471">
            <v>0</v>
          </cell>
          <cell r="AN471">
            <v>0</v>
          </cell>
          <cell r="AO471">
            <v>0</v>
          </cell>
          <cell r="AP471">
            <v>0</v>
          </cell>
          <cell r="AS471">
            <v>0</v>
          </cell>
        </row>
        <row r="472">
          <cell r="A472">
            <v>16130</v>
          </cell>
          <cell r="B472" t="str">
            <v>ALT</v>
          </cell>
          <cell r="I472">
            <v>0</v>
          </cell>
          <cell r="N472">
            <v>0</v>
          </cell>
          <cell r="P472">
            <v>0</v>
          </cell>
          <cell r="Q472">
            <v>0</v>
          </cell>
          <cell r="R472">
            <v>0</v>
          </cell>
          <cell r="T472">
            <v>0</v>
          </cell>
          <cell r="U472">
            <v>0</v>
          </cell>
          <cell r="V472">
            <v>0</v>
          </cell>
          <cell r="X472" t="str">
            <v>UPH</v>
          </cell>
          <cell r="Z472">
            <v>0</v>
          </cell>
          <cell r="AB472">
            <v>0</v>
          </cell>
          <cell r="AC472">
            <v>0</v>
          </cell>
          <cell r="AD472">
            <v>0</v>
          </cell>
          <cell r="AE472">
            <v>0</v>
          </cell>
          <cell r="AF472">
            <v>0</v>
          </cell>
          <cell r="AH472" t="str">
            <v>MAT</v>
          </cell>
          <cell r="AJ472">
            <v>0</v>
          </cell>
          <cell r="AK472">
            <v>0</v>
          </cell>
          <cell r="AL472">
            <v>0</v>
          </cell>
          <cell r="AM472">
            <v>0</v>
          </cell>
          <cell r="AN472">
            <v>0</v>
          </cell>
          <cell r="AO472">
            <v>0</v>
          </cell>
          <cell r="AP472">
            <v>0</v>
          </cell>
          <cell r="AS472">
            <v>0</v>
          </cell>
        </row>
        <row r="473">
          <cell r="A473">
            <v>16140</v>
          </cell>
          <cell r="B473" t="str">
            <v>ALT</v>
          </cell>
          <cell r="I473">
            <v>0</v>
          </cell>
          <cell r="N473">
            <v>0</v>
          </cell>
          <cell r="P473">
            <v>0</v>
          </cell>
          <cell r="Q473">
            <v>0</v>
          </cell>
          <cell r="R473">
            <v>0</v>
          </cell>
          <cell r="T473">
            <v>0</v>
          </cell>
          <cell r="U473">
            <v>0</v>
          </cell>
          <cell r="V473">
            <v>0</v>
          </cell>
          <cell r="X473" t="str">
            <v>UPH</v>
          </cell>
          <cell r="Z473">
            <v>0</v>
          </cell>
          <cell r="AB473">
            <v>0</v>
          </cell>
          <cell r="AC473">
            <v>0</v>
          </cell>
          <cell r="AD473">
            <v>0</v>
          </cell>
          <cell r="AE473">
            <v>0</v>
          </cell>
          <cell r="AF473">
            <v>0</v>
          </cell>
          <cell r="AH473" t="str">
            <v>MAT</v>
          </cell>
          <cell r="AJ473">
            <v>0</v>
          </cell>
          <cell r="AK473">
            <v>0</v>
          </cell>
          <cell r="AL473">
            <v>0</v>
          </cell>
          <cell r="AM473">
            <v>0</v>
          </cell>
          <cell r="AN473">
            <v>0</v>
          </cell>
          <cell r="AO473">
            <v>0</v>
          </cell>
          <cell r="AP473">
            <v>0</v>
          </cell>
          <cell r="AS473">
            <v>0</v>
          </cell>
        </row>
        <row r="474">
          <cell r="A474">
            <v>16150</v>
          </cell>
          <cell r="B474" t="str">
            <v>ALT</v>
          </cell>
          <cell r="I474">
            <v>0</v>
          </cell>
          <cell r="N474">
            <v>0</v>
          </cell>
          <cell r="P474">
            <v>0</v>
          </cell>
          <cell r="Q474">
            <v>0</v>
          </cell>
          <cell r="R474">
            <v>0</v>
          </cell>
          <cell r="T474">
            <v>0</v>
          </cell>
          <cell r="U474">
            <v>0</v>
          </cell>
          <cell r="V474">
            <v>0</v>
          </cell>
          <cell r="X474" t="str">
            <v>UPH</v>
          </cell>
          <cell r="Z474">
            <v>0</v>
          </cell>
          <cell r="AB474">
            <v>0</v>
          </cell>
          <cell r="AC474">
            <v>0</v>
          </cell>
          <cell r="AD474">
            <v>0</v>
          </cell>
          <cell r="AE474">
            <v>0</v>
          </cell>
          <cell r="AF474">
            <v>0</v>
          </cell>
          <cell r="AH474" t="str">
            <v>MAT</v>
          </cell>
          <cell r="AJ474">
            <v>0</v>
          </cell>
          <cell r="AK474">
            <v>0</v>
          </cell>
          <cell r="AL474">
            <v>0</v>
          </cell>
          <cell r="AM474">
            <v>0</v>
          </cell>
          <cell r="AN474">
            <v>0</v>
          </cell>
          <cell r="AO474">
            <v>0</v>
          </cell>
          <cell r="AP474">
            <v>0</v>
          </cell>
          <cell r="AS474">
            <v>0</v>
          </cell>
        </row>
        <row r="475">
          <cell r="A475">
            <v>17000</v>
          </cell>
          <cell r="B475" t="e">
            <v>#N/A</v>
          </cell>
          <cell r="D475" t="e">
            <v>#N/A</v>
          </cell>
          <cell r="F475" t="e">
            <v>#N/A</v>
          </cell>
          <cell r="G475" t="e">
            <v>#N/A</v>
          </cell>
          <cell r="I475" t="str">
            <v xml:space="preserve">                                                                                                                                                                                                                                                               </v>
          </cell>
          <cell r="J475">
            <v>42</v>
          </cell>
          <cell r="K475">
            <v>7</v>
          </cell>
          <cell r="L475">
            <v>1</v>
          </cell>
          <cell r="M475">
            <v>294</v>
          </cell>
          <cell r="S475">
            <v>0</v>
          </cell>
          <cell r="U475">
            <v>0</v>
          </cell>
          <cell r="V475">
            <v>0</v>
          </cell>
          <cell r="X475" t="e">
            <v>#N/A</v>
          </cell>
          <cell r="Z475" t="str">
            <v>Prod./Jam :</v>
          </cell>
          <cell r="AA475">
            <v>0</v>
          </cell>
          <cell r="AB475">
            <v>0</v>
          </cell>
          <cell r="AC475">
            <v>1</v>
          </cell>
          <cell r="AE475">
            <v>0</v>
          </cell>
          <cell r="AF475" t="e">
            <v>#N/A</v>
          </cell>
          <cell r="AH475" t="e">
            <v>#N/A</v>
          </cell>
          <cell r="AN475">
            <v>0</v>
          </cell>
          <cell r="AO475" t="e">
            <v>#N/A</v>
          </cell>
          <cell r="AU475">
            <v>0</v>
          </cell>
          <cell r="AV475">
            <v>0</v>
          </cell>
        </row>
        <row r="476">
          <cell r="A476">
            <v>17010</v>
          </cell>
          <cell r="B476" t="str">
            <v>ALT</v>
          </cell>
          <cell r="I476">
            <v>0</v>
          </cell>
          <cell r="N476">
            <v>0</v>
          </cell>
          <cell r="O476">
            <v>1</v>
          </cell>
          <cell r="P476">
            <v>0</v>
          </cell>
          <cell r="Q476">
            <v>0</v>
          </cell>
          <cell r="R476">
            <v>0</v>
          </cell>
          <cell r="T476">
            <v>0</v>
          </cell>
          <cell r="U476">
            <v>0</v>
          </cell>
          <cell r="V476">
            <v>0</v>
          </cell>
          <cell r="X476">
            <v>10</v>
          </cell>
          <cell r="Z476" t="str">
            <v>Mandor</v>
          </cell>
          <cell r="AA476">
            <v>0.1</v>
          </cell>
          <cell r="AB476">
            <v>0</v>
          </cell>
          <cell r="AC476">
            <v>0</v>
          </cell>
          <cell r="AD476">
            <v>39900</v>
          </cell>
          <cell r="AE476">
            <v>0</v>
          </cell>
          <cell r="AF476" t="e">
            <v>#N/A</v>
          </cell>
          <cell r="AH476" t="str">
            <v>MAT</v>
          </cell>
          <cell r="AJ476">
            <v>0</v>
          </cell>
          <cell r="AK476">
            <v>0</v>
          </cell>
          <cell r="AL476">
            <v>0</v>
          </cell>
          <cell r="AM476">
            <v>0</v>
          </cell>
          <cell r="AN476">
            <v>0</v>
          </cell>
          <cell r="AO476" t="e">
            <v>#N/A</v>
          </cell>
          <cell r="AP476" t="e">
            <v>#N/A</v>
          </cell>
          <cell r="AR476">
            <v>0</v>
          </cell>
          <cell r="AS476">
            <v>0</v>
          </cell>
        </row>
        <row r="477">
          <cell r="A477">
            <v>17020</v>
          </cell>
          <cell r="B477" t="str">
            <v>ALT</v>
          </cell>
          <cell r="I477">
            <v>0</v>
          </cell>
          <cell r="N477">
            <v>0</v>
          </cell>
          <cell r="P477">
            <v>0</v>
          </cell>
          <cell r="Q477">
            <v>0</v>
          </cell>
          <cell r="R477">
            <v>0</v>
          </cell>
          <cell r="T477">
            <v>0</v>
          </cell>
          <cell r="U477">
            <v>0</v>
          </cell>
          <cell r="V477">
            <v>0</v>
          </cell>
          <cell r="X477">
            <v>20</v>
          </cell>
          <cell r="Z477" t="str">
            <v>Tukang Batu</v>
          </cell>
          <cell r="AA477">
            <v>1</v>
          </cell>
          <cell r="AB477">
            <v>0</v>
          </cell>
          <cell r="AC477">
            <v>0</v>
          </cell>
          <cell r="AD477">
            <v>28000</v>
          </cell>
          <cell r="AE477">
            <v>0</v>
          </cell>
          <cell r="AF477" t="e">
            <v>#N/A</v>
          </cell>
          <cell r="AH477" t="str">
            <v>MAT</v>
          </cell>
          <cell r="AJ477">
            <v>0</v>
          </cell>
          <cell r="AK477">
            <v>0</v>
          </cell>
          <cell r="AL477">
            <v>0</v>
          </cell>
          <cell r="AM477">
            <v>0</v>
          </cell>
          <cell r="AN477">
            <v>0</v>
          </cell>
          <cell r="AO477" t="e">
            <v>#N/A</v>
          </cell>
          <cell r="AP477" t="e">
            <v>#N/A</v>
          </cell>
          <cell r="AS477">
            <v>0</v>
          </cell>
        </row>
        <row r="478">
          <cell r="A478">
            <v>17030</v>
          </cell>
          <cell r="B478" t="str">
            <v>ALT</v>
          </cell>
          <cell r="I478">
            <v>0</v>
          </cell>
          <cell r="N478">
            <v>0</v>
          </cell>
          <cell r="P478">
            <v>0</v>
          </cell>
          <cell r="Q478">
            <v>0</v>
          </cell>
          <cell r="R478">
            <v>0</v>
          </cell>
          <cell r="T478">
            <v>0</v>
          </cell>
          <cell r="U478">
            <v>0</v>
          </cell>
          <cell r="V478">
            <v>0</v>
          </cell>
          <cell r="X478">
            <v>100</v>
          </cell>
          <cell r="Z478" t="str">
            <v>Pekerja</v>
          </cell>
          <cell r="AA478">
            <v>0</v>
          </cell>
          <cell r="AB478">
            <v>0</v>
          </cell>
          <cell r="AC478">
            <v>0</v>
          </cell>
          <cell r="AD478">
            <v>23275</v>
          </cell>
          <cell r="AE478">
            <v>0</v>
          </cell>
          <cell r="AF478" t="e">
            <v>#N/A</v>
          </cell>
          <cell r="AH478" t="str">
            <v>MAT</v>
          </cell>
          <cell r="AJ478">
            <v>0</v>
          </cell>
          <cell r="AK478">
            <v>0</v>
          </cell>
          <cell r="AL478">
            <v>0</v>
          </cell>
          <cell r="AM478">
            <v>0</v>
          </cell>
          <cell r="AN478">
            <v>0</v>
          </cell>
          <cell r="AO478" t="e">
            <v>#N/A</v>
          </cell>
          <cell r="AP478" t="e">
            <v>#N/A</v>
          </cell>
          <cell r="AS478">
            <v>0</v>
          </cell>
        </row>
        <row r="479">
          <cell r="A479">
            <v>17040</v>
          </cell>
          <cell r="B479" t="str">
            <v>ALT</v>
          </cell>
          <cell r="I479">
            <v>0</v>
          </cell>
          <cell r="N479">
            <v>0</v>
          </cell>
          <cell r="P479">
            <v>0</v>
          </cell>
          <cell r="Q479">
            <v>0</v>
          </cell>
          <cell r="R479">
            <v>0</v>
          </cell>
          <cell r="T479">
            <v>0</v>
          </cell>
          <cell r="U479">
            <v>0</v>
          </cell>
          <cell r="V479">
            <v>0</v>
          </cell>
          <cell r="X479" t="str">
            <v>UPH</v>
          </cell>
          <cell r="Z479">
            <v>0</v>
          </cell>
          <cell r="AA479">
            <v>0</v>
          </cell>
          <cell r="AB479">
            <v>0</v>
          </cell>
          <cell r="AC479">
            <v>0</v>
          </cell>
          <cell r="AD479">
            <v>0</v>
          </cell>
          <cell r="AE479">
            <v>0</v>
          </cell>
          <cell r="AF479" t="e">
            <v>#N/A</v>
          </cell>
          <cell r="AH479" t="str">
            <v>MAT</v>
          </cell>
          <cell r="AJ479">
            <v>0</v>
          </cell>
          <cell r="AK479">
            <v>0</v>
          </cell>
          <cell r="AL479">
            <v>0</v>
          </cell>
          <cell r="AM479">
            <v>0</v>
          </cell>
          <cell r="AN479">
            <v>0</v>
          </cell>
          <cell r="AO479" t="e">
            <v>#N/A</v>
          </cell>
          <cell r="AP479" t="e">
            <v>#N/A</v>
          </cell>
          <cell r="AS479">
            <v>0</v>
          </cell>
        </row>
        <row r="480">
          <cell r="A480">
            <v>17050</v>
          </cell>
          <cell r="B480" t="str">
            <v>ALT</v>
          </cell>
          <cell r="I480">
            <v>0</v>
          </cell>
          <cell r="N480">
            <v>0</v>
          </cell>
          <cell r="P480">
            <v>0</v>
          </cell>
          <cell r="Q480">
            <v>0</v>
          </cell>
          <cell r="R480">
            <v>0</v>
          </cell>
          <cell r="T480">
            <v>0</v>
          </cell>
          <cell r="U480">
            <v>0</v>
          </cell>
          <cell r="V480">
            <v>0</v>
          </cell>
          <cell r="X480" t="str">
            <v>UPH</v>
          </cell>
          <cell r="Z480">
            <v>0</v>
          </cell>
          <cell r="AA480">
            <v>0</v>
          </cell>
          <cell r="AB480">
            <v>0</v>
          </cell>
          <cell r="AC480">
            <v>0</v>
          </cell>
          <cell r="AD480">
            <v>0</v>
          </cell>
          <cell r="AE480">
            <v>0</v>
          </cell>
          <cell r="AF480" t="e">
            <v>#N/A</v>
          </cell>
          <cell r="AH480" t="str">
            <v>MAT</v>
          </cell>
          <cell r="AJ480">
            <v>0</v>
          </cell>
          <cell r="AK480">
            <v>0</v>
          </cell>
          <cell r="AL480">
            <v>0</v>
          </cell>
          <cell r="AM480">
            <v>0</v>
          </cell>
          <cell r="AN480">
            <v>0</v>
          </cell>
          <cell r="AO480" t="e">
            <v>#N/A</v>
          </cell>
          <cell r="AP480" t="e">
            <v>#N/A</v>
          </cell>
          <cell r="AS480">
            <v>0</v>
          </cell>
        </row>
        <row r="481">
          <cell r="A481">
            <v>17060</v>
          </cell>
          <cell r="B481" t="str">
            <v>ALT</v>
          </cell>
          <cell r="I481">
            <v>0</v>
          </cell>
          <cell r="N481">
            <v>0</v>
          </cell>
          <cell r="P481">
            <v>0</v>
          </cell>
          <cell r="Q481">
            <v>0</v>
          </cell>
          <cell r="R481">
            <v>0</v>
          </cell>
          <cell r="T481">
            <v>0</v>
          </cell>
          <cell r="U481">
            <v>0</v>
          </cell>
          <cell r="V481">
            <v>0</v>
          </cell>
          <cell r="X481" t="str">
            <v>UPH</v>
          </cell>
          <cell r="Z481">
            <v>0</v>
          </cell>
          <cell r="AB481">
            <v>0</v>
          </cell>
          <cell r="AC481">
            <v>0</v>
          </cell>
          <cell r="AD481">
            <v>0</v>
          </cell>
          <cell r="AE481">
            <v>0</v>
          </cell>
          <cell r="AF481" t="e">
            <v>#N/A</v>
          </cell>
          <cell r="AH481" t="str">
            <v>MAT</v>
          </cell>
          <cell r="AJ481">
            <v>0</v>
          </cell>
          <cell r="AK481">
            <v>0</v>
          </cell>
          <cell r="AL481">
            <v>0</v>
          </cell>
          <cell r="AM481">
            <v>0</v>
          </cell>
          <cell r="AN481">
            <v>0</v>
          </cell>
          <cell r="AO481" t="e">
            <v>#N/A</v>
          </cell>
          <cell r="AP481" t="e">
            <v>#N/A</v>
          </cell>
          <cell r="AS481">
            <v>0</v>
          </cell>
        </row>
        <row r="482">
          <cell r="A482">
            <v>17070</v>
          </cell>
          <cell r="B482" t="str">
            <v>ALT</v>
          </cell>
          <cell r="I482">
            <v>0</v>
          </cell>
          <cell r="N482">
            <v>0</v>
          </cell>
          <cell r="P482">
            <v>0</v>
          </cell>
          <cell r="Q482">
            <v>0</v>
          </cell>
          <cell r="R482">
            <v>0</v>
          </cell>
          <cell r="T482">
            <v>0</v>
          </cell>
          <cell r="U482">
            <v>0</v>
          </cell>
          <cell r="V482">
            <v>0</v>
          </cell>
          <cell r="X482" t="str">
            <v>UPH</v>
          </cell>
          <cell r="Z482">
            <v>0</v>
          </cell>
          <cell r="AB482">
            <v>0</v>
          </cell>
          <cell r="AC482">
            <v>0</v>
          </cell>
          <cell r="AD482">
            <v>0</v>
          </cell>
          <cell r="AE482">
            <v>0</v>
          </cell>
          <cell r="AF482" t="e">
            <v>#N/A</v>
          </cell>
          <cell r="AH482" t="str">
            <v>MAT</v>
          </cell>
          <cell r="AJ482">
            <v>0</v>
          </cell>
          <cell r="AK482">
            <v>0</v>
          </cell>
          <cell r="AL482">
            <v>0</v>
          </cell>
          <cell r="AM482">
            <v>0</v>
          </cell>
          <cell r="AN482">
            <v>0</v>
          </cell>
          <cell r="AO482" t="e">
            <v>#N/A</v>
          </cell>
          <cell r="AP482" t="e">
            <v>#N/A</v>
          </cell>
          <cell r="AS482">
            <v>0</v>
          </cell>
        </row>
        <row r="483">
          <cell r="A483">
            <v>17080</v>
          </cell>
          <cell r="B483" t="str">
            <v>ALT</v>
          </cell>
          <cell r="I483">
            <v>0</v>
          </cell>
          <cell r="N483">
            <v>0</v>
          </cell>
          <cell r="P483">
            <v>0</v>
          </cell>
          <cell r="Q483">
            <v>0</v>
          </cell>
          <cell r="R483">
            <v>0</v>
          </cell>
          <cell r="T483">
            <v>0</v>
          </cell>
          <cell r="U483">
            <v>0</v>
          </cell>
          <cell r="V483">
            <v>0</v>
          </cell>
          <cell r="X483" t="str">
            <v>UPH</v>
          </cell>
          <cell r="Z483">
            <v>0</v>
          </cell>
          <cell r="AB483">
            <v>0</v>
          </cell>
          <cell r="AC483">
            <v>0</v>
          </cell>
          <cell r="AD483">
            <v>0</v>
          </cell>
          <cell r="AE483">
            <v>0</v>
          </cell>
          <cell r="AF483" t="e">
            <v>#N/A</v>
          </cell>
          <cell r="AH483" t="str">
            <v>MAT</v>
          </cell>
          <cell r="AJ483">
            <v>0</v>
          </cell>
          <cell r="AK483">
            <v>0</v>
          </cell>
          <cell r="AL483">
            <v>0</v>
          </cell>
          <cell r="AM483">
            <v>0</v>
          </cell>
          <cell r="AN483">
            <v>0</v>
          </cell>
          <cell r="AO483" t="e">
            <v>#N/A</v>
          </cell>
          <cell r="AP483" t="e">
            <v>#N/A</v>
          </cell>
          <cell r="AS483">
            <v>0</v>
          </cell>
        </row>
        <row r="484">
          <cell r="A484">
            <v>17090</v>
          </cell>
          <cell r="B484" t="str">
            <v>ALT</v>
          </cell>
          <cell r="I484">
            <v>0</v>
          </cell>
          <cell r="N484">
            <v>0</v>
          </cell>
          <cell r="P484">
            <v>0</v>
          </cell>
          <cell r="Q484">
            <v>0</v>
          </cell>
          <cell r="R484">
            <v>0</v>
          </cell>
          <cell r="T484">
            <v>0</v>
          </cell>
          <cell r="U484">
            <v>0</v>
          </cell>
          <cell r="V484">
            <v>0</v>
          </cell>
          <cell r="X484" t="str">
            <v>UPH</v>
          </cell>
          <cell r="Z484">
            <v>0</v>
          </cell>
          <cell r="AB484">
            <v>0</v>
          </cell>
          <cell r="AC484">
            <v>0</v>
          </cell>
          <cell r="AD484">
            <v>0</v>
          </cell>
          <cell r="AE484">
            <v>0</v>
          </cell>
          <cell r="AF484" t="e">
            <v>#N/A</v>
          </cell>
          <cell r="AH484" t="str">
            <v>MAT</v>
          </cell>
          <cell r="AJ484">
            <v>0</v>
          </cell>
          <cell r="AK484">
            <v>0</v>
          </cell>
          <cell r="AL484">
            <v>0</v>
          </cell>
          <cell r="AM484">
            <v>0</v>
          </cell>
          <cell r="AN484">
            <v>0</v>
          </cell>
          <cell r="AO484" t="e">
            <v>#N/A</v>
          </cell>
          <cell r="AP484" t="e">
            <v>#N/A</v>
          </cell>
          <cell r="AS484">
            <v>0</v>
          </cell>
        </row>
        <row r="485">
          <cell r="A485">
            <v>17100</v>
          </cell>
          <cell r="B485" t="str">
            <v>ALT</v>
          </cell>
          <cell r="I485">
            <v>0</v>
          </cell>
          <cell r="N485">
            <v>0</v>
          </cell>
          <cell r="P485">
            <v>0</v>
          </cell>
          <cell r="Q485">
            <v>0</v>
          </cell>
          <cell r="R485">
            <v>0</v>
          </cell>
          <cell r="T485">
            <v>0</v>
          </cell>
          <cell r="U485">
            <v>0</v>
          </cell>
          <cell r="V485">
            <v>0</v>
          </cell>
          <cell r="X485" t="str">
            <v>UPH</v>
          </cell>
          <cell r="Z485">
            <v>0</v>
          </cell>
          <cell r="AB485">
            <v>0</v>
          </cell>
          <cell r="AC485">
            <v>0</v>
          </cell>
          <cell r="AD485">
            <v>0</v>
          </cell>
          <cell r="AE485">
            <v>0</v>
          </cell>
          <cell r="AF485" t="e">
            <v>#N/A</v>
          </cell>
          <cell r="AH485" t="str">
            <v>MAT</v>
          </cell>
          <cell r="AJ485">
            <v>0</v>
          </cell>
          <cell r="AK485">
            <v>0</v>
          </cell>
          <cell r="AL485">
            <v>0</v>
          </cell>
          <cell r="AM485">
            <v>0</v>
          </cell>
          <cell r="AN485">
            <v>0</v>
          </cell>
          <cell r="AO485" t="e">
            <v>#N/A</v>
          </cell>
          <cell r="AP485" t="e">
            <v>#N/A</v>
          </cell>
          <cell r="AS485">
            <v>0</v>
          </cell>
        </row>
        <row r="486">
          <cell r="A486">
            <v>17110</v>
          </cell>
          <cell r="B486" t="str">
            <v>ALT</v>
          </cell>
          <cell r="I486">
            <v>0</v>
          </cell>
          <cell r="N486">
            <v>0</v>
          </cell>
          <cell r="P486">
            <v>0</v>
          </cell>
          <cell r="Q486">
            <v>0</v>
          </cell>
          <cell r="R486">
            <v>0</v>
          </cell>
          <cell r="T486">
            <v>0</v>
          </cell>
          <cell r="U486">
            <v>0</v>
          </cell>
          <cell r="V486">
            <v>0</v>
          </cell>
          <cell r="X486" t="str">
            <v>UPH</v>
          </cell>
          <cell r="Z486">
            <v>0</v>
          </cell>
          <cell r="AB486">
            <v>0</v>
          </cell>
          <cell r="AC486">
            <v>0</v>
          </cell>
          <cell r="AD486">
            <v>0</v>
          </cell>
          <cell r="AE486">
            <v>0</v>
          </cell>
          <cell r="AF486" t="e">
            <v>#N/A</v>
          </cell>
          <cell r="AH486" t="str">
            <v>MAT</v>
          </cell>
          <cell r="AJ486">
            <v>0</v>
          </cell>
          <cell r="AK486">
            <v>0</v>
          </cell>
          <cell r="AL486">
            <v>0</v>
          </cell>
          <cell r="AM486">
            <v>0</v>
          </cell>
          <cell r="AN486">
            <v>0</v>
          </cell>
          <cell r="AO486" t="e">
            <v>#N/A</v>
          </cell>
          <cell r="AP486" t="e">
            <v>#N/A</v>
          </cell>
          <cell r="AS486">
            <v>0</v>
          </cell>
        </row>
        <row r="487">
          <cell r="A487">
            <v>17120</v>
          </cell>
          <cell r="B487" t="str">
            <v>ALT</v>
          </cell>
          <cell r="I487">
            <v>0</v>
          </cell>
          <cell r="N487">
            <v>0</v>
          </cell>
          <cell r="P487">
            <v>0</v>
          </cell>
          <cell r="Q487">
            <v>0</v>
          </cell>
          <cell r="R487">
            <v>0</v>
          </cell>
          <cell r="T487">
            <v>0</v>
          </cell>
          <cell r="U487">
            <v>0</v>
          </cell>
          <cell r="V487">
            <v>0</v>
          </cell>
          <cell r="X487" t="str">
            <v>UPH</v>
          </cell>
          <cell r="Z487">
            <v>0</v>
          </cell>
          <cell r="AB487">
            <v>0</v>
          </cell>
          <cell r="AC487">
            <v>0</v>
          </cell>
          <cell r="AD487">
            <v>0</v>
          </cell>
          <cell r="AE487">
            <v>0</v>
          </cell>
          <cell r="AF487" t="e">
            <v>#N/A</v>
          </cell>
          <cell r="AH487" t="str">
            <v>MAT</v>
          </cell>
          <cell r="AJ487">
            <v>0</v>
          </cell>
          <cell r="AK487">
            <v>0</v>
          </cell>
          <cell r="AL487">
            <v>0</v>
          </cell>
          <cell r="AM487">
            <v>0</v>
          </cell>
          <cell r="AN487">
            <v>0</v>
          </cell>
          <cell r="AO487" t="e">
            <v>#N/A</v>
          </cell>
          <cell r="AP487" t="e">
            <v>#N/A</v>
          </cell>
          <cell r="AS487">
            <v>0</v>
          </cell>
        </row>
        <row r="488">
          <cell r="A488">
            <v>17130</v>
          </cell>
          <cell r="B488" t="str">
            <v>ALT</v>
          </cell>
          <cell r="I488">
            <v>0</v>
          </cell>
          <cell r="N488">
            <v>0</v>
          </cell>
          <cell r="P488">
            <v>0</v>
          </cell>
          <cell r="Q488">
            <v>0</v>
          </cell>
          <cell r="R488">
            <v>0</v>
          </cell>
          <cell r="T488">
            <v>0</v>
          </cell>
          <cell r="U488">
            <v>0</v>
          </cell>
          <cell r="V488">
            <v>0</v>
          </cell>
          <cell r="X488" t="str">
            <v>UPH</v>
          </cell>
          <cell r="Z488">
            <v>0</v>
          </cell>
          <cell r="AB488">
            <v>0</v>
          </cell>
          <cell r="AC488">
            <v>0</v>
          </cell>
          <cell r="AD488">
            <v>0</v>
          </cell>
          <cell r="AE488">
            <v>0</v>
          </cell>
          <cell r="AF488" t="e">
            <v>#N/A</v>
          </cell>
          <cell r="AH488" t="str">
            <v>MAT</v>
          </cell>
          <cell r="AJ488">
            <v>0</v>
          </cell>
          <cell r="AK488">
            <v>0</v>
          </cell>
          <cell r="AL488">
            <v>0</v>
          </cell>
          <cell r="AM488">
            <v>0</v>
          </cell>
          <cell r="AN488">
            <v>0</v>
          </cell>
          <cell r="AO488" t="e">
            <v>#N/A</v>
          </cell>
          <cell r="AP488" t="e">
            <v>#N/A</v>
          </cell>
          <cell r="AS488">
            <v>0</v>
          </cell>
        </row>
        <row r="489">
          <cell r="A489">
            <v>17140</v>
          </cell>
          <cell r="B489" t="str">
            <v>ALT</v>
          </cell>
          <cell r="I489">
            <v>0</v>
          </cell>
          <cell r="N489">
            <v>0</v>
          </cell>
          <cell r="P489">
            <v>0</v>
          </cell>
          <cell r="Q489">
            <v>0</v>
          </cell>
          <cell r="R489">
            <v>0</v>
          </cell>
          <cell r="T489">
            <v>0</v>
          </cell>
          <cell r="U489">
            <v>0</v>
          </cell>
          <cell r="V489">
            <v>0</v>
          </cell>
          <cell r="X489" t="str">
            <v>UPH</v>
          </cell>
          <cell r="Z489">
            <v>0</v>
          </cell>
          <cell r="AB489">
            <v>0</v>
          </cell>
          <cell r="AC489">
            <v>0</v>
          </cell>
          <cell r="AD489">
            <v>0</v>
          </cell>
          <cell r="AE489">
            <v>0</v>
          </cell>
          <cell r="AF489" t="e">
            <v>#N/A</v>
          </cell>
          <cell r="AH489" t="str">
            <v>MAT</v>
          </cell>
          <cell r="AJ489">
            <v>0</v>
          </cell>
          <cell r="AK489">
            <v>0</v>
          </cell>
          <cell r="AL489">
            <v>0</v>
          </cell>
          <cell r="AM489">
            <v>0</v>
          </cell>
          <cell r="AN489">
            <v>0</v>
          </cell>
          <cell r="AO489" t="e">
            <v>#N/A</v>
          </cell>
          <cell r="AP489" t="e">
            <v>#N/A</v>
          </cell>
          <cell r="AS489">
            <v>0</v>
          </cell>
        </row>
        <row r="490">
          <cell r="A490">
            <v>17150</v>
          </cell>
          <cell r="B490" t="str">
            <v>ALT</v>
          </cell>
          <cell r="I490">
            <v>0</v>
          </cell>
          <cell r="N490">
            <v>0</v>
          </cell>
          <cell r="P490">
            <v>0</v>
          </cell>
          <cell r="Q490">
            <v>0</v>
          </cell>
          <cell r="R490">
            <v>0</v>
          </cell>
          <cell r="T490">
            <v>0</v>
          </cell>
          <cell r="U490">
            <v>0</v>
          </cell>
          <cell r="V490">
            <v>0</v>
          </cell>
          <cell r="X490" t="str">
            <v>UPH</v>
          </cell>
          <cell r="Z490">
            <v>0</v>
          </cell>
          <cell r="AB490">
            <v>0</v>
          </cell>
          <cell r="AC490">
            <v>0</v>
          </cell>
          <cell r="AD490">
            <v>0</v>
          </cell>
          <cell r="AE490">
            <v>0</v>
          </cell>
          <cell r="AF490" t="e">
            <v>#N/A</v>
          </cell>
          <cell r="AH490" t="str">
            <v>MAT</v>
          </cell>
          <cell r="AJ490">
            <v>0</v>
          </cell>
          <cell r="AK490">
            <v>0</v>
          </cell>
          <cell r="AL490">
            <v>0</v>
          </cell>
          <cell r="AM490">
            <v>0</v>
          </cell>
          <cell r="AN490">
            <v>0</v>
          </cell>
          <cell r="AO490" t="e">
            <v>#N/A</v>
          </cell>
          <cell r="AP490" t="e">
            <v>#N/A</v>
          </cell>
          <cell r="AS490">
            <v>0</v>
          </cell>
        </row>
        <row r="491">
          <cell r="A491">
            <v>18000</v>
          </cell>
          <cell r="B491" t="str">
            <v>4.4</v>
          </cell>
          <cell r="D491" t="str">
            <v>Cerucuk dolken dia. 8-10 cm, L = 4 m</v>
          </cell>
          <cell r="F491" t="str">
            <v>bh</v>
          </cell>
          <cell r="G491">
            <v>123</v>
          </cell>
          <cell r="I491" t="str">
            <v xml:space="preserve">                                                                                                                                                                                                                                                               </v>
          </cell>
          <cell r="J491">
            <v>80</v>
          </cell>
          <cell r="K491">
            <v>7</v>
          </cell>
          <cell r="L491">
            <v>1</v>
          </cell>
          <cell r="M491">
            <v>560</v>
          </cell>
          <cell r="Q491">
            <v>14260.2695</v>
          </cell>
          <cell r="S491">
            <v>1.1000000000000001</v>
          </cell>
          <cell r="T491">
            <v>13728.3</v>
          </cell>
          <cell r="U491">
            <v>0</v>
          </cell>
          <cell r="V491">
            <v>0</v>
          </cell>
          <cell r="X491" t="str">
            <v>4.4</v>
          </cell>
          <cell r="Z491" t="str">
            <v>Prod./Jam :</v>
          </cell>
          <cell r="AA491">
            <v>1.1000000000000001</v>
          </cell>
          <cell r="AB491">
            <v>8.8000000000000007</v>
          </cell>
          <cell r="AC491">
            <v>0.125</v>
          </cell>
          <cell r="AE491">
            <v>2803.3</v>
          </cell>
          <cell r="AF491">
            <v>344805.9</v>
          </cell>
          <cell r="AH491" t="str">
            <v>4.4</v>
          </cell>
          <cell r="AN491">
            <v>10925</v>
          </cell>
          <cell r="AO491">
            <v>1343775</v>
          </cell>
          <cell r="AU491">
            <v>13728.3</v>
          </cell>
          <cell r="AV491">
            <v>14689.280999999999</v>
          </cell>
        </row>
        <row r="492">
          <cell r="A492">
            <v>18010</v>
          </cell>
          <cell r="B492" t="str">
            <v>ALT</v>
          </cell>
          <cell r="I492">
            <v>0</v>
          </cell>
          <cell r="N492">
            <v>0</v>
          </cell>
          <cell r="O492">
            <v>1</v>
          </cell>
          <cell r="P492">
            <v>0</v>
          </cell>
          <cell r="Q492">
            <v>0</v>
          </cell>
          <cell r="R492">
            <v>0</v>
          </cell>
          <cell r="T492">
            <v>0</v>
          </cell>
          <cell r="U492">
            <v>0</v>
          </cell>
          <cell r="V492">
            <v>0</v>
          </cell>
          <cell r="X492">
            <v>10</v>
          </cell>
          <cell r="Z492" t="str">
            <v>Mandor</v>
          </cell>
          <cell r="AA492">
            <v>2</v>
          </cell>
          <cell r="AB492">
            <v>3.5714285714285712E-2</v>
          </cell>
          <cell r="AC492">
            <v>3.2399999999999998E-2</v>
          </cell>
          <cell r="AD492">
            <v>39900</v>
          </cell>
          <cell r="AE492">
            <v>1292.76</v>
          </cell>
          <cell r="AF492">
            <v>159009.48000000001</v>
          </cell>
          <cell r="AH492">
            <v>310</v>
          </cell>
          <cell r="AJ492" t="str">
            <v>Dolken Ø 8 -10, L = 350-400 cm</v>
          </cell>
          <cell r="AK492" t="str">
            <v>btg</v>
          </cell>
          <cell r="AL492">
            <v>1</v>
          </cell>
          <cell r="AM492">
            <v>10925</v>
          </cell>
          <cell r="AN492">
            <v>10925</v>
          </cell>
          <cell r="AO492">
            <v>1343775</v>
          </cell>
          <cell r="AP492">
            <v>123</v>
          </cell>
          <cell r="AQ492">
            <v>1</v>
          </cell>
          <cell r="AR492">
            <v>0</v>
          </cell>
          <cell r="AS492">
            <v>0</v>
          </cell>
        </row>
        <row r="493">
          <cell r="A493">
            <v>18020</v>
          </cell>
          <cell r="B493" t="str">
            <v>ALT</v>
          </cell>
          <cell r="I493">
            <v>0</v>
          </cell>
          <cell r="N493">
            <v>0</v>
          </cell>
          <cell r="P493">
            <v>0</v>
          </cell>
          <cell r="Q493">
            <v>0</v>
          </cell>
          <cell r="R493">
            <v>0</v>
          </cell>
          <cell r="T493">
            <v>0</v>
          </cell>
          <cell r="U493">
            <v>0</v>
          </cell>
          <cell r="V493">
            <v>0</v>
          </cell>
          <cell r="X493">
            <v>100</v>
          </cell>
          <cell r="Z493" t="str">
            <v>Pekerja</v>
          </cell>
          <cell r="AA493">
            <v>4</v>
          </cell>
          <cell r="AB493">
            <v>7.1428571428571425E-2</v>
          </cell>
          <cell r="AC493">
            <v>6.4899999999999999E-2</v>
          </cell>
          <cell r="AD493">
            <v>23275</v>
          </cell>
          <cell r="AE493">
            <v>1510.54</v>
          </cell>
          <cell r="AF493">
            <v>185796.41999999998</v>
          </cell>
          <cell r="AH493" t="str">
            <v>MAT</v>
          </cell>
          <cell r="AJ493">
            <v>0</v>
          </cell>
          <cell r="AK493">
            <v>0</v>
          </cell>
          <cell r="AL493">
            <v>0</v>
          </cell>
          <cell r="AM493">
            <v>0</v>
          </cell>
          <cell r="AN493">
            <v>0</v>
          </cell>
          <cell r="AO493">
            <v>0</v>
          </cell>
          <cell r="AP493">
            <v>0</v>
          </cell>
          <cell r="AS493">
            <v>0</v>
          </cell>
        </row>
        <row r="494">
          <cell r="A494">
            <v>18030</v>
          </cell>
          <cell r="B494" t="str">
            <v>ALT</v>
          </cell>
          <cell r="I494">
            <v>0</v>
          </cell>
          <cell r="N494">
            <v>0</v>
          </cell>
          <cell r="P494">
            <v>0</v>
          </cell>
          <cell r="Q494">
            <v>0</v>
          </cell>
          <cell r="R494">
            <v>0</v>
          </cell>
          <cell r="T494">
            <v>0</v>
          </cell>
          <cell r="U494">
            <v>0</v>
          </cell>
          <cell r="V494">
            <v>0</v>
          </cell>
          <cell r="X494" t="str">
            <v>UPH</v>
          </cell>
          <cell r="Z494">
            <v>0</v>
          </cell>
          <cell r="AA494">
            <v>0</v>
          </cell>
          <cell r="AB494">
            <v>0</v>
          </cell>
          <cell r="AC494">
            <v>0</v>
          </cell>
          <cell r="AD494">
            <v>0</v>
          </cell>
          <cell r="AE494">
            <v>0</v>
          </cell>
          <cell r="AF494">
            <v>0</v>
          </cell>
          <cell r="AH494" t="str">
            <v>MAT</v>
          </cell>
          <cell r="AJ494">
            <v>0</v>
          </cell>
          <cell r="AK494">
            <v>0</v>
          </cell>
          <cell r="AL494">
            <v>0</v>
          </cell>
          <cell r="AM494">
            <v>0</v>
          </cell>
          <cell r="AN494">
            <v>0</v>
          </cell>
          <cell r="AO494">
            <v>0</v>
          </cell>
          <cell r="AP494">
            <v>0</v>
          </cell>
          <cell r="AS494">
            <v>0</v>
          </cell>
        </row>
        <row r="495">
          <cell r="A495">
            <v>18040</v>
          </cell>
          <cell r="B495" t="str">
            <v>ALT</v>
          </cell>
          <cell r="I495">
            <v>0</v>
          </cell>
          <cell r="N495">
            <v>0</v>
          </cell>
          <cell r="P495">
            <v>0</v>
          </cell>
          <cell r="Q495">
            <v>0</v>
          </cell>
          <cell r="R495">
            <v>0</v>
          </cell>
          <cell r="T495">
            <v>0</v>
          </cell>
          <cell r="U495">
            <v>0</v>
          </cell>
          <cell r="V495">
            <v>0</v>
          </cell>
          <cell r="X495" t="str">
            <v>UPH</v>
          </cell>
          <cell r="Z495">
            <v>0</v>
          </cell>
          <cell r="AA495">
            <v>0</v>
          </cell>
          <cell r="AB495">
            <v>0</v>
          </cell>
          <cell r="AC495">
            <v>0</v>
          </cell>
          <cell r="AD495">
            <v>0</v>
          </cell>
          <cell r="AE495">
            <v>0</v>
          </cell>
          <cell r="AF495">
            <v>0</v>
          </cell>
          <cell r="AH495" t="str">
            <v>MAT</v>
          </cell>
          <cell r="AJ495">
            <v>0</v>
          </cell>
          <cell r="AK495">
            <v>0</v>
          </cell>
          <cell r="AL495">
            <v>0</v>
          </cell>
          <cell r="AM495">
            <v>0</v>
          </cell>
          <cell r="AN495">
            <v>0</v>
          </cell>
          <cell r="AO495">
            <v>0</v>
          </cell>
          <cell r="AP495">
            <v>0</v>
          </cell>
          <cell r="AS495">
            <v>0</v>
          </cell>
        </row>
        <row r="496">
          <cell r="A496">
            <v>18050</v>
          </cell>
          <cell r="B496" t="str">
            <v>ALT</v>
          </cell>
          <cell r="I496">
            <v>0</v>
          </cell>
          <cell r="N496">
            <v>0</v>
          </cell>
          <cell r="P496">
            <v>0</v>
          </cell>
          <cell r="Q496">
            <v>0</v>
          </cell>
          <cell r="R496">
            <v>0</v>
          </cell>
          <cell r="T496">
            <v>0</v>
          </cell>
          <cell r="U496">
            <v>0</v>
          </cell>
          <cell r="V496">
            <v>0</v>
          </cell>
          <cell r="X496" t="str">
            <v>UPH</v>
          </cell>
          <cell r="Z496">
            <v>0</v>
          </cell>
          <cell r="AA496">
            <v>0</v>
          </cell>
          <cell r="AB496">
            <v>0</v>
          </cell>
          <cell r="AC496">
            <v>0</v>
          </cell>
          <cell r="AD496">
            <v>0</v>
          </cell>
          <cell r="AE496">
            <v>0</v>
          </cell>
          <cell r="AF496">
            <v>0</v>
          </cell>
          <cell r="AH496" t="str">
            <v>MAT</v>
          </cell>
          <cell r="AJ496">
            <v>0</v>
          </cell>
          <cell r="AK496">
            <v>0</v>
          </cell>
          <cell r="AL496">
            <v>0</v>
          </cell>
          <cell r="AM496">
            <v>0</v>
          </cell>
          <cell r="AN496">
            <v>0</v>
          </cell>
          <cell r="AO496">
            <v>0</v>
          </cell>
          <cell r="AP496">
            <v>0</v>
          </cell>
          <cell r="AS496">
            <v>0</v>
          </cell>
        </row>
        <row r="497">
          <cell r="A497">
            <v>18060</v>
          </cell>
          <cell r="B497" t="str">
            <v>ALT</v>
          </cell>
          <cell r="I497">
            <v>0</v>
          </cell>
          <cell r="N497">
            <v>0</v>
          </cell>
          <cell r="P497">
            <v>0</v>
          </cell>
          <cell r="Q497">
            <v>0</v>
          </cell>
          <cell r="R497">
            <v>0</v>
          </cell>
          <cell r="T497">
            <v>0</v>
          </cell>
          <cell r="U497">
            <v>0</v>
          </cell>
          <cell r="V497">
            <v>0</v>
          </cell>
          <cell r="X497" t="str">
            <v>UPH</v>
          </cell>
          <cell r="Z497">
            <v>0</v>
          </cell>
          <cell r="AB497">
            <v>0</v>
          </cell>
          <cell r="AC497">
            <v>0</v>
          </cell>
          <cell r="AD497">
            <v>0</v>
          </cell>
          <cell r="AE497">
            <v>0</v>
          </cell>
          <cell r="AF497">
            <v>0</v>
          </cell>
          <cell r="AH497" t="str">
            <v>MAT</v>
          </cell>
          <cell r="AJ497">
            <v>0</v>
          </cell>
          <cell r="AK497">
            <v>0</v>
          </cell>
          <cell r="AL497">
            <v>0</v>
          </cell>
          <cell r="AM497">
            <v>0</v>
          </cell>
          <cell r="AN497">
            <v>0</v>
          </cell>
          <cell r="AO497">
            <v>0</v>
          </cell>
          <cell r="AP497">
            <v>0</v>
          </cell>
          <cell r="AS497">
            <v>0</v>
          </cell>
        </row>
        <row r="498">
          <cell r="A498">
            <v>18070</v>
          </cell>
          <cell r="B498" t="str">
            <v>ALT</v>
          </cell>
          <cell r="I498">
            <v>0</v>
          </cell>
          <cell r="N498">
            <v>0</v>
          </cell>
          <cell r="P498">
            <v>0</v>
          </cell>
          <cell r="Q498">
            <v>0</v>
          </cell>
          <cell r="R498">
            <v>0</v>
          </cell>
          <cell r="T498">
            <v>0</v>
          </cell>
          <cell r="U498">
            <v>0</v>
          </cell>
          <cell r="V498">
            <v>0</v>
          </cell>
          <cell r="X498" t="str">
            <v>UPH</v>
          </cell>
          <cell r="Z498">
            <v>0</v>
          </cell>
          <cell r="AB498">
            <v>0</v>
          </cell>
          <cell r="AC498">
            <v>0</v>
          </cell>
          <cell r="AD498">
            <v>0</v>
          </cell>
          <cell r="AE498">
            <v>0</v>
          </cell>
          <cell r="AF498">
            <v>0</v>
          </cell>
          <cell r="AH498" t="str">
            <v>MAT</v>
          </cell>
          <cell r="AJ498">
            <v>0</v>
          </cell>
          <cell r="AK498">
            <v>0</v>
          </cell>
          <cell r="AL498">
            <v>0</v>
          </cell>
          <cell r="AM498">
            <v>0</v>
          </cell>
          <cell r="AN498">
            <v>0</v>
          </cell>
          <cell r="AO498">
            <v>0</v>
          </cell>
          <cell r="AP498">
            <v>0</v>
          </cell>
          <cell r="AS498">
            <v>0</v>
          </cell>
        </row>
        <row r="499">
          <cell r="A499">
            <v>18080</v>
          </cell>
          <cell r="B499" t="str">
            <v>ALT</v>
          </cell>
          <cell r="I499">
            <v>0</v>
          </cell>
          <cell r="N499">
            <v>0</v>
          </cell>
          <cell r="P499">
            <v>0</v>
          </cell>
          <cell r="Q499">
            <v>0</v>
          </cell>
          <cell r="R499">
            <v>0</v>
          </cell>
          <cell r="T499">
            <v>0</v>
          </cell>
          <cell r="U499">
            <v>0</v>
          </cell>
          <cell r="V499">
            <v>0</v>
          </cell>
          <cell r="X499" t="str">
            <v>UPH</v>
          </cell>
          <cell r="Z499">
            <v>0</v>
          </cell>
          <cell r="AB499">
            <v>0</v>
          </cell>
          <cell r="AC499">
            <v>0</v>
          </cell>
          <cell r="AD499">
            <v>0</v>
          </cell>
          <cell r="AE499">
            <v>0</v>
          </cell>
          <cell r="AF499">
            <v>0</v>
          </cell>
          <cell r="AH499" t="str">
            <v>MAT</v>
          </cell>
          <cell r="AJ499">
            <v>0</v>
          </cell>
          <cell r="AK499">
            <v>0</v>
          </cell>
          <cell r="AL499">
            <v>0</v>
          </cell>
          <cell r="AM499">
            <v>0</v>
          </cell>
          <cell r="AN499">
            <v>0</v>
          </cell>
          <cell r="AO499">
            <v>0</v>
          </cell>
          <cell r="AP499">
            <v>0</v>
          </cell>
          <cell r="AS499">
            <v>0</v>
          </cell>
        </row>
        <row r="500">
          <cell r="A500">
            <v>18090</v>
          </cell>
          <cell r="B500" t="str">
            <v>ALT</v>
          </cell>
          <cell r="I500">
            <v>0</v>
          </cell>
          <cell r="N500">
            <v>0</v>
          </cell>
          <cell r="P500">
            <v>0</v>
          </cell>
          <cell r="Q500">
            <v>0</v>
          </cell>
          <cell r="R500">
            <v>0</v>
          </cell>
          <cell r="T500">
            <v>0</v>
          </cell>
          <cell r="U500">
            <v>0</v>
          </cell>
          <cell r="V500">
            <v>0</v>
          </cell>
          <cell r="X500" t="str">
            <v>UPH</v>
          </cell>
          <cell r="Z500">
            <v>0</v>
          </cell>
          <cell r="AB500">
            <v>0</v>
          </cell>
          <cell r="AC500">
            <v>0</v>
          </cell>
          <cell r="AD500">
            <v>0</v>
          </cell>
          <cell r="AE500">
            <v>0</v>
          </cell>
          <cell r="AF500">
            <v>0</v>
          </cell>
          <cell r="AH500" t="str">
            <v>MAT</v>
          </cell>
          <cell r="AJ500">
            <v>0</v>
          </cell>
          <cell r="AK500">
            <v>0</v>
          </cell>
          <cell r="AL500">
            <v>0</v>
          </cell>
          <cell r="AM500">
            <v>0</v>
          </cell>
          <cell r="AN500">
            <v>0</v>
          </cell>
          <cell r="AO500">
            <v>0</v>
          </cell>
          <cell r="AP500">
            <v>0</v>
          </cell>
          <cell r="AS500">
            <v>0</v>
          </cell>
        </row>
        <row r="501">
          <cell r="A501">
            <v>18100</v>
          </cell>
          <cell r="B501" t="str">
            <v>ALT</v>
          </cell>
          <cell r="I501">
            <v>0</v>
          </cell>
          <cell r="N501">
            <v>0</v>
          </cell>
          <cell r="P501">
            <v>0</v>
          </cell>
          <cell r="Q501">
            <v>0</v>
          </cell>
          <cell r="R501">
            <v>0</v>
          </cell>
          <cell r="T501">
            <v>0</v>
          </cell>
          <cell r="U501">
            <v>0</v>
          </cell>
          <cell r="V501">
            <v>0</v>
          </cell>
          <cell r="X501" t="str">
            <v>UPH</v>
          </cell>
          <cell r="Z501">
            <v>0</v>
          </cell>
          <cell r="AB501">
            <v>0</v>
          </cell>
          <cell r="AC501">
            <v>0</v>
          </cell>
          <cell r="AD501">
            <v>0</v>
          </cell>
          <cell r="AE501">
            <v>0</v>
          </cell>
          <cell r="AF501">
            <v>0</v>
          </cell>
          <cell r="AH501" t="str">
            <v>MAT</v>
          </cell>
          <cell r="AJ501">
            <v>0</v>
          </cell>
          <cell r="AK501">
            <v>0</v>
          </cell>
          <cell r="AL501">
            <v>0</v>
          </cell>
          <cell r="AM501">
            <v>0</v>
          </cell>
          <cell r="AN501">
            <v>0</v>
          </cell>
          <cell r="AO501">
            <v>0</v>
          </cell>
          <cell r="AP501">
            <v>0</v>
          </cell>
          <cell r="AS501">
            <v>0</v>
          </cell>
        </row>
        <row r="502">
          <cell r="A502">
            <v>18110</v>
          </cell>
          <cell r="B502" t="str">
            <v>ALT</v>
          </cell>
          <cell r="I502">
            <v>0</v>
          </cell>
          <cell r="N502">
            <v>0</v>
          </cell>
          <cell r="P502">
            <v>0</v>
          </cell>
          <cell r="Q502">
            <v>0</v>
          </cell>
          <cell r="R502">
            <v>0</v>
          </cell>
          <cell r="T502">
            <v>0</v>
          </cell>
          <cell r="U502">
            <v>0</v>
          </cell>
          <cell r="V502">
            <v>0</v>
          </cell>
          <cell r="X502" t="str">
            <v>UPH</v>
          </cell>
          <cell r="Z502">
            <v>0</v>
          </cell>
          <cell r="AB502">
            <v>0</v>
          </cell>
          <cell r="AC502">
            <v>0</v>
          </cell>
          <cell r="AD502">
            <v>0</v>
          </cell>
          <cell r="AE502">
            <v>0</v>
          </cell>
          <cell r="AF502">
            <v>0</v>
          </cell>
          <cell r="AH502" t="str">
            <v>MAT</v>
          </cell>
          <cell r="AJ502">
            <v>0</v>
          </cell>
          <cell r="AK502">
            <v>0</v>
          </cell>
          <cell r="AL502">
            <v>0</v>
          </cell>
          <cell r="AM502">
            <v>0</v>
          </cell>
          <cell r="AN502">
            <v>0</v>
          </cell>
          <cell r="AO502">
            <v>0</v>
          </cell>
          <cell r="AP502">
            <v>0</v>
          </cell>
          <cell r="AS502">
            <v>0</v>
          </cell>
        </row>
        <row r="503">
          <cell r="A503">
            <v>18120</v>
          </cell>
          <cell r="B503" t="str">
            <v>ALT</v>
          </cell>
          <cell r="I503">
            <v>0</v>
          </cell>
          <cell r="N503">
            <v>0</v>
          </cell>
          <cell r="P503">
            <v>0</v>
          </cell>
          <cell r="Q503">
            <v>0</v>
          </cell>
          <cell r="R503">
            <v>0</v>
          </cell>
          <cell r="T503">
            <v>0</v>
          </cell>
          <cell r="U503">
            <v>0</v>
          </cell>
          <cell r="V503">
            <v>0</v>
          </cell>
          <cell r="X503" t="str">
            <v>UPH</v>
          </cell>
          <cell r="Z503">
            <v>0</v>
          </cell>
          <cell r="AB503">
            <v>0</v>
          </cell>
          <cell r="AC503">
            <v>0</v>
          </cell>
          <cell r="AD503">
            <v>0</v>
          </cell>
          <cell r="AE503">
            <v>0</v>
          </cell>
          <cell r="AF503">
            <v>0</v>
          </cell>
          <cell r="AH503" t="str">
            <v>MAT</v>
          </cell>
          <cell r="AJ503">
            <v>0</v>
          </cell>
          <cell r="AK503">
            <v>0</v>
          </cell>
          <cell r="AL503">
            <v>0</v>
          </cell>
          <cell r="AM503">
            <v>0</v>
          </cell>
          <cell r="AN503">
            <v>0</v>
          </cell>
          <cell r="AO503">
            <v>0</v>
          </cell>
          <cell r="AP503">
            <v>0</v>
          </cell>
          <cell r="AS503">
            <v>0</v>
          </cell>
        </row>
        <row r="504">
          <cell r="A504">
            <v>18130</v>
          </cell>
          <cell r="B504" t="str">
            <v>ALT</v>
          </cell>
          <cell r="I504">
            <v>0</v>
          </cell>
          <cell r="N504">
            <v>0</v>
          </cell>
          <cell r="P504">
            <v>0</v>
          </cell>
          <cell r="Q504">
            <v>0</v>
          </cell>
          <cell r="R504">
            <v>0</v>
          </cell>
          <cell r="T504">
            <v>0</v>
          </cell>
          <cell r="U504">
            <v>0</v>
          </cell>
          <cell r="V504">
            <v>0</v>
          </cell>
          <cell r="X504" t="str">
            <v>UPH</v>
          </cell>
          <cell r="Z504">
            <v>0</v>
          </cell>
          <cell r="AB504">
            <v>0</v>
          </cell>
          <cell r="AC504">
            <v>0</v>
          </cell>
          <cell r="AD504">
            <v>0</v>
          </cell>
          <cell r="AE504">
            <v>0</v>
          </cell>
          <cell r="AF504">
            <v>0</v>
          </cell>
          <cell r="AH504" t="str">
            <v>MAT</v>
          </cell>
          <cell r="AJ504">
            <v>0</v>
          </cell>
          <cell r="AK504">
            <v>0</v>
          </cell>
          <cell r="AL504">
            <v>0</v>
          </cell>
          <cell r="AM504">
            <v>0</v>
          </cell>
          <cell r="AN504">
            <v>0</v>
          </cell>
          <cell r="AO504">
            <v>0</v>
          </cell>
          <cell r="AP504">
            <v>0</v>
          </cell>
          <cell r="AS504">
            <v>0</v>
          </cell>
        </row>
        <row r="505">
          <cell r="A505">
            <v>18140</v>
          </cell>
          <cell r="B505" t="str">
            <v>ALT</v>
          </cell>
          <cell r="I505">
            <v>0</v>
          </cell>
          <cell r="N505">
            <v>0</v>
          </cell>
          <cell r="P505">
            <v>0</v>
          </cell>
          <cell r="Q505">
            <v>0</v>
          </cell>
          <cell r="R505">
            <v>0</v>
          </cell>
          <cell r="T505">
            <v>0</v>
          </cell>
          <cell r="U505">
            <v>0</v>
          </cell>
          <cell r="V505">
            <v>0</v>
          </cell>
          <cell r="X505" t="str">
            <v>UPH</v>
          </cell>
          <cell r="Z505">
            <v>0</v>
          </cell>
          <cell r="AB505">
            <v>0</v>
          </cell>
          <cell r="AC505">
            <v>0</v>
          </cell>
          <cell r="AD505">
            <v>0</v>
          </cell>
          <cell r="AE505">
            <v>0</v>
          </cell>
          <cell r="AF505">
            <v>0</v>
          </cell>
          <cell r="AH505" t="str">
            <v>MAT</v>
          </cell>
          <cell r="AJ505">
            <v>0</v>
          </cell>
          <cell r="AK505">
            <v>0</v>
          </cell>
          <cell r="AL505">
            <v>0</v>
          </cell>
          <cell r="AM505">
            <v>0</v>
          </cell>
          <cell r="AN505">
            <v>0</v>
          </cell>
          <cell r="AO505">
            <v>0</v>
          </cell>
          <cell r="AP505">
            <v>0</v>
          </cell>
          <cell r="AS505">
            <v>0</v>
          </cell>
        </row>
        <row r="506">
          <cell r="A506">
            <v>18150</v>
          </cell>
          <cell r="B506" t="str">
            <v>ALT</v>
          </cell>
          <cell r="I506">
            <v>0</v>
          </cell>
          <cell r="N506">
            <v>0</v>
          </cell>
          <cell r="P506">
            <v>0</v>
          </cell>
          <cell r="Q506">
            <v>0</v>
          </cell>
          <cell r="R506">
            <v>0</v>
          </cell>
          <cell r="T506">
            <v>0</v>
          </cell>
          <cell r="U506">
            <v>0</v>
          </cell>
          <cell r="V506">
            <v>0</v>
          </cell>
          <cell r="X506" t="str">
            <v>UPH</v>
          </cell>
          <cell r="Z506">
            <v>0</v>
          </cell>
          <cell r="AB506">
            <v>0</v>
          </cell>
          <cell r="AC506">
            <v>0</v>
          </cell>
          <cell r="AD506">
            <v>0</v>
          </cell>
          <cell r="AE506">
            <v>0</v>
          </cell>
          <cell r="AF506">
            <v>0</v>
          </cell>
          <cell r="AH506" t="str">
            <v>MAT</v>
          </cell>
          <cell r="AJ506">
            <v>0</v>
          </cell>
          <cell r="AK506">
            <v>0</v>
          </cell>
          <cell r="AL506">
            <v>0</v>
          </cell>
          <cell r="AM506">
            <v>0</v>
          </cell>
          <cell r="AN506">
            <v>0</v>
          </cell>
          <cell r="AO506">
            <v>0</v>
          </cell>
          <cell r="AP506">
            <v>0</v>
          </cell>
          <cell r="AS506">
            <v>0</v>
          </cell>
        </row>
        <row r="507">
          <cell r="A507" t="e">
            <v>#REF!</v>
          </cell>
          <cell r="B507" t="e">
            <v>#REF!</v>
          </cell>
          <cell r="D507" t="e">
            <v>#REF!</v>
          </cell>
          <cell r="F507" t="e">
            <v>#REF!</v>
          </cell>
          <cell r="G507" t="e">
            <v>#REF!</v>
          </cell>
          <cell r="I507" t="str">
            <v xml:space="preserve">                                                                                                                                                                                                                                                               </v>
          </cell>
          <cell r="J507">
            <v>10</v>
          </cell>
          <cell r="K507">
            <v>7</v>
          </cell>
          <cell r="L507">
            <v>1</v>
          </cell>
          <cell r="M507">
            <v>70</v>
          </cell>
          <cell r="S507">
            <v>2.25</v>
          </cell>
          <cell r="T507">
            <v>6634.3600000000006</v>
          </cell>
          <cell r="U507">
            <v>0</v>
          </cell>
          <cell r="V507">
            <v>0</v>
          </cell>
          <cell r="X507" t="e">
            <v>#REF!</v>
          </cell>
          <cell r="Z507" t="str">
            <v>Prod./Jam :</v>
          </cell>
          <cell r="AA507">
            <v>2.25</v>
          </cell>
          <cell r="AB507">
            <v>18</v>
          </cell>
          <cell r="AC507">
            <v>0.125</v>
          </cell>
          <cell r="AE507">
            <v>1184.3600000000001</v>
          </cell>
          <cell r="AF507" t="e">
            <v>#REF!</v>
          </cell>
          <cell r="AH507" t="e">
            <v>#REF!</v>
          </cell>
          <cell r="AN507">
            <v>5450</v>
          </cell>
          <cell r="AO507" t="e">
            <v>#REF!</v>
          </cell>
          <cell r="AU507">
            <v>6634.3600000000006</v>
          </cell>
          <cell r="AV507">
            <v>7098.7652000000007</v>
          </cell>
        </row>
        <row r="508">
          <cell r="A508" t="e">
            <v>#REF!</v>
          </cell>
          <cell r="B508" t="str">
            <v>ALT</v>
          </cell>
          <cell r="I508">
            <v>0</v>
          </cell>
          <cell r="N508">
            <v>0</v>
          </cell>
          <cell r="O508">
            <v>1</v>
          </cell>
          <cell r="P508">
            <v>0</v>
          </cell>
          <cell r="Q508">
            <v>0</v>
          </cell>
          <cell r="R508">
            <v>0</v>
          </cell>
          <cell r="T508">
            <v>0</v>
          </cell>
          <cell r="U508">
            <v>0</v>
          </cell>
          <cell r="V508">
            <v>0</v>
          </cell>
          <cell r="X508">
            <v>10</v>
          </cell>
          <cell r="Z508" t="str">
            <v>Mandor</v>
          </cell>
          <cell r="AA508">
            <v>2</v>
          </cell>
          <cell r="AB508">
            <v>3.5714285714285712E-2</v>
          </cell>
          <cell r="AC508">
            <v>1.5800000000000002E-2</v>
          </cell>
          <cell r="AD508">
            <v>39900</v>
          </cell>
          <cell r="AE508">
            <v>630.41999999999996</v>
          </cell>
          <cell r="AF508" t="e">
            <v>#REF!</v>
          </cell>
          <cell r="AH508">
            <v>300</v>
          </cell>
          <cell r="AJ508" t="str">
            <v>Dolken Ø 8 -10, L = 200 cm</v>
          </cell>
          <cell r="AK508" t="str">
            <v>btg</v>
          </cell>
          <cell r="AL508">
            <v>1</v>
          </cell>
          <cell r="AM508">
            <v>5450</v>
          </cell>
          <cell r="AN508">
            <v>5450</v>
          </cell>
          <cell r="AO508" t="e">
            <v>#REF!</v>
          </cell>
          <cell r="AP508" t="e">
            <v>#REF!</v>
          </cell>
          <cell r="AQ508">
            <v>1</v>
          </cell>
          <cell r="AR508">
            <v>0</v>
          </cell>
          <cell r="AS508">
            <v>0</v>
          </cell>
        </row>
        <row r="509">
          <cell r="A509" t="e">
            <v>#REF!</v>
          </cell>
          <cell r="B509" t="str">
            <v>ALT</v>
          </cell>
          <cell r="I509">
            <v>0</v>
          </cell>
          <cell r="N509">
            <v>0</v>
          </cell>
          <cell r="P509">
            <v>0</v>
          </cell>
          <cell r="Q509">
            <v>0</v>
          </cell>
          <cell r="R509">
            <v>0</v>
          </cell>
          <cell r="T509">
            <v>0</v>
          </cell>
          <cell r="U509">
            <v>0</v>
          </cell>
          <cell r="V509">
            <v>0</v>
          </cell>
          <cell r="X509">
            <v>100</v>
          </cell>
          <cell r="Z509" t="str">
            <v>Pekerja</v>
          </cell>
          <cell r="AA509">
            <v>3</v>
          </cell>
          <cell r="AB509">
            <v>5.3571428571428568E-2</v>
          </cell>
          <cell r="AC509">
            <v>2.3800000000000002E-2</v>
          </cell>
          <cell r="AD509">
            <v>23275</v>
          </cell>
          <cell r="AE509">
            <v>553.94000000000005</v>
          </cell>
          <cell r="AF509" t="e">
            <v>#REF!</v>
          </cell>
          <cell r="AH509" t="str">
            <v>MAT</v>
          </cell>
          <cell r="AJ509">
            <v>0</v>
          </cell>
          <cell r="AK509">
            <v>0</v>
          </cell>
          <cell r="AL509">
            <v>0</v>
          </cell>
          <cell r="AM509">
            <v>0</v>
          </cell>
          <cell r="AN509">
            <v>0</v>
          </cell>
          <cell r="AO509" t="e">
            <v>#REF!</v>
          </cell>
          <cell r="AP509" t="e">
            <v>#REF!</v>
          </cell>
          <cell r="AS509">
            <v>0</v>
          </cell>
        </row>
        <row r="510">
          <cell r="A510" t="e">
            <v>#REF!</v>
          </cell>
          <cell r="B510" t="str">
            <v>ALT</v>
          </cell>
          <cell r="I510">
            <v>0</v>
          </cell>
          <cell r="N510">
            <v>0</v>
          </cell>
          <cell r="P510">
            <v>0</v>
          </cell>
          <cell r="Q510">
            <v>0</v>
          </cell>
          <cell r="R510">
            <v>0</v>
          </cell>
          <cell r="T510">
            <v>0</v>
          </cell>
          <cell r="U510">
            <v>0</v>
          </cell>
          <cell r="V510">
            <v>0</v>
          </cell>
          <cell r="X510" t="str">
            <v>UPH</v>
          </cell>
          <cell r="Z510">
            <v>0</v>
          </cell>
          <cell r="AA510">
            <v>0</v>
          </cell>
          <cell r="AB510">
            <v>0</v>
          </cell>
          <cell r="AC510">
            <v>0</v>
          </cell>
          <cell r="AD510">
            <v>0</v>
          </cell>
          <cell r="AE510">
            <v>0</v>
          </cell>
          <cell r="AF510" t="e">
            <v>#REF!</v>
          </cell>
          <cell r="AH510" t="str">
            <v>MAT</v>
          </cell>
          <cell r="AJ510">
            <v>0</v>
          </cell>
          <cell r="AK510">
            <v>0</v>
          </cell>
          <cell r="AL510">
            <v>0</v>
          </cell>
          <cell r="AM510">
            <v>0</v>
          </cell>
          <cell r="AN510">
            <v>0</v>
          </cell>
          <cell r="AO510" t="e">
            <v>#REF!</v>
          </cell>
          <cell r="AP510" t="e">
            <v>#REF!</v>
          </cell>
          <cell r="AS510">
            <v>0</v>
          </cell>
        </row>
        <row r="511">
          <cell r="A511" t="e">
            <v>#REF!</v>
          </cell>
          <cell r="B511" t="str">
            <v>ALT</v>
          </cell>
          <cell r="I511">
            <v>0</v>
          </cell>
          <cell r="N511">
            <v>0</v>
          </cell>
          <cell r="P511">
            <v>0</v>
          </cell>
          <cell r="Q511">
            <v>0</v>
          </cell>
          <cell r="R511">
            <v>0</v>
          </cell>
          <cell r="T511">
            <v>0</v>
          </cell>
          <cell r="U511">
            <v>0</v>
          </cell>
          <cell r="V511">
            <v>0</v>
          </cell>
          <cell r="X511" t="str">
            <v>UPH</v>
          </cell>
          <cell r="Z511">
            <v>0</v>
          </cell>
          <cell r="AA511">
            <v>0</v>
          </cell>
          <cell r="AB511">
            <v>0</v>
          </cell>
          <cell r="AC511">
            <v>0</v>
          </cell>
          <cell r="AD511">
            <v>0</v>
          </cell>
          <cell r="AE511">
            <v>0</v>
          </cell>
          <cell r="AF511" t="e">
            <v>#REF!</v>
          </cell>
          <cell r="AH511" t="str">
            <v>MAT</v>
          </cell>
          <cell r="AJ511">
            <v>0</v>
          </cell>
          <cell r="AK511">
            <v>0</v>
          </cell>
          <cell r="AL511">
            <v>0</v>
          </cell>
          <cell r="AM511">
            <v>0</v>
          </cell>
          <cell r="AN511">
            <v>0</v>
          </cell>
          <cell r="AO511" t="e">
            <v>#REF!</v>
          </cell>
          <cell r="AP511" t="e">
            <v>#REF!</v>
          </cell>
          <cell r="AS511">
            <v>0</v>
          </cell>
        </row>
        <row r="512">
          <cell r="A512" t="e">
            <v>#REF!</v>
          </cell>
          <cell r="B512" t="str">
            <v>ALT</v>
          </cell>
          <cell r="I512">
            <v>0</v>
          </cell>
          <cell r="N512">
            <v>0</v>
          </cell>
          <cell r="P512">
            <v>0</v>
          </cell>
          <cell r="Q512">
            <v>0</v>
          </cell>
          <cell r="R512">
            <v>0</v>
          </cell>
          <cell r="T512">
            <v>0</v>
          </cell>
          <cell r="U512">
            <v>0</v>
          </cell>
          <cell r="V512">
            <v>0</v>
          </cell>
          <cell r="X512" t="str">
            <v>UPH</v>
          </cell>
          <cell r="Z512">
            <v>0</v>
          </cell>
          <cell r="AA512">
            <v>0</v>
          </cell>
          <cell r="AB512">
            <v>0</v>
          </cell>
          <cell r="AC512">
            <v>0</v>
          </cell>
          <cell r="AD512">
            <v>0</v>
          </cell>
          <cell r="AE512">
            <v>0</v>
          </cell>
          <cell r="AF512" t="e">
            <v>#REF!</v>
          </cell>
          <cell r="AH512" t="str">
            <v>MAT</v>
          </cell>
          <cell r="AJ512">
            <v>0</v>
          </cell>
          <cell r="AK512">
            <v>0</v>
          </cell>
          <cell r="AL512">
            <v>0</v>
          </cell>
          <cell r="AM512">
            <v>0</v>
          </cell>
          <cell r="AN512">
            <v>0</v>
          </cell>
          <cell r="AO512" t="e">
            <v>#REF!</v>
          </cell>
          <cell r="AP512" t="e">
            <v>#REF!</v>
          </cell>
          <cell r="AS512">
            <v>0</v>
          </cell>
        </row>
        <row r="513">
          <cell r="A513" t="e">
            <v>#REF!</v>
          </cell>
          <cell r="B513" t="str">
            <v>ALT</v>
          </cell>
          <cell r="I513">
            <v>0</v>
          </cell>
          <cell r="N513">
            <v>0</v>
          </cell>
          <cell r="P513">
            <v>0</v>
          </cell>
          <cell r="Q513">
            <v>0</v>
          </cell>
          <cell r="R513">
            <v>0</v>
          </cell>
          <cell r="T513">
            <v>0</v>
          </cell>
          <cell r="U513">
            <v>0</v>
          </cell>
          <cell r="V513">
            <v>0</v>
          </cell>
          <cell r="X513" t="str">
            <v>UPH</v>
          </cell>
          <cell r="Z513">
            <v>0</v>
          </cell>
          <cell r="AB513">
            <v>0</v>
          </cell>
          <cell r="AC513">
            <v>0</v>
          </cell>
          <cell r="AD513">
            <v>0</v>
          </cell>
          <cell r="AE513">
            <v>0</v>
          </cell>
          <cell r="AF513" t="e">
            <v>#REF!</v>
          </cell>
          <cell r="AH513" t="str">
            <v>MAT</v>
          </cell>
          <cell r="AJ513">
            <v>0</v>
          </cell>
          <cell r="AK513">
            <v>0</v>
          </cell>
          <cell r="AL513">
            <v>0</v>
          </cell>
          <cell r="AM513">
            <v>0</v>
          </cell>
          <cell r="AN513">
            <v>0</v>
          </cell>
          <cell r="AO513" t="e">
            <v>#REF!</v>
          </cell>
          <cell r="AP513" t="e">
            <v>#REF!</v>
          </cell>
          <cell r="AS513">
            <v>0</v>
          </cell>
        </row>
        <row r="514">
          <cell r="A514" t="e">
            <v>#REF!</v>
          </cell>
          <cell r="B514" t="str">
            <v>ALT</v>
          </cell>
          <cell r="I514">
            <v>0</v>
          </cell>
          <cell r="N514">
            <v>0</v>
          </cell>
          <cell r="P514">
            <v>0</v>
          </cell>
          <cell r="Q514">
            <v>0</v>
          </cell>
          <cell r="R514">
            <v>0</v>
          </cell>
          <cell r="T514">
            <v>0</v>
          </cell>
          <cell r="U514">
            <v>0</v>
          </cell>
          <cell r="V514">
            <v>0</v>
          </cell>
          <cell r="X514" t="str">
            <v>UPH</v>
          </cell>
          <cell r="Z514">
            <v>0</v>
          </cell>
          <cell r="AB514">
            <v>0</v>
          </cell>
          <cell r="AC514">
            <v>0</v>
          </cell>
          <cell r="AD514">
            <v>0</v>
          </cell>
          <cell r="AE514">
            <v>0</v>
          </cell>
          <cell r="AF514" t="e">
            <v>#REF!</v>
          </cell>
          <cell r="AH514" t="str">
            <v>MAT</v>
          </cell>
          <cell r="AJ514">
            <v>0</v>
          </cell>
          <cell r="AK514">
            <v>0</v>
          </cell>
          <cell r="AL514">
            <v>0</v>
          </cell>
          <cell r="AM514">
            <v>0</v>
          </cell>
          <cell r="AN514">
            <v>0</v>
          </cell>
          <cell r="AO514" t="e">
            <v>#REF!</v>
          </cell>
          <cell r="AP514" t="e">
            <v>#REF!</v>
          </cell>
          <cell r="AS514">
            <v>0</v>
          </cell>
        </row>
        <row r="515">
          <cell r="A515" t="e">
            <v>#REF!</v>
          </cell>
          <cell r="B515" t="str">
            <v>ALT</v>
          </cell>
          <cell r="I515">
            <v>0</v>
          </cell>
          <cell r="N515">
            <v>0</v>
          </cell>
          <cell r="P515">
            <v>0</v>
          </cell>
          <cell r="Q515">
            <v>0</v>
          </cell>
          <cell r="R515">
            <v>0</v>
          </cell>
          <cell r="T515">
            <v>0</v>
          </cell>
          <cell r="U515">
            <v>0</v>
          </cell>
          <cell r="V515">
            <v>0</v>
          </cell>
          <cell r="X515" t="str">
            <v>UPH</v>
          </cell>
          <cell r="Z515">
            <v>0</v>
          </cell>
          <cell r="AB515">
            <v>0</v>
          </cell>
          <cell r="AC515">
            <v>0</v>
          </cell>
          <cell r="AD515">
            <v>0</v>
          </cell>
          <cell r="AE515">
            <v>0</v>
          </cell>
          <cell r="AF515" t="e">
            <v>#REF!</v>
          </cell>
          <cell r="AH515" t="str">
            <v>MAT</v>
          </cell>
          <cell r="AJ515">
            <v>0</v>
          </cell>
          <cell r="AK515">
            <v>0</v>
          </cell>
          <cell r="AL515">
            <v>0</v>
          </cell>
          <cell r="AM515">
            <v>0</v>
          </cell>
          <cell r="AN515">
            <v>0</v>
          </cell>
          <cell r="AO515" t="e">
            <v>#REF!</v>
          </cell>
          <cell r="AP515" t="e">
            <v>#REF!</v>
          </cell>
          <cell r="AS515">
            <v>0</v>
          </cell>
        </row>
        <row r="516">
          <cell r="A516" t="e">
            <v>#REF!</v>
          </cell>
          <cell r="B516" t="str">
            <v>ALT</v>
          </cell>
          <cell r="I516">
            <v>0</v>
          </cell>
          <cell r="N516">
            <v>0</v>
          </cell>
          <cell r="P516">
            <v>0</v>
          </cell>
          <cell r="Q516">
            <v>0</v>
          </cell>
          <cell r="R516">
            <v>0</v>
          </cell>
          <cell r="T516">
            <v>0</v>
          </cell>
          <cell r="U516">
            <v>0</v>
          </cell>
          <cell r="V516">
            <v>0</v>
          </cell>
          <cell r="X516" t="str">
            <v>UPH</v>
          </cell>
          <cell r="Z516">
            <v>0</v>
          </cell>
          <cell r="AB516">
            <v>0</v>
          </cell>
          <cell r="AC516">
            <v>0</v>
          </cell>
          <cell r="AD516">
            <v>0</v>
          </cell>
          <cell r="AE516">
            <v>0</v>
          </cell>
          <cell r="AF516" t="e">
            <v>#REF!</v>
          </cell>
          <cell r="AH516" t="str">
            <v>MAT</v>
          </cell>
          <cell r="AJ516">
            <v>0</v>
          </cell>
          <cell r="AK516">
            <v>0</v>
          </cell>
          <cell r="AL516">
            <v>0</v>
          </cell>
          <cell r="AM516">
            <v>0</v>
          </cell>
          <cell r="AN516">
            <v>0</v>
          </cell>
          <cell r="AO516" t="e">
            <v>#REF!</v>
          </cell>
          <cell r="AP516" t="e">
            <v>#REF!</v>
          </cell>
          <cell r="AS516">
            <v>0</v>
          </cell>
        </row>
        <row r="517">
          <cell r="A517" t="e">
            <v>#REF!</v>
          </cell>
          <cell r="B517" t="str">
            <v>ALT</v>
          </cell>
          <cell r="I517">
            <v>0</v>
          </cell>
          <cell r="N517">
            <v>0</v>
          </cell>
          <cell r="P517">
            <v>0</v>
          </cell>
          <cell r="Q517">
            <v>0</v>
          </cell>
          <cell r="R517">
            <v>0</v>
          </cell>
          <cell r="T517">
            <v>0</v>
          </cell>
          <cell r="U517">
            <v>0</v>
          </cell>
          <cell r="V517">
            <v>0</v>
          </cell>
          <cell r="X517" t="str">
            <v>UPH</v>
          </cell>
          <cell r="Z517">
            <v>0</v>
          </cell>
          <cell r="AB517">
            <v>0</v>
          </cell>
          <cell r="AC517">
            <v>0</v>
          </cell>
          <cell r="AD517">
            <v>0</v>
          </cell>
          <cell r="AE517">
            <v>0</v>
          </cell>
          <cell r="AF517" t="e">
            <v>#REF!</v>
          </cell>
          <cell r="AH517" t="str">
            <v>MAT</v>
          </cell>
          <cell r="AJ517">
            <v>0</v>
          </cell>
          <cell r="AK517">
            <v>0</v>
          </cell>
          <cell r="AL517">
            <v>0</v>
          </cell>
          <cell r="AM517">
            <v>0</v>
          </cell>
          <cell r="AN517">
            <v>0</v>
          </cell>
          <cell r="AO517" t="e">
            <v>#REF!</v>
          </cell>
          <cell r="AP517" t="e">
            <v>#REF!</v>
          </cell>
          <cell r="AS517">
            <v>0</v>
          </cell>
        </row>
        <row r="518">
          <cell r="A518" t="e">
            <v>#REF!</v>
          </cell>
          <cell r="B518" t="str">
            <v>ALT</v>
          </cell>
          <cell r="I518">
            <v>0</v>
          </cell>
          <cell r="N518">
            <v>0</v>
          </cell>
          <cell r="P518">
            <v>0</v>
          </cell>
          <cell r="Q518">
            <v>0</v>
          </cell>
          <cell r="R518">
            <v>0</v>
          </cell>
          <cell r="T518">
            <v>0</v>
          </cell>
          <cell r="U518">
            <v>0</v>
          </cell>
          <cell r="V518">
            <v>0</v>
          </cell>
          <cell r="X518" t="str">
            <v>UPH</v>
          </cell>
          <cell r="Z518">
            <v>0</v>
          </cell>
          <cell r="AB518">
            <v>0</v>
          </cell>
          <cell r="AC518">
            <v>0</v>
          </cell>
          <cell r="AD518">
            <v>0</v>
          </cell>
          <cell r="AE518">
            <v>0</v>
          </cell>
          <cell r="AF518" t="e">
            <v>#REF!</v>
          </cell>
          <cell r="AH518" t="str">
            <v>MAT</v>
          </cell>
          <cell r="AJ518">
            <v>0</v>
          </cell>
          <cell r="AK518">
            <v>0</v>
          </cell>
          <cell r="AL518">
            <v>0</v>
          </cell>
          <cell r="AM518">
            <v>0</v>
          </cell>
          <cell r="AN518">
            <v>0</v>
          </cell>
          <cell r="AO518" t="e">
            <v>#REF!</v>
          </cell>
          <cell r="AP518" t="e">
            <v>#REF!</v>
          </cell>
          <cell r="AS518">
            <v>0</v>
          </cell>
        </row>
        <row r="519">
          <cell r="A519" t="e">
            <v>#REF!</v>
          </cell>
          <cell r="B519" t="str">
            <v>ALT</v>
          </cell>
          <cell r="I519">
            <v>0</v>
          </cell>
          <cell r="N519">
            <v>0</v>
          </cell>
          <cell r="P519">
            <v>0</v>
          </cell>
          <cell r="Q519">
            <v>0</v>
          </cell>
          <cell r="R519">
            <v>0</v>
          </cell>
          <cell r="T519">
            <v>0</v>
          </cell>
          <cell r="U519">
            <v>0</v>
          </cell>
          <cell r="V519">
            <v>0</v>
          </cell>
          <cell r="X519" t="str">
            <v>UPH</v>
          </cell>
          <cell r="Z519">
            <v>0</v>
          </cell>
          <cell r="AB519">
            <v>0</v>
          </cell>
          <cell r="AC519">
            <v>0</v>
          </cell>
          <cell r="AD519">
            <v>0</v>
          </cell>
          <cell r="AE519">
            <v>0</v>
          </cell>
          <cell r="AF519" t="e">
            <v>#REF!</v>
          </cell>
          <cell r="AH519" t="str">
            <v>MAT</v>
          </cell>
          <cell r="AJ519">
            <v>0</v>
          </cell>
          <cell r="AK519">
            <v>0</v>
          </cell>
          <cell r="AL519">
            <v>0</v>
          </cell>
          <cell r="AM519">
            <v>0</v>
          </cell>
          <cell r="AN519">
            <v>0</v>
          </cell>
          <cell r="AO519" t="e">
            <v>#REF!</v>
          </cell>
          <cell r="AP519" t="e">
            <v>#REF!</v>
          </cell>
          <cell r="AS519">
            <v>0</v>
          </cell>
        </row>
        <row r="520">
          <cell r="A520" t="e">
            <v>#REF!</v>
          </cell>
          <cell r="B520" t="str">
            <v>ALT</v>
          </cell>
          <cell r="I520">
            <v>0</v>
          </cell>
          <cell r="N520">
            <v>0</v>
          </cell>
          <cell r="P520">
            <v>0</v>
          </cell>
          <cell r="Q520">
            <v>0</v>
          </cell>
          <cell r="R520">
            <v>0</v>
          </cell>
          <cell r="T520">
            <v>0</v>
          </cell>
          <cell r="U520">
            <v>0</v>
          </cell>
          <cell r="V520">
            <v>0</v>
          </cell>
          <cell r="X520" t="str">
            <v>UPH</v>
          </cell>
          <cell r="Z520">
            <v>0</v>
          </cell>
          <cell r="AB520">
            <v>0</v>
          </cell>
          <cell r="AC520">
            <v>0</v>
          </cell>
          <cell r="AD520">
            <v>0</v>
          </cell>
          <cell r="AE520">
            <v>0</v>
          </cell>
          <cell r="AF520" t="e">
            <v>#REF!</v>
          </cell>
          <cell r="AH520" t="str">
            <v>MAT</v>
          </cell>
          <cell r="AJ520">
            <v>0</v>
          </cell>
          <cell r="AK520">
            <v>0</v>
          </cell>
          <cell r="AL520">
            <v>0</v>
          </cell>
          <cell r="AM520">
            <v>0</v>
          </cell>
          <cell r="AN520">
            <v>0</v>
          </cell>
          <cell r="AO520" t="e">
            <v>#REF!</v>
          </cell>
          <cell r="AP520" t="e">
            <v>#REF!</v>
          </cell>
          <cell r="AS520">
            <v>0</v>
          </cell>
        </row>
        <row r="521">
          <cell r="A521" t="e">
            <v>#REF!</v>
          </cell>
          <cell r="B521" t="str">
            <v>ALT</v>
          </cell>
          <cell r="I521">
            <v>0</v>
          </cell>
          <cell r="N521">
            <v>0</v>
          </cell>
          <cell r="P521">
            <v>0</v>
          </cell>
          <cell r="Q521">
            <v>0</v>
          </cell>
          <cell r="R521">
            <v>0</v>
          </cell>
          <cell r="T521">
            <v>0</v>
          </cell>
          <cell r="U521">
            <v>0</v>
          </cell>
          <cell r="V521">
            <v>0</v>
          </cell>
          <cell r="X521" t="str">
            <v>UPH</v>
          </cell>
          <cell r="Z521">
            <v>0</v>
          </cell>
          <cell r="AB521">
            <v>0</v>
          </cell>
          <cell r="AC521">
            <v>0</v>
          </cell>
          <cell r="AD521">
            <v>0</v>
          </cell>
          <cell r="AE521">
            <v>0</v>
          </cell>
          <cell r="AF521" t="e">
            <v>#REF!</v>
          </cell>
          <cell r="AH521" t="str">
            <v>MAT</v>
          </cell>
          <cell r="AJ521">
            <v>0</v>
          </cell>
          <cell r="AK521">
            <v>0</v>
          </cell>
          <cell r="AL521">
            <v>0</v>
          </cell>
          <cell r="AM521">
            <v>0</v>
          </cell>
          <cell r="AN521">
            <v>0</v>
          </cell>
          <cell r="AO521" t="e">
            <v>#REF!</v>
          </cell>
          <cell r="AP521" t="e">
            <v>#REF!</v>
          </cell>
          <cell r="AS521">
            <v>0</v>
          </cell>
        </row>
        <row r="522">
          <cell r="A522" t="e">
            <v>#REF!</v>
          </cell>
          <cell r="B522" t="str">
            <v>ALT</v>
          </cell>
          <cell r="I522">
            <v>0</v>
          </cell>
          <cell r="N522">
            <v>0</v>
          </cell>
          <cell r="P522">
            <v>0</v>
          </cell>
          <cell r="Q522">
            <v>0</v>
          </cell>
          <cell r="R522">
            <v>0</v>
          </cell>
          <cell r="T522">
            <v>0</v>
          </cell>
          <cell r="U522">
            <v>0</v>
          </cell>
          <cell r="V522">
            <v>0</v>
          </cell>
          <cell r="X522" t="str">
            <v>UPH</v>
          </cell>
          <cell r="Z522">
            <v>0</v>
          </cell>
          <cell r="AB522">
            <v>0</v>
          </cell>
          <cell r="AC522">
            <v>0</v>
          </cell>
          <cell r="AD522">
            <v>0</v>
          </cell>
          <cell r="AE522">
            <v>0</v>
          </cell>
          <cell r="AF522" t="e">
            <v>#REF!</v>
          </cell>
          <cell r="AH522" t="str">
            <v>MAT</v>
          </cell>
          <cell r="AJ522">
            <v>0</v>
          </cell>
          <cell r="AK522">
            <v>0</v>
          </cell>
          <cell r="AL522">
            <v>0</v>
          </cell>
          <cell r="AM522">
            <v>0</v>
          </cell>
          <cell r="AN522">
            <v>0</v>
          </cell>
          <cell r="AO522" t="e">
            <v>#REF!</v>
          </cell>
          <cell r="AP522" t="e">
            <v>#REF!</v>
          </cell>
          <cell r="AS522">
            <v>0</v>
          </cell>
        </row>
        <row r="523">
          <cell r="A523">
            <v>19000</v>
          </cell>
          <cell r="B523" t="e">
            <v>#N/A</v>
          </cell>
          <cell r="D523" t="e">
            <v>#N/A</v>
          </cell>
          <cell r="F523" t="e">
            <v>#N/A</v>
          </cell>
          <cell r="G523" t="e">
            <v>#N/A</v>
          </cell>
          <cell r="I523" t="str">
            <v xml:space="preserve">                                                                                                                                                                                                                                                               </v>
          </cell>
          <cell r="J523" t="e">
            <v>#N/A</v>
          </cell>
          <cell r="K523">
            <v>7</v>
          </cell>
          <cell r="L523">
            <v>1</v>
          </cell>
          <cell r="M523" t="e">
            <v>#N/A</v>
          </cell>
          <cell r="S523">
            <v>40</v>
          </cell>
          <cell r="T523" t="e">
            <v>#N/A</v>
          </cell>
          <cell r="U523" t="e">
            <v>#N/A</v>
          </cell>
          <cell r="V523" t="e">
            <v>#N/A</v>
          </cell>
          <cell r="X523" t="e">
            <v>#N/A</v>
          </cell>
          <cell r="Z523" t="str">
            <v>Prod./Jam :</v>
          </cell>
          <cell r="AA523">
            <v>40</v>
          </cell>
          <cell r="AB523">
            <v>40</v>
          </cell>
          <cell r="AC523">
            <v>1</v>
          </cell>
          <cell r="AE523">
            <v>1351.72</v>
          </cell>
          <cell r="AF523" t="e">
            <v>#N/A</v>
          </cell>
          <cell r="AH523" t="e">
            <v>#N/A</v>
          </cell>
          <cell r="AN523">
            <v>403907.69</v>
          </cell>
          <cell r="AO523" t="e">
            <v>#N/A</v>
          </cell>
          <cell r="AU523" t="e">
            <v>#N/A</v>
          </cell>
          <cell r="AV523" t="e">
            <v>#N/A</v>
          </cell>
        </row>
        <row r="524">
          <cell r="A524">
            <v>19010</v>
          </cell>
          <cell r="B524">
            <v>670</v>
          </cell>
          <cell r="I524" t="str">
            <v>Wheel Loader 1.4 m3</v>
          </cell>
          <cell r="N524">
            <v>40</v>
          </cell>
          <cell r="O524">
            <v>1</v>
          </cell>
          <cell r="P524" t="e">
            <v>#N/A</v>
          </cell>
          <cell r="Q524" t="e">
            <v>#N/A</v>
          </cell>
          <cell r="R524" t="e">
            <v>#N/A</v>
          </cell>
          <cell r="S524">
            <v>40</v>
          </cell>
          <cell r="T524">
            <v>314915</v>
          </cell>
          <cell r="U524" t="e">
            <v>#N/A</v>
          </cell>
          <cell r="V524" t="e">
            <v>#N/A</v>
          </cell>
          <cell r="X524">
            <v>10</v>
          </cell>
          <cell r="Z524" t="str">
            <v>Mandor</v>
          </cell>
          <cell r="AA524">
            <v>0.5</v>
          </cell>
          <cell r="AB524">
            <v>7.1428571428571425E-2</v>
          </cell>
          <cell r="AC524">
            <v>1.6999999999999999E-3</v>
          </cell>
          <cell r="AD524">
            <v>39900</v>
          </cell>
          <cell r="AE524">
            <v>67.83</v>
          </cell>
          <cell r="AF524" t="e">
            <v>#N/A</v>
          </cell>
          <cell r="AH524">
            <v>960</v>
          </cell>
          <cell r="AJ524" t="str">
            <v>Asphalt</v>
          </cell>
          <cell r="AK524" t="str">
            <v>kg</v>
          </cell>
          <cell r="AL524">
            <v>121.55719999999999</v>
          </cell>
          <cell r="AM524">
            <v>2565</v>
          </cell>
          <cell r="AN524">
            <v>311794.21000000002</v>
          </cell>
          <cell r="AO524" t="e">
            <v>#N/A</v>
          </cell>
          <cell r="AP524" t="e">
            <v>#N/A</v>
          </cell>
          <cell r="AQ524">
            <v>121.55725</v>
          </cell>
          <cell r="AR524">
            <v>2259.045918367347</v>
          </cell>
          <cell r="AS524">
            <v>303.75</v>
          </cell>
          <cell r="AT524">
            <v>12150</v>
          </cell>
        </row>
        <row r="525">
          <cell r="A525">
            <v>19020</v>
          </cell>
          <cell r="B525">
            <v>1560</v>
          </cell>
          <cell r="I525" t="str">
            <v>Dump Truck 12 t</v>
          </cell>
          <cell r="N525">
            <v>12.25</v>
          </cell>
          <cell r="O525">
            <v>1</v>
          </cell>
          <cell r="P525" t="e">
            <v>#N/A</v>
          </cell>
          <cell r="Q525" t="e">
            <v>#N/A</v>
          </cell>
          <cell r="R525" t="e">
            <v>#N/A</v>
          </cell>
          <cell r="S525">
            <v>12.25</v>
          </cell>
          <cell r="T525">
            <v>190890</v>
          </cell>
          <cell r="U525" t="e">
            <v>#N/A</v>
          </cell>
          <cell r="V525" t="e">
            <v>#N/A</v>
          </cell>
          <cell r="X525">
            <v>120</v>
          </cell>
          <cell r="Z525" t="str">
            <v>Kepala Tukang</v>
          </cell>
          <cell r="AA525">
            <v>0.75</v>
          </cell>
          <cell r="AB525">
            <v>0.10714285714285714</v>
          </cell>
          <cell r="AC525">
            <v>2.5999999999999999E-3</v>
          </cell>
          <cell r="AD525">
            <v>34200</v>
          </cell>
          <cell r="AE525">
            <v>88.92</v>
          </cell>
          <cell r="AF525" t="e">
            <v>#N/A</v>
          </cell>
          <cell r="AH525">
            <v>910</v>
          </cell>
          <cell r="AJ525" t="str">
            <v>Agregate Kasar</v>
          </cell>
          <cell r="AK525" t="str">
            <v>m3</v>
          </cell>
          <cell r="AL525">
            <v>0.54420000000000002</v>
          </cell>
          <cell r="AM525">
            <v>85500</v>
          </cell>
          <cell r="AN525">
            <v>46529.1</v>
          </cell>
          <cell r="AO525" t="e">
            <v>#N/A</v>
          </cell>
          <cell r="AP525" t="e">
            <v>#N/A</v>
          </cell>
          <cell r="AQ525">
            <v>0.54425699999999988</v>
          </cell>
          <cell r="AS525">
            <v>969.7959183673471</v>
          </cell>
          <cell r="AT525">
            <v>11880.000000000002</v>
          </cell>
        </row>
        <row r="526">
          <cell r="A526">
            <v>19030</v>
          </cell>
          <cell r="B526">
            <v>1270</v>
          </cell>
          <cell r="I526" t="str">
            <v>Tandem Roller 6 t</v>
          </cell>
          <cell r="N526">
            <v>40</v>
          </cell>
          <cell r="O526">
            <v>1</v>
          </cell>
          <cell r="P526" t="e">
            <v>#N/A</v>
          </cell>
          <cell r="Q526" t="e">
            <v>#N/A</v>
          </cell>
          <cell r="R526" t="e">
            <v>#N/A</v>
          </cell>
          <cell r="S526">
            <v>40</v>
          </cell>
          <cell r="T526">
            <v>165165</v>
          </cell>
          <cell r="U526" t="e">
            <v>#N/A</v>
          </cell>
          <cell r="V526" t="e">
            <v>#N/A</v>
          </cell>
          <cell r="X526">
            <v>110</v>
          </cell>
          <cell r="Z526" t="str">
            <v>Tukang</v>
          </cell>
          <cell r="AA526">
            <v>2</v>
          </cell>
          <cell r="AB526">
            <v>0.2857142857142857</v>
          </cell>
          <cell r="AC526">
            <v>7.1000000000000004E-3</v>
          </cell>
          <cell r="AD526">
            <v>28000</v>
          </cell>
          <cell r="AE526">
            <v>198.8</v>
          </cell>
          <cell r="AF526" t="e">
            <v>#N/A</v>
          </cell>
          <cell r="AH526">
            <v>930</v>
          </cell>
          <cell r="AJ526" t="str">
            <v>Agregate Halus</v>
          </cell>
          <cell r="AK526" t="str">
            <v>m3</v>
          </cell>
          <cell r="AL526">
            <v>0.41339999999999999</v>
          </cell>
          <cell r="AM526">
            <v>85500</v>
          </cell>
          <cell r="AN526">
            <v>35345.699999999997</v>
          </cell>
          <cell r="AO526" t="e">
            <v>#N/A</v>
          </cell>
          <cell r="AP526" t="e">
            <v>#N/A</v>
          </cell>
          <cell r="AQ526">
            <v>0.41344949999999997</v>
          </cell>
          <cell r="AS526">
            <v>270</v>
          </cell>
          <cell r="AT526">
            <v>10800</v>
          </cell>
        </row>
        <row r="527">
          <cell r="A527">
            <v>19040</v>
          </cell>
          <cell r="B527">
            <v>1350</v>
          </cell>
          <cell r="I527" t="str">
            <v>Tire Roller 8 t</v>
          </cell>
          <cell r="N527">
            <v>40</v>
          </cell>
          <cell r="O527">
            <v>1</v>
          </cell>
          <cell r="P527" t="e">
            <v>#N/A</v>
          </cell>
          <cell r="Q527" t="e">
            <v>#N/A</v>
          </cell>
          <cell r="R527" t="e">
            <v>#N/A</v>
          </cell>
          <cell r="S527">
            <v>40</v>
          </cell>
          <cell r="T527">
            <v>159020</v>
          </cell>
          <cell r="U527" t="e">
            <v>#N/A</v>
          </cell>
          <cell r="V527" t="e">
            <v>#N/A</v>
          </cell>
          <cell r="X527">
            <v>100</v>
          </cell>
          <cell r="Z527" t="str">
            <v>Pekerja</v>
          </cell>
          <cell r="AA527">
            <v>12</v>
          </cell>
          <cell r="AB527">
            <v>1.7142857142857142</v>
          </cell>
          <cell r="AC527">
            <v>4.2799999999999998E-2</v>
          </cell>
          <cell r="AD527">
            <v>23275</v>
          </cell>
          <cell r="AE527">
            <v>996.17</v>
          </cell>
          <cell r="AF527" t="e">
            <v>#N/A</v>
          </cell>
          <cell r="AH527">
            <v>980</v>
          </cell>
          <cell r="AJ527" t="str">
            <v>Filler</v>
          </cell>
          <cell r="AK527" t="str">
            <v>kg</v>
          </cell>
          <cell r="AL527">
            <v>107.7756</v>
          </cell>
          <cell r="AM527">
            <v>95</v>
          </cell>
          <cell r="AN527">
            <v>10238.68</v>
          </cell>
          <cell r="AO527" t="e">
            <v>#N/A</v>
          </cell>
          <cell r="AP527" t="e">
            <v>#N/A</v>
          </cell>
          <cell r="AQ527">
            <v>107.7756</v>
          </cell>
          <cell r="AS527">
            <v>202.5</v>
          </cell>
          <cell r="AT527">
            <v>8100</v>
          </cell>
        </row>
        <row r="528">
          <cell r="A528">
            <v>19050</v>
          </cell>
          <cell r="B528">
            <v>1820</v>
          </cell>
          <cell r="I528" t="str">
            <v>Asphalt Finisher 4 m</v>
          </cell>
          <cell r="N528">
            <v>40</v>
          </cell>
          <cell r="O528">
            <v>1</v>
          </cell>
          <cell r="P528" t="e">
            <v>#N/A</v>
          </cell>
          <cell r="Q528" t="e">
            <v>#N/A</v>
          </cell>
          <cell r="R528" t="e">
            <v>#N/A</v>
          </cell>
          <cell r="S528">
            <v>40</v>
          </cell>
          <cell r="T528">
            <v>136855</v>
          </cell>
          <cell r="U528" t="e">
            <v>#N/A</v>
          </cell>
          <cell r="V528" t="e">
            <v>#N/A</v>
          </cell>
          <cell r="X528" t="str">
            <v>UPH</v>
          </cell>
          <cell r="Z528">
            <v>0</v>
          </cell>
          <cell r="AB528">
            <v>0</v>
          </cell>
          <cell r="AC528">
            <v>0</v>
          </cell>
          <cell r="AD528">
            <v>0</v>
          </cell>
          <cell r="AE528">
            <v>0</v>
          </cell>
          <cell r="AF528" t="e">
            <v>#N/A</v>
          </cell>
          <cell r="AH528" t="str">
            <v>MAT</v>
          </cell>
          <cell r="AJ528">
            <v>0</v>
          </cell>
          <cell r="AK528">
            <v>0</v>
          </cell>
          <cell r="AL528">
            <v>0</v>
          </cell>
          <cell r="AM528">
            <v>0</v>
          </cell>
          <cell r="AN528">
            <v>0</v>
          </cell>
          <cell r="AO528" t="e">
            <v>#N/A</v>
          </cell>
          <cell r="AP528" t="e">
            <v>#N/A</v>
          </cell>
          <cell r="AS528">
            <v>151.875</v>
          </cell>
          <cell r="AT528">
            <v>6075</v>
          </cell>
        </row>
        <row r="529">
          <cell r="A529">
            <v>19060</v>
          </cell>
          <cell r="B529">
            <v>1720</v>
          </cell>
          <cell r="I529" t="str">
            <v>Generator Set 300 Kva</v>
          </cell>
          <cell r="N529">
            <v>40</v>
          </cell>
          <cell r="O529">
            <v>1</v>
          </cell>
          <cell r="P529" t="e">
            <v>#N/A</v>
          </cell>
          <cell r="Q529" t="e">
            <v>#N/A</v>
          </cell>
          <cell r="R529" t="e">
            <v>#N/A</v>
          </cell>
          <cell r="S529">
            <v>40</v>
          </cell>
          <cell r="T529">
            <v>184575</v>
          </cell>
          <cell r="U529" t="e">
            <v>#N/A</v>
          </cell>
          <cell r="V529" t="e">
            <v>#N/A</v>
          </cell>
          <cell r="X529" t="str">
            <v>UPH</v>
          </cell>
          <cell r="Z529">
            <v>0</v>
          </cell>
          <cell r="AB529">
            <v>0</v>
          </cell>
          <cell r="AC529">
            <v>0</v>
          </cell>
          <cell r="AD529">
            <v>0</v>
          </cell>
          <cell r="AE529">
            <v>0</v>
          </cell>
          <cell r="AF529" t="e">
            <v>#N/A</v>
          </cell>
          <cell r="AH529" t="str">
            <v>MAT</v>
          </cell>
          <cell r="AJ529">
            <v>0</v>
          </cell>
          <cell r="AK529">
            <v>0</v>
          </cell>
          <cell r="AL529">
            <v>0</v>
          </cell>
          <cell r="AM529">
            <v>0</v>
          </cell>
          <cell r="AN529">
            <v>0</v>
          </cell>
          <cell r="AO529" t="e">
            <v>#N/A</v>
          </cell>
          <cell r="AP529" t="e">
            <v>#N/A</v>
          </cell>
          <cell r="AS529">
            <v>361.12499999999994</v>
          </cell>
          <cell r="AT529">
            <v>14444.999999999998</v>
          </cell>
        </row>
        <row r="530">
          <cell r="A530">
            <v>19070</v>
          </cell>
          <cell r="B530">
            <v>1880</v>
          </cell>
          <cell r="I530" t="str">
            <v>Asphalt Mixing Plant 80 t/hr</v>
          </cell>
          <cell r="N530">
            <v>40</v>
          </cell>
          <cell r="O530">
            <v>1</v>
          </cell>
          <cell r="P530" t="e">
            <v>#N/A</v>
          </cell>
          <cell r="Q530" t="e">
            <v>#N/A</v>
          </cell>
          <cell r="R530" t="e">
            <v>#N/A</v>
          </cell>
          <cell r="S530">
            <v>40</v>
          </cell>
          <cell r="T530">
            <v>553850</v>
          </cell>
          <cell r="U530" t="e">
            <v>#N/A</v>
          </cell>
          <cell r="V530" t="e">
            <v>#N/A</v>
          </cell>
          <cell r="X530" t="str">
            <v>UPH</v>
          </cell>
          <cell r="Z530">
            <v>0</v>
          </cell>
          <cell r="AB530">
            <v>0</v>
          </cell>
          <cell r="AC530">
            <v>0</v>
          </cell>
          <cell r="AD530">
            <v>0</v>
          </cell>
          <cell r="AE530">
            <v>0</v>
          </cell>
          <cell r="AF530" t="e">
            <v>#N/A</v>
          </cell>
          <cell r="AH530" t="str">
            <v>MAT</v>
          </cell>
          <cell r="AJ530">
            <v>0</v>
          </cell>
          <cell r="AK530">
            <v>0</v>
          </cell>
          <cell r="AL530">
            <v>0</v>
          </cell>
          <cell r="AM530">
            <v>0</v>
          </cell>
          <cell r="AN530">
            <v>0</v>
          </cell>
          <cell r="AO530" t="e">
            <v>#N/A</v>
          </cell>
          <cell r="AP530" t="e">
            <v>#N/A</v>
          </cell>
          <cell r="AS530">
            <v>0</v>
          </cell>
          <cell r="AT530">
            <v>0</v>
          </cell>
        </row>
        <row r="531">
          <cell r="A531">
            <v>19080</v>
          </cell>
          <cell r="B531" t="str">
            <v>ALT</v>
          </cell>
          <cell r="I531">
            <v>0</v>
          </cell>
          <cell r="N531">
            <v>0</v>
          </cell>
          <cell r="P531">
            <v>0</v>
          </cell>
          <cell r="Q531">
            <v>0</v>
          </cell>
          <cell r="R531" t="e">
            <v>#N/A</v>
          </cell>
          <cell r="T531">
            <v>0</v>
          </cell>
          <cell r="U531">
            <v>0</v>
          </cell>
          <cell r="V531">
            <v>0</v>
          </cell>
          <cell r="X531" t="str">
            <v>UPH</v>
          </cell>
          <cell r="Z531">
            <v>0</v>
          </cell>
          <cell r="AB531">
            <v>0</v>
          </cell>
          <cell r="AC531">
            <v>0</v>
          </cell>
          <cell r="AD531">
            <v>0</v>
          </cell>
          <cell r="AE531">
            <v>0</v>
          </cell>
          <cell r="AF531" t="e">
            <v>#N/A</v>
          </cell>
          <cell r="AH531" t="str">
            <v>MAT</v>
          </cell>
          <cell r="AJ531">
            <v>0</v>
          </cell>
          <cell r="AK531">
            <v>0</v>
          </cell>
          <cell r="AL531">
            <v>0</v>
          </cell>
          <cell r="AM531">
            <v>0</v>
          </cell>
          <cell r="AN531">
            <v>0</v>
          </cell>
          <cell r="AO531" t="e">
            <v>#N/A</v>
          </cell>
          <cell r="AP531" t="e">
            <v>#N/A</v>
          </cell>
          <cell r="AS531">
            <v>0</v>
          </cell>
        </row>
        <row r="532">
          <cell r="A532">
            <v>19090</v>
          </cell>
          <cell r="B532" t="str">
            <v>ALT</v>
          </cell>
          <cell r="I532">
            <v>0</v>
          </cell>
          <cell r="N532">
            <v>0</v>
          </cell>
          <cell r="P532">
            <v>0</v>
          </cell>
          <cell r="Q532">
            <v>0</v>
          </cell>
          <cell r="R532" t="e">
            <v>#N/A</v>
          </cell>
          <cell r="T532">
            <v>0</v>
          </cell>
          <cell r="U532">
            <v>0</v>
          </cell>
          <cell r="V532">
            <v>0</v>
          </cell>
          <cell r="X532" t="str">
            <v>UPH</v>
          </cell>
          <cell r="Z532">
            <v>0</v>
          </cell>
          <cell r="AB532">
            <v>0</v>
          </cell>
          <cell r="AC532">
            <v>0</v>
          </cell>
          <cell r="AD532">
            <v>0</v>
          </cell>
          <cell r="AE532">
            <v>0</v>
          </cell>
          <cell r="AF532" t="e">
            <v>#N/A</v>
          </cell>
          <cell r="AH532" t="str">
            <v>MAT</v>
          </cell>
          <cell r="AJ532">
            <v>0</v>
          </cell>
          <cell r="AK532">
            <v>0</v>
          </cell>
          <cell r="AL532">
            <v>0</v>
          </cell>
          <cell r="AM532">
            <v>0</v>
          </cell>
          <cell r="AN532">
            <v>0</v>
          </cell>
          <cell r="AO532" t="e">
            <v>#N/A</v>
          </cell>
          <cell r="AP532" t="e">
            <v>#N/A</v>
          </cell>
          <cell r="AS532">
            <v>0</v>
          </cell>
        </row>
        <row r="533">
          <cell r="A533">
            <v>19100</v>
          </cell>
          <cell r="B533" t="str">
            <v>ALT</v>
          </cell>
          <cell r="I533">
            <v>0</v>
          </cell>
          <cell r="N533">
            <v>0</v>
          </cell>
          <cell r="P533">
            <v>0</v>
          </cell>
          <cell r="Q533">
            <v>0</v>
          </cell>
          <cell r="R533" t="e">
            <v>#N/A</v>
          </cell>
          <cell r="T533">
            <v>0</v>
          </cell>
          <cell r="U533">
            <v>0</v>
          </cell>
          <cell r="V533">
            <v>0</v>
          </cell>
          <cell r="X533" t="str">
            <v>UPH</v>
          </cell>
          <cell r="Z533">
            <v>0</v>
          </cell>
          <cell r="AB533">
            <v>0</v>
          </cell>
          <cell r="AC533">
            <v>0</v>
          </cell>
          <cell r="AD533">
            <v>0</v>
          </cell>
          <cell r="AE533">
            <v>0</v>
          </cell>
          <cell r="AF533" t="e">
            <v>#N/A</v>
          </cell>
          <cell r="AH533" t="str">
            <v>MAT</v>
          </cell>
          <cell r="AJ533">
            <v>0</v>
          </cell>
          <cell r="AK533">
            <v>0</v>
          </cell>
          <cell r="AL533">
            <v>0</v>
          </cell>
          <cell r="AM533">
            <v>0</v>
          </cell>
          <cell r="AN533">
            <v>0</v>
          </cell>
          <cell r="AO533" t="e">
            <v>#N/A</v>
          </cell>
          <cell r="AP533" t="e">
            <v>#N/A</v>
          </cell>
          <cell r="AS533">
            <v>0</v>
          </cell>
        </row>
        <row r="534">
          <cell r="A534">
            <v>19110</v>
          </cell>
          <cell r="B534" t="str">
            <v>ALT</v>
          </cell>
          <cell r="I534">
            <v>0</v>
          </cell>
          <cell r="N534">
            <v>0</v>
          </cell>
          <cell r="P534">
            <v>0</v>
          </cell>
          <cell r="Q534">
            <v>0</v>
          </cell>
          <cell r="R534" t="e">
            <v>#N/A</v>
          </cell>
          <cell r="T534">
            <v>0</v>
          </cell>
          <cell r="U534">
            <v>0</v>
          </cell>
          <cell r="V534">
            <v>0</v>
          </cell>
          <cell r="X534" t="str">
            <v>UPH</v>
          </cell>
          <cell r="Z534">
            <v>0</v>
          </cell>
          <cell r="AB534">
            <v>0</v>
          </cell>
          <cell r="AC534">
            <v>0</v>
          </cell>
          <cell r="AD534">
            <v>0</v>
          </cell>
          <cell r="AE534">
            <v>0</v>
          </cell>
          <cell r="AF534" t="e">
            <v>#N/A</v>
          </cell>
          <cell r="AH534" t="str">
            <v>MAT</v>
          </cell>
          <cell r="AJ534">
            <v>0</v>
          </cell>
          <cell r="AK534">
            <v>0</v>
          </cell>
          <cell r="AL534">
            <v>0</v>
          </cell>
          <cell r="AM534">
            <v>0</v>
          </cell>
          <cell r="AN534">
            <v>0</v>
          </cell>
          <cell r="AO534" t="e">
            <v>#N/A</v>
          </cell>
          <cell r="AP534" t="e">
            <v>#N/A</v>
          </cell>
          <cell r="AS534">
            <v>0</v>
          </cell>
        </row>
        <row r="535">
          <cell r="A535">
            <v>19120</v>
          </cell>
          <cell r="B535" t="str">
            <v>ALT</v>
          </cell>
          <cell r="I535">
            <v>0</v>
          </cell>
          <cell r="N535">
            <v>0</v>
          </cell>
          <cell r="P535">
            <v>0</v>
          </cell>
          <cell r="Q535">
            <v>0</v>
          </cell>
          <cell r="R535" t="e">
            <v>#N/A</v>
          </cell>
          <cell r="T535">
            <v>0</v>
          </cell>
          <cell r="U535">
            <v>0</v>
          </cell>
          <cell r="V535">
            <v>0</v>
          </cell>
          <cell r="X535" t="str">
            <v>UPH</v>
          </cell>
          <cell r="Z535">
            <v>0</v>
          </cell>
          <cell r="AB535">
            <v>0</v>
          </cell>
          <cell r="AC535">
            <v>0</v>
          </cell>
          <cell r="AD535">
            <v>0</v>
          </cell>
          <cell r="AE535">
            <v>0</v>
          </cell>
          <cell r="AF535" t="e">
            <v>#N/A</v>
          </cell>
          <cell r="AH535" t="str">
            <v>MAT</v>
          </cell>
          <cell r="AJ535">
            <v>0</v>
          </cell>
          <cell r="AK535">
            <v>0</v>
          </cell>
          <cell r="AL535">
            <v>0</v>
          </cell>
          <cell r="AM535">
            <v>0</v>
          </cell>
          <cell r="AN535">
            <v>0</v>
          </cell>
          <cell r="AO535" t="e">
            <v>#N/A</v>
          </cell>
          <cell r="AP535" t="e">
            <v>#N/A</v>
          </cell>
          <cell r="AS535">
            <v>0</v>
          </cell>
        </row>
        <row r="536">
          <cell r="A536">
            <v>19130</v>
          </cell>
          <cell r="B536" t="str">
            <v>ALT</v>
          </cell>
          <cell r="I536">
            <v>0</v>
          </cell>
          <cell r="N536">
            <v>0</v>
          </cell>
          <cell r="P536">
            <v>0</v>
          </cell>
          <cell r="Q536">
            <v>0</v>
          </cell>
          <cell r="R536" t="e">
            <v>#N/A</v>
          </cell>
          <cell r="T536">
            <v>0</v>
          </cell>
          <cell r="U536">
            <v>0</v>
          </cell>
          <cell r="V536">
            <v>0</v>
          </cell>
          <cell r="X536" t="str">
            <v>UPH</v>
          </cell>
          <cell r="Z536">
            <v>0</v>
          </cell>
          <cell r="AB536">
            <v>0</v>
          </cell>
          <cell r="AC536">
            <v>0</v>
          </cell>
          <cell r="AD536">
            <v>0</v>
          </cell>
          <cell r="AE536">
            <v>0</v>
          </cell>
          <cell r="AF536" t="e">
            <v>#N/A</v>
          </cell>
          <cell r="AH536" t="str">
            <v>MAT</v>
          </cell>
          <cell r="AJ536">
            <v>0</v>
          </cell>
          <cell r="AK536">
            <v>0</v>
          </cell>
          <cell r="AL536">
            <v>0</v>
          </cell>
          <cell r="AM536">
            <v>0</v>
          </cell>
          <cell r="AN536">
            <v>0</v>
          </cell>
          <cell r="AO536" t="e">
            <v>#N/A</v>
          </cell>
          <cell r="AP536" t="e">
            <v>#N/A</v>
          </cell>
          <cell r="AS536">
            <v>0</v>
          </cell>
        </row>
        <row r="537">
          <cell r="A537">
            <v>19140</v>
          </cell>
          <cell r="B537" t="str">
            <v>ALT</v>
          </cell>
          <cell r="I537">
            <v>0</v>
          </cell>
          <cell r="N537">
            <v>0</v>
          </cell>
          <cell r="P537">
            <v>0</v>
          </cell>
          <cell r="Q537">
            <v>0</v>
          </cell>
          <cell r="R537" t="e">
            <v>#N/A</v>
          </cell>
          <cell r="T537">
            <v>0</v>
          </cell>
          <cell r="U537">
            <v>0</v>
          </cell>
          <cell r="V537">
            <v>0</v>
          </cell>
          <cell r="X537" t="str">
            <v>UPH</v>
          </cell>
          <cell r="Z537">
            <v>0</v>
          </cell>
          <cell r="AB537">
            <v>0</v>
          </cell>
          <cell r="AC537">
            <v>0</v>
          </cell>
          <cell r="AD537">
            <v>0</v>
          </cell>
          <cell r="AE537">
            <v>0</v>
          </cell>
          <cell r="AF537" t="e">
            <v>#N/A</v>
          </cell>
          <cell r="AH537" t="str">
            <v>MAT</v>
          </cell>
          <cell r="AJ537">
            <v>0</v>
          </cell>
          <cell r="AK537">
            <v>0</v>
          </cell>
          <cell r="AL537">
            <v>0</v>
          </cell>
          <cell r="AM537">
            <v>0</v>
          </cell>
          <cell r="AN537">
            <v>0</v>
          </cell>
          <cell r="AO537" t="e">
            <v>#N/A</v>
          </cell>
          <cell r="AP537" t="e">
            <v>#N/A</v>
          </cell>
          <cell r="AS537">
            <v>0</v>
          </cell>
        </row>
        <row r="538">
          <cell r="A538">
            <v>19150</v>
          </cell>
          <cell r="B538" t="str">
            <v>ALT</v>
          </cell>
          <cell r="I538">
            <v>0</v>
          </cell>
          <cell r="N538">
            <v>0</v>
          </cell>
          <cell r="P538">
            <v>0</v>
          </cell>
          <cell r="Q538">
            <v>0</v>
          </cell>
          <cell r="R538" t="e">
            <v>#N/A</v>
          </cell>
          <cell r="T538">
            <v>0</v>
          </cell>
          <cell r="U538">
            <v>0</v>
          </cell>
          <cell r="V538">
            <v>0</v>
          </cell>
          <cell r="X538" t="str">
            <v>UPH</v>
          </cell>
          <cell r="Z538">
            <v>0</v>
          </cell>
          <cell r="AB538">
            <v>0</v>
          </cell>
          <cell r="AC538">
            <v>0</v>
          </cell>
          <cell r="AD538">
            <v>0</v>
          </cell>
          <cell r="AE538">
            <v>0</v>
          </cell>
          <cell r="AF538" t="e">
            <v>#N/A</v>
          </cell>
          <cell r="AH538" t="str">
            <v>MAT</v>
          </cell>
          <cell r="AJ538">
            <v>0</v>
          </cell>
          <cell r="AK538">
            <v>0</v>
          </cell>
          <cell r="AL538">
            <v>0</v>
          </cell>
          <cell r="AM538">
            <v>0</v>
          </cell>
          <cell r="AN538">
            <v>0</v>
          </cell>
          <cell r="AO538" t="e">
            <v>#N/A</v>
          </cell>
          <cell r="AP538" t="e">
            <v>#N/A</v>
          </cell>
          <cell r="AS538">
            <v>0</v>
          </cell>
        </row>
        <row r="539">
          <cell r="A539">
            <v>20000</v>
          </cell>
          <cell r="B539" t="e">
            <v>#N/A</v>
          </cell>
          <cell r="D539" t="e">
            <v>#N/A</v>
          </cell>
          <cell r="F539" t="e">
            <v>#N/A</v>
          </cell>
          <cell r="G539" t="e">
            <v>#N/A</v>
          </cell>
          <cell r="I539" t="str">
            <v xml:space="preserve">                                                                                                                                                                                                                                                               </v>
          </cell>
          <cell r="J539">
            <v>10</v>
          </cell>
          <cell r="K539">
            <v>7</v>
          </cell>
          <cell r="L539">
            <v>1</v>
          </cell>
          <cell r="M539">
            <v>70</v>
          </cell>
          <cell r="S539">
            <v>42</v>
          </cell>
          <cell r="T539" t="e">
            <v>#N/A</v>
          </cell>
          <cell r="U539" t="e">
            <v>#N/A</v>
          </cell>
          <cell r="V539" t="e">
            <v>#N/A</v>
          </cell>
          <cell r="X539" t="e">
            <v>#N/A</v>
          </cell>
          <cell r="Z539" t="str">
            <v>Prod./Jam :</v>
          </cell>
          <cell r="AA539">
            <v>42</v>
          </cell>
          <cell r="AB539">
            <v>42</v>
          </cell>
          <cell r="AC539">
            <v>1</v>
          </cell>
          <cell r="AE539">
            <v>1293.3499999999999</v>
          </cell>
          <cell r="AF539" t="e">
            <v>#N/A</v>
          </cell>
          <cell r="AH539" t="e">
            <v>#N/A</v>
          </cell>
          <cell r="AN539">
            <v>389044.10999999993</v>
          </cell>
          <cell r="AO539" t="e">
            <v>#N/A</v>
          </cell>
          <cell r="AU539" t="e">
            <v>#N/A</v>
          </cell>
          <cell r="AV539" t="e">
            <v>#N/A</v>
          </cell>
        </row>
        <row r="540">
          <cell r="A540">
            <v>20010</v>
          </cell>
          <cell r="B540">
            <v>670</v>
          </cell>
          <cell r="I540" t="str">
            <v>Wheel Loader 1.4 m3</v>
          </cell>
          <cell r="N540">
            <v>42</v>
          </cell>
          <cell r="O540">
            <v>1</v>
          </cell>
          <cell r="P540" t="e">
            <v>#N/A</v>
          </cell>
          <cell r="Q540" t="e">
            <v>#N/A</v>
          </cell>
          <cell r="R540" t="e">
            <v>#N/A</v>
          </cell>
          <cell r="S540">
            <v>42</v>
          </cell>
          <cell r="T540">
            <v>314915</v>
          </cell>
          <cell r="U540" t="e">
            <v>#N/A</v>
          </cell>
          <cell r="V540" t="e">
            <v>#N/A</v>
          </cell>
          <cell r="X540">
            <v>10</v>
          </cell>
          <cell r="Z540" t="str">
            <v>Mandor</v>
          </cell>
          <cell r="AA540">
            <v>0.5</v>
          </cell>
          <cell r="AB540">
            <v>7.1428571428571425E-2</v>
          </cell>
          <cell r="AC540">
            <v>1.6999999999999999E-3</v>
          </cell>
          <cell r="AD540">
            <v>39900</v>
          </cell>
          <cell r="AE540">
            <v>67.83</v>
          </cell>
          <cell r="AF540" t="e">
            <v>#N/A</v>
          </cell>
          <cell r="AH540">
            <v>960</v>
          </cell>
          <cell r="AJ540" t="str">
            <v>Asphalt</v>
          </cell>
          <cell r="AK540" t="str">
            <v>kg</v>
          </cell>
          <cell r="AL540">
            <v>117.0827</v>
          </cell>
          <cell r="AM540">
            <v>2565</v>
          </cell>
          <cell r="AN540">
            <v>300317.12</v>
          </cell>
          <cell r="AO540" t="e">
            <v>#N/A</v>
          </cell>
          <cell r="AP540" t="e">
            <v>#N/A</v>
          </cell>
          <cell r="AQ540">
            <v>117.08275</v>
          </cell>
          <cell r="AR540">
            <v>2201.6276346604218</v>
          </cell>
          <cell r="AS540">
            <v>289.28571428571428</v>
          </cell>
          <cell r="AT540">
            <v>12150</v>
          </cell>
        </row>
        <row r="541">
          <cell r="A541">
            <v>20020</v>
          </cell>
          <cell r="B541">
            <v>1560</v>
          </cell>
          <cell r="I541" t="str">
            <v>Dump Truck 12 t</v>
          </cell>
          <cell r="N541">
            <v>12.2</v>
          </cell>
          <cell r="O541">
            <v>1</v>
          </cell>
          <cell r="P541" t="e">
            <v>#N/A</v>
          </cell>
          <cell r="Q541" t="e">
            <v>#N/A</v>
          </cell>
          <cell r="R541" t="e">
            <v>#N/A</v>
          </cell>
          <cell r="S541">
            <v>12.2</v>
          </cell>
          <cell r="T541">
            <v>190890</v>
          </cell>
          <cell r="U541" t="e">
            <v>#N/A</v>
          </cell>
          <cell r="V541" t="e">
            <v>#N/A</v>
          </cell>
          <cell r="X541">
            <v>120</v>
          </cell>
          <cell r="Z541" t="str">
            <v>Kepala Tukang</v>
          </cell>
          <cell r="AA541">
            <v>0.75</v>
          </cell>
          <cell r="AB541">
            <v>0.10714285714285714</v>
          </cell>
          <cell r="AC541">
            <v>2.5000000000000001E-3</v>
          </cell>
          <cell r="AD541">
            <v>34200</v>
          </cell>
          <cell r="AE541">
            <v>85.5</v>
          </cell>
          <cell r="AF541" t="e">
            <v>#N/A</v>
          </cell>
          <cell r="AH541">
            <v>910</v>
          </cell>
          <cell r="AJ541" t="str">
            <v>Agregate Kasar</v>
          </cell>
          <cell r="AK541" t="str">
            <v>m3</v>
          </cell>
          <cell r="AL541">
            <v>0.5242</v>
          </cell>
          <cell r="AM541">
            <v>85500</v>
          </cell>
          <cell r="AN541">
            <v>44819.1</v>
          </cell>
          <cell r="AO541" t="e">
            <v>#N/A</v>
          </cell>
          <cell r="AP541" t="e">
            <v>#N/A</v>
          </cell>
          <cell r="AQ541">
            <v>0.52422299999999999</v>
          </cell>
          <cell r="AS541">
            <v>973.7704918032789</v>
          </cell>
          <cell r="AT541">
            <v>11880.000000000002</v>
          </cell>
        </row>
        <row r="542">
          <cell r="A542">
            <v>20030</v>
          </cell>
          <cell r="B542">
            <v>1270</v>
          </cell>
          <cell r="I542" t="str">
            <v>Tandem Roller 6 t</v>
          </cell>
          <cell r="N542">
            <v>42</v>
          </cell>
          <cell r="O542">
            <v>1</v>
          </cell>
          <cell r="P542" t="e">
            <v>#N/A</v>
          </cell>
          <cell r="Q542" t="e">
            <v>#N/A</v>
          </cell>
          <cell r="R542" t="e">
            <v>#N/A</v>
          </cell>
          <cell r="S542">
            <v>42</v>
          </cell>
          <cell r="T542">
            <v>165165</v>
          </cell>
          <cell r="U542" t="e">
            <v>#N/A</v>
          </cell>
          <cell r="V542" t="e">
            <v>#N/A</v>
          </cell>
          <cell r="X542">
            <v>110</v>
          </cell>
          <cell r="Z542" t="str">
            <v>Tukang</v>
          </cell>
          <cell r="AA542">
            <v>2</v>
          </cell>
          <cell r="AB542">
            <v>0.2857142857142857</v>
          </cell>
          <cell r="AC542">
            <v>6.7999999999999996E-3</v>
          </cell>
          <cell r="AD542">
            <v>28000</v>
          </cell>
          <cell r="AE542">
            <v>190.4</v>
          </cell>
          <cell r="AF542" t="e">
            <v>#N/A</v>
          </cell>
          <cell r="AH542">
            <v>930</v>
          </cell>
          <cell r="AJ542" t="str">
            <v>Agregate Halus</v>
          </cell>
          <cell r="AK542" t="str">
            <v>m3</v>
          </cell>
          <cell r="AL542">
            <v>0.3982</v>
          </cell>
          <cell r="AM542">
            <v>85500</v>
          </cell>
          <cell r="AN542">
            <v>34046.1</v>
          </cell>
          <cell r="AO542" t="e">
            <v>#N/A</v>
          </cell>
          <cell r="AP542" t="e">
            <v>#N/A</v>
          </cell>
          <cell r="AQ542">
            <v>0.39823049999999999</v>
          </cell>
          <cell r="AS542">
            <v>257.14285714285717</v>
          </cell>
          <cell r="AT542">
            <v>10800</v>
          </cell>
        </row>
        <row r="543">
          <cell r="A543">
            <v>20040</v>
          </cell>
          <cell r="B543">
            <v>1350</v>
          </cell>
          <cell r="I543" t="str">
            <v>Tire Roller 8 t</v>
          </cell>
          <cell r="N543">
            <v>42</v>
          </cell>
          <cell r="O543">
            <v>1</v>
          </cell>
          <cell r="P543" t="e">
            <v>#N/A</v>
          </cell>
          <cell r="Q543" t="e">
            <v>#N/A</v>
          </cell>
          <cell r="R543" t="e">
            <v>#N/A</v>
          </cell>
          <cell r="S543">
            <v>42</v>
          </cell>
          <cell r="T543">
            <v>159020</v>
          </cell>
          <cell r="U543" t="e">
            <v>#N/A</v>
          </cell>
          <cell r="V543" t="e">
            <v>#N/A</v>
          </cell>
          <cell r="X543">
            <v>100</v>
          </cell>
          <cell r="Z543" t="str">
            <v>Pekerja</v>
          </cell>
          <cell r="AA543">
            <v>12</v>
          </cell>
          <cell r="AB543">
            <v>1.7142857142857142</v>
          </cell>
          <cell r="AC543">
            <v>4.0800000000000003E-2</v>
          </cell>
          <cell r="AD543">
            <v>23275</v>
          </cell>
          <cell r="AE543">
            <v>949.62</v>
          </cell>
          <cell r="AF543" t="e">
            <v>#N/A</v>
          </cell>
          <cell r="AH543">
            <v>980</v>
          </cell>
          <cell r="AJ543" t="str">
            <v>Filler</v>
          </cell>
          <cell r="AK543" t="str">
            <v>kg</v>
          </cell>
          <cell r="AL543">
            <v>103.80840000000001</v>
          </cell>
          <cell r="AM543">
            <v>95</v>
          </cell>
          <cell r="AN543">
            <v>9861.7900000000009</v>
          </cell>
          <cell r="AO543" t="e">
            <v>#N/A</v>
          </cell>
          <cell r="AP543" t="e">
            <v>#N/A</v>
          </cell>
          <cell r="AQ543">
            <v>103.80840000000001</v>
          </cell>
          <cell r="AS543">
            <v>192.85714285714286</v>
          </cell>
          <cell r="AT543">
            <v>8100</v>
          </cell>
        </row>
        <row r="544">
          <cell r="A544">
            <v>20050</v>
          </cell>
          <cell r="B544">
            <v>1820</v>
          </cell>
          <cell r="I544" t="str">
            <v>Asphalt Finisher 4 m</v>
          </cell>
          <cell r="N544">
            <v>42</v>
          </cell>
          <cell r="O544">
            <v>1</v>
          </cell>
          <cell r="P544" t="e">
            <v>#N/A</v>
          </cell>
          <cell r="Q544" t="e">
            <v>#N/A</v>
          </cell>
          <cell r="R544" t="e">
            <v>#N/A</v>
          </cell>
          <cell r="S544">
            <v>42</v>
          </cell>
          <cell r="T544">
            <v>136855</v>
          </cell>
          <cell r="U544" t="e">
            <v>#N/A</v>
          </cell>
          <cell r="V544" t="e">
            <v>#N/A</v>
          </cell>
          <cell r="X544" t="str">
            <v>UPH</v>
          </cell>
          <cell r="Z544">
            <v>0</v>
          </cell>
          <cell r="AB544">
            <v>0</v>
          </cell>
          <cell r="AC544">
            <v>0</v>
          </cell>
          <cell r="AD544">
            <v>0</v>
          </cell>
          <cell r="AE544">
            <v>0</v>
          </cell>
          <cell r="AF544" t="e">
            <v>#N/A</v>
          </cell>
          <cell r="AH544" t="str">
            <v>MAT</v>
          </cell>
          <cell r="AJ544">
            <v>0</v>
          </cell>
          <cell r="AK544">
            <v>0</v>
          </cell>
          <cell r="AL544">
            <v>0</v>
          </cell>
          <cell r="AM544">
            <v>0</v>
          </cell>
          <cell r="AN544">
            <v>0</v>
          </cell>
          <cell r="AO544" t="e">
            <v>#N/A</v>
          </cell>
          <cell r="AP544" t="e">
            <v>#N/A</v>
          </cell>
          <cell r="AS544">
            <v>144.64285714285714</v>
          </cell>
          <cell r="AT544">
            <v>6075</v>
          </cell>
        </row>
        <row r="545">
          <cell r="A545">
            <v>20060</v>
          </cell>
          <cell r="B545">
            <v>1720</v>
          </cell>
          <cell r="I545" t="str">
            <v>Generator Set 300 Kva</v>
          </cell>
          <cell r="N545">
            <v>42</v>
          </cell>
          <cell r="O545">
            <v>1</v>
          </cell>
          <cell r="P545" t="e">
            <v>#N/A</v>
          </cell>
          <cell r="Q545" t="e">
            <v>#N/A</v>
          </cell>
          <cell r="R545" t="e">
            <v>#N/A</v>
          </cell>
          <cell r="S545">
            <v>42</v>
          </cell>
          <cell r="T545">
            <v>184575</v>
          </cell>
          <cell r="U545" t="e">
            <v>#N/A</v>
          </cell>
          <cell r="V545" t="e">
            <v>#N/A</v>
          </cell>
          <cell r="X545" t="str">
            <v>UPH</v>
          </cell>
          <cell r="Z545">
            <v>0</v>
          </cell>
          <cell r="AB545">
            <v>0</v>
          </cell>
          <cell r="AC545">
            <v>0</v>
          </cell>
          <cell r="AD545">
            <v>0</v>
          </cell>
          <cell r="AE545">
            <v>0</v>
          </cell>
          <cell r="AF545" t="e">
            <v>#N/A</v>
          </cell>
          <cell r="AH545" t="str">
            <v>MAT</v>
          </cell>
          <cell r="AJ545">
            <v>0</v>
          </cell>
          <cell r="AK545">
            <v>0</v>
          </cell>
          <cell r="AL545">
            <v>0</v>
          </cell>
          <cell r="AM545">
            <v>0</v>
          </cell>
          <cell r="AN545">
            <v>0</v>
          </cell>
          <cell r="AO545" t="e">
            <v>#N/A</v>
          </cell>
          <cell r="AP545" t="e">
            <v>#N/A</v>
          </cell>
          <cell r="AS545">
            <v>343.92857142857139</v>
          </cell>
          <cell r="AT545">
            <v>14444.999999999998</v>
          </cell>
        </row>
        <row r="546">
          <cell r="A546">
            <v>20070</v>
          </cell>
          <cell r="B546">
            <v>1880</v>
          </cell>
          <cell r="I546" t="str">
            <v>Asphalt Mixing Plant 80 t/hr</v>
          </cell>
          <cell r="N546">
            <v>42</v>
          </cell>
          <cell r="O546">
            <v>1</v>
          </cell>
          <cell r="P546" t="e">
            <v>#N/A</v>
          </cell>
          <cell r="Q546" t="e">
            <v>#N/A</v>
          </cell>
          <cell r="R546" t="e">
            <v>#N/A</v>
          </cell>
          <cell r="S546">
            <v>42</v>
          </cell>
          <cell r="T546">
            <v>553850</v>
          </cell>
          <cell r="U546" t="e">
            <v>#N/A</v>
          </cell>
          <cell r="V546" t="e">
            <v>#N/A</v>
          </cell>
          <cell r="X546" t="str">
            <v>UPH</v>
          </cell>
          <cell r="Z546">
            <v>0</v>
          </cell>
          <cell r="AB546">
            <v>0</v>
          </cell>
          <cell r="AC546">
            <v>0</v>
          </cell>
          <cell r="AD546">
            <v>0</v>
          </cell>
          <cell r="AE546">
            <v>0</v>
          </cell>
          <cell r="AF546" t="e">
            <v>#N/A</v>
          </cell>
          <cell r="AH546" t="str">
            <v>MAT</v>
          </cell>
          <cell r="AJ546">
            <v>0</v>
          </cell>
          <cell r="AK546">
            <v>0</v>
          </cell>
          <cell r="AL546">
            <v>0</v>
          </cell>
          <cell r="AM546">
            <v>0</v>
          </cell>
          <cell r="AN546">
            <v>0</v>
          </cell>
          <cell r="AO546" t="e">
            <v>#N/A</v>
          </cell>
          <cell r="AP546" t="e">
            <v>#N/A</v>
          </cell>
          <cell r="AS546">
            <v>0</v>
          </cell>
          <cell r="AT546">
            <v>0</v>
          </cell>
        </row>
        <row r="547">
          <cell r="A547">
            <v>20080</v>
          </cell>
          <cell r="B547" t="str">
            <v>ALT</v>
          </cell>
          <cell r="I547">
            <v>0</v>
          </cell>
          <cell r="N547">
            <v>0</v>
          </cell>
          <cell r="P547">
            <v>0</v>
          </cell>
          <cell r="Q547">
            <v>0</v>
          </cell>
          <cell r="R547">
            <v>0</v>
          </cell>
          <cell r="T547">
            <v>0</v>
          </cell>
          <cell r="U547">
            <v>0</v>
          </cell>
          <cell r="V547">
            <v>0</v>
          </cell>
          <cell r="X547" t="str">
            <v>UPH</v>
          </cell>
          <cell r="Z547">
            <v>0</v>
          </cell>
          <cell r="AB547">
            <v>0</v>
          </cell>
          <cell r="AC547">
            <v>0</v>
          </cell>
          <cell r="AD547">
            <v>0</v>
          </cell>
          <cell r="AE547">
            <v>0</v>
          </cell>
          <cell r="AF547" t="e">
            <v>#N/A</v>
          </cell>
          <cell r="AH547" t="str">
            <v>MAT</v>
          </cell>
          <cell r="AJ547">
            <v>0</v>
          </cell>
          <cell r="AK547">
            <v>0</v>
          </cell>
          <cell r="AL547">
            <v>0</v>
          </cell>
          <cell r="AM547">
            <v>0</v>
          </cell>
          <cell r="AN547">
            <v>0</v>
          </cell>
          <cell r="AO547" t="e">
            <v>#N/A</v>
          </cell>
          <cell r="AP547" t="e">
            <v>#N/A</v>
          </cell>
          <cell r="AS547">
            <v>0</v>
          </cell>
        </row>
        <row r="548">
          <cell r="A548">
            <v>20090</v>
          </cell>
          <cell r="B548" t="str">
            <v>ALT</v>
          </cell>
          <cell r="I548">
            <v>0</v>
          </cell>
          <cell r="N548">
            <v>0</v>
          </cell>
          <cell r="P548">
            <v>0</v>
          </cell>
          <cell r="Q548">
            <v>0</v>
          </cell>
          <cell r="R548">
            <v>0</v>
          </cell>
          <cell r="T548">
            <v>0</v>
          </cell>
          <cell r="U548">
            <v>0</v>
          </cell>
          <cell r="V548">
            <v>0</v>
          </cell>
          <cell r="X548" t="str">
            <v>UPH</v>
          </cell>
          <cell r="Z548">
            <v>0</v>
          </cell>
          <cell r="AB548">
            <v>0</v>
          </cell>
          <cell r="AC548">
            <v>0</v>
          </cell>
          <cell r="AD548">
            <v>0</v>
          </cell>
          <cell r="AE548">
            <v>0</v>
          </cell>
          <cell r="AF548" t="e">
            <v>#N/A</v>
          </cell>
          <cell r="AH548" t="str">
            <v>MAT</v>
          </cell>
          <cell r="AJ548">
            <v>0</v>
          </cell>
          <cell r="AK548">
            <v>0</v>
          </cell>
          <cell r="AL548">
            <v>0</v>
          </cell>
          <cell r="AM548">
            <v>0</v>
          </cell>
          <cell r="AN548">
            <v>0</v>
          </cell>
          <cell r="AO548" t="e">
            <v>#N/A</v>
          </cell>
          <cell r="AP548" t="e">
            <v>#N/A</v>
          </cell>
          <cell r="AS548">
            <v>0</v>
          </cell>
        </row>
        <row r="549">
          <cell r="A549">
            <v>20100</v>
          </cell>
          <cell r="B549" t="str">
            <v>ALT</v>
          </cell>
          <cell r="I549">
            <v>0</v>
          </cell>
          <cell r="N549">
            <v>0</v>
          </cell>
          <cell r="P549">
            <v>0</v>
          </cell>
          <cell r="Q549">
            <v>0</v>
          </cell>
          <cell r="R549">
            <v>0</v>
          </cell>
          <cell r="T549">
            <v>0</v>
          </cell>
          <cell r="U549">
            <v>0</v>
          </cell>
          <cell r="V549">
            <v>0</v>
          </cell>
          <cell r="X549" t="str">
            <v>UPH</v>
          </cell>
          <cell r="Z549">
            <v>0</v>
          </cell>
          <cell r="AB549">
            <v>0</v>
          </cell>
          <cell r="AC549">
            <v>0</v>
          </cell>
          <cell r="AD549">
            <v>0</v>
          </cell>
          <cell r="AE549">
            <v>0</v>
          </cell>
          <cell r="AF549" t="e">
            <v>#N/A</v>
          </cell>
          <cell r="AH549" t="str">
            <v>MAT</v>
          </cell>
          <cell r="AJ549">
            <v>0</v>
          </cell>
          <cell r="AK549">
            <v>0</v>
          </cell>
          <cell r="AL549">
            <v>0</v>
          </cell>
          <cell r="AM549">
            <v>0</v>
          </cell>
          <cell r="AN549">
            <v>0</v>
          </cell>
          <cell r="AO549" t="e">
            <v>#N/A</v>
          </cell>
          <cell r="AP549" t="e">
            <v>#N/A</v>
          </cell>
          <cell r="AS549">
            <v>0</v>
          </cell>
        </row>
        <row r="550">
          <cell r="A550">
            <v>20110</v>
          </cell>
          <cell r="B550" t="str">
            <v>ALT</v>
          </cell>
          <cell r="I550">
            <v>0</v>
          </cell>
          <cell r="N550">
            <v>0</v>
          </cell>
          <cell r="P550">
            <v>0</v>
          </cell>
          <cell r="Q550">
            <v>0</v>
          </cell>
          <cell r="R550">
            <v>0</v>
          </cell>
          <cell r="T550">
            <v>0</v>
          </cell>
          <cell r="U550">
            <v>0</v>
          </cell>
          <cell r="V550">
            <v>0</v>
          </cell>
          <cell r="X550" t="str">
            <v>UPH</v>
          </cell>
          <cell r="Z550">
            <v>0</v>
          </cell>
          <cell r="AB550">
            <v>0</v>
          </cell>
          <cell r="AC550">
            <v>0</v>
          </cell>
          <cell r="AD550">
            <v>0</v>
          </cell>
          <cell r="AE550">
            <v>0</v>
          </cell>
          <cell r="AF550" t="e">
            <v>#N/A</v>
          </cell>
          <cell r="AH550" t="str">
            <v>MAT</v>
          </cell>
          <cell r="AJ550">
            <v>0</v>
          </cell>
          <cell r="AK550">
            <v>0</v>
          </cell>
          <cell r="AL550">
            <v>0</v>
          </cell>
          <cell r="AM550">
            <v>0</v>
          </cell>
          <cell r="AN550">
            <v>0</v>
          </cell>
          <cell r="AO550" t="e">
            <v>#N/A</v>
          </cell>
          <cell r="AP550" t="e">
            <v>#N/A</v>
          </cell>
          <cell r="AS550">
            <v>0</v>
          </cell>
        </row>
        <row r="551">
          <cell r="A551">
            <v>20120</v>
          </cell>
          <cell r="B551" t="str">
            <v>ALT</v>
          </cell>
          <cell r="I551">
            <v>0</v>
          </cell>
          <cell r="N551">
            <v>0</v>
          </cell>
          <cell r="P551">
            <v>0</v>
          </cell>
          <cell r="Q551">
            <v>0</v>
          </cell>
          <cell r="R551">
            <v>0</v>
          </cell>
          <cell r="T551">
            <v>0</v>
          </cell>
          <cell r="U551">
            <v>0</v>
          </cell>
          <cell r="V551">
            <v>0</v>
          </cell>
          <cell r="X551" t="str">
            <v>UPH</v>
          </cell>
          <cell r="Z551">
            <v>0</v>
          </cell>
          <cell r="AB551">
            <v>0</v>
          </cell>
          <cell r="AC551">
            <v>0</v>
          </cell>
          <cell r="AD551">
            <v>0</v>
          </cell>
          <cell r="AE551">
            <v>0</v>
          </cell>
          <cell r="AF551" t="e">
            <v>#N/A</v>
          </cell>
          <cell r="AH551" t="str">
            <v>MAT</v>
          </cell>
          <cell r="AJ551">
            <v>0</v>
          </cell>
          <cell r="AK551">
            <v>0</v>
          </cell>
          <cell r="AL551">
            <v>0</v>
          </cell>
          <cell r="AM551">
            <v>0</v>
          </cell>
          <cell r="AN551">
            <v>0</v>
          </cell>
          <cell r="AO551" t="e">
            <v>#N/A</v>
          </cell>
          <cell r="AP551" t="e">
            <v>#N/A</v>
          </cell>
          <cell r="AS551">
            <v>0</v>
          </cell>
        </row>
        <row r="552">
          <cell r="A552">
            <v>20130</v>
          </cell>
          <cell r="B552" t="str">
            <v>ALT</v>
          </cell>
          <cell r="I552">
            <v>0</v>
          </cell>
          <cell r="N552">
            <v>0</v>
          </cell>
          <cell r="P552">
            <v>0</v>
          </cell>
          <cell r="Q552">
            <v>0</v>
          </cell>
          <cell r="R552">
            <v>0</v>
          </cell>
          <cell r="T552">
            <v>0</v>
          </cell>
          <cell r="U552">
            <v>0</v>
          </cell>
          <cell r="V552">
            <v>0</v>
          </cell>
          <cell r="X552" t="str">
            <v>UPH</v>
          </cell>
          <cell r="Z552">
            <v>0</v>
          </cell>
          <cell r="AB552">
            <v>0</v>
          </cell>
          <cell r="AC552">
            <v>0</v>
          </cell>
          <cell r="AD552">
            <v>0</v>
          </cell>
          <cell r="AE552">
            <v>0</v>
          </cell>
          <cell r="AF552" t="e">
            <v>#N/A</v>
          </cell>
          <cell r="AH552" t="str">
            <v>MAT</v>
          </cell>
          <cell r="AJ552">
            <v>0</v>
          </cell>
          <cell r="AK552">
            <v>0</v>
          </cell>
          <cell r="AL552">
            <v>0</v>
          </cell>
          <cell r="AM552">
            <v>0</v>
          </cell>
          <cell r="AN552">
            <v>0</v>
          </cell>
          <cell r="AO552" t="e">
            <v>#N/A</v>
          </cell>
          <cell r="AP552" t="e">
            <v>#N/A</v>
          </cell>
          <cell r="AS552">
            <v>0</v>
          </cell>
        </row>
        <row r="553">
          <cell r="A553">
            <v>20140</v>
          </cell>
          <cell r="B553" t="str">
            <v>ALT</v>
          </cell>
          <cell r="I553">
            <v>0</v>
          </cell>
          <cell r="N553">
            <v>0</v>
          </cell>
          <cell r="P553">
            <v>0</v>
          </cell>
          <cell r="Q553">
            <v>0</v>
          </cell>
          <cell r="R553">
            <v>0</v>
          </cell>
          <cell r="T553">
            <v>0</v>
          </cell>
          <cell r="U553">
            <v>0</v>
          </cell>
          <cell r="V553">
            <v>0</v>
          </cell>
          <cell r="X553" t="str">
            <v>UPH</v>
          </cell>
          <cell r="Z553">
            <v>0</v>
          </cell>
          <cell r="AB553">
            <v>0</v>
          </cell>
          <cell r="AC553">
            <v>0</v>
          </cell>
          <cell r="AD553">
            <v>0</v>
          </cell>
          <cell r="AE553">
            <v>0</v>
          </cell>
          <cell r="AF553" t="e">
            <v>#N/A</v>
          </cell>
          <cell r="AH553" t="str">
            <v>MAT</v>
          </cell>
          <cell r="AJ553">
            <v>0</v>
          </cell>
          <cell r="AK553">
            <v>0</v>
          </cell>
          <cell r="AL553">
            <v>0</v>
          </cell>
          <cell r="AM553">
            <v>0</v>
          </cell>
          <cell r="AN553">
            <v>0</v>
          </cell>
          <cell r="AO553" t="e">
            <v>#N/A</v>
          </cell>
          <cell r="AP553" t="e">
            <v>#N/A</v>
          </cell>
          <cell r="AS553">
            <v>0</v>
          </cell>
        </row>
        <row r="554">
          <cell r="A554">
            <v>20150</v>
          </cell>
          <cell r="B554" t="str">
            <v>ALT</v>
          </cell>
          <cell r="I554">
            <v>0</v>
          </cell>
          <cell r="N554">
            <v>0</v>
          </cell>
          <cell r="P554">
            <v>0</v>
          </cell>
          <cell r="Q554">
            <v>0</v>
          </cell>
          <cell r="R554">
            <v>0</v>
          </cell>
          <cell r="T554">
            <v>0</v>
          </cell>
          <cell r="U554">
            <v>0</v>
          </cell>
          <cell r="V554">
            <v>0</v>
          </cell>
          <cell r="X554" t="str">
            <v>UPH</v>
          </cell>
          <cell r="Z554">
            <v>0</v>
          </cell>
          <cell r="AB554">
            <v>0</v>
          </cell>
          <cell r="AC554">
            <v>0</v>
          </cell>
          <cell r="AD554">
            <v>0</v>
          </cell>
          <cell r="AE554">
            <v>0</v>
          </cell>
          <cell r="AF554" t="e">
            <v>#N/A</v>
          </cell>
          <cell r="AH554" t="str">
            <v>MAT</v>
          </cell>
          <cell r="AJ554">
            <v>0</v>
          </cell>
          <cell r="AK554">
            <v>0</v>
          </cell>
          <cell r="AL554">
            <v>0</v>
          </cell>
          <cell r="AM554">
            <v>0</v>
          </cell>
          <cell r="AN554">
            <v>0</v>
          </cell>
          <cell r="AO554" t="e">
            <v>#N/A</v>
          </cell>
          <cell r="AP554" t="e">
            <v>#N/A</v>
          </cell>
          <cell r="AS554">
            <v>0</v>
          </cell>
        </row>
        <row r="555">
          <cell r="A555">
            <v>27000</v>
          </cell>
          <cell r="B555" t="str">
            <v>2.1</v>
          </cell>
          <cell r="D555" t="str">
            <v>Pembersihan lapangan</v>
          </cell>
          <cell r="F555" t="str">
            <v>m2</v>
          </cell>
          <cell r="G555">
            <v>540</v>
          </cell>
          <cell r="I555" t="str">
            <v xml:space="preserve">                                                                                                                                                                                                                                                               </v>
          </cell>
          <cell r="J555">
            <v>10</v>
          </cell>
          <cell r="K555">
            <v>7</v>
          </cell>
          <cell r="L555">
            <v>1</v>
          </cell>
          <cell r="M555">
            <v>70</v>
          </cell>
          <cell r="Q555">
            <v>1372.5029999999999</v>
          </cell>
          <cell r="S555">
            <v>10</v>
          </cell>
          <cell r="T555">
            <v>1125.6721</v>
          </cell>
          <cell r="U555">
            <v>0</v>
          </cell>
          <cell r="V555">
            <v>0</v>
          </cell>
          <cell r="X555" t="str">
            <v>2.1</v>
          </cell>
          <cell r="Z555" t="str">
            <v>Prod./Jam :</v>
          </cell>
          <cell r="AA555">
            <v>10</v>
          </cell>
          <cell r="AB555">
            <v>10</v>
          </cell>
          <cell r="AC555">
            <v>1</v>
          </cell>
          <cell r="AE555">
            <v>1052.03</v>
          </cell>
          <cell r="AF555">
            <v>568096.19999999995</v>
          </cell>
          <cell r="AH555" t="str">
            <v>2.1</v>
          </cell>
          <cell r="AN555">
            <v>0</v>
          </cell>
          <cell r="AO555">
            <v>0</v>
          </cell>
          <cell r="AU555">
            <v>1052.03</v>
          </cell>
          <cell r="AV555">
            <v>1125.6721</v>
          </cell>
        </row>
        <row r="556">
          <cell r="A556">
            <v>27010</v>
          </cell>
          <cell r="B556" t="str">
            <v>ALT</v>
          </cell>
          <cell r="I556">
            <v>0</v>
          </cell>
          <cell r="N556">
            <v>0</v>
          </cell>
          <cell r="O556">
            <v>1</v>
          </cell>
          <cell r="P556">
            <v>0</v>
          </cell>
          <cell r="Q556">
            <v>0</v>
          </cell>
          <cell r="R556">
            <v>0</v>
          </cell>
          <cell r="T556">
            <v>0</v>
          </cell>
          <cell r="U556">
            <v>0</v>
          </cell>
          <cell r="V556">
            <v>0</v>
          </cell>
          <cell r="X556">
            <v>10</v>
          </cell>
          <cell r="Z556" t="str">
            <v>Mandor</v>
          </cell>
          <cell r="AA556">
            <v>0.1</v>
          </cell>
          <cell r="AB556">
            <v>1.4285714285714285E-2</v>
          </cell>
          <cell r="AC556">
            <v>1.4E-3</v>
          </cell>
          <cell r="AD556">
            <v>39900</v>
          </cell>
          <cell r="AE556">
            <v>55.86</v>
          </cell>
          <cell r="AF556">
            <v>30164.400000000001</v>
          </cell>
          <cell r="AH556" t="str">
            <v>MAT</v>
          </cell>
          <cell r="AJ556">
            <v>0</v>
          </cell>
          <cell r="AK556">
            <v>0</v>
          </cell>
          <cell r="AL556">
            <v>0</v>
          </cell>
          <cell r="AM556">
            <v>0</v>
          </cell>
          <cell r="AN556">
            <v>0</v>
          </cell>
          <cell r="AO556">
            <v>0</v>
          </cell>
          <cell r="AP556">
            <v>0</v>
          </cell>
          <cell r="AQ556">
            <v>0</v>
          </cell>
          <cell r="AR556">
            <v>0</v>
          </cell>
          <cell r="AS556">
            <v>0</v>
          </cell>
          <cell r="AT556">
            <v>0</v>
          </cell>
        </row>
        <row r="557">
          <cell r="A557">
            <v>27020</v>
          </cell>
          <cell r="B557" t="str">
            <v>ALT</v>
          </cell>
          <cell r="I557">
            <v>0</v>
          </cell>
          <cell r="N557">
            <v>0</v>
          </cell>
          <cell r="P557">
            <v>0</v>
          </cell>
          <cell r="Q557">
            <v>0</v>
          </cell>
          <cell r="R557">
            <v>0</v>
          </cell>
          <cell r="T557">
            <v>0</v>
          </cell>
          <cell r="U557">
            <v>0</v>
          </cell>
          <cell r="V557">
            <v>0</v>
          </cell>
          <cell r="X557">
            <v>100</v>
          </cell>
          <cell r="Z557" t="str">
            <v>Pekerja</v>
          </cell>
          <cell r="AA557">
            <v>3</v>
          </cell>
          <cell r="AB557">
            <v>0.42857142857142855</v>
          </cell>
          <cell r="AC557">
            <v>4.2799999999999998E-2</v>
          </cell>
          <cell r="AD557">
            <v>23275</v>
          </cell>
          <cell r="AE557">
            <v>996.17</v>
          </cell>
          <cell r="AF557">
            <v>537931.79999999993</v>
          </cell>
          <cell r="AH557" t="str">
            <v>MAT</v>
          </cell>
          <cell r="AJ557">
            <v>0</v>
          </cell>
          <cell r="AK557">
            <v>0</v>
          </cell>
          <cell r="AL557">
            <v>0</v>
          </cell>
          <cell r="AM557">
            <v>0</v>
          </cell>
          <cell r="AN557">
            <v>0</v>
          </cell>
          <cell r="AO557">
            <v>0</v>
          </cell>
          <cell r="AP557">
            <v>0</v>
          </cell>
          <cell r="AS557">
            <v>0</v>
          </cell>
          <cell r="AT557">
            <v>0</v>
          </cell>
        </row>
        <row r="558">
          <cell r="A558">
            <v>27030</v>
          </cell>
          <cell r="B558" t="str">
            <v>ALT</v>
          </cell>
          <cell r="I558">
            <v>0</v>
          </cell>
          <cell r="N558">
            <v>0</v>
          </cell>
          <cell r="P558">
            <v>0</v>
          </cell>
          <cell r="Q558">
            <v>0</v>
          </cell>
          <cell r="R558">
            <v>0</v>
          </cell>
          <cell r="T558">
            <v>0</v>
          </cell>
          <cell r="U558">
            <v>0</v>
          </cell>
          <cell r="V558">
            <v>0</v>
          </cell>
          <cell r="X558" t="str">
            <v>UPH</v>
          </cell>
          <cell r="Z558">
            <v>0</v>
          </cell>
          <cell r="AB558">
            <v>0</v>
          </cell>
          <cell r="AC558">
            <v>0</v>
          </cell>
          <cell r="AD558">
            <v>0</v>
          </cell>
          <cell r="AE558">
            <v>0</v>
          </cell>
          <cell r="AF558">
            <v>0</v>
          </cell>
          <cell r="AH558" t="str">
            <v>MAT</v>
          </cell>
          <cell r="AJ558">
            <v>0</v>
          </cell>
          <cell r="AK558">
            <v>0</v>
          </cell>
          <cell r="AL558">
            <v>0</v>
          </cell>
          <cell r="AM558">
            <v>0</v>
          </cell>
          <cell r="AN558">
            <v>0</v>
          </cell>
          <cell r="AO558">
            <v>0</v>
          </cell>
          <cell r="AP558">
            <v>0</v>
          </cell>
          <cell r="AS558">
            <v>0</v>
          </cell>
          <cell r="AT558">
            <v>0</v>
          </cell>
        </row>
        <row r="559">
          <cell r="A559">
            <v>27040</v>
          </cell>
          <cell r="B559" t="str">
            <v>ALT</v>
          </cell>
          <cell r="I559">
            <v>0</v>
          </cell>
          <cell r="N559">
            <v>0</v>
          </cell>
          <cell r="P559">
            <v>0</v>
          </cell>
          <cell r="Q559">
            <v>0</v>
          </cell>
          <cell r="R559">
            <v>0</v>
          </cell>
          <cell r="T559">
            <v>0</v>
          </cell>
          <cell r="U559">
            <v>0</v>
          </cell>
          <cell r="V559">
            <v>0</v>
          </cell>
          <cell r="X559" t="str">
            <v>UPH</v>
          </cell>
          <cell r="Z559">
            <v>0</v>
          </cell>
          <cell r="AB559">
            <v>0</v>
          </cell>
          <cell r="AC559">
            <v>0</v>
          </cell>
          <cell r="AD559">
            <v>0</v>
          </cell>
          <cell r="AE559">
            <v>0</v>
          </cell>
          <cell r="AF559">
            <v>0</v>
          </cell>
          <cell r="AH559" t="str">
            <v>MAT</v>
          </cell>
          <cell r="AJ559">
            <v>0</v>
          </cell>
          <cell r="AK559">
            <v>0</v>
          </cell>
          <cell r="AL559">
            <v>0</v>
          </cell>
          <cell r="AM559">
            <v>0</v>
          </cell>
          <cell r="AN559">
            <v>0</v>
          </cell>
          <cell r="AO559">
            <v>0</v>
          </cell>
          <cell r="AP559">
            <v>0</v>
          </cell>
          <cell r="AS559">
            <v>0</v>
          </cell>
          <cell r="AT559">
            <v>0</v>
          </cell>
        </row>
        <row r="560">
          <cell r="A560">
            <v>27050</v>
          </cell>
          <cell r="B560" t="str">
            <v>ALT</v>
          </cell>
          <cell r="I560">
            <v>0</v>
          </cell>
          <cell r="N560">
            <v>0</v>
          </cell>
          <cell r="P560">
            <v>0</v>
          </cell>
          <cell r="Q560">
            <v>0</v>
          </cell>
          <cell r="R560">
            <v>0</v>
          </cell>
          <cell r="T560">
            <v>0</v>
          </cell>
          <cell r="U560">
            <v>0</v>
          </cell>
          <cell r="V560">
            <v>0</v>
          </cell>
          <cell r="X560" t="str">
            <v>UPH</v>
          </cell>
          <cell r="Z560">
            <v>0</v>
          </cell>
          <cell r="AB560">
            <v>0</v>
          </cell>
          <cell r="AC560">
            <v>0</v>
          </cell>
          <cell r="AD560">
            <v>0</v>
          </cell>
          <cell r="AE560">
            <v>0</v>
          </cell>
          <cell r="AF560">
            <v>0</v>
          </cell>
          <cell r="AH560" t="str">
            <v>MAT</v>
          </cell>
          <cell r="AJ560">
            <v>0</v>
          </cell>
          <cell r="AK560">
            <v>0</v>
          </cell>
          <cell r="AL560">
            <v>0</v>
          </cell>
          <cell r="AM560">
            <v>0</v>
          </cell>
          <cell r="AN560">
            <v>0</v>
          </cell>
          <cell r="AO560">
            <v>0</v>
          </cell>
          <cell r="AP560">
            <v>0</v>
          </cell>
          <cell r="AS560">
            <v>0</v>
          </cell>
          <cell r="AT560">
            <v>0</v>
          </cell>
        </row>
        <row r="561">
          <cell r="A561">
            <v>27060</v>
          </cell>
          <cell r="B561" t="str">
            <v>ALT</v>
          </cell>
          <cell r="I561">
            <v>0</v>
          </cell>
          <cell r="N561">
            <v>0</v>
          </cell>
          <cell r="P561">
            <v>0</v>
          </cell>
          <cell r="Q561">
            <v>0</v>
          </cell>
          <cell r="R561">
            <v>0</v>
          </cell>
          <cell r="T561">
            <v>0</v>
          </cell>
          <cell r="U561">
            <v>0</v>
          </cell>
          <cell r="V561">
            <v>0</v>
          </cell>
          <cell r="X561" t="str">
            <v>UPH</v>
          </cell>
          <cell r="Z561">
            <v>0</v>
          </cell>
          <cell r="AB561">
            <v>0</v>
          </cell>
          <cell r="AC561">
            <v>0</v>
          </cell>
          <cell r="AD561">
            <v>0</v>
          </cell>
          <cell r="AE561">
            <v>0</v>
          </cell>
          <cell r="AF561">
            <v>0</v>
          </cell>
          <cell r="AH561" t="str">
            <v>MAT</v>
          </cell>
          <cell r="AJ561">
            <v>0</v>
          </cell>
          <cell r="AK561">
            <v>0</v>
          </cell>
          <cell r="AL561">
            <v>0</v>
          </cell>
          <cell r="AM561">
            <v>0</v>
          </cell>
          <cell r="AN561">
            <v>0</v>
          </cell>
          <cell r="AO561">
            <v>0</v>
          </cell>
          <cell r="AP561">
            <v>0</v>
          </cell>
          <cell r="AS561">
            <v>0</v>
          </cell>
          <cell r="AT561">
            <v>0</v>
          </cell>
        </row>
        <row r="562">
          <cell r="A562">
            <v>27070</v>
          </cell>
          <cell r="B562" t="str">
            <v>ALT</v>
          </cell>
          <cell r="I562">
            <v>0</v>
          </cell>
          <cell r="N562">
            <v>0</v>
          </cell>
          <cell r="P562">
            <v>0</v>
          </cell>
          <cell r="Q562">
            <v>0</v>
          </cell>
          <cell r="R562">
            <v>0</v>
          </cell>
          <cell r="T562">
            <v>0</v>
          </cell>
          <cell r="U562">
            <v>0</v>
          </cell>
          <cell r="V562">
            <v>0</v>
          </cell>
          <cell r="X562" t="str">
            <v>UPH</v>
          </cell>
          <cell r="Z562">
            <v>0</v>
          </cell>
          <cell r="AB562">
            <v>0</v>
          </cell>
          <cell r="AC562">
            <v>0</v>
          </cell>
          <cell r="AD562">
            <v>0</v>
          </cell>
          <cell r="AE562">
            <v>0</v>
          </cell>
          <cell r="AF562">
            <v>0</v>
          </cell>
          <cell r="AH562" t="str">
            <v>MAT</v>
          </cell>
          <cell r="AJ562">
            <v>0</v>
          </cell>
          <cell r="AK562">
            <v>0</v>
          </cell>
          <cell r="AL562">
            <v>0</v>
          </cell>
          <cell r="AM562">
            <v>0</v>
          </cell>
          <cell r="AN562">
            <v>0</v>
          </cell>
          <cell r="AO562">
            <v>0</v>
          </cell>
          <cell r="AP562">
            <v>0</v>
          </cell>
          <cell r="AS562">
            <v>0</v>
          </cell>
          <cell r="AT562">
            <v>0</v>
          </cell>
        </row>
        <row r="563">
          <cell r="A563">
            <v>27080</v>
          </cell>
          <cell r="B563" t="str">
            <v>ALT</v>
          </cell>
          <cell r="I563">
            <v>0</v>
          </cell>
          <cell r="N563">
            <v>0</v>
          </cell>
          <cell r="P563">
            <v>0</v>
          </cell>
          <cell r="Q563">
            <v>0</v>
          </cell>
          <cell r="R563">
            <v>0</v>
          </cell>
          <cell r="T563">
            <v>0</v>
          </cell>
          <cell r="U563">
            <v>0</v>
          </cell>
          <cell r="V563">
            <v>0</v>
          </cell>
          <cell r="X563" t="str">
            <v>UPH</v>
          </cell>
          <cell r="Z563">
            <v>0</v>
          </cell>
          <cell r="AB563">
            <v>0</v>
          </cell>
          <cell r="AC563">
            <v>0</v>
          </cell>
          <cell r="AD563">
            <v>0</v>
          </cell>
          <cell r="AE563">
            <v>0</v>
          </cell>
          <cell r="AF563">
            <v>0</v>
          </cell>
          <cell r="AH563" t="str">
            <v>MAT</v>
          </cell>
          <cell r="AJ563">
            <v>0</v>
          </cell>
          <cell r="AK563">
            <v>0</v>
          </cell>
          <cell r="AL563">
            <v>0</v>
          </cell>
          <cell r="AM563">
            <v>0</v>
          </cell>
          <cell r="AN563">
            <v>0</v>
          </cell>
          <cell r="AO563">
            <v>0</v>
          </cell>
          <cell r="AP563">
            <v>0</v>
          </cell>
          <cell r="AS563">
            <v>0</v>
          </cell>
        </row>
        <row r="564">
          <cell r="A564">
            <v>27090</v>
          </cell>
          <cell r="B564" t="str">
            <v>ALT</v>
          </cell>
          <cell r="I564">
            <v>0</v>
          </cell>
          <cell r="N564">
            <v>0</v>
          </cell>
          <cell r="P564">
            <v>0</v>
          </cell>
          <cell r="Q564">
            <v>0</v>
          </cell>
          <cell r="R564">
            <v>0</v>
          </cell>
          <cell r="T564">
            <v>0</v>
          </cell>
          <cell r="U564">
            <v>0</v>
          </cell>
          <cell r="V564">
            <v>0</v>
          </cell>
          <cell r="X564" t="str">
            <v>UPH</v>
          </cell>
          <cell r="Z564">
            <v>0</v>
          </cell>
          <cell r="AB564">
            <v>0</v>
          </cell>
          <cell r="AC564">
            <v>0</v>
          </cell>
          <cell r="AD564">
            <v>0</v>
          </cell>
          <cell r="AE564">
            <v>0</v>
          </cell>
          <cell r="AF564">
            <v>0</v>
          </cell>
          <cell r="AH564" t="str">
            <v>MAT</v>
          </cell>
          <cell r="AJ564">
            <v>0</v>
          </cell>
          <cell r="AK564">
            <v>0</v>
          </cell>
          <cell r="AL564">
            <v>0</v>
          </cell>
          <cell r="AM564">
            <v>0</v>
          </cell>
          <cell r="AN564">
            <v>0</v>
          </cell>
          <cell r="AO564">
            <v>0</v>
          </cell>
          <cell r="AP564">
            <v>0</v>
          </cell>
          <cell r="AS564">
            <v>0</v>
          </cell>
        </row>
        <row r="565">
          <cell r="A565">
            <v>27100</v>
          </cell>
          <cell r="B565" t="str">
            <v>ALT</v>
          </cell>
          <cell r="I565">
            <v>0</v>
          </cell>
          <cell r="N565">
            <v>0</v>
          </cell>
          <cell r="P565">
            <v>0</v>
          </cell>
          <cell r="Q565">
            <v>0</v>
          </cell>
          <cell r="R565">
            <v>0</v>
          </cell>
          <cell r="T565">
            <v>0</v>
          </cell>
          <cell r="U565">
            <v>0</v>
          </cell>
          <cell r="V565">
            <v>0</v>
          </cell>
          <cell r="X565" t="str">
            <v>UPH</v>
          </cell>
          <cell r="Z565">
            <v>0</v>
          </cell>
          <cell r="AB565">
            <v>0</v>
          </cell>
          <cell r="AC565">
            <v>0</v>
          </cell>
          <cell r="AD565">
            <v>0</v>
          </cell>
          <cell r="AE565">
            <v>0</v>
          </cell>
          <cell r="AF565">
            <v>0</v>
          </cell>
          <cell r="AH565" t="str">
            <v>MAT</v>
          </cell>
          <cell r="AJ565">
            <v>0</v>
          </cell>
          <cell r="AK565">
            <v>0</v>
          </cell>
          <cell r="AL565">
            <v>0</v>
          </cell>
          <cell r="AM565">
            <v>0</v>
          </cell>
          <cell r="AN565">
            <v>0</v>
          </cell>
          <cell r="AO565">
            <v>0</v>
          </cell>
          <cell r="AP565">
            <v>0</v>
          </cell>
          <cell r="AS565">
            <v>0</v>
          </cell>
        </row>
        <row r="566">
          <cell r="A566">
            <v>27110</v>
          </cell>
          <cell r="B566" t="str">
            <v>ALT</v>
          </cell>
          <cell r="I566">
            <v>0</v>
          </cell>
          <cell r="N566">
            <v>0</v>
          </cell>
          <cell r="P566">
            <v>0</v>
          </cell>
          <cell r="Q566">
            <v>0</v>
          </cell>
          <cell r="R566">
            <v>0</v>
          </cell>
          <cell r="T566">
            <v>0</v>
          </cell>
          <cell r="U566">
            <v>0</v>
          </cell>
          <cell r="V566">
            <v>0</v>
          </cell>
          <cell r="X566" t="str">
            <v>UPH</v>
          </cell>
          <cell r="Z566">
            <v>0</v>
          </cell>
          <cell r="AB566">
            <v>0</v>
          </cell>
          <cell r="AC566">
            <v>0</v>
          </cell>
          <cell r="AD566">
            <v>0</v>
          </cell>
          <cell r="AE566">
            <v>0</v>
          </cell>
          <cell r="AF566">
            <v>0</v>
          </cell>
          <cell r="AH566" t="str">
            <v>MAT</v>
          </cell>
          <cell r="AJ566">
            <v>0</v>
          </cell>
          <cell r="AK566">
            <v>0</v>
          </cell>
          <cell r="AL566">
            <v>0</v>
          </cell>
          <cell r="AM566">
            <v>0</v>
          </cell>
          <cell r="AN566">
            <v>0</v>
          </cell>
          <cell r="AO566">
            <v>0</v>
          </cell>
          <cell r="AP566">
            <v>0</v>
          </cell>
          <cell r="AS566">
            <v>0</v>
          </cell>
        </row>
        <row r="567">
          <cell r="A567">
            <v>27120</v>
          </cell>
          <cell r="B567" t="str">
            <v>ALT</v>
          </cell>
          <cell r="I567">
            <v>0</v>
          </cell>
          <cell r="N567">
            <v>0</v>
          </cell>
          <cell r="P567">
            <v>0</v>
          </cell>
          <cell r="Q567">
            <v>0</v>
          </cell>
          <cell r="R567">
            <v>0</v>
          </cell>
          <cell r="T567">
            <v>0</v>
          </cell>
          <cell r="U567">
            <v>0</v>
          </cell>
          <cell r="V567">
            <v>0</v>
          </cell>
          <cell r="X567" t="str">
            <v>UPH</v>
          </cell>
          <cell r="Z567">
            <v>0</v>
          </cell>
          <cell r="AB567">
            <v>0</v>
          </cell>
          <cell r="AC567">
            <v>0</v>
          </cell>
          <cell r="AD567">
            <v>0</v>
          </cell>
          <cell r="AE567">
            <v>0</v>
          </cell>
          <cell r="AF567">
            <v>0</v>
          </cell>
          <cell r="AH567" t="str">
            <v>MAT</v>
          </cell>
          <cell r="AJ567">
            <v>0</v>
          </cell>
          <cell r="AK567">
            <v>0</v>
          </cell>
          <cell r="AL567">
            <v>0</v>
          </cell>
          <cell r="AM567">
            <v>0</v>
          </cell>
          <cell r="AN567">
            <v>0</v>
          </cell>
          <cell r="AO567">
            <v>0</v>
          </cell>
          <cell r="AP567">
            <v>0</v>
          </cell>
          <cell r="AS567">
            <v>0</v>
          </cell>
        </row>
        <row r="568">
          <cell r="A568">
            <v>27130</v>
          </cell>
          <cell r="B568" t="str">
            <v>ALT</v>
          </cell>
          <cell r="I568">
            <v>0</v>
          </cell>
          <cell r="N568">
            <v>0</v>
          </cell>
          <cell r="P568">
            <v>0</v>
          </cell>
          <cell r="Q568">
            <v>0</v>
          </cell>
          <cell r="R568">
            <v>0</v>
          </cell>
          <cell r="T568">
            <v>0</v>
          </cell>
          <cell r="U568">
            <v>0</v>
          </cell>
          <cell r="V568">
            <v>0</v>
          </cell>
          <cell r="X568" t="str">
            <v>UPH</v>
          </cell>
          <cell r="Z568">
            <v>0</v>
          </cell>
          <cell r="AB568">
            <v>0</v>
          </cell>
          <cell r="AC568">
            <v>0</v>
          </cell>
          <cell r="AD568">
            <v>0</v>
          </cell>
          <cell r="AE568">
            <v>0</v>
          </cell>
          <cell r="AF568">
            <v>0</v>
          </cell>
          <cell r="AH568" t="str">
            <v>MAT</v>
          </cell>
          <cell r="AJ568">
            <v>0</v>
          </cell>
          <cell r="AK568">
            <v>0</v>
          </cell>
          <cell r="AL568">
            <v>0</v>
          </cell>
          <cell r="AM568">
            <v>0</v>
          </cell>
          <cell r="AN568">
            <v>0</v>
          </cell>
          <cell r="AO568">
            <v>0</v>
          </cell>
          <cell r="AP568">
            <v>0</v>
          </cell>
          <cell r="AS568">
            <v>0</v>
          </cell>
        </row>
        <row r="569">
          <cell r="A569">
            <v>27140</v>
          </cell>
          <cell r="B569" t="str">
            <v>ALT</v>
          </cell>
          <cell r="I569">
            <v>0</v>
          </cell>
          <cell r="N569">
            <v>0</v>
          </cell>
          <cell r="P569">
            <v>0</v>
          </cell>
          <cell r="Q569">
            <v>0</v>
          </cell>
          <cell r="R569">
            <v>0</v>
          </cell>
          <cell r="T569">
            <v>0</v>
          </cell>
          <cell r="U569">
            <v>0</v>
          </cell>
          <cell r="V569">
            <v>0</v>
          </cell>
          <cell r="X569" t="str">
            <v>UPH</v>
          </cell>
          <cell r="Z569">
            <v>0</v>
          </cell>
          <cell r="AB569">
            <v>0</v>
          </cell>
          <cell r="AC569">
            <v>0</v>
          </cell>
          <cell r="AD569">
            <v>0</v>
          </cell>
          <cell r="AE569">
            <v>0</v>
          </cell>
          <cell r="AF569">
            <v>0</v>
          </cell>
          <cell r="AH569" t="str">
            <v>MAT</v>
          </cell>
          <cell r="AJ569">
            <v>0</v>
          </cell>
          <cell r="AK569">
            <v>0</v>
          </cell>
          <cell r="AL569">
            <v>0</v>
          </cell>
          <cell r="AM569">
            <v>0</v>
          </cell>
          <cell r="AN569">
            <v>0</v>
          </cell>
          <cell r="AO569">
            <v>0</v>
          </cell>
          <cell r="AP569">
            <v>0</v>
          </cell>
          <cell r="AS569">
            <v>0</v>
          </cell>
        </row>
        <row r="570">
          <cell r="A570">
            <v>27150</v>
          </cell>
          <cell r="B570" t="str">
            <v>ALT</v>
          </cell>
          <cell r="I570">
            <v>0</v>
          </cell>
          <cell r="N570">
            <v>0</v>
          </cell>
          <cell r="P570">
            <v>0</v>
          </cell>
          <cell r="Q570">
            <v>0</v>
          </cell>
          <cell r="R570">
            <v>0</v>
          </cell>
          <cell r="T570">
            <v>0</v>
          </cell>
          <cell r="U570">
            <v>0</v>
          </cell>
          <cell r="V570">
            <v>0</v>
          </cell>
          <cell r="X570" t="str">
            <v>UPH</v>
          </cell>
          <cell r="Z570">
            <v>0</v>
          </cell>
          <cell r="AB570">
            <v>0</v>
          </cell>
          <cell r="AC570">
            <v>0</v>
          </cell>
          <cell r="AD570">
            <v>0</v>
          </cell>
          <cell r="AE570">
            <v>0</v>
          </cell>
          <cell r="AF570">
            <v>0</v>
          </cell>
          <cell r="AH570" t="str">
            <v>MAT</v>
          </cell>
          <cell r="AJ570">
            <v>0</v>
          </cell>
          <cell r="AK570">
            <v>0</v>
          </cell>
          <cell r="AL570">
            <v>0</v>
          </cell>
          <cell r="AM570">
            <v>0</v>
          </cell>
          <cell r="AN570">
            <v>0</v>
          </cell>
          <cell r="AO570">
            <v>0</v>
          </cell>
          <cell r="AP570">
            <v>0</v>
          </cell>
          <cell r="AS570">
            <v>0</v>
          </cell>
        </row>
        <row r="571">
          <cell r="A571">
            <v>28000</v>
          </cell>
          <cell r="B571" t="str">
            <v>2.2</v>
          </cell>
          <cell r="D571" t="str">
            <v>Stripping, t = 15 cm</v>
          </cell>
          <cell r="F571" t="str">
            <v>m2</v>
          </cell>
          <cell r="G571">
            <v>89275</v>
          </cell>
          <cell r="I571" t="str">
            <v xml:space="preserve">                                                                                                                                                                                                                                                               </v>
          </cell>
          <cell r="J571">
            <v>30</v>
          </cell>
          <cell r="K571">
            <v>7</v>
          </cell>
          <cell r="L571">
            <v>1</v>
          </cell>
          <cell r="M571">
            <v>210</v>
          </cell>
          <cell r="Q571">
            <v>2019.1014999999998</v>
          </cell>
          <cell r="S571">
            <v>120</v>
          </cell>
          <cell r="T571">
            <v>2061.3656999999998</v>
          </cell>
          <cell r="U571">
            <v>1896.92</v>
          </cell>
          <cell r="V571">
            <v>1411229.4416666669</v>
          </cell>
          <cell r="X571" t="str">
            <v>2.2</v>
          </cell>
          <cell r="Z571" t="str">
            <v>Prod./Jam :</v>
          </cell>
          <cell r="AA571">
            <v>120</v>
          </cell>
          <cell r="AB571">
            <v>120</v>
          </cell>
          <cell r="AC571">
            <v>1</v>
          </cell>
          <cell r="AE571">
            <v>29.590000000000003</v>
          </cell>
          <cell r="AF571">
            <v>2641647.25</v>
          </cell>
          <cell r="AH571" t="str">
            <v>2.2</v>
          </cell>
          <cell r="AN571">
            <v>0</v>
          </cell>
          <cell r="AO571">
            <v>0</v>
          </cell>
          <cell r="AU571">
            <v>1926.51</v>
          </cell>
          <cell r="AV571">
            <v>2061.3656999999998</v>
          </cell>
        </row>
        <row r="572">
          <cell r="A572">
            <v>28010</v>
          </cell>
          <cell r="B572">
            <v>160</v>
          </cell>
          <cell r="I572" t="str">
            <v>Bulldozer 17 t</v>
          </cell>
          <cell r="N572">
            <v>120</v>
          </cell>
          <cell r="O572">
            <v>1</v>
          </cell>
          <cell r="P572">
            <v>743.95833333333337</v>
          </cell>
          <cell r="Q572">
            <v>8.3000000000000001E-3</v>
          </cell>
          <cell r="R572">
            <v>3.5426587301587302</v>
          </cell>
          <cell r="S572">
            <v>120</v>
          </cell>
          <cell r="T572">
            <v>228545</v>
          </cell>
          <cell r="U572">
            <v>1896.92</v>
          </cell>
          <cell r="V572">
            <v>1411229.4416666669</v>
          </cell>
          <cell r="X572">
            <v>10</v>
          </cell>
          <cell r="Z572" t="str">
            <v>Mandor</v>
          </cell>
          <cell r="AA572">
            <v>0.1</v>
          </cell>
          <cell r="AB572">
            <v>1.4285714285714285E-2</v>
          </cell>
          <cell r="AC572">
            <v>1E-4</v>
          </cell>
          <cell r="AD572">
            <v>39900</v>
          </cell>
          <cell r="AE572">
            <v>3.99</v>
          </cell>
          <cell r="AF572">
            <v>356207.25</v>
          </cell>
          <cell r="AH572" t="str">
            <v>MAT</v>
          </cell>
          <cell r="AJ572">
            <v>0</v>
          </cell>
          <cell r="AK572">
            <v>0</v>
          </cell>
          <cell r="AL572">
            <v>0</v>
          </cell>
          <cell r="AM572">
            <v>0</v>
          </cell>
          <cell r="AN572">
            <v>0</v>
          </cell>
          <cell r="AO572">
            <v>0</v>
          </cell>
          <cell r="AP572">
            <v>0</v>
          </cell>
          <cell r="AR572">
            <v>169.875</v>
          </cell>
          <cell r="AS572">
            <v>169.875</v>
          </cell>
          <cell r="AT572">
            <v>20385</v>
          </cell>
        </row>
        <row r="573">
          <cell r="A573">
            <v>28020</v>
          </cell>
          <cell r="B573" t="str">
            <v>ALT</v>
          </cell>
          <cell r="I573">
            <v>0</v>
          </cell>
          <cell r="N573">
            <v>0</v>
          </cell>
          <cell r="P573">
            <v>0</v>
          </cell>
          <cell r="Q573">
            <v>0</v>
          </cell>
          <cell r="R573">
            <v>0</v>
          </cell>
          <cell r="T573">
            <v>0</v>
          </cell>
          <cell r="U573">
            <v>0</v>
          </cell>
          <cell r="V573">
            <v>0</v>
          </cell>
          <cell r="X573">
            <v>100</v>
          </cell>
          <cell r="Z573" t="str">
            <v>Pekerja</v>
          </cell>
          <cell r="AA573">
            <v>1</v>
          </cell>
          <cell r="AB573">
            <v>0.14285714285714285</v>
          </cell>
          <cell r="AC573">
            <v>1.1000000000000001E-3</v>
          </cell>
          <cell r="AD573">
            <v>23275</v>
          </cell>
          <cell r="AE573">
            <v>25.6</v>
          </cell>
          <cell r="AF573">
            <v>2285440</v>
          </cell>
          <cell r="AH573" t="str">
            <v>MAT</v>
          </cell>
          <cell r="AJ573">
            <v>0</v>
          </cell>
          <cell r="AK573">
            <v>0</v>
          </cell>
          <cell r="AL573">
            <v>0</v>
          </cell>
          <cell r="AM573">
            <v>0</v>
          </cell>
          <cell r="AN573">
            <v>0</v>
          </cell>
          <cell r="AO573">
            <v>0</v>
          </cell>
          <cell r="AP573">
            <v>0</v>
          </cell>
          <cell r="AS573">
            <v>0</v>
          </cell>
          <cell r="AT573">
            <v>0</v>
          </cell>
        </row>
        <row r="574">
          <cell r="A574">
            <v>28030</v>
          </cell>
          <cell r="B574" t="str">
            <v>ALT</v>
          </cell>
          <cell r="I574">
            <v>0</v>
          </cell>
          <cell r="N574">
            <v>0</v>
          </cell>
          <cell r="P574">
            <v>0</v>
          </cell>
          <cell r="Q574">
            <v>0</v>
          </cell>
          <cell r="R574">
            <v>0</v>
          </cell>
          <cell r="T574">
            <v>0</v>
          </cell>
          <cell r="U574">
            <v>0</v>
          </cell>
          <cell r="V574">
            <v>0</v>
          </cell>
          <cell r="X574" t="str">
            <v>UPH</v>
          </cell>
          <cell r="Z574">
            <v>0</v>
          </cell>
          <cell r="AB574">
            <v>0</v>
          </cell>
          <cell r="AC574">
            <v>0</v>
          </cell>
          <cell r="AD574">
            <v>0</v>
          </cell>
          <cell r="AE574">
            <v>0</v>
          </cell>
          <cell r="AF574">
            <v>0</v>
          </cell>
          <cell r="AH574" t="str">
            <v>MAT</v>
          </cell>
          <cell r="AJ574">
            <v>0</v>
          </cell>
          <cell r="AK574">
            <v>0</v>
          </cell>
          <cell r="AL574">
            <v>0</v>
          </cell>
          <cell r="AM574">
            <v>0</v>
          </cell>
          <cell r="AN574">
            <v>0</v>
          </cell>
          <cell r="AO574">
            <v>0</v>
          </cell>
          <cell r="AP574">
            <v>0</v>
          </cell>
          <cell r="AS574">
            <v>0</v>
          </cell>
          <cell r="AT574">
            <v>0</v>
          </cell>
        </row>
        <row r="575">
          <cell r="A575">
            <v>28040</v>
          </cell>
          <cell r="B575" t="str">
            <v>ALT</v>
          </cell>
          <cell r="I575">
            <v>0</v>
          </cell>
          <cell r="N575">
            <v>0</v>
          </cell>
          <cell r="P575">
            <v>0</v>
          </cell>
          <cell r="Q575">
            <v>0</v>
          </cell>
          <cell r="R575">
            <v>0</v>
          </cell>
          <cell r="T575">
            <v>0</v>
          </cell>
          <cell r="U575">
            <v>0</v>
          </cell>
          <cell r="V575">
            <v>0</v>
          </cell>
          <cell r="X575" t="str">
            <v>UPH</v>
          </cell>
          <cell r="Z575">
            <v>0</v>
          </cell>
          <cell r="AB575">
            <v>0</v>
          </cell>
          <cell r="AC575">
            <v>0</v>
          </cell>
          <cell r="AD575">
            <v>0</v>
          </cell>
          <cell r="AE575">
            <v>0</v>
          </cell>
          <cell r="AF575">
            <v>0</v>
          </cell>
          <cell r="AH575" t="str">
            <v>MAT</v>
          </cell>
          <cell r="AJ575">
            <v>0</v>
          </cell>
          <cell r="AK575">
            <v>0</v>
          </cell>
          <cell r="AL575">
            <v>0</v>
          </cell>
          <cell r="AM575">
            <v>0</v>
          </cell>
          <cell r="AN575">
            <v>0</v>
          </cell>
          <cell r="AO575">
            <v>0</v>
          </cell>
          <cell r="AP575">
            <v>0</v>
          </cell>
          <cell r="AS575">
            <v>0</v>
          </cell>
          <cell r="AT575">
            <v>0</v>
          </cell>
        </row>
        <row r="576">
          <cell r="A576">
            <v>28050</v>
          </cell>
          <cell r="B576" t="str">
            <v>ALT</v>
          </cell>
          <cell r="I576">
            <v>0</v>
          </cell>
          <cell r="N576">
            <v>0</v>
          </cell>
          <cell r="P576">
            <v>0</v>
          </cell>
          <cell r="Q576">
            <v>0</v>
          </cell>
          <cell r="R576">
            <v>0</v>
          </cell>
          <cell r="T576">
            <v>0</v>
          </cell>
          <cell r="U576">
            <v>0</v>
          </cell>
          <cell r="V576">
            <v>0</v>
          </cell>
          <cell r="X576" t="str">
            <v>UPH</v>
          </cell>
          <cell r="Z576">
            <v>0</v>
          </cell>
          <cell r="AB576">
            <v>0</v>
          </cell>
          <cell r="AC576">
            <v>0</v>
          </cell>
          <cell r="AD576">
            <v>0</v>
          </cell>
          <cell r="AE576">
            <v>0</v>
          </cell>
          <cell r="AF576">
            <v>0</v>
          </cell>
          <cell r="AH576" t="str">
            <v>MAT</v>
          </cell>
          <cell r="AJ576">
            <v>0</v>
          </cell>
          <cell r="AK576">
            <v>0</v>
          </cell>
          <cell r="AL576">
            <v>0</v>
          </cell>
          <cell r="AM576">
            <v>0</v>
          </cell>
          <cell r="AN576">
            <v>0</v>
          </cell>
          <cell r="AO576">
            <v>0</v>
          </cell>
          <cell r="AP576">
            <v>0</v>
          </cell>
          <cell r="AS576">
            <v>0</v>
          </cell>
          <cell r="AT576">
            <v>0</v>
          </cell>
        </row>
        <row r="577">
          <cell r="A577">
            <v>28060</v>
          </cell>
          <cell r="B577" t="str">
            <v>ALT</v>
          </cell>
          <cell r="I577">
            <v>0</v>
          </cell>
          <cell r="N577">
            <v>0</v>
          </cell>
          <cell r="P577">
            <v>0</v>
          </cell>
          <cell r="Q577">
            <v>0</v>
          </cell>
          <cell r="R577">
            <v>0</v>
          </cell>
          <cell r="T577">
            <v>0</v>
          </cell>
          <cell r="U577">
            <v>0</v>
          </cell>
          <cell r="V577">
            <v>0</v>
          </cell>
          <cell r="X577" t="str">
            <v>UPH</v>
          </cell>
          <cell r="Z577">
            <v>0</v>
          </cell>
          <cell r="AB577">
            <v>0</v>
          </cell>
          <cell r="AC577">
            <v>0</v>
          </cell>
          <cell r="AD577">
            <v>0</v>
          </cell>
          <cell r="AE577">
            <v>0</v>
          </cell>
          <cell r="AF577">
            <v>0</v>
          </cell>
          <cell r="AH577" t="str">
            <v>MAT</v>
          </cell>
          <cell r="AJ577">
            <v>0</v>
          </cell>
          <cell r="AK577">
            <v>0</v>
          </cell>
          <cell r="AL577">
            <v>0</v>
          </cell>
          <cell r="AM577">
            <v>0</v>
          </cell>
          <cell r="AN577">
            <v>0</v>
          </cell>
          <cell r="AO577">
            <v>0</v>
          </cell>
          <cell r="AP577">
            <v>0</v>
          </cell>
          <cell r="AS577">
            <v>0</v>
          </cell>
          <cell r="AT577">
            <v>0</v>
          </cell>
        </row>
        <row r="578">
          <cell r="A578">
            <v>28070</v>
          </cell>
          <cell r="B578" t="str">
            <v>ALT</v>
          </cell>
          <cell r="I578">
            <v>0</v>
          </cell>
          <cell r="N578">
            <v>0</v>
          </cell>
          <cell r="P578">
            <v>0</v>
          </cell>
          <cell r="Q578">
            <v>0</v>
          </cell>
          <cell r="R578">
            <v>0</v>
          </cell>
          <cell r="T578">
            <v>0</v>
          </cell>
          <cell r="U578">
            <v>0</v>
          </cell>
          <cell r="V578">
            <v>0</v>
          </cell>
          <cell r="X578" t="str">
            <v>UPH</v>
          </cell>
          <cell r="Z578">
            <v>0</v>
          </cell>
          <cell r="AB578">
            <v>0</v>
          </cell>
          <cell r="AC578">
            <v>0</v>
          </cell>
          <cell r="AD578">
            <v>0</v>
          </cell>
          <cell r="AE578">
            <v>0</v>
          </cell>
          <cell r="AF578">
            <v>0</v>
          </cell>
          <cell r="AH578" t="str">
            <v>MAT</v>
          </cell>
          <cell r="AJ578">
            <v>0</v>
          </cell>
          <cell r="AK578">
            <v>0</v>
          </cell>
          <cell r="AL578">
            <v>0</v>
          </cell>
          <cell r="AM578">
            <v>0</v>
          </cell>
          <cell r="AN578">
            <v>0</v>
          </cell>
          <cell r="AO578">
            <v>0</v>
          </cell>
          <cell r="AP578">
            <v>0</v>
          </cell>
          <cell r="AS578">
            <v>0</v>
          </cell>
          <cell r="AT578">
            <v>0</v>
          </cell>
        </row>
        <row r="579">
          <cell r="A579">
            <v>28080</v>
          </cell>
          <cell r="B579" t="str">
            <v>ALT</v>
          </cell>
          <cell r="I579">
            <v>0</v>
          </cell>
          <cell r="N579">
            <v>0</v>
          </cell>
          <cell r="P579">
            <v>0</v>
          </cell>
          <cell r="Q579">
            <v>0</v>
          </cell>
          <cell r="R579">
            <v>0</v>
          </cell>
          <cell r="T579">
            <v>0</v>
          </cell>
          <cell r="U579">
            <v>0</v>
          </cell>
          <cell r="V579">
            <v>0</v>
          </cell>
          <cell r="X579" t="str">
            <v>UPH</v>
          </cell>
          <cell r="Z579">
            <v>0</v>
          </cell>
          <cell r="AB579">
            <v>0</v>
          </cell>
          <cell r="AC579">
            <v>0</v>
          </cell>
          <cell r="AD579">
            <v>0</v>
          </cell>
          <cell r="AE579">
            <v>0</v>
          </cell>
          <cell r="AF579">
            <v>0</v>
          </cell>
          <cell r="AH579" t="str">
            <v>MAT</v>
          </cell>
          <cell r="AJ579">
            <v>0</v>
          </cell>
          <cell r="AK579">
            <v>0</v>
          </cell>
          <cell r="AL579">
            <v>0</v>
          </cell>
          <cell r="AM579">
            <v>0</v>
          </cell>
          <cell r="AN579">
            <v>0</v>
          </cell>
          <cell r="AO579">
            <v>0</v>
          </cell>
          <cell r="AP579">
            <v>0</v>
          </cell>
          <cell r="AS579">
            <v>0</v>
          </cell>
        </row>
        <row r="580">
          <cell r="A580">
            <v>28090</v>
          </cell>
          <cell r="B580" t="str">
            <v>ALT</v>
          </cell>
          <cell r="I580">
            <v>0</v>
          </cell>
          <cell r="N580">
            <v>0</v>
          </cell>
          <cell r="P580">
            <v>0</v>
          </cell>
          <cell r="Q580">
            <v>0</v>
          </cell>
          <cell r="R580">
            <v>0</v>
          </cell>
          <cell r="T580">
            <v>0</v>
          </cell>
          <cell r="U580">
            <v>0</v>
          </cell>
          <cell r="V580">
            <v>0</v>
          </cell>
          <cell r="X580" t="str">
            <v>UPH</v>
          </cell>
          <cell r="Z580">
            <v>0</v>
          </cell>
          <cell r="AB580">
            <v>0</v>
          </cell>
          <cell r="AC580">
            <v>0</v>
          </cell>
          <cell r="AD580">
            <v>0</v>
          </cell>
          <cell r="AE580">
            <v>0</v>
          </cell>
          <cell r="AF580">
            <v>0</v>
          </cell>
          <cell r="AH580" t="str">
            <v>MAT</v>
          </cell>
          <cell r="AJ580">
            <v>0</v>
          </cell>
          <cell r="AK580">
            <v>0</v>
          </cell>
          <cell r="AL580">
            <v>0</v>
          </cell>
          <cell r="AM580">
            <v>0</v>
          </cell>
          <cell r="AN580">
            <v>0</v>
          </cell>
          <cell r="AO580">
            <v>0</v>
          </cell>
          <cell r="AP580">
            <v>0</v>
          </cell>
          <cell r="AS580">
            <v>0</v>
          </cell>
        </row>
        <row r="581">
          <cell r="A581">
            <v>28100</v>
          </cell>
          <cell r="B581" t="str">
            <v>ALT</v>
          </cell>
          <cell r="I581">
            <v>0</v>
          </cell>
          <cell r="N581">
            <v>0</v>
          </cell>
          <cell r="P581">
            <v>0</v>
          </cell>
          <cell r="Q581">
            <v>0</v>
          </cell>
          <cell r="R581">
            <v>0</v>
          </cell>
          <cell r="T581">
            <v>0</v>
          </cell>
          <cell r="U581">
            <v>0</v>
          </cell>
          <cell r="V581">
            <v>0</v>
          </cell>
          <cell r="X581" t="str">
            <v>UPH</v>
          </cell>
          <cell r="Z581">
            <v>0</v>
          </cell>
          <cell r="AB581">
            <v>0</v>
          </cell>
          <cell r="AC581">
            <v>0</v>
          </cell>
          <cell r="AD581">
            <v>0</v>
          </cell>
          <cell r="AE581">
            <v>0</v>
          </cell>
          <cell r="AF581">
            <v>0</v>
          </cell>
          <cell r="AH581" t="str">
            <v>MAT</v>
          </cell>
          <cell r="AJ581">
            <v>0</v>
          </cell>
          <cell r="AK581">
            <v>0</v>
          </cell>
          <cell r="AL581">
            <v>0</v>
          </cell>
          <cell r="AM581">
            <v>0</v>
          </cell>
          <cell r="AN581">
            <v>0</v>
          </cell>
          <cell r="AO581">
            <v>0</v>
          </cell>
          <cell r="AP581">
            <v>0</v>
          </cell>
          <cell r="AS581">
            <v>0</v>
          </cell>
        </row>
        <row r="582">
          <cell r="A582">
            <v>28110</v>
          </cell>
          <cell r="B582" t="str">
            <v>ALT</v>
          </cell>
          <cell r="I582">
            <v>0</v>
          </cell>
          <cell r="N582">
            <v>0</v>
          </cell>
          <cell r="P582">
            <v>0</v>
          </cell>
          <cell r="Q582">
            <v>0</v>
          </cell>
          <cell r="R582">
            <v>0</v>
          </cell>
          <cell r="T582">
            <v>0</v>
          </cell>
          <cell r="U582">
            <v>0</v>
          </cell>
          <cell r="V582">
            <v>0</v>
          </cell>
          <cell r="X582" t="str">
            <v>UPH</v>
          </cell>
          <cell r="Z582">
            <v>0</v>
          </cell>
          <cell r="AB582">
            <v>0</v>
          </cell>
          <cell r="AC582">
            <v>0</v>
          </cell>
          <cell r="AD582">
            <v>0</v>
          </cell>
          <cell r="AE582">
            <v>0</v>
          </cell>
          <cell r="AF582">
            <v>0</v>
          </cell>
          <cell r="AH582" t="str">
            <v>MAT</v>
          </cell>
          <cell r="AJ582">
            <v>0</v>
          </cell>
          <cell r="AK582">
            <v>0</v>
          </cell>
          <cell r="AL582">
            <v>0</v>
          </cell>
          <cell r="AM582">
            <v>0</v>
          </cell>
          <cell r="AN582">
            <v>0</v>
          </cell>
          <cell r="AO582">
            <v>0</v>
          </cell>
          <cell r="AP582">
            <v>0</v>
          </cell>
          <cell r="AS582">
            <v>0</v>
          </cell>
        </row>
        <row r="583">
          <cell r="A583">
            <v>28120</v>
          </cell>
          <cell r="B583" t="str">
            <v>ALT</v>
          </cell>
          <cell r="I583">
            <v>0</v>
          </cell>
          <cell r="N583">
            <v>0</v>
          </cell>
          <cell r="P583">
            <v>0</v>
          </cell>
          <cell r="Q583">
            <v>0</v>
          </cell>
          <cell r="R583">
            <v>0</v>
          </cell>
          <cell r="T583">
            <v>0</v>
          </cell>
          <cell r="U583">
            <v>0</v>
          </cell>
          <cell r="V583">
            <v>0</v>
          </cell>
          <cell r="X583" t="str">
            <v>UPH</v>
          </cell>
          <cell r="Z583">
            <v>0</v>
          </cell>
          <cell r="AB583">
            <v>0</v>
          </cell>
          <cell r="AC583">
            <v>0</v>
          </cell>
          <cell r="AD583">
            <v>0</v>
          </cell>
          <cell r="AE583">
            <v>0</v>
          </cell>
          <cell r="AF583">
            <v>0</v>
          </cell>
          <cell r="AH583" t="str">
            <v>MAT</v>
          </cell>
          <cell r="AJ583">
            <v>0</v>
          </cell>
          <cell r="AK583">
            <v>0</v>
          </cell>
          <cell r="AL583">
            <v>0</v>
          </cell>
          <cell r="AM583">
            <v>0</v>
          </cell>
          <cell r="AN583">
            <v>0</v>
          </cell>
          <cell r="AO583">
            <v>0</v>
          </cell>
          <cell r="AP583">
            <v>0</v>
          </cell>
          <cell r="AS583">
            <v>0</v>
          </cell>
        </row>
        <row r="584">
          <cell r="A584">
            <v>28130</v>
          </cell>
          <cell r="B584" t="str">
            <v>ALT</v>
          </cell>
          <cell r="I584">
            <v>0</v>
          </cell>
          <cell r="N584">
            <v>0</v>
          </cell>
          <cell r="P584">
            <v>0</v>
          </cell>
          <cell r="Q584">
            <v>0</v>
          </cell>
          <cell r="R584">
            <v>0</v>
          </cell>
          <cell r="T584">
            <v>0</v>
          </cell>
          <cell r="U584">
            <v>0</v>
          </cell>
          <cell r="V584">
            <v>0</v>
          </cell>
          <cell r="X584" t="str">
            <v>UPH</v>
          </cell>
          <cell r="Z584">
            <v>0</v>
          </cell>
          <cell r="AB584">
            <v>0</v>
          </cell>
          <cell r="AC584">
            <v>0</v>
          </cell>
          <cell r="AD584">
            <v>0</v>
          </cell>
          <cell r="AE584">
            <v>0</v>
          </cell>
          <cell r="AF584">
            <v>0</v>
          </cell>
          <cell r="AH584" t="str">
            <v>MAT</v>
          </cell>
          <cell r="AJ584">
            <v>0</v>
          </cell>
          <cell r="AK584">
            <v>0</v>
          </cell>
          <cell r="AL584">
            <v>0</v>
          </cell>
          <cell r="AM584">
            <v>0</v>
          </cell>
          <cell r="AN584">
            <v>0</v>
          </cell>
          <cell r="AO584">
            <v>0</v>
          </cell>
          <cell r="AP584">
            <v>0</v>
          </cell>
          <cell r="AS584">
            <v>0</v>
          </cell>
        </row>
        <row r="585">
          <cell r="A585">
            <v>28140</v>
          </cell>
          <cell r="B585" t="str">
            <v>ALT</v>
          </cell>
          <cell r="I585">
            <v>0</v>
          </cell>
          <cell r="N585">
            <v>0</v>
          </cell>
          <cell r="P585">
            <v>0</v>
          </cell>
          <cell r="Q585">
            <v>0</v>
          </cell>
          <cell r="R585">
            <v>0</v>
          </cell>
          <cell r="T585">
            <v>0</v>
          </cell>
          <cell r="U585">
            <v>0</v>
          </cell>
          <cell r="V585">
            <v>0</v>
          </cell>
          <cell r="X585" t="str">
            <v>UPH</v>
          </cell>
          <cell r="Z585">
            <v>0</v>
          </cell>
          <cell r="AB585">
            <v>0</v>
          </cell>
          <cell r="AC585">
            <v>0</v>
          </cell>
          <cell r="AD585">
            <v>0</v>
          </cell>
          <cell r="AE585">
            <v>0</v>
          </cell>
          <cell r="AF585">
            <v>0</v>
          </cell>
          <cell r="AH585" t="str">
            <v>MAT</v>
          </cell>
          <cell r="AJ585">
            <v>0</v>
          </cell>
          <cell r="AK585">
            <v>0</v>
          </cell>
          <cell r="AL585">
            <v>0</v>
          </cell>
          <cell r="AM585">
            <v>0</v>
          </cell>
          <cell r="AN585">
            <v>0</v>
          </cell>
          <cell r="AO585">
            <v>0</v>
          </cell>
          <cell r="AP585">
            <v>0</v>
          </cell>
          <cell r="AS585">
            <v>0</v>
          </cell>
        </row>
        <row r="586">
          <cell r="A586">
            <v>28150</v>
          </cell>
          <cell r="B586" t="str">
            <v>ALT</v>
          </cell>
          <cell r="I586">
            <v>0</v>
          </cell>
          <cell r="N586">
            <v>0</v>
          </cell>
          <cell r="P586">
            <v>0</v>
          </cell>
          <cell r="Q586">
            <v>0</v>
          </cell>
          <cell r="R586">
            <v>0</v>
          </cell>
          <cell r="T586">
            <v>0</v>
          </cell>
          <cell r="U586">
            <v>0</v>
          </cell>
          <cell r="V586">
            <v>0</v>
          </cell>
          <cell r="X586" t="str">
            <v>UPH</v>
          </cell>
          <cell r="Z586">
            <v>0</v>
          </cell>
          <cell r="AB586">
            <v>0</v>
          </cell>
          <cell r="AC586">
            <v>0</v>
          </cell>
          <cell r="AD586">
            <v>0</v>
          </cell>
          <cell r="AE586">
            <v>0</v>
          </cell>
          <cell r="AF586">
            <v>0</v>
          </cell>
          <cell r="AH586" t="str">
            <v>MAT</v>
          </cell>
          <cell r="AJ586">
            <v>0</v>
          </cell>
          <cell r="AK586">
            <v>0</v>
          </cell>
          <cell r="AL586">
            <v>0</v>
          </cell>
          <cell r="AM586">
            <v>0</v>
          </cell>
          <cell r="AN586">
            <v>0</v>
          </cell>
          <cell r="AO586">
            <v>0</v>
          </cell>
          <cell r="AP586">
            <v>0</v>
          </cell>
          <cell r="AS586">
            <v>0</v>
          </cell>
        </row>
        <row r="587">
          <cell r="A587">
            <v>29000</v>
          </cell>
          <cell r="B587" t="str">
            <v>2.3</v>
          </cell>
          <cell r="D587" t="str">
            <v>Penebangan pohon dia. 21-30 cm</v>
          </cell>
          <cell r="F587" t="str">
            <v>btg</v>
          </cell>
          <cell r="G587">
            <v>20</v>
          </cell>
          <cell r="I587" t="str">
            <v xml:space="preserve">                                                                                                                                                                                                                                                               </v>
          </cell>
          <cell r="J587">
            <v>10</v>
          </cell>
          <cell r="K587">
            <v>7</v>
          </cell>
          <cell r="L587">
            <v>1</v>
          </cell>
          <cell r="M587">
            <v>70</v>
          </cell>
          <cell r="Q587">
            <v>171042.23700000002</v>
          </cell>
          <cell r="S587">
            <v>0.3</v>
          </cell>
          <cell r="T587">
            <v>137077.12219999998</v>
          </cell>
          <cell r="U587">
            <v>87865.78</v>
          </cell>
          <cell r="V587">
            <v>5857718.666666667</v>
          </cell>
          <cell r="X587" t="str">
            <v>2.3</v>
          </cell>
          <cell r="Z587" t="str">
            <v>Prod./Jam :</v>
          </cell>
          <cell r="AA587">
            <v>0.3</v>
          </cell>
          <cell r="AB587">
            <v>0.3</v>
          </cell>
          <cell r="AC587">
            <v>1</v>
          </cell>
          <cell r="AE587">
            <v>40243.68</v>
          </cell>
          <cell r="AF587">
            <v>804873.6</v>
          </cell>
          <cell r="AH587" t="str">
            <v>2.3</v>
          </cell>
          <cell r="AN587">
            <v>0</v>
          </cell>
          <cell r="AO587">
            <v>0</v>
          </cell>
          <cell r="AU587">
            <v>128109.45999999999</v>
          </cell>
          <cell r="AV587">
            <v>137077.12219999998</v>
          </cell>
        </row>
        <row r="588">
          <cell r="A588">
            <v>29010</v>
          </cell>
          <cell r="B588">
            <v>3340</v>
          </cell>
          <cell r="I588" t="str">
            <v>Chain Saw</v>
          </cell>
          <cell r="N588">
            <v>0.3</v>
          </cell>
          <cell r="O588">
            <v>1</v>
          </cell>
          <cell r="P588">
            <v>66.666666666666671</v>
          </cell>
          <cell r="Q588">
            <v>3.3332999999999999</v>
          </cell>
          <cell r="R588">
            <v>0.95238095238095244</v>
          </cell>
          <cell r="S588">
            <v>0.3</v>
          </cell>
          <cell r="T588">
            <v>26360</v>
          </cell>
          <cell r="U588">
            <v>87865.78</v>
          </cell>
          <cell r="V588">
            <v>5857718.666666667</v>
          </cell>
          <cell r="X588">
            <v>10</v>
          </cell>
          <cell r="Z588" t="str">
            <v>Mandor</v>
          </cell>
          <cell r="AA588">
            <v>0.25</v>
          </cell>
          <cell r="AB588">
            <v>3.5714285714285712E-2</v>
          </cell>
          <cell r="AC588">
            <v>0.11899999999999999</v>
          </cell>
          <cell r="AD588">
            <v>39900</v>
          </cell>
          <cell r="AE588">
            <v>4748.1000000000004</v>
          </cell>
          <cell r="AF588">
            <v>94962</v>
          </cell>
          <cell r="AH588" t="str">
            <v>MAT</v>
          </cell>
          <cell r="AJ588">
            <v>0</v>
          </cell>
          <cell r="AK588">
            <v>0</v>
          </cell>
          <cell r="AL588">
            <v>0</v>
          </cell>
          <cell r="AM588">
            <v>0</v>
          </cell>
          <cell r="AN588">
            <v>0</v>
          </cell>
          <cell r="AO588">
            <v>0</v>
          </cell>
          <cell r="AP588">
            <v>0</v>
          </cell>
          <cell r="AR588">
            <v>4833.3333333333339</v>
          </cell>
          <cell r="AS588">
            <v>4833.3333333333339</v>
          </cell>
          <cell r="AT588">
            <v>1450</v>
          </cell>
        </row>
        <row r="589">
          <cell r="A589">
            <v>29020</v>
          </cell>
          <cell r="B589" t="str">
            <v>ALT</v>
          </cell>
          <cell r="I589">
            <v>0</v>
          </cell>
          <cell r="N589">
            <v>0</v>
          </cell>
          <cell r="P589">
            <v>0</v>
          </cell>
          <cell r="Q589">
            <v>0</v>
          </cell>
          <cell r="R589">
            <v>0</v>
          </cell>
          <cell r="T589">
            <v>0</v>
          </cell>
          <cell r="U589">
            <v>0</v>
          </cell>
          <cell r="V589">
            <v>0</v>
          </cell>
          <cell r="X589">
            <v>110</v>
          </cell>
          <cell r="Z589" t="str">
            <v>Tukang</v>
          </cell>
          <cell r="AA589">
            <v>1</v>
          </cell>
          <cell r="AB589">
            <v>0.14285714285714285</v>
          </cell>
          <cell r="AC589">
            <v>0.47610000000000002</v>
          </cell>
          <cell r="AD589">
            <v>28000</v>
          </cell>
          <cell r="AE589">
            <v>13330.8</v>
          </cell>
          <cell r="AF589">
            <v>266616</v>
          </cell>
          <cell r="AH589" t="str">
            <v>MAT</v>
          </cell>
          <cell r="AJ589">
            <v>0</v>
          </cell>
          <cell r="AK589">
            <v>0</v>
          </cell>
          <cell r="AL589">
            <v>0</v>
          </cell>
          <cell r="AM589">
            <v>0</v>
          </cell>
          <cell r="AN589">
            <v>0</v>
          </cell>
          <cell r="AO589">
            <v>0</v>
          </cell>
          <cell r="AP589">
            <v>0</v>
          </cell>
          <cell r="AS589">
            <v>0</v>
          </cell>
          <cell r="AT589">
            <v>0</v>
          </cell>
        </row>
        <row r="590">
          <cell r="A590">
            <v>29030</v>
          </cell>
          <cell r="B590" t="str">
            <v>ALT</v>
          </cell>
          <cell r="I590">
            <v>0</v>
          </cell>
          <cell r="N590">
            <v>0</v>
          </cell>
          <cell r="P590">
            <v>0</v>
          </cell>
          <cell r="Q590">
            <v>0</v>
          </cell>
          <cell r="R590">
            <v>0</v>
          </cell>
          <cell r="T590">
            <v>0</v>
          </cell>
          <cell r="U590">
            <v>0</v>
          </cell>
          <cell r="V590">
            <v>0</v>
          </cell>
          <cell r="X590">
            <v>100</v>
          </cell>
          <cell r="Z590" t="str">
            <v>Pekerja</v>
          </cell>
          <cell r="AA590">
            <v>2</v>
          </cell>
          <cell r="AB590">
            <v>0.2857142857142857</v>
          </cell>
          <cell r="AC590">
            <v>0.95230000000000004</v>
          </cell>
          <cell r="AD590">
            <v>23275</v>
          </cell>
          <cell r="AE590">
            <v>22164.78</v>
          </cell>
          <cell r="AF590">
            <v>443295.6</v>
          </cell>
          <cell r="AH590" t="str">
            <v>MAT</v>
          </cell>
          <cell r="AJ590">
            <v>0</v>
          </cell>
          <cell r="AK590">
            <v>0</v>
          </cell>
          <cell r="AL590">
            <v>0</v>
          </cell>
          <cell r="AM590">
            <v>0</v>
          </cell>
          <cell r="AN590">
            <v>0</v>
          </cell>
          <cell r="AO590">
            <v>0</v>
          </cell>
          <cell r="AP590">
            <v>0</v>
          </cell>
          <cell r="AS590">
            <v>0</v>
          </cell>
          <cell r="AT590">
            <v>0</v>
          </cell>
        </row>
        <row r="591">
          <cell r="A591">
            <v>29040</v>
          </cell>
          <cell r="B591" t="str">
            <v>ALT</v>
          </cell>
          <cell r="I591">
            <v>0</v>
          </cell>
          <cell r="N591">
            <v>0</v>
          </cell>
          <cell r="P591">
            <v>0</v>
          </cell>
          <cell r="Q591">
            <v>0</v>
          </cell>
          <cell r="R591">
            <v>0</v>
          </cell>
          <cell r="T591">
            <v>0</v>
          </cell>
          <cell r="U591">
            <v>0</v>
          </cell>
          <cell r="V591">
            <v>0</v>
          </cell>
          <cell r="X591" t="str">
            <v>UPH</v>
          </cell>
          <cell r="Z591">
            <v>0</v>
          </cell>
          <cell r="AB591">
            <v>0</v>
          </cell>
          <cell r="AC591">
            <v>0</v>
          </cell>
          <cell r="AD591">
            <v>0</v>
          </cell>
          <cell r="AE591">
            <v>0</v>
          </cell>
          <cell r="AF591">
            <v>0</v>
          </cell>
          <cell r="AH591" t="str">
            <v>MAT</v>
          </cell>
          <cell r="AJ591">
            <v>0</v>
          </cell>
          <cell r="AK591">
            <v>0</v>
          </cell>
          <cell r="AL591">
            <v>0</v>
          </cell>
          <cell r="AM591">
            <v>0</v>
          </cell>
          <cell r="AN591">
            <v>0</v>
          </cell>
          <cell r="AO591">
            <v>0</v>
          </cell>
          <cell r="AP591">
            <v>0</v>
          </cell>
          <cell r="AS591">
            <v>0</v>
          </cell>
          <cell r="AT591">
            <v>0</v>
          </cell>
        </row>
        <row r="592">
          <cell r="A592">
            <v>29050</v>
          </cell>
          <cell r="B592" t="str">
            <v>ALT</v>
          </cell>
          <cell r="I592">
            <v>0</v>
          </cell>
          <cell r="N592">
            <v>0</v>
          </cell>
          <cell r="P592">
            <v>0</v>
          </cell>
          <cell r="Q592">
            <v>0</v>
          </cell>
          <cell r="R592">
            <v>0</v>
          </cell>
          <cell r="T592">
            <v>0</v>
          </cell>
          <cell r="U592">
            <v>0</v>
          </cell>
          <cell r="V592">
            <v>0</v>
          </cell>
          <cell r="X592" t="str">
            <v>UPH</v>
          </cell>
          <cell r="Z592">
            <v>0</v>
          </cell>
          <cell r="AB592">
            <v>0</v>
          </cell>
          <cell r="AC592">
            <v>0</v>
          </cell>
          <cell r="AD592">
            <v>0</v>
          </cell>
          <cell r="AE592">
            <v>0</v>
          </cell>
          <cell r="AF592">
            <v>0</v>
          </cell>
          <cell r="AH592" t="str">
            <v>MAT</v>
          </cell>
          <cell r="AJ592">
            <v>0</v>
          </cell>
          <cell r="AK592">
            <v>0</v>
          </cell>
          <cell r="AL592">
            <v>0</v>
          </cell>
          <cell r="AM592">
            <v>0</v>
          </cell>
          <cell r="AN592">
            <v>0</v>
          </cell>
          <cell r="AO592">
            <v>0</v>
          </cell>
          <cell r="AP592">
            <v>0</v>
          </cell>
          <cell r="AS592">
            <v>0</v>
          </cell>
          <cell r="AT592">
            <v>0</v>
          </cell>
        </row>
        <row r="593">
          <cell r="A593">
            <v>29060</v>
          </cell>
          <cell r="B593" t="str">
            <v>ALT</v>
          </cell>
          <cell r="I593">
            <v>0</v>
          </cell>
          <cell r="N593">
            <v>0</v>
          </cell>
          <cell r="P593">
            <v>0</v>
          </cell>
          <cell r="Q593">
            <v>0</v>
          </cell>
          <cell r="R593">
            <v>0</v>
          </cell>
          <cell r="T593">
            <v>0</v>
          </cell>
          <cell r="U593">
            <v>0</v>
          </cell>
          <cell r="V593">
            <v>0</v>
          </cell>
          <cell r="X593" t="str">
            <v>UPH</v>
          </cell>
          <cell r="Z593">
            <v>0</v>
          </cell>
          <cell r="AB593">
            <v>0</v>
          </cell>
          <cell r="AC593">
            <v>0</v>
          </cell>
          <cell r="AD593">
            <v>0</v>
          </cell>
          <cell r="AE593">
            <v>0</v>
          </cell>
          <cell r="AF593">
            <v>0</v>
          </cell>
          <cell r="AH593" t="str">
            <v>MAT</v>
          </cell>
          <cell r="AJ593">
            <v>0</v>
          </cell>
          <cell r="AK593">
            <v>0</v>
          </cell>
          <cell r="AL593">
            <v>0</v>
          </cell>
          <cell r="AM593">
            <v>0</v>
          </cell>
          <cell r="AN593">
            <v>0</v>
          </cell>
          <cell r="AO593">
            <v>0</v>
          </cell>
          <cell r="AP593">
            <v>0</v>
          </cell>
          <cell r="AS593">
            <v>0</v>
          </cell>
          <cell r="AT593">
            <v>0</v>
          </cell>
        </row>
        <row r="594">
          <cell r="A594">
            <v>29070</v>
          </cell>
          <cell r="B594" t="str">
            <v>ALT</v>
          </cell>
          <cell r="I594">
            <v>0</v>
          </cell>
          <cell r="N594">
            <v>0</v>
          </cell>
          <cell r="P594">
            <v>0</v>
          </cell>
          <cell r="Q594">
            <v>0</v>
          </cell>
          <cell r="R594">
            <v>0</v>
          </cell>
          <cell r="T594">
            <v>0</v>
          </cell>
          <cell r="U594">
            <v>0</v>
          </cell>
          <cell r="V594">
            <v>0</v>
          </cell>
          <cell r="X594" t="str">
            <v>UPH</v>
          </cell>
          <cell r="Z594">
            <v>0</v>
          </cell>
          <cell r="AB594">
            <v>0</v>
          </cell>
          <cell r="AC594">
            <v>0</v>
          </cell>
          <cell r="AD594">
            <v>0</v>
          </cell>
          <cell r="AE594">
            <v>0</v>
          </cell>
          <cell r="AF594">
            <v>0</v>
          </cell>
          <cell r="AH594" t="str">
            <v>MAT</v>
          </cell>
          <cell r="AJ594">
            <v>0</v>
          </cell>
          <cell r="AK594">
            <v>0</v>
          </cell>
          <cell r="AL594">
            <v>0</v>
          </cell>
          <cell r="AM594">
            <v>0</v>
          </cell>
          <cell r="AN594">
            <v>0</v>
          </cell>
          <cell r="AO594">
            <v>0</v>
          </cell>
          <cell r="AP594">
            <v>0</v>
          </cell>
          <cell r="AS594">
            <v>0</v>
          </cell>
          <cell r="AT594">
            <v>0</v>
          </cell>
        </row>
        <row r="595">
          <cell r="A595">
            <v>29080</v>
          </cell>
          <cell r="B595" t="str">
            <v>ALT</v>
          </cell>
          <cell r="I595">
            <v>0</v>
          </cell>
          <cell r="N595">
            <v>0</v>
          </cell>
          <cell r="P595">
            <v>0</v>
          </cell>
          <cell r="Q595">
            <v>0</v>
          </cell>
          <cell r="R595">
            <v>0</v>
          </cell>
          <cell r="T595">
            <v>0</v>
          </cell>
          <cell r="U595">
            <v>0</v>
          </cell>
          <cell r="V595">
            <v>0</v>
          </cell>
          <cell r="X595" t="str">
            <v>UPH</v>
          </cell>
          <cell r="Z595">
            <v>0</v>
          </cell>
          <cell r="AB595">
            <v>0</v>
          </cell>
          <cell r="AC595">
            <v>0</v>
          </cell>
          <cell r="AD595">
            <v>0</v>
          </cell>
          <cell r="AE595">
            <v>0</v>
          </cell>
          <cell r="AF595">
            <v>0</v>
          </cell>
          <cell r="AH595" t="str">
            <v>MAT</v>
          </cell>
          <cell r="AJ595">
            <v>0</v>
          </cell>
          <cell r="AK595">
            <v>0</v>
          </cell>
          <cell r="AL595">
            <v>0</v>
          </cell>
          <cell r="AM595">
            <v>0</v>
          </cell>
          <cell r="AN595">
            <v>0</v>
          </cell>
          <cell r="AO595">
            <v>0</v>
          </cell>
          <cell r="AP595">
            <v>0</v>
          </cell>
          <cell r="AS595">
            <v>0</v>
          </cell>
        </row>
        <row r="596">
          <cell r="A596">
            <v>29090</v>
          </cell>
          <cell r="B596" t="str">
            <v>ALT</v>
          </cell>
          <cell r="I596">
            <v>0</v>
          </cell>
          <cell r="N596">
            <v>0</v>
          </cell>
          <cell r="P596">
            <v>0</v>
          </cell>
          <cell r="Q596">
            <v>0</v>
          </cell>
          <cell r="R596">
            <v>0</v>
          </cell>
          <cell r="T596">
            <v>0</v>
          </cell>
          <cell r="U596">
            <v>0</v>
          </cell>
          <cell r="V596">
            <v>0</v>
          </cell>
          <cell r="X596" t="str">
            <v>UPH</v>
          </cell>
          <cell r="Z596">
            <v>0</v>
          </cell>
          <cell r="AB596">
            <v>0</v>
          </cell>
          <cell r="AC596">
            <v>0</v>
          </cell>
          <cell r="AD596">
            <v>0</v>
          </cell>
          <cell r="AE596">
            <v>0</v>
          </cell>
          <cell r="AF596">
            <v>0</v>
          </cell>
          <cell r="AH596" t="str">
            <v>MAT</v>
          </cell>
          <cell r="AJ596">
            <v>0</v>
          </cell>
          <cell r="AK596">
            <v>0</v>
          </cell>
          <cell r="AL596">
            <v>0</v>
          </cell>
          <cell r="AM596">
            <v>0</v>
          </cell>
          <cell r="AN596">
            <v>0</v>
          </cell>
          <cell r="AO596">
            <v>0</v>
          </cell>
          <cell r="AP596">
            <v>0</v>
          </cell>
          <cell r="AS596">
            <v>0</v>
          </cell>
        </row>
        <row r="597">
          <cell r="A597">
            <v>29100</v>
          </cell>
          <cell r="B597" t="str">
            <v>ALT</v>
          </cell>
          <cell r="I597">
            <v>0</v>
          </cell>
          <cell r="N597">
            <v>0</v>
          </cell>
          <cell r="P597">
            <v>0</v>
          </cell>
          <cell r="Q597">
            <v>0</v>
          </cell>
          <cell r="R597">
            <v>0</v>
          </cell>
          <cell r="T597">
            <v>0</v>
          </cell>
          <cell r="U597">
            <v>0</v>
          </cell>
          <cell r="V597">
            <v>0</v>
          </cell>
          <cell r="X597" t="str">
            <v>UPH</v>
          </cell>
          <cell r="Z597">
            <v>0</v>
          </cell>
          <cell r="AB597">
            <v>0</v>
          </cell>
          <cell r="AC597">
            <v>0</v>
          </cell>
          <cell r="AD597">
            <v>0</v>
          </cell>
          <cell r="AE597">
            <v>0</v>
          </cell>
          <cell r="AF597">
            <v>0</v>
          </cell>
          <cell r="AH597" t="str">
            <v>MAT</v>
          </cell>
          <cell r="AJ597">
            <v>0</v>
          </cell>
          <cell r="AK597">
            <v>0</v>
          </cell>
          <cell r="AL597">
            <v>0</v>
          </cell>
          <cell r="AM597">
            <v>0</v>
          </cell>
          <cell r="AN597">
            <v>0</v>
          </cell>
          <cell r="AO597">
            <v>0</v>
          </cell>
          <cell r="AP597">
            <v>0</v>
          </cell>
          <cell r="AS597">
            <v>0</v>
          </cell>
        </row>
        <row r="598">
          <cell r="A598">
            <v>29110</v>
          </cell>
          <cell r="B598" t="str">
            <v>ALT</v>
          </cell>
          <cell r="I598">
            <v>0</v>
          </cell>
          <cell r="N598">
            <v>0</v>
          </cell>
          <cell r="P598">
            <v>0</v>
          </cell>
          <cell r="Q598">
            <v>0</v>
          </cell>
          <cell r="R598">
            <v>0</v>
          </cell>
          <cell r="T598">
            <v>0</v>
          </cell>
          <cell r="U598">
            <v>0</v>
          </cell>
          <cell r="V598">
            <v>0</v>
          </cell>
          <cell r="X598" t="str">
            <v>UPH</v>
          </cell>
          <cell r="Z598">
            <v>0</v>
          </cell>
          <cell r="AB598">
            <v>0</v>
          </cell>
          <cell r="AC598">
            <v>0</v>
          </cell>
          <cell r="AD598">
            <v>0</v>
          </cell>
          <cell r="AE598">
            <v>0</v>
          </cell>
          <cell r="AF598">
            <v>0</v>
          </cell>
          <cell r="AH598" t="str">
            <v>MAT</v>
          </cell>
          <cell r="AJ598">
            <v>0</v>
          </cell>
          <cell r="AK598">
            <v>0</v>
          </cell>
          <cell r="AL598">
            <v>0</v>
          </cell>
          <cell r="AM598">
            <v>0</v>
          </cell>
          <cell r="AN598">
            <v>0</v>
          </cell>
          <cell r="AO598">
            <v>0</v>
          </cell>
          <cell r="AP598">
            <v>0</v>
          </cell>
          <cell r="AS598">
            <v>0</v>
          </cell>
        </row>
        <row r="599">
          <cell r="A599">
            <v>29120</v>
          </cell>
          <cell r="B599" t="str">
            <v>ALT</v>
          </cell>
          <cell r="I599">
            <v>0</v>
          </cell>
          <cell r="N599">
            <v>0</v>
          </cell>
          <cell r="P599">
            <v>0</v>
          </cell>
          <cell r="Q599">
            <v>0</v>
          </cell>
          <cell r="R599">
            <v>0</v>
          </cell>
          <cell r="T599">
            <v>0</v>
          </cell>
          <cell r="U599">
            <v>0</v>
          </cell>
          <cell r="V599">
            <v>0</v>
          </cell>
          <cell r="X599" t="str">
            <v>UPH</v>
          </cell>
          <cell r="Z599">
            <v>0</v>
          </cell>
          <cell r="AB599">
            <v>0</v>
          </cell>
          <cell r="AC599">
            <v>0</v>
          </cell>
          <cell r="AD599">
            <v>0</v>
          </cell>
          <cell r="AE599">
            <v>0</v>
          </cell>
          <cell r="AF599">
            <v>0</v>
          </cell>
          <cell r="AH599" t="str">
            <v>MAT</v>
          </cell>
          <cell r="AJ599">
            <v>0</v>
          </cell>
          <cell r="AK599">
            <v>0</v>
          </cell>
          <cell r="AL599">
            <v>0</v>
          </cell>
          <cell r="AM599">
            <v>0</v>
          </cell>
          <cell r="AN599">
            <v>0</v>
          </cell>
          <cell r="AO599">
            <v>0</v>
          </cell>
          <cell r="AP599">
            <v>0</v>
          </cell>
          <cell r="AS599">
            <v>0</v>
          </cell>
        </row>
        <row r="600">
          <cell r="A600">
            <v>29130</v>
          </cell>
          <cell r="B600" t="str">
            <v>ALT</v>
          </cell>
          <cell r="I600">
            <v>0</v>
          </cell>
          <cell r="N600">
            <v>0</v>
          </cell>
          <cell r="P600">
            <v>0</v>
          </cell>
          <cell r="Q600">
            <v>0</v>
          </cell>
          <cell r="R600">
            <v>0</v>
          </cell>
          <cell r="T600">
            <v>0</v>
          </cell>
          <cell r="U600">
            <v>0</v>
          </cell>
          <cell r="V600">
            <v>0</v>
          </cell>
          <cell r="X600" t="str">
            <v>UPH</v>
          </cell>
          <cell r="Z600">
            <v>0</v>
          </cell>
          <cell r="AB600">
            <v>0</v>
          </cell>
          <cell r="AC600">
            <v>0</v>
          </cell>
          <cell r="AD600">
            <v>0</v>
          </cell>
          <cell r="AE600">
            <v>0</v>
          </cell>
          <cell r="AF600">
            <v>0</v>
          </cell>
          <cell r="AH600" t="str">
            <v>MAT</v>
          </cell>
          <cell r="AJ600">
            <v>0</v>
          </cell>
          <cell r="AK600">
            <v>0</v>
          </cell>
          <cell r="AL600">
            <v>0</v>
          </cell>
          <cell r="AM600">
            <v>0</v>
          </cell>
          <cell r="AN600">
            <v>0</v>
          </cell>
          <cell r="AO600">
            <v>0</v>
          </cell>
          <cell r="AP600">
            <v>0</v>
          </cell>
          <cell r="AS600">
            <v>0</v>
          </cell>
        </row>
        <row r="601">
          <cell r="A601">
            <v>29140</v>
          </cell>
          <cell r="B601" t="str">
            <v>ALT</v>
          </cell>
          <cell r="I601">
            <v>0</v>
          </cell>
          <cell r="N601">
            <v>0</v>
          </cell>
          <cell r="P601">
            <v>0</v>
          </cell>
          <cell r="Q601">
            <v>0</v>
          </cell>
          <cell r="R601">
            <v>0</v>
          </cell>
          <cell r="T601">
            <v>0</v>
          </cell>
          <cell r="U601">
            <v>0</v>
          </cell>
          <cell r="V601">
            <v>0</v>
          </cell>
          <cell r="X601" t="str">
            <v>UPH</v>
          </cell>
          <cell r="Z601">
            <v>0</v>
          </cell>
          <cell r="AB601">
            <v>0</v>
          </cell>
          <cell r="AC601">
            <v>0</v>
          </cell>
          <cell r="AD601">
            <v>0</v>
          </cell>
          <cell r="AE601">
            <v>0</v>
          </cell>
          <cell r="AF601">
            <v>0</v>
          </cell>
          <cell r="AH601" t="str">
            <v>MAT</v>
          </cell>
          <cell r="AJ601">
            <v>0</v>
          </cell>
          <cell r="AK601">
            <v>0</v>
          </cell>
          <cell r="AL601">
            <v>0</v>
          </cell>
          <cell r="AM601">
            <v>0</v>
          </cell>
          <cell r="AN601">
            <v>0</v>
          </cell>
          <cell r="AO601">
            <v>0</v>
          </cell>
          <cell r="AP601">
            <v>0</v>
          </cell>
          <cell r="AS601">
            <v>0</v>
          </cell>
        </row>
        <row r="602">
          <cell r="A602">
            <v>29150</v>
          </cell>
          <cell r="B602" t="str">
            <v>ALT</v>
          </cell>
          <cell r="I602">
            <v>0</v>
          </cell>
          <cell r="N602">
            <v>0</v>
          </cell>
          <cell r="P602">
            <v>0</v>
          </cell>
          <cell r="Q602">
            <v>0</v>
          </cell>
          <cell r="R602">
            <v>0</v>
          </cell>
          <cell r="T602">
            <v>0</v>
          </cell>
          <cell r="U602">
            <v>0</v>
          </cell>
          <cell r="V602">
            <v>0</v>
          </cell>
          <cell r="X602" t="str">
            <v>UPH</v>
          </cell>
          <cell r="Z602">
            <v>0</v>
          </cell>
          <cell r="AB602">
            <v>0</v>
          </cell>
          <cell r="AC602">
            <v>0</v>
          </cell>
          <cell r="AD602">
            <v>0</v>
          </cell>
          <cell r="AE602">
            <v>0</v>
          </cell>
          <cell r="AF602">
            <v>0</v>
          </cell>
          <cell r="AH602" t="str">
            <v>MAT</v>
          </cell>
          <cell r="AJ602">
            <v>0</v>
          </cell>
          <cell r="AK602">
            <v>0</v>
          </cell>
          <cell r="AL602">
            <v>0</v>
          </cell>
          <cell r="AM602">
            <v>0</v>
          </cell>
          <cell r="AN602">
            <v>0</v>
          </cell>
          <cell r="AO602">
            <v>0</v>
          </cell>
          <cell r="AP602">
            <v>0</v>
          </cell>
          <cell r="AS602">
            <v>0</v>
          </cell>
        </row>
        <row r="603">
          <cell r="A603">
            <v>30000</v>
          </cell>
          <cell r="B603" t="str">
            <v>2.4</v>
          </cell>
          <cell r="D603" t="str">
            <v>Pengalihan aliran sementara (Kisdam)</v>
          </cell>
          <cell r="F603" t="str">
            <v>m3</v>
          </cell>
          <cell r="G603">
            <v>189</v>
          </cell>
          <cell r="I603" t="str">
            <v xml:space="preserve">                                                                                                                                                                                                                                                               </v>
          </cell>
          <cell r="J603">
            <v>30</v>
          </cell>
          <cell r="K603">
            <v>7</v>
          </cell>
          <cell r="L603">
            <v>1</v>
          </cell>
          <cell r="M603">
            <v>210</v>
          </cell>
          <cell r="Q603">
            <v>38059.602999999996</v>
          </cell>
          <cell r="S603">
            <v>13.64457094736842</v>
          </cell>
          <cell r="T603">
            <v>29736.0383</v>
          </cell>
          <cell r="U603">
            <v>27444.89</v>
          </cell>
          <cell r="V603">
            <v>410360.29403033043</v>
          </cell>
          <cell r="X603" t="str">
            <v>2.4</v>
          </cell>
          <cell r="Z603" t="str">
            <v>Prod./Jam :</v>
          </cell>
          <cell r="AA603">
            <v>13.64457094736842</v>
          </cell>
          <cell r="AB603">
            <v>13.64457094736842</v>
          </cell>
          <cell r="AC603">
            <v>1</v>
          </cell>
          <cell r="AE603">
            <v>345.8</v>
          </cell>
          <cell r="AF603">
            <v>65356.200000000004</v>
          </cell>
          <cell r="AH603" t="str">
            <v>2.4</v>
          </cell>
          <cell r="AN603">
            <v>0</v>
          </cell>
          <cell r="AO603">
            <v>0</v>
          </cell>
          <cell r="AU603">
            <v>27790.69</v>
          </cell>
          <cell r="AV603">
            <v>29736.0383</v>
          </cell>
        </row>
        <row r="604">
          <cell r="A604">
            <v>30010</v>
          </cell>
          <cell r="B604">
            <v>540</v>
          </cell>
          <cell r="I604" t="str">
            <v>Hydr. Excavtor 0.4 m3</v>
          </cell>
          <cell r="N604">
            <v>13.64457094736842</v>
          </cell>
          <cell r="O604">
            <v>1</v>
          </cell>
          <cell r="P604">
            <v>13.85166310681625</v>
          </cell>
          <cell r="Q604">
            <v>7.3200000000000001E-2</v>
          </cell>
          <cell r="R604">
            <v>6.5960300508648817E-2</v>
          </cell>
          <cell r="S604">
            <v>13.64457094736842</v>
          </cell>
          <cell r="T604">
            <v>200945</v>
          </cell>
          <cell r="U604">
            <v>14709.17</v>
          </cell>
          <cell r="V604">
            <v>203746.4674208884</v>
          </cell>
          <cell r="X604">
            <v>10</v>
          </cell>
          <cell r="Z604" t="str">
            <v>Mandor</v>
          </cell>
          <cell r="AA604">
            <v>0.25</v>
          </cell>
          <cell r="AB604">
            <v>3.5714285714285712E-2</v>
          </cell>
          <cell r="AC604">
            <v>2.5999999999999999E-3</v>
          </cell>
          <cell r="AD604">
            <v>39900</v>
          </cell>
          <cell r="AE604">
            <v>103.74</v>
          </cell>
          <cell r="AF604">
            <v>19606.86</v>
          </cell>
          <cell r="AH604" t="str">
            <v>MAT</v>
          </cell>
          <cell r="AJ604">
            <v>0</v>
          </cell>
          <cell r="AK604">
            <v>0</v>
          </cell>
          <cell r="AL604">
            <v>0</v>
          </cell>
          <cell r="AM604">
            <v>0</v>
          </cell>
          <cell r="AN604">
            <v>0</v>
          </cell>
          <cell r="AO604">
            <v>0</v>
          </cell>
          <cell r="AP604">
            <v>0</v>
          </cell>
          <cell r="AR604">
            <v>1576.1185632091701</v>
          </cell>
          <cell r="AS604">
            <v>811.31169625638029</v>
          </cell>
          <cell r="AT604">
            <v>11069.999999999998</v>
          </cell>
        </row>
        <row r="605">
          <cell r="A605">
            <v>30020</v>
          </cell>
          <cell r="B605">
            <v>1530</v>
          </cell>
          <cell r="I605" t="str">
            <v>Dump Truck 6 t</v>
          </cell>
          <cell r="N605">
            <v>11.65</v>
          </cell>
          <cell r="O605">
            <v>1</v>
          </cell>
          <cell r="P605">
            <v>16.223175965665234</v>
          </cell>
          <cell r="Q605">
            <v>8.5800000000000001E-2</v>
          </cell>
          <cell r="R605">
            <v>7.7253218884120164E-2</v>
          </cell>
          <cell r="S605">
            <v>11.65</v>
          </cell>
          <cell r="T605">
            <v>148435</v>
          </cell>
          <cell r="U605">
            <v>12735.72</v>
          </cell>
          <cell r="V605">
            <v>206613.82660944204</v>
          </cell>
          <cell r="X605">
            <v>100</v>
          </cell>
          <cell r="Z605" t="str">
            <v>Pekerja</v>
          </cell>
          <cell r="AA605">
            <v>1</v>
          </cell>
          <cell r="AB605">
            <v>0.14285714285714285</v>
          </cell>
          <cell r="AC605">
            <v>1.04E-2</v>
          </cell>
          <cell r="AD605">
            <v>23275</v>
          </cell>
          <cell r="AE605">
            <v>242.06</v>
          </cell>
          <cell r="AF605">
            <v>45749.340000000004</v>
          </cell>
          <cell r="AH605" t="str">
            <v>MAT</v>
          </cell>
          <cell r="AJ605">
            <v>0</v>
          </cell>
          <cell r="AK605">
            <v>0</v>
          </cell>
          <cell r="AL605">
            <v>0</v>
          </cell>
          <cell r="AM605">
            <v>0</v>
          </cell>
          <cell r="AN605">
            <v>0</v>
          </cell>
          <cell r="AO605">
            <v>0</v>
          </cell>
          <cell r="AP605">
            <v>0</v>
          </cell>
          <cell r="AS605">
            <v>764.80686695278973</v>
          </cell>
          <cell r="AT605">
            <v>8910</v>
          </cell>
        </row>
        <row r="606">
          <cell r="A606">
            <v>30030</v>
          </cell>
          <cell r="B606" t="str">
            <v>ALT</v>
          </cell>
          <cell r="I606">
            <v>0</v>
          </cell>
          <cell r="N606">
            <v>0</v>
          </cell>
          <cell r="P606">
            <v>0</v>
          </cell>
          <cell r="Q606">
            <v>0</v>
          </cell>
          <cell r="R606">
            <v>0</v>
          </cell>
          <cell r="T606">
            <v>0</v>
          </cell>
          <cell r="U606">
            <v>0</v>
          </cell>
          <cell r="V606">
            <v>0</v>
          </cell>
          <cell r="X606" t="str">
            <v>UPH</v>
          </cell>
          <cell r="Z606">
            <v>0</v>
          </cell>
          <cell r="AB606">
            <v>0</v>
          </cell>
          <cell r="AC606">
            <v>0</v>
          </cell>
          <cell r="AD606">
            <v>0</v>
          </cell>
          <cell r="AE606">
            <v>0</v>
          </cell>
          <cell r="AF606">
            <v>0</v>
          </cell>
          <cell r="AH606" t="str">
            <v>MAT</v>
          </cell>
          <cell r="AJ606">
            <v>0</v>
          </cell>
          <cell r="AK606">
            <v>0</v>
          </cell>
          <cell r="AL606">
            <v>0</v>
          </cell>
          <cell r="AM606">
            <v>0</v>
          </cell>
          <cell r="AN606">
            <v>0</v>
          </cell>
          <cell r="AO606">
            <v>0</v>
          </cell>
          <cell r="AP606">
            <v>0</v>
          </cell>
          <cell r="AS606">
            <v>0</v>
          </cell>
          <cell r="AT606">
            <v>0</v>
          </cell>
        </row>
        <row r="607">
          <cell r="A607">
            <v>30040</v>
          </cell>
          <cell r="B607" t="str">
            <v>ALT</v>
          </cell>
          <cell r="I607">
            <v>0</v>
          </cell>
          <cell r="N607">
            <v>0</v>
          </cell>
          <cell r="P607">
            <v>0</v>
          </cell>
          <cell r="Q607">
            <v>0</v>
          </cell>
          <cell r="R607">
            <v>0</v>
          </cell>
          <cell r="T607">
            <v>0</v>
          </cell>
          <cell r="U607">
            <v>0</v>
          </cell>
          <cell r="V607">
            <v>0</v>
          </cell>
          <cell r="X607" t="str">
            <v>UPH</v>
          </cell>
          <cell r="Z607">
            <v>0</v>
          </cell>
          <cell r="AB607">
            <v>0</v>
          </cell>
          <cell r="AC607">
            <v>0</v>
          </cell>
          <cell r="AD607">
            <v>0</v>
          </cell>
          <cell r="AE607">
            <v>0</v>
          </cell>
          <cell r="AF607">
            <v>0</v>
          </cell>
          <cell r="AH607" t="str">
            <v>MAT</v>
          </cell>
          <cell r="AJ607">
            <v>0</v>
          </cell>
          <cell r="AK607">
            <v>0</v>
          </cell>
          <cell r="AL607">
            <v>0</v>
          </cell>
          <cell r="AM607">
            <v>0</v>
          </cell>
          <cell r="AN607">
            <v>0</v>
          </cell>
          <cell r="AO607">
            <v>0</v>
          </cell>
          <cell r="AP607">
            <v>0</v>
          </cell>
          <cell r="AS607">
            <v>0</v>
          </cell>
          <cell r="AT607">
            <v>0</v>
          </cell>
        </row>
        <row r="608">
          <cell r="A608">
            <v>30050</v>
          </cell>
          <cell r="B608" t="str">
            <v>ALT</v>
          </cell>
          <cell r="I608">
            <v>0</v>
          </cell>
          <cell r="N608">
            <v>0</v>
          </cell>
          <cell r="P608">
            <v>0</v>
          </cell>
          <cell r="Q608">
            <v>0</v>
          </cell>
          <cell r="R608">
            <v>0</v>
          </cell>
          <cell r="T608">
            <v>0</v>
          </cell>
          <cell r="U608">
            <v>0</v>
          </cell>
          <cell r="V608">
            <v>0</v>
          </cell>
          <cell r="X608" t="str">
            <v>UPH</v>
          </cell>
          <cell r="Z608">
            <v>0</v>
          </cell>
          <cell r="AB608">
            <v>0</v>
          </cell>
          <cell r="AC608">
            <v>0</v>
          </cell>
          <cell r="AD608">
            <v>0</v>
          </cell>
          <cell r="AE608">
            <v>0</v>
          </cell>
          <cell r="AF608">
            <v>0</v>
          </cell>
          <cell r="AH608" t="str">
            <v>MAT</v>
          </cell>
          <cell r="AJ608">
            <v>0</v>
          </cell>
          <cell r="AK608">
            <v>0</v>
          </cell>
          <cell r="AL608">
            <v>0</v>
          </cell>
          <cell r="AM608">
            <v>0</v>
          </cell>
          <cell r="AN608">
            <v>0</v>
          </cell>
          <cell r="AO608">
            <v>0</v>
          </cell>
          <cell r="AP608">
            <v>0</v>
          </cell>
          <cell r="AS608">
            <v>0</v>
          </cell>
          <cell r="AT608">
            <v>0</v>
          </cell>
        </row>
        <row r="609">
          <cell r="A609">
            <v>30060</v>
          </cell>
          <cell r="B609" t="str">
            <v>ALT</v>
          </cell>
          <cell r="I609">
            <v>0</v>
          </cell>
          <cell r="N609">
            <v>0</v>
          </cell>
          <cell r="P609">
            <v>0</v>
          </cell>
          <cell r="Q609">
            <v>0</v>
          </cell>
          <cell r="R609">
            <v>0</v>
          </cell>
          <cell r="T609">
            <v>0</v>
          </cell>
          <cell r="U609">
            <v>0</v>
          </cell>
          <cell r="V609">
            <v>0</v>
          </cell>
          <cell r="X609" t="str">
            <v>UPH</v>
          </cell>
          <cell r="Z609">
            <v>0</v>
          </cell>
          <cell r="AB609">
            <v>0</v>
          </cell>
          <cell r="AC609">
            <v>0</v>
          </cell>
          <cell r="AD609">
            <v>0</v>
          </cell>
          <cell r="AE609">
            <v>0</v>
          </cell>
          <cell r="AF609">
            <v>0</v>
          </cell>
          <cell r="AH609" t="str">
            <v>MAT</v>
          </cell>
          <cell r="AJ609">
            <v>0</v>
          </cell>
          <cell r="AK609">
            <v>0</v>
          </cell>
          <cell r="AL609">
            <v>0</v>
          </cell>
          <cell r="AM609">
            <v>0</v>
          </cell>
          <cell r="AN609">
            <v>0</v>
          </cell>
          <cell r="AO609">
            <v>0</v>
          </cell>
          <cell r="AP609">
            <v>0</v>
          </cell>
          <cell r="AS609">
            <v>0</v>
          </cell>
          <cell r="AT609">
            <v>0</v>
          </cell>
        </row>
        <row r="610">
          <cell r="A610">
            <v>30070</v>
          </cell>
          <cell r="B610" t="str">
            <v>ALT</v>
          </cell>
          <cell r="I610">
            <v>0</v>
          </cell>
          <cell r="N610">
            <v>0</v>
          </cell>
          <cell r="P610">
            <v>0</v>
          </cell>
          <cell r="Q610">
            <v>0</v>
          </cell>
          <cell r="R610">
            <v>0</v>
          </cell>
          <cell r="T610">
            <v>0</v>
          </cell>
          <cell r="U610">
            <v>0</v>
          </cell>
          <cell r="V610">
            <v>0</v>
          </cell>
          <cell r="X610" t="str">
            <v>UPH</v>
          </cell>
          <cell r="Z610">
            <v>0</v>
          </cell>
          <cell r="AB610">
            <v>0</v>
          </cell>
          <cell r="AC610">
            <v>0</v>
          </cell>
          <cell r="AD610">
            <v>0</v>
          </cell>
          <cell r="AE610">
            <v>0</v>
          </cell>
          <cell r="AF610">
            <v>0</v>
          </cell>
          <cell r="AH610" t="str">
            <v>MAT</v>
          </cell>
          <cell r="AJ610">
            <v>0</v>
          </cell>
          <cell r="AK610">
            <v>0</v>
          </cell>
          <cell r="AL610">
            <v>0</v>
          </cell>
          <cell r="AM610">
            <v>0</v>
          </cell>
          <cell r="AN610">
            <v>0</v>
          </cell>
          <cell r="AO610">
            <v>0</v>
          </cell>
          <cell r="AP610">
            <v>0</v>
          </cell>
          <cell r="AS610">
            <v>0</v>
          </cell>
          <cell r="AT610">
            <v>0</v>
          </cell>
        </row>
        <row r="611">
          <cell r="A611">
            <v>30080</v>
          </cell>
          <cell r="B611" t="str">
            <v>ALT</v>
          </cell>
          <cell r="I611">
            <v>0</v>
          </cell>
          <cell r="N611">
            <v>0</v>
          </cell>
          <cell r="P611">
            <v>0</v>
          </cell>
          <cell r="Q611">
            <v>0</v>
          </cell>
          <cell r="R611">
            <v>0</v>
          </cell>
          <cell r="T611">
            <v>0</v>
          </cell>
          <cell r="U611">
            <v>0</v>
          </cell>
          <cell r="V611">
            <v>0</v>
          </cell>
          <cell r="X611" t="str">
            <v>UPH</v>
          </cell>
          <cell r="Z611">
            <v>0</v>
          </cell>
          <cell r="AB611">
            <v>0</v>
          </cell>
          <cell r="AC611">
            <v>0</v>
          </cell>
          <cell r="AD611">
            <v>0</v>
          </cell>
          <cell r="AE611">
            <v>0</v>
          </cell>
          <cell r="AF611">
            <v>0</v>
          </cell>
          <cell r="AH611" t="str">
            <v>MAT</v>
          </cell>
          <cell r="AJ611">
            <v>0</v>
          </cell>
          <cell r="AK611">
            <v>0</v>
          </cell>
          <cell r="AL611">
            <v>0</v>
          </cell>
          <cell r="AM611">
            <v>0</v>
          </cell>
          <cell r="AN611">
            <v>0</v>
          </cell>
          <cell r="AO611">
            <v>0</v>
          </cell>
          <cell r="AP611">
            <v>0</v>
          </cell>
          <cell r="AS611">
            <v>0</v>
          </cell>
        </row>
        <row r="612">
          <cell r="A612">
            <v>30090</v>
          </cell>
          <cell r="B612" t="str">
            <v>ALT</v>
          </cell>
          <cell r="I612">
            <v>0</v>
          </cell>
          <cell r="N612">
            <v>0</v>
          </cell>
          <cell r="P612">
            <v>0</v>
          </cell>
          <cell r="Q612">
            <v>0</v>
          </cell>
          <cell r="R612">
            <v>0</v>
          </cell>
          <cell r="T612">
            <v>0</v>
          </cell>
          <cell r="U612">
            <v>0</v>
          </cell>
          <cell r="V612">
            <v>0</v>
          </cell>
          <cell r="X612" t="str">
            <v>UPH</v>
          </cell>
          <cell r="Z612">
            <v>0</v>
          </cell>
          <cell r="AB612">
            <v>0</v>
          </cell>
          <cell r="AC612">
            <v>0</v>
          </cell>
          <cell r="AD612">
            <v>0</v>
          </cell>
          <cell r="AE612">
            <v>0</v>
          </cell>
          <cell r="AF612">
            <v>0</v>
          </cell>
          <cell r="AH612" t="str">
            <v>MAT</v>
          </cell>
          <cell r="AJ612">
            <v>0</v>
          </cell>
          <cell r="AK612">
            <v>0</v>
          </cell>
          <cell r="AL612">
            <v>0</v>
          </cell>
          <cell r="AM612">
            <v>0</v>
          </cell>
          <cell r="AN612">
            <v>0</v>
          </cell>
          <cell r="AO612">
            <v>0</v>
          </cell>
          <cell r="AP612">
            <v>0</v>
          </cell>
          <cell r="AS612">
            <v>0</v>
          </cell>
        </row>
        <row r="613">
          <cell r="A613">
            <v>30100</v>
          </cell>
          <cell r="B613" t="str">
            <v>ALT</v>
          </cell>
          <cell r="I613">
            <v>0</v>
          </cell>
          <cell r="N613">
            <v>0</v>
          </cell>
          <cell r="P613">
            <v>0</v>
          </cell>
          <cell r="Q613">
            <v>0</v>
          </cell>
          <cell r="R613">
            <v>0</v>
          </cell>
          <cell r="T613">
            <v>0</v>
          </cell>
          <cell r="U613">
            <v>0</v>
          </cell>
          <cell r="V613">
            <v>0</v>
          </cell>
          <cell r="X613" t="str">
            <v>UPH</v>
          </cell>
          <cell r="Z613">
            <v>0</v>
          </cell>
          <cell r="AB613">
            <v>0</v>
          </cell>
          <cell r="AC613">
            <v>0</v>
          </cell>
          <cell r="AD613">
            <v>0</v>
          </cell>
          <cell r="AE613">
            <v>0</v>
          </cell>
          <cell r="AF613">
            <v>0</v>
          </cell>
          <cell r="AH613" t="str">
            <v>MAT</v>
          </cell>
          <cell r="AJ613">
            <v>0</v>
          </cell>
          <cell r="AK613">
            <v>0</v>
          </cell>
          <cell r="AL613">
            <v>0</v>
          </cell>
          <cell r="AM613">
            <v>0</v>
          </cell>
          <cell r="AN613">
            <v>0</v>
          </cell>
          <cell r="AO613">
            <v>0</v>
          </cell>
          <cell r="AP613">
            <v>0</v>
          </cell>
          <cell r="AS613">
            <v>0</v>
          </cell>
        </row>
        <row r="614">
          <cell r="A614">
            <v>30110</v>
          </cell>
          <cell r="B614" t="str">
            <v>ALT</v>
          </cell>
          <cell r="I614">
            <v>0</v>
          </cell>
          <cell r="N614">
            <v>0</v>
          </cell>
          <cell r="P614">
            <v>0</v>
          </cell>
          <cell r="Q614">
            <v>0</v>
          </cell>
          <cell r="R614">
            <v>0</v>
          </cell>
          <cell r="T614">
            <v>0</v>
          </cell>
          <cell r="U614">
            <v>0</v>
          </cell>
          <cell r="V614">
            <v>0</v>
          </cell>
          <cell r="X614" t="str">
            <v>UPH</v>
          </cell>
          <cell r="Z614">
            <v>0</v>
          </cell>
          <cell r="AB614">
            <v>0</v>
          </cell>
          <cell r="AC614">
            <v>0</v>
          </cell>
          <cell r="AD614">
            <v>0</v>
          </cell>
          <cell r="AE614">
            <v>0</v>
          </cell>
          <cell r="AF614">
            <v>0</v>
          </cell>
          <cell r="AH614" t="str">
            <v>MAT</v>
          </cell>
          <cell r="AJ614">
            <v>0</v>
          </cell>
          <cell r="AK614">
            <v>0</v>
          </cell>
          <cell r="AL614">
            <v>0</v>
          </cell>
          <cell r="AM614">
            <v>0</v>
          </cell>
          <cell r="AN614">
            <v>0</v>
          </cell>
          <cell r="AO614">
            <v>0</v>
          </cell>
          <cell r="AP614">
            <v>0</v>
          </cell>
          <cell r="AS614">
            <v>0</v>
          </cell>
        </row>
        <row r="615">
          <cell r="A615">
            <v>30120</v>
          </cell>
          <cell r="B615" t="str">
            <v>ALT</v>
          </cell>
          <cell r="I615">
            <v>0</v>
          </cell>
          <cell r="N615">
            <v>0</v>
          </cell>
          <cell r="P615">
            <v>0</v>
          </cell>
          <cell r="Q615">
            <v>0</v>
          </cell>
          <cell r="R615">
            <v>0</v>
          </cell>
          <cell r="T615">
            <v>0</v>
          </cell>
          <cell r="U615">
            <v>0</v>
          </cell>
          <cell r="V615">
            <v>0</v>
          </cell>
          <cell r="X615" t="str">
            <v>UPH</v>
          </cell>
          <cell r="Z615">
            <v>0</v>
          </cell>
          <cell r="AB615">
            <v>0</v>
          </cell>
          <cell r="AC615">
            <v>0</v>
          </cell>
          <cell r="AD615">
            <v>0</v>
          </cell>
          <cell r="AE615">
            <v>0</v>
          </cell>
          <cell r="AF615">
            <v>0</v>
          </cell>
          <cell r="AH615" t="str">
            <v>MAT</v>
          </cell>
          <cell r="AJ615">
            <v>0</v>
          </cell>
          <cell r="AK615">
            <v>0</v>
          </cell>
          <cell r="AL615">
            <v>0</v>
          </cell>
          <cell r="AM615">
            <v>0</v>
          </cell>
          <cell r="AN615">
            <v>0</v>
          </cell>
          <cell r="AO615">
            <v>0</v>
          </cell>
          <cell r="AP615">
            <v>0</v>
          </cell>
          <cell r="AS615">
            <v>0</v>
          </cell>
        </row>
        <row r="616">
          <cell r="A616">
            <v>30130</v>
          </cell>
          <cell r="B616" t="str">
            <v>ALT</v>
          </cell>
          <cell r="I616">
            <v>0</v>
          </cell>
          <cell r="N616">
            <v>0</v>
          </cell>
          <cell r="P616">
            <v>0</v>
          </cell>
          <cell r="Q616">
            <v>0</v>
          </cell>
          <cell r="R616">
            <v>0</v>
          </cell>
          <cell r="T616">
            <v>0</v>
          </cell>
          <cell r="U616">
            <v>0</v>
          </cell>
          <cell r="V616">
            <v>0</v>
          </cell>
          <cell r="X616" t="str">
            <v>UPH</v>
          </cell>
          <cell r="Z616">
            <v>0</v>
          </cell>
          <cell r="AB616">
            <v>0</v>
          </cell>
          <cell r="AC616">
            <v>0</v>
          </cell>
          <cell r="AD616">
            <v>0</v>
          </cell>
          <cell r="AE616">
            <v>0</v>
          </cell>
          <cell r="AF616">
            <v>0</v>
          </cell>
          <cell r="AH616" t="str">
            <v>MAT</v>
          </cell>
          <cell r="AJ616">
            <v>0</v>
          </cell>
          <cell r="AK616">
            <v>0</v>
          </cell>
          <cell r="AL616">
            <v>0</v>
          </cell>
          <cell r="AM616">
            <v>0</v>
          </cell>
          <cell r="AN616">
            <v>0</v>
          </cell>
          <cell r="AO616">
            <v>0</v>
          </cell>
          <cell r="AP616">
            <v>0</v>
          </cell>
          <cell r="AS616">
            <v>0</v>
          </cell>
        </row>
        <row r="617">
          <cell r="A617">
            <v>30140</v>
          </cell>
          <cell r="B617" t="str">
            <v>ALT</v>
          </cell>
          <cell r="I617">
            <v>0</v>
          </cell>
          <cell r="N617">
            <v>0</v>
          </cell>
          <cell r="P617">
            <v>0</v>
          </cell>
          <cell r="Q617">
            <v>0</v>
          </cell>
          <cell r="R617">
            <v>0</v>
          </cell>
          <cell r="T617">
            <v>0</v>
          </cell>
          <cell r="U617">
            <v>0</v>
          </cell>
          <cell r="V617">
            <v>0</v>
          </cell>
          <cell r="X617" t="str">
            <v>UPH</v>
          </cell>
          <cell r="Z617">
            <v>0</v>
          </cell>
          <cell r="AB617">
            <v>0</v>
          </cell>
          <cell r="AC617">
            <v>0</v>
          </cell>
          <cell r="AD617">
            <v>0</v>
          </cell>
          <cell r="AE617">
            <v>0</v>
          </cell>
          <cell r="AF617">
            <v>0</v>
          </cell>
          <cell r="AH617" t="str">
            <v>MAT</v>
          </cell>
          <cell r="AJ617">
            <v>0</v>
          </cell>
          <cell r="AK617">
            <v>0</v>
          </cell>
          <cell r="AL617">
            <v>0</v>
          </cell>
          <cell r="AM617">
            <v>0</v>
          </cell>
          <cell r="AN617">
            <v>0</v>
          </cell>
          <cell r="AO617">
            <v>0</v>
          </cell>
          <cell r="AP617">
            <v>0</v>
          </cell>
          <cell r="AS617">
            <v>0</v>
          </cell>
        </row>
        <row r="618">
          <cell r="A618">
            <v>30150</v>
          </cell>
          <cell r="B618" t="str">
            <v>ALT</v>
          </cell>
          <cell r="I618">
            <v>0</v>
          </cell>
          <cell r="N618">
            <v>0</v>
          </cell>
          <cell r="P618">
            <v>0</v>
          </cell>
          <cell r="Q618">
            <v>0</v>
          </cell>
          <cell r="R618">
            <v>0</v>
          </cell>
          <cell r="T618">
            <v>0</v>
          </cell>
          <cell r="U618">
            <v>0</v>
          </cell>
          <cell r="V618">
            <v>0</v>
          </cell>
          <cell r="X618" t="str">
            <v>UPH</v>
          </cell>
          <cell r="Z618">
            <v>0</v>
          </cell>
          <cell r="AB618">
            <v>0</v>
          </cell>
          <cell r="AC618">
            <v>0</v>
          </cell>
          <cell r="AD618">
            <v>0</v>
          </cell>
          <cell r="AE618">
            <v>0</v>
          </cell>
          <cell r="AF618">
            <v>0</v>
          </cell>
          <cell r="AH618" t="str">
            <v>MAT</v>
          </cell>
          <cell r="AJ618">
            <v>0</v>
          </cell>
          <cell r="AK618">
            <v>0</v>
          </cell>
          <cell r="AL618">
            <v>0</v>
          </cell>
          <cell r="AM618">
            <v>0</v>
          </cell>
          <cell r="AN618">
            <v>0</v>
          </cell>
          <cell r="AO618">
            <v>0</v>
          </cell>
          <cell r="AP618">
            <v>0</v>
          </cell>
          <cell r="AS618">
            <v>0</v>
          </cell>
        </row>
        <row r="619">
          <cell r="A619">
            <v>17500</v>
          </cell>
          <cell r="B619" t="str">
            <v>4.1</v>
          </cell>
          <cell r="D619" t="str">
            <v>Pintu air uk. 0.8 x 1.00 m</v>
          </cell>
          <cell r="F619" t="str">
            <v>bh</v>
          </cell>
          <cell r="G619">
            <v>3</v>
          </cell>
          <cell r="I619" t="str">
            <v xml:space="preserve">                                                                                                                                                                                                                                                               </v>
          </cell>
          <cell r="J619">
            <v>10</v>
          </cell>
          <cell r="K619">
            <v>7</v>
          </cell>
          <cell r="L619">
            <v>1</v>
          </cell>
          <cell r="M619">
            <v>70</v>
          </cell>
          <cell r="S619">
            <v>0.15</v>
          </cell>
          <cell r="U619">
            <v>1639551.26</v>
          </cell>
          <cell r="V619">
            <v>31091025.199999996</v>
          </cell>
          <cell r="X619" t="str">
            <v>4.1</v>
          </cell>
          <cell r="Z619" t="str">
            <v>Prod./Jam :</v>
          </cell>
          <cell r="AA619">
            <v>0.15</v>
          </cell>
          <cell r="AB619">
            <v>0.01</v>
          </cell>
          <cell r="AC619">
            <v>15</v>
          </cell>
          <cell r="AE619">
            <v>4318353.0999999996</v>
          </cell>
          <cell r="AF619">
            <v>12955059.299999999</v>
          </cell>
          <cell r="AH619" t="str">
            <v>4.1</v>
          </cell>
          <cell r="AN619">
            <v>5257049</v>
          </cell>
          <cell r="AO619">
            <v>15771147</v>
          </cell>
          <cell r="AU619">
            <v>11214953.359999999</v>
          </cell>
          <cell r="AV619">
            <v>12000000.095199998</v>
          </cell>
        </row>
        <row r="620">
          <cell r="A620">
            <v>17510</v>
          </cell>
          <cell r="B620">
            <v>2910</v>
          </cell>
          <cell r="I620" t="str">
            <v>Engine Welder 400 A</v>
          </cell>
          <cell r="N620">
            <v>0.15</v>
          </cell>
          <cell r="O620">
            <v>1</v>
          </cell>
          <cell r="P620">
            <v>20</v>
          </cell>
          <cell r="Q620">
            <v>6.6665999999999999</v>
          </cell>
          <cell r="R620">
            <v>0.2857142857142857</v>
          </cell>
          <cell r="S620">
            <v>0.15</v>
          </cell>
          <cell r="T620">
            <v>46360</v>
          </cell>
          <cell r="U620">
            <v>309063.57</v>
          </cell>
          <cell r="V620">
            <v>6181271.4000000004</v>
          </cell>
          <cell r="X620">
            <v>120</v>
          </cell>
          <cell r="Z620" t="str">
            <v>Kepala Tukang</v>
          </cell>
          <cell r="AA620">
            <v>0.8</v>
          </cell>
          <cell r="AB620">
            <v>1.7142857142857144</v>
          </cell>
          <cell r="AC620">
            <v>11.4285</v>
          </cell>
          <cell r="AD620">
            <v>34200</v>
          </cell>
          <cell r="AE620">
            <v>390854.7</v>
          </cell>
          <cell r="AF620">
            <v>1172564.1000000001</v>
          </cell>
          <cell r="AH620">
            <v>1050</v>
          </cell>
          <cell r="AJ620" t="str">
            <v>Besi Siku</v>
          </cell>
          <cell r="AK620" t="str">
            <v>kg</v>
          </cell>
          <cell r="AL620">
            <v>320.5</v>
          </cell>
          <cell r="AM620">
            <v>7000</v>
          </cell>
          <cell r="AN620">
            <v>2243500</v>
          </cell>
          <cell r="AO620">
            <v>6730500</v>
          </cell>
          <cell r="AP620">
            <v>961.5</v>
          </cell>
          <cell r="AQ620">
            <v>320.5</v>
          </cell>
          <cell r="AR620">
            <v>137699.99999999997</v>
          </cell>
          <cell r="AS620">
            <v>41399.999999999993</v>
          </cell>
          <cell r="AT620">
            <v>6209.9999999999991</v>
          </cell>
        </row>
        <row r="621">
          <cell r="A621">
            <v>17520</v>
          </cell>
          <cell r="B621">
            <v>1720</v>
          </cell>
          <cell r="I621" t="str">
            <v>Generator Set 300 KVA (EG300)</v>
          </cell>
          <cell r="N621">
            <v>0.15</v>
          </cell>
          <cell r="O621">
            <v>1</v>
          </cell>
          <cell r="P621">
            <v>20</v>
          </cell>
          <cell r="Q621">
            <v>6.6665999999999999</v>
          </cell>
          <cell r="R621">
            <v>0.2857142857142857</v>
          </cell>
          <cell r="S621">
            <v>0.15</v>
          </cell>
          <cell r="T621">
            <v>184575</v>
          </cell>
          <cell r="U621">
            <v>1230487.69</v>
          </cell>
          <cell r="V621">
            <v>24609753.799999997</v>
          </cell>
          <cell r="X621">
            <v>60</v>
          </cell>
          <cell r="Z621" t="str">
            <v>Tukang Las</v>
          </cell>
          <cell r="AA621">
            <v>4</v>
          </cell>
          <cell r="AB621">
            <v>8.5714285714285712</v>
          </cell>
          <cell r="AC621">
            <v>57.142800000000001</v>
          </cell>
          <cell r="AD621">
            <v>28000</v>
          </cell>
          <cell r="AE621">
            <v>1599998.4</v>
          </cell>
          <cell r="AF621">
            <v>4799995.1999999993</v>
          </cell>
          <cell r="AH621">
            <v>1060</v>
          </cell>
          <cell r="AJ621" t="str">
            <v>Besi Plate</v>
          </cell>
          <cell r="AK621" t="str">
            <v>kg</v>
          </cell>
          <cell r="AL621">
            <v>120.9665</v>
          </cell>
          <cell r="AM621">
            <v>6000</v>
          </cell>
          <cell r="AN621">
            <v>725799</v>
          </cell>
          <cell r="AO621">
            <v>2177397</v>
          </cell>
          <cell r="AP621">
            <v>362.89949999999999</v>
          </cell>
          <cell r="AQ621">
            <v>120.9665</v>
          </cell>
          <cell r="AS621">
            <v>96299.999999999985</v>
          </cell>
          <cell r="AT621">
            <v>14444.999999999998</v>
          </cell>
        </row>
        <row r="622">
          <cell r="A622">
            <v>17530</v>
          </cell>
          <cell r="B622">
            <v>15000</v>
          </cell>
          <cell r="I622" t="str">
            <v>Alat Bantu lain.</v>
          </cell>
          <cell r="N622">
            <v>1</v>
          </cell>
          <cell r="O622">
            <v>1</v>
          </cell>
          <cell r="P622">
            <v>3</v>
          </cell>
          <cell r="Q622">
            <v>1</v>
          </cell>
          <cell r="R622">
            <v>4.2857142857142858E-2</v>
          </cell>
          <cell r="S622">
            <v>1</v>
          </cell>
          <cell r="T622">
            <v>100000</v>
          </cell>
          <cell r="U622">
            <v>100000</v>
          </cell>
          <cell r="V622">
            <v>300000</v>
          </cell>
          <cell r="X622">
            <v>100</v>
          </cell>
          <cell r="Z622" t="str">
            <v>Pekerja</v>
          </cell>
          <cell r="AA622">
            <v>7</v>
          </cell>
          <cell r="AB622">
            <v>15</v>
          </cell>
          <cell r="AC622">
            <v>100</v>
          </cell>
          <cell r="AD622">
            <v>23275</v>
          </cell>
          <cell r="AE622">
            <v>2327500</v>
          </cell>
          <cell r="AF622">
            <v>6982500</v>
          </cell>
          <cell r="AH622">
            <v>1070</v>
          </cell>
          <cell r="AJ622" t="str">
            <v>Besi Plate Strip</v>
          </cell>
          <cell r="AK622" t="str">
            <v>kg</v>
          </cell>
          <cell r="AL622">
            <v>55.5</v>
          </cell>
          <cell r="AM622">
            <v>6500</v>
          </cell>
          <cell r="AN622">
            <v>360750</v>
          </cell>
          <cell r="AO622">
            <v>1082250</v>
          </cell>
          <cell r="AP622">
            <v>166.5</v>
          </cell>
          <cell r="AQ622">
            <v>55.5</v>
          </cell>
          <cell r="AS622">
            <v>0</v>
          </cell>
          <cell r="AT622">
            <v>0</v>
          </cell>
        </row>
        <row r="623">
          <cell r="A623">
            <v>17540</v>
          </cell>
          <cell r="B623" t="str">
            <v>ALT</v>
          </cell>
          <cell r="I623">
            <v>0</v>
          </cell>
          <cell r="N623">
            <v>0</v>
          </cell>
          <cell r="P623">
            <v>0</v>
          </cell>
          <cell r="Q623">
            <v>0</v>
          </cell>
          <cell r="R623">
            <v>0</v>
          </cell>
          <cell r="T623">
            <v>0</v>
          </cell>
          <cell r="U623">
            <v>0</v>
          </cell>
          <cell r="V623">
            <v>0</v>
          </cell>
          <cell r="X623" t="str">
            <v>UPH</v>
          </cell>
          <cell r="Z623">
            <v>0</v>
          </cell>
          <cell r="AB623">
            <v>0</v>
          </cell>
          <cell r="AC623">
            <v>0</v>
          </cell>
          <cell r="AD623">
            <v>0</v>
          </cell>
          <cell r="AE623">
            <v>0</v>
          </cell>
          <cell r="AF623">
            <v>0</v>
          </cell>
          <cell r="AH623">
            <v>1080</v>
          </cell>
          <cell r="AJ623" t="str">
            <v>Besi Bulat st.60</v>
          </cell>
          <cell r="AK623" t="str">
            <v>kg</v>
          </cell>
          <cell r="AL623">
            <v>59.5</v>
          </cell>
          <cell r="AM623">
            <v>8000</v>
          </cell>
          <cell r="AN623">
            <v>476000</v>
          </cell>
          <cell r="AO623">
            <v>1428000</v>
          </cell>
          <cell r="AP623">
            <v>178.5</v>
          </cell>
          <cell r="AQ623">
            <v>59.5</v>
          </cell>
          <cell r="AS623">
            <v>0</v>
          </cell>
          <cell r="AT623">
            <v>0</v>
          </cell>
        </row>
        <row r="624">
          <cell r="A624">
            <v>17550</v>
          </cell>
          <cell r="B624" t="str">
            <v>ALT</v>
          </cell>
          <cell r="I624">
            <v>0</v>
          </cell>
          <cell r="N624">
            <v>0</v>
          </cell>
          <cell r="P624">
            <v>0</v>
          </cell>
          <cell r="Q624">
            <v>0</v>
          </cell>
          <cell r="R624">
            <v>0</v>
          </cell>
          <cell r="T624">
            <v>0</v>
          </cell>
          <cell r="U624">
            <v>0</v>
          </cell>
          <cell r="V624">
            <v>0</v>
          </cell>
          <cell r="X624" t="str">
            <v>UPH</v>
          </cell>
          <cell r="Z624">
            <v>0</v>
          </cell>
          <cell r="AB624">
            <v>0</v>
          </cell>
          <cell r="AC624">
            <v>0</v>
          </cell>
          <cell r="AD624">
            <v>0</v>
          </cell>
          <cell r="AE624">
            <v>0</v>
          </cell>
          <cell r="AF624">
            <v>0</v>
          </cell>
          <cell r="AH624">
            <v>1090</v>
          </cell>
          <cell r="AJ624" t="str">
            <v>Bronze</v>
          </cell>
          <cell r="AK624" t="str">
            <v>kg</v>
          </cell>
          <cell r="AL624">
            <v>24.5</v>
          </cell>
          <cell r="AM624">
            <v>27500</v>
          </cell>
          <cell r="AN624">
            <v>673750</v>
          </cell>
          <cell r="AO624">
            <v>2021250</v>
          </cell>
          <cell r="AP624">
            <v>73.5</v>
          </cell>
          <cell r="AQ624">
            <v>24.5</v>
          </cell>
          <cell r="AS624">
            <v>0</v>
          </cell>
          <cell r="AT624">
            <v>0</v>
          </cell>
        </row>
        <row r="625">
          <cell r="A625">
            <v>17560</v>
          </cell>
          <cell r="B625" t="str">
            <v>ALT</v>
          </cell>
          <cell r="I625">
            <v>0</v>
          </cell>
          <cell r="N625">
            <v>0</v>
          </cell>
          <cell r="P625">
            <v>0</v>
          </cell>
          <cell r="Q625">
            <v>0</v>
          </cell>
          <cell r="R625">
            <v>0</v>
          </cell>
          <cell r="T625">
            <v>0</v>
          </cell>
          <cell r="U625">
            <v>0</v>
          </cell>
          <cell r="V625">
            <v>0</v>
          </cell>
          <cell r="X625" t="str">
            <v>UPH</v>
          </cell>
          <cell r="Z625">
            <v>0</v>
          </cell>
          <cell r="AB625">
            <v>0</v>
          </cell>
          <cell r="AC625">
            <v>0</v>
          </cell>
          <cell r="AD625">
            <v>0</v>
          </cell>
          <cell r="AE625">
            <v>0</v>
          </cell>
          <cell r="AF625">
            <v>0</v>
          </cell>
          <cell r="AH625">
            <v>1100</v>
          </cell>
          <cell r="AJ625" t="str">
            <v>Besi Cor</v>
          </cell>
          <cell r="AK625" t="str">
            <v>kg</v>
          </cell>
          <cell r="AL625">
            <v>41</v>
          </cell>
          <cell r="AM625">
            <v>7500</v>
          </cell>
          <cell r="AN625">
            <v>307500</v>
          </cell>
          <cell r="AO625">
            <v>922500</v>
          </cell>
          <cell r="AP625">
            <v>123</v>
          </cell>
          <cell r="AQ625">
            <v>41</v>
          </cell>
          <cell r="AS625">
            <v>0</v>
          </cell>
          <cell r="AT625">
            <v>0</v>
          </cell>
        </row>
        <row r="626">
          <cell r="A626">
            <v>17570</v>
          </cell>
          <cell r="B626" t="str">
            <v>ALT</v>
          </cell>
          <cell r="I626">
            <v>0</v>
          </cell>
          <cell r="N626">
            <v>0</v>
          </cell>
          <cell r="P626">
            <v>0</v>
          </cell>
          <cell r="Q626">
            <v>0</v>
          </cell>
          <cell r="R626">
            <v>0</v>
          </cell>
          <cell r="T626">
            <v>0</v>
          </cell>
          <cell r="U626">
            <v>0</v>
          </cell>
          <cell r="V626">
            <v>0</v>
          </cell>
          <cell r="X626" t="str">
            <v>UPH</v>
          </cell>
          <cell r="Z626">
            <v>0</v>
          </cell>
          <cell r="AB626">
            <v>0</v>
          </cell>
          <cell r="AC626">
            <v>0</v>
          </cell>
          <cell r="AD626">
            <v>0</v>
          </cell>
          <cell r="AE626">
            <v>0</v>
          </cell>
          <cell r="AF626">
            <v>0</v>
          </cell>
          <cell r="AH626">
            <v>1110</v>
          </cell>
          <cell r="AJ626" t="str">
            <v>Mur Baut</v>
          </cell>
          <cell r="AK626" t="str">
            <v>kg</v>
          </cell>
          <cell r="AL626">
            <v>7</v>
          </cell>
          <cell r="AM626">
            <v>12500</v>
          </cell>
          <cell r="AN626">
            <v>87500</v>
          </cell>
          <cell r="AO626">
            <v>262500</v>
          </cell>
          <cell r="AP626">
            <v>21</v>
          </cell>
          <cell r="AQ626">
            <v>7</v>
          </cell>
          <cell r="AS626">
            <v>0</v>
          </cell>
          <cell r="AT626">
            <v>0</v>
          </cell>
        </row>
        <row r="627">
          <cell r="A627">
            <v>17580</v>
          </cell>
          <cell r="B627" t="str">
            <v>ALT</v>
          </cell>
          <cell r="I627">
            <v>0</v>
          </cell>
          <cell r="N627">
            <v>0</v>
          </cell>
          <cell r="P627">
            <v>0</v>
          </cell>
          <cell r="Q627">
            <v>0</v>
          </cell>
          <cell r="R627">
            <v>0</v>
          </cell>
          <cell r="T627">
            <v>0</v>
          </cell>
          <cell r="U627">
            <v>0</v>
          </cell>
          <cell r="V627">
            <v>0</v>
          </cell>
          <cell r="X627" t="str">
            <v>UPH</v>
          </cell>
          <cell r="Z627">
            <v>0</v>
          </cell>
          <cell r="AB627">
            <v>0</v>
          </cell>
          <cell r="AC627">
            <v>0</v>
          </cell>
          <cell r="AD627">
            <v>0</v>
          </cell>
          <cell r="AE627">
            <v>0</v>
          </cell>
          <cell r="AF627">
            <v>0</v>
          </cell>
          <cell r="AH627">
            <v>1120</v>
          </cell>
          <cell r="AJ627" t="str">
            <v>Paku Keling</v>
          </cell>
          <cell r="AK627" t="str">
            <v>kg</v>
          </cell>
          <cell r="AL627">
            <v>11.5</v>
          </cell>
          <cell r="AM627">
            <v>11500</v>
          </cell>
          <cell r="AN627">
            <v>132250</v>
          </cell>
          <cell r="AO627">
            <v>396750</v>
          </cell>
          <cell r="AP627">
            <v>34.5</v>
          </cell>
          <cell r="AQ627">
            <v>11.5</v>
          </cell>
          <cell r="AS627">
            <v>0</v>
          </cell>
        </row>
        <row r="628">
          <cell r="A628">
            <v>17590</v>
          </cell>
          <cell r="B628" t="str">
            <v>ALT</v>
          </cell>
          <cell r="I628">
            <v>0</v>
          </cell>
          <cell r="N628">
            <v>0</v>
          </cell>
          <cell r="P628">
            <v>0</v>
          </cell>
          <cell r="Q628">
            <v>0</v>
          </cell>
          <cell r="R628">
            <v>0</v>
          </cell>
          <cell r="T628">
            <v>0</v>
          </cell>
          <cell r="U628">
            <v>0</v>
          </cell>
          <cell r="V628">
            <v>0</v>
          </cell>
          <cell r="X628" t="str">
            <v>UPH</v>
          </cell>
          <cell r="Z628">
            <v>0</v>
          </cell>
          <cell r="AB628">
            <v>0</v>
          </cell>
          <cell r="AC628">
            <v>0</v>
          </cell>
          <cell r="AD628">
            <v>0</v>
          </cell>
          <cell r="AE628">
            <v>0</v>
          </cell>
          <cell r="AF628">
            <v>0</v>
          </cell>
          <cell r="AH628">
            <v>1140</v>
          </cell>
          <cell r="AJ628" t="str">
            <v>Bahan2 lain</v>
          </cell>
          <cell r="AK628" t="str">
            <v>ls</v>
          </cell>
          <cell r="AL628">
            <v>1</v>
          </cell>
          <cell r="AM628">
            <v>250000</v>
          </cell>
          <cell r="AN628">
            <v>250000</v>
          </cell>
          <cell r="AO628">
            <v>750000</v>
          </cell>
          <cell r="AP628">
            <v>3</v>
          </cell>
          <cell r="AQ628">
            <v>1</v>
          </cell>
          <cell r="AS628">
            <v>0</v>
          </cell>
        </row>
        <row r="629">
          <cell r="A629">
            <v>17600</v>
          </cell>
          <cell r="B629" t="str">
            <v>ALT</v>
          </cell>
          <cell r="I629">
            <v>0</v>
          </cell>
          <cell r="N629">
            <v>0</v>
          </cell>
          <cell r="P629">
            <v>0</v>
          </cell>
          <cell r="Q629">
            <v>0</v>
          </cell>
          <cell r="R629">
            <v>0</v>
          </cell>
          <cell r="T629">
            <v>0</v>
          </cell>
          <cell r="U629">
            <v>0</v>
          </cell>
          <cell r="V629">
            <v>0</v>
          </cell>
          <cell r="X629" t="str">
            <v>UPH</v>
          </cell>
          <cell r="Z629">
            <v>0</v>
          </cell>
          <cell r="AB629">
            <v>0</v>
          </cell>
          <cell r="AC629">
            <v>0</v>
          </cell>
          <cell r="AD629">
            <v>0</v>
          </cell>
          <cell r="AE629">
            <v>0</v>
          </cell>
          <cell r="AF629">
            <v>0</v>
          </cell>
          <cell r="AH629" t="str">
            <v>MAT</v>
          </cell>
          <cell r="AJ629">
            <v>0</v>
          </cell>
          <cell r="AK629">
            <v>0</v>
          </cell>
          <cell r="AL629">
            <v>0</v>
          </cell>
          <cell r="AM629">
            <v>0</v>
          </cell>
          <cell r="AN629">
            <v>0</v>
          </cell>
          <cell r="AO629">
            <v>0</v>
          </cell>
          <cell r="AP629">
            <v>0</v>
          </cell>
          <cell r="AS629">
            <v>0</v>
          </cell>
        </row>
        <row r="630">
          <cell r="A630">
            <v>17610</v>
          </cell>
          <cell r="B630" t="str">
            <v>ALT</v>
          </cell>
          <cell r="I630">
            <v>0</v>
          </cell>
          <cell r="N630">
            <v>0</v>
          </cell>
          <cell r="P630">
            <v>0</v>
          </cell>
          <cell r="Q630">
            <v>0</v>
          </cell>
          <cell r="R630">
            <v>0</v>
          </cell>
          <cell r="T630">
            <v>0</v>
          </cell>
          <cell r="U630">
            <v>0</v>
          </cell>
          <cell r="V630">
            <v>0</v>
          </cell>
          <cell r="X630" t="str">
            <v>UPH</v>
          </cell>
          <cell r="Z630">
            <v>0</v>
          </cell>
          <cell r="AB630">
            <v>0</v>
          </cell>
          <cell r="AC630">
            <v>0</v>
          </cell>
          <cell r="AD630">
            <v>0</v>
          </cell>
          <cell r="AE630">
            <v>0</v>
          </cell>
          <cell r="AF630">
            <v>0</v>
          </cell>
          <cell r="AH630" t="str">
            <v>MAT</v>
          </cell>
          <cell r="AJ630">
            <v>0</v>
          </cell>
          <cell r="AK630">
            <v>0</v>
          </cell>
          <cell r="AL630">
            <v>0</v>
          </cell>
          <cell r="AM630">
            <v>0</v>
          </cell>
          <cell r="AN630">
            <v>0</v>
          </cell>
          <cell r="AO630">
            <v>0</v>
          </cell>
          <cell r="AP630">
            <v>0</v>
          </cell>
          <cell r="AS630">
            <v>0</v>
          </cell>
        </row>
        <row r="631">
          <cell r="A631">
            <v>17620</v>
          </cell>
          <cell r="B631" t="str">
            <v>ALT</v>
          </cell>
          <cell r="I631">
            <v>0</v>
          </cell>
          <cell r="N631">
            <v>0</v>
          </cell>
          <cell r="P631">
            <v>0</v>
          </cell>
          <cell r="Q631">
            <v>0</v>
          </cell>
          <cell r="R631">
            <v>0</v>
          </cell>
          <cell r="T631">
            <v>0</v>
          </cell>
          <cell r="U631">
            <v>0</v>
          </cell>
          <cell r="V631">
            <v>0</v>
          </cell>
          <cell r="X631" t="str">
            <v>UPH</v>
          </cell>
          <cell r="Z631">
            <v>0</v>
          </cell>
          <cell r="AB631">
            <v>0</v>
          </cell>
          <cell r="AC631">
            <v>0</v>
          </cell>
          <cell r="AD631">
            <v>0</v>
          </cell>
          <cell r="AE631">
            <v>0</v>
          </cell>
          <cell r="AF631">
            <v>0</v>
          </cell>
          <cell r="AH631" t="str">
            <v>MAT</v>
          </cell>
          <cell r="AJ631">
            <v>0</v>
          </cell>
          <cell r="AK631">
            <v>0</v>
          </cell>
          <cell r="AL631">
            <v>0</v>
          </cell>
          <cell r="AM631">
            <v>0</v>
          </cell>
          <cell r="AN631">
            <v>0</v>
          </cell>
          <cell r="AO631">
            <v>0</v>
          </cell>
          <cell r="AP631">
            <v>0</v>
          </cell>
          <cell r="AS631">
            <v>0</v>
          </cell>
        </row>
        <row r="632">
          <cell r="A632">
            <v>17630</v>
          </cell>
          <cell r="B632" t="str">
            <v>ALT</v>
          </cell>
          <cell r="I632">
            <v>0</v>
          </cell>
          <cell r="N632">
            <v>0</v>
          </cell>
          <cell r="P632">
            <v>0</v>
          </cell>
          <cell r="Q632">
            <v>0</v>
          </cell>
          <cell r="R632">
            <v>0</v>
          </cell>
          <cell r="T632">
            <v>0</v>
          </cell>
          <cell r="U632">
            <v>0</v>
          </cell>
          <cell r="V632">
            <v>0</v>
          </cell>
          <cell r="X632" t="str">
            <v>UPH</v>
          </cell>
          <cell r="Z632">
            <v>0</v>
          </cell>
          <cell r="AB632">
            <v>0</v>
          </cell>
          <cell r="AC632">
            <v>0</v>
          </cell>
          <cell r="AD632">
            <v>0</v>
          </cell>
          <cell r="AE632">
            <v>0</v>
          </cell>
          <cell r="AF632">
            <v>0</v>
          </cell>
          <cell r="AH632" t="str">
            <v>MAT</v>
          </cell>
          <cell r="AJ632">
            <v>0</v>
          </cell>
          <cell r="AK632">
            <v>0</v>
          </cell>
          <cell r="AL632">
            <v>0</v>
          </cell>
          <cell r="AM632">
            <v>0</v>
          </cell>
          <cell r="AN632">
            <v>0</v>
          </cell>
          <cell r="AO632">
            <v>0</v>
          </cell>
          <cell r="AP632">
            <v>0</v>
          </cell>
          <cell r="AS632">
            <v>0</v>
          </cell>
        </row>
        <row r="633">
          <cell r="A633">
            <v>17640</v>
          </cell>
          <cell r="B633" t="str">
            <v>ALT</v>
          </cell>
          <cell r="I633">
            <v>0</v>
          </cell>
          <cell r="N633">
            <v>0</v>
          </cell>
          <cell r="P633">
            <v>0</v>
          </cell>
          <cell r="Q633">
            <v>0</v>
          </cell>
          <cell r="R633">
            <v>0</v>
          </cell>
          <cell r="T633">
            <v>0</v>
          </cell>
          <cell r="U633">
            <v>0</v>
          </cell>
          <cell r="V633">
            <v>0</v>
          </cell>
          <cell r="X633" t="str">
            <v>UPH</v>
          </cell>
          <cell r="Z633">
            <v>0</v>
          </cell>
          <cell r="AB633">
            <v>0</v>
          </cell>
          <cell r="AC633">
            <v>0</v>
          </cell>
          <cell r="AD633">
            <v>0</v>
          </cell>
          <cell r="AE633">
            <v>0</v>
          </cell>
          <cell r="AF633">
            <v>0</v>
          </cell>
          <cell r="AH633" t="str">
            <v>MAT</v>
          </cell>
          <cell r="AJ633">
            <v>0</v>
          </cell>
          <cell r="AK633">
            <v>0</v>
          </cell>
          <cell r="AL633">
            <v>0</v>
          </cell>
          <cell r="AM633">
            <v>0</v>
          </cell>
          <cell r="AN633">
            <v>0</v>
          </cell>
          <cell r="AO633">
            <v>0</v>
          </cell>
          <cell r="AP633">
            <v>0</v>
          </cell>
          <cell r="AS633">
            <v>0</v>
          </cell>
        </row>
        <row r="634">
          <cell r="A634">
            <v>17650</v>
          </cell>
          <cell r="B634" t="str">
            <v>ALT</v>
          </cell>
          <cell r="I634">
            <v>0</v>
          </cell>
          <cell r="N634">
            <v>0</v>
          </cell>
          <cell r="P634">
            <v>0</v>
          </cell>
          <cell r="Q634">
            <v>0</v>
          </cell>
          <cell r="R634">
            <v>0</v>
          </cell>
          <cell r="T634">
            <v>0</v>
          </cell>
          <cell r="U634">
            <v>0</v>
          </cell>
          <cell r="V634">
            <v>0</v>
          </cell>
          <cell r="X634" t="str">
            <v>UPH</v>
          </cell>
          <cell r="Z634">
            <v>0</v>
          </cell>
          <cell r="AB634">
            <v>0</v>
          </cell>
          <cell r="AC634">
            <v>0</v>
          </cell>
          <cell r="AD634">
            <v>0</v>
          </cell>
          <cell r="AE634">
            <v>0</v>
          </cell>
          <cell r="AF634">
            <v>0</v>
          </cell>
          <cell r="AH634" t="str">
            <v>MAT</v>
          </cell>
          <cell r="AJ634">
            <v>0</v>
          </cell>
          <cell r="AK634">
            <v>0</v>
          </cell>
          <cell r="AL634">
            <v>0</v>
          </cell>
          <cell r="AM634">
            <v>0</v>
          </cell>
          <cell r="AN634">
            <v>0</v>
          </cell>
          <cell r="AO634">
            <v>0</v>
          </cell>
          <cell r="AP634">
            <v>0</v>
          </cell>
          <cell r="AS634">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sheetName val="CRUSER"/>
      <sheetName val="AMP"/>
      <sheetName val="iso-Mat"/>
      <sheetName val="iso-Upah"/>
      <sheetName val="iso-Alt"/>
      <sheetName val="ISO-ALAT"/>
      <sheetName val="b-lsg"/>
      <sheetName val="bia-LS"/>
      <sheetName val="ars-kas"/>
      <sheetName val="BU"/>
      <sheetName val="fin"/>
      <sheetName val="HarSat"/>
      <sheetName val="EV_PNWR"/>
      <sheetName val="B_Down"/>
      <sheetName val="BD-LS"/>
      <sheetName val="BIALUMSUM"/>
      <sheetName val="Bill_Qua"/>
      <sheetName val="REKAP"/>
      <sheetName val="ANTEK-GAL"/>
      <sheetName val="ANTEK-TIMB"/>
      <sheetName val="ANTEK-AGGA"/>
      <sheetName val="ANTEK-PRIME"/>
      <sheetName val="BURDA"/>
      <sheetName val="HRS-ATB"/>
      <sheetName val="KEBALAT"/>
      <sheetName val="GROUPKERJA"/>
      <sheetName val="SCEDUL"/>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H_Satuan1"/>
      <sheetName val="Jam_Alat"/>
      <sheetName val="Vol_Lining"/>
      <sheetName val="Vol_K_225"/>
      <sheetName val="villa"/>
      <sheetName val="harsat"/>
      <sheetName val="Bill 5 Summary"/>
      <sheetName val="Analisa &amp; Upah"/>
      <sheetName val="AHSbj"/>
      <sheetName val="D.BOARD LAMA"/>
      <sheetName val="ESCON"/>
      <sheetName val="sub"/>
      <sheetName val="anal"/>
      <sheetName val="Bank"/>
      <sheetName val="Bunga"/>
      <sheetName val="BAHAN"/>
      <sheetName val="Mark-up"/>
      <sheetName val="Unit Rate"/>
      <sheetName val="Daf 1"/>
      <sheetName val="F 3-8"/>
      <sheetName val="Hrg Bhn"/>
      <sheetName val="RAB Arsitek"/>
      <sheetName val="analisa"/>
      <sheetName val="BQ ME"/>
      <sheetName val="struktur tdk dipakai"/>
      <sheetName val="MAP"/>
      <sheetName val="FORM X COST"/>
      <sheetName val="Har_mat"/>
      <sheetName val="351BQMCN"/>
      <sheetName val="Bill_Qua"/>
      <sheetName val="Upah &amp; Bahan"/>
      <sheetName val="data"/>
      <sheetName val="MAPDC"/>
      <sheetName val="ALUMUNIUM"/>
      <sheetName val="Daf Harga"/>
      <sheetName val="An_ Harga"/>
      <sheetName val="Harsat Upah"/>
      <sheetName val="Harsat Pekerjaan"/>
      <sheetName val="Bill 2_4_"/>
      <sheetName val="Daftar Harga"/>
      <sheetName val="Daftar Upah"/>
      <sheetName val="ANALISA GRS TENGAH"/>
      <sheetName val="Anl"/>
      <sheetName val="DAF-BAHAN"/>
      <sheetName val="DAF-UPAH"/>
      <sheetName val="HARSAT BAHAN"/>
      <sheetName val="BQ-IABK"/>
      <sheetName val="Analisa _ Upah"/>
      <sheetName val="AC_C"/>
      <sheetName val="HARGA MATERIAL"/>
      <sheetName val="A"/>
      <sheetName val="GD 14"/>
      <sheetName val="Bill 4 Summary"/>
      <sheetName val="Bill 3 Summary"/>
      <sheetName val="ANHAR"/>
      <sheetName val="BQ-E20-02(Rp)"/>
      <sheetName val="D.1.7"/>
      <sheetName val="D.1.5"/>
      <sheetName val="D.2.3"/>
      <sheetName val="D.2.2"/>
      <sheetName val="K725"/>
      <sheetName val="L4"/>
      <sheetName val="K33H"/>
      <sheetName val="K621"/>
      <sheetName val="K819"/>
      <sheetName val="K331"/>
      <sheetName val="ALAT"/>
      <sheetName val="Bill 2.4."/>
      <sheetName val="FINISHING"/>
      <sheetName val="Bill 2 Summary"/>
      <sheetName val="Analisa Harga"/>
      <sheetName val="Agregat Halus &amp; Kasar"/>
      <sheetName val="ANHSSat"/>
      <sheetName val="Summary"/>
      <sheetName val="HSD"/>
      <sheetName val="data Masjid Ksrn"/>
      <sheetName val="RAB Interior"/>
      <sheetName val="BAU"/>
      <sheetName val="Fill this out first..."/>
      <sheetName val="B.T"/>
      <sheetName val="Cover"/>
      <sheetName val="harga bahan"/>
      <sheetName val="harga upah"/>
      <sheetName val="I-ME"/>
      <sheetName val="Marshal"/>
      <sheetName val="MON_OH"/>
      <sheetName val="bilangan"/>
      <sheetName val="Analisa Upah &amp; Bahan Plum"/>
      <sheetName val="Utilitas"/>
      <sheetName val="extern"/>
      <sheetName val="Mob"/>
      <sheetName val="Cash Flow bulanan"/>
      <sheetName val="Cover Daf-2"/>
      <sheetName val="Div2"/>
      <sheetName val="As"/>
      <sheetName val="KET"/>
      <sheetName val="Subkon"/>
      <sheetName val="Equip"/>
      <sheetName val="Material"/>
      <sheetName val="HARGA ALAT"/>
      <sheetName val="61004"/>
      <sheetName val="daf-3(OK)"/>
      <sheetName val="daf-7(OK)"/>
      <sheetName val="Input"/>
      <sheetName val="ref"/>
      <sheetName val="Sheet1"/>
      <sheetName val="PRD 01-7"/>
      <sheetName val="PRD 01-8"/>
      <sheetName val="PRD 01-11"/>
      <sheetName val="DCost-4"/>
      <sheetName val="PRD 01-10"/>
      <sheetName val=" Harsat Baru"/>
      <sheetName val="Rab Struktur"/>
      <sheetName val="UPAH"/>
      <sheetName val="perhitungan indeks"/>
      <sheetName val="Basic"/>
      <sheetName val="BQ"/>
      <sheetName val="hsp-STR-ARS"/>
      <sheetName val="SCHEDULE"/>
      <sheetName val="Database"/>
      <sheetName val="Data Ktr Bupati Tapsel"/>
      <sheetName val="Anl.Sipil"/>
      <sheetName val="BQ "/>
      <sheetName val="Analisa SNI"/>
      <sheetName val="EE-PROP"/>
      <sheetName val="slab"/>
      <sheetName val="Sat Bahan"/>
      <sheetName val="Sat Alat"/>
      <sheetName val="Sat Upah"/>
      <sheetName val="Hardas"/>
      <sheetName val="alm"/>
      <sheetName val="Dashboard"/>
      <sheetName val="HB "/>
      <sheetName val="Als Struk"/>
      <sheetName val="har-sat"/>
      <sheetName val="DHS"/>
      <sheetName val="Bangunan Utama"/>
      <sheetName val="Analisa Gabungan"/>
      <sheetName val="SITE-E"/>
      <sheetName val="DETAIL"/>
      <sheetName val="BOW"/>
      <sheetName val="BOQ1"/>
      <sheetName val="Bill of Qty"/>
      <sheetName val="Bill rekap"/>
      <sheetName val="Analisa HSP"/>
      <sheetName val="Perhitungan Besi"/>
      <sheetName val="4"/>
      <sheetName val="DAF-2"/>
      <sheetName val="rab-str.Adm"/>
      <sheetName val="Upah dan Bahan"/>
      <sheetName val="AC"/>
      <sheetName val="Perhit.Alat"/>
      <sheetName val="Fins-Beng&amp;Fas"/>
      <sheetName val="Kabel"/>
      <sheetName val="5-Digit"/>
      <sheetName val="3.Mob"/>
      <sheetName val="ANALISA PEK.UMUM"/>
      <sheetName val="I-KAMAR"/>
      <sheetName val="SORT"/>
      <sheetName val="RAP"/>
      <sheetName val="Urai _Resap pengikat"/>
      <sheetName val="Pipa 200"/>
      <sheetName val="Daft.Kuantitas"/>
      <sheetName val="SEX"/>
      <sheetName val="9-1차이내역"/>
      <sheetName val="Analisa 2"/>
      <sheetName val="MAPP"/>
      <sheetName val="BHN"/>
      <sheetName val="ANALISA ALAT BERAT"/>
      <sheetName val="Ana"/>
      <sheetName val="HL"/>
      <sheetName val="MASTER"/>
      <sheetName val="AKUN"/>
      <sheetName val="Sis Hidrol"/>
      <sheetName val="Brk Dwn Sipil"/>
      <sheetName val="Pipa 10 mm"/>
      <sheetName val="Pipa 8 mm"/>
      <sheetName val="Pipa Fiber"/>
      <sheetName val="Pipa PE"/>
      <sheetName val="Rekap Tot"/>
      <sheetName val="DAF_1"/>
      <sheetName val="HARGA DASAR"/>
      <sheetName val="Economic Assumptions"/>
      <sheetName val="BAG-2"/>
      <sheetName val="bialang"/>
      <sheetName val="kontribusi"/>
      <sheetName val="likuiditas"/>
      <sheetName val="Manajerial"/>
      <sheetName val="revenue"/>
      <sheetName val="progres sub unv"/>
      <sheetName val="rework"/>
      <sheetName val="CCO"/>
      <sheetName val="informasi"/>
      <sheetName val="SPEC"/>
      <sheetName val="4-MVAC"/>
      <sheetName val="HrgUpahBahan"/>
      <sheetName val="#REF!"/>
      <sheetName val="hs_str"/>
      <sheetName val="UBA"/>
      <sheetName val="Schedulle(S-curve)Break"/>
      <sheetName val="Analisa Quarry"/>
      <sheetName val="Peralatan"/>
      <sheetName val="boq"/>
      <sheetName val="O&amp;O-Alat"/>
      <sheetName val="TOT_RAP"/>
      <sheetName val="Harga Satuan"/>
      <sheetName val="TE TS FA LAN MATV"/>
      <sheetName val="RL-01"/>
      <sheetName val="Analisa Harga Satuan"/>
      <sheetName val="Hit Vol Str Jambi"/>
      <sheetName val="MB_SOFTCOST_DETAIL"/>
      <sheetName val="SOFTCOST_R2"/>
      <sheetName val="HARDCOST"/>
      <sheetName val="MB_GENERAL"/>
      <sheetName val="HargaSat"/>
      <sheetName val="TP ALAT"/>
      <sheetName val="REKAP ANALISA SESUAI PU"/>
      <sheetName val="ANALISA STRUKTUR "/>
      <sheetName val="REKAP ANALISA TO PRINT"/>
      <sheetName val="arab"/>
      <sheetName val="Rupa2"/>
      <sheetName val="bhn,upah,alat"/>
      <sheetName val="Ans Kom Precast"/>
      <sheetName val="MENU"/>
      <sheetName val="Harga"/>
      <sheetName val="STRUKTUR-1"/>
      <sheetName val="BILL 1"/>
      <sheetName val="black_out"/>
      <sheetName val="610.07A"/>
      <sheetName val="BasicPrice"/>
      <sheetName val="H_Satuan2"/>
      <sheetName val="Jam_Alat1"/>
      <sheetName val="Vol_Lining1"/>
      <sheetName val="Vol_K_2251"/>
      <sheetName val="N-AC"/>
      <sheetName val="RESUME"/>
      <sheetName val="BILL OF QUANTITY"/>
      <sheetName val="ANAL2"/>
      <sheetName val="dil"/>
      <sheetName val="dild"/>
      <sheetName val="dti"/>
      <sheetName val="H-SATUAN"/>
      <sheetName val=" R A B"/>
      <sheetName val="R A B"/>
      <sheetName val="BAG_2"/>
      <sheetName val="Rekap Direct Cost"/>
      <sheetName val="Analisa 021"/>
      <sheetName val="billed"/>
      <sheetName val="COST TOGO"/>
      <sheetName val="report"/>
      <sheetName val="antisipasi"/>
      <sheetName val="SAP"/>
      <sheetName val="ANALISA SM"/>
      <sheetName val="An_pdkg"/>
      <sheetName val="struktur"/>
      <sheetName val="Bor Pile"/>
      <sheetName val="CH"/>
      <sheetName val="Analisa STR"/>
      <sheetName val="D.BOARD"/>
      <sheetName val="hsp_STR_ARS"/>
      <sheetName val="UPAH BAHAN ARST"/>
      <sheetName val="6106"/>
      <sheetName val="met bab3"/>
      <sheetName val="anal bab8"/>
      <sheetName val="ANS STR"/>
      <sheetName val="HARGA BAHAN UPAH"/>
      <sheetName val="HARDAS PERKIM 2"/>
      <sheetName val="Hrg Bhn (2)"/>
      <sheetName val="II.1 STR GED A"/>
      <sheetName val="RPP01 6"/>
      <sheetName val="pricelist"/>
      <sheetName val="PANELKAST"/>
      <sheetName val="Upah&amp;Bahan"/>
      <sheetName val="Unit"/>
      <sheetName val="Mat.Elk"/>
      <sheetName val="Mat.Mek"/>
      <sheetName val="AHS Isolasi"/>
      <sheetName val="ahsAC"/>
      <sheetName val="Duct"/>
      <sheetName val="AHS"/>
      <sheetName val="OHD"/>
      <sheetName val="B.as"/>
      <sheetName val="penawaran baja"/>
      <sheetName val="Pos 4-1"/>
      <sheetName val="KOEF"/>
      <sheetName val="DCF SD JUNI 04"/>
      <sheetName val="alok_bunga"/>
      <sheetName val="Based KV, palembang &amp; KJI"/>
      <sheetName val="BREAKER"/>
      <sheetName val="REKAP A BESAR"/>
      <sheetName val="H.SAT"/>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DAF-1"/>
      <sheetName val="ANPRO"/>
      <sheetName val="Sum"/>
      <sheetName val="L_O&amp;O"/>
      <sheetName val="daf harga (reil)"/>
      <sheetName val=" Biaya alat jam (reil)"/>
      <sheetName val="Anal-Grout!Back!Water"/>
      <sheetName val=" Biaya alat jam"/>
      <sheetName val="AHSP"/>
      <sheetName val="HS"/>
      <sheetName val="PRELI-CAP"/>
      <sheetName val="DAPRO"/>
      <sheetName val="BL"/>
      <sheetName val="SBDY"/>
      <sheetName val="D-3"/>
      <sheetName val="sai"/>
      <sheetName val="PDP"/>
      <sheetName val="RPP01-1"/>
      <sheetName val="MAT"/>
      <sheetName val="UP"/>
      <sheetName val="Kode"/>
      <sheetName val="Hst_mat"/>
      <sheetName val="RAB_DURI"/>
      <sheetName val="Alat &amp; Bahan"/>
      <sheetName val="TJ1Q47"/>
      <sheetName val="Sch"/>
      <sheetName val="Ana PasBatu 7.4"/>
      <sheetName val="RAB"/>
      <sheetName val="Analysis"/>
      <sheetName val="Analysis2"/>
      <sheetName val="BINA GRAFINDO"/>
      <sheetName val="BINA MITRA "/>
      <sheetName val="DAOUD MATULA"/>
      <sheetName val="MAHRUM NISA"/>
      <sheetName val="PURWANTO"/>
      <sheetName val="RISMAN"/>
      <sheetName val="RUDI SAIFIN"/>
      <sheetName val="SUCOFINDO"/>
      <sheetName val="IDLE ALAT"/>
      <sheetName val="Str BT"/>
      <sheetName val="an-satuan"/>
      <sheetName val="Rekap Anal"/>
      <sheetName val="ARSITEKTUR"/>
      <sheetName val="대비표"/>
      <sheetName val="Rek"/>
      <sheetName val="ALATBERAT"/>
      <sheetName val="tabel berat"/>
      <sheetName val="MADC"/>
      <sheetName val="Manpower"/>
      <sheetName val="Equipt,Tools&amp;Cons"/>
      <sheetName val="ALAT-1"/>
      <sheetName val="H Sat Jembatan"/>
      <sheetName val="uph"/>
      <sheetName val="Grading Tahap 1"/>
      <sheetName val="SUMBER DAYA"/>
      <sheetName val="ANALISA SNI'07(ubh bgsting)"/>
      <sheetName val="PRY01-1"/>
      <sheetName val="PRY02"/>
      <sheetName val="Accept. Letter"/>
      <sheetName val="PileCap"/>
      <sheetName val="CC"/>
      <sheetName val="R. Upah"/>
      <sheetName val="R. Bahan"/>
      <sheetName val="R. Alat"/>
      <sheetName val="R. Subkont"/>
      <sheetName val="RAB ME"/>
      <sheetName val="sheet 2"/>
      <sheetName val="hrg-dsr"/>
      <sheetName val="keb-BHN"/>
      <sheetName val="ANALISA "/>
      <sheetName val="HG-UPAH"/>
      <sheetName val="HG_JADI"/>
      <sheetName val="IPA1"/>
      <sheetName val="HSATUAN"/>
      <sheetName val="TSS"/>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DIV.1"/>
      <sheetName val="Harga Satuan (T.P.)"/>
      <sheetName val="Analisa HSP (T.P.)"/>
      <sheetName val="7.ASAT"/>
      <sheetName val="7.DATA"/>
      <sheetName val="5.RBKI"/>
      <sheetName val="6.RBKA"/>
      <sheetName val="UPH,BHN,ALT"/>
      <sheetName val="Analis harga"/>
      <sheetName val="POL"/>
      <sheetName val="STR PODIUM"/>
      <sheetName val="STR PODIUM (2)"/>
      <sheetName val="REKAP STR"/>
      <sheetName val="REKAP ME CSPL"/>
      <sheetName val="Faktor"/>
      <sheetName val="BIL"/>
      <sheetName val="PI"/>
      <sheetName val="2. MVAC R1"/>
      <sheetName val="Calcu 02"/>
      <sheetName val="inter"/>
      <sheetName val="An H.Sat Pek.Ut"/>
      <sheetName val="Rekapitulasi"/>
      <sheetName val="01A- RAB"/>
      <sheetName val="DATA1"/>
      <sheetName val="div-2"/>
      <sheetName val="SAT-DAS"/>
      <sheetName val="Perm. Test"/>
      <sheetName val="pricing"/>
      <sheetName val="DEPRE 05"/>
      <sheetName val="LR-OKT-06"/>
      <sheetName val="DivVI"/>
      <sheetName val="beton"/>
      <sheetName val="CashFlow"/>
      <sheetName val="PekTanah"/>
      <sheetName val="Piling"/>
      <sheetName val="RANGKUM"/>
      <sheetName val="InputAlat"/>
      <sheetName val="Dewatering"/>
      <sheetName val="Jalan"/>
      <sheetName val="Jembatan"/>
      <sheetName val="River Protect"/>
      <sheetName val="BREAKDOWN"/>
      <sheetName val="LAPIUT"/>
      <sheetName val="Bill 2"/>
      <sheetName val="Bill 3"/>
      <sheetName val="Bill 4"/>
      <sheetName val="Bill 5"/>
      <sheetName val="Bill 6"/>
      <sheetName val="Bill 7"/>
      <sheetName val="SH breakdown"/>
      <sheetName val="D7(1)"/>
      <sheetName val="TB"/>
      <sheetName val="Balok L_2"/>
      <sheetName val="Spec ME"/>
      <sheetName val="Hrg-Bahan"/>
      <sheetName val="RAB -1"/>
      <sheetName val="BBM-03"/>
      <sheetName val="RAB AR&amp;STR"/>
      <sheetName val="Sat. Pek."/>
      <sheetName val="WAYANG"/>
      <sheetName val="DB"/>
      <sheetName val="Sheet15"/>
      <sheetName val="An Struktur"/>
      <sheetName val="Unit Rate (2)"/>
      <sheetName val="anal SNI"/>
      <sheetName val="o rekap#4"/>
      <sheetName val="BQ-Str"/>
      <sheetName val="C3"/>
      <sheetName val="1.Cover"/>
      <sheetName val="Elec-ins"/>
      <sheetName val="Input Data"/>
      <sheetName val="GVL§CT"/>
      <sheetName val="Allowance"/>
      <sheetName val="SPJ"/>
      <sheetName val="Gaji"/>
      <sheetName val="Anals.1"/>
      <sheetName val="bidang"/>
      <sheetName val="DU&amp;B"/>
      <sheetName val="H_Satuan3"/>
      <sheetName val="Jam_Alat2"/>
      <sheetName val="Vol_Lining2"/>
      <sheetName val="Vol_K_2252"/>
      <sheetName val="progres_sub_unv"/>
      <sheetName val="3_Mob"/>
      <sheetName val="Harga_Dasar"/>
      <sheetName val="HARDAS_PERKIM_2"/>
      <sheetName val="TE_TS_FA_LAN_MATV"/>
      <sheetName val="ANALISA_PEK_UMUM"/>
      <sheetName val="Data_Ktr_Bupati_Tapsel"/>
      <sheetName val="Anl_Sipil"/>
      <sheetName val="Analisa_Quarry"/>
      <sheetName val="HB_"/>
      <sheetName val="BQ_"/>
      <sheetName val="Analisa_STR"/>
      <sheetName val="Ans_Kom_Precast"/>
      <sheetName val="Upah_dan_Bahan"/>
      <sheetName val="Analisa_2"/>
      <sheetName val="Fill_this_out_first___"/>
      <sheetName val="Analisa_HSP"/>
      <sheetName val="Perhit_Alat"/>
      <sheetName val="Economic_Assumptions"/>
      <sheetName val="Urai__Resap_pengikat"/>
      <sheetName val="610_07A"/>
      <sheetName val="Perhitungan_Besi"/>
      <sheetName val="Analisa_Gabungan"/>
      <sheetName val="Bill_of_Qty"/>
      <sheetName val="Bill_rekap"/>
      <sheetName val="Pipa_200"/>
      <sheetName val="Daft_Kuantitas"/>
      <sheetName val="ANALISA_ALAT_BERAT"/>
      <sheetName val="Harga_Satuan"/>
      <sheetName val="RPP01_6"/>
      <sheetName val="Alat_&amp;_Bahan"/>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B_T1"/>
      <sheetName val="Bill_5_Summary1"/>
      <sheetName val="Hrg_Bhn1"/>
      <sheetName val="RAB_Arsitek1"/>
      <sheetName val="FORM_X_COST1"/>
      <sheetName val="D_BOARD_LAMA1"/>
      <sheetName val="Analisa_&amp;_Upah1"/>
      <sheetName val="BQ_ME1"/>
      <sheetName val="struktur_tdk_dipakai1"/>
      <sheetName val="Bill_2_Summary1"/>
      <sheetName val="Analisa_Harga1"/>
      <sheetName val="Harga_Satuan_(T_P_)"/>
      <sheetName val="Analisa_HSP_(T_P_)"/>
      <sheetName val="Analisa_Harga_Satuan"/>
      <sheetName val="Hit_Vol_Str_Jambi"/>
      <sheetName val="D_BOARD"/>
      <sheetName val="B_as"/>
      <sheetName val="penawaran_baja"/>
      <sheetName val="Pos_4-1"/>
      <sheetName val="Rekap_Anal"/>
      <sheetName val="UPAH_BAHAN_ARST"/>
      <sheetName val="met_bab3"/>
      <sheetName val="anal_bab8"/>
      <sheetName val="II_1_STR_GED_A"/>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Sec I ML"/>
      <sheetName val="ESC"/>
      <sheetName val="HDS"/>
      <sheetName val="HaSatUp"/>
      <sheetName val="QSS Building"/>
      <sheetName val="Unit Cost"/>
      <sheetName val="BOM"/>
      <sheetName val="POINT SCHEDULE"/>
      <sheetName val="GEDUNG-A"/>
      <sheetName val="rek det 1-3"/>
      <sheetName val="TOTAL"/>
      <sheetName val="Kolom"/>
      <sheetName val="Currency Rate"/>
      <sheetName val="VOLUME"/>
      <sheetName val="BQ_IABK"/>
      <sheetName val="Upah Bhn"/>
      <sheetName val="AN-KOEF"/>
      <sheetName val="Pipe"/>
      <sheetName val="Rekap-Alat"/>
      <sheetName val="DATA BASE"/>
      <sheetName val="Sat~Bahu"/>
      <sheetName val="Rekap Vol"/>
      <sheetName val="SNI"/>
      <sheetName val="A.1.Persiapan non std"/>
      <sheetName val="Analis"/>
      <sheetName val="Daft.Sewa Alat"/>
      <sheetName val="harga ANALISA"/>
      <sheetName val="ANALISA GEDUNG"/>
      <sheetName val="ANALISA ME"/>
      <sheetName val="Analisa Mob. 3"/>
      <sheetName val="Analisa Mob.1"/>
      <sheetName val="Analisa-Harga"/>
      <sheetName val="Analisa Alat"/>
      <sheetName val="data-pendukung"/>
      <sheetName val="BAHAN (2)"/>
      <sheetName val="pas wm"/>
      <sheetName val="chitimc"/>
      <sheetName val="LKVL-CK-HT-GD1"/>
      <sheetName val="dasar"/>
      <sheetName val="BU"/>
      <sheetName val="Rek-Analisa"/>
      <sheetName val="pivot1"/>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LAPORAN"/>
      <sheetName val="Analisa (2)"/>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schbhn"/>
      <sheetName val="rap rinci"/>
      <sheetName val="Peralatan (2)"/>
      <sheetName val="Daftar Sewa"/>
      <sheetName val="HARSAT-lain"/>
      <sheetName val="HARSAT-tanah"/>
      <sheetName val="HVAC"/>
      <sheetName val="BT.KALI"/>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BY_Lgsg-2"/>
      <sheetName val="A_Harga-13"/>
      <sheetName val="Rekap Bill"/>
      <sheetName val="Sheet7"/>
      <sheetName val="Amplop"/>
      <sheetName val="Balance sheet"/>
      <sheetName val="M.Pekerjaan"/>
      <sheetName val="Profil"/>
      <sheetName val="DAFMAT"/>
      <sheetName val="Galian 1"/>
      <sheetName val="Hrg"/>
      <sheetName val="MASTER 1"/>
      <sheetName val="DHSD"/>
      <sheetName val="Analisa (ok punya)"/>
      <sheetName val="ANAK-Smb"/>
      <sheetName val="Bill-1"/>
      <sheetName val="BQ25"/>
      <sheetName val="REK ADD"/>
      <sheetName val="BQ22"/>
      <sheetName val="BQ23"/>
      <sheetName val="ubah"/>
      <sheetName val="3-DIV10"/>
      <sheetName val="S.roomToyota"/>
      <sheetName val="RAB (A) (2)"/>
      <sheetName val="Bobot"/>
      <sheetName val="304_06"/>
      <sheetName val="AHS - Riel"/>
      <sheetName val="SCHEDULE "/>
      <sheetName val="4-Basic Price"/>
      <sheetName val="Analisa HS"/>
      <sheetName val="Rekap analis"/>
      <sheetName val="BOQ-Indonesia"/>
      <sheetName val="Upah,Bahan,Alat"/>
      <sheetName val="AnSipil"/>
      <sheetName val="NP"/>
      <sheetName val="rab-str-TAHAP.1-PC"/>
      <sheetName val="UPAH-2"/>
      <sheetName val="Harga-RAB"/>
      <sheetName val="Tenaker"/>
      <sheetName val="H.SAT-PRK"/>
      <sheetName val="H-SAT"/>
      <sheetName val="hsat-SD"/>
      <sheetName val="Rekap-SD"/>
      <sheetName val="skets"/>
      <sheetName val="ca"/>
      <sheetName val="An-str(krgnyr)"/>
      <sheetName val="Met_ Minor"/>
      <sheetName val="12CGOU"/>
      <sheetName val="DIV1"/>
      <sheetName val="Det Str BT"/>
      <sheetName val="Schdule"/>
      <sheetName val="BERAT TUL."/>
      <sheetName val="14.jalan&amp;saluran"/>
      <sheetName val="Cash2"/>
      <sheetName val="DKH"/>
      <sheetName val="610.05"/>
      <sheetName val="610.06"/>
      <sheetName val="610.07"/>
      <sheetName val="610.08"/>
      <sheetName val="ANTEK"/>
      <sheetName val="STR"/>
      <sheetName val="RKP_BOQ"/>
      <sheetName val="610.04"/>
      <sheetName val="RINCIAN"/>
      <sheetName val="Sat.Pekerjaan"/>
      <sheetName val="NP (2)"/>
      <sheetName val="EVAL-ANAL"/>
      <sheetName val="5-ALAT(1)"/>
      <sheetName val="B Penunjang"/>
      <sheetName val="LAL - PASAR PAGI "/>
      <sheetName val="terbilang1"/>
      <sheetName val="JAD-PEL"/>
      <sheetName val="GENERAL"/>
      <sheetName val="B"/>
      <sheetName val="Rekap M&amp;E ADD1_R"/>
      <sheetName val="PNT"/>
      <sheetName val="UPH_BHN_ALT"/>
      <sheetName val="."/>
      <sheetName val="schedulle"/>
      <sheetName val="BOM_ACS"/>
      <sheetName val="Hsat1"/>
      <sheetName val="Rate"/>
      <sheetName val="Income Statement-May 2004"/>
      <sheetName val="Steel"/>
      <sheetName val="IPAL.1 "/>
      <sheetName val="PIPA.1"/>
      <sheetName val="Pri"/>
      <sheetName val="Qry"/>
      <sheetName val="Cur"/>
      <sheetName val="asumsi"/>
      <sheetName val="Agg Halus &amp; Kasar"/>
      <sheetName val="Df-Kuan"/>
      <sheetName val="UP_an"/>
      <sheetName val="AMP"/>
      <sheetName val="PRICE"/>
      <sheetName val="etraksi"/>
      <sheetName val="Maleleng"/>
      <sheetName val="Material-mr"/>
      <sheetName val="D-3 (M)"/>
      <sheetName val="D-7 (M)"/>
      <sheetName val="D8"/>
      <sheetName val="10.1 (1)"/>
      <sheetName val="10.1 (2)"/>
      <sheetName val="10.1 (3)"/>
      <sheetName val="10.1 (4)"/>
      <sheetName val="10.1 (5)"/>
      <sheetName val="H.DASAR"/>
      <sheetName val="ANALISA BAHAN"/>
      <sheetName val="Up &amp; bhn"/>
      <sheetName val="name"/>
      <sheetName val="Bantuan Entry"/>
      <sheetName val="DaftarHarga"/>
      <sheetName val="mVAC"/>
      <sheetName val="주관사업"/>
      <sheetName val="요약배부"/>
      <sheetName val=""/>
      <sheetName val="tulang"/>
      <sheetName val="hit_BKMM"/>
      <sheetName val="HRG BAHAN &amp; UPAH okk"/>
      <sheetName val="Analis Kusen okk"/>
      <sheetName val="M+MC"/>
      <sheetName val="jpr"/>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Std-Prod KS"/>
      <sheetName val="CODESS"/>
      <sheetName val="BP1_23"/>
      <sheetName val="BQ-Tenis"/>
      <sheetName val="BOQ_Aula"/>
      <sheetName val="Prelim"/>
      <sheetName val="Prog Imbalan"/>
      <sheetName val="PSC_Calc"/>
      <sheetName val="Upah_Bahan"/>
      <sheetName val="XLS Avg Rev"/>
      <sheetName val="JOB'S"/>
      <sheetName val="200212ac"/>
      <sheetName val="REG TOTAL"/>
      <sheetName val="H. Dasar"/>
      <sheetName val="BAR SCREEN"/>
      <sheetName val="Rekap Prelim"/>
      <sheetName val="Analisa Baku STR ARS"/>
      <sheetName val="Equipment"/>
      <sheetName val="Analisa ME "/>
      <sheetName val="hit.BKMM"/>
      <sheetName val="DAF_2"/>
      <sheetName val="LDA LTW"/>
      <sheetName val="DIV INC"/>
      <sheetName val="MAIN"/>
      <sheetName val="LTM"/>
      <sheetName val="DropZone"/>
      <sheetName val="DCF 3"/>
      <sheetName val="EQ. IRR"/>
      <sheetName val="Debt Return Analy"/>
      <sheetName val="Toggles"/>
      <sheetName val="Table"/>
      <sheetName val="Urugan Pasir"/>
      <sheetName val="PIPE&amp;ACCESORRIES (3)"/>
      <sheetName val="Biaya"/>
      <sheetName val="Asumsi2"/>
      <sheetName val="Particular Sch"/>
      <sheetName val="393585-DJS"/>
      <sheetName val="CISI INJ FITTING"/>
      <sheetName val="VESI-522444-DJSrev"/>
      <sheetName val="GammaEquivalents"/>
      <sheetName val="Foundation"/>
      <sheetName val="Kontrak"/>
      <sheetName val="SchA"/>
      <sheetName val="SchC"/>
      <sheetName val="SewAlat"/>
      <sheetName val="Bab10"/>
      <sheetName val="BHN-ALAT"/>
      <sheetName val="Bab12"/>
      <sheetName val="PG"/>
      <sheetName val="Jml HRG-ALT-04"/>
      <sheetName val="CCO ALT-04"/>
      <sheetName val="Base-A"/>
      <sheetName val="Anl_Bet"/>
      <sheetName val="HSPK"/>
      <sheetName val="hargarob3"/>
      <sheetName val="10_Beton"/>
      <sheetName val="railing"/>
      <sheetName val="Engine"/>
      <sheetName val="Monitor"/>
      <sheetName val="%"/>
      <sheetName val="UPAH USULAN"/>
      <sheetName val="ANALISA USULAN"/>
      <sheetName val="bbtest2"/>
      <sheetName val="drawing"/>
      <sheetName val="D6"/>
      <sheetName val="D8(1)"/>
      <sheetName val="ANALISA OKE"/>
      <sheetName val="Hargabahan"/>
      <sheetName val="Alat Berat"/>
      <sheetName val="Kuantitas"/>
      <sheetName val="Harga S Dasar UNTUK IDISI"/>
      <sheetName val="isian"/>
      <sheetName val="Bill of Qty MEP"/>
      <sheetName val="index"/>
      <sheetName val="RUMUS BTL"/>
      <sheetName val="an. struktur"/>
      <sheetName val="H_Satuan5"/>
      <sheetName val="Jam_Alat4"/>
      <sheetName val="Vol_Lining4"/>
      <sheetName val="Vol_K_2254"/>
      <sheetName val="Analisa_&amp;_Upah3"/>
      <sheetName val="Bill_2_Summary3"/>
      <sheetName val="HARGA_MATERIAL3"/>
      <sheetName val="D_1_73"/>
      <sheetName val="D_2_33"/>
      <sheetName val="3_Mob2"/>
      <sheetName val="Daf_Harga3"/>
      <sheetName val="An__Harga3"/>
      <sheetName val="Cash_Flow_bulanan3"/>
      <sheetName val="Cover_Daf-23"/>
      <sheetName val="D_BOARD_LAMA3"/>
      <sheetName val="HARGA_ALAT3"/>
      <sheetName val="Bill_5_Summary3"/>
      <sheetName val="HARSAT_BAHAN3"/>
      <sheetName val="Bill_4_Summary3"/>
      <sheetName val="Bill_3_Summary3"/>
      <sheetName val="Analisa_Harga3"/>
      <sheetName val="B_T3"/>
      <sheetName val="D_1_53"/>
      <sheetName val="D_2_23"/>
      <sheetName val="RAB_Arsitek3"/>
      <sheetName val="FORM_X_COST3"/>
      <sheetName val="Analisa_Upah_&amp;_Bahan_Plum3"/>
      <sheetName val="Unit_Rate3"/>
      <sheetName val="F_3-83"/>
      <sheetName val="BQ_ME3"/>
      <sheetName val="struktur_tdk_dipakai3"/>
      <sheetName val="Upah_&amp;_Bahan3"/>
      <sheetName val="Harsat_Upah3"/>
      <sheetName val="Harsat_Pekerjaan3"/>
      <sheetName val="Agregat_Halus_&amp;_Kasar3"/>
      <sheetName val="Analisa___Upah3"/>
      <sheetName val="GD_143"/>
      <sheetName val="Bill_2_4_6"/>
      <sheetName val="harga_bahan3"/>
      <sheetName val="harga_upah3"/>
      <sheetName val="ANALISA_PEK_UMUM2"/>
      <sheetName val="data_Masjid_Ksrn3"/>
      <sheetName val="RAB_Interior3"/>
      <sheetName val="Daft_Kuantitas2"/>
      <sheetName val="Bill_2_4_7"/>
      <sheetName val="Daftar_Harga3"/>
      <sheetName val="Daftar_Upah3"/>
      <sheetName val="ANALISA_GRS_TENGAH3"/>
      <sheetName val="ANALISA_ALAT_BERAT2"/>
      <sheetName val="Sat_Bahan3"/>
      <sheetName val="Sat_Alat3"/>
      <sheetName val="Sat_Upah3"/>
      <sheetName val="Sis_Hidrol2"/>
      <sheetName val="Brk_Dwn_Sipil2"/>
      <sheetName val="Pipa_10_mm2"/>
      <sheetName val="Pipa_8_mm2"/>
      <sheetName val="Pipa_Fiber2"/>
      <sheetName val="Pipa_PE2"/>
      <sheetName val="Rekap_Tot2"/>
      <sheetName val="HARGA_DASAR2"/>
      <sheetName val="Economic_Assumptions2"/>
      <sheetName val="Urai__Resap_pengikat2"/>
      <sheetName val="PRD_01-73"/>
      <sheetName val="PRD_01-83"/>
      <sheetName val="PRD_01-113"/>
      <sheetName val="PRD_01-103"/>
      <sheetName val="_Harsat_Baru3"/>
      <sheetName val="Rab_Struktur3"/>
      <sheetName val="perhitungan_indeks3"/>
      <sheetName val="Analisa_SNI3"/>
      <sheetName val="610_07A2"/>
      <sheetName val="D_BOARD2"/>
      <sheetName val="UPAH_BAHAN_ARST2"/>
      <sheetName val="met_bab32"/>
      <sheetName val="anal_bab82"/>
      <sheetName val="ANS_STR2"/>
      <sheetName val="HARGA_BAHAN_UPAH2"/>
      <sheetName val="Perhitungan_Besi2"/>
      <sheetName val="Analisa_Harga_Satuan2"/>
      <sheetName val="Hit_Vol_Str_Jambi2"/>
      <sheetName val="Als_Struk3"/>
      <sheetName val="Analisa_22"/>
      <sheetName val="HARDAS_PERKIM_22"/>
      <sheetName val="Data_Ktr_Bupati_Tapsel2"/>
      <sheetName val="Anl_Sipil2"/>
      <sheetName val="Upah_dan_Bahan2"/>
      <sheetName val="HB_2"/>
      <sheetName val="BQ_2"/>
      <sheetName val="Bangunan_Utama3"/>
      <sheetName val="Analisa_Gabungan2"/>
      <sheetName val="rab-str_Adm3"/>
      <sheetName val="Harga_Satuan2"/>
      <sheetName val="Perhit_Alat2"/>
      <sheetName val="TP_ALAT2"/>
      <sheetName val="REKAP_ANALISA_SESUAI_PU2"/>
      <sheetName val="ANALISA_STRUKTUR_2"/>
      <sheetName val="REKAP_ANALISA_TO_PRINT2"/>
      <sheetName val="Fill_this_out_first___2"/>
      <sheetName val="Pipa_2002"/>
      <sheetName val="Analisa_Quarry2"/>
      <sheetName val="Analisa_HSP2"/>
      <sheetName val="TE_TS_FA_LAN_MATV2"/>
      <sheetName val="COST_TOGO2"/>
      <sheetName val="Analisa_STR2"/>
      <sheetName val="R_A_B2"/>
      <sheetName val="Ans_Kom_Precast2"/>
      <sheetName val="progres_sub_unv2"/>
      <sheetName val="Bill_of_Qty2"/>
      <sheetName val="Rekap_Direct_Cost2"/>
      <sheetName val="Analisa_0212"/>
      <sheetName val="Bill_rekap2"/>
      <sheetName val="BILL_13"/>
      <sheetName val="BILL_OF_QUANTITY2"/>
      <sheetName val="_R_A_B2"/>
      <sheetName val="daf_harga_(reil)2"/>
      <sheetName val="_Biaya_alat_jam_(reil)2"/>
      <sheetName val="_Biaya_alat_jam2"/>
      <sheetName val="Based_KV,_palembang_&amp;_KJI2"/>
      <sheetName val="RPP01_62"/>
      <sheetName val="Alat_&amp;_Bahan2"/>
      <sheetName val="ANALISA_SM2"/>
      <sheetName val="Hrg_Bhn_(2)2"/>
      <sheetName val="II_1_STR_GED_A2"/>
      <sheetName val="REKAP_A_BESAR2"/>
      <sheetName val="DIV_12"/>
      <sheetName val="DCF_SD_JUNI_042"/>
      <sheetName val="Rekap_Anal2"/>
      <sheetName val="B_as2"/>
      <sheetName val="penawaran_baja2"/>
      <sheetName val="Pos_4-12"/>
      <sheetName val="Calcu_022"/>
      <sheetName val="Harga_Satuan_(T_P_)2"/>
      <sheetName val="Analisa_HSP_(T_P_)2"/>
      <sheetName val="H_Sat_Jembatan2"/>
      <sheetName val="H_SAT2"/>
      <sheetName val="Bor_Pile2"/>
      <sheetName val="DEPRE_05"/>
      <sheetName val="Accept__Letter"/>
      <sheetName val="BINA_GRAFINDO"/>
      <sheetName val="BINA_MITRA_"/>
      <sheetName val="DAOUD_MATULA"/>
      <sheetName val="MAHRUM_NISA"/>
      <sheetName val="RUDI_SAIFIN"/>
      <sheetName val="An_H_Sat_Pek_Ut"/>
      <sheetName val="01A-_RAB"/>
      <sheetName val="BT_KALI"/>
      <sheetName val="ANALISA_SNI'07(ubh_bgsting)"/>
      <sheetName val="2__MVAC_R1"/>
      <sheetName val="Mat_Elk1"/>
      <sheetName val="Mat_Mek1"/>
      <sheetName val="AHS_Isolasi1"/>
      <sheetName val="RAB_ME1"/>
      <sheetName val="sheet_21"/>
      <sheetName val="ANALISA_"/>
      <sheetName val="7_ASAT"/>
      <sheetName val="7_DATA"/>
      <sheetName val="5_RBKI"/>
      <sheetName val="6_RBKA"/>
      <sheetName val="Perm__Test"/>
      <sheetName val="River_Protect"/>
      <sheetName val="Rekap_Bill"/>
      <sheetName val="An_Struktur1"/>
      <sheetName val="Unit_Rate_(2)1"/>
      <sheetName val="Sat__Pek_"/>
      <sheetName val="RAB_AR&amp;STR"/>
      <sheetName val="Str_BT"/>
      <sheetName val="STR_PODIUM"/>
      <sheetName val="STR_PODIUM_(2)"/>
      <sheetName val="REKAP_STR"/>
      <sheetName val="REKAP_ME_CSPL"/>
      <sheetName val="tabel_berat"/>
      <sheetName val="IDLE_ALAT"/>
      <sheetName val="Ana_PasBatu_7_4"/>
      <sheetName val="Sec_I_ML"/>
      <sheetName val="Balance_sheet"/>
      <sheetName val="M_Pekerjaan"/>
      <sheetName val="Peralatan_(2)"/>
      <sheetName val="Daftar_Sewa"/>
      <sheetName val="Galian_1"/>
      <sheetName val="o_rekap#4"/>
      <sheetName val="MASTER_1"/>
      <sheetName val="Analisa_(ok_punya)"/>
      <sheetName val="Rekap_Vol"/>
      <sheetName val="dongia_(2)"/>
      <sheetName val="DON_GIA"/>
      <sheetName val="THPDMoi__(2)"/>
      <sheetName val="CHITIET_VL-NC"/>
      <sheetName val="CHITIET_VL-NC-TT_-1p"/>
      <sheetName val="TH_XL"/>
      <sheetName val="CHITIET_VL-NC-TT-3p"/>
      <sheetName val="t-h_HA_THE"/>
      <sheetName val="TONGKE3p_"/>
      <sheetName val="Rekap__ME"/>
      <sheetName val="R__Upah"/>
      <sheetName val="R__Bahan"/>
      <sheetName val="R__Alat"/>
      <sheetName val="R__Subkont"/>
      <sheetName val="Analis_harga"/>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Input_Data"/>
      <sheetName val="S_roomToyota"/>
      <sheetName val="A_1_Persiapan_non_std"/>
      <sheetName val="Ana__PU"/>
      <sheetName val="Master_1_0"/>
      <sheetName val="Owning_cost_Alat"/>
      <sheetName val="Balok_L_2"/>
      <sheetName val="Spec_ME"/>
      <sheetName val="anal_SNI"/>
      <sheetName val="1_Cover"/>
      <sheetName val="Anals_1"/>
      <sheetName val="rap_rinci"/>
      <sheetName val="Analisa_Mob__3"/>
      <sheetName val="Analisa_Mob_1"/>
      <sheetName val="Analisa_Alat"/>
      <sheetName val="RAB_(A)_(2)"/>
      <sheetName val="DIV.2"/>
      <sheetName val="HARDAS-UPAH"/>
      <sheetName val="SCURVE"/>
      <sheetName val="HSAT(PR)"/>
      <sheetName val="BOQ Mainroad IIA"/>
      <sheetName val="Elektrikal"/>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note"/>
      <sheetName val="XZLC003_PART1"/>
      <sheetName val="hasat"/>
      <sheetName val="analisa STRUKTUR"/>
      <sheetName val="ANHAS"/>
      <sheetName val="BYALAT"/>
      <sheetName val="HSDALAT"/>
      <sheetName val="hRG Stn Bhn,Uph, perl"/>
      <sheetName val="..."/>
      <sheetName val="Rekap 1"/>
      <sheetName val="H Satuan Dasar"/>
      <sheetName val="SHEDULE"/>
      <sheetName val="AN-MAJOR"/>
      <sheetName val="HSDMAT"/>
      <sheetName val="HRG SAT"/>
      <sheetName val="RAW MATERIALS "/>
      <sheetName val="BEKISTING"/>
      <sheetName val="Huruf (9)"/>
      <sheetName val="ANAL_2.1"/>
      <sheetName val="VOL_1"/>
      <sheetName val="LAMP_2.2"/>
      <sheetName val="Rekap "/>
      <sheetName val="Rekap Biaya"/>
      <sheetName val="K"/>
      <sheetName val="ANALISA BARU 40 M"/>
      <sheetName val="UMUM"/>
      <sheetName val="MasterSchedule"/>
      <sheetName val="ANSAT"/>
      <sheetName val="HSU 2016"/>
      <sheetName val="Z"/>
      <sheetName val="DAF.HRG"/>
      <sheetName val="Estimate"/>
      <sheetName val="Hrg Pipa"/>
      <sheetName val="HARGA RATA"/>
      <sheetName val="1. BQ"/>
      <sheetName val="Analisa Precast A3"/>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TONG HOP VL-NC"/>
      <sheetName val="TH VL, NC, DDHT Thanhphuoc"/>
      <sheetName val="TONG HOP VL-NC TT"/>
      <sheetName val="KPVC-BD "/>
      <sheetName val="VCV-BE-TONG"/>
      <sheetName val="RAB 1"/>
      <sheetName val="RAB 2"/>
      <sheetName val="RAB 3"/>
      <sheetName val="Sheet4"/>
      <sheetName val="Lamp 5"/>
      <sheetName val="Sch-5"/>
      <sheetName val="FORM BQ TL PRATU 4cct"/>
      <sheetName val="P"/>
      <sheetName val="SEWA ALT"/>
      <sheetName val="Boq-civil"/>
      <sheetName val="SUMIF"/>
      <sheetName val="Hrg_Bhn2"/>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Milsheet"/>
      <sheetName val="eq_data"/>
      <sheetName val="Man Power"/>
      <sheetName val="GeneralInfo"/>
      <sheetName val="3-DIV3"/>
      <sheetName val="anaUTama"/>
      <sheetName val="Judul"/>
      <sheetName val="Overlap"/>
      <sheetName val="WorkPlan2"/>
      <sheetName val="DailyWeeklyPlan"/>
      <sheetName val="OP. ALAT"/>
      <sheetName val="OP. PERJAM"/>
      <sheetName val="B. PERSONIL"/>
      <sheetName val="KAN. LOKAL"/>
      <sheetName val="Data Alat"/>
      <sheetName val="own"/>
      <sheetName val="Terbilang"/>
      <sheetName val="Cover Daf_2"/>
      <sheetName val="Rekap AHSP"/>
      <sheetName val="G.Grouting"/>
      <sheetName val="H. INSTRUMEN BAGONG"/>
      <sheetName val="F. Jalan &amp; Jembatan"/>
      <sheetName val="A. Persiapan"/>
      <sheetName val="Tenaga"/>
      <sheetName val="lampiran"/>
      <sheetName val="rp"/>
      <sheetName val="Satuan"/>
      <sheetName val="Hargapek"/>
      <sheetName val="Realisasi Mingguan"/>
      <sheetName val="Realisasi Harian"/>
      <sheetName val="Sheet2"/>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Sheet3"/>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D7"/>
      <sheetName val="Rekap Gab"/>
      <sheetName val="S-Curve (2017)"/>
      <sheetName val="Analisa RAP"/>
      <sheetName val="Data Keu"/>
      <sheetName val="Data Teknik"/>
      <sheetName val="Sch Tender"/>
      <sheetName val="CekList"/>
      <sheetName val="BQ OE"/>
      <sheetName val="Rekap RAP"/>
      <sheetName val="Penyebaran M"/>
      <sheetName val="ScheduleRAP"/>
      <sheetName val="Basic Price"/>
      <sheetName val="금액내역서"/>
      <sheetName val="Mushala"/>
      <sheetName val="ANALSUBKON"/>
      <sheetName val="kontol"/>
      <sheetName val="besi"/>
      <sheetName val="3-DIV2"/>
      <sheetName val="NC-CM"/>
      <sheetName val="MAP-2A"/>
      <sheetName val="schtng"/>
      <sheetName val="schalt"/>
      <sheetName val="BALT"/>
      <sheetName val="Kar"/>
      <sheetName val="ANalat"/>
      <sheetName val="Daf. Upah &amp; Bah"/>
      <sheetName val="TUNJUK JASA"/>
      <sheetName val="2. PEMBUKAAN"/>
      <sheetName val="4.0 RESUM KEWAJ HARGA"/>
      <sheetName val="Diameter"/>
      <sheetName val="EK-JAN-2010"/>
      <sheetName val="bahan+upah"/>
      <sheetName val="QSS"/>
      <sheetName val="Breakdown_ACS (Actual)"/>
      <sheetName val="Breakdown_ACS (Contract)"/>
      <sheetName val="D3.4.4"/>
      <sheetName val="TABEL_DETASIR"/>
      <sheetName val="Front"/>
      <sheetName val="H_BHN"/>
      <sheetName val="A_BANTU"/>
      <sheetName val=" Columns"/>
      <sheetName val="meth hsl nego"/>
      <sheetName val="Penjumlahan"/>
      <sheetName val="GP.M Tump"/>
      <sheetName val="Reservoir"/>
      <sheetName val="Divisi 10 (2)"/>
      <sheetName val="LPH 1"/>
      <sheetName val="5-Peralatan"/>
      <sheetName val="HM.MEK."/>
      <sheetName val="Factor"/>
      <sheetName val="Harga Satuan Dasar"/>
      <sheetName val="DAF.ALAT"/>
      <sheetName val="LINK"/>
      <sheetName val="SAT-BHN"/>
      <sheetName val="rab - persiapan &amp; lantai-1"/>
      <sheetName val="FACTORY"/>
      <sheetName val="COST-SUM"/>
      <sheetName val="PO2"/>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BETON BERTULANG "/>
      <sheetName val="Anal. Pancang"/>
      <sheetName val="00 _ Earthwork EF_RL"/>
      <sheetName val="DESBT"/>
      <sheetName val="boq TOGAFU"/>
      <sheetName val="schedulle1"/>
      <sheetName val="HUTANG"/>
      <sheetName val="KH-Q1,Q2,01"/>
      <sheetName val="Sumda1"/>
      <sheetName val="Material Properties"/>
      <sheetName val="eqp-rek"/>
      <sheetName val="Conn. Lib"/>
      <sheetName val="Metod TWR"/>
      <sheetName val="2.0 Procurement"/>
      <sheetName val="PO-2"/>
      <sheetName val="kebut bhn"/>
      <sheetName val="Bahan+Upah ALL"/>
      <sheetName val="Arsitek"/>
      <sheetName val="satpek"/>
      <sheetName val="HRG_SAT_2006"/>
      <sheetName val="B.LAIN2"/>
      <sheetName val="IN"/>
      <sheetName val="VAC"/>
      <sheetName val="HARGADASAR"/>
      <sheetName val="7.공정표"/>
      <sheetName val="PRD 01-7 alat"/>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BQ-1A preli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sheetData sheetId="1400"/>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sheetData sheetId="1465"/>
      <sheetData sheetId="1466"/>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sheetData sheetId="1485" refreshError="1"/>
      <sheetData sheetId="1486" refreshError="1"/>
      <sheetData sheetId="1487" refreshError="1"/>
      <sheetData sheetId="1488" refreshError="1"/>
      <sheetData sheetId="1489" refreshError="1"/>
      <sheetData sheetId="1490"/>
      <sheetData sheetId="1491"/>
      <sheetData sheetId="1492"/>
      <sheetData sheetId="1493"/>
      <sheetData sheetId="1494" refreshError="1"/>
      <sheetData sheetId="1495" refreshError="1"/>
      <sheetData sheetId="1496" refreshError="1"/>
      <sheetData sheetId="1497" refreshError="1"/>
      <sheetData sheetId="1498"/>
      <sheetData sheetId="1499" refreshError="1"/>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sheetData sheetId="1567"/>
      <sheetData sheetId="1568"/>
      <sheetData sheetId="1569"/>
      <sheetData sheetId="1570"/>
      <sheetData sheetId="1571"/>
      <sheetData sheetId="1572"/>
      <sheetData sheetId="1573" refreshError="1"/>
      <sheetData sheetId="1574" refreshError="1"/>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Penawaran"/>
      <sheetName val="Rekap Biaya"/>
      <sheetName val="Kuantitas &amp; Harga"/>
      <sheetName val="Sheet1"/>
      <sheetName val="Persentase"/>
    </sheetNames>
    <sheetDataSet>
      <sheetData sheetId="0"/>
      <sheetData sheetId="1"/>
      <sheetData sheetId="2"/>
      <sheetData sheetId="3"/>
      <sheetData sheetId="4"/>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kapasitas plant"/>
      <sheetName val="Agregat"/>
      <sheetName val="Blasting Method"/>
      <sheetName val="Formwork"/>
      <sheetName val="jadwal"/>
      <sheetName val="Dewatering"/>
      <sheetName val="Analisa Teknik"/>
      <sheetName val="Metode Pelaksanaan"/>
      <sheetName val="Coferdam"/>
      <sheetName val="amp"/>
      <sheetName val="hotmix"/>
      <sheetName val="Anal.HargBatu (2)"/>
      <sheetName val="Pek.Persiapan"/>
      <sheetName val="Pancang Sheet Pile (2)"/>
      <sheetName val="Pancang"/>
      <sheetName val="Prod-Alt (2)"/>
      <sheetName val="equipment"/>
      <sheetName val="material"/>
      <sheetName val="ANTEK-GAL"/>
      <sheetName val="ANTEK-TIMB"/>
      <sheetName val="ANTEK-AGGA"/>
      <sheetName val="ANTEK-PRIME"/>
      <sheetName val="BURDA"/>
      <sheetName val="HRS-ATB"/>
      <sheetName val="Lamp-6"/>
      <sheetName val="AMP-CRUSH"/>
      <sheetName val="HARSAT-AGG"/>
      <sheetName val="Turap"/>
      <sheetName val="TURAP-1"/>
      <sheetName val="JUM-MAT"/>
      <sheetName val="Prod-Alt"/>
      <sheetName val="BM (2)"/>
      <sheetName val="Pasbatu"/>
      <sheetName val="Beton"/>
      <sheetName val="JMF"/>
      <sheetName val="BETON-1"/>
      <sheetName val="PASBATU-1"/>
      <sheetName val="K-Ker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D14">
            <v>1</v>
          </cell>
          <cell r="E14" t="str">
            <v>III / K - 275</v>
          </cell>
          <cell r="F14">
            <v>0.5</v>
          </cell>
          <cell r="I14">
            <v>340</v>
          </cell>
          <cell r="K14">
            <v>400</v>
          </cell>
        </row>
        <row r="15">
          <cell r="D15">
            <v>2</v>
          </cell>
          <cell r="E15" t="str">
            <v xml:space="preserve"> II / K - 225</v>
          </cell>
          <cell r="F15">
            <v>0.52</v>
          </cell>
          <cell r="I15">
            <v>325</v>
          </cell>
          <cell r="K15">
            <v>350</v>
          </cell>
        </row>
        <row r="16">
          <cell r="D16">
            <v>3</v>
          </cell>
          <cell r="E16" t="str">
            <v xml:space="preserve"> II / K - 175</v>
          </cell>
          <cell r="F16">
            <v>0.56999999999999995</v>
          </cell>
          <cell r="I16">
            <v>220</v>
          </cell>
          <cell r="K16">
            <v>300</v>
          </cell>
        </row>
        <row r="17">
          <cell r="D17">
            <v>4</v>
          </cell>
          <cell r="E17" t="str">
            <v>I / BO</v>
          </cell>
          <cell r="F17">
            <v>0.65</v>
          </cell>
          <cell r="I17">
            <v>200</v>
          </cell>
          <cell r="K17">
            <v>250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K"/>
      <sheetName val="Rekap"/>
      <sheetName val="Volume"/>
      <sheetName val="Kuantitas"/>
      <sheetName val="Schedule"/>
      <sheetName val="Div.1"/>
      <sheetName val="Div.2"/>
      <sheetName val="Div.3"/>
      <sheetName val="Div.4"/>
      <sheetName val="Div.5"/>
      <sheetName val="Div.6"/>
      <sheetName val="AC-Base"/>
      <sheetName val="Info"/>
      <sheetName val="Umum"/>
    </sheetNames>
    <sheetDataSet>
      <sheetData sheetId="0" refreshError="1"/>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row r="34">
          <cell r="T34">
            <v>13</v>
          </cell>
        </row>
        <row r="35">
          <cell r="T35">
            <v>26</v>
          </cell>
        </row>
        <row r="36">
          <cell r="T36">
            <v>19</v>
          </cell>
        </row>
      </sheetData>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CH"/>
      <sheetName val="SRT (2)"/>
      <sheetName val="Schedule"/>
      <sheetName val="DPU"/>
      <sheetName val="REK"/>
      <sheetName val="BOQ"/>
      <sheetName val="HSD"/>
      <sheetName val="MOB"/>
      <sheetName val="ANA"/>
      <sheetName val="MET"/>
      <sheetName val="MOS"/>
      <sheetName val="RTN"/>
      <sheetName val="ALT"/>
      <sheetName val="STF"/>
      <sheetName val="SUB"/>
      <sheetName val="kon"/>
      <sheetName val="LMP.13"/>
      <sheetName val="LMP 8"/>
      <sheetName val="IND"/>
      <sheetName val="TM"/>
      <sheetName val="ana alat"/>
      <sheetName val="I Kualifikasi"/>
      <sheetName val="SRT PER"/>
      <sheetName val="LMP.1"/>
      <sheetName val="Sheet2"/>
      <sheetName val="MARK"/>
      <sheetName val="4-Basic Price"/>
      <sheetName val="5-ALAT(1)"/>
      <sheetName val="BOQ_(2)1"/>
      <sheetName val="SRT_(2)1"/>
      <sheetName val="LMP_131"/>
      <sheetName val="LMP_81"/>
      <sheetName val="ana_alat1"/>
      <sheetName val="I_Kualifikasi1"/>
      <sheetName val="SRT_PER1"/>
      <sheetName val="LMP_11"/>
      <sheetName val="BOQ_(2)"/>
      <sheetName val="SRT_(2)"/>
      <sheetName val="LMP_13"/>
      <sheetName val="LMP_8"/>
      <sheetName val="ana_alat"/>
      <sheetName val="I_Kualifikasi"/>
      <sheetName val="SRT_PER"/>
      <sheetName val="LMP_1"/>
      <sheetName val="BOQ_(2)2"/>
      <sheetName val="SRT_(2)2"/>
      <sheetName val="LMP_132"/>
      <sheetName val="LMP_82"/>
      <sheetName val="ana_alat2"/>
      <sheetName val="I_Kualifikasi2"/>
      <sheetName val="SRT_PER2"/>
      <sheetName val="LMP_12"/>
      <sheetName val="BOQ_(2)3"/>
      <sheetName val="SRT_(2)3"/>
      <sheetName val="LMP_133"/>
      <sheetName val="LMP_83"/>
      <sheetName val="ana_alat3"/>
      <sheetName val="I_Kualifikasi3"/>
      <sheetName val="SRT_PER3"/>
      <sheetName val="LMP_14"/>
      <sheetName val="Data Pendukung"/>
      <sheetName val="Analisa-Harga"/>
      <sheetName val="MASTER"/>
      <sheetName val="COVER"/>
      <sheetName val="Depreciation2"/>
      <sheetName val="Depreciation"/>
      <sheetName val="Gen_Ass"/>
      <sheetName val="H.Satuan"/>
      <sheetName val="D &amp; W sizes"/>
      <sheetName val="ba1"/>
      <sheetName val="HARSAT"/>
      <sheetName val="STR"/>
      <sheetName val="List Rate"/>
      <sheetName val="Harga Dasar"/>
      <sheetName val="Sch_Intern"/>
      <sheetName val="bahan"/>
      <sheetName val="Padalarang Cianjur"/>
      <sheetName val="BHN"/>
    </sheetNames>
    <sheetDataSet>
      <sheetData sheetId="0">
        <row r="29">
          <cell r="C29" t="str">
            <v>PT. SENECA INDONESIA</v>
          </cell>
        </row>
      </sheetData>
      <sheetData sheetId="1">
        <row r="7">
          <cell r="C7" t="str">
            <v>AL - 01</v>
          </cell>
        </row>
        <row r="8">
          <cell r="C8" t="str">
            <v>CIANJUR - PADALARANG</v>
          </cell>
        </row>
        <row r="9">
          <cell r="C9" t="str">
            <v>JAWA BARAT</v>
          </cell>
        </row>
        <row r="29">
          <cell r="C29" t="str">
            <v>PT. SENECA INDONESIA</v>
          </cell>
        </row>
        <row r="30">
          <cell r="C30" t="str">
            <v>Bandung, 20 Juli 2004</v>
          </cell>
        </row>
        <row r="31">
          <cell r="C31" t="str">
            <v>I S K A K   E F F E R I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urat"/>
      <sheetName val="rekap"/>
      <sheetName val="BOQ"/>
      <sheetName val="BOQ (2)"/>
      <sheetName val="harsat"/>
      <sheetName val="jadwal"/>
      <sheetName val="MOBIL"/>
      <sheetName val="MOBIL (2)"/>
      <sheetName val="ANALISA"/>
      <sheetName val="MOS"/>
      <sheetName val="utama"/>
      <sheetName val="ipl"/>
      <sheetName val="alat"/>
      <sheetName val="STF"/>
      <sheetName val="SUB"/>
      <sheetName val="metod"/>
      <sheetName val="LAMP10"/>
      <sheetName val="dukungan"/>
      <sheetName val="PEGAWAI"/>
      <sheetName val="jadwal alt"/>
      <sheetName val="jadwal BHN"/>
      <sheetName val="KONF"/>
      <sheetName val="BALT"/>
      <sheetName val="IND (2)"/>
      <sheetName val="ANA(2a)"/>
      <sheetName val="Rekap Addendum"/>
      <sheetName val="H-Dasar"/>
      <sheetName val="61004"/>
      <sheetName val="STR"/>
      <sheetName val="satuan_pek"/>
      <sheetName val="BOQ_(2)1"/>
      <sheetName val="MOBIL_(2)1"/>
      <sheetName val="jadwal_alt1"/>
      <sheetName val="jadwal_BHN1"/>
      <sheetName val="IND_(2)1"/>
      <sheetName val="BOQ_(2)"/>
      <sheetName val="MOBIL_(2)"/>
      <sheetName val="jadwal_alt"/>
      <sheetName val="jadwal_BHN"/>
      <sheetName val="IND_(2)"/>
      <sheetName val="BOQ_(2)2"/>
      <sheetName val="MOBIL_(2)2"/>
      <sheetName val="jadwal_alt2"/>
      <sheetName val="jadwal_BHN2"/>
      <sheetName val="IND_(2)2"/>
      <sheetName val="BOQ_(2)3"/>
      <sheetName val="MOBIL_(2)3"/>
      <sheetName val="jadwal_alt3"/>
      <sheetName val="jadwal_BHN3"/>
      <sheetName val="IND_(2)3"/>
      <sheetName val="BHN"/>
      <sheetName val="DAF-BAHAN"/>
      <sheetName val="bhn,upah,alat"/>
      <sheetName val="Ans Kom Precast"/>
      <sheetName val="bank"/>
      <sheetName val="HARGA SAT"/>
      <sheetName val="Material"/>
      <sheetName val="CAPITOL MEKANIKAL"/>
      <sheetName val="BAHAN"/>
      <sheetName val="Harga Satuan"/>
      <sheetName val="REQDELTA"/>
      <sheetName val="MET"/>
      <sheetName val="Lead Schedule"/>
      <sheetName val="RAB"/>
      <sheetName val="OH"/>
      <sheetName val="Satuan"/>
      <sheetName val="bialang"/>
      <sheetName val="kontribusi"/>
      <sheetName val="likuiditas"/>
      <sheetName val="Manajerial"/>
      <sheetName val="revenue"/>
      <sheetName val="progres sub unv"/>
      <sheetName val="rework"/>
      <sheetName val="CCO"/>
      <sheetName val="informasi"/>
      <sheetName val="Bill_Qua"/>
      <sheetName val="ANALISA GRS TENGAH"/>
      <sheetName val="DA Existing"/>
      <sheetName val="DA Existing (2)"/>
      <sheetName val="List Rate"/>
      <sheetName val="har-sat"/>
      <sheetName val="AN.CIPTA.KARYA"/>
      <sheetName val="BQ"/>
      <sheetName val="hsp-STR-ARS"/>
      <sheetName val="HASAT DASAR"/>
      <sheetName val="arsitek"/>
      <sheetName val="struktur"/>
      <sheetName val="Sch_Intern"/>
      <sheetName val="Harga Dasar"/>
      <sheetName val="AHS"/>
      <sheetName val="AHSrutin"/>
      <sheetName val="Analisa HSP"/>
      <sheetName val="Pipe"/>
      <sheetName val="Boq-civil"/>
      <sheetName val="dc"/>
      <sheetName val="rate"/>
      <sheetName val="SUMIF"/>
    </sheetNames>
    <sheetDataSet>
      <sheetData sheetId="0" refreshError="1">
        <row r="6">
          <cell r="E6" t="str">
            <v>PT.LIE JASIN ENGINEERING</v>
          </cell>
        </row>
        <row r="15">
          <cell r="E15">
            <v>47.8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0.04"/>
      <sheetName val="610.05"/>
      <sheetName val="610.06"/>
      <sheetName val="610.07"/>
      <sheetName val="610.08"/>
      <sheetName val="Cash Flow"/>
      <sheetName val="DashBoard"/>
      <sheetName val="Summary"/>
      <sheetName val="BQ"/>
      <sheetName val="UnitRate"/>
      <sheetName val="HVAC"/>
      <sheetName val="BasicPrice"/>
      <sheetName val="HVAC in Dollar"/>
      <sheetName val="Analisa Jalan"/>
      <sheetName val="Analisa LS"/>
      <sheetName val="Major List"/>
      <sheetName val="EquipRekap"/>
      <sheetName val="EquipProduct"/>
      <sheetName val="Analisa Beton&amp;Mortar"/>
      <sheetName val="Unit Rate Pesanan"/>
      <sheetName val="List of Material"/>
      <sheetName val="AnalAlat"/>
      <sheetName val="OwningCost"/>
      <sheetName val="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sheetName val="CRUSER"/>
      <sheetName val="AMP"/>
      <sheetName val="iso-Mat"/>
      <sheetName val="iso-Upah"/>
      <sheetName val="iso-Alt"/>
      <sheetName val="ISO-ALAT"/>
      <sheetName val="b-lsg"/>
      <sheetName val="bia-LS"/>
      <sheetName val="ars-kas"/>
      <sheetName val="BU"/>
      <sheetName val="fin"/>
      <sheetName val="HarSat"/>
      <sheetName val="EV_PNWR"/>
      <sheetName val="B_Down"/>
      <sheetName val="BD-LS"/>
      <sheetName val="BIALUMSUM"/>
      <sheetName val="Bill_Qua"/>
      <sheetName val="REKAP"/>
      <sheetName val="ANTEK-GAL"/>
      <sheetName val="ANTEK-TIMB"/>
      <sheetName val="ANTEK-AGGA"/>
      <sheetName val="ANTEK-PRIME"/>
      <sheetName val="BURDA"/>
      <sheetName val="HRS-ATB"/>
      <sheetName val="KEBALAT"/>
      <sheetName val="GROUPKERJA"/>
      <sheetName val="SCEDUL"/>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BQ (2)"/>
      <sheetName val="UP"/>
      <sheetName val="BREAK ALAT"/>
      <sheetName val="PE"/>
      <sheetName val="E-F"/>
      <sheetName val="WC1"/>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Das"/>
      <sheetName val="00000"/>
      <sheetName val="MATERIAL"/>
      <sheetName val="BM"/>
      <sheetName val="COST_MAT-ONSITE"/>
      <sheetName val="UPAH"/>
      <sheetName val="ALATSEWA"/>
      <sheetName val="pol"/>
      <sheetName val="Prod-Alt"/>
      <sheetName val="BIALANG"/>
      <sheetName val="BOQ"/>
      <sheetName val="SUMMARY"/>
      <sheetName val="BU "/>
      <sheetName val="FINALIS"/>
      <sheetName val="Support"/>
      <sheetName val="BD-TAMPIL"/>
      <sheetName val="BD-LUMPSUM"/>
      <sheetName val="BD-LUMPSUM-2"/>
      <sheetName val="BD-LUMPSUM-3"/>
      <sheetName val="BIALANGSUNG"/>
      <sheetName val="Pasbatu"/>
      <sheetName val="Beton"/>
      <sheetName val="Mix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4">
          <cell r="D14" t="str">
            <v>Divisi 1. UMUM</v>
          </cell>
        </row>
        <row r="15">
          <cell r="D15" t="str">
            <v>Mobilisasi &amp; Demobilisasi</v>
          </cell>
          <cell r="G15" t="str">
            <v>LS</v>
          </cell>
          <cell r="H15">
            <v>1</v>
          </cell>
        </row>
        <row r="17">
          <cell r="D17" t="str">
            <v>Jumlah Harga Penawaran Divisi 1 ( masuk pada Rekapitulasi Daftar Kuantitas dan Harga)</v>
          </cell>
        </row>
        <row r="19">
          <cell r="D19" t="str">
            <v>Divisi 2. DRAINAGE</v>
          </cell>
        </row>
        <row r="20">
          <cell r="D20" t="str">
            <v>Galian untuk Drainase Selokan dan Saluran Air</v>
          </cell>
          <cell r="G20" t="str">
            <v>M3</v>
          </cell>
          <cell r="H20">
            <v>792</v>
          </cell>
        </row>
        <row r="21">
          <cell r="D21" t="str">
            <v>Pasangan Batu dengan Mortar</v>
          </cell>
          <cell r="G21" t="str">
            <v>M3</v>
          </cell>
          <cell r="H21">
            <v>200</v>
          </cell>
        </row>
        <row r="22">
          <cell r="D22" t="str">
            <v>Gorong-gorong Pipa Beton Bertulang, Dia. dalam &lt; 45 cm.</v>
          </cell>
          <cell r="G22" t="str">
            <v>M'</v>
          </cell>
        </row>
        <row r="23">
          <cell r="D23" t="str">
            <v>Gorong-gorong Pipa Beton Bertulang, Dia. dalam 45 - 75 cm.</v>
          </cell>
          <cell r="G23" t="str">
            <v>M'</v>
          </cell>
        </row>
        <row r="24">
          <cell r="D24" t="str">
            <v>Gorong-gorong Pipa Beton Bertulang, Dia. dalam 75 - 120 cm.</v>
          </cell>
          <cell r="G24" t="str">
            <v>M'</v>
          </cell>
          <cell r="H24">
            <v>14</v>
          </cell>
        </row>
        <row r="25">
          <cell r="D25" t="str">
            <v>Gorong-gorong Pipa Baja Gelombang</v>
          </cell>
          <cell r="G25" t="str">
            <v>Ton</v>
          </cell>
        </row>
        <row r="26">
          <cell r="D26" t="str">
            <v>Gorong-gorong Pipa Beton Tanpa Tulang dia. Dalam 20 cm.</v>
          </cell>
          <cell r="G26" t="str">
            <v>M'</v>
          </cell>
        </row>
        <row r="27">
          <cell r="D27" t="str">
            <v>Gorong-gorong Pipa Beton Tanpa Tulang dia. Dalam 25 cm.</v>
          </cell>
          <cell r="G27" t="str">
            <v>M'</v>
          </cell>
        </row>
        <row r="28">
          <cell r="D28" t="str">
            <v>Gorong-gorong Pipa Beton Tanpa Tulang dia. Dalam 30 cm.</v>
          </cell>
          <cell r="G28" t="str">
            <v>M'</v>
          </cell>
        </row>
        <row r="29">
          <cell r="D29" t="str">
            <v>Timbunan Porous atau Bahan Penyaring</v>
          </cell>
          <cell r="G29" t="str">
            <v>M3</v>
          </cell>
        </row>
        <row r="30">
          <cell r="D30" t="str">
            <v>Anyaman Filter Plastik</v>
          </cell>
          <cell r="G30" t="str">
            <v>M2</v>
          </cell>
        </row>
        <row r="31">
          <cell r="D31" t="str">
            <v>Pipa berlubang Banyak (Perforated Pipe) untuk Pekerjaan Drainase</v>
          </cell>
          <cell r="G31" t="str">
            <v>M'</v>
          </cell>
        </row>
        <row r="32">
          <cell r="D32" t="str">
            <v>Bawah Permukaan</v>
          </cell>
        </row>
        <row r="35">
          <cell r="D35" t="str">
            <v>Jumlah Harga Penawaran Divisi 2 ( masuk pada Rekapitulasi Daftar Kuantitas dan Harga)</v>
          </cell>
        </row>
        <row r="37">
          <cell r="D37" t="str">
            <v>Divisi 3. PEKERJAAN TANAH</v>
          </cell>
        </row>
        <row r="38">
          <cell r="D38" t="str">
            <v>Galian Biasa</v>
          </cell>
          <cell r="G38" t="str">
            <v>M3</v>
          </cell>
          <cell r="H38">
            <v>40</v>
          </cell>
        </row>
        <row r="39">
          <cell r="D39" t="str">
            <v>Galian Batu</v>
          </cell>
          <cell r="G39" t="str">
            <v>M3</v>
          </cell>
        </row>
        <row r="40">
          <cell r="D40" t="str">
            <v>Galian Struktur dengan Kedalaman 0 - 2 meter</v>
          </cell>
          <cell r="G40" t="str">
            <v>M3</v>
          </cell>
        </row>
        <row r="41">
          <cell r="D41" t="str">
            <v>Galian Struktur dengan Kedalaman 2 - 4 meter</v>
          </cell>
          <cell r="G41" t="str">
            <v>M3</v>
          </cell>
        </row>
        <row r="42">
          <cell r="D42" t="str">
            <v>Galian Struktur dengan Kedalaman 4 - 6 meter</v>
          </cell>
          <cell r="G42" t="str">
            <v>M3</v>
          </cell>
        </row>
        <row r="43">
          <cell r="D43" t="str">
            <v>Galian Perkerasan Beraspal dengan Cold Milling Machine</v>
          </cell>
          <cell r="G43" t="str">
            <v>M3</v>
          </cell>
        </row>
        <row r="44">
          <cell r="D44" t="str">
            <v>Galian Perkerasan Beraspal tanpa Cold milling Machine</v>
          </cell>
          <cell r="G44" t="str">
            <v>M3</v>
          </cell>
        </row>
        <row r="45">
          <cell r="D45" t="str">
            <v>Biaya Tambahan untuk Pengangkutan Bahan Galian yang</v>
          </cell>
          <cell r="G45" t="str">
            <v>M3/Km</v>
          </cell>
        </row>
        <row r="46">
          <cell r="D46" t="str">
            <v>melebihi 5 Km</v>
          </cell>
        </row>
        <row r="47">
          <cell r="D47" t="str">
            <v>Timbunan Biasa</v>
          </cell>
          <cell r="G47" t="str">
            <v>M3</v>
          </cell>
          <cell r="H47">
            <v>13502</v>
          </cell>
        </row>
        <row r="48">
          <cell r="D48" t="str">
            <v>Timbunan Pilihan</v>
          </cell>
          <cell r="G48" t="str">
            <v>M3</v>
          </cell>
          <cell r="H48">
            <v>10650</v>
          </cell>
        </row>
        <row r="49">
          <cell r="D49" t="str">
            <v>Timbunan Pilihan diatas Tanah Rawa (diukur diatas bak Truck)</v>
          </cell>
          <cell r="G49" t="str">
            <v>M3</v>
          </cell>
        </row>
        <row r="50">
          <cell r="D50" t="str">
            <v>Penyiapan Badan Jalan</v>
          </cell>
          <cell r="G50" t="str">
            <v>M2</v>
          </cell>
        </row>
        <row r="56">
          <cell r="D56" t="str">
            <v>Jumlah Harga Penawaran Divisi 3 ( masuk pada Rekapitulasi Daftar Kuantitas dan Harga)</v>
          </cell>
        </row>
        <row r="59">
          <cell r="G59" t="str">
            <v>Satuan</v>
          </cell>
          <cell r="H59" t="str">
            <v>Perkiraan Kuantitas</v>
          </cell>
        </row>
        <row r="61">
          <cell r="G61" t="str">
            <v>c</v>
          </cell>
          <cell r="H61" t="str">
            <v>d</v>
          </cell>
        </row>
        <row r="63">
          <cell r="D63" t="str">
            <v>Divisi 4. PELEBARAN PERKERASAN DAN BAHU JALAN</v>
          </cell>
        </row>
        <row r="64">
          <cell r="D64" t="str">
            <v>Lapis Pondasi Aggregate Kelas A</v>
          </cell>
          <cell r="G64" t="str">
            <v>M3</v>
          </cell>
        </row>
        <row r="65">
          <cell r="D65" t="str">
            <v>Lapis Pondasi Aggregate Kelas B</v>
          </cell>
          <cell r="G65" t="str">
            <v>M3</v>
          </cell>
        </row>
        <row r="66">
          <cell r="D66" t="str">
            <v>Lapis Pondasi Semen Tanah</v>
          </cell>
          <cell r="G66" t="str">
            <v>M3</v>
          </cell>
        </row>
        <row r="67">
          <cell r="D67" t="str">
            <v>Semen Untuk Lapis Pondasi Semen tanah</v>
          </cell>
          <cell r="G67" t="str">
            <v>Ton</v>
          </cell>
        </row>
        <row r="68">
          <cell r="D68" t="str">
            <v>Laburan Aspal Satu Lapis (BURTU)</v>
          </cell>
          <cell r="G68" t="str">
            <v>M2</v>
          </cell>
        </row>
        <row r="69">
          <cell r="D69" t="str">
            <v>Bahan Aspal Untuk Pekerjaan Laburan</v>
          </cell>
          <cell r="G69" t="str">
            <v>Liter</v>
          </cell>
        </row>
        <row r="70">
          <cell r="D70" t="str">
            <v>Lapis Resap Pengikat.</v>
          </cell>
          <cell r="G70" t="str">
            <v>Liter</v>
          </cell>
        </row>
        <row r="72">
          <cell r="D72" t="str">
            <v>Jumlah Harga Penawaran Divisi 4 ( masuk pada Rekapitulasi Daftar Kuantitas dan Harga)</v>
          </cell>
        </row>
        <row r="74">
          <cell r="D74" t="str">
            <v>Divisi 5. PERKERASAN BERBUTIR</v>
          </cell>
        </row>
        <row r="75">
          <cell r="D75" t="str">
            <v>Lapis Pondasi Aggregate Kelas A</v>
          </cell>
          <cell r="G75" t="str">
            <v>M3</v>
          </cell>
        </row>
        <row r="76">
          <cell r="D76" t="str">
            <v>Lapis Pondasi Aggregate Kelas B</v>
          </cell>
          <cell r="G76" t="str">
            <v>M3</v>
          </cell>
        </row>
        <row r="77">
          <cell r="D77" t="str">
            <v>Lapis Pondasi Aggregate Kelas C</v>
          </cell>
          <cell r="G77" t="str">
            <v>M3</v>
          </cell>
        </row>
        <row r="78">
          <cell r="D78" t="str">
            <v>Semen Untuk Lapis Pondasi Semen Tanah</v>
          </cell>
          <cell r="G78" t="str">
            <v>Ton</v>
          </cell>
        </row>
        <row r="79">
          <cell r="D79" t="str">
            <v>Lapis Pondasi Semen Tanah</v>
          </cell>
          <cell r="G79" t="str">
            <v>M3</v>
          </cell>
        </row>
        <row r="81">
          <cell r="D81" t="str">
            <v>Jumlah Harga Penawaran Divisi 5 ( masuk pada Rekapitulasi Daftar Kuantitas dan Harga)</v>
          </cell>
        </row>
        <row r="83">
          <cell r="D83" t="str">
            <v>Divisi 6. PERKERASAN ASPAL</v>
          </cell>
        </row>
        <row r="84">
          <cell r="D84" t="str">
            <v>Lapis Resap Pengikat</v>
          </cell>
          <cell r="G84" t="str">
            <v>Liter</v>
          </cell>
          <cell r="H84">
            <v>125</v>
          </cell>
        </row>
        <row r="85">
          <cell r="D85" t="str">
            <v>Lapis Perekat</v>
          </cell>
          <cell r="G85" t="str">
            <v>Liter</v>
          </cell>
          <cell r="H85">
            <v>75250</v>
          </cell>
        </row>
        <row r="86">
          <cell r="D86" t="str">
            <v>Agregat Penutup BURTU</v>
          </cell>
          <cell r="G86" t="str">
            <v>M2</v>
          </cell>
        </row>
        <row r="87">
          <cell r="D87" t="str">
            <v>Agregat Penutup BURDA</v>
          </cell>
          <cell r="G87" t="str">
            <v>M2</v>
          </cell>
        </row>
        <row r="88">
          <cell r="D88" t="str">
            <v>Bahan Aspal untuk Pekerjaan Laburan</v>
          </cell>
          <cell r="G88" t="str">
            <v>Liter</v>
          </cell>
        </row>
        <row r="89">
          <cell r="D89" t="str">
            <v>Latasir (SS) Kelas A</v>
          </cell>
          <cell r="G89" t="str">
            <v>M2</v>
          </cell>
        </row>
        <row r="90">
          <cell r="D90" t="str">
            <v>Latasir (SS) Kelas B</v>
          </cell>
          <cell r="G90" t="str">
            <v>M2</v>
          </cell>
        </row>
        <row r="91">
          <cell r="D91" t="str">
            <v>Lataston-Lapis Aus (HRS-WC)</v>
          </cell>
          <cell r="G91" t="str">
            <v>M2</v>
          </cell>
          <cell r="H91">
            <v>215000</v>
          </cell>
        </row>
        <row r="92">
          <cell r="D92" t="str">
            <v>Lataston-Lapis Pondasi (HRS-Base)</v>
          </cell>
          <cell r="G92" t="str">
            <v>M3</v>
          </cell>
          <cell r="H92">
            <v>856</v>
          </cell>
        </row>
        <row r="93">
          <cell r="D93" t="str">
            <v>Lataston-Lapis Aus (AC-WC)</v>
          </cell>
          <cell r="G93" t="str">
            <v>M2</v>
          </cell>
        </row>
        <row r="94">
          <cell r="D94" t="str">
            <v>Lataston-Lapis Pondasi (AC-BC)</v>
          </cell>
          <cell r="G94" t="str">
            <v>M3</v>
          </cell>
        </row>
        <row r="95">
          <cell r="D95" t="str">
            <v>Lataston-Lapis Pondasi (AC-Base)</v>
          </cell>
          <cell r="G95" t="str">
            <v>M3</v>
          </cell>
        </row>
        <row r="96">
          <cell r="D96" t="str">
            <v>Lasbutag</v>
          </cell>
          <cell r="G96" t="str">
            <v>M2</v>
          </cell>
        </row>
        <row r="97">
          <cell r="D97" t="str">
            <v>Latasbusir Kelas A</v>
          </cell>
          <cell r="G97" t="str">
            <v>M2</v>
          </cell>
        </row>
        <row r="98">
          <cell r="D98" t="str">
            <v>Latasbusir Kelas B</v>
          </cell>
          <cell r="G98" t="str">
            <v>M2</v>
          </cell>
        </row>
        <row r="99">
          <cell r="D99" t="str">
            <v>Bitumen Asbuton</v>
          </cell>
          <cell r="G99" t="str">
            <v>Ton</v>
          </cell>
        </row>
        <row r="100">
          <cell r="D100" t="str">
            <v>Bitumen Bahan Peremaja</v>
          </cell>
          <cell r="G100" t="str">
            <v>Ton</v>
          </cell>
        </row>
        <row r="101">
          <cell r="D101" t="str">
            <v>Bahan Anti - Stripping</v>
          </cell>
          <cell r="G101" t="str">
            <v>Liter</v>
          </cell>
        </row>
        <row r="102">
          <cell r="D102" t="str">
            <v>Aspal Campuran Dingin untuk Pelapisan Kembali</v>
          </cell>
          <cell r="G102" t="str">
            <v>M3</v>
          </cell>
        </row>
        <row r="103">
          <cell r="D103" t="str">
            <v>Lapis Perata Penetrasi Macadam</v>
          </cell>
          <cell r="G103" t="str">
            <v>M3</v>
          </cell>
        </row>
        <row r="105">
          <cell r="D105" t="str">
            <v>Jumlah Harga Penawaran Divisi 6 ( masuk pada Rekapitulasi Daftar Kuantitas dan Harga)</v>
          </cell>
        </row>
        <row r="108">
          <cell r="G108" t="str">
            <v>Satuan</v>
          </cell>
          <cell r="H108" t="str">
            <v>Perkiraan Kuantitas</v>
          </cell>
        </row>
        <row r="110">
          <cell r="G110" t="str">
            <v>c</v>
          </cell>
          <cell r="H110" t="str">
            <v>d</v>
          </cell>
        </row>
        <row r="112">
          <cell r="D112" t="str">
            <v>Divisi 7. STRUKTUR</v>
          </cell>
        </row>
        <row r="113">
          <cell r="D113" t="str">
            <v>Beton K.500</v>
          </cell>
          <cell r="G113" t="str">
            <v>M3</v>
          </cell>
        </row>
        <row r="114">
          <cell r="D114" t="str">
            <v>Beton K.400</v>
          </cell>
          <cell r="G114" t="str">
            <v>M3</v>
          </cell>
        </row>
        <row r="115">
          <cell r="D115" t="str">
            <v>Beton K.350</v>
          </cell>
          <cell r="G115" t="str">
            <v>M3</v>
          </cell>
        </row>
        <row r="116">
          <cell r="D116" t="str">
            <v>Beton K.300</v>
          </cell>
          <cell r="G116" t="str">
            <v>M3</v>
          </cell>
        </row>
        <row r="117">
          <cell r="D117" t="str">
            <v>Beton K.250</v>
          </cell>
          <cell r="G117" t="str">
            <v>M3</v>
          </cell>
          <cell r="H117">
            <v>6</v>
          </cell>
        </row>
        <row r="118">
          <cell r="D118" t="str">
            <v>Beton K.175</v>
          </cell>
          <cell r="G118" t="str">
            <v>M3</v>
          </cell>
          <cell r="H118">
            <v>30</v>
          </cell>
        </row>
        <row r="119">
          <cell r="D119" t="str">
            <v>Beton Siklop K.175</v>
          </cell>
          <cell r="G119" t="str">
            <v>M3</v>
          </cell>
        </row>
        <row r="120">
          <cell r="D120" t="str">
            <v>Beton K.125</v>
          </cell>
          <cell r="G120" t="str">
            <v>M3</v>
          </cell>
        </row>
        <row r="121">
          <cell r="D121" t="str">
            <v>Unit Pracetak Gelagar Tipe I Bentang 16 meter</v>
          </cell>
          <cell r="G121" t="str">
            <v>Buah</v>
          </cell>
        </row>
        <row r="122">
          <cell r="D122" t="str">
            <v>Unit Pracetak Gelagar Tipe I Bentang 20 meter</v>
          </cell>
          <cell r="G122" t="str">
            <v>Buah</v>
          </cell>
        </row>
        <row r="123">
          <cell r="D123" t="str">
            <v>Unit Pracetak Gelagar Tipe I Bentang 22 meter</v>
          </cell>
          <cell r="G123" t="str">
            <v>Buah</v>
          </cell>
        </row>
        <row r="124">
          <cell r="D124" t="str">
            <v>Unit Pracetak Gelagar Tipe I Bentang 25 meter</v>
          </cell>
          <cell r="G124" t="str">
            <v>Buah</v>
          </cell>
        </row>
        <row r="125">
          <cell r="D125" t="str">
            <v>Unit Pracetak Gelagar Tipe I Bentang 28 meter</v>
          </cell>
          <cell r="G125" t="str">
            <v>Buah</v>
          </cell>
        </row>
        <row r="126">
          <cell r="D126" t="str">
            <v>Unit Pracetak Gelagar Tipe I Bentang 30 meter</v>
          </cell>
          <cell r="G126" t="str">
            <v>Buah</v>
          </cell>
        </row>
        <row r="127">
          <cell r="D127" t="str">
            <v>Unit Pracetak Gelagar Tipe I Bentang 31 meter</v>
          </cell>
          <cell r="G127" t="str">
            <v>Buah</v>
          </cell>
        </row>
        <row r="128">
          <cell r="D128" t="str">
            <v>Unit Pracetak Gelagar Tipe I Bentang 35 meter</v>
          </cell>
          <cell r="G128" t="str">
            <v>Buah</v>
          </cell>
        </row>
        <row r="129">
          <cell r="D129" t="str">
            <v>Baja Prategang</v>
          </cell>
          <cell r="G129" t="str">
            <v>Kg</v>
          </cell>
        </row>
        <row r="130">
          <cell r="D130" t="str">
            <v>Plat Berongga (Hollow Slab) Pracetak Bentang 21 meter</v>
          </cell>
          <cell r="G130" t="str">
            <v>Buah</v>
          </cell>
        </row>
        <row r="131">
          <cell r="D131" t="str">
            <v>Beton Diafragma K.350 termasuk pekerjaan Pra Penegangan</v>
          </cell>
          <cell r="G131" t="str">
            <v>M3</v>
          </cell>
        </row>
        <row r="132">
          <cell r="D132" t="str">
            <v>Baja Tulangan U.24 Polos</v>
          </cell>
          <cell r="G132" t="str">
            <v>Kg</v>
          </cell>
          <cell r="H132">
            <v>420</v>
          </cell>
        </row>
        <row r="133">
          <cell r="D133" t="str">
            <v>Baja Tulangan U.32 Polos</v>
          </cell>
          <cell r="G133" t="str">
            <v>Kg</v>
          </cell>
        </row>
        <row r="134">
          <cell r="D134" t="str">
            <v>Baja Tulangan U.32 Ulir</v>
          </cell>
          <cell r="G134" t="str">
            <v>Kg</v>
          </cell>
        </row>
        <row r="135">
          <cell r="D135" t="str">
            <v>Baja Tulangan U.39 Ulir</v>
          </cell>
          <cell r="G135" t="str">
            <v>Kg</v>
          </cell>
        </row>
        <row r="136">
          <cell r="D136" t="str">
            <v>Baja Tulangan U.48 Ulir</v>
          </cell>
          <cell r="G136" t="str">
            <v>Kg</v>
          </cell>
        </row>
        <row r="137">
          <cell r="D137" t="str">
            <v>Anyaman Kawat yang di Las (Welded Wire Mesh)</v>
          </cell>
          <cell r="G137" t="str">
            <v>Kg</v>
          </cell>
        </row>
        <row r="138">
          <cell r="D138" t="str">
            <v>Baja struktur Titik Leleh 2500 kg/cm2</v>
          </cell>
          <cell r="G138" t="str">
            <v>Kg</v>
          </cell>
        </row>
        <row r="139">
          <cell r="D139" t="str">
            <v>Baja struktur Titik Leleh 2800 kg/cm2</v>
          </cell>
          <cell r="G139" t="str">
            <v>Kg</v>
          </cell>
        </row>
        <row r="140">
          <cell r="D140" t="str">
            <v>Baja struktur Titik Leleh 3500 kg/cm2</v>
          </cell>
          <cell r="G140" t="str">
            <v>Kg</v>
          </cell>
        </row>
        <row r="141">
          <cell r="D141" t="str">
            <v>Pemasangan Jembatan Rangka Baja</v>
          </cell>
          <cell r="G141" t="str">
            <v>Kg</v>
          </cell>
        </row>
        <row r="142">
          <cell r="D142" t="str">
            <v>Pengangkutan Material Jembatan</v>
          </cell>
          <cell r="G142" t="str">
            <v>Kg</v>
          </cell>
        </row>
        <row r="143">
          <cell r="D143" t="str">
            <v>Pondasi Cerucuk, Penyediaan dan Pemancangan Dia. 8-10 cm</v>
          </cell>
          <cell r="G143" t="str">
            <v>M'</v>
          </cell>
          <cell r="H143">
            <v>11084</v>
          </cell>
        </row>
        <row r="144">
          <cell r="D144" t="str">
            <v>Pondasi Cerucuk, Penyediaan dan Pemancangan Dia. 10-12 cm</v>
          </cell>
          <cell r="G144" t="str">
            <v>M'</v>
          </cell>
          <cell r="H144">
            <v>12077</v>
          </cell>
        </row>
        <row r="145">
          <cell r="D145" t="str">
            <v>Dinding Turap Kayu tanpa Pengawetan</v>
          </cell>
          <cell r="G145" t="str">
            <v>M2</v>
          </cell>
          <cell r="H145">
            <v>16500</v>
          </cell>
        </row>
        <row r="146">
          <cell r="D146" t="str">
            <v>Dinding Turap Kayu dengan Pengawetan</v>
          </cell>
          <cell r="G146" t="str">
            <v>M2</v>
          </cell>
          <cell r="H146">
            <v>2100</v>
          </cell>
        </row>
        <row r="147">
          <cell r="D147" t="str">
            <v>Dinding Turap Baja</v>
          </cell>
          <cell r="G147" t="str">
            <v>M2</v>
          </cell>
        </row>
        <row r="148">
          <cell r="D148" t="str">
            <v>Dinding Turap Beton</v>
          </cell>
          <cell r="G148" t="str">
            <v>M2</v>
          </cell>
        </row>
        <row r="154">
          <cell r="D154" t="str">
            <v>Divisi 7 berlanjut ke halaman berikut</v>
          </cell>
        </row>
        <row r="157">
          <cell r="G157" t="str">
            <v>Satuan</v>
          </cell>
          <cell r="H157" t="str">
            <v>Perkiraan Kuantitas</v>
          </cell>
        </row>
        <row r="159">
          <cell r="G159" t="str">
            <v>c</v>
          </cell>
          <cell r="H159" t="str">
            <v>d</v>
          </cell>
        </row>
        <row r="162">
          <cell r="D162" t="str">
            <v>Penyediaan Tiang Pancang Kayu Tanpa Pengawetan</v>
          </cell>
          <cell r="G162" t="str">
            <v>M3</v>
          </cell>
        </row>
        <row r="163">
          <cell r="D163" t="str">
            <v>Penyediaan Tiang Pancang Kayu dengan Pengawetan</v>
          </cell>
          <cell r="G163" t="str">
            <v>M3</v>
          </cell>
        </row>
        <row r="164">
          <cell r="D164" t="str">
            <v>Penyediaan Tiang Pancang Baja</v>
          </cell>
          <cell r="G164" t="str">
            <v>Kg</v>
          </cell>
        </row>
        <row r="165">
          <cell r="D165" t="str">
            <v>Penyediaan Tiang Pancang Beton Bertulang Pracetak</v>
          </cell>
          <cell r="G165" t="str">
            <v>M3</v>
          </cell>
        </row>
        <row r="166">
          <cell r="D166" t="str">
            <v>Penyediaan Tiang Pancang Beton Pratekan Pracetak</v>
          </cell>
          <cell r="G166" t="str">
            <v>M3</v>
          </cell>
        </row>
        <row r="167">
          <cell r="D167" t="str">
            <v>Pemancangan Tiang Pancang Kayu</v>
          </cell>
          <cell r="G167" t="str">
            <v>M'</v>
          </cell>
        </row>
        <row r="168">
          <cell r="D168" t="str">
            <v>Pemancangan Tiang Pancang Pipa Baja Dia. 400 mm</v>
          </cell>
          <cell r="G168" t="str">
            <v>M'</v>
          </cell>
        </row>
        <row r="169">
          <cell r="D169" t="str">
            <v>Pemancangan Tiang Pancang Pipa Baja Dia. 500 mm</v>
          </cell>
          <cell r="G169" t="str">
            <v>M'</v>
          </cell>
        </row>
        <row r="170">
          <cell r="D170" t="str">
            <v>Pemancangan Tiang Pancang Pipa Baja Dia. 600 mm</v>
          </cell>
          <cell r="G170" t="str">
            <v>M'</v>
          </cell>
        </row>
        <row r="171">
          <cell r="D171" t="str">
            <v>Pemancangan Tiang Pancang Beton Pracetak : 30 cm x 30 cm atau</v>
          </cell>
          <cell r="G171" t="str">
            <v>M'</v>
          </cell>
        </row>
        <row r="172">
          <cell r="D172" t="str">
            <v>Diameter 300 mm</v>
          </cell>
        </row>
        <row r="173">
          <cell r="D173" t="str">
            <v>Pemancangan Tiang Pancang Beton Pracetak : 30 cm x 30 cm atau</v>
          </cell>
          <cell r="G173" t="str">
            <v>M'</v>
          </cell>
        </row>
        <row r="174">
          <cell r="D174" t="str">
            <v>Diameter 400 mm</v>
          </cell>
        </row>
        <row r="175">
          <cell r="D175" t="str">
            <v>Pemancangan Tiang Pancang Beton Pracetak : 30 cm x 30 cm atau</v>
          </cell>
          <cell r="G175" t="str">
            <v>M'</v>
          </cell>
        </row>
        <row r="176">
          <cell r="D176" t="str">
            <v>Diameter 500 mm</v>
          </cell>
        </row>
        <row r="177">
          <cell r="D177" t="str">
            <v>Tiang Bor Beton Diameter 600 mm</v>
          </cell>
          <cell r="G177" t="str">
            <v>M'</v>
          </cell>
        </row>
        <row r="178">
          <cell r="D178" t="str">
            <v>Tiang Bor Beton Diameter 800 mm</v>
          </cell>
          <cell r="G178" t="str">
            <v>M'</v>
          </cell>
        </row>
        <row r="179">
          <cell r="D179" t="str">
            <v>Tiang Bor Beton Diameter 1000 mm</v>
          </cell>
          <cell r="G179" t="str">
            <v>M'</v>
          </cell>
        </row>
        <row r="180">
          <cell r="D180" t="str">
            <v>Tiang Bor Beton Diameter 1200 mm</v>
          </cell>
          <cell r="G180" t="str">
            <v>M'</v>
          </cell>
        </row>
        <row r="181">
          <cell r="D181" t="str">
            <v>Tiang Bor Beton Diameter 1500 mm</v>
          </cell>
          <cell r="G181" t="str">
            <v>M'</v>
          </cell>
        </row>
        <row r="182">
          <cell r="D182" t="str">
            <v>Tambahan Biaya untuk Nomor Mata Pembayaran 7.6 (11) s/d</v>
          </cell>
          <cell r="G182" t="str">
            <v>M'</v>
          </cell>
        </row>
        <row r="183">
          <cell r="D183" t="str">
            <v>7.6(17) bila Tiang Pancang Beton dikerjakan ditempat berair.</v>
          </cell>
        </row>
        <row r="184">
          <cell r="D184" t="str">
            <v>Tambahan Biaya untuk Nomor Mata Pembayaran 7.6 (18) s/d</v>
          </cell>
          <cell r="G184" t="str">
            <v>M'</v>
          </cell>
        </row>
        <row r="185">
          <cell r="D185" t="str">
            <v>7.6(22) bila Tiang Pancang Beton dikerjakan ditempat berair.</v>
          </cell>
        </row>
        <row r="186">
          <cell r="D186" t="str">
            <v>Pengujuan Pembebanan Pada Tiang dng Dia. sampai 600 mm.</v>
          </cell>
          <cell r="G186" t="str">
            <v>Buah</v>
          </cell>
        </row>
        <row r="187">
          <cell r="D187" t="str">
            <v>Pengujuan Pembebanan Pada Tiang dng Dia. Diatas 600 mm.</v>
          </cell>
          <cell r="G187" t="str">
            <v>Buah</v>
          </cell>
        </row>
        <row r="188">
          <cell r="D188" t="str">
            <v>Penyediaan Dinding sumuran Silinder, Diameter 250 cm.</v>
          </cell>
          <cell r="G188" t="str">
            <v>M'</v>
          </cell>
        </row>
        <row r="189">
          <cell r="D189" t="str">
            <v>Penyediaan Dinding sumuran Silinder, Diameter 300 cm.</v>
          </cell>
          <cell r="G189" t="str">
            <v>M'</v>
          </cell>
        </row>
        <row r="190">
          <cell r="D190" t="str">
            <v>Penyediaan Dinding sumuran Silinder, Diameter 350 cm.</v>
          </cell>
          <cell r="G190" t="str">
            <v>M'</v>
          </cell>
        </row>
        <row r="191">
          <cell r="D191" t="str">
            <v>Penyediaan Dinding sumuran Silinder, Diameter 400 cm.</v>
          </cell>
          <cell r="G191" t="str">
            <v>M'</v>
          </cell>
        </row>
        <row r="192">
          <cell r="D192" t="str">
            <v>Penurunan Dinding sumuran Silinder, Diameter 250 cm.</v>
          </cell>
          <cell r="G192" t="str">
            <v>M'</v>
          </cell>
        </row>
        <row r="193">
          <cell r="D193" t="str">
            <v>Penurunan Dinding sumuran Silinder, Diameter 300 cm.</v>
          </cell>
          <cell r="G193" t="str">
            <v>M'</v>
          </cell>
        </row>
        <row r="194">
          <cell r="D194" t="str">
            <v>Penurunan Dinding sumuran Silinder, Diameter 350 cm.</v>
          </cell>
          <cell r="G194" t="str">
            <v>M'</v>
          </cell>
        </row>
        <row r="195">
          <cell r="D195" t="str">
            <v>Penurunan Dinding sumuran Silinder, Diameter 400 cm.</v>
          </cell>
          <cell r="G195" t="str">
            <v>M'</v>
          </cell>
        </row>
        <row r="196">
          <cell r="D196" t="str">
            <v>Pasangan Batu</v>
          </cell>
          <cell r="G196" t="str">
            <v>M3</v>
          </cell>
          <cell r="H196">
            <v>600</v>
          </cell>
        </row>
        <row r="197">
          <cell r="D197" t="str">
            <v>Pasangan Batu Kosong diisi adukan</v>
          </cell>
          <cell r="G197" t="str">
            <v>M3</v>
          </cell>
        </row>
        <row r="198">
          <cell r="D198" t="str">
            <v>Pasangan Batu Kosong</v>
          </cell>
          <cell r="G198" t="str">
            <v>M3</v>
          </cell>
        </row>
        <row r="199">
          <cell r="D199" t="str">
            <v>Bronjong (Gabions)</v>
          </cell>
          <cell r="G199" t="str">
            <v>M3</v>
          </cell>
        </row>
        <row r="204">
          <cell r="D204" t="str">
            <v>Divisi 7 berlanjut ke halaman berikut</v>
          </cell>
        </row>
        <row r="207">
          <cell r="G207" t="str">
            <v>Satuan</v>
          </cell>
          <cell r="H207" t="str">
            <v>Perkiraan Kuantitas</v>
          </cell>
        </row>
        <row r="209">
          <cell r="G209" t="str">
            <v>c</v>
          </cell>
          <cell r="H209" t="str">
            <v>d</v>
          </cell>
        </row>
        <row r="211">
          <cell r="D211" t="str">
            <v>Expantion Joint Tipe Torma</v>
          </cell>
          <cell r="G211" t="str">
            <v>M'</v>
          </cell>
        </row>
        <row r="212">
          <cell r="D212" t="str">
            <v>Expantion Joint Tipe Rubber 1</v>
          </cell>
          <cell r="G212" t="str">
            <v>M'</v>
          </cell>
        </row>
        <row r="213">
          <cell r="D213" t="str">
            <v>Expantion Joint Tipe Rubber 2</v>
          </cell>
          <cell r="G213" t="str">
            <v>M'</v>
          </cell>
        </row>
        <row r="214">
          <cell r="D214" t="str">
            <v>Expantion Joint Tipe Rubber 3</v>
          </cell>
          <cell r="G214" t="str">
            <v>M'</v>
          </cell>
        </row>
        <row r="215">
          <cell r="D215" t="str">
            <v>Join Filler untuk sambungan Konstruksi</v>
          </cell>
          <cell r="G215" t="str">
            <v>M'</v>
          </cell>
        </row>
        <row r="216">
          <cell r="D216" t="str">
            <v>Expansion Joint Tipe Baja Bersudut</v>
          </cell>
          <cell r="G216" t="str">
            <v>M'</v>
          </cell>
        </row>
        <row r="217">
          <cell r="D217" t="str">
            <v>Perletakan Logam</v>
          </cell>
          <cell r="G217" t="str">
            <v>Buah</v>
          </cell>
        </row>
        <row r="218">
          <cell r="D218" t="str">
            <v>Perletakan elastomerik Jenis 1</v>
          </cell>
          <cell r="G218" t="str">
            <v>Buah</v>
          </cell>
        </row>
        <row r="219">
          <cell r="D219" t="str">
            <v>Perletakan elastomerik Jenis 2</v>
          </cell>
          <cell r="G219" t="str">
            <v>Buah</v>
          </cell>
        </row>
        <row r="220">
          <cell r="D220" t="str">
            <v>Perletakan elastomerik Jenis 3</v>
          </cell>
          <cell r="G220" t="str">
            <v>Buah</v>
          </cell>
        </row>
        <row r="221">
          <cell r="D221" t="str">
            <v>Perletakan Strip</v>
          </cell>
          <cell r="G221" t="str">
            <v>M'</v>
          </cell>
        </row>
        <row r="222">
          <cell r="D222" t="str">
            <v>Sandaran Jembatan Baja</v>
          </cell>
          <cell r="G222" t="str">
            <v>M'</v>
          </cell>
        </row>
        <row r="223">
          <cell r="D223" t="str">
            <v>Papan Nama Jembatan</v>
          </cell>
          <cell r="G223" t="str">
            <v>M'</v>
          </cell>
        </row>
        <row r="224">
          <cell r="D224" t="str">
            <v>Pembongkaran Pasangan Batu</v>
          </cell>
          <cell r="G224" t="str">
            <v>M3</v>
          </cell>
        </row>
        <row r="225">
          <cell r="D225" t="str">
            <v>Pembongkaran Beton</v>
          </cell>
          <cell r="G225" t="str">
            <v>M3</v>
          </cell>
        </row>
        <row r="226">
          <cell r="D226" t="str">
            <v>Pembongkaran Beton Pratekan</v>
          </cell>
          <cell r="G226" t="str">
            <v>M3</v>
          </cell>
        </row>
        <row r="227">
          <cell r="D227" t="str">
            <v>Pembongkaran Bangunan Gedung</v>
          </cell>
          <cell r="G227" t="str">
            <v>M2</v>
          </cell>
        </row>
        <row r="228">
          <cell r="D228" t="str">
            <v>Pembongkaran Rangka Baja</v>
          </cell>
          <cell r="G228" t="str">
            <v>M2</v>
          </cell>
        </row>
        <row r="229">
          <cell r="D229" t="str">
            <v>Pembongkaran Balok Baja (Steel Stringers)</v>
          </cell>
          <cell r="G229" t="str">
            <v>M'</v>
          </cell>
        </row>
        <row r="230">
          <cell r="D230" t="str">
            <v>Pembongkaran Lantai Jembatan Kayu</v>
          </cell>
          <cell r="G230" t="str">
            <v>M2</v>
          </cell>
        </row>
        <row r="231">
          <cell r="D231" t="str">
            <v>Pembongkaran Jembatan Kayu</v>
          </cell>
          <cell r="G231" t="str">
            <v>M2</v>
          </cell>
        </row>
        <row r="232">
          <cell r="D232" t="str">
            <v>Pengangkutan Hasil Bongkaran yang melebihi 5 Km</v>
          </cell>
          <cell r="G232" t="str">
            <v>M3/Km</v>
          </cell>
        </row>
        <row r="254">
          <cell r="D254" t="str">
            <v>Jumlah Harga Penawaran Divisi 7 ( masuk pada Rekapitulasi Daftar Kuantitas dan Harga)</v>
          </cell>
        </row>
        <row r="257">
          <cell r="G257" t="str">
            <v>Satuan</v>
          </cell>
          <cell r="H257" t="str">
            <v>Perkiraan Kuantitas</v>
          </cell>
        </row>
        <row r="259">
          <cell r="G259" t="str">
            <v>c</v>
          </cell>
          <cell r="H259" t="str">
            <v>d</v>
          </cell>
        </row>
        <row r="261">
          <cell r="D261" t="str">
            <v>Divisi 8. PENGEMBALIAN KONDISI DAN PEKERJAAN MINOR</v>
          </cell>
        </row>
        <row r="262">
          <cell r="D262" t="str">
            <v>Lapis Pondasi Agregat Kelas A untuk Pekerjaan Minor</v>
          </cell>
          <cell r="G262" t="str">
            <v>M3</v>
          </cell>
          <cell r="H262">
            <v>53</v>
          </cell>
        </row>
        <row r="263">
          <cell r="D263" t="str">
            <v>Lapis Pondasi Agregat Kelas B untuk Pekerjaan Minor</v>
          </cell>
          <cell r="G263" t="str">
            <v>M3</v>
          </cell>
          <cell r="H263">
            <v>38</v>
          </cell>
        </row>
        <row r="264">
          <cell r="D264" t="str">
            <v>Agregat untuk Lapis Pondasi Jalan Tanpa Penutup untuk</v>
          </cell>
          <cell r="G264" t="str">
            <v>M3</v>
          </cell>
        </row>
        <row r="265">
          <cell r="D265" t="str">
            <v>Pekerjaan Minor</v>
          </cell>
        </row>
        <row r="266">
          <cell r="D266" t="str">
            <v>Waterbound Macadam untuk Pekerjaan Minor</v>
          </cell>
          <cell r="G266" t="str">
            <v>M3</v>
          </cell>
        </row>
        <row r="267">
          <cell r="D267" t="str">
            <v>Campuran Aspal Panas untuk Pekerjaan Minor</v>
          </cell>
          <cell r="G267" t="str">
            <v>M3</v>
          </cell>
          <cell r="H267">
            <v>410</v>
          </cell>
        </row>
        <row r="268">
          <cell r="D268" t="str">
            <v>Lasbutag atau Latasbusir untuk Pekerjaan Minor</v>
          </cell>
          <cell r="G268" t="str">
            <v>M3</v>
          </cell>
        </row>
        <row r="269">
          <cell r="D269" t="str">
            <v>Penetrasi Macadam untuk Pekerjaan Minor</v>
          </cell>
          <cell r="G269" t="str">
            <v>M3</v>
          </cell>
        </row>
        <row r="270">
          <cell r="D270" t="str">
            <v>Campuran Aspal Dingin untuk Pekerjaan Minor</v>
          </cell>
          <cell r="G270" t="str">
            <v>M3</v>
          </cell>
        </row>
        <row r="271">
          <cell r="D271" t="str">
            <v>Bitumen Residual untuk Pekerjaan Minor</v>
          </cell>
          <cell r="G271" t="str">
            <v>Liter</v>
          </cell>
          <cell r="H271">
            <v>98</v>
          </cell>
        </row>
        <row r="272">
          <cell r="D272" t="str">
            <v>Galian untuk bahu Jalan dan Pekerjaan Minor Lainnya</v>
          </cell>
          <cell r="G272" t="str">
            <v>M3</v>
          </cell>
          <cell r="H272">
            <v>36</v>
          </cell>
        </row>
        <row r="273">
          <cell r="D273" t="str">
            <v>Pemotongan Pohon Diameter 15 - 30 cm</v>
          </cell>
          <cell r="G273" t="str">
            <v>Buah</v>
          </cell>
        </row>
        <row r="274">
          <cell r="D274" t="str">
            <v>Pemotongan Pohon Diameter 30 - 50 cm</v>
          </cell>
          <cell r="G274" t="str">
            <v>Buah</v>
          </cell>
        </row>
        <row r="275">
          <cell r="D275" t="str">
            <v>Pemotongan Pohon Diameter 50 - 75 cm</v>
          </cell>
          <cell r="G275" t="str">
            <v>Buah</v>
          </cell>
        </row>
        <row r="276">
          <cell r="D276" t="str">
            <v>Pemotongan Pohon Diameter &gt; 75 cm</v>
          </cell>
          <cell r="G276" t="str">
            <v>Buah</v>
          </cell>
        </row>
        <row r="277">
          <cell r="D277" t="str">
            <v>Stabilisasi dengan Tanaman</v>
          </cell>
          <cell r="G277" t="str">
            <v>M2</v>
          </cell>
        </row>
        <row r="278">
          <cell r="D278" t="str">
            <v>Perdu</v>
          </cell>
          <cell r="G278" t="str">
            <v>M2</v>
          </cell>
        </row>
        <row r="279">
          <cell r="D279" t="str">
            <v>Pohon</v>
          </cell>
          <cell r="G279" t="str">
            <v>Buah</v>
          </cell>
        </row>
        <row r="280">
          <cell r="D280" t="str">
            <v>Marka Jalan Thermoplastic</v>
          </cell>
          <cell r="G280" t="str">
            <v>M2</v>
          </cell>
        </row>
        <row r="281">
          <cell r="D281" t="str">
            <v>Marka Jalan Bukan Thermoplastic</v>
          </cell>
          <cell r="G281" t="str">
            <v>M2</v>
          </cell>
          <cell r="H281">
            <v>2500</v>
          </cell>
        </row>
        <row r="282">
          <cell r="D282" t="str">
            <v>Rambu Jalan dengan Permukaan Pemantul</v>
          </cell>
          <cell r="G282" t="str">
            <v>Buah</v>
          </cell>
          <cell r="H282">
            <v>95</v>
          </cell>
        </row>
        <row r="283">
          <cell r="D283" t="str">
            <v>Jenis Engineering Grade</v>
          </cell>
        </row>
        <row r="284">
          <cell r="D284" t="str">
            <v>Rambu Jalan dengan Permukaan Pemantul</v>
          </cell>
          <cell r="G284" t="str">
            <v>Buah</v>
          </cell>
        </row>
        <row r="285">
          <cell r="D285" t="str">
            <v>Jenis High Intensity Grade</v>
          </cell>
        </row>
        <row r="286">
          <cell r="D286" t="str">
            <v>Patok Pengarah</v>
          </cell>
          <cell r="G286" t="str">
            <v>Buah</v>
          </cell>
          <cell r="H286">
            <v>98</v>
          </cell>
        </row>
        <row r="287">
          <cell r="D287" t="str">
            <v>Patok Kilometer</v>
          </cell>
          <cell r="G287" t="str">
            <v>Buah</v>
          </cell>
          <cell r="H287">
            <v>2</v>
          </cell>
        </row>
        <row r="288">
          <cell r="D288" t="str">
            <v>Rel Pengaman</v>
          </cell>
          <cell r="G288" t="str">
            <v>M'</v>
          </cell>
        </row>
        <row r="289">
          <cell r="D289" t="str">
            <v>Paku jalan (Road Studs)</v>
          </cell>
          <cell r="G289" t="str">
            <v>Buah</v>
          </cell>
        </row>
        <row r="290">
          <cell r="D290" t="str">
            <v>Mata Kucing (Cat Eyes)</v>
          </cell>
          <cell r="G290" t="str">
            <v>Buah</v>
          </cell>
        </row>
        <row r="291">
          <cell r="D291" t="str">
            <v>Kerb Pracetak</v>
          </cell>
          <cell r="G291" t="str">
            <v>M'</v>
          </cell>
        </row>
        <row r="292">
          <cell r="D292" t="str">
            <v>Kerb yang Digunakan Kembali</v>
          </cell>
          <cell r="G292" t="str">
            <v>M'</v>
          </cell>
        </row>
        <row r="293">
          <cell r="D293" t="str">
            <v>Perkerasan Blok Beton pada Trotoar dan Median</v>
          </cell>
          <cell r="G293" t="str">
            <v>M2</v>
          </cell>
        </row>
        <row r="294">
          <cell r="D294" t="str">
            <v>Pengembalian Kondisi Lantai Jembatan Beton</v>
          </cell>
          <cell r="G294" t="str">
            <v>M2</v>
          </cell>
        </row>
        <row r="295">
          <cell r="D295" t="str">
            <v>Pengembalian Kondisi Lantai Jembatan Kayu</v>
          </cell>
          <cell r="G295" t="str">
            <v>M2</v>
          </cell>
        </row>
        <row r="296">
          <cell r="D296" t="str">
            <v>Pengembalian Kondisi Pelapisan Permukaan Baja struktur</v>
          </cell>
          <cell r="G296" t="str">
            <v>M2</v>
          </cell>
        </row>
        <row r="303">
          <cell r="D303" t="str">
            <v>Jumlah Harga Penawaran Divisi 8 ( masuk pada Rekapitulasi Daftar Kuantitas dan Harga)</v>
          </cell>
        </row>
        <row r="306">
          <cell r="G306" t="str">
            <v>Satuan</v>
          </cell>
          <cell r="H306" t="str">
            <v>Perkiraan Kuantitas</v>
          </cell>
        </row>
        <row r="308">
          <cell r="G308" t="str">
            <v>c</v>
          </cell>
          <cell r="H308" t="str">
            <v>d</v>
          </cell>
        </row>
        <row r="310">
          <cell r="D310" t="str">
            <v>Divisi 9. PEKERJAAN HARIAN</v>
          </cell>
        </row>
        <row r="311">
          <cell r="D311" t="str">
            <v>Mandor</v>
          </cell>
          <cell r="G311" t="str">
            <v>Jam</v>
          </cell>
          <cell r="H311">
            <v>343</v>
          </cell>
        </row>
        <row r="312">
          <cell r="D312" t="str">
            <v>Pekerjaan Biasa</v>
          </cell>
          <cell r="G312" t="str">
            <v>Jam</v>
          </cell>
          <cell r="H312">
            <v>2100</v>
          </cell>
        </row>
        <row r="313">
          <cell r="D313" t="str">
            <v>Tukang Kayu, Tukang Batu, dsb.</v>
          </cell>
          <cell r="G313" t="str">
            <v>Jam</v>
          </cell>
          <cell r="H313">
            <v>203</v>
          </cell>
        </row>
        <row r="314">
          <cell r="D314" t="str">
            <v>Dump Truck 3 - 4 M3</v>
          </cell>
          <cell r="G314" t="str">
            <v>Jam</v>
          </cell>
          <cell r="H314">
            <v>56</v>
          </cell>
        </row>
        <row r="315">
          <cell r="D315" t="str">
            <v>Truck dengan Bak Terbuka, Kapasitas 3 - 4 M3</v>
          </cell>
          <cell r="G315" t="str">
            <v>Jam</v>
          </cell>
          <cell r="H315">
            <v>77</v>
          </cell>
        </row>
        <row r="316">
          <cell r="D316" t="str">
            <v>Tangki Air 3000 - 4500 liter</v>
          </cell>
          <cell r="G316" t="str">
            <v>Jam</v>
          </cell>
        </row>
        <row r="317">
          <cell r="D317" t="str">
            <v>Bulldozer 100  - 150 HP</v>
          </cell>
          <cell r="G317" t="str">
            <v>Jam</v>
          </cell>
        </row>
        <row r="318">
          <cell r="D318" t="str">
            <v>Motor Grader Min 100 HP</v>
          </cell>
          <cell r="G318" t="str">
            <v>Jam</v>
          </cell>
          <cell r="H318">
            <v>105</v>
          </cell>
        </row>
        <row r="319">
          <cell r="D319" t="str">
            <v>Wheel Loader 1.0 - 1.6 M3</v>
          </cell>
          <cell r="G319" t="str">
            <v>Jam</v>
          </cell>
          <cell r="H319">
            <v>105</v>
          </cell>
        </row>
        <row r="320">
          <cell r="D320" t="str">
            <v>Truck Loader 75 - 100 HP</v>
          </cell>
          <cell r="G320" t="str">
            <v>Jam</v>
          </cell>
        </row>
        <row r="321">
          <cell r="D321" t="str">
            <v>Excavator 80  -  140 HP</v>
          </cell>
          <cell r="G321" t="str">
            <v>Jam</v>
          </cell>
          <cell r="H321">
            <v>98</v>
          </cell>
        </row>
        <row r="322">
          <cell r="D322" t="str">
            <v>Crane 10 - 15 Ton</v>
          </cell>
          <cell r="G322" t="str">
            <v>Jam</v>
          </cell>
        </row>
        <row r="323">
          <cell r="D323" t="str">
            <v>Mesin Gilas Roda Besi 6 - 9 Ton</v>
          </cell>
          <cell r="G323" t="str">
            <v>Jam</v>
          </cell>
          <cell r="H323">
            <v>49</v>
          </cell>
        </row>
        <row r="324">
          <cell r="D324" t="str">
            <v>Mesin Gilas Roda Bervibrasi 5 - 8 Ton</v>
          </cell>
          <cell r="G324" t="str">
            <v>Jam</v>
          </cell>
          <cell r="H324">
            <v>49</v>
          </cell>
        </row>
        <row r="325">
          <cell r="D325" t="str">
            <v>Pemadat dengan Bervibrasi 1.5 - 3.0 Ton</v>
          </cell>
          <cell r="G325" t="str">
            <v>Jam</v>
          </cell>
          <cell r="H325">
            <v>49</v>
          </cell>
        </row>
        <row r="326">
          <cell r="D326" t="str">
            <v>Mesin Gilas Roda Karet 8 - 10 Ton</v>
          </cell>
          <cell r="G326" t="str">
            <v>Jam</v>
          </cell>
          <cell r="H326">
            <v>49</v>
          </cell>
        </row>
        <row r="327">
          <cell r="D327" t="str">
            <v>Kompresor 400 - 6500 liter/menit</v>
          </cell>
          <cell r="G327" t="str">
            <v>Jam</v>
          </cell>
          <cell r="H327">
            <v>70</v>
          </cell>
        </row>
        <row r="328">
          <cell r="D328" t="str">
            <v>Mesin Pengaduk Beton 0.3 - 0.6 M3</v>
          </cell>
          <cell r="G328" t="str">
            <v>Jam</v>
          </cell>
        </row>
        <row r="329">
          <cell r="D329" t="str">
            <v>Pompa Air 70 - 100 MM</v>
          </cell>
          <cell r="G329" t="str">
            <v>Jam</v>
          </cell>
          <cell r="H329">
            <v>105</v>
          </cell>
        </row>
        <row r="352">
          <cell r="D352" t="str">
            <v>Jumlah Harga Penawaran Divisi 9 ( masuk pada Rekapitulasi Daftar Kuantitas dan Harga)</v>
          </cell>
        </row>
        <row r="355">
          <cell r="G355" t="str">
            <v>Satuan</v>
          </cell>
          <cell r="H355" t="str">
            <v>Perkiraan Kuantitas</v>
          </cell>
        </row>
        <row r="357">
          <cell r="G357" t="str">
            <v>c</v>
          </cell>
          <cell r="H357" t="str">
            <v>d</v>
          </cell>
        </row>
        <row r="359">
          <cell r="D359" t="str">
            <v>Divisi 10. PEKERJAAN PEMELIHARAAN RUTIN</v>
          </cell>
        </row>
        <row r="360">
          <cell r="D360" t="str">
            <v>Pemeliharaan Rutin Perkerasan</v>
          </cell>
          <cell r="G360" t="str">
            <v>Ls</v>
          </cell>
          <cell r="H360">
            <v>1</v>
          </cell>
        </row>
        <row r="361">
          <cell r="D361" t="str">
            <v>Pemeliharaan Rutin Bahu Jalan</v>
          </cell>
          <cell r="G361" t="str">
            <v>Ls</v>
          </cell>
          <cell r="H361">
            <v>1</v>
          </cell>
        </row>
        <row r="362">
          <cell r="D362" t="str">
            <v>Pemeliharaan Rutin Selokan, Saluran Air, Galian dan Timbunan</v>
          </cell>
          <cell r="G362" t="str">
            <v>Ls</v>
          </cell>
          <cell r="H362">
            <v>1</v>
          </cell>
        </row>
        <row r="363">
          <cell r="D363" t="str">
            <v>Pemeliharaan Rutin Perlengkapan Jalan</v>
          </cell>
          <cell r="G363" t="str">
            <v>Ls</v>
          </cell>
          <cell r="H363">
            <v>1</v>
          </cell>
        </row>
        <row r="364">
          <cell r="D364" t="str">
            <v>Pemeliharaan Rutin Jembatan</v>
          </cell>
          <cell r="G364" t="str">
            <v>Ls</v>
          </cell>
          <cell r="H364">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alat"/>
      <sheetName val="list up"/>
      <sheetName val="Pricing"/>
      <sheetName val="Rate"/>
      <sheetName val="app1"/>
      <sheetName val="Breakdown"/>
      <sheetName val="cost Agg"/>
      <sheetName val="process"/>
      <sheetName val="BOQ"/>
      <sheetName val="Rekap"/>
      <sheetName val="APP4"/>
      <sheetName val="APDIX3AB"/>
      <sheetName val="APDIX5"/>
      <sheetName val="App6"/>
      <sheetName val="APDIX7"/>
      <sheetName val="DC"/>
      <sheetName val="APPDIX8"/>
      <sheetName val="APDIX9"/>
      <sheetName val="APPDIX13"/>
      <sheetName val="APDIX11"/>
      <sheetName val="CM_hotmix"/>
      <sheetName val="CM_coat"/>
      <sheetName val="CM_agg"/>
      <sheetName val="CM_beton"/>
      <sheetName val="CM_embk"/>
      <sheetName val="CM_msnry"/>
      <sheetName val="form"/>
      <sheetName val="CM_excv"/>
    </sheetNames>
    <sheetDataSet>
      <sheetData sheetId="0" refreshError="1"/>
      <sheetData sheetId="1" refreshError="1"/>
      <sheetData sheetId="2"/>
      <sheetData sheetId="3" refreshError="1">
        <row r="30">
          <cell r="D30" t="str">
            <v>Bulldozer, 17 t</v>
          </cell>
          <cell r="E30" t="str">
            <v>17 t</v>
          </cell>
          <cell r="G30" t="str">
            <v>Hr</v>
          </cell>
          <cell r="H30">
            <v>315950</v>
          </cell>
          <cell r="J30">
            <v>63190000</v>
          </cell>
          <cell r="L30">
            <v>315950</v>
          </cell>
          <cell r="M30">
            <v>262350</v>
          </cell>
          <cell r="N30">
            <v>53600</v>
          </cell>
          <cell r="O30">
            <v>53600</v>
          </cell>
          <cell r="P30">
            <v>26.8</v>
          </cell>
          <cell r="R30">
            <v>262350</v>
          </cell>
          <cell r="S30">
            <v>247500</v>
          </cell>
        </row>
        <row r="31">
          <cell r="D31" t="str">
            <v>Excavator, 0.70 m3</v>
          </cell>
          <cell r="E31" t="str">
            <v>pc200</v>
          </cell>
          <cell r="G31" t="str">
            <v>Hr</v>
          </cell>
          <cell r="H31">
            <v>180470</v>
          </cell>
          <cell r="J31">
            <v>36094000</v>
          </cell>
          <cell r="L31">
            <v>180470</v>
          </cell>
          <cell r="M31">
            <v>147870</v>
          </cell>
          <cell r="N31">
            <v>32600</v>
          </cell>
          <cell r="O31">
            <v>32600</v>
          </cell>
          <cell r="P31">
            <v>16.3</v>
          </cell>
          <cell r="R31">
            <v>147870</v>
          </cell>
          <cell r="S31">
            <v>139500</v>
          </cell>
        </row>
        <row r="32">
          <cell r="D32" t="str">
            <v>Ordinary Truck</v>
          </cell>
          <cell r="G32" t="str">
            <v>Hr</v>
          </cell>
          <cell r="H32">
            <v>45800</v>
          </cell>
          <cell r="J32">
            <v>9160000</v>
          </cell>
          <cell r="L32">
            <v>45800</v>
          </cell>
          <cell r="M32">
            <v>31800</v>
          </cell>
          <cell r="N32">
            <v>14000</v>
          </cell>
          <cell r="O32">
            <v>14000</v>
          </cell>
          <cell r="P32">
            <v>7</v>
          </cell>
          <cell r="R32">
            <v>31800</v>
          </cell>
          <cell r="S32">
            <v>30000</v>
          </cell>
        </row>
        <row r="33">
          <cell r="D33" t="str">
            <v>Dump Truck, 6 t</v>
          </cell>
          <cell r="G33" t="str">
            <v>Hr</v>
          </cell>
          <cell r="H33">
            <v>60400</v>
          </cell>
          <cell r="J33">
            <v>12080000</v>
          </cell>
          <cell r="L33">
            <v>60400</v>
          </cell>
          <cell r="M33">
            <v>42400</v>
          </cell>
          <cell r="N33">
            <v>18000</v>
          </cell>
          <cell r="O33">
            <v>18000</v>
          </cell>
          <cell r="P33">
            <v>9</v>
          </cell>
          <cell r="R33">
            <v>42400</v>
          </cell>
          <cell r="S33">
            <v>40000</v>
          </cell>
        </row>
        <row r="34">
          <cell r="D34" t="str">
            <v>Dump Truck, 8 t</v>
          </cell>
          <cell r="G34" t="str">
            <v>Hr</v>
          </cell>
          <cell r="H34">
            <v>76600</v>
          </cell>
          <cell r="J34">
            <v>15320000</v>
          </cell>
          <cell r="L34">
            <v>76600</v>
          </cell>
          <cell r="M34">
            <v>53000</v>
          </cell>
          <cell r="N34">
            <v>23600</v>
          </cell>
          <cell r="O34">
            <v>23600</v>
          </cell>
          <cell r="P34">
            <v>11.8</v>
          </cell>
          <cell r="R34">
            <v>53000</v>
          </cell>
          <cell r="S34">
            <v>50000</v>
          </cell>
        </row>
        <row r="35">
          <cell r="D35" t="str">
            <v>Dump Truck, 12 t</v>
          </cell>
          <cell r="G35" t="str">
            <v>Hr</v>
          </cell>
          <cell r="H35">
            <v>89600</v>
          </cell>
          <cell r="J35">
            <v>17920000</v>
          </cell>
          <cell r="L35">
            <v>89600</v>
          </cell>
          <cell r="M35">
            <v>63600</v>
          </cell>
          <cell r="N35">
            <v>26000</v>
          </cell>
          <cell r="O35">
            <v>26000</v>
          </cell>
          <cell r="P35">
            <v>13</v>
          </cell>
          <cell r="R35">
            <v>63600</v>
          </cell>
          <cell r="S35">
            <v>60000</v>
          </cell>
        </row>
        <row r="36">
          <cell r="D36" t="str">
            <v>Dump Truck, 15 t</v>
          </cell>
          <cell r="G36" t="str">
            <v>Hr</v>
          </cell>
          <cell r="H36">
            <v>121630</v>
          </cell>
          <cell r="J36">
            <v>24326000</v>
          </cell>
          <cell r="L36">
            <v>121630</v>
          </cell>
          <cell r="M36">
            <v>90630</v>
          </cell>
          <cell r="N36">
            <v>31000</v>
          </cell>
          <cell r="O36">
            <v>31000</v>
          </cell>
          <cell r="P36">
            <v>15.5</v>
          </cell>
          <cell r="R36">
            <v>90630</v>
          </cell>
          <cell r="S36">
            <v>85500</v>
          </cell>
        </row>
        <row r="37">
          <cell r="D37" t="str">
            <v>Engine Pump 2"</v>
          </cell>
          <cell r="G37" t="str">
            <v>Hr</v>
          </cell>
          <cell r="H37">
            <v>12360</v>
          </cell>
          <cell r="J37">
            <v>2472000</v>
          </cell>
          <cell r="L37">
            <v>12360</v>
          </cell>
          <cell r="M37">
            <v>10600</v>
          </cell>
          <cell r="N37">
            <v>1760</v>
          </cell>
          <cell r="O37">
            <v>1760</v>
          </cell>
          <cell r="P37">
            <v>0.8</v>
          </cell>
          <cell r="R37">
            <v>10600</v>
          </cell>
          <cell r="S37">
            <v>10000</v>
          </cell>
        </row>
        <row r="38">
          <cell r="D38" t="str">
            <v>Vibration Roller, 10 t</v>
          </cell>
          <cell r="E38" t="str">
            <v>sv70</v>
          </cell>
          <cell r="G38" t="str">
            <v>Hr</v>
          </cell>
          <cell r="H38">
            <v>148530</v>
          </cell>
          <cell r="J38">
            <v>29706000</v>
          </cell>
          <cell r="L38">
            <v>148530</v>
          </cell>
          <cell r="M38">
            <v>138330</v>
          </cell>
          <cell r="N38">
            <v>10200</v>
          </cell>
          <cell r="O38">
            <v>10200</v>
          </cell>
          <cell r="P38">
            <v>5.0999999999999996</v>
          </cell>
          <cell r="R38">
            <v>138330</v>
          </cell>
          <cell r="S38">
            <v>130500</v>
          </cell>
        </row>
        <row r="39">
          <cell r="D39" t="str">
            <v>Tamper 80 kg</v>
          </cell>
          <cell r="E39" t="str">
            <v>vt8</v>
          </cell>
          <cell r="G39" t="str">
            <v>Hr</v>
          </cell>
          <cell r="H39">
            <v>13240</v>
          </cell>
          <cell r="I39" t="str">
            <v>p</v>
          </cell>
          <cell r="J39">
            <v>2648000</v>
          </cell>
          <cell r="L39">
            <v>13240</v>
          </cell>
          <cell r="M39">
            <v>10600</v>
          </cell>
          <cell r="N39">
            <v>2640</v>
          </cell>
          <cell r="O39">
            <v>2640</v>
          </cell>
          <cell r="P39">
            <v>1.2</v>
          </cell>
          <cell r="R39">
            <v>10600</v>
          </cell>
          <cell r="S39">
            <v>10000</v>
          </cell>
        </row>
        <row r="40">
          <cell r="D40" t="str">
            <v>Concrete Mixer, 0.35 m3</v>
          </cell>
          <cell r="G40" t="str">
            <v>Hr</v>
          </cell>
          <cell r="H40">
            <v>89200</v>
          </cell>
          <cell r="J40">
            <v>17840000</v>
          </cell>
          <cell r="L40">
            <v>89200</v>
          </cell>
          <cell r="M40">
            <v>84800</v>
          </cell>
          <cell r="N40">
            <v>4400</v>
          </cell>
          <cell r="O40">
            <v>4400</v>
          </cell>
          <cell r="P40">
            <v>2.2000000000000002</v>
          </cell>
          <cell r="R40">
            <v>84800</v>
          </cell>
          <cell r="S40">
            <v>80000</v>
          </cell>
        </row>
        <row r="41">
          <cell r="D41" t="str">
            <v>Concrete Mixer, 0.25 m3</v>
          </cell>
          <cell r="G41" t="str">
            <v>Hr</v>
          </cell>
          <cell r="H41">
            <v>9700</v>
          </cell>
          <cell r="J41">
            <v>1940000</v>
          </cell>
          <cell r="L41">
            <v>9700</v>
          </cell>
          <cell r="M41">
            <v>5300</v>
          </cell>
          <cell r="N41">
            <v>4400</v>
          </cell>
          <cell r="O41">
            <v>4400</v>
          </cell>
          <cell r="P41">
            <v>2.2000000000000002</v>
          </cell>
          <cell r="R41">
            <v>5300</v>
          </cell>
          <cell r="S41">
            <v>5000</v>
          </cell>
        </row>
        <row r="42">
          <cell r="D42" t="str">
            <v>Concrete Vibrator, d2"</v>
          </cell>
          <cell r="G42" t="str">
            <v>Hr</v>
          </cell>
          <cell r="H42">
            <v>12350</v>
          </cell>
          <cell r="I42" t="str">
            <v>p</v>
          </cell>
          <cell r="J42">
            <v>2470000</v>
          </cell>
          <cell r="L42">
            <v>12350</v>
          </cell>
          <cell r="M42">
            <v>7950</v>
          </cell>
          <cell r="N42">
            <v>4400</v>
          </cell>
          <cell r="O42">
            <v>4400</v>
          </cell>
          <cell r="P42">
            <v>2</v>
          </cell>
          <cell r="R42">
            <v>7950</v>
          </cell>
          <cell r="S42">
            <v>7500</v>
          </cell>
        </row>
        <row r="43">
          <cell r="D43" t="str">
            <v>Water Tanker 5000 ltr</v>
          </cell>
          <cell r="E43" t="str">
            <v>5000lt</v>
          </cell>
          <cell r="G43" t="str">
            <v>Hr</v>
          </cell>
          <cell r="H43">
            <v>87180</v>
          </cell>
          <cell r="J43">
            <v>17436000</v>
          </cell>
          <cell r="L43">
            <v>87180</v>
          </cell>
          <cell r="M43">
            <v>85860</v>
          </cell>
          <cell r="N43">
            <v>1320</v>
          </cell>
          <cell r="O43">
            <v>1320</v>
          </cell>
          <cell r="P43">
            <v>0.6</v>
          </cell>
          <cell r="R43">
            <v>85860</v>
          </cell>
          <cell r="S43">
            <v>81000</v>
          </cell>
        </row>
        <row r="44">
          <cell r="D44" t="str">
            <v>Bar Bender</v>
          </cell>
          <cell r="G44" t="str">
            <v>Hr</v>
          </cell>
          <cell r="H44">
            <v>7786</v>
          </cell>
          <cell r="J44">
            <v>1557200</v>
          </cell>
          <cell r="L44">
            <v>7786</v>
          </cell>
          <cell r="M44">
            <v>6466</v>
          </cell>
          <cell r="N44">
            <v>1320</v>
          </cell>
          <cell r="O44">
            <v>1320</v>
          </cell>
          <cell r="P44">
            <v>0.6</v>
          </cell>
          <cell r="R44">
            <v>6466</v>
          </cell>
          <cell r="S44">
            <v>6100</v>
          </cell>
        </row>
        <row r="45">
          <cell r="D45" t="str">
            <v>Bar Cutter</v>
          </cell>
          <cell r="G45" t="str">
            <v>Hr</v>
          </cell>
          <cell r="H45">
            <v>7786</v>
          </cell>
          <cell r="J45">
            <v>1557200</v>
          </cell>
          <cell r="L45">
            <v>7786</v>
          </cell>
          <cell r="M45">
            <v>6466</v>
          </cell>
          <cell r="N45">
            <v>1320</v>
          </cell>
          <cell r="O45">
            <v>1320</v>
          </cell>
          <cell r="P45">
            <v>0.6</v>
          </cell>
          <cell r="R45">
            <v>6466</v>
          </cell>
          <cell r="S45">
            <v>6100</v>
          </cell>
        </row>
        <row r="46">
          <cell r="D46" t="str">
            <v>Crane 10-15 ton</v>
          </cell>
          <cell r="G46" t="str">
            <v>Hr</v>
          </cell>
          <cell r="H46">
            <v>350000</v>
          </cell>
          <cell r="J46">
            <v>70000000</v>
          </cell>
          <cell r="L46">
            <v>350000</v>
          </cell>
          <cell r="M46">
            <v>350000</v>
          </cell>
          <cell r="N46">
            <v>0</v>
          </cell>
          <cell r="O46">
            <v>0</v>
          </cell>
          <cell r="P46">
            <v>0</v>
          </cell>
          <cell r="R46">
            <v>350000</v>
          </cell>
          <cell r="S46">
            <v>350000</v>
          </cell>
        </row>
        <row r="47">
          <cell r="D47" t="str">
            <v>Diesel Hammer 4.5 ton</v>
          </cell>
          <cell r="G47" t="str">
            <v>Hr</v>
          </cell>
          <cell r="H47">
            <v>55000</v>
          </cell>
          <cell r="J47">
            <v>11000000</v>
          </cell>
          <cell r="L47">
            <v>55000</v>
          </cell>
          <cell r="M47">
            <v>55000</v>
          </cell>
          <cell r="N47">
            <v>0</v>
          </cell>
          <cell r="O47">
            <v>0</v>
          </cell>
          <cell r="P47">
            <v>0</v>
          </cell>
          <cell r="R47">
            <v>55000</v>
          </cell>
          <cell r="S47">
            <v>55000</v>
          </cell>
        </row>
        <row r="48">
          <cell r="D48" t="str">
            <v>Vibro Hammer</v>
          </cell>
          <cell r="G48" t="str">
            <v>Hr</v>
          </cell>
          <cell r="H48">
            <v>55000</v>
          </cell>
          <cell r="J48">
            <v>11000000</v>
          </cell>
          <cell r="L48">
            <v>55000</v>
          </cell>
          <cell r="M48">
            <v>55000</v>
          </cell>
          <cell r="N48">
            <v>0</v>
          </cell>
          <cell r="O48">
            <v>0</v>
          </cell>
          <cell r="P48">
            <v>0</v>
          </cell>
          <cell r="R48">
            <v>55000</v>
          </cell>
          <cell r="S48">
            <v>55000</v>
          </cell>
        </row>
        <row r="49">
          <cell r="D49" t="str">
            <v>Engine Welder</v>
          </cell>
          <cell r="G49" t="str">
            <v>Hr</v>
          </cell>
          <cell r="H49">
            <v>30000</v>
          </cell>
          <cell r="J49">
            <v>6000000</v>
          </cell>
          <cell r="L49">
            <v>30000</v>
          </cell>
          <cell r="M49">
            <v>30000</v>
          </cell>
          <cell r="N49">
            <v>0</v>
          </cell>
          <cell r="O49">
            <v>0</v>
          </cell>
          <cell r="P49">
            <v>0</v>
          </cell>
          <cell r="R49">
            <v>30000</v>
          </cell>
          <cell r="S49">
            <v>30000</v>
          </cell>
        </row>
        <row r="50">
          <cell r="D50" t="str">
            <v>Pick Hammer</v>
          </cell>
          <cell r="G50" t="str">
            <v>Hr</v>
          </cell>
          <cell r="H50">
            <v>42400</v>
          </cell>
          <cell r="J50">
            <v>8480000</v>
          </cell>
          <cell r="L50">
            <v>42400</v>
          </cell>
          <cell r="M50">
            <v>42400</v>
          </cell>
          <cell r="N50">
            <v>0</v>
          </cell>
          <cell r="O50">
            <v>0</v>
          </cell>
          <cell r="P50">
            <v>0</v>
          </cell>
          <cell r="R50">
            <v>42400</v>
          </cell>
          <cell r="S50">
            <v>40000</v>
          </cell>
        </row>
        <row r="51">
          <cell r="D51" t="str">
            <v>Air Compressor</v>
          </cell>
          <cell r="G51" t="str">
            <v>Hr</v>
          </cell>
          <cell r="H51">
            <v>50990</v>
          </cell>
          <cell r="J51">
            <v>10198000</v>
          </cell>
          <cell r="L51">
            <v>50990</v>
          </cell>
          <cell r="M51">
            <v>33390</v>
          </cell>
          <cell r="N51">
            <v>17600</v>
          </cell>
          <cell r="O51">
            <v>17600</v>
          </cell>
          <cell r="P51">
            <v>8</v>
          </cell>
          <cell r="R51">
            <v>33390</v>
          </cell>
          <cell r="S51">
            <v>31500</v>
          </cell>
        </row>
        <row r="52">
          <cell r="D52" t="str">
            <v>Drop Hammer ( Manual )</v>
          </cell>
          <cell r="G52" t="str">
            <v>Hr</v>
          </cell>
          <cell r="H52">
            <v>10600</v>
          </cell>
          <cell r="J52">
            <v>2120000</v>
          </cell>
          <cell r="L52">
            <v>10600</v>
          </cell>
          <cell r="M52">
            <v>10600</v>
          </cell>
          <cell r="N52">
            <v>0</v>
          </cell>
          <cell r="O52">
            <v>0</v>
          </cell>
          <cell r="P52">
            <v>0</v>
          </cell>
          <cell r="R52">
            <v>10600</v>
          </cell>
          <cell r="S52">
            <v>10000</v>
          </cell>
        </row>
        <row r="53">
          <cell r="D53" t="str">
            <v>Motor Grader 10t</v>
          </cell>
          <cell r="G53" t="str">
            <v>Hr</v>
          </cell>
          <cell r="H53">
            <v>195910</v>
          </cell>
          <cell r="J53">
            <v>39182000</v>
          </cell>
          <cell r="L53">
            <v>195910</v>
          </cell>
          <cell r="M53">
            <v>157410</v>
          </cell>
          <cell r="N53">
            <v>38500</v>
          </cell>
          <cell r="O53">
            <v>38500</v>
          </cell>
          <cell r="P53">
            <v>17.5</v>
          </cell>
          <cell r="R53">
            <v>157410</v>
          </cell>
          <cell r="S53">
            <v>148500</v>
          </cell>
        </row>
        <row r="54">
          <cell r="D54" t="str">
            <v>Wheel Loader 1.7 m3</v>
          </cell>
          <cell r="G54" t="str">
            <v>Hr</v>
          </cell>
          <cell r="H54">
            <v>190110</v>
          </cell>
          <cell r="J54">
            <v>38022000</v>
          </cell>
          <cell r="L54">
            <v>190110</v>
          </cell>
          <cell r="M54">
            <v>147870</v>
          </cell>
          <cell r="N54">
            <v>42240.000000000007</v>
          </cell>
          <cell r="O54">
            <v>42240.000000000007</v>
          </cell>
          <cell r="P54">
            <v>19.200000000000003</v>
          </cell>
          <cell r="R54">
            <v>147870</v>
          </cell>
          <cell r="S54">
            <v>139500</v>
          </cell>
        </row>
        <row r="55">
          <cell r="D55" t="str">
            <v>Asphalt Mixing Plant 40 t/h</v>
          </cell>
          <cell r="G55" t="str">
            <v>Hr</v>
          </cell>
          <cell r="H55">
            <v>1137000</v>
          </cell>
          <cell r="J55">
            <v>227400000</v>
          </cell>
          <cell r="L55">
            <v>1137000</v>
          </cell>
          <cell r="M55">
            <v>477000</v>
          </cell>
          <cell r="N55">
            <v>660000</v>
          </cell>
          <cell r="O55">
            <v>660000</v>
          </cell>
          <cell r="P55">
            <v>300</v>
          </cell>
          <cell r="R55">
            <v>477000</v>
          </cell>
          <cell r="S55">
            <v>450000</v>
          </cell>
        </row>
        <row r="56">
          <cell r="D56" t="str">
            <v>Crushing Plant 80 t/h</v>
          </cell>
          <cell r="G56" t="str">
            <v>Hr</v>
          </cell>
          <cell r="H56">
            <v>265000</v>
          </cell>
          <cell r="J56">
            <v>53000000</v>
          </cell>
          <cell r="L56">
            <v>265000</v>
          </cell>
          <cell r="M56">
            <v>265000</v>
          </cell>
          <cell r="N56">
            <v>0</v>
          </cell>
          <cell r="O56">
            <v>0</v>
          </cell>
          <cell r="R56">
            <v>265000</v>
          </cell>
          <cell r="S56">
            <v>250000</v>
          </cell>
        </row>
        <row r="57">
          <cell r="D57" t="str">
            <v>Tire Roller 10t</v>
          </cell>
          <cell r="G57" t="str">
            <v>Hr</v>
          </cell>
          <cell r="H57">
            <v>203030</v>
          </cell>
          <cell r="J57">
            <v>40606000</v>
          </cell>
          <cell r="L57">
            <v>203030</v>
          </cell>
          <cell r="M57">
            <v>166950</v>
          </cell>
          <cell r="N57">
            <v>36080</v>
          </cell>
          <cell r="O57">
            <v>36080</v>
          </cell>
          <cell r="P57">
            <v>16.399999999999999</v>
          </cell>
          <cell r="R57">
            <v>166950</v>
          </cell>
          <cell r="S57">
            <v>157500</v>
          </cell>
        </row>
        <row r="58">
          <cell r="D58" t="str">
            <v>Asphalt Sprayer 400 lt</v>
          </cell>
          <cell r="G58" t="str">
            <v>Hr</v>
          </cell>
          <cell r="H58">
            <v>50250</v>
          </cell>
          <cell r="J58">
            <v>10050000</v>
          </cell>
          <cell r="L58">
            <v>50250</v>
          </cell>
          <cell r="M58">
            <v>23850</v>
          </cell>
          <cell r="N58">
            <v>26400</v>
          </cell>
          <cell r="O58">
            <v>26400</v>
          </cell>
          <cell r="P58">
            <v>12</v>
          </cell>
          <cell r="R58">
            <v>23850</v>
          </cell>
          <cell r="S58">
            <v>22500</v>
          </cell>
        </row>
        <row r="59">
          <cell r="D59" t="str">
            <v>Asphalt Finisher 3.5 m</v>
          </cell>
          <cell r="G59" t="str">
            <v>Hr</v>
          </cell>
          <cell r="H59">
            <v>226730</v>
          </cell>
          <cell r="J59">
            <v>45346000</v>
          </cell>
          <cell r="L59">
            <v>226730</v>
          </cell>
          <cell r="M59">
            <v>186030</v>
          </cell>
          <cell r="N59">
            <v>40700</v>
          </cell>
          <cell r="O59">
            <v>40700</v>
          </cell>
          <cell r="P59">
            <v>18.5</v>
          </cell>
          <cell r="R59">
            <v>186030</v>
          </cell>
          <cell r="S59">
            <v>175500</v>
          </cell>
        </row>
        <row r="60">
          <cell r="D60" t="str">
            <v>Tandem Roller 10t</v>
          </cell>
          <cell r="G60" t="str">
            <v>Hr</v>
          </cell>
          <cell r="H60">
            <v>138380</v>
          </cell>
          <cell r="J60">
            <v>27676000</v>
          </cell>
          <cell r="L60">
            <v>138380</v>
          </cell>
          <cell r="M60">
            <v>104940</v>
          </cell>
          <cell r="N60">
            <v>33440</v>
          </cell>
          <cell r="O60">
            <v>33440</v>
          </cell>
          <cell r="P60">
            <v>15.2</v>
          </cell>
          <cell r="R60">
            <v>104940</v>
          </cell>
          <cell r="S60">
            <v>99000</v>
          </cell>
        </row>
        <row r="61">
          <cell r="D61" t="str">
            <v>Generator Set</v>
          </cell>
          <cell r="G61" t="str">
            <v>Hr</v>
          </cell>
          <cell r="H61">
            <v>123240</v>
          </cell>
          <cell r="J61">
            <v>24648000</v>
          </cell>
          <cell r="L61">
            <v>123240</v>
          </cell>
          <cell r="M61">
            <v>57240</v>
          </cell>
          <cell r="N61">
            <v>66000</v>
          </cell>
          <cell r="O61">
            <v>66000</v>
          </cell>
          <cell r="P61">
            <v>30</v>
          </cell>
          <cell r="R61">
            <v>57240</v>
          </cell>
          <cell r="S61">
            <v>54000</v>
          </cell>
        </row>
        <row r="62">
          <cell r="D62" t="str">
            <v>Alat bantu</v>
          </cell>
          <cell r="G62" t="str">
            <v>ls</v>
          </cell>
          <cell r="H62">
            <v>212</v>
          </cell>
          <cell r="J62">
            <v>42400</v>
          </cell>
          <cell r="L62">
            <v>212</v>
          </cell>
          <cell r="M62">
            <v>212</v>
          </cell>
          <cell r="N62">
            <v>0</v>
          </cell>
          <cell r="O62">
            <v>0</v>
          </cell>
          <cell r="P62">
            <v>0</v>
          </cell>
          <cell r="R62">
            <v>212</v>
          </cell>
          <cell r="S62">
            <v>200</v>
          </cell>
        </row>
      </sheetData>
      <sheetData sheetId="4" refreshError="1"/>
      <sheetData sheetId="5" refreshError="1">
        <row r="2">
          <cell r="A2">
            <v>1</v>
          </cell>
          <cell r="C2" t="str">
            <v>LAMPIRAN 2 PENAWARAN</v>
          </cell>
        </row>
        <row r="3">
          <cell r="C3" t="str">
            <v>ANALISA HARGA SATUAN MATA PEMBAYARAN UTAMA</v>
          </cell>
        </row>
        <row r="6">
          <cell r="A6">
            <v>10010</v>
          </cell>
          <cell r="C6" t="str">
            <v>NAMA PESERTA LELANG</v>
          </cell>
          <cell r="F6" t="str">
            <v>:</v>
          </cell>
          <cell r="G6" t="str">
            <v>PT. BRANTAS ABIPRAYA (Persero)</v>
          </cell>
        </row>
        <row r="7">
          <cell r="A7">
            <v>10010</v>
          </cell>
          <cell r="C7" t="str">
            <v>NO. MATA PEMBAYARAN</v>
          </cell>
          <cell r="F7" t="str">
            <v>:</v>
          </cell>
          <cell r="G7">
            <v>1.2</v>
          </cell>
        </row>
        <row r="8">
          <cell r="A8">
            <v>10010</v>
          </cell>
          <cell r="C8" t="str">
            <v>JENIS PEKERJAAN</v>
          </cell>
          <cell r="F8" t="str">
            <v>:</v>
          </cell>
          <cell r="G8" t="str">
            <v>Mobilisasi</v>
          </cell>
        </row>
        <row r="9">
          <cell r="A9">
            <v>10010</v>
          </cell>
          <cell r="C9" t="str">
            <v>SATUAN PENGUKURAN</v>
          </cell>
          <cell r="F9" t="str">
            <v>:</v>
          </cell>
          <cell r="G9" t="str">
            <v>LS</v>
          </cell>
        </row>
        <row r="10">
          <cell r="A10">
            <v>10010</v>
          </cell>
          <cell r="C10" t="str">
            <v>PERKIRAAN KUANTITAS</v>
          </cell>
          <cell r="F10" t="str">
            <v>:</v>
          </cell>
          <cell r="G10">
            <v>1</v>
          </cell>
        </row>
        <row r="11">
          <cell r="C11" t="str">
            <v>PEKERJAAN</v>
          </cell>
        </row>
        <row r="12">
          <cell r="A12">
            <v>10010</v>
          </cell>
          <cell r="C12" t="str">
            <v>PRODUKSI HARIAN / JAM(*)</v>
          </cell>
          <cell r="F12" t="str">
            <v>:</v>
          </cell>
          <cell r="G12">
            <v>0</v>
          </cell>
          <cell r="H12" t="str">
            <v>/jam</v>
          </cell>
        </row>
        <row r="14">
          <cell r="C14" t="str">
            <v>No.</v>
          </cell>
          <cell r="D14" t="str">
            <v>Uraian</v>
          </cell>
          <cell r="H14" t="str">
            <v>Satuan</v>
          </cell>
          <cell r="I14" t="str">
            <v>Kuantitas</v>
          </cell>
          <cell r="J14" t="str">
            <v>Biaya Satuan</v>
          </cell>
          <cell r="L14" t="str">
            <v>Jumlah</v>
          </cell>
        </row>
        <row r="15">
          <cell r="J15" t="str">
            <v>(Rp.)</v>
          </cell>
          <cell r="L15" t="str">
            <v>(Rp./ Satuan)</v>
          </cell>
        </row>
        <row r="17">
          <cell r="C17" t="str">
            <v>A.</v>
          </cell>
          <cell r="E17" t="str">
            <v>Tenaga Kerja</v>
          </cell>
        </row>
        <row r="18">
          <cell r="A18">
            <v>10011</v>
          </cell>
          <cell r="C18">
            <v>1</v>
          </cell>
          <cell r="E18">
            <v>0</v>
          </cell>
          <cell r="H18">
            <v>0</v>
          </cell>
          <cell r="I18">
            <v>0</v>
          </cell>
          <cell r="J18">
            <v>0</v>
          </cell>
          <cell r="L18">
            <v>0</v>
          </cell>
        </row>
        <row r="19">
          <cell r="A19">
            <v>10012</v>
          </cell>
          <cell r="C19">
            <v>2</v>
          </cell>
          <cell r="E19">
            <v>0</v>
          </cell>
          <cell r="H19">
            <v>0</v>
          </cell>
          <cell r="I19">
            <v>0</v>
          </cell>
          <cell r="J19">
            <v>0</v>
          </cell>
          <cell r="L19">
            <v>0</v>
          </cell>
        </row>
        <row r="20">
          <cell r="A20">
            <v>10013</v>
          </cell>
          <cell r="C20">
            <v>3</v>
          </cell>
          <cell r="E20">
            <v>0</v>
          </cell>
          <cell r="H20">
            <v>0</v>
          </cell>
          <cell r="I20">
            <v>0</v>
          </cell>
          <cell r="J20">
            <v>0</v>
          </cell>
          <cell r="L20">
            <v>0</v>
          </cell>
        </row>
        <row r="21">
          <cell r="A21">
            <v>10014</v>
          </cell>
          <cell r="C21">
            <v>4</v>
          </cell>
          <cell r="E21">
            <v>0</v>
          </cell>
          <cell r="H21">
            <v>0</v>
          </cell>
          <cell r="I21">
            <v>0</v>
          </cell>
          <cell r="J21">
            <v>0</v>
          </cell>
          <cell r="L21">
            <v>0</v>
          </cell>
        </row>
        <row r="22">
          <cell r="A22">
            <v>10015</v>
          </cell>
          <cell r="C22">
            <v>5</v>
          </cell>
          <cell r="E22">
            <v>0</v>
          </cell>
          <cell r="H22">
            <v>0</v>
          </cell>
          <cell r="I22">
            <v>0</v>
          </cell>
          <cell r="J22">
            <v>0</v>
          </cell>
          <cell r="L22">
            <v>0</v>
          </cell>
        </row>
        <row r="23">
          <cell r="A23">
            <v>10016</v>
          </cell>
          <cell r="C23">
            <v>6</v>
          </cell>
          <cell r="E23">
            <v>0</v>
          </cell>
          <cell r="H23">
            <v>0</v>
          </cell>
          <cell r="I23">
            <v>0</v>
          </cell>
          <cell r="J23">
            <v>0</v>
          </cell>
          <cell r="L23">
            <v>0</v>
          </cell>
        </row>
        <row r="24">
          <cell r="A24">
            <v>10017</v>
          </cell>
          <cell r="C24">
            <v>7</v>
          </cell>
          <cell r="E24">
            <v>0</v>
          </cell>
          <cell r="H24">
            <v>0</v>
          </cell>
          <cell r="I24">
            <v>0</v>
          </cell>
          <cell r="J24">
            <v>0</v>
          </cell>
          <cell r="L24">
            <v>0</v>
          </cell>
        </row>
        <row r="25">
          <cell r="L25">
            <v>0</v>
          </cell>
        </row>
        <row r="26">
          <cell r="C26" t="str">
            <v>B.</v>
          </cell>
          <cell r="E26" t="str">
            <v>Bahan-bahan</v>
          </cell>
        </row>
        <row r="27">
          <cell r="A27">
            <v>10011</v>
          </cell>
          <cell r="C27">
            <v>1</v>
          </cell>
          <cell r="E27">
            <v>0</v>
          </cell>
          <cell r="H27">
            <v>0</v>
          </cell>
          <cell r="I27">
            <v>0</v>
          </cell>
          <cell r="J27">
            <v>0</v>
          </cell>
          <cell r="L27">
            <v>0</v>
          </cell>
        </row>
        <row r="28">
          <cell r="A28">
            <v>10012</v>
          </cell>
          <cell r="C28">
            <v>2</v>
          </cell>
          <cell r="E28">
            <v>0</v>
          </cell>
          <cell r="H28">
            <v>0</v>
          </cell>
          <cell r="I28">
            <v>0</v>
          </cell>
          <cell r="J28">
            <v>0</v>
          </cell>
          <cell r="L28">
            <v>0</v>
          </cell>
        </row>
        <row r="29">
          <cell r="A29">
            <v>10013</v>
          </cell>
          <cell r="C29">
            <v>3</v>
          </cell>
          <cell r="E29">
            <v>0</v>
          </cell>
          <cell r="H29">
            <v>0</v>
          </cell>
          <cell r="I29">
            <v>0</v>
          </cell>
          <cell r="J29">
            <v>0</v>
          </cell>
          <cell r="L29">
            <v>0</v>
          </cell>
        </row>
        <row r="30">
          <cell r="A30">
            <v>10014</v>
          </cell>
          <cell r="C30">
            <v>4</v>
          </cell>
          <cell r="E30">
            <v>0</v>
          </cell>
          <cell r="H30">
            <v>0</v>
          </cell>
          <cell r="I30">
            <v>0</v>
          </cell>
          <cell r="J30">
            <v>0</v>
          </cell>
          <cell r="L30">
            <v>0</v>
          </cell>
        </row>
        <row r="31">
          <cell r="A31">
            <v>10015</v>
          </cell>
          <cell r="C31">
            <v>5</v>
          </cell>
          <cell r="E31">
            <v>0</v>
          </cell>
          <cell r="H31">
            <v>0</v>
          </cell>
          <cell r="I31">
            <v>0</v>
          </cell>
          <cell r="J31">
            <v>0</v>
          </cell>
          <cell r="L31">
            <v>0</v>
          </cell>
        </row>
        <row r="32">
          <cell r="A32">
            <v>10016</v>
          </cell>
          <cell r="C32">
            <v>6</v>
          </cell>
          <cell r="E32">
            <v>0</v>
          </cell>
          <cell r="H32">
            <v>0</v>
          </cell>
          <cell r="I32">
            <v>0</v>
          </cell>
          <cell r="J32">
            <v>0</v>
          </cell>
          <cell r="L32">
            <v>0</v>
          </cell>
        </row>
        <row r="33">
          <cell r="A33">
            <v>10017</v>
          </cell>
          <cell r="C33">
            <v>7</v>
          </cell>
          <cell r="E33">
            <v>0</v>
          </cell>
          <cell r="H33">
            <v>0</v>
          </cell>
          <cell r="I33">
            <v>0</v>
          </cell>
          <cell r="J33">
            <v>0</v>
          </cell>
          <cell r="L33">
            <v>0</v>
          </cell>
        </row>
        <row r="34">
          <cell r="L34">
            <v>0</v>
          </cell>
        </row>
        <row r="35">
          <cell r="C35" t="str">
            <v>C.</v>
          </cell>
          <cell r="E35" t="str">
            <v>Peralatan + Bahan Bakar</v>
          </cell>
        </row>
        <row r="36">
          <cell r="A36">
            <v>10011</v>
          </cell>
          <cell r="C36">
            <v>1</v>
          </cell>
          <cell r="E36">
            <v>0</v>
          </cell>
          <cell r="H36">
            <v>0</v>
          </cell>
          <cell r="I36">
            <v>0</v>
          </cell>
          <cell r="J36">
            <v>0</v>
          </cell>
          <cell r="L36">
            <v>0</v>
          </cell>
        </row>
        <row r="37">
          <cell r="A37">
            <v>10012</v>
          </cell>
          <cell r="C37">
            <v>2</v>
          </cell>
          <cell r="E37">
            <v>0</v>
          </cell>
          <cell r="H37">
            <v>0</v>
          </cell>
          <cell r="I37">
            <v>0</v>
          </cell>
          <cell r="J37">
            <v>0</v>
          </cell>
          <cell r="L37">
            <v>0</v>
          </cell>
        </row>
        <row r="38">
          <cell r="A38">
            <v>10013</v>
          </cell>
          <cell r="C38">
            <v>3</v>
          </cell>
          <cell r="E38">
            <v>0</v>
          </cell>
          <cell r="H38">
            <v>0</v>
          </cell>
          <cell r="I38">
            <v>0</v>
          </cell>
          <cell r="J38">
            <v>0</v>
          </cell>
          <cell r="L38">
            <v>0</v>
          </cell>
        </row>
        <row r="39">
          <cell r="A39">
            <v>10014</v>
          </cell>
          <cell r="C39">
            <v>4</v>
          </cell>
          <cell r="E39">
            <v>0</v>
          </cell>
          <cell r="H39">
            <v>0</v>
          </cell>
          <cell r="I39">
            <v>0</v>
          </cell>
          <cell r="J39">
            <v>0</v>
          </cell>
          <cell r="L39">
            <v>0</v>
          </cell>
        </row>
        <row r="40">
          <cell r="A40">
            <v>10015</v>
          </cell>
          <cell r="C40">
            <v>5</v>
          </cell>
          <cell r="E40">
            <v>0</v>
          </cell>
          <cell r="H40">
            <v>0</v>
          </cell>
          <cell r="I40">
            <v>0</v>
          </cell>
          <cell r="J40">
            <v>0</v>
          </cell>
          <cell r="L40">
            <v>0</v>
          </cell>
        </row>
        <row r="41">
          <cell r="A41">
            <v>10016</v>
          </cell>
          <cell r="C41">
            <v>6</v>
          </cell>
          <cell r="E41">
            <v>0</v>
          </cell>
          <cell r="H41">
            <v>0</v>
          </cell>
          <cell r="I41">
            <v>0</v>
          </cell>
          <cell r="J41">
            <v>0</v>
          </cell>
          <cell r="L41">
            <v>0</v>
          </cell>
        </row>
        <row r="42">
          <cell r="A42">
            <v>10017</v>
          </cell>
          <cell r="C42">
            <v>7</v>
          </cell>
          <cell r="E42">
            <v>0</v>
          </cell>
          <cell r="H42">
            <v>0</v>
          </cell>
          <cell r="I42">
            <v>0</v>
          </cell>
          <cell r="J42">
            <v>0</v>
          </cell>
          <cell r="L42">
            <v>0</v>
          </cell>
        </row>
        <row r="43">
          <cell r="L43">
            <v>0</v>
          </cell>
        </row>
        <row r="45">
          <cell r="C45" t="str">
            <v>D.</v>
          </cell>
          <cell r="E45" t="str">
            <v>Jumlah ( A + B + C )</v>
          </cell>
          <cell r="L45">
            <v>0</v>
          </cell>
        </row>
        <row r="46">
          <cell r="C46" t="str">
            <v>E.</v>
          </cell>
          <cell r="E46" t="str">
            <v>Biaya Umum dan Keuntungan (</v>
          </cell>
          <cell r="H46">
            <v>0</v>
          </cell>
          <cell r="I46" t="str">
            <v>% x D )</v>
          </cell>
          <cell r="L46">
            <v>0</v>
          </cell>
        </row>
        <row r="47">
          <cell r="A47">
            <v>1.2</v>
          </cell>
          <cell r="C47" t="str">
            <v>F.</v>
          </cell>
          <cell r="E47" t="str">
            <v>Harga Satuan</v>
          </cell>
          <cell r="G47" t="str">
            <v>( D + E )</v>
          </cell>
          <cell r="L47">
            <v>0</v>
          </cell>
        </row>
        <row r="49">
          <cell r="K49">
            <v>0</v>
          </cell>
        </row>
        <row r="50">
          <cell r="K50">
            <v>0</v>
          </cell>
        </row>
        <row r="51">
          <cell r="J51" t="str">
            <v>Jakarta, 18 September 2003</v>
          </cell>
        </row>
        <row r="52">
          <cell r="J52" t="str">
            <v>PT. BRANTAS ABIPRAYA (Persero)</v>
          </cell>
        </row>
        <row r="59">
          <cell r="J59" t="str">
            <v>H. SOETRISNO ARIFIN ME,MM</v>
          </cell>
        </row>
        <row r="60">
          <cell r="J60" t="str">
            <v>Direktur Operasi Wilayah II</v>
          </cell>
        </row>
        <row r="61">
          <cell r="A61">
            <v>2</v>
          </cell>
          <cell r="C61" t="str">
            <v>LAMPIRAN 2 PENAWARAN</v>
          </cell>
        </row>
        <row r="62">
          <cell r="C62" t="str">
            <v>ANALISA HARGA SATUAN MATA PEMBAYARAN UTAMA</v>
          </cell>
        </row>
        <row r="65">
          <cell r="A65">
            <v>10020</v>
          </cell>
          <cell r="C65" t="str">
            <v>NAMA PESERTA LELANG</v>
          </cell>
          <cell r="F65" t="str">
            <v>:</v>
          </cell>
          <cell r="G65" t="str">
            <v>PT. BRANTAS ABIPRAYA (Persero)</v>
          </cell>
        </row>
        <row r="66">
          <cell r="A66">
            <v>10020</v>
          </cell>
          <cell r="C66" t="str">
            <v>NO. MATA PEMBAYARAN</v>
          </cell>
          <cell r="F66" t="str">
            <v>:</v>
          </cell>
          <cell r="G66">
            <v>2.1</v>
          </cell>
        </row>
        <row r="67">
          <cell r="A67">
            <v>10020</v>
          </cell>
          <cell r="C67" t="str">
            <v>JENIS PEKERJAAN</v>
          </cell>
          <cell r="F67" t="str">
            <v>:</v>
          </cell>
          <cell r="G67" t="str">
            <v>Galian untuk Selokan Drainase dan Saluran Air</v>
          </cell>
        </row>
        <row r="68">
          <cell r="A68">
            <v>10020</v>
          </cell>
          <cell r="C68" t="str">
            <v>SATUAN PENGUKURAN</v>
          </cell>
          <cell r="F68" t="str">
            <v>:</v>
          </cell>
          <cell r="G68" t="str">
            <v>M3</v>
          </cell>
        </row>
        <row r="69">
          <cell r="A69">
            <v>10020</v>
          </cell>
          <cell r="C69" t="str">
            <v>PERKIRAAN KUANTITAS</v>
          </cell>
          <cell r="F69" t="str">
            <v>:</v>
          </cell>
          <cell r="G69">
            <v>4900</v>
          </cell>
        </row>
        <row r="70">
          <cell r="C70" t="str">
            <v>PEKERJAAN</v>
          </cell>
        </row>
        <row r="71">
          <cell r="A71">
            <v>10020</v>
          </cell>
          <cell r="C71" t="str">
            <v>PRODUKSI HARIAN / JAM(*)</v>
          </cell>
          <cell r="F71" t="str">
            <v>:</v>
          </cell>
          <cell r="G71">
            <v>37.631999999999998</v>
          </cell>
          <cell r="H71" t="str">
            <v>/jam</v>
          </cell>
        </row>
        <row r="73">
          <cell r="C73" t="str">
            <v>No.</v>
          </cell>
          <cell r="D73" t="str">
            <v>Uraian</v>
          </cell>
          <cell r="H73" t="str">
            <v>Satuan</v>
          </cell>
          <cell r="I73" t="str">
            <v>Kuantitas</v>
          </cell>
          <cell r="J73" t="str">
            <v>Biaya Satuan</v>
          </cell>
          <cell r="L73" t="str">
            <v>Jumlah</v>
          </cell>
        </row>
        <row r="74">
          <cell r="J74" t="str">
            <v>(Rp.)</v>
          </cell>
          <cell r="L74" t="str">
            <v>(Rp./ Satuan)</v>
          </cell>
        </row>
        <row r="76">
          <cell r="C76" t="str">
            <v>A.</v>
          </cell>
          <cell r="E76" t="str">
            <v>Tenaga Kerja</v>
          </cell>
        </row>
        <row r="77">
          <cell r="A77">
            <v>10021</v>
          </cell>
          <cell r="C77">
            <v>1</v>
          </cell>
          <cell r="E77" t="str">
            <v>Mandor</v>
          </cell>
          <cell r="H77" t="str">
            <v>hour</v>
          </cell>
          <cell r="I77">
            <v>2.6499999999999999E-2</v>
          </cell>
          <cell r="J77">
            <v>7100</v>
          </cell>
          <cell r="L77">
            <v>188</v>
          </cell>
        </row>
        <row r="78">
          <cell r="A78">
            <v>10022</v>
          </cell>
          <cell r="C78">
            <v>2</v>
          </cell>
          <cell r="E78" t="str">
            <v>Pekerja biasa</v>
          </cell>
          <cell r="H78" t="str">
            <v>hour</v>
          </cell>
          <cell r="I78">
            <v>7.9699999999999993E-2</v>
          </cell>
          <cell r="J78">
            <v>4000</v>
          </cell>
          <cell r="L78">
            <v>318</v>
          </cell>
        </row>
        <row r="79">
          <cell r="A79">
            <v>10023</v>
          </cell>
          <cell r="C79">
            <v>3</v>
          </cell>
          <cell r="E79">
            <v>0</v>
          </cell>
          <cell r="H79">
            <v>0</v>
          </cell>
          <cell r="I79">
            <v>0</v>
          </cell>
          <cell r="J79">
            <v>0</v>
          </cell>
          <cell r="L79">
            <v>0</v>
          </cell>
        </row>
        <row r="80">
          <cell r="A80">
            <v>10024</v>
          </cell>
          <cell r="C80">
            <v>4</v>
          </cell>
          <cell r="E80">
            <v>0</v>
          </cell>
          <cell r="H80">
            <v>0</v>
          </cell>
          <cell r="I80">
            <v>0</v>
          </cell>
          <cell r="J80">
            <v>0</v>
          </cell>
          <cell r="L80">
            <v>0</v>
          </cell>
        </row>
        <row r="81">
          <cell r="A81">
            <v>10025</v>
          </cell>
          <cell r="C81">
            <v>5</v>
          </cell>
          <cell r="E81">
            <v>0</v>
          </cell>
          <cell r="H81">
            <v>0</v>
          </cell>
          <cell r="I81">
            <v>0</v>
          </cell>
          <cell r="J81">
            <v>0</v>
          </cell>
          <cell r="L81">
            <v>0</v>
          </cell>
        </row>
        <row r="82">
          <cell r="A82">
            <v>10026</v>
          </cell>
          <cell r="C82">
            <v>6</v>
          </cell>
          <cell r="E82">
            <v>0</v>
          </cell>
          <cell r="H82">
            <v>0</v>
          </cell>
          <cell r="I82">
            <v>0</v>
          </cell>
          <cell r="J82">
            <v>0</v>
          </cell>
          <cell r="L82">
            <v>0</v>
          </cell>
        </row>
        <row r="83">
          <cell r="A83">
            <v>10027</v>
          </cell>
          <cell r="C83">
            <v>7</v>
          </cell>
          <cell r="E83">
            <v>0</v>
          </cell>
          <cell r="H83">
            <v>0</v>
          </cell>
          <cell r="I83">
            <v>0</v>
          </cell>
          <cell r="J83">
            <v>0</v>
          </cell>
          <cell r="L83">
            <v>0</v>
          </cell>
        </row>
        <row r="84">
          <cell r="L84">
            <v>506</v>
          </cell>
        </row>
        <row r="85">
          <cell r="C85" t="str">
            <v>B.</v>
          </cell>
          <cell r="E85" t="str">
            <v>Bahan-bahan</v>
          </cell>
        </row>
        <row r="86">
          <cell r="A86">
            <v>10021</v>
          </cell>
          <cell r="C86">
            <v>1</v>
          </cell>
          <cell r="E86">
            <v>0</v>
          </cell>
          <cell r="H86">
            <v>0</v>
          </cell>
          <cell r="I86">
            <v>0</v>
          </cell>
          <cell r="J86">
            <v>0</v>
          </cell>
          <cell r="L86">
            <v>0</v>
          </cell>
        </row>
        <row r="87">
          <cell r="A87">
            <v>10022</v>
          </cell>
          <cell r="C87">
            <v>2</v>
          </cell>
          <cell r="E87">
            <v>0</v>
          </cell>
          <cell r="H87">
            <v>0</v>
          </cell>
          <cell r="I87">
            <v>0</v>
          </cell>
          <cell r="J87">
            <v>0</v>
          </cell>
          <cell r="L87">
            <v>0</v>
          </cell>
        </row>
        <row r="88">
          <cell r="A88">
            <v>10023</v>
          </cell>
          <cell r="C88">
            <v>3</v>
          </cell>
          <cell r="E88">
            <v>0</v>
          </cell>
          <cell r="H88">
            <v>0</v>
          </cell>
          <cell r="I88">
            <v>0</v>
          </cell>
          <cell r="J88">
            <v>0</v>
          </cell>
          <cell r="L88">
            <v>0</v>
          </cell>
        </row>
        <row r="89">
          <cell r="A89">
            <v>10024</v>
          </cell>
          <cell r="C89">
            <v>4</v>
          </cell>
          <cell r="E89">
            <v>0</v>
          </cell>
          <cell r="H89">
            <v>0</v>
          </cell>
          <cell r="I89">
            <v>0</v>
          </cell>
          <cell r="J89">
            <v>0</v>
          </cell>
          <cell r="L89">
            <v>0</v>
          </cell>
        </row>
        <row r="90">
          <cell r="A90">
            <v>10025</v>
          </cell>
          <cell r="C90">
            <v>5</v>
          </cell>
          <cell r="E90">
            <v>0</v>
          </cell>
          <cell r="H90">
            <v>0</v>
          </cell>
          <cell r="I90">
            <v>0</v>
          </cell>
          <cell r="J90">
            <v>0</v>
          </cell>
          <cell r="L90">
            <v>0</v>
          </cell>
        </row>
        <row r="91">
          <cell r="A91">
            <v>10026</v>
          </cell>
          <cell r="C91">
            <v>6</v>
          </cell>
          <cell r="E91">
            <v>0</v>
          </cell>
          <cell r="H91">
            <v>0</v>
          </cell>
          <cell r="I91">
            <v>0</v>
          </cell>
          <cell r="J91">
            <v>0</v>
          </cell>
          <cell r="L91">
            <v>0</v>
          </cell>
        </row>
        <row r="92">
          <cell r="A92">
            <v>10027</v>
          </cell>
          <cell r="C92">
            <v>7</v>
          </cell>
          <cell r="E92">
            <v>0</v>
          </cell>
          <cell r="H92">
            <v>0</v>
          </cell>
          <cell r="I92">
            <v>0</v>
          </cell>
          <cell r="J92">
            <v>0</v>
          </cell>
          <cell r="L92">
            <v>0</v>
          </cell>
        </row>
        <row r="93">
          <cell r="L93">
            <v>0</v>
          </cell>
        </row>
        <row r="94">
          <cell r="C94" t="str">
            <v>C.</v>
          </cell>
          <cell r="E94" t="str">
            <v>Peralatan + Bahan Bakar</v>
          </cell>
        </row>
        <row r="95">
          <cell r="A95">
            <v>10021</v>
          </cell>
          <cell r="C95">
            <v>1</v>
          </cell>
          <cell r="E95" t="str">
            <v>Excavator, 0.70 m3</v>
          </cell>
          <cell r="H95" t="str">
            <v>Hr</v>
          </cell>
          <cell r="I95">
            <v>2.6499999999999999E-2</v>
          </cell>
          <cell r="J95">
            <v>180470</v>
          </cell>
          <cell r="L95">
            <v>4782</v>
          </cell>
        </row>
        <row r="96">
          <cell r="A96">
            <v>10022</v>
          </cell>
          <cell r="C96">
            <v>2</v>
          </cell>
          <cell r="E96" t="str">
            <v>Dump Truck, 12 t</v>
          </cell>
          <cell r="H96" t="str">
            <v>Hr</v>
          </cell>
          <cell r="I96">
            <v>7.9200000000000007E-2</v>
          </cell>
          <cell r="J96">
            <v>89600</v>
          </cell>
          <cell r="L96">
            <v>7096</v>
          </cell>
        </row>
        <row r="97">
          <cell r="A97">
            <v>10023</v>
          </cell>
          <cell r="C97">
            <v>3</v>
          </cell>
          <cell r="E97">
            <v>0</v>
          </cell>
          <cell r="H97">
            <v>0</v>
          </cell>
          <cell r="I97">
            <v>0</v>
          </cell>
          <cell r="J97">
            <v>0</v>
          </cell>
          <cell r="L97">
            <v>0</v>
          </cell>
        </row>
        <row r="98">
          <cell r="A98">
            <v>10024</v>
          </cell>
          <cell r="C98">
            <v>4</v>
          </cell>
          <cell r="E98">
            <v>0</v>
          </cell>
          <cell r="H98">
            <v>0</v>
          </cell>
          <cell r="I98">
            <v>0</v>
          </cell>
          <cell r="J98">
            <v>0</v>
          </cell>
          <cell r="L98">
            <v>0</v>
          </cell>
        </row>
        <row r="99">
          <cell r="A99">
            <v>10025</v>
          </cell>
          <cell r="C99">
            <v>5</v>
          </cell>
          <cell r="E99">
            <v>0</v>
          </cell>
          <cell r="H99">
            <v>0</v>
          </cell>
          <cell r="I99">
            <v>0</v>
          </cell>
          <cell r="J99">
            <v>0</v>
          </cell>
          <cell r="L99">
            <v>0</v>
          </cell>
        </row>
        <row r="100">
          <cell r="A100">
            <v>10026</v>
          </cell>
          <cell r="C100">
            <v>6</v>
          </cell>
          <cell r="E100">
            <v>0</v>
          </cell>
          <cell r="H100">
            <v>0</v>
          </cell>
          <cell r="I100">
            <v>0</v>
          </cell>
          <cell r="J100">
            <v>0</v>
          </cell>
          <cell r="L100">
            <v>0</v>
          </cell>
        </row>
        <row r="101">
          <cell r="A101">
            <v>10027</v>
          </cell>
          <cell r="C101">
            <v>7</v>
          </cell>
          <cell r="E101">
            <v>0</v>
          </cell>
          <cell r="H101">
            <v>0</v>
          </cell>
          <cell r="I101">
            <v>0</v>
          </cell>
          <cell r="J101">
            <v>0</v>
          </cell>
          <cell r="L101">
            <v>0</v>
          </cell>
        </row>
        <row r="102">
          <cell r="L102">
            <v>11878</v>
          </cell>
        </row>
        <row r="104">
          <cell r="C104" t="str">
            <v>D.</v>
          </cell>
          <cell r="E104" t="str">
            <v>Jumlah ( A + B + C )</v>
          </cell>
          <cell r="L104">
            <v>12384</v>
          </cell>
        </row>
        <row r="105">
          <cell r="C105" t="str">
            <v>E.</v>
          </cell>
          <cell r="E105" t="str">
            <v>Biaya Umum dan Keuntungan (</v>
          </cell>
          <cell r="H105">
            <v>0</v>
          </cell>
          <cell r="I105" t="str">
            <v>% x D )</v>
          </cell>
          <cell r="L105">
            <v>0</v>
          </cell>
        </row>
        <row r="106">
          <cell r="A106">
            <v>2.1</v>
          </cell>
          <cell r="C106" t="str">
            <v>F.</v>
          </cell>
          <cell r="E106" t="str">
            <v>Harga Satuan</v>
          </cell>
          <cell r="G106" t="str">
            <v>( D + E )</v>
          </cell>
          <cell r="L106">
            <v>12384</v>
          </cell>
        </row>
        <row r="108">
          <cell r="K108">
            <v>0</v>
          </cell>
        </row>
        <row r="109">
          <cell r="K109">
            <v>0</v>
          </cell>
        </row>
        <row r="110">
          <cell r="J110" t="str">
            <v>Jakarta, 18 September 2003</v>
          </cell>
        </row>
        <row r="111">
          <cell r="J111" t="str">
            <v>PT. BRANTAS ABIPRAYA (Persero)</v>
          </cell>
        </row>
        <row r="118">
          <cell r="J118" t="str">
            <v>H. SOETRISNO ARIFIN ME,MM</v>
          </cell>
        </row>
        <row r="119">
          <cell r="J119" t="str">
            <v>Direktur Operasi Wilayah II</v>
          </cell>
        </row>
        <row r="120">
          <cell r="A120">
            <v>3</v>
          </cell>
          <cell r="C120" t="str">
            <v>LAMPIRAN 2 PENAWARAN</v>
          </cell>
        </row>
        <row r="121">
          <cell r="C121" t="str">
            <v>ANALISA HARGA SATUAN MATA PEMBAYARAN UTAMA</v>
          </cell>
        </row>
        <row r="124">
          <cell r="A124">
            <v>10030</v>
          </cell>
          <cell r="C124" t="str">
            <v>NAMA PESERTA LELANG</v>
          </cell>
          <cell r="F124" t="str">
            <v>:</v>
          </cell>
          <cell r="G124" t="str">
            <v>PT. BRANTAS ABIPRAYA (Persero)</v>
          </cell>
        </row>
        <row r="125">
          <cell r="A125">
            <v>10030</v>
          </cell>
          <cell r="C125" t="str">
            <v>NO. MATA PEMBAYARAN</v>
          </cell>
          <cell r="F125" t="str">
            <v>:</v>
          </cell>
          <cell r="G125">
            <v>2.2000000000000002</v>
          </cell>
        </row>
        <row r="126">
          <cell r="A126">
            <v>10030</v>
          </cell>
          <cell r="C126" t="str">
            <v>JENIS PEKERJAAN</v>
          </cell>
          <cell r="F126" t="str">
            <v>:</v>
          </cell>
          <cell r="G126" t="str">
            <v>Pasangan Batu dengan Mortar</v>
          </cell>
        </row>
        <row r="127">
          <cell r="A127">
            <v>10030</v>
          </cell>
          <cell r="C127" t="str">
            <v>SATUAN PENGUKURAN</v>
          </cell>
          <cell r="F127" t="str">
            <v>:</v>
          </cell>
          <cell r="G127" t="str">
            <v>M3</v>
          </cell>
        </row>
        <row r="128">
          <cell r="A128">
            <v>10030</v>
          </cell>
          <cell r="C128" t="str">
            <v>PERKIRAAN KUANTITAS</v>
          </cell>
          <cell r="F128" t="str">
            <v>:</v>
          </cell>
          <cell r="G128">
            <v>1890</v>
          </cell>
        </row>
        <row r="129">
          <cell r="C129" t="str">
            <v>PEKERJAAN</v>
          </cell>
        </row>
        <row r="130">
          <cell r="A130">
            <v>10030</v>
          </cell>
          <cell r="C130" t="str">
            <v>PRODUKSI HARIAN / JAM(*)</v>
          </cell>
          <cell r="F130" t="str">
            <v>:</v>
          </cell>
          <cell r="G130">
            <v>0.74666666666666659</v>
          </cell>
          <cell r="H130" t="str">
            <v>/jam</v>
          </cell>
        </row>
        <row r="132">
          <cell r="C132" t="str">
            <v>No.</v>
          </cell>
          <cell r="D132" t="str">
            <v>Uraian</v>
          </cell>
          <cell r="H132" t="str">
            <v>Satuan</v>
          </cell>
          <cell r="I132" t="str">
            <v>Kuantitas</v>
          </cell>
          <cell r="J132" t="str">
            <v>Biaya Satuan</v>
          </cell>
          <cell r="L132" t="str">
            <v>Jumlah</v>
          </cell>
        </row>
        <row r="133">
          <cell r="J133" t="str">
            <v>(Rp.)</v>
          </cell>
          <cell r="L133" t="str">
            <v>(Rp./ Satuan)</v>
          </cell>
        </row>
        <row r="135">
          <cell r="C135" t="str">
            <v>A.</v>
          </cell>
          <cell r="E135" t="str">
            <v>Tenaga Kerja</v>
          </cell>
        </row>
        <row r="136">
          <cell r="A136">
            <v>10031</v>
          </cell>
          <cell r="C136">
            <v>1</v>
          </cell>
          <cell r="E136" t="str">
            <v>Mandor</v>
          </cell>
          <cell r="H136" t="str">
            <v>hour</v>
          </cell>
          <cell r="I136">
            <v>0.66959999999999997</v>
          </cell>
          <cell r="J136">
            <v>7100</v>
          </cell>
          <cell r="L136">
            <v>4754</v>
          </cell>
        </row>
        <row r="137">
          <cell r="A137">
            <v>10032</v>
          </cell>
          <cell r="C137">
            <v>2</v>
          </cell>
          <cell r="E137" t="str">
            <v>Tukang</v>
          </cell>
          <cell r="H137" t="str">
            <v>hour</v>
          </cell>
          <cell r="I137">
            <v>1.3391999999999999</v>
          </cell>
          <cell r="J137">
            <v>5000</v>
          </cell>
          <cell r="L137">
            <v>6696</v>
          </cell>
        </row>
        <row r="138">
          <cell r="A138">
            <v>10033</v>
          </cell>
          <cell r="C138">
            <v>3</v>
          </cell>
          <cell r="E138" t="str">
            <v>Pekerja biasa</v>
          </cell>
          <cell r="H138" t="str">
            <v>hour</v>
          </cell>
          <cell r="I138">
            <v>2.6785000000000001</v>
          </cell>
          <cell r="J138">
            <v>4000</v>
          </cell>
          <cell r="L138">
            <v>10714</v>
          </cell>
        </row>
        <row r="139">
          <cell r="A139">
            <v>10034</v>
          </cell>
          <cell r="C139">
            <v>4</v>
          </cell>
          <cell r="E139">
            <v>0</v>
          </cell>
          <cell r="H139">
            <v>0</v>
          </cell>
          <cell r="I139">
            <v>0</v>
          </cell>
          <cell r="J139">
            <v>0</v>
          </cell>
          <cell r="L139">
            <v>0</v>
          </cell>
        </row>
        <row r="140">
          <cell r="A140">
            <v>10035</v>
          </cell>
          <cell r="C140">
            <v>5</v>
          </cell>
          <cell r="E140">
            <v>0</v>
          </cell>
          <cell r="H140">
            <v>0</v>
          </cell>
          <cell r="I140">
            <v>0</v>
          </cell>
          <cell r="J140">
            <v>0</v>
          </cell>
          <cell r="L140">
            <v>0</v>
          </cell>
        </row>
        <row r="141">
          <cell r="A141">
            <v>10036</v>
          </cell>
          <cell r="C141">
            <v>6</v>
          </cell>
          <cell r="E141">
            <v>0</v>
          </cell>
          <cell r="H141">
            <v>0</v>
          </cell>
          <cell r="I141">
            <v>0</v>
          </cell>
          <cell r="J141">
            <v>0</v>
          </cell>
          <cell r="L141">
            <v>0</v>
          </cell>
        </row>
        <row r="142">
          <cell r="A142">
            <v>10037</v>
          </cell>
          <cell r="C142">
            <v>7</v>
          </cell>
          <cell r="E142">
            <v>0</v>
          </cell>
          <cell r="H142">
            <v>0</v>
          </cell>
          <cell r="I142">
            <v>0</v>
          </cell>
          <cell r="J142">
            <v>0</v>
          </cell>
          <cell r="L142">
            <v>0</v>
          </cell>
        </row>
        <row r="143">
          <cell r="L143">
            <v>22164</v>
          </cell>
        </row>
        <row r="144">
          <cell r="C144" t="str">
            <v>B.</v>
          </cell>
          <cell r="E144" t="str">
            <v>Bahan-bahan</v>
          </cell>
        </row>
        <row r="145">
          <cell r="A145">
            <v>10031</v>
          </cell>
          <cell r="C145">
            <v>1</v>
          </cell>
          <cell r="E145" t="str">
            <v>Semen</v>
          </cell>
          <cell r="H145" t="str">
            <v>kg</v>
          </cell>
          <cell r="I145">
            <v>161.00000000000003</v>
          </cell>
          <cell r="J145">
            <v>700</v>
          </cell>
          <cell r="L145">
            <v>112700</v>
          </cell>
        </row>
        <row r="146">
          <cell r="A146">
            <v>10032</v>
          </cell>
          <cell r="C146">
            <v>2</v>
          </cell>
          <cell r="E146" t="str">
            <v>Pasir</v>
          </cell>
          <cell r="H146" t="str">
            <v>m3</v>
          </cell>
          <cell r="I146">
            <v>0.45908183632734534</v>
          </cell>
          <cell r="J146">
            <v>80000</v>
          </cell>
          <cell r="L146">
            <v>36726</v>
          </cell>
        </row>
        <row r="147">
          <cell r="A147">
            <v>10033</v>
          </cell>
          <cell r="C147">
            <v>3</v>
          </cell>
          <cell r="E147" t="str">
            <v>Batu Kali</v>
          </cell>
          <cell r="H147" t="str">
            <v>m3</v>
          </cell>
          <cell r="I147">
            <v>1.2</v>
          </cell>
          <cell r="J147">
            <v>95000</v>
          </cell>
          <cell r="L147">
            <v>114000</v>
          </cell>
        </row>
        <row r="148">
          <cell r="A148">
            <v>10034</v>
          </cell>
          <cell r="C148">
            <v>4</v>
          </cell>
          <cell r="E148">
            <v>0</v>
          </cell>
          <cell r="H148">
            <v>0</v>
          </cell>
          <cell r="I148">
            <v>0</v>
          </cell>
          <cell r="J148">
            <v>0</v>
          </cell>
          <cell r="L148">
            <v>0</v>
          </cell>
        </row>
        <row r="149">
          <cell r="A149">
            <v>10035</v>
          </cell>
          <cell r="C149">
            <v>5</v>
          </cell>
          <cell r="E149">
            <v>0</v>
          </cell>
          <cell r="H149">
            <v>0</v>
          </cell>
          <cell r="I149">
            <v>0</v>
          </cell>
          <cell r="J149">
            <v>0</v>
          </cell>
          <cell r="L149">
            <v>0</v>
          </cell>
        </row>
        <row r="150">
          <cell r="A150">
            <v>10036</v>
          </cell>
          <cell r="C150">
            <v>6</v>
          </cell>
          <cell r="E150">
            <v>0</v>
          </cell>
          <cell r="H150">
            <v>0</v>
          </cell>
          <cell r="I150">
            <v>0</v>
          </cell>
          <cell r="J150">
            <v>0</v>
          </cell>
          <cell r="L150">
            <v>0</v>
          </cell>
        </row>
        <row r="151">
          <cell r="A151">
            <v>10037</v>
          </cell>
          <cell r="C151">
            <v>7</v>
          </cell>
          <cell r="E151">
            <v>0</v>
          </cell>
          <cell r="H151">
            <v>0</v>
          </cell>
          <cell r="I151">
            <v>0</v>
          </cell>
          <cell r="J151">
            <v>0</v>
          </cell>
          <cell r="L151">
            <v>0</v>
          </cell>
        </row>
        <row r="152">
          <cell r="L152">
            <v>263426</v>
          </cell>
        </row>
        <row r="153">
          <cell r="C153" t="str">
            <v>C.</v>
          </cell>
          <cell r="E153" t="str">
            <v>Peralatan + Bahan Bakar</v>
          </cell>
        </row>
        <row r="154">
          <cell r="A154">
            <v>10031</v>
          </cell>
          <cell r="C154">
            <v>1</v>
          </cell>
          <cell r="E154" t="str">
            <v>Concrete Mixer, 0.25 m3</v>
          </cell>
          <cell r="H154" t="str">
            <v>Hr</v>
          </cell>
          <cell r="I154">
            <v>1.3391999999999999</v>
          </cell>
          <cell r="J154">
            <v>9700</v>
          </cell>
          <cell r="L154">
            <v>12990</v>
          </cell>
        </row>
        <row r="155">
          <cell r="A155">
            <v>10032</v>
          </cell>
          <cell r="C155">
            <v>2</v>
          </cell>
          <cell r="E155">
            <v>0</v>
          </cell>
          <cell r="H155">
            <v>0</v>
          </cell>
          <cell r="I155">
            <v>0</v>
          </cell>
          <cell r="J155">
            <v>0</v>
          </cell>
          <cell r="L155">
            <v>0</v>
          </cell>
        </row>
        <row r="156">
          <cell r="A156">
            <v>10033</v>
          </cell>
          <cell r="C156">
            <v>3</v>
          </cell>
          <cell r="E156">
            <v>0</v>
          </cell>
          <cell r="H156">
            <v>0</v>
          </cell>
          <cell r="I156">
            <v>0</v>
          </cell>
          <cell r="J156">
            <v>0</v>
          </cell>
          <cell r="L156">
            <v>0</v>
          </cell>
        </row>
        <row r="157">
          <cell r="A157">
            <v>10034</v>
          </cell>
          <cell r="C157">
            <v>4</v>
          </cell>
          <cell r="E157">
            <v>0</v>
          </cell>
          <cell r="H157">
            <v>0</v>
          </cell>
          <cell r="I157">
            <v>0</v>
          </cell>
          <cell r="J157">
            <v>0</v>
          </cell>
          <cell r="L157">
            <v>0</v>
          </cell>
        </row>
        <row r="158">
          <cell r="A158">
            <v>10035</v>
          </cell>
          <cell r="C158">
            <v>5</v>
          </cell>
          <cell r="E158">
            <v>0</v>
          </cell>
          <cell r="H158">
            <v>0</v>
          </cell>
          <cell r="I158">
            <v>0</v>
          </cell>
          <cell r="J158">
            <v>0</v>
          </cell>
          <cell r="L158">
            <v>0</v>
          </cell>
        </row>
        <row r="159">
          <cell r="A159">
            <v>10036</v>
          </cell>
          <cell r="C159">
            <v>6</v>
          </cell>
          <cell r="E159">
            <v>0</v>
          </cell>
          <cell r="H159">
            <v>0</v>
          </cell>
          <cell r="I159">
            <v>0</v>
          </cell>
          <cell r="J159">
            <v>0</v>
          </cell>
          <cell r="L159">
            <v>0</v>
          </cell>
        </row>
        <row r="160">
          <cell r="A160">
            <v>10037</v>
          </cell>
          <cell r="C160">
            <v>7</v>
          </cell>
          <cell r="E160">
            <v>0</v>
          </cell>
          <cell r="H160">
            <v>0</v>
          </cell>
          <cell r="I160">
            <v>0</v>
          </cell>
          <cell r="J160">
            <v>0</v>
          </cell>
          <cell r="L160">
            <v>0</v>
          </cell>
        </row>
        <row r="161">
          <cell r="L161">
            <v>12990</v>
          </cell>
        </row>
        <row r="163">
          <cell r="C163" t="str">
            <v>D.</v>
          </cell>
          <cell r="E163" t="str">
            <v>Jumlah ( A + B + C )</v>
          </cell>
          <cell r="L163">
            <v>298580</v>
          </cell>
        </row>
        <row r="164">
          <cell r="C164" t="str">
            <v>E.</v>
          </cell>
          <cell r="E164" t="str">
            <v>Biaya Umum dan Keuntungan (</v>
          </cell>
          <cell r="H164">
            <v>0</v>
          </cell>
          <cell r="I164" t="str">
            <v>% x D )</v>
          </cell>
          <cell r="L164">
            <v>0</v>
          </cell>
        </row>
        <row r="165">
          <cell r="A165">
            <v>2.2000000000000002</v>
          </cell>
          <cell r="C165" t="str">
            <v>F.</v>
          </cell>
          <cell r="E165" t="str">
            <v>Harga Satuan</v>
          </cell>
          <cell r="G165" t="str">
            <v>( D + E )</v>
          </cell>
          <cell r="L165">
            <v>298580</v>
          </cell>
        </row>
        <row r="167">
          <cell r="K167">
            <v>0</v>
          </cell>
        </row>
        <row r="168">
          <cell r="K168">
            <v>0</v>
          </cell>
        </row>
        <row r="169">
          <cell r="J169" t="str">
            <v>Jakarta, 18 September 2003</v>
          </cell>
        </row>
        <row r="170">
          <cell r="J170" t="str">
            <v>PT. BRANTAS ABIPRAYA (Persero)</v>
          </cell>
        </row>
        <row r="177">
          <cell r="J177" t="str">
            <v>H. SOETRISNO ARIFIN ME,MM</v>
          </cell>
        </row>
        <row r="178">
          <cell r="J178" t="str">
            <v>Direktur Operasi Wilayah II</v>
          </cell>
        </row>
        <row r="179">
          <cell r="A179">
            <v>4</v>
          </cell>
          <cell r="C179" t="str">
            <v>LAMPIRAN 2 PENAWARAN</v>
          </cell>
        </row>
        <row r="180">
          <cell r="C180" t="str">
            <v>ANALISA HARGA SATUAN MATA PEMBAYARAN UTAMA</v>
          </cell>
        </row>
        <row r="183">
          <cell r="A183">
            <v>10040</v>
          </cell>
          <cell r="C183" t="str">
            <v>NAMA PESERTA LELANG</v>
          </cell>
          <cell r="F183" t="str">
            <v>:</v>
          </cell>
          <cell r="G183" t="str">
            <v>PT. BRANTAS ABIPRAYA (Persero)</v>
          </cell>
        </row>
        <row r="184">
          <cell r="A184">
            <v>10040</v>
          </cell>
          <cell r="C184" t="str">
            <v>NO. MATA PEMBAYARAN</v>
          </cell>
          <cell r="F184" t="str">
            <v>:</v>
          </cell>
          <cell r="G184" t="str">
            <v>2.3 (2)</v>
          </cell>
        </row>
        <row r="185">
          <cell r="A185">
            <v>10040</v>
          </cell>
          <cell r="C185" t="str">
            <v>JENIS PEKERJAAN</v>
          </cell>
          <cell r="F185" t="str">
            <v>:</v>
          </cell>
          <cell r="G185" t="str">
            <v>Gorong-gorong Pipa Beton Bertulang, dia. dalam  45-75 cm</v>
          </cell>
        </row>
        <row r="186">
          <cell r="A186">
            <v>10040</v>
          </cell>
          <cell r="C186" t="str">
            <v>SATUAN PENGUKURAN</v>
          </cell>
          <cell r="F186" t="str">
            <v>:</v>
          </cell>
          <cell r="G186" t="str">
            <v>M1</v>
          </cell>
        </row>
        <row r="187">
          <cell r="A187">
            <v>10040</v>
          </cell>
          <cell r="C187" t="str">
            <v>PERKIRAAN KUANTITAS</v>
          </cell>
          <cell r="F187" t="str">
            <v>:</v>
          </cell>
          <cell r="G187">
            <v>44</v>
          </cell>
        </row>
        <row r="188">
          <cell r="C188" t="str">
            <v>PEKERJAAN</v>
          </cell>
        </row>
        <row r="189">
          <cell r="A189">
            <v>10040</v>
          </cell>
          <cell r="C189" t="str">
            <v>PRODUKSI HARIAN / JAM(*)</v>
          </cell>
          <cell r="F189" t="str">
            <v>:</v>
          </cell>
          <cell r="G189">
            <v>4.9800000000000004</v>
          </cell>
          <cell r="H189" t="str">
            <v>/jam</v>
          </cell>
        </row>
        <row r="191">
          <cell r="C191" t="str">
            <v>No.</v>
          </cell>
          <cell r="D191" t="str">
            <v>Uraian</v>
          </cell>
          <cell r="H191" t="str">
            <v>Satuan</v>
          </cell>
          <cell r="I191" t="str">
            <v>Kuantitas</v>
          </cell>
          <cell r="J191" t="str">
            <v>Biaya Satuan</v>
          </cell>
          <cell r="L191" t="str">
            <v>Jumlah</v>
          </cell>
        </row>
        <row r="192">
          <cell r="J192" t="str">
            <v>(Rp.)</v>
          </cell>
          <cell r="L192" t="str">
            <v>(Rp./ Satuan)</v>
          </cell>
        </row>
        <row r="194">
          <cell r="C194" t="str">
            <v>A.</v>
          </cell>
          <cell r="E194" t="str">
            <v>Tenaga Kerja</v>
          </cell>
        </row>
        <row r="195">
          <cell r="A195">
            <v>10041</v>
          </cell>
          <cell r="C195">
            <v>1</v>
          </cell>
          <cell r="E195" t="str">
            <v>Mandor</v>
          </cell>
          <cell r="H195" t="str">
            <v>hour</v>
          </cell>
          <cell r="I195">
            <v>0.20080000000000001</v>
          </cell>
          <cell r="J195">
            <v>7100</v>
          </cell>
          <cell r="L195">
            <v>1425</v>
          </cell>
        </row>
        <row r="196">
          <cell r="A196">
            <v>10042</v>
          </cell>
          <cell r="C196">
            <v>2</v>
          </cell>
          <cell r="E196" t="str">
            <v>Tukang</v>
          </cell>
          <cell r="H196" t="str">
            <v>hour</v>
          </cell>
          <cell r="I196">
            <v>0.40160000000000001</v>
          </cell>
          <cell r="J196">
            <v>5000</v>
          </cell>
          <cell r="L196">
            <v>2008</v>
          </cell>
        </row>
        <row r="197">
          <cell r="A197">
            <v>10043</v>
          </cell>
          <cell r="C197">
            <v>3</v>
          </cell>
          <cell r="E197" t="str">
            <v>Pekerja biasa</v>
          </cell>
          <cell r="H197" t="str">
            <v>hour</v>
          </cell>
          <cell r="I197">
            <v>1.2048000000000001</v>
          </cell>
          <cell r="J197">
            <v>4000</v>
          </cell>
          <cell r="L197">
            <v>4819</v>
          </cell>
        </row>
        <row r="198">
          <cell r="A198">
            <v>10044</v>
          </cell>
          <cell r="C198">
            <v>4</v>
          </cell>
          <cell r="E198">
            <v>0</v>
          </cell>
          <cell r="H198">
            <v>0</v>
          </cell>
          <cell r="I198">
            <v>0</v>
          </cell>
          <cell r="J198">
            <v>0</v>
          </cell>
          <cell r="L198">
            <v>0</v>
          </cell>
        </row>
        <row r="199">
          <cell r="A199">
            <v>10045</v>
          </cell>
          <cell r="C199">
            <v>5</v>
          </cell>
          <cell r="E199">
            <v>0</v>
          </cell>
          <cell r="H199">
            <v>0</v>
          </cell>
          <cell r="I199">
            <v>0</v>
          </cell>
          <cell r="J199">
            <v>0</v>
          </cell>
          <cell r="L199">
            <v>0</v>
          </cell>
        </row>
        <row r="200">
          <cell r="A200">
            <v>10046</v>
          </cell>
          <cell r="C200">
            <v>6</v>
          </cell>
          <cell r="E200">
            <v>0</v>
          </cell>
          <cell r="H200">
            <v>0</v>
          </cell>
          <cell r="I200">
            <v>0</v>
          </cell>
          <cell r="J200">
            <v>0</v>
          </cell>
          <cell r="L200">
            <v>0</v>
          </cell>
        </row>
        <row r="201">
          <cell r="A201">
            <v>10047</v>
          </cell>
          <cell r="C201">
            <v>7</v>
          </cell>
          <cell r="E201">
            <v>0</v>
          </cell>
          <cell r="H201">
            <v>0</v>
          </cell>
          <cell r="I201">
            <v>0</v>
          </cell>
          <cell r="J201">
            <v>0</v>
          </cell>
          <cell r="L201">
            <v>0</v>
          </cell>
        </row>
        <row r="202">
          <cell r="L202">
            <v>8252</v>
          </cell>
        </row>
        <row r="203">
          <cell r="C203" t="str">
            <v>B.</v>
          </cell>
          <cell r="E203" t="str">
            <v>Bahan-bahan</v>
          </cell>
        </row>
        <row r="204">
          <cell r="A204">
            <v>10041</v>
          </cell>
          <cell r="C204">
            <v>1</v>
          </cell>
          <cell r="E204" t="str">
            <v>Ready Mixed Concrete Type K-300</v>
          </cell>
          <cell r="H204" t="str">
            <v>m3</v>
          </cell>
          <cell r="I204">
            <v>0.16930000000000001</v>
          </cell>
          <cell r="J204">
            <v>435000</v>
          </cell>
          <cell r="L204">
            <v>73645</v>
          </cell>
        </row>
        <row r="205">
          <cell r="A205">
            <v>10042</v>
          </cell>
          <cell r="C205">
            <v>2</v>
          </cell>
          <cell r="E205" t="str">
            <v>Baja Tulangan polos U24</v>
          </cell>
          <cell r="H205" t="str">
            <v>kg</v>
          </cell>
          <cell r="I205">
            <v>18.6265</v>
          </cell>
          <cell r="J205">
            <v>3400</v>
          </cell>
          <cell r="L205">
            <v>63330</v>
          </cell>
        </row>
        <row r="206">
          <cell r="A206">
            <v>10043</v>
          </cell>
          <cell r="C206">
            <v>3</v>
          </cell>
          <cell r="E206" t="str">
            <v>Pasir Urug</v>
          </cell>
          <cell r="H206" t="str">
            <v>m3</v>
          </cell>
          <cell r="I206">
            <v>0.1575</v>
          </cell>
          <cell r="J206">
            <v>60000</v>
          </cell>
          <cell r="L206">
            <v>9450</v>
          </cell>
        </row>
        <row r="207">
          <cell r="A207">
            <v>10044</v>
          </cell>
          <cell r="C207">
            <v>4</v>
          </cell>
          <cell r="E207" t="str">
            <v>Form Baja  75-120 cm dia.</v>
          </cell>
          <cell r="H207" t="str">
            <v>m2</v>
          </cell>
          <cell r="I207">
            <v>2.1399999999999999E-2</v>
          </cell>
          <cell r="J207">
            <v>950000</v>
          </cell>
          <cell r="L207">
            <v>20330</v>
          </cell>
        </row>
        <row r="208">
          <cell r="A208">
            <v>10045</v>
          </cell>
          <cell r="C208">
            <v>5</v>
          </cell>
          <cell r="E208">
            <v>0</v>
          </cell>
          <cell r="H208">
            <v>0</v>
          </cell>
          <cell r="I208">
            <v>0</v>
          </cell>
          <cell r="J208">
            <v>0</v>
          </cell>
          <cell r="L208">
            <v>0</v>
          </cell>
        </row>
        <row r="209">
          <cell r="A209">
            <v>10046</v>
          </cell>
          <cell r="C209">
            <v>6</v>
          </cell>
          <cell r="E209">
            <v>0</v>
          </cell>
          <cell r="H209">
            <v>0</v>
          </cell>
          <cell r="I209">
            <v>0</v>
          </cell>
          <cell r="J209">
            <v>0</v>
          </cell>
          <cell r="L209">
            <v>0</v>
          </cell>
        </row>
        <row r="210">
          <cell r="A210">
            <v>10047</v>
          </cell>
          <cell r="C210">
            <v>7</v>
          </cell>
          <cell r="E210">
            <v>0</v>
          </cell>
          <cell r="H210">
            <v>0</v>
          </cell>
          <cell r="I210">
            <v>0</v>
          </cell>
          <cell r="J210">
            <v>0</v>
          </cell>
          <cell r="L210">
            <v>0</v>
          </cell>
        </row>
        <row r="211">
          <cell r="L211">
            <v>166755</v>
          </cell>
        </row>
        <row r="212">
          <cell r="C212" t="str">
            <v>C.</v>
          </cell>
          <cell r="E212" t="str">
            <v>Peralatan + Bahan Bakar</v>
          </cell>
        </row>
        <row r="213">
          <cell r="A213">
            <v>10041</v>
          </cell>
          <cell r="C213">
            <v>1</v>
          </cell>
          <cell r="E213" t="str">
            <v>Tamper 80 kg</v>
          </cell>
          <cell r="H213" t="str">
            <v>Hr</v>
          </cell>
          <cell r="I213">
            <v>0.20080000000000001</v>
          </cell>
          <cell r="J213">
            <v>13240</v>
          </cell>
          <cell r="L213">
            <v>2658</v>
          </cell>
        </row>
        <row r="214">
          <cell r="A214">
            <v>10042</v>
          </cell>
          <cell r="C214">
            <v>2</v>
          </cell>
          <cell r="E214" t="str">
            <v>Dump Truck, 12 t</v>
          </cell>
          <cell r="H214" t="str">
            <v>Hr</v>
          </cell>
          <cell r="I214">
            <v>0.74619999999999997</v>
          </cell>
          <cell r="J214">
            <v>89600</v>
          </cell>
          <cell r="L214">
            <v>66859</v>
          </cell>
        </row>
        <row r="215">
          <cell r="A215">
            <v>10043</v>
          </cell>
          <cell r="C215">
            <v>3</v>
          </cell>
          <cell r="E215" t="str">
            <v>Alat bantu</v>
          </cell>
          <cell r="H215" t="str">
            <v>ls</v>
          </cell>
          <cell r="I215">
            <v>1</v>
          </cell>
          <cell r="J215">
            <v>212</v>
          </cell>
          <cell r="L215">
            <v>212</v>
          </cell>
        </row>
        <row r="216">
          <cell r="A216">
            <v>10044</v>
          </cell>
          <cell r="C216">
            <v>4</v>
          </cell>
          <cell r="E216">
            <v>0</v>
          </cell>
          <cell r="H216">
            <v>0</v>
          </cell>
          <cell r="I216">
            <v>0</v>
          </cell>
          <cell r="J216">
            <v>0</v>
          </cell>
          <cell r="L216">
            <v>0</v>
          </cell>
        </row>
        <row r="217">
          <cell r="A217">
            <v>10045</v>
          </cell>
          <cell r="C217">
            <v>5</v>
          </cell>
          <cell r="E217">
            <v>0</v>
          </cell>
          <cell r="H217">
            <v>0</v>
          </cell>
          <cell r="I217">
            <v>0</v>
          </cell>
          <cell r="J217">
            <v>0</v>
          </cell>
          <cell r="L217">
            <v>0</v>
          </cell>
        </row>
        <row r="218">
          <cell r="A218">
            <v>10046</v>
          </cell>
          <cell r="C218">
            <v>6</v>
          </cell>
          <cell r="E218">
            <v>0</v>
          </cell>
          <cell r="H218">
            <v>0</v>
          </cell>
          <cell r="I218">
            <v>0</v>
          </cell>
          <cell r="J218">
            <v>0</v>
          </cell>
          <cell r="L218">
            <v>0</v>
          </cell>
        </row>
        <row r="219">
          <cell r="A219">
            <v>10047</v>
          </cell>
          <cell r="C219">
            <v>7</v>
          </cell>
          <cell r="E219">
            <v>0</v>
          </cell>
          <cell r="H219">
            <v>0</v>
          </cell>
          <cell r="I219">
            <v>0</v>
          </cell>
          <cell r="J219">
            <v>0</v>
          </cell>
          <cell r="L219">
            <v>0</v>
          </cell>
        </row>
        <row r="220">
          <cell r="L220">
            <v>69729</v>
          </cell>
        </row>
        <row r="222">
          <cell r="C222" t="str">
            <v>D.</v>
          </cell>
          <cell r="E222" t="str">
            <v>Jumlah ( A + B + C )</v>
          </cell>
          <cell r="L222">
            <v>244736</v>
          </cell>
        </row>
        <row r="223">
          <cell r="C223" t="str">
            <v>E.</v>
          </cell>
          <cell r="E223" t="str">
            <v>Biaya Umum dan Keuntungan (</v>
          </cell>
          <cell r="H223">
            <v>0</v>
          </cell>
          <cell r="I223" t="str">
            <v>% x D )</v>
          </cell>
          <cell r="L223">
            <v>0</v>
          </cell>
        </row>
        <row r="224">
          <cell r="A224" t="str">
            <v>2.3 (2)</v>
          </cell>
          <cell r="C224" t="str">
            <v>F.</v>
          </cell>
          <cell r="E224" t="str">
            <v>Harga Satuan</v>
          </cell>
          <cell r="G224" t="str">
            <v>( D + E )</v>
          </cell>
          <cell r="L224">
            <v>244736</v>
          </cell>
        </row>
        <row r="226">
          <cell r="K226">
            <v>0</v>
          </cell>
        </row>
        <row r="227">
          <cell r="K227">
            <v>0</v>
          </cell>
        </row>
        <row r="228">
          <cell r="J228" t="str">
            <v>Jakarta, 18 September 2003</v>
          </cell>
        </row>
        <row r="229">
          <cell r="J229" t="str">
            <v>PT. BRANTAS ABIPRAYA (Persero)</v>
          </cell>
        </row>
        <row r="236">
          <cell r="J236" t="str">
            <v>H. SOETRISNO ARIFIN ME,MM</v>
          </cell>
        </row>
        <row r="237">
          <cell r="J237" t="str">
            <v>Direktur Operasi Wilayah II</v>
          </cell>
        </row>
        <row r="238">
          <cell r="A238">
            <v>5</v>
          </cell>
          <cell r="C238" t="str">
            <v>LAMPIRAN 2 PENAWARAN</v>
          </cell>
        </row>
        <row r="239">
          <cell r="C239" t="str">
            <v>ANALISA HARGA SATUAN MATA PEMBAYARAN UTAMA</v>
          </cell>
        </row>
        <row r="242">
          <cell r="A242">
            <v>10050</v>
          </cell>
          <cell r="C242" t="str">
            <v>NAMA PESERTA LELANG</v>
          </cell>
          <cell r="F242" t="str">
            <v>:</v>
          </cell>
          <cell r="G242" t="str">
            <v>PT. BRANTAS ABIPRAYA (Persero)</v>
          </cell>
        </row>
        <row r="243">
          <cell r="A243">
            <v>10050</v>
          </cell>
          <cell r="C243" t="str">
            <v>NO. MATA PEMBAYARAN</v>
          </cell>
          <cell r="F243" t="str">
            <v>:</v>
          </cell>
          <cell r="G243" t="str">
            <v>2.3 (3)</v>
          </cell>
        </row>
        <row r="244">
          <cell r="A244">
            <v>10050</v>
          </cell>
          <cell r="C244" t="str">
            <v>JENIS PEKERJAAN</v>
          </cell>
          <cell r="F244" t="str">
            <v>:</v>
          </cell>
          <cell r="G244" t="str">
            <v>Gorong-gorong Pipa Beton Bertulang, dia. dalam  75-120 cm</v>
          </cell>
        </row>
        <row r="245">
          <cell r="A245">
            <v>10050</v>
          </cell>
          <cell r="C245" t="str">
            <v>SATUAN PENGUKURAN</v>
          </cell>
          <cell r="F245" t="str">
            <v>:</v>
          </cell>
          <cell r="G245" t="str">
            <v>M1</v>
          </cell>
        </row>
        <row r="246">
          <cell r="A246">
            <v>10050</v>
          </cell>
          <cell r="C246" t="str">
            <v>PERKIRAAN KUANTITAS</v>
          </cell>
          <cell r="F246" t="str">
            <v>:</v>
          </cell>
          <cell r="G246">
            <v>176</v>
          </cell>
        </row>
        <row r="247">
          <cell r="C247" t="str">
            <v>PEKERJAAN</v>
          </cell>
        </row>
        <row r="248">
          <cell r="A248">
            <v>10050</v>
          </cell>
          <cell r="C248" t="str">
            <v>PRODUKSI HARIAN / JAM(*)</v>
          </cell>
          <cell r="F248" t="str">
            <v>:</v>
          </cell>
          <cell r="G248">
            <v>4.9800000000000004</v>
          </cell>
          <cell r="H248" t="str">
            <v>/jam</v>
          </cell>
        </row>
        <row r="250">
          <cell r="C250" t="str">
            <v>No.</v>
          </cell>
          <cell r="D250" t="str">
            <v>Uraian</v>
          </cell>
          <cell r="H250" t="str">
            <v>Satuan</v>
          </cell>
          <cell r="I250" t="str">
            <v>Kuantitas</v>
          </cell>
          <cell r="J250" t="str">
            <v>Biaya Satuan</v>
          </cell>
          <cell r="L250" t="str">
            <v>Jumlah</v>
          </cell>
        </row>
        <row r="251">
          <cell r="J251" t="str">
            <v>(Rp.)</v>
          </cell>
          <cell r="L251" t="str">
            <v>(Rp./ Satuan)</v>
          </cell>
        </row>
        <row r="253">
          <cell r="C253" t="str">
            <v>A.</v>
          </cell>
          <cell r="E253" t="str">
            <v>Tenaga Kerja</v>
          </cell>
        </row>
        <row r="254">
          <cell r="A254">
            <v>10051</v>
          </cell>
          <cell r="C254">
            <v>1</v>
          </cell>
          <cell r="E254" t="str">
            <v>Mandor</v>
          </cell>
          <cell r="H254" t="str">
            <v>hour</v>
          </cell>
          <cell r="I254">
            <v>0.20080000000000001</v>
          </cell>
          <cell r="J254">
            <v>7100</v>
          </cell>
          <cell r="L254">
            <v>1425</v>
          </cell>
        </row>
        <row r="255">
          <cell r="A255">
            <v>10052</v>
          </cell>
          <cell r="C255">
            <v>2</v>
          </cell>
          <cell r="E255" t="str">
            <v>Tukang</v>
          </cell>
          <cell r="H255" t="str">
            <v>hour</v>
          </cell>
          <cell r="I255">
            <v>0.40160000000000001</v>
          </cell>
          <cell r="J255">
            <v>5000</v>
          </cell>
          <cell r="L255">
            <v>2008</v>
          </cell>
        </row>
        <row r="256">
          <cell r="A256">
            <v>10053</v>
          </cell>
          <cell r="C256">
            <v>3</v>
          </cell>
          <cell r="E256" t="str">
            <v>Pekerja biasa</v>
          </cell>
          <cell r="H256" t="str">
            <v>hour</v>
          </cell>
          <cell r="I256">
            <v>1.2048000000000001</v>
          </cell>
          <cell r="J256">
            <v>4000</v>
          </cell>
          <cell r="L256">
            <v>4819</v>
          </cell>
        </row>
        <row r="257">
          <cell r="A257">
            <v>10054</v>
          </cell>
          <cell r="C257">
            <v>4</v>
          </cell>
          <cell r="E257">
            <v>0</v>
          </cell>
          <cell r="H257">
            <v>0</v>
          </cell>
          <cell r="I257">
            <v>0</v>
          </cell>
          <cell r="J257">
            <v>0</v>
          </cell>
          <cell r="L257">
            <v>0</v>
          </cell>
        </row>
        <row r="258">
          <cell r="A258">
            <v>10055</v>
          </cell>
          <cell r="C258">
            <v>5</v>
          </cell>
          <cell r="E258">
            <v>0</v>
          </cell>
          <cell r="H258">
            <v>0</v>
          </cell>
          <cell r="I258">
            <v>0</v>
          </cell>
          <cell r="J258">
            <v>0</v>
          </cell>
          <cell r="L258">
            <v>0</v>
          </cell>
        </row>
        <row r="259">
          <cell r="A259">
            <v>10056</v>
          </cell>
          <cell r="C259">
            <v>6</v>
          </cell>
          <cell r="E259">
            <v>0</v>
          </cell>
          <cell r="H259">
            <v>0</v>
          </cell>
          <cell r="I259">
            <v>0</v>
          </cell>
          <cell r="J259">
            <v>0</v>
          </cell>
          <cell r="L259">
            <v>0</v>
          </cell>
        </row>
        <row r="260">
          <cell r="A260">
            <v>10057</v>
          </cell>
          <cell r="C260">
            <v>7</v>
          </cell>
          <cell r="E260">
            <v>0</v>
          </cell>
          <cell r="H260">
            <v>0</v>
          </cell>
          <cell r="I260">
            <v>0</v>
          </cell>
          <cell r="J260">
            <v>0</v>
          </cell>
          <cell r="L260">
            <v>0</v>
          </cell>
        </row>
        <row r="261">
          <cell r="L261">
            <v>8252</v>
          </cell>
        </row>
        <row r="262">
          <cell r="C262" t="str">
            <v>B.</v>
          </cell>
          <cell r="E262" t="str">
            <v>Bahan-bahan</v>
          </cell>
        </row>
        <row r="263">
          <cell r="A263">
            <v>10051</v>
          </cell>
          <cell r="C263">
            <v>1</v>
          </cell>
          <cell r="E263" t="str">
            <v>Ready Mixed Concrete Type K-300</v>
          </cell>
          <cell r="H263" t="str">
            <v>m3</v>
          </cell>
          <cell r="I263">
            <v>0.40479999999999999</v>
          </cell>
          <cell r="J263">
            <v>435000</v>
          </cell>
          <cell r="L263">
            <v>176088</v>
          </cell>
        </row>
        <row r="264">
          <cell r="A264">
            <v>10052</v>
          </cell>
          <cell r="C264">
            <v>2</v>
          </cell>
          <cell r="E264" t="str">
            <v>Baja Tulangan polos U24</v>
          </cell>
          <cell r="H264" t="str">
            <v>kg</v>
          </cell>
          <cell r="I264">
            <v>45</v>
          </cell>
          <cell r="J264">
            <v>3400</v>
          </cell>
          <cell r="L264">
            <v>153000</v>
          </cell>
        </row>
        <row r="265">
          <cell r="A265">
            <v>10053</v>
          </cell>
          <cell r="C265">
            <v>3</v>
          </cell>
          <cell r="E265" t="str">
            <v>Pasir Urug</v>
          </cell>
          <cell r="H265" t="str">
            <v>m3</v>
          </cell>
          <cell r="I265">
            <v>0.315</v>
          </cell>
          <cell r="J265">
            <v>60000</v>
          </cell>
          <cell r="L265">
            <v>18900</v>
          </cell>
        </row>
        <row r="266">
          <cell r="A266">
            <v>10054</v>
          </cell>
          <cell r="C266">
            <v>4</v>
          </cell>
          <cell r="E266" t="str">
            <v>Form Baja  75-120 cm dia.</v>
          </cell>
          <cell r="H266" t="str">
            <v>m2</v>
          </cell>
          <cell r="I266">
            <v>3.9399999999999998E-2</v>
          </cell>
          <cell r="J266">
            <v>950000</v>
          </cell>
          <cell r="L266">
            <v>37430</v>
          </cell>
        </row>
        <row r="267">
          <cell r="A267">
            <v>10055</v>
          </cell>
          <cell r="C267">
            <v>5</v>
          </cell>
          <cell r="E267">
            <v>0</v>
          </cell>
          <cell r="H267">
            <v>0</v>
          </cell>
          <cell r="I267">
            <v>0</v>
          </cell>
          <cell r="J267">
            <v>0</v>
          </cell>
          <cell r="L267">
            <v>0</v>
          </cell>
        </row>
        <row r="268">
          <cell r="A268">
            <v>10056</v>
          </cell>
          <cell r="C268">
            <v>6</v>
          </cell>
          <cell r="E268">
            <v>0</v>
          </cell>
          <cell r="H268">
            <v>0</v>
          </cell>
          <cell r="I268">
            <v>0</v>
          </cell>
          <cell r="J268">
            <v>0</v>
          </cell>
          <cell r="L268">
            <v>0</v>
          </cell>
        </row>
        <row r="269">
          <cell r="A269">
            <v>10057</v>
          </cell>
          <cell r="C269">
            <v>7</v>
          </cell>
          <cell r="E269">
            <v>0</v>
          </cell>
          <cell r="H269">
            <v>0</v>
          </cell>
          <cell r="I269">
            <v>0</v>
          </cell>
          <cell r="J269">
            <v>0</v>
          </cell>
          <cell r="L269">
            <v>0</v>
          </cell>
        </row>
        <row r="270">
          <cell r="L270">
            <v>385418</v>
          </cell>
        </row>
        <row r="271">
          <cell r="C271" t="str">
            <v>C.</v>
          </cell>
          <cell r="E271" t="str">
            <v>Peralatan + Bahan Bakar</v>
          </cell>
        </row>
        <row r="272">
          <cell r="A272">
            <v>10051</v>
          </cell>
          <cell r="C272">
            <v>1</v>
          </cell>
          <cell r="E272" t="str">
            <v>Tamper 80 kg</v>
          </cell>
          <cell r="H272" t="str">
            <v>Hr</v>
          </cell>
          <cell r="I272">
            <v>0.20080000000000001</v>
          </cell>
          <cell r="J272">
            <v>13240</v>
          </cell>
          <cell r="L272">
            <v>2658</v>
          </cell>
        </row>
        <row r="273">
          <cell r="A273">
            <v>10052</v>
          </cell>
          <cell r="C273">
            <v>2</v>
          </cell>
          <cell r="E273" t="str">
            <v>Dump Truck, 12 t</v>
          </cell>
          <cell r="H273" t="str">
            <v>Hr</v>
          </cell>
          <cell r="I273">
            <v>0.74619999999999997</v>
          </cell>
          <cell r="J273">
            <v>89600</v>
          </cell>
          <cell r="L273">
            <v>66859</v>
          </cell>
        </row>
        <row r="274">
          <cell r="A274">
            <v>10053</v>
          </cell>
          <cell r="C274">
            <v>3</v>
          </cell>
          <cell r="E274" t="str">
            <v>Alat bantu</v>
          </cell>
          <cell r="H274" t="str">
            <v>ls</v>
          </cell>
          <cell r="I274">
            <v>1</v>
          </cell>
          <cell r="J274">
            <v>212</v>
          </cell>
          <cell r="L274">
            <v>212</v>
          </cell>
        </row>
        <row r="275">
          <cell r="A275">
            <v>10054</v>
          </cell>
          <cell r="C275">
            <v>4</v>
          </cell>
          <cell r="E275">
            <v>0</v>
          </cell>
          <cell r="H275">
            <v>0</v>
          </cell>
          <cell r="I275">
            <v>0</v>
          </cell>
          <cell r="J275">
            <v>0</v>
          </cell>
          <cell r="L275">
            <v>0</v>
          </cell>
        </row>
        <row r="276">
          <cell r="A276">
            <v>10055</v>
          </cell>
          <cell r="C276">
            <v>5</v>
          </cell>
          <cell r="E276">
            <v>0</v>
          </cell>
          <cell r="H276">
            <v>0</v>
          </cell>
          <cell r="I276">
            <v>0</v>
          </cell>
          <cell r="J276">
            <v>0</v>
          </cell>
          <cell r="L276">
            <v>0</v>
          </cell>
        </row>
        <row r="277">
          <cell r="A277">
            <v>10056</v>
          </cell>
          <cell r="C277">
            <v>6</v>
          </cell>
          <cell r="E277">
            <v>0</v>
          </cell>
          <cell r="H277">
            <v>0</v>
          </cell>
          <cell r="I277">
            <v>0</v>
          </cell>
          <cell r="J277">
            <v>0</v>
          </cell>
          <cell r="L277">
            <v>0</v>
          </cell>
        </row>
        <row r="278">
          <cell r="A278">
            <v>10057</v>
          </cell>
          <cell r="C278">
            <v>7</v>
          </cell>
          <cell r="E278">
            <v>0</v>
          </cell>
          <cell r="H278">
            <v>0</v>
          </cell>
          <cell r="I278">
            <v>0</v>
          </cell>
          <cell r="J278">
            <v>0</v>
          </cell>
          <cell r="L278">
            <v>0</v>
          </cell>
        </row>
        <row r="279">
          <cell r="L279">
            <v>69729</v>
          </cell>
        </row>
        <row r="281">
          <cell r="C281" t="str">
            <v>D.</v>
          </cell>
          <cell r="E281" t="str">
            <v>Jumlah ( A + B + C )</v>
          </cell>
          <cell r="L281">
            <v>463399</v>
          </cell>
        </row>
        <row r="282">
          <cell r="C282" t="str">
            <v>E.</v>
          </cell>
          <cell r="E282" t="str">
            <v>Biaya Umum dan Keuntungan (</v>
          </cell>
          <cell r="H282">
            <v>0</v>
          </cell>
          <cell r="I282" t="str">
            <v>% x D )</v>
          </cell>
          <cell r="L282">
            <v>0</v>
          </cell>
        </row>
        <row r="283">
          <cell r="A283" t="str">
            <v>2.3 (3)</v>
          </cell>
          <cell r="C283" t="str">
            <v>F.</v>
          </cell>
          <cell r="E283" t="str">
            <v>Harga Satuan</v>
          </cell>
          <cell r="G283" t="str">
            <v>( D + E )</v>
          </cell>
          <cell r="L283">
            <v>463399</v>
          </cell>
        </row>
        <row r="285">
          <cell r="K285">
            <v>0</v>
          </cell>
        </row>
        <row r="286">
          <cell r="K286">
            <v>0</v>
          </cell>
        </row>
        <row r="287">
          <cell r="J287" t="str">
            <v>Jakarta, 18 September 2003</v>
          </cell>
        </row>
        <row r="288">
          <cell r="J288" t="str">
            <v>PT. BRANTAS ABIPRAYA (Persero)</v>
          </cell>
        </row>
        <row r="295">
          <cell r="J295" t="str">
            <v>H. SOETRISNO ARIFIN ME,MM</v>
          </cell>
        </row>
        <row r="296">
          <cell r="J296" t="str">
            <v>Direktur Operasi Wilayah II</v>
          </cell>
        </row>
        <row r="297">
          <cell r="A297">
            <v>6</v>
          </cell>
          <cell r="C297" t="str">
            <v>LAMPIRAN 2 PENAWARAN</v>
          </cell>
        </row>
        <row r="298">
          <cell r="C298" t="str">
            <v>ANALISA HARGA SATUAN MATA PEMBAYARAN UTAMA</v>
          </cell>
        </row>
        <row r="301">
          <cell r="A301">
            <v>10060</v>
          </cell>
          <cell r="C301" t="str">
            <v>NAMA PESERTA LELANG</v>
          </cell>
          <cell r="F301" t="str">
            <v>:</v>
          </cell>
          <cell r="G301" t="str">
            <v>PT. BRANTAS ABIPRAYA (Persero)</v>
          </cell>
        </row>
        <row r="302">
          <cell r="A302">
            <v>10060</v>
          </cell>
          <cell r="C302" t="str">
            <v>NO. MATA PEMBAYARAN</v>
          </cell>
          <cell r="F302" t="str">
            <v>:</v>
          </cell>
          <cell r="G302" t="str">
            <v>3.1 (1)</v>
          </cell>
        </row>
        <row r="303">
          <cell r="A303">
            <v>10060</v>
          </cell>
          <cell r="C303" t="str">
            <v>JENIS PEKERJAAN</v>
          </cell>
          <cell r="F303" t="str">
            <v>:</v>
          </cell>
          <cell r="G303" t="str">
            <v>Galian Biasa</v>
          </cell>
        </row>
        <row r="304">
          <cell r="A304">
            <v>10060</v>
          </cell>
          <cell r="C304" t="str">
            <v>SATUAN PENGUKURAN</v>
          </cell>
          <cell r="F304" t="str">
            <v>:</v>
          </cell>
          <cell r="G304" t="str">
            <v>M3</v>
          </cell>
        </row>
        <row r="305">
          <cell r="A305">
            <v>10060</v>
          </cell>
          <cell r="C305" t="str">
            <v>PERKIRAAN KUANTITAS</v>
          </cell>
          <cell r="F305" t="str">
            <v>:</v>
          </cell>
          <cell r="G305">
            <v>75196</v>
          </cell>
        </row>
        <row r="306">
          <cell r="C306" t="str">
            <v>PEKERJAAN</v>
          </cell>
        </row>
        <row r="307">
          <cell r="A307">
            <v>10060</v>
          </cell>
          <cell r="C307" t="str">
            <v>PRODUKSI HARIAN / JAM(*)</v>
          </cell>
          <cell r="F307" t="str">
            <v>:</v>
          </cell>
          <cell r="G307">
            <v>50.175999999999995</v>
          </cell>
          <cell r="H307" t="str">
            <v>/jam</v>
          </cell>
        </row>
        <row r="309">
          <cell r="C309" t="str">
            <v>No.</v>
          </cell>
          <cell r="D309" t="str">
            <v>Uraian</v>
          </cell>
          <cell r="H309" t="str">
            <v>Satuan</v>
          </cell>
          <cell r="I309" t="str">
            <v>Kuantitas</v>
          </cell>
          <cell r="J309" t="str">
            <v>Biaya Satuan</v>
          </cell>
          <cell r="L309" t="str">
            <v>Jumlah</v>
          </cell>
        </row>
        <row r="310">
          <cell r="J310" t="str">
            <v>(Rp.)</v>
          </cell>
          <cell r="L310" t="str">
            <v>(Rp./ Satuan)</v>
          </cell>
        </row>
        <row r="312">
          <cell r="C312" t="str">
            <v>A.</v>
          </cell>
          <cell r="E312" t="str">
            <v>Tenaga Kerja</v>
          </cell>
        </row>
        <row r="313">
          <cell r="A313">
            <v>10061</v>
          </cell>
          <cell r="C313">
            <v>1</v>
          </cell>
          <cell r="E313" t="str">
            <v>Mandor</v>
          </cell>
          <cell r="H313" t="str">
            <v>hour</v>
          </cell>
          <cell r="I313">
            <v>1.9900000000000001E-2</v>
          </cell>
          <cell r="J313">
            <v>7100</v>
          </cell>
          <cell r="L313">
            <v>141</v>
          </cell>
        </row>
        <row r="314">
          <cell r="A314">
            <v>10062</v>
          </cell>
          <cell r="C314">
            <v>2</v>
          </cell>
          <cell r="E314" t="str">
            <v>Pekerja biasa</v>
          </cell>
          <cell r="H314" t="str">
            <v>hour</v>
          </cell>
          <cell r="I314">
            <v>5.9700000000000003E-2</v>
          </cell>
          <cell r="J314">
            <v>4000</v>
          </cell>
          <cell r="L314">
            <v>238</v>
          </cell>
        </row>
        <row r="315">
          <cell r="A315">
            <v>10063</v>
          </cell>
          <cell r="C315">
            <v>3</v>
          </cell>
          <cell r="E315">
            <v>0</v>
          </cell>
          <cell r="H315">
            <v>0</v>
          </cell>
          <cell r="I315">
            <v>0</v>
          </cell>
          <cell r="J315">
            <v>0</v>
          </cell>
          <cell r="L315">
            <v>0</v>
          </cell>
        </row>
        <row r="316">
          <cell r="A316">
            <v>10064</v>
          </cell>
          <cell r="C316">
            <v>4</v>
          </cell>
          <cell r="E316">
            <v>0</v>
          </cell>
          <cell r="H316">
            <v>0</v>
          </cell>
          <cell r="I316">
            <v>0</v>
          </cell>
          <cell r="J316">
            <v>0</v>
          </cell>
          <cell r="L316">
            <v>0</v>
          </cell>
        </row>
        <row r="317">
          <cell r="A317">
            <v>10065</v>
          </cell>
          <cell r="C317">
            <v>5</v>
          </cell>
          <cell r="E317">
            <v>0</v>
          </cell>
          <cell r="H317">
            <v>0</v>
          </cell>
          <cell r="I317">
            <v>0</v>
          </cell>
          <cell r="J317">
            <v>0</v>
          </cell>
          <cell r="L317">
            <v>0</v>
          </cell>
        </row>
        <row r="318">
          <cell r="A318">
            <v>10066</v>
          </cell>
          <cell r="C318">
            <v>6</v>
          </cell>
          <cell r="E318">
            <v>0</v>
          </cell>
          <cell r="H318">
            <v>0</v>
          </cell>
          <cell r="I318">
            <v>0</v>
          </cell>
          <cell r="J318">
            <v>0</v>
          </cell>
          <cell r="L318">
            <v>0</v>
          </cell>
        </row>
        <row r="319">
          <cell r="A319">
            <v>10067</v>
          </cell>
          <cell r="C319">
            <v>7</v>
          </cell>
          <cell r="E319">
            <v>0</v>
          </cell>
          <cell r="H319">
            <v>0</v>
          </cell>
          <cell r="I319">
            <v>0</v>
          </cell>
          <cell r="J319">
            <v>0</v>
          </cell>
          <cell r="L319">
            <v>0</v>
          </cell>
        </row>
        <row r="320">
          <cell r="L320">
            <v>379</v>
          </cell>
        </row>
        <row r="321">
          <cell r="C321" t="str">
            <v>B.</v>
          </cell>
          <cell r="E321" t="str">
            <v>Bahan-bahan</v>
          </cell>
        </row>
        <row r="322">
          <cell r="A322">
            <v>10061</v>
          </cell>
          <cell r="C322">
            <v>1</v>
          </cell>
          <cell r="E322">
            <v>0</v>
          </cell>
          <cell r="H322">
            <v>0</v>
          </cell>
          <cell r="I322">
            <v>0</v>
          </cell>
          <cell r="J322">
            <v>0</v>
          </cell>
          <cell r="L322">
            <v>0</v>
          </cell>
        </row>
        <row r="323">
          <cell r="A323">
            <v>10062</v>
          </cell>
          <cell r="C323">
            <v>2</v>
          </cell>
          <cell r="E323">
            <v>0</v>
          </cell>
          <cell r="H323">
            <v>0</v>
          </cell>
          <cell r="I323">
            <v>0</v>
          </cell>
          <cell r="J323">
            <v>0</v>
          </cell>
          <cell r="L323">
            <v>0</v>
          </cell>
        </row>
        <row r="324">
          <cell r="A324">
            <v>10063</v>
          </cell>
          <cell r="C324">
            <v>3</v>
          </cell>
          <cell r="E324">
            <v>0</v>
          </cell>
          <cell r="H324">
            <v>0</v>
          </cell>
          <cell r="I324">
            <v>0</v>
          </cell>
          <cell r="J324">
            <v>0</v>
          </cell>
          <cell r="L324">
            <v>0</v>
          </cell>
        </row>
        <row r="325">
          <cell r="A325">
            <v>10064</v>
          </cell>
          <cell r="C325">
            <v>4</v>
          </cell>
          <cell r="E325">
            <v>0</v>
          </cell>
          <cell r="H325">
            <v>0</v>
          </cell>
          <cell r="I325">
            <v>0</v>
          </cell>
          <cell r="J325">
            <v>0</v>
          </cell>
          <cell r="L325">
            <v>0</v>
          </cell>
        </row>
        <row r="326">
          <cell r="A326">
            <v>10065</v>
          </cell>
          <cell r="C326">
            <v>5</v>
          </cell>
          <cell r="E326">
            <v>0</v>
          </cell>
          <cell r="H326">
            <v>0</v>
          </cell>
          <cell r="I326">
            <v>0</v>
          </cell>
          <cell r="J326">
            <v>0</v>
          </cell>
          <cell r="L326">
            <v>0</v>
          </cell>
        </row>
        <row r="327">
          <cell r="A327">
            <v>10066</v>
          </cell>
          <cell r="C327">
            <v>6</v>
          </cell>
          <cell r="E327">
            <v>0</v>
          </cell>
          <cell r="H327">
            <v>0</v>
          </cell>
          <cell r="I327">
            <v>0</v>
          </cell>
          <cell r="J327">
            <v>0</v>
          </cell>
          <cell r="L327">
            <v>0</v>
          </cell>
        </row>
        <row r="328">
          <cell r="A328">
            <v>10067</v>
          </cell>
          <cell r="C328">
            <v>7</v>
          </cell>
          <cell r="E328">
            <v>0</v>
          </cell>
          <cell r="H328">
            <v>0</v>
          </cell>
          <cell r="I328">
            <v>0</v>
          </cell>
          <cell r="J328">
            <v>0</v>
          </cell>
          <cell r="L328">
            <v>0</v>
          </cell>
        </row>
        <row r="329">
          <cell r="L329">
            <v>0</v>
          </cell>
        </row>
        <row r="330">
          <cell r="C330" t="str">
            <v>C.</v>
          </cell>
          <cell r="E330" t="str">
            <v>Peralatan + Bahan Bakar</v>
          </cell>
        </row>
        <row r="331">
          <cell r="A331">
            <v>10061</v>
          </cell>
          <cell r="C331">
            <v>1</v>
          </cell>
          <cell r="E331" t="str">
            <v>Excavator, 0.70 m3</v>
          </cell>
          <cell r="H331" t="str">
            <v>Hr</v>
          </cell>
          <cell r="I331">
            <v>1.8200000000000001E-2</v>
          </cell>
          <cell r="J331">
            <v>180470</v>
          </cell>
          <cell r="L331">
            <v>3284</v>
          </cell>
        </row>
        <row r="332">
          <cell r="A332">
            <v>10062</v>
          </cell>
          <cell r="C332">
            <v>2</v>
          </cell>
          <cell r="E332" t="str">
            <v>Dump Truck, 12 t</v>
          </cell>
          <cell r="H332" t="str">
            <v>Hr</v>
          </cell>
          <cell r="I332">
            <v>6.5000000000000002E-2</v>
          </cell>
          <cell r="J332">
            <v>89600</v>
          </cell>
          <cell r="L332">
            <v>5824</v>
          </cell>
        </row>
        <row r="333">
          <cell r="A333">
            <v>10063</v>
          </cell>
          <cell r="C333">
            <v>3</v>
          </cell>
          <cell r="E333">
            <v>0</v>
          </cell>
          <cell r="H333">
            <v>0</v>
          </cell>
          <cell r="I333">
            <v>0</v>
          </cell>
          <cell r="J333">
            <v>0</v>
          </cell>
          <cell r="L333">
            <v>0</v>
          </cell>
        </row>
        <row r="334">
          <cell r="A334">
            <v>10064</v>
          </cell>
          <cell r="C334">
            <v>4</v>
          </cell>
          <cell r="E334">
            <v>0</v>
          </cell>
          <cell r="H334">
            <v>0</v>
          </cell>
          <cell r="I334">
            <v>0</v>
          </cell>
          <cell r="J334">
            <v>0</v>
          </cell>
          <cell r="L334">
            <v>0</v>
          </cell>
        </row>
        <row r="335">
          <cell r="A335">
            <v>10065</v>
          </cell>
          <cell r="C335">
            <v>5</v>
          </cell>
          <cell r="E335">
            <v>0</v>
          </cell>
          <cell r="H335">
            <v>0</v>
          </cell>
          <cell r="I335">
            <v>0</v>
          </cell>
          <cell r="J335">
            <v>0</v>
          </cell>
          <cell r="L335">
            <v>0</v>
          </cell>
        </row>
        <row r="336">
          <cell r="A336">
            <v>10066</v>
          </cell>
          <cell r="C336">
            <v>6</v>
          </cell>
          <cell r="E336">
            <v>0</v>
          </cell>
          <cell r="H336">
            <v>0</v>
          </cell>
          <cell r="I336">
            <v>0</v>
          </cell>
          <cell r="J336">
            <v>0</v>
          </cell>
          <cell r="L336">
            <v>0</v>
          </cell>
        </row>
        <row r="337">
          <cell r="A337">
            <v>10067</v>
          </cell>
          <cell r="C337">
            <v>7</v>
          </cell>
          <cell r="E337">
            <v>0</v>
          </cell>
          <cell r="H337">
            <v>0</v>
          </cell>
          <cell r="I337">
            <v>0</v>
          </cell>
          <cell r="J337">
            <v>0</v>
          </cell>
          <cell r="L337">
            <v>0</v>
          </cell>
        </row>
        <row r="338">
          <cell r="L338">
            <v>9108</v>
          </cell>
        </row>
        <row r="340">
          <cell r="C340" t="str">
            <v>D.</v>
          </cell>
          <cell r="E340" t="str">
            <v>Jumlah ( A + B + C )</v>
          </cell>
          <cell r="L340">
            <v>9487</v>
          </cell>
        </row>
        <row r="341">
          <cell r="C341" t="str">
            <v>E.</v>
          </cell>
          <cell r="E341" t="str">
            <v>Biaya Umum dan Keuntungan (</v>
          </cell>
          <cell r="H341">
            <v>0</v>
          </cell>
          <cell r="I341" t="str">
            <v>% x D )</v>
          </cell>
          <cell r="L341">
            <v>0</v>
          </cell>
        </row>
        <row r="342">
          <cell r="A342" t="str">
            <v>3.1 (1)</v>
          </cell>
          <cell r="C342" t="str">
            <v>F.</v>
          </cell>
          <cell r="E342" t="str">
            <v>Harga Satuan</v>
          </cell>
          <cell r="G342" t="str">
            <v>( D + E )</v>
          </cell>
          <cell r="L342">
            <v>9487</v>
          </cell>
        </row>
        <row r="344">
          <cell r="K344">
            <v>0</v>
          </cell>
        </row>
        <row r="345">
          <cell r="K345">
            <v>0</v>
          </cell>
        </row>
        <row r="346">
          <cell r="J346" t="str">
            <v>Jakarta, 18 September 2003</v>
          </cell>
        </row>
        <row r="347">
          <cell r="J347" t="str">
            <v>PT. BRANTAS ABIPRAYA (Persero)</v>
          </cell>
        </row>
        <row r="354">
          <cell r="J354" t="str">
            <v>H. SOETRISNO ARIFIN ME,MM</v>
          </cell>
        </row>
        <row r="355">
          <cell r="J355" t="str">
            <v>Direktur Operasi Wilayah II</v>
          </cell>
        </row>
        <row r="356">
          <cell r="A356">
            <v>7</v>
          </cell>
          <cell r="C356" t="str">
            <v>LAMPIRAN 2 PENAWARAN</v>
          </cell>
        </row>
        <row r="357">
          <cell r="C357" t="str">
            <v>ANALISA HARGA SATUAN MATA PEMBAYARAN UTAMA</v>
          </cell>
        </row>
        <row r="360">
          <cell r="A360">
            <v>10070</v>
          </cell>
          <cell r="C360" t="str">
            <v>NAMA PESERTA LELANG</v>
          </cell>
          <cell r="F360" t="str">
            <v>:</v>
          </cell>
          <cell r="G360" t="str">
            <v>PT. BRANTAS ABIPRAYA (Persero)</v>
          </cell>
        </row>
        <row r="361">
          <cell r="A361">
            <v>10070</v>
          </cell>
          <cell r="C361" t="str">
            <v>NO. MATA PEMBAYARAN</v>
          </cell>
          <cell r="F361" t="str">
            <v>:</v>
          </cell>
          <cell r="G361" t="str">
            <v>3.1 (2)</v>
          </cell>
        </row>
        <row r="362">
          <cell r="A362">
            <v>10070</v>
          </cell>
          <cell r="C362" t="str">
            <v>JENIS PEKERJAAN</v>
          </cell>
          <cell r="F362" t="str">
            <v>:</v>
          </cell>
          <cell r="G362" t="str">
            <v>Galian Batu</v>
          </cell>
        </row>
        <row r="363">
          <cell r="A363">
            <v>10070</v>
          </cell>
          <cell r="C363" t="str">
            <v>SATUAN PENGUKURAN</v>
          </cell>
          <cell r="F363" t="str">
            <v>:</v>
          </cell>
          <cell r="G363" t="str">
            <v>M3</v>
          </cell>
        </row>
        <row r="364">
          <cell r="A364">
            <v>10070</v>
          </cell>
          <cell r="C364" t="str">
            <v>PERKIRAAN KUANTITAS</v>
          </cell>
          <cell r="F364" t="str">
            <v>:</v>
          </cell>
          <cell r="G364">
            <v>34156</v>
          </cell>
        </row>
        <row r="365">
          <cell r="C365" t="str">
            <v>PEKERJAAN</v>
          </cell>
        </row>
        <row r="366">
          <cell r="A366">
            <v>10070</v>
          </cell>
          <cell r="C366" t="str">
            <v>PRODUKSI HARIAN / JAM(*)</v>
          </cell>
          <cell r="F366" t="str">
            <v>:</v>
          </cell>
          <cell r="G366">
            <v>30.105599999999995</v>
          </cell>
          <cell r="H366" t="str">
            <v>/jam</v>
          </cell>
        </row>
        <row r="368">
          <cell r="C368" t="str">
            <v>No.</v>
          </cell>
          <cell r="D368" t="str">
            <v>Uraian</v>
          </cell>
          <cell r="H368" t="str">
            <v>Satuan</v>
          </cell>
          <cell r="I368" t="str">
            <v>Kuantitas</v>
          </cell>
          <cell r="J368" t="str">
            <v>Biaya Satuan</v>
          </cell>
          <cell r="L368" t="str">
            <v>Jumlah</v>
          </cell>
        </row>
        <row r="369">
          <cell r="J369" t="str">
            <v>(Rp.)</v>
          </cell>
          <cell r="L369" t="str">
            <v>(Rp./ Satuan)</v>
          </cell>
        </row>
        <row r="371">
          <cell r="C371" t="str">
            <v>A.</v>
          </cell>
          <cell r="E371" t="str">
            <v>Tenaga Kerja</v>
          </cell>
        </row>
        <row r="372">
          <cell r="A372">
            <v>10071</v>
          </cell>
          <cell r="C372">
            <v>1</v>
          </cell>
          <cell r="E372" t="str">
            <v>Mandor</v>
          </cell>
          <cell r="H372" t="str">
            <v>hour</v>
          </cell>
          <cell r="I372">
            <v>3.32E-2</v>
          </cell>
          <cell r="J372">
            <v>7100</v>
          </cell>
          <cell r="L372">
            <v>235</v>
          </cell>
        </row>
        <row r="373">
          <cell r="A373">
            <v>10072</v>
          </cell>
          <cell r="C373">
            <v>2</v>
          </cell>
          <cell r="E373" t="str">
            <v>Pekerja biasa</v>
          </cell>
          <cell r="H373" t="str">
            <v>hour</v>
          </cell>
          <cell r="I373">
            <v>9.9599999999999994E-2</v>
          </cell>
          <cell r="J373">
            <v>4000</v>
          </cell>
          <cell r="L373">
            <v>398</v>
          </cell>
        </row>
        <row r="374">
          <cell r="A374">
            <v>10073</v>
          </cell>
          <cell r="C374">
            <v>3</v>
          </cell>
          <cell r="E374">
            <v>0</v>
          </cell>
          <cell r="H374">
            <v>0</v>
          </cell>
          <cell r="I374">
            <v>0</v>
          </cell>
          <cell r="J374">
            <v>0</v>
          </cell>
          <cell r="L374">
            <v>0</v>
          </cell>
        </row>
        <row r="375">
          <cell r="A375">
            <v>10074</v>
          </cell>
          <cell r="C375">
            <v>4</v>
          </cell>
          <cell r="E375">
            <v>0</v>
          </cell>
          <cell r="H375">
            <v>0</v>
          </cell>
          <cell r="I375">
            <v>0</v>
          </cell>
          <cell r="J375">
            <v>0</v>
          </cell>
          <cell r="L375">
            <v>0</v>
          </cell>
        </row>
        <row r="376">
          <cell r="A376">
            <v>10075</v>
          </cell>
          <cell r="C376">
            <v>5</v>
          </cell>
          <cell r="E376">
            <v>0</v>
          </cell>
          <cell r="H376">
            <v>0</v>
          </cell>
          <cell r="I376">
            <v>0</v>
          </cell>
          <cell r="J376">
            <v>0</v>
          </cell>
          <cell r="L376">
            <v>0</v>
          </cell>
        </row>
        <row r="377">
          <cell r="A377">
            <v>10076</v>
          </cell>
          <cell r="C377">
            <v>6</v>
          </cell>
          <cell r="E377">
            <v>0</v>
          </cell>
          <cell r="H377">
            <v>0</v>
          </cell>
          <cell r="I377">
            <v>0</v>
          </cell>
          <cell r="J377">
            <v>0</v>
          </cell>
          <cell r="L377">
            <v>0</v>
          </cell>
        </row>
        <row r="378">
          <cell r="A378">
            <v>10077</v>
          </cell>
          <cell r="C378">
            <v>7</v>
          </cell>
          <cell r="E378">
            <v>0</v>
          </cell>
          <cell r="H378">
            <v>0</v>
          </cell>
          <cell r="I378">
            <v>0</v>
          </cell>
          <cell r="J378">
            <v>0</v>
          </cell>
          <cell r="L378">
            <v>0</v>
          </cell>
        </row>
        <row r="379">
          <cell r="L379">
            <v>633</v>
          </cell>
        </row>
        <row r="380">
          <cell r="C380" t="str">
            <v>B.</v>
          </cell>
          <cell r="E380" t="str">
            <v>Bahan-bahan</v>
          </cell>
        </row>
        <row r="381">
          <cell r="A381">
            <v>10071</v>
          </cell>
          <cell r="C381">
            <v>1</v>
          </cell>
          <cell r="E381">
            <v>0</v>
          </cell>
          <cell r="H381">
            <v>0</v>
          </cell>
          <cell r="I381">
            <v>0</v>
          </cell>
          <cell r="J381">
            <v>0</v>
          </cell>
          <cell r="L381">
            <v>0</v>
          </cell>
        </row>
        <row r="382">
          <cell r="A382">
            <v>10072</v>
          </cell>
          <cell r="C382">
            <v>2</v>
          </cell>
          <cell r="E382">
            <v>0</v>
          </cell>
          <cell r="H382">
            <v>0</v>
          </cell>
          <cell r="I382">
            <v>0</v>
          </cell>
          <cell r="J382">
            <v>0</v>
          </cell>
          <cell r="L382">
            <v>0</v>
          </cell>
        </row>
        <row r="383">
          <cell r="A383">
            <v>10073</v>
          </cell>
          <cell r="C383">
            <v>3</v>
          </cell>
          <cell r="E383">
            <v>0</v>
          </cell>
          <cell r="H383">
            <v>0</v>
          </cell>
          <cell r="I383">
            <v>0</v>
          </cell>
          <cell r="J383">
            <v>0</v>
          </cell>
          <cell r="L383">
            <v>0</v>
          </cell>
        </row>
        <row r="384">
          <cell r="A384">
            <v>10074</v>
          </cell>
          <cell r="C384">
            <v>4</v>
          </cell>
          <cell r="E384">
            <v>0</v>
          </cell>
          <cell r="H384">
            <v>0</v>
          </cell>
          <cell r="I384">
            <v>0</v>
          </cell>
          <cell r="J384">
            <v>0</v>
          </cell>
          <cell r="L384">
            <v>0</v>
          </cell>
        </row>
        <row r="385">
          <cell r="A385">
            <v>10075</v>
          </cell>
          <cell r="C385">
            <v>5</v>
          </cell>
          <cell r="E385">
            <v>0</v>
          </cell>
          <cell r="H385">
            <v>0</v>
          </cell>
          <cell r="I385">
            <v>0</v>
          </cell>
          <cell r="J385">
            <v>0</v>
          </cell>
          <cell r="L385">
            <v>0</v>
          </cell>
        </row>
        <row r="386">
          <cell r="A386">
            <v>10076</v>
          </cell>
          <cell r="C386">
            <v>6</v>
          </cell>
          <cell r="E386">
            <v>0</v>
          </cell>
          <cell r="H386">
            <v>0</v>
          </cell>
          <cell r="I386">
            <v>0</v>
          </cell>
          <cell r="J386">
            <v>0</v>
          </cell>
          <cell r="L386">
            <v>0</v>
          </cell>
        </row>
        <row r="387">
          <cell r="A387">
            <v>10077</v>
          </cell>
          <cell r="C387">
            <v>7</v>
          </cell>
          <cell r="E387">
            <v>0</v>
          </cell>
          <cell r="H387">
            <v>0</v>
          </cell>
          <cell r="I387">
            <v>0</v>
          </cell>
          <cell r="J387">
            <v>0</v>
          </cell>
          <cell r="L387">
            <v>0</v>
          </cell>
        </row>
        <row r="388">
          <cell r="L388">
            <v>0</v>
          </cell>
        </row>
        <row r="389">
          <cell r="C389" t="str">
            <v>C.</v>
          </cell>
          <cell r="E389" t="str">
            <v>Peralatan + Bahan Bakar</v>
          </cell>
        </row>
        <row r="390">
          <cell r="A390">
            <v>10071</v>
          </cell>
          <cell r="C390">
            <v>1</v>
          </cell>
          <cell r="E390" t="str">
            <v>Excavator, 0.70 m3</v>
          </cell>
          <cell r="H390" t="str">
            <v>Hr</v>
          </cell>
          <cell r="I390">
            <v>3.32E-2</v>
          </cell>
          <cell r="J390">
            <v>180470</v>
          </cell>
          <cell r="L390">
            <v>5991</v>
          </cell>
        </row>
        <row r="391">
          <cell r="A391">
            <v>10072</v>
          </cell>
          <cell r="C391">
            <v>2</v>
          </cell>
          <cell r="E391" t="str">
            <v>Dump Truck, 12 t</v>
          </cell>
          <cell r="H391" t="str">
            <v>Hr</v>
          </cell>
          <cell r="I391">
            <v>0.1182</v>
          </cell>
          <cell r="J391">
            <v>89600</v>
          </cell>
          <cell r="L391">
            <v>10590</v>
          </cell>
        </row>
        <row r="392">
          <cell r="A392">
            <v>10073</v>
          </cell>
          <cell r="C392">
            <v>3</v>
          </cell>
          <cell r="E392">
            <v>0</v>
          </cell>
          <cell r="H392">
            <v>0</v>
          </cell>
          <cell r="I392">
            <v>0</v>
          </cell>
          <cell r="J392">
            <v>0</v>
          </cell>
          <cell r="L392">
            <v>0</v>
          </cell>
        </row>
        <row r="393">
          <cell r="A393">
            <v>10074</v>
          </cell>
          <cell r="C393">
            <v>4</v>
          </cell>
          <cell r="E393">
            <v>0</v>
          </cell>
          <cell r="H393">
            <v>0</v>
          </cell>
          <cell r="I393">
            <v>0</v>
          </cell>
          <cell r="J393">
            <v>0</v>
          </cell>
          <cell r="L393">
            <v>0</v>
          </cell>
        </row>
        <row r="394">
          <cell r="A394">
            <v>10075</v>
          </cell>
          <cell r="C394">
            <v>5</v>
          </cell>
          <cell r="E394">
            <v>0</v>
          </cell>
          <cell r="H394">
            <v>0</v>
          </cell>
          <cell r="I394">
            <v>0</v>
          </cell>
          <cell r="J394">
            <v>0</v>
          </cell>
          <cell r="L394">
            <v>0</v>
          </cell>
        </row>
        <row r="395">
          <cell r="A395">
            <v>10076</v>
          </cell>
          <cell r="C395">
            <v>6</v>
          </cell>
          <cell r="E395">
            <v>0</v>
          </cell>
          <cell r="H395">
            <v>0</v>
          </cell>
          <cell r="I395">
            <v>0</v>
          </cell>
          <cell r="J395">
            <v>0</v>
          </cell>
          <cell r="L395">
            <v>0</v>
          </cell>
        </row>
        <row r="396">
          <cell r="A396">
            <v>10077</v>
          </cell>
          <cell r="C396">
            <v>7</v>
          </cell>
          <cell r="E396">
            <v>0</v>
          </cell>
          <cell r="H396">
            <v>0</v>
          </cell>
          <cell r="I396">
            <v>0</v>
          </cell>
          <cell r="J396">
            <v>0</v>
          </cell>
          <cell r="L396">
            <v>0</v>
          </cell>
        </row>
        <row r="397">
          <cell r="L397">
            <v>16581</v>
          </cell>
        </row>
        <row r="399">
          <cell r="C399" t="str">
            <v>D.</v>
          </cell>
          <cell r="E399" t="str">
            <v>Jumlah ( A + B + C )</v>
          </cell>
          <cell r="L399">
            <v>17214</v>
          </cell>
        </row>
        <row r="400">
          <cell r="C400" t="str">
            <v>E.</v>
          </cell>
          <cell r="E400" t="str">
            <v>Biaya Umum dan Keuntungan (</v>
          </cell>
          <cell r="H400">
            <v>0</v>
          </cell>
          <cell r="I400" t="str">
            <v>% x D )</v>
          </cell>
          <cell r="L400">
            <v>0</v>
          </cell>
        </row>
        <row r="401">
          <cell r="A401" t="str">
            <v>3.1 (2)</v>
          </cell>
          <cell r="C401" t="str">
            <v>F.</v>
          </cell>
          <cell r="E401" t="str">
            <v>Harga Satuan</v>
          </cell>
          <cell r="G401" t="str">
            <v>( D + E )</v>
          </cell>
          <cell r="L401">
            <v>17214</v>
          </cell>
        </row>
        <row r="403">
          <cell r="K403">
            <v>0</v>
          </cell>
        </row>
        <row r="404">
          <cell r="K404">
            <v>0</v>
          </cell>
        </row>
        <row r="405">
          <cell r="J405" t="str">
            <v>Jakarta, 18 September 2003</v>
          </cell>
        </row>
        <row r="406">
          <cell r="J406" t="str">
            <v>PT. BRANTAS ABIPRAYA (Persero)</v>
          </cell>
        </row>
        <row r="413">
          <cell r="J413" t="str">
            <v>H. SOETRISNO ARIFIN ME,MM</v>
          </cell>
        </row>
        <row r="414">
          <cell r="J414" t="str">
            <v>Direktur Operasi Wilayah II</v>
          </cell>
        </row>
        <row r="415">
          <cell r="A415">
            <v>8</v>
          </cell>
          <cell r="C415" t="str">
            <v>LAMPIRAN 2 PENAWARAN</v>
          </cell>
        </row>
        <row r="416">
          <cell r="C416" t="str">
            <v>ANALISA HARGA SATUAN MATA PEMBAYARAN UTAMA</v>
          </cell>
        </row>
        <row r="419">
          <cell r="A419">
            <v>10080</v>
          </cell>
          <cell r="C419" t="str">
            <v>NAMA PESERTA LELANG</v>
          </cell>
          <cell r="F419" t="str">
            <v>:</v>
          </cell>
          <cell r="G419" t="str">
            <v>PT. BRANTAS ABIPRAYA (Persero)</v>
          </cell>
        </row>
        <row r="420">
          <cell r="A420">
            <v>10080</v>
          </cell>
          <cell r="C420" t="str">
            <v>NO. MATA PEMBAYARAN</v>
          </cell>
          <cell r="F420" t="str">
            <v>:</v>
          </cell>
          <cell r="G420" t="str">
            <v>3.2 (1)</v>
          </cell>
        </row>
        <row r="421">
          <cell r="A421">
            <v>10080</v>
          </cell>
          <cell r="C421" t="str">
            <v>JENIS PEKERJAAN</v>
          </cell>
          <cell r="F421" t="str">
            <v>:</v>
          </cell>
          <cell r="G421" t="str">
            <v>Timbunan Biasa</v>
          </cell>
        </row>
        <row r="422">
          <cell r="A422">
            <v>10080</v>
          </cell>
          <cell r="C422" t="str">
            <v>SATUAN PENGUKURAN</v>
          </cell>
          <cell r="F422" t="str">
            <v>:</v>
          </cell>
          <cell r="G422" t="str">
            <v>M3</v>
          </cell>
        </row>
        <row r="423">
          <cell r="A423">
            <v>10080</v>
          </cell>
          <cell r="C423" t="str">
            <v>PERKIRAAN KUANTITAS</v>
          </cell>
          <cell r="F423" t="str">
            <v>:</v>
          </cell>
          <cell r="G423">
            <v>5200</v>
          </cell>
        </row>
        <row r="424">
          <cell r="C424" t="str">
            <v>PEKERJAAN</v>
          </cell>
        </row>
        <row r="425">
          <cell r="A425">
            <v>10080</v>
          </cell>
          <cell r="C425" t="str">
            <v>PRODUKSI HARIAN / JAM(*)</v>
          </cell>
          <cell r="F425" t="str">
            <v>:</v>
          </cell>
          <cell r="G425">
            <v>75.263999999999996</v>
          </cell>
          <cell r="H425" t="str">
            <v>/jam</v>
          </cell>
        </row>
        <row r="427">
          <cell r="C427" t="str">
            <v>No.</v>
          </cell>
          <cell r="D427" t="str">
            <v>Uraian</v>
          </cell>
          <cell r="H427" t="str">
            <v>Satuan</v>
          </cell>
          <cell r="I427" t="str">
            <v>Kuantitas</v>
          </cell>
          <cell r="J427" t="str">
            <v>Biaya Satuan</v>
          </cell>
          <cell r="L427" t="str">
            <v>Jumlah</v>
          </cell>
        </row>
        <row r="428">
          <cell r="J428" t="str">
            <v>(Rp.)</v>
          </cell>
          <cell r="L428" t="str">
            <v>(Rp./ Satuan)</v>
          </cell>
        </row>
        <row r="430">
          <cell r="C430" t="str">
            <v>A.</v>
          </cell>
          <cell r="E430" t="str">
            <v>Tenaga Kerja</v>
          </cell>
        </row>
        <row r="431">
          <cell r="A431">
            <v>10081</v>
          </cell>
          <cell r="C431">
            <v>1</v>
          </cell>
          <cell r="E431" t="str">
            <v>Mandor</v>
          </cell>
          <cell r="H431" t="str">
            <v>hour</v>
          </cell>
          <cell r="I431">
            <v>1.32E-2</v>
          </cell>
          <cell r="J431">
            <v>7100</v>
          </cell>
          <cell r="L431">
            <v>93</v>
          </cell>
        </row>
        <row r="432">
          <cell r="A432">
            <v>10082</v>
          </cell>
          <cell r="C432">
            <v>2</v>
          </cell>
          <cell r="E432" t="str">
            <v>Pekerja biasa</v>
          </cell>
          <cell r="H432" t="str">
            <v>hour</v>
          </cell>
          <cell r="I432">
            <v>3.9800000000000002E-2</v>
          </cell>
          <cell r="J432">
            <v>4000</v>
          </cell>
          <cell r="L432">
            <v>159</v>
          </cell>
        </row>
        <row r="433">
          <cell r="A433">
            <v>10083</v>
          </cell>
          <cell r="C433">
            <v>3</v>
          </cell>
          <cell r="E433">
            <v>0</v>
          </cell>
          <cell r="H433">
            <v>0</v>
          </cell>
          <cell r="I433">
            <v>0</v>
          </cell>
          <cell r="J433">
            <v>0</v>
          </cell>
          <cell r="L433">
            <v>0</v>
          </cell>
        </row>
        <row r="434">
          <cell r="A434">
            <v>10084</v>
          </cell>
          <cell r="C434">
            <v>4</v>
          </cell>
          <cell r="E434">
            <v>0</v>
          </cell>
          <cell r="H434">
            <v>0</v>
          </cell>
          <cell r="I434">
            <v>0</v>
          </cell>
          <cell r="J434">
            <v>0</v>
          </cell>
          <cell r="L434">
            <v>0</v>
          </cell>
        </row>
        <row r="435">
          <cell r="A435">
            <v>10085</v>
          </cell>
          <cell r="C435">
            <v>5</v>
          </cell>
          <cell r="E435">
            <v>0</v>
          </cell>
          <cell r="H435">
            <v>0</v>
          </cell>
          <cell r="I435">
            <v>0</v>
          </cell>
          <cell r="J435">
            <v>0</v>
          </cell>
          <cell r="L435">
            <v>0</v>
          </cell>
        </row>
        <row r="436">
          <cell r="A436">
            <v>10086</v>
          </cell>
          <cell r="C436">
            <v>6</v>
          </cell>
          <cell r="E436">
            <v>0</v>
          </cell>
          <cell r="H436">
            <v>0</v>
          </cell>
          <cell r="I436">
            <v>0</v>
          </cell>
          <cell r="J436">
            <v>0</v>
          </cell>
          <cell r="L436">
            <v>0</v>
          </cell>
        </row>
        <row r="437">
          <cell r="A437">
            <v>10087</v>
          </cell>
          <cell r="C437">
            <v>7</v>
          </cell>
          <cell r="E437">
            <v>0</v>
          </cell>
          <cell r="H437">
            <v>0</v>
          </cell>
          <cell r="I437">
            <v>0</v>
          </cell>
          <cell r="J437">
            <v>0</v>
          </cell>
          <cell r="L437">
            <v>0</v>
          </cell>
        </row>
        <row r="438">
          <cell r="L438">
            <v>252</v>
          </cell>
        </row>
        <row r="439">
          <cell r="C439" t="str">
            <v>B.</v>
          </cell>
          <cell r="E439" t="str">
            <v>Bahan-bahan</v>
          </cell>
        </row>
        <row r="440">
          <cell r="A440">
            <v>10081</v>
          </cell>
          <cell r="C440">
            <v>1</v>
          </cell>
          <cell r="E440">
            <v>0</v>
          </cell>
          <cell r="H440">
            <v>0</v>
          </cell>
          <cell r="I440">
            <v>0</v>
          </cell>
          <cell r="J440">
            <v>0</v>
          </cell>
          <cell r="L440">
            <v>0</v>
          </cell>
        </row>
        <row r="441">
          <cell r="A441">
            <v>10082</v>
          </cell>
          <cell r="C441">
            <v>2</v>
          </cell>
          <cell r="E441">
            <v>0</v>
          </cell>
          <cell r="H441">
            <v>0</v>
          </cell>
          <cell r="I441">
            <v>0</v>
          </cell>
          <cell r="J441">
            <v>0</v>
          </cell>
          <cell r="L441">
            <v>0</v>
          </cell>
        </row>
        <row r="442">
          <cell r="A442">
            <v>10083</v>
          </cell>
          <cell r="C442">
            <v>3</v>
          </cell>
          <cell r="E442">
            <v>0</v>
          </cell>
          <cell r="H442">
            <v>0</v>
          </cell>
          <cell r="I442">
            <v>0</v>
          </cell>
          <cell r="J442">
            <v>0</v>
          </cell>
          <cell r="L442">
            <v>0</v>
          </cell>
        </row>
        <row r="443">
          <cell r="A443">
            <v>10084</v>
          </cell>
          <cell r="C443">
            <v>4</v>
          </cell>
          <cell r="E443">
            <v>0</v>
          </cell>
          <cell r="H443">
            <v>0</v>
          </cell>
          <cell r="I443">
            <v>0</v>
          </cell>
          <cell r="J443">
            <v>0</v>
          </cell>
          <cell r="L443">
            <v>0</v>
          </cell>
        </row>
        <row r="444">
          <cell r="A444">
            <v>10085</v>
          </cell>
          <cell r="C444">
            <v>5</v>
          </cell>
          <cell r="E444">
            <v>0</v>
          </cell>
          <cell r="H444">
            <v>0</v>
          </cell>
          <cell r="I444">
            <v>0</v>
          </cell>
          <cell r="J444">
            <v>0</v>
          </cell>
          <cell r="L444">
            <v>0</v>
          </cell>
        </row>
        <row r="445">
          <cell r="A445">
            <v>10086</v>
          </cell>
          <cell r="C445">
            <v>6</v>
          </cell>
          <cell r="E445">
            <v>0</v>
          </cell>
          <cell r="H445">
            <v>0</v>
          </cell>
          <cell r="I445">
            <v>0</v>
          </cell>
          <cell r="J445">
            <v>0</v>
          </cell>
          <cell r="L445">
            <v>0</v>
          </cell>
        </row>
        <row r="446">
          <cell r="A446">
            <v>10087</v>
          </cell>
          <cell r="C446">
            <v>7</v>
          </cell>
          <cell r="E446">
            <v>0</v>
          </cell>
          <cell r="H446">
            <v>0</v>
          </cell>
          <cell r="I446">
            <v>0</v>
          </cell>
          <cell r="J446">
            <v>0</v>
          </cell>
          <cell r="L446">
            <v>0</v>
          </cell>
        </row>
        <row r="447">
          <cell r="L447">
            <v>0</v>
          </cell>
        </row>
        <row r="448">
          <cell r="C448" t="str">
            <v>C.</v>
          </cell>
          <cell r="E448" t="str">
            <v>Peralatan + Bahan Bakar</v>
          </cell>
        </row>
        <row r="449">
          <cell r="A449">
            <v>10081</v>
          </cell>
          <cell r="C449">
            <v>1</v>
          </cell>
          <cell r="E449" t="str">
            <v>Excavator, 0.70 m3</v>
          </cell>
          <cell r="H449" t="str">
            <v>Hr</v>
          </cell>
          <cell r="I449">
            <v>1.32E-2</v>
          </cell>
          <cell r="J449">
            <v>180470</v>
          </cell>
          <cell r="L449">
            <v>2382</v>
          </cell>
        </row>
        <row r="450">
          <cell r="A450">
            <v>10082</v>
          </cell>
          <cell r="C450">
            <v>2</v>
          </cell>
          <cell r="E450" t="str">
            <v>Dump Truck, 12 t</v>
          </cell>
          <cell r="H450" t="str">
            <v>Hr</v>
          </cell>
          <cell r="I450">
            <v>0.17979999999999999</v>
          </cell>
          <cell r="J450">
            <v>89600</v>
          </cell>
          <cell r="L450">
            <v>16110</v>
          </cell>
        </row>
        <row r="451">
          <cell r="A451">
            <v>10083</v>
          </cell>
          <cell r="C451">
            <v>3</v>
          </cell>
          <cell r="E451" t="str">
            <v>Motor Grader 10t</v>
          </cell>
          <cell r="H451" t="str">
            <v>Hr</v>
          </cell>
          <cell r="I451">
            <v>7.7999999999999996E-3</v>
          </cell>
          <cell r="J451">
            <v>195910</v>
          </cell>
          <cell r="L451">
            <v>1528</v>
          </cell>
        </row>
        <row r="452">
          <cell r="A452">
            <v>10084</v>
          </cell>
          <cell r="C452">
            <v>4</v>
          </cell>
          <cell r="E452" t="str">
            <v>Vibration Roller, 10 t</v>
          </cell>
          <cell r="H452" t="str">
            <v>Hr</v>
          </cell>
          <cell r="I452">
            <v>1.52E-2</v>
          </cell>
          <cell r="J452">
            <v>148530</v>
          </cell>
          <cell r="L452">
            <v>2257</v>
          </cell>
        </row>
        <row r="453">
          <cell r="A453">
            <v>10085</v>
          </cell>
          <cell r="C453">
            <v>5</v>
          </cell>
          <cell r="E453" t="str">
            <v>Water Tanker 5000 ltr</v>
          </cell>
          <cell r="H453" t="str">
            <v>Hr</v>
          </cell>
          <cell r="I453">
            <v>4.1999999999999997E-3</v>
          </cell>
          <cell r="J453">
            <v>87180</v>
          </cell>
          <cell r="L453">
            <v>366</v>
          </cell>
        </row>
        <row r="454">
          <cell r="A454">
            <v>10086</v>
          </cell>
          <cell r="C454">
            <v>6</v>
          </cell>
          <cell r="E454">
            <v>0</v>
          </cell>
          <cell r="H454">
            <v>0</v>
          </cell>
          <cell r="I454">
            <v>0</v>
          </cell>
          <cell r="J454">
            <v>0</v>
          </cell>
          <cell r="L454">
            <v>0</v>
          </cell>
        </row>
        <row r="455">
          <cell r="A455">
            <v>10087</v>
          </cell>
          <cell r="C455">
            <v>7</v>
          </cell>
          <cell r="E455">
            <v>0</v>
          </cell>
          <cell r="H455">
            <v>0</v>
          </cell>
          <cell r="I455">
            <v>0</v>
          </cell>
          <cell r="J455">
            <v>0</v>
          </cell>
          <cell r="L455">
            <v>0</v>
          </cell>
        </row>
        <row r="456">
          <cell r="L456">
            <v>22643</v>
          </cell>
        </row>
        <row r="458">
          <cell r="C458" t="str">
            <v>D.</v>
          </cell>
          <cell r="E458" t="str">
            <v>Jumlah ( A + B + C )</v>
          </cell>
          <cell r="L458">
            <v>22895</v>
          </cell>
        </row>
        <row r="459">
          <cell r="C459" t="str">
            <v>E.</v>
          </cell>
          <cell r="E459" t="str">
            <v>Biaya Umum dan Keuntungan (</v>
          </cell>
          <cell r="H459">
            <v>0</v>
          </cell>
          <cell r="I459" t="str">
            <v>% x D )</v>
          </cell>
          <cell r="L459">
            <v>0</v>
          </cell>
        </row>
        <row r="460">
          <cell r="A460" t="str">
            <v>3.2 (1)</v>
          </cell>
          <cell r="C460" t="str">
            <v>F.</v>
          </cell>
          <cell r="E460" t="str">
            <v>Harga Satuan</v>
          </cell>
          <cell r="G460" t="str">
            <v>( D + E )</v>
          </cell>
          <cell r="L460">
            <v>22895</v>
          </cell>
        </row>
        <row r="462">
          <cell r="K462">
            <v>0</v>
          </cell>
        </row>
        <row r="463">
          <cell r="K463">
            <v>0</v>
          </cell>
        </row>
        <row r="464">
          <cell r="J464" t="str">
            <v>Jakarta, 18 September 2003</v>
          </cell>
        </row>
        <row r="465">
          <cell r="J465" t="str">
            <v>PT. BRANTAS ABIPRAYA (Persero)</v>
          </cell>
        </row>
        <row r="472">
          <cell r="J472" t="str">
            <v>H. SOETRISNO ARIFIN ME,MM</v>
          </cell>
        </row>
        <row r="473">
          <cell r="J473" t="str">
            <v>Direktur Operasi Wilayah II</v>
          </cell>
        </row>
        <row r="474">
          <cell r="A474">
            <v>9</v>
          </cell>
          <cell r="C474" t="str">
            <v>LAMPIRAN 2 PENAWARAN</v>
          </cell>
        </row>
        <row r="475">
          <cell r="C475" t="str">
            <v>ANALISA HARGA SATUAN MATA PEMBAYARAN UTAMA</v>
          </cell>
        </row>
        <row r="478">
          <cell r="A478">
            <v>10090</v>
          </cell>
          <cell r="C478" t="str">
            <v>NAMA PESERTA LELANG</v>
          </cell>
          <cell r="F478" t="str">
            <v>:</v>
          </cell>
          <cell r="G478" t="str">
            <v>PT. BRANTAS ABIPRAYA (Persero)</v>
          </cell>
        </row>
        <row r="479">
          <cell r="A479">
            <v>10090</v>
          </cell>
          <cell r="C479" t="str">
            <v>NO. MATA PEMBAYARAN</v>
          </cell>
          <cell r="F479" t="str">
            <v>:</v>
          </cell>
          <cell r="G479" t="str">
            <v>3.2 (2)</v>
          </cell>
        </row>
        <row r="480">
          <cell r="A480">
            <v>10090</v>
          </cell>
          <cell r="C480" t="str">
            <v>JENIS PEKERJAAN</v>
          </cell>
          <cell r="F480" t="str">
            <v>:</v>
          </cell>
          <cell r="G480" t="str">
            <v>Timbunan Pilihan</v>
          </cell>
        </row>
        <row r="481">
          <cell r="A481">
            <v>10090</v>
          </cell>
          <cell r="C481" t="str">
            <v>SATUAN PENGUKURAN</v>
          </cell>
          <cell r="F481" t="str">
            <v>:</v>
          </cell>
          <cell r="G481" t="str">
            <v>M3</v>
          </cell>
        </row>
        <row r="482">
          <cell r="A482">
            <v>10090</v>
          </cell>
          <cell r="C482" t="str">
            <v>PERKIRAAN KUANTITAS</v>
          </cell>
          <cell r="F482" t="str">
            <v>:</v>
          </cell>
          <cell r="G482">
            <v>2500</v>
          </cell>
        </row>
        <row r="483">
          <cell r="C483" t="str">
            <v>PEKERJAAN</v>
          </cell>
        </row>
        <row r="484">
          <cell r="A484">
            <v>10090</v>
          </cell>
          <cell r="C484" t="str">
            <v>PRODUKSI HARIAN / JAM(*)</v>
          </cell>
          <cell r="F484" t="str">
            <v>:</v>
          </cell>
          <cell r="G484">
            <v>127.27272727272725</v>
          </cell>
          <cell r="H484" t="str">
            <v>/jam</v>
          </cell>
        </row>
        <row r="486">
          <cell r="C486" t="str">
            <v>No.</v>
          </cell>
          <cell r="D486" t="str">
            <v>Uraian</v>
          </cell>
          <cell r="H486" t="str">
            <v>Satuan</v>
          </cell>
          <cell r="I486" t="str">
            <v>Kuantitas</v>
          </cell>
          <cell r="J486" t="str">
            <v>Biaya Satuan</v>
          </cell>
          <cell r="L486" t="str">
            <v>Jumlah</v>
          </cell>
        </row>
        <row r="487">
          <cell r="J487" t="str">
            <v>(Rp.)</v>
          </cell>
          <cell r="L487" t="str">
            <v>(Rp./ Satuan)</v>
          </cell>
        </row>
        <row r="489">
          <cell r="C489" t="str">
            <v>A.</v>
          </cell>
          <cell r="E489" t="str">
            <v>Tenaga Kerja</v>
          </cell>
        </row>
        <row r="490">
          <cell r="A490">
            <v>10091</v>
          </cell>
          <cell r="C490">
            <v>1</v>
          </cell>
          <cell r="E490" t="str">
            <v>Mandor</v>
          </cell>
          <cell r="H490" t="str">
            <v>hour</v>
          </cell>
          <cell r="I490">
            <v>7.7999999999999996E-3</v>
          </cell>
          <cell r="J490">
            <v>7100</v>
          </cell>
          <cell r="L490">
            <v>55</v>
          </cell>
        </row>
        <row r="491">
          <cell r="A491">
            <v>10092</v>
          </cell>
          <cell r="C491">
            <v>2</v>
          </cell>
          <cell r="E491" t="str">
            <v>Pekerja biasa</v>
          </cell>
          <cell r="H491" t="str">
            <v>hour</v>
          </cell>
          <cell r="I491">
            <v>2.35E-2</v>
          </cell>
          <cell r="J491">
            <v>4000</v>
          </cell>
          <cell r="L491">
            <v>94</v>
          </cell>
        </row>
        <row r="492">
          <cell r="A492">
            <v>10093</v>
          </cell>
          <cell r="C492">
            <v>3</v>
          </cell>
          <cell r="E492">
            <v>0</v>
          </cell>
          <cell r="H492">
            <v>0</v>
          </cell>
          <cell r="I492">
            <v>0</v>
          </cell>
          <cell r="J492">
            <v>0</v>
          </cell>
          <cell r="L492">
            <v>0</v>
          </cell>
        </row>
        <row r="493">
          <cell r="A493">
            <v>10094</v>
          </cell>
          <cell r="C493">
            <v>4</v>
          </cell>
          <cell r="E493">
            <v>0</v>
          </cell>
          <cell r="H493">
            <v>0</v>
          </cell>
          <cell r="I493">
            <v>0</v>
          </cell>
          <cell r="J493">
            <v>0</v>
          </cell>
          <cell r="L493">
            <v>0</v>
          </cell>
        </row>
        <row r="494">
          <cell r="A494">
            <v>10095</v>
          </cell>
          <cell r="C494">
            <v>5</v>
          </cell>
          <cell r="E494">
            <v>0</v>
          </cell>
          <cell r="H494">
            <v>0</v>
          </cell>
          <cell r="I494">
            <v>0</v>
          </cell>
          <cell r="J494">
            <v>0</v>
          </cell>
          <cell r="L494">
            <v>0</v>
          </cell>
        </row>
        <row r="495">
          <cell r="A495">
            <v>10096</v>
          </cell>
          <cell r="C495">
            <v>6</v>
          </cell>
          <cell r="E495">
            <v>0</v>
          </cell>
          <cell r="H495">
            <v>0</v>
          </cell>
          <cell r="I495">
            <v>0</v>
          </cell>
          <cell r="J495">
            <v>0</v>
          </cell>
          <cell r="L495">
            <v>0</v>
          </cell>
        </row>
        <row r="496">
          <cell r="A496">
            <v>10097</v>
          </cell>
          <cell r="C496">
            <v>7</v>
          </cell>
          <cell r="E496">
            <v>0</v>
          </cell>
          <cell r="H496">
            <v>0</v>
          </cell>
          <cell r="I496">
            <v>0</v>
          </cell>
          <cell r="J496">
            <v>0</v>
          </cell>
          <cell r="L496">
            <v>0</v>
          </cell>
        </row>
        <row r="497">
          <cell r="L497">
            <v>149</v>
          </cell>
        </row>
        <row r="498">
          <cell r="C498" t="str">
            <v>B.</v>
          </cell>
          <cell r="E498" t="str">
            <v>Bahan-bahan</v>
          </cell>
        </row>
        <row r="499">
          <cell r="A499">
            <v>10091</v>
          </cell>
          <cell r="C499">
            <v>1</v>
          </cell>
          <cell r="E499" t="str">
            <v>Sirtu</v>
          </cell>
          <cell r="H499" t="str">
            <v>m3</v>
          </cell>
          <cell r="I499">
            <v>1.2</v>
          </cell>
          <cell r="J499">
            <v>60000</v>
          </cell>
          <cell r="L499">
            <v>72000</v>
          </cell>
        </row>
        <row r="500">
          <cell r="A500">
            <v>10092</v>
          </cell>
          <cell r="C500">
            <v>2</v>
          </cell>
          <cell r="E500">
            <v>0</v>
          </cell>
          <cell r="H500">
            <v>0</v>
          </cell>
          <cell r="I500">
            <v>0</v>
          </cell>
          <cell r="J500">
            <v>0</v>
          </cell>
          <cell r="L500">
            <v>0</v>
          </cell>
        </row>
        <row r="501">
          <cell r="A501">
            <v>10093</v>
          </cell>
          <cell r="C501">
            <v>3</v>
          </cell>
          <cell r="E501">
            <v>0</v>
          </cell>
          <cell r="H501">
            <v>0</v>
          </cell>
          <cell r="I501">
            <v>0</v>
          </cell>
          <cell r="J501">
            <v>0</v>
          </cell>
          <cell r="L501">
            <v>0</v>
          </cell>
        </row>
        <row r="502">
          <cell r="A502">
            <v>10094</v>
          </cell>
          <cell r="C502">
            <v>4</v>
          </cell>
          <cell r="E502">
            <v>0</v>
          </cell>
          <cell r="H502">
            <v>0</v>
          </cell>
          <cell r="I502">
            <v>0</v>
          </cell>
          <cell r="J502">
            <v>0</v>
          </cell>
          <cell r="L502">
            <v>0</v>
          </cell>
        </row>
        <row r="503">
          <cell r="A503">
            <v>10095</v>
          </cell>
          <cell r="C503">
            <v>5</v>
          </cell>
          <cell r="E503">
            <v>0</v>
          </cell>
          <cell r="H503">
            <v>0</v>
          </cell>
          <cell r="I503">
            <v>0</v>
          </cell>
          <cell r="J503">
            <v>0</v>
          </cell>
          <cell r="L503">
            <v>0</v>
          </cell>
        </row>
        <row r="504">
          <cell r="A504">
            <v>10096</v>
          </cell>
          <cell r="C504">
            <v>6</v>
          </cell>
          <cell r="E504">
            <v>0</v>
          </cell>
          <cell r="H504">
            <v>0</v>
          </cell>
          <cell r="I504">
            <v>0</v>
          </cell>
          <cell r="J504">
            <v>0</v>
          </cell>
          <cell r="L504">
            <v>0</v>
          </cell>
        </row>
        <row r="505">
          <cell r="A505">
            <v>10097</v>
          </cell>
          <cell r="C505">
            <v>7</v>
          </cell>
          <cell r="E505">
            <v>0</v>
          </cell>
          <cell r="H505">
            <v>0</v>
          </cell>
          <cell r="I505">
            <v>0</v>
          </cell>
          <cell r="J505">
            <v>0</v>
          </cell>
          <cell r="L505">
            <v>0</v>
          </cell>
        </row>
        <row r="506">
          <cell r="L506">
            <v>72000</v>
          </cell>
        </row>
        <row r="507">
          <cell r="C507" t="str">
            <v>C.</v>
          </cell>
          <cell r="E507" t="str">
            <v>Peralatan + Bahan Bakar</v>
          </cell>
        </row>
        <row r="508">
          <cell r="A508">
            <v>10091</v>
          </cell>
          <cell r="C508">
            <v>1</v>
          </cell>
          <cell r="E508" t="str">
            <v>Motor Grader 10t</v>
          </cell>
          <cell r="H508" t="str">
            <v>Hr</v>
          </cell>
          <cell r="I508">
            <v>7.7999999999999996E-3</v>
          </cell>
          <cell r="J508">
            <v>195910</v>
          </cell>
          <cell r="L508">
            <v>1528</v>
          </cell>
        </row>
        <row r="509">
          <cell r="A509">
            <v>10092</v>
          </cell>
          <cell r="C509">
            <v>2</v>
          </cell>
          <cell r="E509" t="str">
            <v>Vibration Roller, 10 t</v>
          </cell>
          <cell r="H509" t="str">
            <v>Hr</v>
          </cell>
          <cell r="I509">
            <v>1.52E-2</v>
          </cell>
          <cell r="J509">
            <v>148530</v>
          </cell>
          <cell r="L509">
            <v>2257</v>
          </cell>
        </row>
        <row r="510">
          <cell r="A510">
            <v>10093</v>
          </cell>
          <cell r="C510">
            <v>3</v>
          </cell>
          <cell r="E510" t="str">
            <v>Water Tanker 5000 ltr</v>
          </cell>
          <cell r="H510" t="str">
            <v>Hr</v>
          </cell>
          <cell r="I510">
            <v>4.1999999999999997E-3</v>
          </cell>
          <cell r="J510">
            <v>87180</v>
          </cell>
          <cell r="L510">
            <v>366</v>
          </cell>
        </row>
        <row r="511">
          <cell r="A511">
            <v>10094</v>
          </cell>
          <cell r="C511">
            <v>4</v>
          </cell>
          <cell r="E511">
            <v>0</v>
          </cell>
          <cell r="H511">
            <v>0</v>
          </cell>
          <cell r="I511">
            <v>0</v>
          </cell>
          <cell r="J511">
            <v>0</v>
          </cell>
          <cell r="L511">
            <v>0</v>
          </cell>
        </row>
        <row r="512">
          <cell r="A512">
            <v>10095</v>
          </cell>
          <cell r="C512">
            <v>5</v>
          </cell>
          <cell r="E512">
            <v>0</v>
          </cell>
          <cell r="H512">
            <v>0</v>
          </cell>
          <cell r="I512">
            <v>0</v>
          </cell>
          <cell r="J512">
            <v>0</v>
          </cell>
          <cell r="L512">
            <v>0</v>
          </cell>
        </row>
        <row r="513">
          <cell r="A513">
            <v>10096</v>
          </cell>
          <cell r="C513">
            <v>6</v>
          </cell>
          <cell r="E513">
            <v>0</v>
          </cell>
          <cell r="H513">
            <v>0</v>
          </cell>
          <cell r="I513">
            <v>0</v>
          </cell>
          <cell r="J513">
            <v>0</v>
          </cell>
          <cell r="L513">
            <v>0</v>
          </cell>
        </row>
        <row r="514">
          <cell r="A514">
            <v>10097</v>
          </cell>
          <cell r="C514">
            <v>7</v>
          </cell>
          <cell r="E514">
            <v>0</v>
          </cell>
          <cell r="H514">
            <v>0</v>
          </cell>
          <cell r="I514">
            <v>0</v>
          </cell>
          <cell r="J514">
            <v>0</v>
          </cell>
          <cell r="L514">
            <v>0</v>
          </cell>
        </row>
        <row r="515">
          <cell r="L515">
            <v>4151</v>
          </cell>
        </row>
        <row r="517">
          <cell r="C517" t="str">
            <v>D.</v>
          </cell>
          <cell r="E517" t="str">
            <v>Jumlah ( A + B + C )</v>
          </cell>
          <cell r="L517">
            <v>76300</v>
          </cell>
        </row>
        <row r="518">
          <cell r="C518" t="str">
            <v>E.</v>
          </cell>
          <cell r="E518" t="str">
            <v>Biaya Umum dan Keuntungan (</v>
          </cell>
          <cell r="H518">
            <v>0</v>
          </cell>
          <cell r="I518" t="str">
            <v>% x D )</v>
          </cell>
          <cell r="L518">
            <v>0</v>
          </cell>
        </row>
        <row r="519">
          <cell r="A519" t="str">
            <v>3.2 (2)</v>
          </cell>
          <cell r="C519" t="str">
            <v>F.</v>
          </cell>
          <cell r="E519" t="str">
            <v>Harga Satuan</v>
          </cell>
          <cell r="G519" t="str">
            <v>( D + E )</v>
          </cell>
          <cell r="L519">
            <v>76300</v>
          </cell>
        </row>
        <row r="521">
          <cell r="K521">
            <v>0</v>
          </cell>
        </row>
        <row r="522">
          <cell r="K522">
            <v>0</v>
          </cell>
        </row>
        <row r="523">
          <cell r="J523" t="str">
            <v>Jakarta, 18 September 2003</v>
          </cell>
        </row>
        <row r="524">
          <cell r="J524" t="str">
            <v>PT. BRANTAS ABIPRAYA (Persero)</v>
          </cell>
        </row>
        <row r="531">
          <cell r="J531" t="str">
            <v>H. SOETRISNO ARIFIN ME,MM</v>
          </cell>
        </row>
        <row r="532">
          <cell r="J532" t="str">
            <v>Direktur Operasi Wilayah II</v>
          </cell>
        </row>
        <row r="533">
          <cell r="A533">
            <v>10</v>
          </cell>
          <cell r="C533" t="str">
            <v>LAMPIRAN 2 PENAWARAN</v>
          </cell>
        </row>
        <row r="534">
          <cell r="C534" t="str">
            <v>ANALISA HARGA SATUAN MATA PEMBAYARAN UTAMA</v>
          </cell>
        </row>
        <row r="537">
          <cell r="A537">
            <v>10100</v>
          </cell>
          <cell r="C537" t="str">
            <v>NAMA PESERTA LELANG</v>
          </cell>
          <cell r="F537" t="str">
            <v>:</v>
          </cell>
          <cell r="G537" t="str">
            <v>PT. BRANTAS ABIPRAYA (Persero)</v>
          </cell>
        </row>
        <row r="538">
          <cell r="A538">
            <v>10100</v>
          </cell>
          <cell r="C538" t="str">
            <v>NO. MATA PEMBAYARAN</v>
          </cell>
          <cell r="F538" t="str">
            <v>:</v>
          </cell>
          <cell r="G538">
            <v>3.3</v>
          </cell>
        </row>
        <row r="539">
          <cell r="A539">
            <v>10100</v>
          </cell>
          <cell r="C539" t="str">
            <v>JENIS PEKERJAAN</v>
          </cell>
          <cell r="F539" t="str">
            <v>:</v>
          </cell>
          <cell r="G539" t="str">
            <v>Penyiapan Badan Jalan</v>
          </cell>
        </row>
        <row r="540">
          <cell r="A540">
            <v>10100</v>
          </cell>
          <cell r="C540" t="str">
            <v>SATUAN PENGUKURAN</v>
          </cell>
          <cell r="F540" t="str">
            <v>:</v>
          </cell>
          <cell r="G540" t="str">
            <v>M2</v>
          </cell>
        </row>
        <row r="541">
          <cell r="A541">
            <v>10100</v>
          </cell>
          <cell r="C541" t="str">
            <v>PERKIRAAN KUANTITAS</v>
          </cell>
          <cell r="F541" t="str">
            <v>:</v>
          </cell>
          <cell r="G541">
            <v>122358</v>
          </cell>
        </row>
        <row r="542">
          <cell r="C542" t="str">
            <v>PEKERJAAN</v>
          </cell>
        </row>
        <row r="543">
          <cell r="A543">
            <v>10100</v>
          </cell>
          <cell r="C543" t="str">
            <v>PRODUKSI HARIAN / JAM(*)</v>
          </cell>
          <cell r="F543" t="str">
            <v>:</v>
          </cell>
          <cell r="G543">
            <v>318.18181818181813</v>
          </cell>
          <cell r="H543" t="str">
            <v>/jam</v>
          </cell>
        </row>
        <row r="545">
          <cell r="C545" t="str">
            <v>No.</v>
          </cell>
          <cell r="D545" t="str">
            <v>Uraian</v>
          </cell>
          <cell r="H545" t="str">
            <v>Satuan</v>
          </cell>
          <cell r="I545" t="str">
            <v>Kuantitas</v>
          </cell>
          <cell r="J545" t="str">
            <v>Biaya Satuan</v>
          </cell>
          <cell r="L545" t="str">
            <v>Jumlah</v>
          </cell>
        </row>
        <row r="546">
          <cell r="J546" t="str">
            <v>(Rp.)</v>
          </cell>
          <cell r="L546" t="str">
            <v>(Rp./ Satuan)</v>
          </cell>
        </row>
        <row r="548">
          <cell r="C548" t="str">
            <v>A.</v>
          </cell>
          <cell r="E548" t="str">
            <v>Tenaga Kerja</v>
          </cell>
        </row>
        <row r="549">
          <cell r="A549">
            <v>10101</v>
          </cell>
          <cell r="C549">
            <v>1</v>
          </cell>
          <cell r="E549" t="str">
            <v>Mandor</v>
          </cell>
          <cell r="H549" t="str">
            <v>hour</v>
          </cell>
          <cell r="I549">
            <v>3.0999999999999999E-3</v>
          </cell>
          <cell r="J549">
            <v>7100</v>
          </cell>
          <cell r="L549">
            <v>22</v>
          </cell>
        </row>
        <row r="550">
          <cell r="A550">
            <v>10102</v>
          </cell>
          <cell r="C550">
            <v>2</v>
          </cell>
          <cell r="E550" t="str">
            <v>Pekerja biasa</v>
          </cell>
          <cell r="H550" t="str">
            <v>hour</v>
          </cell>
          <cell r="I550">
            <v>9.4000000000000004E-3</v>
          </cell>
          <cell r="J550">
            <v>4000</v>
          </cell>
          <cell r="L550">
            <v>37</v>
          </cell>
        </row>
        <row r="551">
          <cell r="A551">
            <v>10103</v>
          </cell>
          <cell r="C551">
            <v>3</v>
          </cell>
          <cell r="E551">
            <v>0</v>
          </cell>
          <cell r="H551">
            <v>0</v>
          </cell>
          <cell r="I551">
            <v>0</v>
          </cell>
          <cell r="J551">
            <v>0</v>
          </cell>
          <cell r="L551">
            <v>0</v>
          </cell>
        </row>
        <row r="552">
          <cell r="A552">
            <v>10104</v>
          </cell>
          <cell r="C552">
            <v>4</v>
          </cell>
          <cell r="E552">
            <v>0</v>
          </cell>
          <cell r="H552">
            <v>0</v>
          </cell>
          <cell r="I552">
            <v>0</v>
          </cell>
          <cell r="J552">
            <v>0</v>
          </cell>
          <cell r="L552">
            <v>0</v>
          </cell>
        </row>
        <row r="553">
          <cell r="A553">
            <v>10105</v>
          </cell>
          <cell r="C553">
            <v>5</v>
          </cell>
          <cell r="E553">
            <v>0</v>
          </cell>
          <cell r="H553">
            <v>0</v>
          </cell>
          <cell r="I553">
            <v>0</v>
          </cell>
          <cell r="J553">
            <v>0</v>
          </cell>
          <cell r="L553">
            <v>0</v>
          </cell>
        </row>
        <row r="554">
          <cell r="A554">
            <v>10106</v>
          </cell>
          <cell r="C554">
            <v>6</v>
          </cell>
          <cell r="E554">
            <v>0</v>
          </cell>
          <cell r="H554">
            <v>0</v>
          </cell>
          <cell r="I554">
            <v>0</v>
          </cell>
          <cell r="J554">
            <v>0</v>
          </cell>
          <cell r="L554">
            <v>0</v>
          </cell>
        </row>
        <row r="555">
          <cell r="A555">
            <v>10107</v>
          </cell>
          <cell r="C555">
            <v>7</v>
          </cell>
          <cell r="E555">
            <v>0</v>
          </cell>
          <cell r="H555">
            <v>0</v>
          </cell>
          <cell r="I555">
            <v>0</v>
          </cell>
          <cell r="J555">
            <v>0</v>
          </cell>
          <cell r="L555">
            <v>0</v>
          </cell>
        </row>
        <row r="556">
          <cell r="L556">
            <v>59</v>
          </cell>
        </row>
        <row r="557">
          <cell r="C557" t="str">
            <v>B.</v>
          </cell>
          <cell r="E557" t="str">
            <v>Bahan-bahan</v>
          </cell>
        </row>
        <row r="558">
          <cell r="A558">
            <v>10101</v>
          </cell>
          <cell r="C558">
            <v>1</v>
          </cell>
          <cell r="E558">
            <v>0</v>
          </cell>
          <cell r="H558">
            <v>0</v>
          </cell>
          <cell r="I558">
            <v>0</v>
          </cell>
          <cell r="J558">
            <v>0</v>
          </cell>
          <cell r="L558">
            <v>0</v>
          </cell>
        </row>
        <row r="559">
          <cell r="A559">
            <v>10102</v>
          </cell>
          <cell r="C559">
            <v>2</v>
          </cell>
          <cell r="E559">
            <v>0</v>
          </cell>
          <cell r="H559">
            <v>0</v>
          </cell>
          <cell r="I559">
            <v>0</v>
          </cell>
          <cell r="J559">
            <v>0</v>
          </cell>
          <cell r="L559">
            <v>0</v>
          </cell>
        </row>
        <row r="560">
          <cell r="A560">
            <v>10103</v>
          </cell>
          <cell r="C560">
            <v>3</v>
          </cell>
          <cell r="E560">
            <v>0</v>
          </cell>
          <cell r="H560">
            <v>0</v>
          </cell>
          <cell r="I560">
            <v>0</v>
          </cell>
          <cell r="J560">
            <v>0</v>
          </cell>
          <cell r="L560">
            <v>0</v>
          </cell>
        </row>
        <row r="561">
          <cell r="A561">
            <v>10104</v>
          </cell>
          <cell r="C561">
            <v>4</v>
          </cell>
          <cell r="E561">
            <v>0</v>
          </cell>
          <cell r="H561">
            <v>0</v>
          </cell>
          <cell r="I561">
            <v>0</v>
          </cell>
          <cell r="J561">
            <v>0</v>
          </cell>
          <cell r="L561">
            <v>0</v>
          </cell>
        </row>
        <row r="562">
          <cell r="A562">
            <v>10105</v>
          </cell>
          <cell r="C562">
            <v>5</v>
          </cell>
          <cell r="E562">
            <v>0</v>
          </cell>
          <cell r="H562">
            <v>0</v>
          </cell>
          <cell r="I562">
            <v>0</v>
          </cell>
          <cell r="J562">
            <v>0</v>
          </cell>
          <cell r="L562">
            <v>0</v>
          </cell>
        </row>
        <row r="563">
          <cell r="A563">
            <v>10106</v>
          </cell>
          <cell r="C563">
            <v>6</v>
          </cell>
          <cell r="E563">
            <v>0</v>
          </cell>
          <cell r="H563">
            <v>0</v>
          </cell>
          <cell r="I563">
            <v>0</v>
          </cell>
          <cell r="J563">
            <v>0</v>
          </cell>
          <cell r="L563">
            <v>0</v>
          </cell>
        </row>
        <row r="564">
          <cell r="A564">
            <v>10107</v>
          </cell>
          <cell r="C564">
            <v>7</v>
          </cell>
          <cell r="E564">
            <v>0</v>
          </cell>
          <cell r="H564">
            <v>0</v>
          </cell>
          <cell r="I564">
            <v>0</v>
          </cell>
          <cell r="J564">
            <v>0</v>
          </cell>
          <cell r="L564">
            <v>0</v>
          </cell>
        </row>
        <row r="565">
          <cell r="L565">
            <v>0</v>
          </cell>
        </row>
        <row r="566">
          <cell r="C566" t="str">
            <v>C.</v>
          </cell>
          <cell r="E566" t="str">
            <v>Peralatan + Bahan Bakar</v>
          </cell>
        </row>
        <row r="567">
          <cell r="A567">
            <v>10101</v>
          </cell>
          <cell r="C567">
            <v>1</v>
          </cell>
          <cell r="E567" t="str">
            <v>Motor Grader 10t</v>
          </cell>
          <cell r="H567" t="str">
            <v>Hr</v>
          </cell>
          <cell r="I567">
            <v>3.0999999999999999E-3</v>
          </cell>
          <cell r="J567">
            <v>195910</v>
          </cell>
          <cell r="L567">
            <v>607</v>
          </cell>
        </row>
        <row r="568">
          <cell r="A568">
            <v>10102</v>
          </cell>
          <cell r="C568">
            <v>2</v>
          </cell>
          <cell r="E568" t="str">
            <v>Vibration Roller, 10 t</v>
          </cell>
          <cell r="H568" t="str">
            <v>Hr</v>
          </cell>
          <cell r="I568">
            <v>6.0000000000000001E-3</v>
          </cell>
          <cell r="J568">
            <v>148530</v>
          </cell>
          <cell r="L568">
            <v>891</v>
          </cell>
        </row>
        <row r="569">
          <cell r="A569">
            <v>10103</v>
          </cell>
          <cell r="C569">
            <v>3</v>
          </cell>
          <cell r="E569" t="str">
            <v>Water Tanker 5000 ltr</v>
          </cell>
          <cell r="H569" t="str">
            <v>Hr</v>
          </cell>
          <cell r="I569">
            <v>1.6999999999999999E-3</v>
          </cell>
          <cell r="J569">
            <v>87180</v>
          </cell>
          <cell r="L569">
            <v>148</v>
          </cell>
        </row>
        <row r="570">
          <cell r="A570">
            <v>10104</v>
          </cell>
          <cell r="C570">
            <v>4</v>
          </cell>
          <cell r="E570">
            <v>0</v>
          </cell>
          <cell r="H570">
            <v>0</v>
          </cell>
          <cell r="I570">
            <v>0</v>
          </cell>
          <cell r="J570">
            <v>0</v>
          </cell>
          <cell r="L570">
            <v>0</v>
          </cell>
        </row>
        <row r="571">
          <cell r="A571">
            <v>10105</v>
          </cell>
          <cell r="C571">
            <v>5</v>
          </cell>
          <cell r="E571">
            <v>0</v>
          </cell>
          <cell r="H571">
            <v>0</v>
          </cell>
          <cell r="I571">
            <v>0</v>
          </cell>
          <cell r="J571">
            <v>0</v>
          </cell>
          <cell r="L571">
            <v>0</v>
          </cell>
        </row>
        <row r="572">
          <cell r="A572">
            <v>10106</v>
          </cell>
          <cell r="C572">
            <v>6</v>
          </cell>
          <cell r="E572">
            <v>0</v>
          </cell>
          <cell r="H572">
            <v>0</v>
          </cell>
          <cell r="I572">
            <v>0</v>
          </cell>
          <cell r="J572">
            <v>0</v>
          </cell>
          <cell r="L572">
            <v>0</v>
          </cell>
        </row>
        <row r="573">
          <cell r="A573">
            <v>10107</v>
          </cell>
          <cell r="C573">
            <v>7</v>
          </cell>
          <cell r="E573">
            <v>0</v>
          </cell>
          <cell r="H573">
            <v>0</v>
          </cell>
          <cell r="I573">
            <v>0</v>
          </cell>
          <cell r="J573">
            <v>0</v>
          </cell>
          <cell r="L573">
            <v>0</v>
          </cell>
        </row>
        <row r="574">
          <cell r="L574">
            <v>1646</v>
          </cell>
        </row>
        <row r="576">
          <cell r="C576" t="str">
            <v>D.</v>
          </cell>
          <cell r="E576" t="str">
            <v>Jumlah ( A + B + C )</v>
          </cell>
          <cell r="L576">
            <v>1705</v>
          </cell>
        </row>
        <row r="577">
          <cell r="C577" t="str">
            <v>E.</v>
          </cell>
          <cell r="E577" t="str">
            <v>Biaya Umum dan Keuntungan (</v>
          </cell>
          <cell r="H577">
            <v>0</v>
          </cell>
          <cell r="I577" t="str">
            <v>% x D )</v>
          </cell>
          <cell r="L577">
            <v>0</v>
          </cell>
        </row>
        <row r="578">
          <cell r="A578">
            <v>3.3</v>
          </cell>
          <cell r="C578" t="str">
            <v>F.</v>
          </cell>
          <cell r="E578" t="str">
            <v>Harga Satuan</v>
          </cell>
          <cell r="G578" t="str">
            <v>( D + E )</v>
          </cell>
          <cell r="L578">
            <v>1705</v>
          </cell>
        </row>
        <row r="580">
          <cell r="K580">
            <v>0</v>
          </cell>
        </row>
        <row r="581">
          <cell r="K581">
            <v>0</v>
          </cell>
        </row>
        <row r="582">
          <cell r="J582" t="str">
            <v>Jakarta, 18 September 2003</v>
          </cell>
        </row>
        <row r="583">
          <cell r="J583" t="str">
            <v>PT. BRANTAS ABIPRAYA (Persero)</v>
          </cell>
        </row>
        <row r="590">
          <cell r="J590" t="str">
            <v>H. SOETRISNO ARIFIN ME,MM</v>
          </cell>
        </row>
        <row r="591">
          <cell r="J591" t="str">
            <v>Direktur Operasi Wilayah II</v>
          </cell>
        </row>
        <row r="592">
          <cell r="A592">
            <v>11</v>
          </cell>
          <cell r="C592" t="str">
            <v>LAMPIRAN 2 PENAWARAN</v>
          </cell>
        </row>
        <row r="593">
          <cell r="C593" t="str">
            <v>ANALISA HARGA SATUAN MATA PEMBAYARAN UTAMA</v>
          </cell>
        </row>
        <row r="596">
          <cell r="A596">
            <v>10110</v>
          </cell>
          <cell r="C596" t="str">
            <v>NAMA PESERTA LELANG</v>
          </cell>
          <cell r="F596" t="str">
            <v>:</v>
          </cell>
          <cell r="G596" t="str">
            <v>PT. BRANTAS ABIPRAYA (Persero)</v>
          </cell>
        </row>
        <row r="597">
          <cell r="A597">
            <v>10110</v>
          </cell>
          <cell r="C597" t="str">
            <v>NO. MATA PEMBAYARAN</v>
          </cell>
          <cell r="F597" t="str">
            <v>:</v>
          </cell>
          <cell r="G597" t="str">
            <v>4.2 (2)</v>
          </cell>
        </row>
        <row r="598">
          <cell r="A598">
            <v>10110</v>
          </cell>
          <cell r="C598" t="str">
            <v>JENIS PEKERJAAN</v>
          </cell>
          <cell r="F598" t="str">
            <v>:</v>
          </cell>
          <cell r="G598" t="str">
            <v xml:space="preserve">Lapis Pondasi Agregat Kelas B </v>
          </cell>
        </row>
        <row r="599">
          <cell r="A599">
            <v>10110</v>
          </cell>
          <cell r="C599" t="str">
            <v>SATUAN PENGUKURAN</v>
          </cell>
          <cell r="F599" t="str">
            <v>:</v>
          </cell>
          <cell r="G599" t="str">
            <v>M3</v>
          </cell>
        </row>
        <row r="600">
          <cell r="A600">
            <v>10110</v>
          </cell>
          <cell r="C600" t="str">
            <v>PERKIRAAN KUANTITAS</v>
          </cell>
          <cell r="F600" t="str">
            <v>:</v>
          </cell>
          <cell r="G600">
            <v>16918</v>
          </cell>
        </row>
        <row r="601">
          <cell r="C601" t="str">
            <v>PEKERJAAN</v>
          </cell>
        </row>
        <row r="602">
          <cell r="A602">
            <v>10110</v>
          </cell>
          <cell r="C602" t="str">
            <v>PRODUKSI HARIAN / JAM(*)</v>
          </cell>
          <cell r="F602" t="str">
            <v>:</v>
          </cell>
          <cell r="G602">
            <v>73.703225806451613</v>
          </cell>
          <cell r="H602" t="str">
            <v>/jam</v>
          </cell>
        </row>
        <row r="604">
          <cell r="C604" t="str">
            <v>No.</v>
          </cell>
          <cell r="D604" t="str">
            <v>Uraian</v>
          </cell>
          <cell r="H604" t="str">
            <v>Satuan</v>
          </cell>
          <cell r="I604" t="str">
            <v>Kuantitas</v>
          </cell>
          <cell r="J604" t="str">
            <v>Biaya Satuan</v>
          </cell>
          <cell r="L604" t="str">
            <v>Jumlah</v>
          </cell>
        </row>
        <row r="605">
          <cell r="J605" t="str">
            <v>(Rp.)</v>
          </cell>
          <cell r="L605" t="str">
            <v>(Rp./ Satuan)</v>
          </cell>
        </row>
        <row r="607">
          <cell r="C607" t="str">
            <v>A.</v>
          </cell>
          <cell r="E607" t="str">
            <v>Tenaga Kerja</v>
          </cell>
        </row>
        <row r="608">
          <cell r="A608">
            <v>10111</v>
          </cell>
          <cell r="C608">
            <v>1</v>
          </cell>
          <cell r="E608" t="str">
            <v>Mandor</v>
          </cell>
          <cell r="H608" t="str">
            <v>hour</v>
          </cell>
          <cell r="I608">
            <v>1.35E-2</v>
          </cell>
          <cell r="J608">
            <v>7100</v>
          </cell>
          <cell r="L608">
            <v>95</v>
          </cell>
        </row>
        <row r="609">
          <cell r="A609">
            <v>10112</v>
          </cell>
          <cell r="C609">
            <v>2</v>
          </cell>
          <cell r="E609" t="str">
            <v>Pekerja biasa</v>
          </cell>
          <cell r="H609" t="str">
            <v>hour</v>
          </cell>
          <cell r="I609">
            <v>9.4899999999999998E-2</v>
          </cell>
          <cell r="J609">
            <v>4000</v>
          </cell>
          <cell r="L609">
            <v>379</v>
          </cell>
        </row>
        <row r="610">
          <cell r="A610">
            <v>10113</v>
          </cell>
          <cell r="C610">
            <v>3</v>
          </cell>
          <cell r="E610">
            <v>0</v>
          </cell>
          <cell r="H610">
            <v>0</v>
          </cell>
          <cell r="I610">
            <v>0</v>
          </cell>
          <cell r="J610">
            <v>0</v>
          </cell>
          <cell r="L610">
            <v>0</v>
          </cell>
        </row>
        <row r="611">
          <cell r="A611">
            <v>10114</v>
          </cell>
          <cell r="C611">
            <v>4</v>
          </cell>
          <cell r="E611">
            <v>0</v>
          </cell>
          <cell r="H611">
            <v>0</v>
          </cell>
          <cell r="I611">
            <v>0</v>
          </cell>
          <cell r="J611">
            <v>0</v>
          </cell>
          <cell r="L611">
            <v>0</v>
          </cell>
        </row>
        <row r="612">
          <cell r="A612">
            <v>10115</v>
          </cell>
          <cell r="C612">
            <v>5</v>
          </cell>
          <cell r="E612">
            <v>0</v>
          </cell>
          <cell r="H612">
            <v>0</v>
          </cell>
          <cell r="I612">
            <v>0</v>
          </cell>
          <cell r="J612">
            <v>0</v>
          </cell>
          <cell r="L612">
            <v>0</v>
          </cell>
        </row>
        <row r="613">
          <cell r="A613">
            <v>10116</v>
          </cell>
          <cell r="C613">
            <v>6</v>
          </cell>
          <cell r="E613">
            <v>0</v>
          </cell>
          <cell r="H613">
            <v>0</v>
          </cell>
          <cell r="I613">
            <v>0</v>
          </cell>
          <cell r="J613">
            <v>0</v>
          </cell>
          <cell r="L613">
            <v>0</v>
          </cell>
        </row>
        <row r="614">
          <cell r="A614">
            <v>10117</v>
          </cell>
          <cell r="C614">
            <v>7</v>
          </cell>
          <cell r="E614">
            <v>0</v>
          </cell>
          <cell r="H614">
            <v>0</v>
          </cell>
          <cell r="I614">
            <v>0</v>
          </cell>
          <cell r="J614">
            <v>0</v>
          </cell>
          <cell r="L614">
            <v>0</v>
          </cell>
        </row>
        <row r="615">
          <cell r="L615">
            <v>474</v>
          </cell>
        </row>
        <row r="616">
          <cell r="C616" t="str">
            <v>B.</v>
          </cell>
          <cell r="E616" t="str">
            <v>Bahan-bahan</v>
          </cell>
        </row>
        <row r="617">
          <cell r="A617">
            <v>10111</v>
          </cell>
          <cell r="C617">
            <v>1</v>
          </cell>
          <cell r="E617" t="str">
            <v>Aggegat kasar</v>
          </cell>
          <cell r="H617" t="str">
            <v>m3</v>
          </cell>
          <cell r="I617">
            <v>0.72</v>
          </cell>
          <cell r="J617">
            <v>81300</v>
          </cell>
          <cell r="L617">
            <v>58536</v>
          </cell>
        </row>
        <row r="618">
          <cell r="A618">
            <v>10112</v>
          </cell>
          <cell r="C618">
            <v>2</v>
          </cell>
          <cell r="E618" t="str">
            <v>Aggregat halus</v>
          </cell>
          <cell r="H618" t="str">
            <v>m3</v>
          </cell>
          <cell r="I618">
            <v>0.48</v>
          </cell>
          <cell r="J618">
            <v>81300</v>
          </cell>
          <cell r="L618">
            <v>39024</v>
          </cell>
        </row>
        <row r="619">
          <cell r="A619">
            <v>10113</v>
          </cell>
          <cell r="C619">
            <v>3</v>
          </cell>
          <cell r="E619">
            <v>0</v>
          </cell>
          <cell r="H619">
            <v>0</v>
          </cell>
          <cell r="I619">
            <v>0</v>
          </cell>
          <cell r="J619">
            <v>0</v>
          </cell>
          <cell r="L619">
            <v>0</v>
          </cell>
        </row>
        <row r="620">
          <cell r="A620">
            <v>10114</v>
          </cell>
          <cell r="C620">
            <v>4</v>
          </cell>
          <cell r="E620">
            <v>0</v>
          </cell>
          <cell r="H620">
            <v>0</v>
          </cell>
          <cell r="I620">
            <v>0</v>
          </cell>
          <cell r="J620">
            <v>0</v>
          </cell>
          <cell r="L620">
            <v>0</v>
          </cell>
        </row>
        <row r="621">
          <cell r="A621">
            <v>10115</v>
          </cell>
          <cell r="C621">
            <v>5</v>
          </cell>
          <cell r="E621">
            <v>0</v>
          </cell>
          <cell r="H621">
            <v>0</v>
          </cell>
          <cell r="I621">
            <v>0</v>
          </cell>
          <cell r="J621">
            <v>0</v>
          </cell>
          <cell r="L621">
            <v>0</v>
          </cell>
        </row>
        <row r="622">
          <cell r="A622">
            <v>10116</v>
          </cell>
          <cell r="C622">
            <v>6</v>
          </cell>
          <cell r="E622">
            <v>0</v>
          </cell>
          <cell r="H622">
            <v>0</v>
          </cell>
          <cell r="I622">
            <v>0</v>
          </cell>
          <cell r="J622">
            <v>0</v>
          </cell>
          <cell r="L622">
            <v>0</v>
          </cell>
        </row>
        <row r="623">
          <cell r="A623">
            <v>10117</v>
          </cell>
          <cell r="C623">
            <v>7</v>
          </cell>
          <cell r="E623">
            <v>0</v>
          </cell>
          <cell r="H623">
            <v>0</v>
          </cell>
          <cell r="I623">
            <v>0</v>
          </cell>
          <cell r="J623">
            <v>0</v>
          </cell>
          <cell r="L623">
            <v>0</v>
          </cell>
        </row>
        <row r="624">
          <cell r="L624">
            <v>97560</v>
          </cell>
        </row>
        <row r="625">
          <cell r="C625" t="str">
            <v>C.</v>
          </cell>
          <cell r="E625" t="str">
            <v>Peralatan + Bahan Bakar</v>
          </cell>
        </row>
        <row r="626">
          <cell r="A626">
            <v>10111</v>
          </cell>
          <cell r="C626">
            <v>1</v>
          </cell>
          <cell r="E626" t="str">
            <v>Wheel Loader 1.7 m3</v>
          </cell>
          <cell r="H626" t="str">
            <v>Hr</v>
          </cell>
          <cell r="I626">
            <v>1.35E-2</v>
          </cell>
          <cell r="J626">
            <v>190110</v>
          </cell>
          <cell r="L626">
            <v>2566</v>
          </cell>
        </row>
        <row r="627">
          <cell r="A627">
            <v>10112</v>
          </cell>
          <cell r="C627">
            <v>2</v>
          </cell>
          <cell r="E627" t="str">
            <v>Dump Truck, 12 t</v>
          </cell>
          <cell r="H627" t="str">
            <v>Hr</v>
          </cell>
          <cell r="I627">
            <v>0.55289999999999995</v>
          </cell>
          <cell r="J627">
            <v>89600</v>
          </cell>
          <cell r="L627">
            <v>49539</v>
          </cell>
        </row>
        <row r="628">
          <cell r="A628">
            <v>10113</v>
          </cell>
          <cell r="C628">
            <v>3</v>
          </cell>
          <cell r="E628" t="str">
            <v>Motor Grader 10t</v>
          </cell>
          <cell r="H628" t="str">
            <v>Hr</v>
          </cell>
          <cell r="I628">
            <v>1.3599999999999999E-2</v>
          </cell>
          <cell r="J628">
            <v>195910</v>
          </cell>
          <cell r="L628">
            <v>2664</v>
          </cell>
        </row>
        <row r="629">
          <cell r="A629">
            <v>10114</v>
          </cell>
          <cell r="C629">
            <v>4</v>
          </cell>
          <cell r="E629" t="str">
            <v>Vibration Roller, 10 t</v>
          </cell>
          <cell r="H629" t="str">
            <v>Hr</v>
          </cell>
          <cell r="I629">
            <v>1.52E-2</v>
          </cell>
          <cell r="J629">
            <v>148530</v>
          </cell>
          <cell r="L629">
            <v>2257</v>
          </cell>
        </row>
        <row r="630">
          <cell r="A630">
            <v>10115</v>
          </cell>
          <cell r="C630">
            <v>5</v>
          </cell>
          <cell r="E630" t="str">
            <v>Water Tanker 5000 ltr</v>
          </cell>
          <cell r="H630" t="str">
            <v>Hr</v>
          </cell>
          <cell r="I630">
            <v>4.1999999999999997E-3</v>
          </cell>
          <cell r="J630">
            <v>87180</v>
          </cell>
          <cell r="L630">
            <v>366</v>
          </cell>
        </row>
        <row r="631">
          <cell r="A631">
            <v>10116</v>
          </cell>
          <cell r="C631">
            <v>6</v>
          </cell>
          <cell r="E631">
            <v>0</v>
          </cell>
          <cell r="H631">
            <v>0</v>
          </cell>
          <cell r="I631">
            <v>0</v>
          </cell>
          <cell r="J631">
            <v>0</v>
          </cell>
          <cell r="L631">
            <v>0</v>
          </cell>
        </row>
        <row r="632">
          <cell r="A632">
            <v>10117</v>
          </cell>
          <cell r="C632">
            <v>7</v>
          </cell>
          <cell r="E632">
            <v>0</v>
          </cell>
          <cell r="H632">
            <v>0</v>
          </cell>
          <cell r="I632">
            <v>0</v>
          </cell>
          <cell r="J632">
            <v>0</v>
          </cell>
          <cell r="L632">
            <v>0</v>
          </cell>
        </row>
        <row r="633">
          <cell r="L633">
            <v>57392</v>
          </cell>
        </row>
        <row r="635">
          <cell r="C635" t="str">
            <v>D.</v>
          </cell>
          <cell r="E635" t="str">
            <v>Jumlah ( A + B + C )</v>
          </cell>
          <cell r="L635">
            <v>155426</v>
          </cell>
        </row>
        <row r="636">
          <cell r="C636" t="str">
            <v>E.</v>
          </cell>
          <cell r="E636" t="str">
            <v>Biaya Umum dan Keuntungan (</v>
          </cell>
          <cell r="H636">
            <v>0</v>
          </cell>
          <cell r="I636" t="str">
            <v>% x D )</v>
          </cell>
          <cell r="L636">
            <v>0</v>
          </cell>
        </row>
        <row r="637">
          <cell r="A637" t="str">
            <v>4.2 (2)</v>
          </cell>
          <cell r="C637" t="str">
            <v>F.</v>
          </cell>
          <cell r="E637" t="str">
            <v>Harga Satuan</v>
          </cell>
          <cell r="G637" t="str">
            <v>( D + E )</v>
          </cell>
          <cell r="L637">
            <v>155426</v>
          </cell>
        </row>
        <row r="639">
          <cell r="K639">
            <v>0</v>
          </cell>
        </row>
        <row r="640">
          <cell r="K640">
            <v>0</v>
          </cell>
        </row>
        <row r="641">
          <cell r="J641" t="str">
            <v>Jakarta, 18 September 2003</v>
          </cell>
        </row>
        <row r="642">
          <cell r="J642" t="str">
            <v>PT. BRANTAS ABIPRAYA (Persero)</v>
          </cell>
        </row>
        <row r="649">
          <cell r="J649" t="str">
            <v>H. SOETRISNO ARIFIN ME,MM</v>
          </cell>
        </row>
        <row r="650">
          <cell r="J650" t="str">
            <v>Direktur Operasi Wilayah II</v>
          </cell>
        </row>
        <row r="651">
          <cell r="A651">
            <v>12</v>
          </cell>
          <cell r="C651" t="str">
            <v>LAMPIRAN 2 PENAWARAN</v>
          </cell>
        </row>
        <row r="652">
          <cell r="C652" t="str">
            <v>ANALISA HARGA SATUAN MATA PEMBAYARAN UTAMA</v>
          </cell>
        </row>
        <row r="655">
          <cell r="A655">
            <v>10120</v>
          </cell>
          <cell r="C655" t="str">
            <v>NAMA PESERTA LELANG</v>
          </cell>
          <cell r="F655" t="str">
            <v>:</v>
          </cell>
          <cell r="G655" t="str">
            <v>PT. BRANTAS ABIPRAYA (Persero)</v>
          </cell>
        </row>
        <row r="656">
          <cell r="A656">
            <v>10120</v>
          </cell>
          <cell r="C656" t="str">
            <v>NO. MATA PEMBAYARAN</v>
          </cell>
          <cell r="F656" t="str">
            <v>:</v>
          </cell>
          <cell r="G656" t="str">
            <v>5.1 (1)</v>
          </cell>
        </row>
        <row r="657">
          <cell r="A657">
            <v>10120</v>
          </cell>
          <cell r="C657" t="str">
            <v>JENIS PEKERJAAN</v>
          </cell>
          <cell r="F657" t="str">
            <v>:</v>
          </cell>
          <cell r="G657" t="str">
            <v>Lapis Pondasi Agregat Kelas A</v>
          </cell>
        </row>
        <row r="658">
          <cell r="A658">
            <v>10120</v>
          </cell>
          <cell r="C658" t="str">
            <v>SATUAN PENGUKURAN</v>
          </cell>
          <cell r="F658" t="str">
            <v>:</v>
          </cell>
          <cell r="G658" t="str">
            <v>M3</v>
          </cell>
        </row>
        <row r="659">
          <cell r="A659">
            <v>10120</v>
          </cell>
          <cell r="C659" t="str">
            <v>PERKIRAAN KUANTITAS</v>
          </cell>
          <cell r="F659" t="str">
            <v>:</v>
          </cell>
          <cell r="G659">
            <v>16239</v>
          </cell>
        </row>
        <row r="660">
          <cell r="C660" t="str">
            <v>PEKERJAAN</v>
          </cell>
        </row>
        <row r="661">
          <cell r="A661">
            <v>10120</v>
          </cell>
          <cell r="C661" t="str">
            <v>PRODUKSI HARIAN / JAM(*)</v>
          </cell>
          <cell r="F661" t="str">
            <v>:</v>
          </cell>
          <cell r="G661">
            <v>73.703225806451613</v>
          </cell>
          <cell r="H661" t="str">
            <v>/jam</v>
          </cell>
        </row>
        <row r="663">
          <cell r="C663" t="str">
            <v>No.</v>
          </cell>
          <cell r="D663" t="str">
            <v>Uraian</v>
          </cell>
          <cell r="H663" t="str">
            <v>Satuan</v>
          </cell>
          <cell r="I663" t="str">
            <v>Kuantitas</v>
          </cell>
          <cell r="J663" t="str">
            <v>Biaya Satuan</v>
          </cell>
          <cell r="L663" t="str">
            <v>Jumlah</v>
          </cell>
        </row>
        <row r="664">
          <cell r="J664" t="str">
            <v>(Rp.)</v>
          </cell>
          <cell r="L664" t="str">
            <v>(Rp./ Satuan)</v>
          </cell>
        </row>
        <row r="666">
          <cell r="C666" t="str">
            <v>A.</v>
          </cell>
          <cell r="E666" t="str">
            <v>Tenaga Kerja</v>
          </cell>
        </row>
        <row r="667">
          <cell r="A667">
            <v>10121</v>
          </cell>
          <cell r="C667">
            <v>1</v>
          </cell>
          <cell r="E667" t="str">
            <v>Mandor</v>
          </cell>
          <cell r="H667" t="str">
            <v>hour</v>
          </cell>
          <cell r="I667">
            <v>1.35E-2</v>
          </cell>
          <cell r="J667">
            <v>7100</v>
          </cell>
          <cell r="L667">
            <v>95</v>
          </cell>
        </row>
        <row r="668">
          <cell r="A668">
            <v>10122</v>
          </cell>
          <cell r="C668">
            <v>2</v>
          </cell>
          <cell r="E668" t="str">
            <v>Pekerja biasa</v>
          </cell>
          <cell r="H668" t="str">
            <v>hour</v>
          </cell>
          <cell r="I668">
            <v>9.4899999999999998E-2</v>
          </cell>
          <cell r="J668">
            <v>4000</v>
          </cell>
          <cell r="L668">
            <v>379</v>
          </cell>
        </row>
        <row r="669">
          <cell r="A669">
            <v>10123</v>
          </cell>
          <cell r="C669">
            <v>3</v>
          </cell>
          <cell r="E669">
            <v>0</v>
          </cell>
          <cell r="H669">
            <v>0</v>
          </cell>
          <cell r="I669">
            <v>0</v>
          </cell>
          <cell r="J669">
            <v>0</v>
          </cell>
          <cell r="L669">
            <v>0</v>
          </cell>
        </row>
        <row r="670">
          <cell r="A670">
            <v>10124</v>
          </cell>
          <cell r="C670">
            <v>4</v>
          </cell>
          <cell r="E670">
            <v>0</v>
          </cell>
          <cell r="H670">
            <v>0</v>
          </cell>
          <cell r="I670">
            <v>0</v>
          </cell>
          <cell r="J670">
            <v>0</v>
          </cell>
          <cell r="L670">
            <v>0</v>
          </cell>
        </row>
        <row r="671">
          <cell r="A671">
            <v>10125</v>
          </cell>
          <cell r="C671">
            <v>5</v>
          </cell>
          <cell r="E671">
            <v>0</v>
          </cell>
          <cell r="H671">
            <v>0</v>
          </cell>
          <cell r="I671">
            <v>0</v>
          </cell>
          <cell r="J671">
            <v>0</v>
          </cell>
          <cell r="L671">
            <v>0</v>
          </cell>
        </row>
        <row r="672">
          <cell r="A672">
            <v>10126</v>
          </cell>
          <cell r="C672">
            <v>6</v>
          </cell>
          <cell r="E672">
            <v>0</v>
          </cell>
          <cell r="H672">
            <v>0</v>
          </cell>
          <cell r="I672">
            <v>0</v>
          </cell>
          <cell r="J672">
            <v>0</v>
          </cell>
          <cell r="L672">
            <v>0</v>
          </cell>
        </row>
        <row r="673">
          <cell r="A673">
            <v>10127</v>
          </cell>
          <cell r="C673">
            <v>7</v>
          </cell>
          <cell r="E673">
            <v>0</v>
          </cell>
          <cell r="H673">
            <v>0</v>
          </cell>
          <cell r="I673">
            <v>0</v>
          </cell>
          <cell r="J673">
            <v>0</v>
          </cell>
          <cell r="L673">
            <v>0</v>
          </cell>
        </row>
        <row r="674">
          <cell r="L674">
            <v>474</v>
          </cell>
        </row>
        <row r="675">
          <cell r="C675" t="str">
            <v>B.</v>
          </cell>
          <cell r="E675" t="str">
            <v>Bahan-bahan</v>
          </cell>
        </row>
        <row r="676">
          <cell r="A676">
            <v>10121</v>
          </cell>
          <cell r="C676">
            <v>1</v>
          </cell>
          <cell r="E676" t="str">
            <v>Aggegat kasar</v>
          </cell>
          <cell r="H676" t="str">
            <v>m3</v>
          </cell>
          <cell r="I676">
            <v>0.76800000000000002</v>
          </cell>
          <cell r="J676">
            <v>81300</v>
          </cell>
          <cell r="L676">
            <v>62438</v>
          </cell>
        </row>
        <row r="677">
          <cell r="A677">
            <v>10122</v>
          </cell>
          <cell r="C677">
            <v>2</v>
          </cell>
          <cell r="E677" t="str">
            <v>Aggregat halus</v>
          </cell>
          <cell r="H677" t="str">
            <v>m3</v>
          </cell>
          <cell r="I677">
            <v>0.432</v>
          </cell>
          <cell r="J677">
            <v>81300</v>
          </cell>
          <cell r="L677">
            <v>35121</v>
          </cell>
        </row>
        <row r="678">
          <cell r="A678">
            <v>10123</v>
          </cell>
          <cell r="C678">
            <v>3</v>
          </cell>
          <cell r="E678">
            <v>0</v>
          </cell>
          <cell r="H678">
            <v>0</v>
          </cell>
          <cell r="I678">
            <v>0</v>
          </cell>
          <cell r="J678">
            <v>0</v>
          </cell>
          <cell r="L678">
            <v>0</v>
          </cell>
        </row>
        <row r="679">
          <cell r="A679">
            <v>10124</v>
          </cell>
          <cell r="C679">
            <v>4</v>
          </cell>
          <cell r="E679">
            <v>0</v>
          </cell>
          <cell r="H679">
            <v>0</v>
          </cell>
          <cell r="I679">
            <v>0</v>
          </cell>
          <cell r="J679">
            <v>0</v>
          </cell>
          <cell r="L679">
            <v>0</v>
          </cell>
        </row>
        <row r="680">
          <cell r="A680">
            <v>10125</v>
          </cell>
          <cell r="C680">
            <v>5</v>
          </cell>
          <cell r="E680">
            <v>0</v>
          </cell>
          <cell r="H680">
            <v>0</v>
          </cell>
          <cell r="I680">
            <v>0</v>
          </cell>
          <cell r="J680">
            <v>0</v>
          </cell>
          <cell r="L680">
            <v>0</v>
          </cell>
        </row>
        <row r="681">
          <cell r="A681">
            <v>10126</v>
          </cell>
          <cell r="C681">
            <v>6</v>
          </cell>
          <cell r="E681">
            <v>0</v>
          </cell>
          <cell r="H681">
            <v>0</v>
          </cell>
          <cell r="I681">
            <v>0</v>
          </cell>
          <cell r="J681">
            <v>0</v>
          </cell>
          <cell r="L681">
            <v>0</v>
          </cell>
        </row>
        <row r="682">
          <cell r="A682">
            <v>10127</v>
          </cell>
          <cell r="C682">
            <v>7</v>
          </cell>
          <cell r="E682">
            <v>0</v>
          </cell>
          <cell r="H682">
            <v>0</v>
          </cell>
          <cell r="I682">
            <v>0</v>
          </cell>
          <cell r="J682">
            <v>0</v>
          </cell>
          <cell r="L682">
            <v>0</v>
          </cell>
        </row>
        <row r="683">
          <cell r="L683">
            <v>97559</v>
          </cell>
        </row>
        <row r="684">
          <cell r="C684" t="str">
            <v>C.</v>
          </cell>
          <cell r="E684" t="str">
            <v>Peralatan + Bahan Bakar</v>
          </cell>
        </row>
        <row r="685">
          <cell r="A685">
            <v>10121</v>
          </cell>
          <cell r="C685">
            <v>1</v>
          </cell>
          <cell r="E685" t="str">
            <v>Wheel Loader 1.7 m3</v>
          </cell>
          <cell r="H685" t="str">
            <v>Hr</v>
          </cell>
          <cell r="I685">
            <v>1.35E-2</v>
          </cell>
          <cell r="J685">
            <v>190110</v>
          </cell>
          <cell r="L685">
            <v>2566</v>
          </cell>
        </row>
        <row r="686">
          <cell r="A686">
            <v>10122</v>
          </cell>
          <cell r="C686">
            <v>2</v>
          </cell>
          <cell r="E686" t="str">
            <v>Dump Truck, 12 t</v>
          </cell>
          <cell r="H686" t="str">
            <v>Hr</v>
          </cell>
          <cell r="I686">
            <v>0.55289999999999995</v>
          </cell>
          <cell r="J686">
            <v>89600</v>
          </cell>
          <cell r="L686">
            <v>49539</v>
          </cell>
        </row>
        <row r="687">
          <cell r="A687">
            <v>10123</v>
          </cell>
          <cell r="C687">
            <v>3</v>
          </cell>
          <cell r="E687" t="str">
            <v>Motor Grader 10t</v>
          </cell>
          <cell r="H687" t="str">
            <v>Hr</v>
          </cell>
          <cell r="I687">
            <v>1.3599999999999999E-2</v>
          </cell>
          <cell r="J687">
            <v>195910</v>
          </cell>
          <cell r="L687">
            <v>2664</v>
          </cell>
        </row>
        <row r="688">
          <cell r="A688">
            <v>10124</v>
          </cell>
          <cell r="C688">
            <v>4</v>
          </cell>
          <cell r="E688" t="str">
            <v>Vibration Roller, 10 t</v>
          </cell>
          <cell r="H688" t="str">
            <v>Hr</v>
          </cell>
          <cell r="I688">
            <v>1.52E-2</v>
          </cell>
          <cell r="J688">
            <v>148530</v>
          </cell>
          <cell r="L688">
            <v>2257</v>
          </cell>
        </row>
        <row r="689">
          <cell r="A689">
            <v>10125</v>
          </cell>
          <cell r="C689">
            <v>5</v>
          </cell>
          <cell r="E689" t="str">
            <v>Water Tanker 5000 ltr</v>
          </cell>
          <cell r="H689" t="str">
            <v>Hr</v>
          </cell>
          <cell r="I689">
            <v>4.1999999999999997E-3</v>
          </cell>
          <cell r="J689">
            <v>87180</v>
          </cell>
          <cell r="L689">
            <v>366</v>
          </cell>
        </row>
        <row r="690">
          <cell r="A690">
            <v>10126</v>
          </cell>
          <cell r="C690">
            <v>6</v>
          </cell>
          <cell r="E690">
            <v>0</v>
          </cell>
          <cell r="H690">
            <v>0</v>
          </cell>
          <cell r="I690">
            <v>0</v>
          </cell>
          <cell r="J690">
            <v>0</v>
          </cell>
          <cell r="L690">
            <v>0</v>
          </cell>
        </row>
        <row r="691">
          <cell r="A691">
            <v>10127</v>
          </cell>
          <cell r="C691">
            <v>7</v>
          </cell>
          <cell r="E691">
            <v>0</v>
          </cell>
          <cell r="H691">
            <v>0</v>
          </cell>
          <cell r="I691">
            <v>0</v>
          </cell>
          <cell r="J691">
            <v>0</v>
          </cell>
          <cell r="L691">
            <v>0</v>
          </cell>
        </row>
        <row r="692">
          <cell r="L692">
            <v>57392</v>
          </cell>
        </row>
        <row r="694">
          <cell r="C694" t="str">
            <v>D.</v>
          </cell>
          <cell r="E694" t="str">
            <v>Jumlah ( A + B + C )</v>
          </cell>
          <cell r="L694">
            <v>155425</v>
          </cell>
        </row>
        <row r="695">
          <cell r="C695" t="str">
            <v>E.</v>
          </cell>
          <cell r="E695" t="str">
            <v>Biaya Umum dan Keuntungan (</v>
          </cell>
          <cell r="H695">
            <v>0</v>
          </cell>
          <cell r="I695" t="str">
            <v>% x D )</v>
          </cell>
          <cell r="L695">
            <v>0</v>
          </cell>
        </row>
        <row r="696">
          <cell r="A696" t="str">
            <v>5.1 (1)</v>
          </cell>
          <cell r="C696" t="str">
            <v>F.</v>
          </cell>
          <cell r="E696" t="str">
            <v>Harga Satuan</v>
          </cell>
          <cell r="G696" t="str">
            <v>( D + E )</v>
          </cell>
          <cell r="L696">
            <v>155425</v>
          </cell>
        </row>
        <row r="698">
          <cell r="K698">
            <v>0</v>
          </cell>
        </row>
        <row r="699">
          <cell r="K699">
            <v>0</v>
          </cell>
        </row>
        <row r="700">
          <cell r="J700" t="str">
            <v>Jakarta, 18 September 2003</v>
          </cell>
        </row>
        <row r="701">
          <cell r="J701" t="str">
            <v>PT. BRANTAS ABIPRAYA (Persero)</v>
          </cell>
        </row>
        <row r="708">
          <cell r="J708" t="str">
            <v>H. SOETRISNO ARIFIN ME,MM</v>
          </cell>
        </row>
        <row r="709">
          <cell r="J709" t="str">
            <v>Direktur Operasi Wilayah II</v>
          </cell>
        </row>
        <row r="710">
          <cell r="A710">
            <v>13</v>
          </cell>
          <cell r="C710" t="str">
            <v>LAMPIRAN 2 PENAWARAN</v>
          </cell>
        </row>
        <row r="711">
          <cell r="C711" t="str">
            <v>ANALISA HARGA SATUAN MATA PEMBAYARAN UTAMA</v>
          </cell>
        </row>
        <row r="714">
          <cell r="A714">
            <v>10130</v>
          </cell>
          <cell r="C714" t="str">
            <v>NAMA PESERTA LELANG</v>
          </cell>
          <cell r="F714" t="str">
            <v>:</v>
          </cell>
          <cell r="G714" t="str">
            <v>PT. BRANTAS ABIPRAYA (Persero)</v>
          </cell>
        </row>
        <row r="715">
          <cell r="A715">
            <v>10130</v>
          </cell>
          <cell r="C715" t="str">
            <v>NO. MATA PEMBAYARAN</v>
          </cell>
          <cell r="F715" t="str">
            <v>:</v>
          </cell>
          <cell r="G715" t="str">
            <v>5.1 (2)</v>
          </cell>
        </row>
        <row r="716">
          <cell r="A716">
            <v>10130</v>
          </cell>
          <cell r="C716" t="str">
            <v>JENIS PEKERJAAN</v>
          </cell>
          <cell r="F716" t="str">
            <v>:</v>
          </cell>
          <cell r="G716" t="str">
            <v>Lapis Pondasi Agregat Kelas B</v>
          </cell>
        </row>
        <row r="717">
          <cell r="A717">
            <v>10130</v>
          </cell>
          <cell r="C717" t="str">
            <v>SATUAN PENGUKURAN</v>
          </cell>
          <cell r="F717" t="str">
            <v>:</v>
          </cell>
          <cell r="G717" t="str">
            <v>M3</v>
          </cell>
        </row>
        <row r="718">
          <cell r="A718">
            <v>10130</v>
          </cell>
          <cell r="C718" t="str">
            <v>PERKIRAAN KUANTITAS</v>
          </cell>
          <cell r="F718" t="str">
            <v>:</v>
          </cell>
          <cell r="G718">
            <v>15789</v>
          </cell>
        </row>
        <row r="719">
          <cell r="C719" t="str">
            <v>PEKERJAAN</v>
          </cell>
        </row>
        <row r="720">
          <cell r="A720">
            <v>10130</v>
          </cell>
          <cell r="C720" t="str">
            <v>PRODUKSI HARIAN / JAM(*)</v>
          </cell>
          <cell r="F720" t="str">
            <v>:</v>
          </cell>
          <cell r="G720">
            <v>73.703225806451613</v>
          </cell>
          <cell r="H720" t="str">
            <v>/jam</v>
          </cell>
        </row>
        <row r="722">
          <cell r="C722" t="str">
            <v>No.</v>
          </cell>
          <cell r="D722" t="str">
            <v>Uraian</v>
          </cell>
          <cell r="H722" t="str">
            <v>Satuan</v>
          </cell>
          <cell r="I722" t="str">
            <v>Kuantitas</v>
          </cell>
          <cell r="J722" t="str">
            <v>Biaya Satuan</v>
          </cell>
          <cell r="L722" t="str">
            <v>Jumlah</v>
          </cell>
        </row>
        <row r="723">
          <cell r="J723" t="str">
            <v>(Rp.)</v>
          </cell>
          <cell r="L723" t="str">
            <v>(Rp./ Satuan)</v>
          </cell>
        </row>
        <row r="725">
          <cell r="C725" t="str">
            <v>A.</v>
          </cell>
          <cell r="E725" t="str">
            <v>Tenaga Kerja</v>
          </cell>
        </row>
        <row r="726">
          <cell r="A726">
            <v>10131</v>
          </cell>
          <cell r="C726">
            <v>1</v>
          </cell>
          <cell r="E726" t="str">
            <v>Mandor</v>
          </cell>
          <cell r="H726" t="str">
            <v>hour</v>
          </cell>
          <cell r="I726">
            <v>1.35E-2</v>
          </cell>
          <cell r="J726">
            <v>7100</v>
          </cell>
          <cell r="L726">
            <v>95</v>
          </cell>
        </row>
        <row r="727">
          <cell r="A727">
            <v>10132</v>
          </cell>
          <cell r="C727">
            <v>2</v>
          </cell>
          <cell r="E727" t="str">
            <v>Pekerja biasa</v>
          </cell>
          <cell r="H727" t="str">
            <v>hour</v>
          </cell>
          <cell r="I727">
            <v>9.4899999999999998E-2</v>
          </cell>
          <cell r="J727">
            <v>4000</v>
          </cell>
          <cell r="L727">
            <v>379</v>
          </cell>
        </row>
        <row r="728">
          <cell r="A728">
            <v>10133</v>
          </cell>
          <cell r="C728">
            <v>3</v>
          </cell>
          <cell r="E728">
            <v>0</v>
          </cell>
          <cell r="H728">
            <v>0</v>
          </cell>
          <cell r="I728">
            <v>0</v>
          </cell>
          <cell r="J728">
            <v>0</v>
          </cell>
          <cell r="L728">
            <v>0</v>
          </cell>
        </row>
        <row r="729">
          <cell r="A729">
            <v>10134</v>
          </cell>
          <cell r="C729">
            <v>4</v>
          </cell>
          <cell r="E729">
            <v>0</v>
          </cell>
          <cell r="H729">
            <v>0</v>
          </cell>
          <cell r="I729">
            <v>0</v>
          </cell>
          <cell r="J729">
            <v>0</v>
          </cell>
          <cell r="L729">
            <v>0</v>
          </cell>
        </row>
        <row r="730">
          <cell r="A730">
            <v>10135</v>
          </cell>
          <cell r="C730">
            <v>5</v>
          </cell>
          <cell r="E730">
            <v>0</v>
          </cell>
          <cell r="H730">
            <v>0</v>
          </cell>
          <cell r="I730">
            <v>0</v>
          </cell>
          <cell r="J730">
            <v>0</v>
          </cell>
          <cell r="L730">
            <v>0</v>
          </cell>
        </row>
        <row r="731">
          <cell r="A731">
            <v>10136</v>
          </cell>
          <cell r="C731">
            <v>6</v>
          </cell>
          <cell r="E731">
            <v>0</v>
          </cell>
          <cell r="H731">
            <v>0</v>
          </cell>
          <cell r="I731">
            <v>0</v>
          </cell>
          <cell r="J731">
            <v>0</v>
          </cell>
          <cell r="L731">
            <v>0</v>
          </cell>
        </row>
        <row r="732">
          <cell r="A732">
            <v>10137</v>
          </cell>
          <cell r="C732">
            <v>7</v>
          </cell>
          <cell r="E732">
            <v>0</v>
          </cell>
          <cell r="H732">
            <v>0</v>
          </cell>
          <cell r="I732">
            <v>0</v>
          </cell>
          <cell r="J732">
            <v>0</v>
          </cell>
          <cell r="L732">
            <v>0</v>
          </cell>
        </row>
        <row r="733">
          <cell r="L733">
            <v>474</v>
          </cell>
        </row>
        <row r="734">
          <cell r="C734" t="str">
            <v>B.</v>
          </cell>
          <cell r="E734" t="str">
            <v>Bahan-bahan</v>
          </cell>
        </row>
        <row r="735">
          <cell r="A735">
            <v>10131</v>
          </cell>
          <cell r="C735">
            <v>1</v>
          </cell>
          <cell r="E735" t="str">
            <v>Aggegat kasar</v>
          </cell>
          <cell r="H735" t="str">
            <v>m3</v>
          </cell>
          <cell r="I735">
            <v>0.72</v>
          </cell>
          <cell r="J735">
            <v>81300</v>
          </cell>
          <cell r="L735">
            <v>58536</v>
          </cell>
        </row>
        <row r="736">
          <cell r="A736">
            <v>10132</v>
          </cell>
          <cell r="C736">
            <v>2</v>
          </cell>
          <cell r="E736" t="str">
            <v>Aggregat halus</v>
          </cell>
          <cell r="H736" t="str">
            <v>m3</v>
          </cell>
          <cell r="I736">
            <v>0.48</v>
          </cell>
          <cell r="J736">
            <v>81300</v>
          </cell>
          <cell r="L736">
            <v>39024</v>
          </cell>
        </row>
        <row r="737">
          <cell r="A737">
            <v>10133</v>
          </cell>
          <cell r="C737">
            <v>3</v>
          </cell>
          <cell r="E737">
            <v>0</v>
          </cell>
          <cell r="H737">
            <v>0</v>
          </cell>
          <cell r="I737">
            <v>0</v>
          </cell>
          <cell r="J737">
            <v>0</v>
          </cell>
          <cell r="L737">
            <v>0</v>
          </cell>
        </row>
        <row r="738">
          <cell r="A738">
            <v>10134</v>
          </cell>
          <cell r="C738">
            <v>4</v>
          </cell>
          <cell r="E738">
            <v>0</v>
          </cell>
          <cell r="H738">
            <v>0</v>
          </cell>
          <cell r="I738">
            <v>0</v>
          </cell>
          <cell r="J738">
            <v>0</v>
          </cell>
          <cell r="L738">
            <v>0</v>
          </cell>
        </row>
        <row r="739">
          <cell r="A739">
            <v>10135</v>
          </cell>
          <cell r="C739">
            <v>5</v>
          </cell>
          <cell r="E739">
            <v>0</v>
          </cell>
          <cell r="H739">
            <v>0</v>
          </cell>
          <cell r="I739">
            <v>0</v>
          </cell>
          <cell r="J739">
            <v>0</v>
          </cell>
          <cell r="L739">
            <v>0</v>
          </cell>
        </row>
        <row r="740">
          <cell r="A740">
            <v>10136</v>
          </cell>
          <cell r="C740">
            <v>6</v>
          </cell>
          <cell r="E740">
            <v>0</v>
          </cell>
          <cell r="H740">
            <v>0</v>
          </cell>
          <cell r="I740">
            <v>0</v>
          </cell>
          <cell r="J740">
            <v>0</v>
          </cell>
          <cell r="L740">
            <v>0</v>
          </cell>
        </row>
        <row r="741">
          <cell r="A741">
            <v>10137</v>
          </cell>
          <cell r="C741">
            <v>7</v>
          </cell>
          <cell r="E741">
            <v>0</v>
          </cell>
          <cell r="H741">
            <v>0</v>
          </cell>
          <cell r="I741">
            <v>0</v>
          </cell>
          <cell r="J741">
            <v>0</v>
          </cell>
          <cell r="L741">
            <v>0</v>
          </cell>
        </row>
        <row r="742">
          <cell r="L742">
            <v>97560</v>
          </cell>
        </row>
        <row r="743">
          <cell r="C743" t="str">
            <v>C.</v>
          </cell>
          <cell r="E743" t="str">
            <v>Peralatan + Bahan Bakar</v>
          </cell>
        </row>
        <row r="744">
          <cell r="A744">
            <v>10131</v>
          </cell>
          <cell r="C744">
            <v>1</v>
          </cell>
          <cell r="E744" t="str">
            <v>Wheel Loader 1.7 m3</v>
          </cell>
          <cell r="H744" t="str">
            <v>Hr</v>
          </cell>
          <cell r="I744">
            <v>1.35E-2</v>
          </cell>
          <cell r="J744">
            <v>190110</v>
          </cell>
          <cell r="L744">
            <v>2566</v>
          </cell>
        </row>
        <row r="745">
          <cell r="A745">
            <v>10132</v>
          </cell>
          <cell r="C745">
            <v>2</v>
          </cell>
          <cell r="E745" t="str">
            <v>Dump Truck, 12 t</v>
          </cell>
          <cell r="H745" t="str">
            <v>Hr</v>
          </cell>
          <cell r="I745">
            <v>0.55289999999999995</v>
          </cell>
          <cell r="J745">
            <v>89600</v>
          </cell>
          <cell r="L745">
            <v>49539</v>
          </cell>
        </row>
        <row r="746">
          <cell r="A746">
            <v>10133</v>
          </cell>
          <cell r="C746">
            <v>3</v>
          </cell>
          <cell r="E746" t="str">
            <v>Motor Grader 10t</v>
          </cell>
          <cell r="H746" t="str">
            <v>Hr</v>
          </cell>
          <cell r="I746">
            <v>1.3599999999999999E-2</v>
          </cell>
          <cell r="J746">
            <v>195910</v>
          </cell>
          <cell r="L746">
            <v>2664</v>
          </cell>
        </row>
        <row r="747">
          <cell r="A747">
            <v>10134</v>
          </cell>
          <cell r="C747">
            <v>4</v>
          </cell>
          <cell r="E747" t="str">
            <v>Vibration Roller, 10 t</v>
          </cell>
          <cell r="H747" t="str">
            <v>Hr</v>
          </cell>
          <cell r="I747">
            <v>1.52E-2</v>
          </cell>
          <cell r="J747">
            <v>148530</v>
          </cell>
          <cell r="L747">
            <v>2257</v>
          </cell>
        </row>
        <row r="748">
          <cell r="A748">
            <v>10135</v>
          </cell>
          <cell r="C748">
            <v>5</v>
          </cell>
          <cell r="E748" t="str">
            <v>Water Tanker 5000 ltr</v>
          </cell>
          <cell r="H748" t="str">
            <v>Hr</v>
          </cell>
          <cell r="I748">
            <v>4.1999999999999997E-3</v>
          </cell>
          <cell r="J748">
            <v>87180</v>
          </cell>
          <cell r="L748">
            <v>366</v>
          </cell>
        </row>
        <row r="749">
          <cell r="A749">
            <v>10136</v>
          </cell>
          <cell r="C749">
            <v>6</v>
          </cell>
          <cell r="E749">
            <v>0</v>
          </cell>
          <cell r="H749">
            <v>0</v>
          </cell>
          <cell r="I749">
            <v>0</v>
          </cell>
          <cell r="J749">
            <v>0</v>
          </cell>
          <cell r="L749">
            <v>0</v>
          </cell>
        </row>
        <row r="750">
          <cell r="A750">
            <v>10137</v>
          </cell>
          <cell r="C750">
            <v>7</v>
          </cell>
          <cell r="E750">
            <v>0</v>
          </cell>
          <cell r="H750">
            <v>0</v>
          </cell>
          <cell r="I750">
            <v>0</v>
          </cell>
          <cell r="J750">
            <v>0</v>
          </cell>
          <cell r="L750">
            <v>0</v>
          </cell>
        </row>
        <row r="751">
          <cell r="L751">
            <v>57392</v>
          </cell>
        </row>
        <row r="753">
          <cell r="C753" t="str">
            <v>D.</v>
          </cell>
          <cell r="E753" t="str">
            <v>Jumlah ( A + B + C )</v>
          </cell>
          <cell r="L753">
            <v>155426</v>
          </cell>
        </row>
        <row r="754">
          <cell r="C754" t="str">
            <v>E.</v>
          </cell>
          <cell r="E754" t="str">
            <v>Biaya Umum dan Keuntungan (</v>
          </cell>
          <cell r="H754">
            <v>0</v>
          </cell>
          <cell r="I754" t="str">
            <v>% x D )</v>
          </cell>
          <cell r="L754">
            <v>0</v>
          </cell>
        </row>
        <row r="755">
          <cell r="A755" t="str">
            <v>5.1 (2)</v>
          </cell>
          <cell r="C755" t="str">
            <v>F.</v>
          </cell>
          <cell r="E755" t="str">
            <v>Harga Satuan</v>
          </cell>
          <cell r="G755" t="str">
            <v>( D + E )</v>
          </cell>
          <cell r="L755">
            <v>155426</v>
          </cell>
        </row>
        <row r="757">
          <cell r="K757">
            <v>0</v>
          </cell>
        </row>
        <row r="758">
          <cell r="K758">
            <v>0</v>
          </cell>
        </row>
        <row r="759">
          <cell r="J759" t="str">
            <v>Jakarta, 18 September 2003</v>
          </cell>
        </row>
        <row r="760">
          <cell r="J760" t="str">
            <v>PT. BRANTAS ABIPRAYA (Persero)</v>
          </cell>
        </row>
        <row r="767">
          <cell r="J767" t="str">
            <v>H. SOETRISNO ARIFIN ME,MM</v>
          </cell>
        </row>
        <row r="768">
          <cell r="J768" t="str">
            <v>Direktur Operasi Wilayah II</v>
          </cell>
        </row>
        <row r="769">
          <cell r="A769">
            <v>14</v>
          </cell>
          <cell r="C769" t="str">
            <v>LAMPIRAN 2 PENAWARAN</v>
          </cell>
        </row>
        <row r="770">
          <cell r="C770" t="str">
            <v>ANALISA HARGA SATUAN MATA PEMBAYARAN UTAMA</v>
          </cell>
        </row>
        <row r="773">
          <cell r="A773">
            <v>10140</v>
          </cell>
          <cell r="C773" t="str">
            <v>NAMA PESERTA LELANG</v>
          </cell>
          <cell r="F773" t="str">
            <v>:</v>
          </cell>
          <cell r="G773" t="str">
            <v>PT. BRANTAS ABIPRAYA (Persero)</v>
          </cell>
        </row>
        <row r="774">
          <cell r="A774">
            <v>10140</v>
          </cell>
          <cell r="C774" t="str">
            <v>NO. MATA PEMBAYARAN</v>
          </cell>
          <cell r="F774" t="str">
            <v>:</v>
          </cell>
          <cell r="G774" t="str">
            <v>6.1 (1)</v>
          </cell>
        </row>
        <row r="775">
          <cell r="A775">
            <v>10140</v>
          </cell>
          <cell r="C775" t="str">
            <v>JENIS PEKERJAAN</v>
          </cell>
          <cell r="F775" t="str">
            <v>:</v>
          </cell>
          <cell r="G775" t="str">
            <v>Lapis Resap Pengikat</v>
          </cell>
        </row>
        <row r="776">
          <cell r="A776">
            <v>10140</v>
          </cell>
          <cell r="C776" t="str">
            <v>SATUAN PENGUKURAN</v>
          </cell>
          <cell r="F776" t="str">
            <v>:</v>
          </cell>
          <cell r="G776" t="str">
            <v>Liter</v>
          </cell>
        </row>
        <row r="777">
          <cell r="A777">
            <v>10140</v>
          </cell>
          <cell r="C777" t="str">
            <v>PERKIRAAN KUANTITAS</v>
          </cell>
          <cell r="F777" t="str">
            <v>:</v>
          </cell>
          <cell r="G777">
            <v>99991</v>
          </cell>
        </row>
        <row r="778">
          <cell r="C778" t="str">
            <v>PEKERJAAN</v>
          </cell>
        </row>
        <row r="779">
          <cell r="A779">
            <v>10140</v>
          </cell>
          <cell r="C779" t="str">
            <v>PRODUKSI HARIAN / JAM(*)</v>
          </cell>
          <cell r="F779" t="str">
            <v>:</v>
          </cell>
          <cell r="G779">
            <v>223.99999999999997</v>
          </cell>
          <cell r="H779" t="str">
            <v>/jam</v>
          </cell>
        </row>
        <row r="781">
          <cell r="C781" t="str">
            <v>No.</v>
          </cell>
          <cell r="D781" t="str">
            <v>Uraian</v>
          </cell>
          <cell r="H781" t="str">
            <v>Satuan</v>
          </cell>
          <cell r="I781" t="str">
            <v>Kuantitas</v>
          </cell>
          <cell r="J781" t="str">
            <v>Biaya Satuan</v>
          </cell>
          <cell r="L781" t="str">
            <v>Jumlah</v>
          </cell>
        </row>
        <row r="782">
          <cell r="J782" t="str">
            <v>(Rp.)</v>
          </cell>
          <cell r="L782" t="str">
            <v>(Rp./ Satuan)</v>
          </cell>
        </row>
        <row r="784">
          <cell r="C784" t="str">
            <v>A.</v>
          </cell>
          <cell r="E784" t="str">
            <v>Tenaga Kerja</v>
          </cell>
        </row>
        <row r="785">
          <cell r="A785">
            <v>10141</v>
          </cell>
          <cell r="C785">
            <v>1</v>
          </cell>
          <cell r="E785" t="str">
            <v>Mandor</v>
          </cell>
          <cell r="H785" t="str">
            <v>hour</v>
          </cell>
          <cell r="I785">
            <v>8.8999999999999999E-3</v>
          </cell>
          <cell r="J785">
            <v>7100</v>
          </cell>
          <cell r="L785">
            <v>63</v>
          </cell>
        </row>
        <row r="786">
          <cell r="A786">
            <v>10142</v>
          </cell>
          <cell r="C786">
            <v>2</v>
          </cell>
          <cell r="E786" t="str">
            <v>Pekerja biasa</v>
          </cell>
          <cell r="H786" t="str">
            <v>hour</v>
          </cell>
          <cell r="I786">
            <v>4.4600000000000001E-2</v>
          </cell>
          <cell r="J786">
            <v>4000</v>
          </cell>
          <cell r="L786">
            <v>178</v>
          </cell>
        </row>
        <row r="787">
          <cell r="A787">
            <v>10143</v>
          </cell>
          <cell r="C787">
            <v>3</v>
          </cell>
          <cell r="E787">
            <v>0</v>
          </cell>
          <cell r="H787">
            <v>0</v>
          </cell>
          <cell r="I787">
            <v>0</v>
          </cell>
          <cell r="J787">
            <v>0</v>
          </cell>
          <cell r="L787">
            <v>0</v>
          </cell>
        </row>
        <row r="788">
          <cell r="A788">
            <v>10144</v>
          </cell>
          <cell r="C788">
            <v>4</v>
          </cell>
          <cell r="E788">
            <v>0</v>
          </cell>
          <cell r="H788">
            <v>0</v>
          </cell>
          <cell r="I788">
            <v>0</v>
          </cell>
          <cell r="J788">
            <v>0</v>
          </cell>
          <cell r="L788">
            <v>0</v>
          </cell>
        </row>
        <row r="789">
          <cell r="A789">
            <v>10145</v>
          </cell>
          <cell r="C789">
            <v>5</v>
          </cell>
          <cell r="E789">
            <v>0</v>
          </cell>
          <cell r="H789">
            <v>0</v>
          </cell>
          <cell r="I789">
            <v>0</v>
          </cell>
          <cell r="J789">
            <v>0</v>
          </cell>
          <cell r="L789">
            <v>0</v>
          </cell>
        </row>
        <row r="790">
          <cell r="A790">
            <v>10146</v>
          </cell>
          <cell r="C790">
            <v>6</v>
          </cell>
          <cell r="E790">
            <v>0</v>
          </cell>
          <cell r="H790">
            <v>0</v>
          </cell>
          <cell r="I790">
            <v>0</v>
          </cell>
          <cell r="J790">
            <v>0</v>
          </cell>
          <cell r="L790">
            <v>0</v>
          </cell>
        </row>
        <row r="791">
          <cell r="A791">
            <v>10147</v>
          </cell>
          <cell r="C791">
            <v>7</v>
          </cell>
          <cell r="E791">
            <v>0</v>
          </cell>
          <cell r="H791">
            <v>0</v>
          </cell>
          <cell r="I791">
            <v>0</v>
          </cell>
          <cell r="J791">
            <v>0</v>
          </cell>
          <cell r="L791">
            <v>0</v>
          </cell>
        </row>
        <row r="792">
          <cell r="L792">
            <v>241</v>
          </cell>
        </row>
        <row r="793">
          <cell r="C793" t="str">
            <v>B.</v>
          </cell>
          <cell r="E793" t="str">
            <v>Bahan-bahan</v>
          </cell>
        </row>
        <row r="794">
          <cell r="A794">
            <v>10141</v>
          </cell>
          <cell r="C794">
            <v>1</v>
          </cell>
          <cell r="E794" t="str">
            <v>Aspal</v>
          </cell>
          <cell r="H794" t="str">
            <v>kg</v>
          </cell>
          <cell r="I794">
            <v>0.67222222222222228</v>
          </cell>
          <cell r="J794">
            <v>3100</v>
          </cell>
          <cell r="L794">
            <v>2083</v>
          </cell>
        </row>
        <row r="795">
          <cell r="A795">
            <v>10142</v>
          </cell>
          <cell r="C795">
            <v>2</v>
          </cell>
          <cell r="E795" t="str">
            <v>Kerosene</v>
          </cell>
          <cell r="H795" t="str">
            <v>litre</v>
          </cell>
          <cell r="I795">
            <v>0.48888888888888887</v>
          </cell>
          <cell r="J795">
            <v>1200</v>
          </cell>
          <cell r="L795">
            <v>586</v>
          </cell>
        </row>
        <row r="796">
          <cell r="A796">
            <v>10143</v>
          </cell>
          <cell r="C796">
            <v>3</v>
          </cell>
          <cell r="E796">
            <v>0</v>
          </cell>
          <cell r="H796">
            <v>0</v>
          </cell>
          <cell r="I796">
            <v>0</v>
          </cell>
          <cell r="J796">
            <v>0</v>
          </cell>
          <cell r="L796">
            <v>0</v>
          </cell>
        </row>
        <row r="797">
          <cell r="A797">
            <v>10144</v>
          </cell>
          <cell r="C797">
            <v>4</v>
          </cell>
          <cell r="E797">
            <v>0</v>
          </cell>
          <cell r="H797">
            <v>0</v>
          </cell>
          <cell r="I797">
            <v>0</v>
          </cell>
          <cell r="J797">
            <v>0</v>
          </cell>
          <cell r="L797">
            <v>0</v>
          </cell>
        </row>
        <row r="798">
          <cell r="A798">
            <v>10145</v>
          </cell>
          <cell r="C798">
            <v>5</v>
          </cell>
          <cell r="E798">
            <v>0</v>
          </cell>
          <cell r="H798">
            <v>0</v>
          </cell>
          <cell r="I798">
            <v>0</v>
          </cell>
          <cell r="J798">
            <v>0</v>
          </cell>
          <cell r="L798">
            <v>0</v>
          </cell>
        </row>
        <row r="799">
          <cell r="A799">
            <v>10146</v>
          </cell>
          <cell r="C799">
            <v>6</v>
          </cell>
          <cell r="E799">
            <v>0</v>
          </cell>
          <cell r="H799">
            <v>0</v>
          </cell>
          <cell r="I799">
            <v>0</v>
          </cell>
          <cell r="J799">
            <v>0</v>
          </cell>
          <cell r="L799">
            <v>0</v>
          </cell>
        </row>
        <row r="800">
          <cell r="A800">
            <v>10147</v>
          </cell>
          <cell r="C800">
            <v>7</v>
          </cell>
          <cell r="E800">
            <v>0</v>
          </cell>
          <cell r="H800">
            <v>0</v>
          </cell>
          <cell r="I800">
            <v>0</v>
          </cell>
          <cell r="J800">
            <v>0</v>
          </cell>
          <cell r="L800">
            <v>0</v>
          </cell>
        </row>
        <row r="801">
          <cell r="L801">
            <v>2669</v>
          </cell>
        </row>
        <row r="802">
          <cell r="C802" t="str">
            <v>C.</v>
          </cell>
          <cell r="E802" t="str">
            <v>Peralatan + Bahan Bakar</v>
          </cell>
        </row>
        <row r="803">
          <cell r="A803">
            <v>10141</v>
          </cell>
          <cell r="C803">
            <v>1</v>
          </cell>
          <cell r="E803" t="str">
            <v>Asphalt Sprayer 400 lt</v>
          </cell>
          <cell r="H803" t="str">
            <v>Hr</v>
          </cell>
          <cell r="I803">
            <v>4.4000000000000003E-3</v>
          </cell>
          <cell r="J803">
            <v>50250</v>
          </cell>
          <cell r="L803">
            <v>221</v>
          </cell>
        </row>
        <row r="804">
          <cell r="A804">
            <v>10142</v>
          </cell>
          <cell r="C804">
            <v>2</v>
          </cell>
          <cell r="E804" t="str">
            <v>Air Compressor</v>
          </cell>
          <cell r="H804" t="str">
            <v>Hr</v>
          </cell>
          <cell r="I804">
            <v>3.0999999999999999E-3</v>
          </cell>
          <cell r="J804">
            <v>50990</v>
          </cell>
          <cell r="L804">
            <v>158</v>
          </cell>
        </row>
        <row r="805">
          <cell r="A805">
            <v>10143</v>
          </cell>
          <cell r="C805">
            <v>3</v>
          </cell>
          <cell r="E805" t="str">
            <v>Ordinary Truck</v>
          </cell>
          <cell r="H805" t="str">
            <v>Hr</v>
          </cell>
          <cell r="I805">
            <v>3.3E-3</v>
          </cell>
          <cell r="J805">
            <v>45800</v>
          </cell>
          <cell r="L805">
            <v>151</v>
          </cell>
        </row>
        <row r="806">
          <cell r="A806">
            <v>10144</v>
          </cell>
          <cell r="C806">
            <v>4</v>
          </cell>
          <cell r="E806">
            <v>0</v>
          </cell>
          <cell r="H806">
            <v>0</v>
          </cell>
          <cell r="I806">
            <v>0</v>
          </cell>
          <cell r="J806">
            <v>0</v>
          </cell>
          <cell r="L806">
            <v>0</v>
          </cell>
        </row>
        <row r="807">
          <cell r="A807">
            <v>10145</v>
          </cell>
          <cell r="C807">
            <v>5</v>
          </cell>
          <cell r="E807">
            <v>0</v>
          </cell>
          <cell r="H807">
            <v>0</v>
          </cell>
          <cell r="I807">
            <v>0</v>
          </cell>
          <cell r="J807">
            <v>0</v>
          </cell>
          <cell r="L807">
            <v>0</v>
          </cell>
        </row>
        <row r="808">
          <cell r="A808">
            <v>10146</v>
          </cell>
          <cell r="C808">
            <v>6</v>
          </cell>
          <cell r="E808">
            <v>0</v>
          </cell>
          <cell r="H808">
            <v>0</v>
          </cell>
          <cell r="I808">
            <v>0</v>
          </cell>
          <cell r="J808">
            <v>0</v>
          </cell>
          <cell r="L808">
            <v>0</v>
          </cell>
        </row>
        <row r="809">
          <cell r="A809">
            <v>10147</v>
          </cell>
          <cell r="C809">
            <v>7</v>
          </cell>
          <cell r="E809">
            <v>0</v>
          </cell>
          <cell r="H809">
            <v>0</v>
          </cell>
          <cell r="I809">
            <v>0</v>
          </cell>
          <cell r="J809">
            <v>0</v>
          </cell>
          <cell r="L809">
            <v>0</v>
          </cell>
        </row>
        <row r="810">
          <cell r="L810">
            <v>530</v>
          </cell>
        </row>
        <row r="812">
          <cell r="C812" t="str">
            <v>D.</v>
          </cell>
          <cell r="E812" t="str">
            <v>Jumlah ( A + B + C )</v>
          </cell>
          <cell r="L812">
            <v>3440</v>
          </cell>
        </row>
        <row r="813">
          <cell r="C813" t="str">
            <v>E.</v>
          </cell>
          <cell r="E813" t="str">
            <v>Biaya Umum dan Keuntungan (</v>
          </cell>
          <cell r="H813">
            <v>0</v>
          </cell>
          <cell r="I813" t="str">
            <v>% x D )</v>
          </cell>
          <cell r="L813">
            <v>0</v>
          </cell>
        </row>
        <row r="814">
          <cell r="A814" t="str">
            <v>6.1 (1)</v>
          </cell>
          <cell r="C814" t="str">
            <v>F.</v>
          </cell>
          <cell r="E814" t="str">
            <v>Harga Satuan</v>
          </cell>
          <cell r="G814" t="str">
            <v>( D + E )</v>
          </cell>
          <cell r="L814">
            <v>3440</v>
          </cell>
        </row>
        <row r="816">
          <cell r="K816">
            <v>0</v>
          </cell>
        </row>
        <row r="817">
          <cell r="K817">
            <v>0</v>
          </cell>
        </row>
        <row r="818">
          <cell r="J818" t="str">
            <v>Jakarta, 18 September 2003</v>
          </cell>
        </row>
        <row r="819">
          <cell r="J819" t="str">
            <v>PT. BRANTAS ABIPRAYA (Persero)</v>
          </cell>
        </row>
        <row r="826">
          <cell r="J826" t="str">
            <v>H. SOETRISNO ARIFIN ME,MM</v>
          </cell>
        </row>
        <row r="827">
          <cell r="J827" t="str">
            <v>Direktur Operasi Wilayah II</v>
          </cell>
        </row>
        <row r="828">
          <cell r="A828">
            <v>15</v>
          </cell>
          <cell r="C828" t="str">
            <v>LAMPIRAN 2 PENAWARAN</v>
          </cell>
        </row>
        <row r="829">
          <cell r="C829" t="str">
            <v>ANALISA HARGA SATUAN MATA PEMBAYARAN UTAMA</v>
          </cell>
        </row>
        <row r="832">
          <cell r="A832">
            <v>10150</v>
          </cell>
          <cell r="C832" t="str">
            <v>NAMA PESERTA LELANG</v>
          </cell>
          <cell r="F832" t="str">
            <v>:</v>
          </cell>
          <cell r="G832" t="str">
            <v>PT. BRANTAS ABIPRAYA (Persero)</v>
          </cell>
        </row>
        <row r="833">
          <cell r="A833">
            <v>10150</v>
          </cell>
          <cell r="C833" t="str">
            <v>NO. MATA PEMBAYARAN</v>
          </cell>
          <cell r="F833" t="str">
            <v>:</v>
          </cell>
          <cell r="G833" t="str">
            <v>6.1 (2)</v>
          </cell>
        </row>
        <row r="834">
          <cell r="A834">
            <v>10150</v>
          </cell>
          <cell r="C834" t="str">
            <v>JENIS PEKERJAAN</v>
          </cell>
          <cell r="F834" t="str">
            <v>:</v>
          </cell>
          <cell r="G834" t="str">
            <v>Lapis perekat</v>
          </cell>
        </row>
        <row r="835">
          <cell r="A835">
            <v>10150</v>
          </cell>
          <cell r="C835" t="str">
            <v>SATUAN PENGUKURAN</v>
          </cell>
          <cell r="F835" t="str">
            <v>:</v>
          </cell>
          <cell r="G835" t="str">
            <v>Liter</v>
          </cell>
        </row>
        <row r="836">
          <cell r="A836">
            <v>10150</v>
          </cell>
          <cell r="C836" t="str">
            <v>PERKIRAAN KUANTITAS</v>
          </cell>
          <cell r="F836" t="str">
            <v>:</v>
          </cell>
          <cell r="G836">
            <v>34640</v>
          </cell>
        </row>
        <row r="837">
          <cell r="C837" t="str">
            <v>PEKERJAAN</v>
          </cell>
        </row>
        <row r="838">
          <cell r="A838">
            <v>10150</v>
          </cell>
          <cell r="C838" t="str">
            <v>PRODUKSI HARIAN / JAM(*)</v>
          </cell>
          <cell r="F838" t="str">
            <v>:</v>
          </cell>
          <cell r="G838">
            <v>223.99999999999997</v>
          </cell>
          <cell r="H838" t="str">
            <v>/jam</v>
          </cell>
        </row>
        <row r="840">
          <cell r="C840" t="str">
            <v>No.</v>
          </cell>
          <cell r="D840" t="str">
            <v>Uraian</v>
          </cell>
          <cell r="H840" t="str">
            <v>Satuan</v>
          </cell>
          <cell r="I840" t="str">
            <v>Kuantitas</v>
          </cell>
          <cell r="J840" t="str">
            <v>Biaya Satuan</v>
          </cell>
          <cell r="L840" t="str">
            <v>Jumlah</v>
          </cell>
        </row>
        <row r="841">
          <cell r="J841" t="str">
            <v>(Rp.)</v>
          </cell>
          <cell r="L841" t="str">
            <v>(Rp./ Satuan)</v>
          </cell>
        </row>
        <row r="843">
          <cell r="C843" t="str">
            <v>A.</v>
          </cell>
          <cell r="E843" t="str">
            <v>Tenaga Kerja</v>
          </cell>
        </row>
        <row r="844">
          <cell r="A844">
            <v>10151</v>
          </cell>
          <cell r="C844">
            <v>1</v>
          </cell>
          <cell r="E844" t="str">
            <v>Mandor</v>
          </cell>
          <cell r="H844" t="str">
            <v>hour</v>
          </cell>
          <cell r="I844">
            <v>8.8999999999999999E-3</v>
          </cell>
          <cell r="J844">
            <v>7100</v>
          </cell>
          <cell r="L844">
            <v>63</v>
          </cell>
        </row>
        <row r="845">
          <cell r="A845">
            <v>10152</v>
          </cell>
          <cell r="C845">
            <v>2</v>
          </cell>
          <cell r="E845" t="str">
            <v>Pekerja biasa</v>
          </cell>
          <cell r="H845" t="str">
            <v>hour</v>
          </cell>
          <cell r="I845">
            <v>4.4600000000000001E-2</v>
          </cell>
          <cell r="J845">
            <v>4000</v>
          </cell>
          <cell r="L845">
            <v>178</v>
          </cell>
        </row>
        <row r="846">
          <cell r="A846">
            <v>10153</v>
          </cell>
          <cell r="C846">
            <v>3</v>
          </cell>
          <cell r="E846">
            <v>0</v>
          </cell>
          <cell r="H846">
            <v>0</v>
          </cell>
          <cell r="I846">
            <v>0</v>
          </cell>
          <cell r="J846">
            <v>0</v>
          </cell>
          <cell r="L846">
            <v>0</v>
          </cell>
        </row>
        <row r="847">
          <cell r="A847">
            <v>10154</v>
          </cell>
          <cell r="C847">
            <v>4</v>
          </cell>
          <cell r="E847">
            <v>0</v>
          </cell>
          <cell r="H847">
            <v>0</v>
          </cell>
          <cell r="I847">
            <v>0</v>
          </cell>
          <cell r="J847">
            <v>0</v>
          </cell>
          <cell r="L847">
            <v>0</v>
          </cell>
        </row>
        <row r="848">
          <cell r="A848">
            <v>10155</v>
          </cell>
          <cell r="C848">
            <v>5</v>
          </cell>
          <cell r="E848">
            <v>0</v>
          </cell>
          <cell r="H848">
            <v>0</v>
          </cell>
          <cell r="I848">
            <v>0</v>
          </cell>
          <cell r="J848">
            <v>0</v>
          </cell>
          <cell r="L848">
            <v>0</v>
          </cell>
        </row>
        <row r="849">
          <cell r="A849">
            <v>10156</v>
          </cell>
          <cell r="C849">
            <v>6</v>
          </cell>
          <cell r="E849">
            <v>0</v>
          </cell>
          <cell r="H849">
            <v>0</v>
          </cell>
          <cell r="I849">
            <v>0</v>
          </cell>
          <cell r="J849">
            <v>0</v>
          </cell>
          <cell r="L849">
            <v>0</v>
          </cell>
        </row>
        <row r="850">
          <cell r="A850">
            <v>10157</v>
          </cell>
          <cell r="C850">
            <v>7</v>
          </cell>
          <cell r="E850">
            <v>0</v>
          </cell>
          <cell r="H850">
            <v>0</v>
          </cell>
          <cell r="I850">
            <v>0</v>
          </cell>
          <cell r="J850">
            <v>0</v>
          </cell>
          <cell r="L850">
            <v>0</v>
          </cell>
        </row>
        <row r="851">
          <cell r="L851">
            <v>241</v>
          </cell>
        </row>
        <row r="852">
          <cell r="C852" t="str">
            <v>B.</v>
          </cell>
          <cell r="E852" t="str">
            <v>Bahan-bahan</v>
          </cell>
        </row>
        <row r="853">
          <cell r="A853">
            <v>10151</v>
          </cell>
          <cell r="C853">
            <v>1</v>
          </cell>
          <cell r="E853" t="str">
            <v>Aspal</v>
          </cell>
          <cell r="H853" t="str">
            <v>kg</v>
          </cell>
          <cell r="I853">
            <v>0.9307692307692309</v>
          </cell>
          <cell r="J853">
            <v>3100</v>
          </cell>
          <cell r="L853">
            <v>2885</v>
          </cell>
        </row>
        <row r="854">
          <cell r="A854">
            <v>10152</v>
          </cell>
          <cell r="C854">
            <v>2</v>
          </cell>
          <cell r="E854" t="str">
            <v>Kerosene</v>
          </cell>
          <cell r="H854" t="str">
            <v>litre</v>
          </cell>
          <cell r="I854">
            <v>0.25384615384615383</v>
          </cell>
          <cell r="J854">
            <v>1200</v>
          </cell>
          <cell r="L854">
            <v>304</v>
          </cell>
        </row>
        <row r="855">
          <cell r="A855">
            <v>10153</v>
          </cell>
          <cell r="C855">
            <v>3</v>
          </cell>
          <cell r="E855">
            <v>0</v>
          </cell>
          <cell r="H855">
            <v>0</v>
          </cell>
          <cell r="I855">
            <v>0</v>
          </cell>
          <cell r="J855">
            <v>0</v>
          </cell>
          <cell r="L855">
            <v>0</v>
          </cell>
        </row>
        <row r="856">
          <cell r="A856">
            <v>10154</v>
          </cell>
          <cell r="C856">
            <v>4</v>
          </cell>
          <cell r="E856">
            <v>0</v>
          </cell>
          <cell r="H856">
            <v>0</v>
          </cell>
          <cell r="I856">
            <v>0</v>
          </cell>
          <cell r="J856">
            <v>0</v>
          </cell>
          <cell r="L856">
            <v>0</v>
          </cell>
        </row>
        <row r="857">
          <cell r="A857">
            <v>10155</v>
          </cell>
          <cell r="C857">
            <v>5</v>
          </cell>
          <cell r="E857">
            <v>0</v>
          </cell>
          <cell r="H857">
            <v>0</v>
          </cell>
          <cell r="I857">
            <v>0</v>
          </cell>
          <cell r="J857">
            <v>0</v>
          </cell>
          <cell r="L857">
            <v>0</v>
          </cell>
        </row>
        <row r="858">
          <cell r="A858">
            <v>10156</v>
          </cell>
          <cell r="C858">
            <v>6</v>
          </cell>
          <cell r="E858">
            <v>0</v>
          </cell>
          <cell r="H858">
            <v>0</v>
          </cell>
          <cell r="I858">
            <v>0</v>
          </cell>
          <cell r="J858">
            <v>0</v>
          </cell>
          <cell r="L858">
            <v>0</v>
          </cell>
        </row>
        <row r="859">
          <cell r="A859">
            <v>10157</v>
          </cell>
          <cell r="C859">
            <v>7</v>
          </cell>
          <cell r="E859">
            <v>0</v>
          </cell>
          <cell r="H859">
            <v>0</v>
          </cell>
          <cell r="I859">
            <v>0</v>
          </cell>
          <cell r="J859">
            <v>0</v>
          </cell>
          <cell r="L859">
            <v>0</v>
          </cell>
        </row>
        <row r="860">
          <cell r="L860">
            <v>3189</v>
          </cell>
        </row>
        <row r="861">
          <cell r="C861" t="str">
            <v>C.</v>
          </cell>
          <cell r="E861" t="str">
            <v>Peralatan + Bahan Bakar</v>
          </cell>
        </row>
        <row r="862">
          <cell r="A862">
            <v>10151</v>
          </cell>
          <cell r="C862">
            <v>1</v>
          </cell>
          <cell r="E862" t="str">
            <v>Asphalt Sprayer 400 lt</v>
          </cell>
          <cell r="H862" t="str">
            <v>Hr</v>
          </cell>
          <cell r="I862">
            <v>4.4000000000000003E-3</v>
          </cell>
          <cell r="J862">
            <v>50250</v>
          </cell>
          <cell r="L862">
            <v>221</v>
          </cell>
        </row>
        <row r="863">
          <cell r="A863">
            <v>10152</v>
          </cell>
          <cell r="C863">
            <v>2</v>
          </cell>
          <cell r="E863" t="str">
            <v>Air Compressor</v>
          </cell>
          <cell r="H863" t="str">
            <v>Hr</v>
          </cell>
          <cell r="I863">
            <v>6.1999999999999998E-3</v>
          </cell>
          <cell r="J863">
            <v>50990</v>
          </cell>
          <cell r="L863">
            <v>316</v>
          </cell>
        </row>
        <row r="864">
          <cell r="A864">
            <v>10153</v>
          </cell>
          <cell r="C864">
            <v>3</v>
          </cell>
          <cell r="E864" t="str">
            <v>Ordinary Truck</v>
          </cell>
          <cell r="H864" t="str">
            <v>Hr</v>
          </cell>
          <cell r="I864">
            <v>3.3E-3</v>
          </cell>
          <cell r="J864">
            <v>45800</v>
          </cell>
          <cell r="L864">
            <v>151</v>
          </cell>
        </row>
        <row r="865">
          <cell r="A865">
            <v>10154</v>
          </cell>
          <cell r="C865">
            <v>4</v>
          </cell>
          <cell r="E865">
            <v>0</v>
          </cell>
          <cell r="H865">
            <v>0</v>
          </cell>
          <cell r="I865">
            <v>0</v>
          </cell>
          <cell r="J865">
            <v>0</v>
          </cell>
          <cell r="L865">
            <v>0</v>
          </cell>
        </row>
        <row r="866">
          <cell r="A866">
            <v>10155</v>
          </cell>
          <cell r="C866">
            <v>5</v>
          </cell>
          <cell r="E866">
            <v>0</v>
          </cell>
          <cell r="H866">
            <v>0</v>
          </cell>
          <cell r="I866">
            <v>0</v>
          </cell>
          <cell r="J866">
            <v>0</v>
          </cell>
          <cell r="L866">
            <v>0</v>
          </cell>
        </row>
        <row r="867">
          <cell r="A867">
            <v>10156</v>
          </cell>
          <cell r="C867">
            <v>6</v>
          </cell>
          <cell r="E867">
            <v>0</v>
          </cell>
          <cell r="H867">
            <v>0</v>
          </cell>
          <cell r="I867">
            <v>0</v>
          </cell>
          <cell r="J867">
            <v>0</v>
          </cell>
          <cell r="L867">
            <v>0</v>
          </cell>
        </row>
        <row r="868">
          <cell r="A868">
            <v>10157</v>
          </cell>
          <cell r="C868">
            <v>7</v>
          </cell>
          <cell r="E868">
            <v>0</v>
          </cell>
          <cell r="H868">
            <v>0</v>
          </cell>
          <cell r="I868">
            <v>0</v>
          </cell>
          <cell r="J868">
            <v>0</v>
          </cell>
          <cell r="L868">
            <v>0</v>
          </cell>
        </row>
        <row r="869">
          <cell r="L869">
            <v>688</v>
          </cell>
        </row>
        <row r="871">
          <cell r="C871" t="str">
            <v>D.</v>
          </cell>
          <cell r="E871" t="str">
            <v>Jumlah ( A + B + C )</v>
          </cell>
          <cell r="L871">
            <v>4118</v>
          </cell>
        </row>
        <row r="872">
          <cell r="C872" t="str">
            <v>E.</v>
          </cell>
          <cell r="E872" t="str">
            <v>Biaya Umum dan Keuntungan (</v>
          </cell>
          <cell r="H872">
            <v>0</v>
          </cell>
          <cell r="I872" t="str">
            <v>% x D )</v>
          </cell>
          <cell r="L872">
            <v>0</v>
          </cell>
        </row>
        <row r="873">
          <cell r="A873" t="str">
            <v>6.1 (2)</v>
          </cell>
          <cell r="C873" t="str">
            <v>F.</v>
          </cell>
          <cell r="E873" t="str">
            <v>Harga Satuan</v>
          </cell>
          <cell r="G873" t="str">
            <v>( D + E )</v>
          </cell>
          <cell r="L873">
            <v>4118</v>
          </cell>
        </row>
        <row r="875">
          <cell r="K875">
            <v>0</v>
          </cell>
        </row>
        <row r="876">
          <cell r="K876">
            <v>0</v>
          </cell>
        </row>
        <row r="877">
          <cell r="J877" t="str">
            <v>Jakarta, 18 September 2003</v>
          </cell>
        </row>
        <row r="878">
          <cell r="J878" t="str">
            <v>PT. BRANTAS ABIPRAYA (Persero)</v>
          </cell>
        </row>
        <row r="885">
          <cell r="J885" t="str">
            <v>H. SOETRISNO ARIFIN ME,MM</v>
          </cell>
        </row>
        <row r="886">
          <cell r="J886" t="str">
            <v>Direktur Operasi Wilayah II</v>
          </cell>
        </row>
        <row r="887">
          <cell r="A887">
            <v>16</v>
          </cell>
          <cell r="C887" t="str">
            <v>LAMPIRAN 2 PENAWARAN</v>
          </cell>
        </row>
        <row r="888">
          <cell r="C888" t="str">
            <v>ANALISA HARGA SATUAN MATA PEMBAYARAN UTAMA</v>
          </cell>
        </row>
        <row r="891">
          <cell r="A891">
            <v>10160</v>
          </cell>
          <cell r="C891" t="str">
            <v>NAMA PESERTA LELANG</v>
          </cell>
          <cell r="F891" t="str">
            <v>:</v>
          </cell>
          <cell r="G891" t="str">
            <v>PT. BRANTAS ABIPRAYA (Persero)</v>
          </cell>
        </row>
        <row r="892">
          <cell r="A892">
            <v>10160</v>
          </cell>
          <cell r="C892" t="str">
            <v>NO. MATA PEMBAYARAN</v>
          </cell>
          <cell r="F892" t="str">
            <v>:</v>
          </cell>
          <cell r="G892" t="str">
            <v>6.3 (3)</v>
          </cell>
        </row>
        <row r="893">
          <cell r="A893">
            <v>10160</v>
          </cell>
          <cell r="C893" t="str">
            <v>JENIS PEKERJAAN</v>
          </cell>
          <cell r="F893" t="str">
            <v>:</v>
          </cell>
          <cell r="G893" t="str">
            <v>Lataston  - Lapis Aus (HRS - WC)</v>
          </cell>
        </row>
        <row r="894">
          <cell r="A894">
            <v>10160</v>
          </cell>
          <cell r="C894" t="str">
            <v>SATUAN PENGUKURAN</v>
          </cell>
          <cell r="F894" t="str">
            <v>:</v>
          </cell>
          <cell r="G894" t="str">
            <v>M2</v>
          </cell>
        </row>
        <row r="895">
          <cell r="A895">
            <v>10160</v>
          </cell>
          <cell r="C895" t="str">
            <v>PERKIRAAN KUANTITAS</v>
          </cell>
          <cell r="F895" t="str">
            <v>:</v>
          </cell>
          <cell r="G895">
            <v>126600</v>
          </cell>
        </row>
        <row r="896">
          <cell r="C896" t="str">
            <v>PEKERJAAN</v>
          </cell>
        </row>
        <row r="897">
          <cell r="A897">
            <v>10160</v>
          </cell>
          <cell r="C897" t="str">
            <v>PRODUKSI HARIAN / JAM(*)</v>
          </cell>
          <cell r="F897" t="str">
            <v>:</v>
          </cell>
          <cell r="G897">
            <v>434.78260869565224</v>
          </cell>
          <cell r="H897" t="str">
            <v>/jam</v>
          </cell>
        </row>
        <row r="899">
          <cell r="C899" t="str">
            <v>No.</v>
          </cell>
          <cell r="D899" t="str">
            <v>Uraian</v>
          </cell>
          <cell r="H899" t="str">
            <v>Satuan</v>
          </cell>
          <cell r="I899" t="str">
            <v>Kuantitas</v>
          </cell>
          <cell r="J899" t="str">
            <v>Biaya Satuan</v>
          </cell>
          <cell r="L899" t="str">
            <v>Jumlah</v>
          </cell>
        </row>
        <row r="900">
          <cell r="J900" t="str">
            <v>(Rp.)</v>
          </cell>
          <cell r="L900" t="str">
            <v>(Rp./ Satuan)</v>
          </cell>
        </row>
        <row r="902">
          <cell r="C902" t="str">
            <v>A.</v>
          </cell>
          <cell r="E902" t="str">
            <v>Tenaga Kerja</v>
          </cell>
        </row>
        <row r="903">
          <cell r="A903">
            <v>10161</v>
          </cell>
          <cell r="C903">
            <v>1</v>
          </cell>
          <cell r="E903" t="str">
            <v>Mandor</v>
          </cell>
          <cell r="H903" t="str">
            <v>hour</v>
          </cell>
          <cell r="I903">
            <v>2.3E-3</v>
          </cell>
          <cell r="J903">
            <v>7100</v>
          </cell>
          <cell r="L903">
            <v>16</v>
          </cell>
        </row>
        <row r="904">
          <cell r="A904">
            <v>10162</v>
          </cell>
          <cell r="C904">
            <v>2</v>
          </cell>
          <cell r="E904" t="str">
            <v>Pekerja biasa</v>
          </cell>
          <cell r="H904" t="str">
            <v>hour</v>
          </cell>
          <cell r="I904">
            <v>1.61E-2</v>
          </cell>
          <cell r="J904">
            <v>4000</v>
          </cell>
          <cell r="L904">
            <v>64</v>
          </cell>
        </row>
        <row r="905">
          <cell r="A905">
            <v>10163</v>
          </cell>
          <cell r="C905">
            <v>3</v>
          </cell>
          <cell r="E905">
            <v>0</v>
          </cell>
          <cell r="H905">
            <v>0</v>
          </cell>
          <cell r="I905">
            <v>0</v>
          </cell>
          <cell r="J905">
            <v>0</v>
          </cell>
          <cell r="L905">
            <v>0</v>
          </cell>
        </row>
        <row r="906">
          <cell r="A906">
            <v>10164</v>
          </cell>
          <cell r="C906">
            <v>4</v>
          </cell>
          <cell r="E906">
            <v>0</v>
          </cell>
          <cell r="H906">
            <v>0</v>
          </cell>
          <cell r="I906">
            <v>0</v>
          </cell>
          <cell r="J906">
            <v>0</v>
          </cell>
          <cell r="L906">
            <v>0</v>
          </cell>
        </row>
        <row r="907">
          <cell r="A907">
            <v>10165</v>
          </cell>
          <cell r="C907">
            <v>5</v>
          </cell>
          <cell r="E907">
            <v>0</v>
          </cell>
          <cell r="H907">
            <v>0</v>
          </cell>
          <cell r="I907">
            <v>0</v>
          </cell>
          <cell r="J907">
            <v>0</v>
          </cell>
          <cell r="L907">
            <v>0</v>
          </cell>
        </row>
        <row r="908">
          <cell r="A908">
            <v>10166</v>
          </cell>
          <cell r="C908">
            <v>6</v>
          </cell>
          <cell r="E908">
            <v>0</v>
          </cell>
          <cell r="H908">
            <v>0</v>
          </cell>
          <cell r="I908">
            <v>0</v>
          </cell>
          <cell r="J908">
            <v>0</v>
          </cell>
          <cell r="L908">
            <v>0</v>
          </cell>
        </row>
        <row r="909">
          <cell r="A909">
            <v>10167</v>
          </cell>
          <cell r="C909">
            <v>7</v>
          </cell>
          <cell r="E909">
            <v>0</v>
          </cell>
          <cell r="H909">
            <v>0</v>
          </cell>
          <cell r="I909">
            <v>0</v>
          </cell>
          <cell r="J909">
            <v>0</v>
          </cell>
          <cell r="L909">
            <v>0</v>
          </cell>
        </row>
        <row r="910">
          <cell r="L910">
            <v>80</v>
          </cell>
        </row>
        <row r="911">
          <cell r="C911" t="str">
            <v>B.</v>
          </cell>
          <cell r="E911" t="str">
            <v>Bahan-bahan</v>
          </cell>
        </row>
        <row r="912">
          <cell r="A912">
            <v>10161</v>
          </cell>
          <cell r="C912">
            <v>1</v>
          </cell>
          <cell r="E912" t="str">
            <v>Aggegat kasar</v>
          </cell>
          <cell r="H912" t="str">
            <v>m3</v>
          </cell>
          <cell r="I912">
            <v>1.615288888888889E-2</v>
          </cell>
          <cell r="J912">
            <v>81300</v>
          </cell>
          <cell r="L912">
            <v>1313</v>
          </cell>
        </row>
        <row r="913">
          <cell r="A913">
            <v>10162</v>
          </cell>
          <cell r="C913">
            <v>2</v>
          </cell>
          <cell r="E913" t="str">
            <v>Aggregat halus</v>
          </cell>
          <cell r="H913" t="str">
            <v>m3</v>
          </cell>
          <cell r="I913">
            <v>3.0936888888888889E-2</v>
          </cell>
          <cell r="J913">
            <v>81300</v>
          </cell>
          <cell r="L913">
            <v>2515</v>
          </cell>
        </row>
        <row r="914">
          <cell r="A914">
            <v>10163</v>
          </cell>
          <cell r="C914">
            <v>3</v>
          </cell>
          <cell r="E914" t="str">
            <v>Abu batu</v>
          </cell>
          <cell r="H914" t="str">
            <v>kg</v>
          </cell>
          <cell r="I914">
            <v>6.3965440000000013</v>
          </cell>
          <cell r="J914">
            <v>200</v>
          </cell>
          <cell r="L914">
            <v>1279</v>
          </cell>
        </row>
        <row r="915">
          <cell r="A915">
            <v>10164</v>
          </cell>
          <cell r="C915">
            <v>4</v>
          </cell>
          <cell r="E915" t="str">
            <v>Aspal</v>
          </cell>
          <cell r="H915" t="str">
            <v>kg</v>
          </cell>
          <cell r="I915">
            <v>7.0654080000000015</v>
          </cell>
          <cell r="J915">
            <v>3100</v>
          </cell>
          <cell r="L915">
            <v>21902</v>
          </cell>
        </row>
        <row r="916">
          <cell r="A916">
            <v>10165</v>
          </cell>
          <cell r="C916">
            <v>5</v>
          </cell>
          <cell r="E916">
            <v>0</v>
          </cell>
          <cell r="H916">
            <v>0</v>
          </cell>
          <cell r="I916">
            <v>0</v>
          </cell>
          <cell r="J916">
            <v>0</v>
          </cell>
          <cell r="L916">
            <v>0</v>
          </cell>
        </row>
        <row r="917">
          <cell r="A917">
            <v>10166</v>
          </cell>
          <cell r="C917">
            <v>6</v>
          </cell>
          <cell r="E917">
            <v>0</v>
          </cell>
          <cell r="H917">
            <v>0</v>
          </cell>
          <cell r="I917">
            <v>0</v>
          </cell>
          <cell r="J917">
            <v>0</v>
          </cell>
          <cell r="L917">
            <v>0</v>
          </cell>
        </row>
        <row r="918">
          <cell r="A918">
            <v>10167</v>
          </cell>
          <cell r="C918">
            <v>7</v>
          </cell>
          <cell r="E918">
            <v>0</v>
          </cell>
          <cell r="H918">
            <v>0</v>
          </cell>
          <cell r="I918">
            <v>0</v>
          </cell>
          <cell r="J918">
            <v>0</v>
          </cell>
          <cell r="L918">
            <v>0</v>
          </cell>
        </row>
        <row r="919">
          <cell r="L919">
            <v>27009</v>
          </cell>
        </row>
        <row r="920">
          <cell r="C920" t="str">
            <v>C.</v>
          </cell>
          <cell r="E920" t="str">
            <v>Peralatan + Bahan Bakar</v>
          </cell>
        </row>
        <row r="921">
          <cell r="A921">
            <v>10161</v>
          </cell>
          <cell r="C921">
            <v>1</v>
          </cell>
          <cell r="E921" t="str">
            <v>Wheel Loader 1.7 m3</v>
          </cell>
          <cell r="H921" t="str">
            <v>Hr</v>
          </cell>
          <cell r="I921">
            <v>2.3E-3</v>
          </cell>
          <cell r="J921">
            <v>190110</v>
          </cell>
          <cell r="L921">
            <v>437</v>
          </cell>
        </row>
        <row r="922">
          <cell r="A922">
            <v>10162</v>
          </cell>
          <cell r="C922">
            <v>2</v>
          </cell>
          <cell r="E922" t="str">
            <v>Asphalt Mixing Plant 40 t/h</v>
          </cell>
          <cell r="H922" t="str">
            <v>Hr</v>
          </cell>
          <cell r="I922">
            <v>2.3E-3</v>
          </cell>
          <cell r="J922">
            <v>1137000</v>
          </cell>
          <cell r="L922">
            <v>2615</v>
          </cell>
        </row>
        <row r="923">
          <cell r="A923">
            <v>10163</v>
          </cell>
          <cell r="C923">
            <v>3</v>
          </cell>
          <cell r="E923" t="str">
            <v>Generator Set</v>
          </cell>
          <cell r="H923" t="str">
            <v>Hr</v>
          </cell>
          <cell r="I923">
            <v>2.3E-3</v>
          </cell>
          <cell r="J923">
            <v>123240</v>
          </cell>
          <cell r="L923">
            <v>283</v>
          </cell>
        </row>
        <row r="924">
          <cell r="A924">
            <v>10164</v>
          </cell>
          <cell r="C924">
            <v>4</v>
          </cell>
          <cell r="E924" t="str">
            <v>Dump Truck, 12 t</v>
          </cell>
          <cell r="H924" t="str">
            <v>Hr</v>
          </cell>
          <cell r="I924">
            <v>1.2999999999999999E-3</v>
          </cell>
          <cell r="J924">
            <v>89600</v>
          </cell>
          <cell r="L924">
            <v>116</v>
          </cell>
        </row>
        <row r="925">
          <cell r="A925">
            <v>10165</v>
          </cell>
          <cell r="C925">
            <v>5</v>
          </cell>
          <cell r="E925" t="str">
            <v>Asphalt Finisher 3.5 m</v>
          </cell>
          <cell r="H925" t="str">
            <v>Hr</v>
          </cell>
          <cell r="I925">
            <v>2.3E-3</v>
          </cell>
          <cell r="J925">
            <v>226730</v>
          </cell>
          <cell r="L925">
            <v>521</v>
          </cell>
        </row>
        <row r="926">
          <cell r="A926">
            <v>10166</v>
          </cell>
          <cell r="C926">
            <v>6</v>
          </cell>
          <cell r="E926" t="str">
            <v>Tandem Roller 10t</v>
          </cell>
          <cell r="H926" t="str">
            <v>Hr</v>
          </cell>
          <cell r="I926">
            <v>2.3E-3</v>
          </cell>
          <cell r="J926">
            <v>138380</v>
          </cell>
          <cell r="L926">
            <v>318</v>
          </cell>
        </row>
        <row r="927">
          <cell r="A927">
            <v>10167</v>
          </cell>
          <cell r="C927">
            <v>7</v>
          </cell>
          <cell r="E927" t="str">
            <v>Tire Roller 10t</v>
          </cell>
          <cell r="H927" t="str">
            <v>Hr</v>
          </cell>
          <cell r="I927">
            <v>2.3E-3</v>
          </cell>
          <cell r="J927">
            <v>203030</v>
          </cell>
          <cell r="L927">
            <v>466</v>
          </cell>
        </row>
        <row r="928">
          <cell r="L928">
            <v>4756</v>
          </cell>
        </row>
        <row r="930">
          <cell r="C930" t="str">
            <v>D.</v>
          </cell>
          <cell r="E930" t="str">
            <v>Jumlah ( A + B + C )</v>
          </cell>
          <cell r="L930">
            <v>31845</v>
          </cell>
        </row>
        <row r="931">
          <cell r="C931" t="str">
            <v>E.</v>
          </cell>
          <cell r="E931" t="str">
            <v>Biaya Umum dan Keuntungan (</v>
          </cell>
          <cell r="H931">
            <v>0</v>
          </cell>
          <cell r="I931" t="str">
            <v>% x D )</v>
          </cell>
          <cell r="L931">
            <v>0</v>
          </cell>
        </row>
        <row r="932">
          <cell r="A932" t="str">
            <v>6.3 (3)</v>
          </cell>
          <cell r="C932" t="str">
            <v>F.</v>
          </cell>
          <cell r="E932" t="str">
            <v>Harga Satuan</v>
          </cell>
          <cell r="G932" t="str">
            <v>( D + E )</v>
          </cell>
          <cell r="L932">
            <v>31845</v>
          </cell>
        </row>
        <row r="934">
          <cell r="K934">
            <v>0</v>
          </cell>
        </row>
        <row r="935">
          <cell r="K935">
            <v>0</v>
          </cell>
        </row>
        <row r="936">
          <cell r="J936" t="str">
            <v>Jakarta, 18 September 2003</v>
          </cell>
        </row>
        <row r="937">
          <cell r="J937" t="str">
            <v>PT. BRANTAS ABIPRAYA (Persero)</v>
          </cell>
        </row>
        <row r="944">
          <cell r="J944" t="str">
            <v>H. SOETRISNO ARIFIN ME,MM</v>
          </cell>
        </row>
        <row r="945">
          <cell r="J945" t="str">
            <v>Direktur Operasi Wilayah II</v>
          </cell>
        </row>
        <row r="946">
          <cell r="A946">
            <v>17</v>
          </cell>
          <cell r="C946" t="str">
            <v>LAMPIRAN 2 PENAWARAN</v>
          </cell>
        </row>
        <row r="947">
          <cell r="C947" t="str">
            <v>ANALISA HARGA SATUAN MATA PEMBAYARAN UTAMA</v>
          </cell>
        </row>
        <row r="950">
          <cell r="A950">
            <v>10170</v>
          </cell>
          <cell r="C950" t="str">
            <v>NAMA PESERTA LELANG</v>
          </cell>
          <cell r="F950" t="str">
            <v>:</v>
          </cell>
          <cell r="G950" t="str">
            <v>PT. BRANTAS ABIPRAYA (Persero)</v>
          </cell>
        </row>
        <row r="951">
          <cell r="A951">
            <v>10170</v>
          </cell>
          <cell r="C951" t="str">
            <v>NO. MATA PEMBAYARAN</v>
          </cell>
          <cell r="F951" t="str">
            <v>:</v>
          </cell>
          <cell r="G951" t="str">
            <v>6.3 (4)</v>
          </cell>
        </row>
        <row r="952">
          <cell r="A952">
            <v>10170</v>
          </cell>
          <cell r="C952" t="str">
            <v>JENIS PEKERJAAN</v>
          </cell>
          <cell r="F952" t="str">
            <v>:</v>
          </cell>
          <cell r="G952" t="str">
            <v>Lataston  - Lapis Pondasi  (HRS - Base)</v>
          </cell>
        </row>
        <row r="953">
          <cell r="A953">
            <v>10170</v>
          </cell>
          <cell r="C953" t="str">
            <v>SATUAN PENGUKURAN</v>
          </cell>
          <cell r="F953" t="str">
            <v>:</v>
          </cell>
          <cell r="G953" t="str">
            <v>M3</v>
          </cell>
        </row>
        <row r="954">
          <cell r="A954">
            <v>10170</v>
          </cell>
          <cell r="C954" t="str">
            <v>PERKIRAAN KUANTITAS</v>
          </cell>
          <cell r="F954" t="str">
            <v>:</v>
          </cell>
          <cell r="G954">
            <v>4550</v>
          </cell>
        </row>
        <row r="955">
          <cell r="C955" t="str">
            <v>PEKERJAAN</v>
          </cell>
        </row>
        <row r="956">
          <cell r="A956">
            <v>10170</v>
          </cell>
          <cell r="C956" t="str">
            <v>PRODUKSI HARIAN / JAM(*)</v>
          </cell>
          <cell r="F956" t="str">
            <v>:</v>
          </cell>
          <cell r="G956">
            <v>17.39130434782609</v>
          </cell>
          <cell r="H956" t="str">
            <v>/jam</v>
          </cell>
        </row>
        <row r="958">
          <cell r="C958" t="str">
            <v>No.</v>
          </cell>
          <cell r="D958" t="str">
            <v>Uraian</v>
          </cell>
          <cell r="H958" t="str">
            <v>Satuan</v>
          </cell>
          <cell r="I958" t="str">
            <v>Kuantitas</v>
          </cell>
          <cell r="J958" t="str">
            <v>Biaya Satuan</v>
          </cell>
          <cell r="L958" t="str">
            <v>Jumlah</v>
          </cell>
        </row>
        <row r="959">
          <cell r="J959" t="str">
            <v>(Rp.)</v>
          </cell>
          <cell r="L959" t="str">
            <v>(Rp./ Satuan)</v>
          </cell>
        </row>
        <row r="961">
          <cell r="C961" t="str">
            <v>A.</v>
          </cell>
          <cell r="E961" t="str">
            <v>Tenaga Kerja</v>
          </cell>
        </row>
        <row r="962">
          <cell r="A962">
            <v>10171</v>
          </cell>
          <cell r="C962">
            <v>1</v>
          </cell>
          <cell r="E962" t="str">
            <v>Mandor</v>
          </cell>
          <cell r="H962" t="str">
            <v>hour</v>
          </cell>
          <cell r="I962">
            <v>5.7500000000000002E-2</v>
          </cell>
          <cell r="J962">
            <v>7100</v>
          </cell>
          <cell r="L962">
            <v>408</v>
          </cell>
        </row>
        <row r="963">
          <cell r="A963">
            <v>10172</v>
          </cell>
          <cell r="C963">
            <v>2</v>
          </cell>
          <cell r="E963" t="str">
            <v>Pekerja biasa</v>
          </cell>
          <cell r="H963" t="str">
            <v>hour</v>
          </cell>
          <cell r="I963">
            <v>0.40250000000000002</v>
          </cell>
          <cell r="J963">
            <v>4000</v>
          </cell>
          <cell r="L963">
            <v>1610</v>
          </cell>
        </row>
        <row r="964">
          <cell r="A964">
            <v>10173</v>
          </cell>
          <cell r="C964">
            <v>3</v>
          </cell>
          <cell r="E964">
            <v>0</v>
          </cell>
          <cell r="H964">
            <v>0</v>
          </cell>
          <cell r="I964">
            <v>0</v>
          </cell>
          <cell r="J964">
            <v>0</v>
          </cell>
          <cell r="L964">
            <v>0</v>
          </cell>
        </row>
        <row r="965">
          <cell r="A965">
            <v>10174</v>
          </cell>
          <cell r="C965">
            <v>4</v>
          </cell>
          <cell r="E965">
            <v>0</v>
          </cell>
          <cell r="H965">
            <v>0</v>
          </cell>
          <cell r="I965">
            <v>0</v>
          </cell>
          <cell r="J965">
            <v>0</v>
          </cell>
          <cell r="L965">
            <v>0</v>
          </cell>
        </row>
        <row r="966">
          <cell r="A966">
            <v>10175</v>
          </cell>
          <cell r="C966">
            <v>5</v>
          </cell>
          <cell r="E966">
            <v>0</v>
          </cell>
          <cell r="H966">
            <v>0</v>
          </cell>
          <cell r="I966">
            <v>0</v>
          </cell>
          <cell r="J966">
            <v>0</v>
          </cell>
          <cell r="L966">
            <v>0</v>
          </cell>
        </row>
        <row r="967">
          <cell r="A967">
            <v>10176</v>
          </cell>
          <cell r="C967">
            <v>6</v>
          </cell>
          <cell r="E967">
            <v>0</v>
          </cell>
          <cell r="H967">
            <v>0</v>
          </cell>
          <cell r="I967">
            <v>0</v>
          </cell>
          <cell r="J967">
            <v>0</v>
          </cell>
          <cell r="L967">
            <v>0</v>
          </cell>
        </row>
        <row r="968">
          <cell r="A968">
            <v>10177</v>
          </cell>
          <cell r="C968">
            <v>7</v>
          </cell>
          <cell r="E968">
            <v>0</v>
          </cell>
          <cell r="H968">
            <v>0</v>
          </cell>
          <cell r="I968">
            <v>0</v>
          </cell>
          <cell r="J968">
            <v>0</v>
          </cell>
          <cell r="L968">
            <v>0</v>
          </cell>
        </row>
        <row r="969">
          <cell r="L969">
            <v>2018</v>
          </cell>
        </row>
        <row r="970">
          <cell r="C970" t="str">
            <v>B.</v>
          </cell>
          <cell r="E970" t="str">
            <v>Bahan-bahan</v>
          </cell>
        </row>
        <row r="971">
          <cell r="A971">
            <v>10171</v>
          </cell>
          <cell r="C971">
            <v>1</v>
          </cell>
          <cell r="E971" t="str">
            <v>Aggegat kasar</v>
          </cell>
          <cell r="H971" t="str">
            <v>m3</v>
          </cell>
          <cell r="I971">
            <v>0.57835555555555562</v>
          </cell>
          <cell r="J971">
            <v>81300</v>
          </cell>
          <cell r="L971">
            <v>47020</v>
          </cell>
        </row>
        <row r="972">
          <cell r="A972">
            <v>10172</v>
          </cell>
          <cell r="C972">
            <v>2</v>
          </cell>
          <cell r="E972" t="str">
            <v>Aggregat halus</v>
          </cell>
          <cell r="H972" t="str">
            <v>m3</v>
          </cell>
          <cell r="I972">
            <v>0.6160000000000001</v>
          </cell>
          <cell r="J972">
            <v>81300</v>
          </cell>
          <cell r="L972">
            <v>50080</v>
          </cell>
        </row>
        <row r="973">
          <cell r="A973">
            <v>10173</v>
          </cell>
          <cell r="C973">
            <v>3</v>
          </cell>
          <cell r="E973" t="str">
            <v>Abu batu</v>
          </cell>
          <cell r="H973" t="str">
            <v>kg</v>
          </cell>
          <cell r="I973">
            <v>135.52000000000001</v>
          </cell>
          <cell r="J973">
            <v>200</v>
          </cell>
          <cell r="L973">
            <v>27104</v>
          </cell>
        </row>
        <row r="974">
          <cell r="A974">
            <v>10174</v>
          </cell>
          <cell r="C974">
            <v>4</v>
          </cell>
          <cell r="E974" t="str">
            <v>Aspal</v>
          </cell>
          <cell r="H974" t="str">
            <v>kg</v>
          </cell>
          <cell r="I974">
            <v>170.51999999999998</v>
          </cell>
          <cell r="J974">
            <v>3100</v>
          </cell>
          <cell r="L974">
            <v>528612</v>
          </cell>
        </row>
        <row r="975">
          <cell r="A975">
            <v>10175</v>
          </cell>
          <cell r="C975">
            <v>5</v>
          </cell>
          <cell r="E975">
            <v>0</v>
          </cell>
          <cell r="H975">
            <v>0</v>
          </cell>
          <cell r="I975">
            <v>0</v>
          </cell>
          <cell r="J975">
            <v>0</v>
          </cell>
          <cell r="L975">
            <v>0</v>
          </cell>
        </row>
        <row r="976">
          <cell r="A976">
            <v>10176</v>
          </cell>
          <cell r="C976">
            <v>6</v>
          </cell>
          <cell r="E976">
            <v>0</v>
          </cell>
          <cell r="H976">
            <v>0</v>
          </cell>
          <cell r="I976">
            <v>0</v>
          </cell>
          <cell r="J976">
            <v>0</v>
          </cell>
          <cell r="L976">
            <v>0</v>
          </cell>
        </row>
        <row r="977">
          <cell r="A977">
            <v>10177</v>
          </cell>
          <cell r="C977">
            <v>7</v>
          </cell>
          <cell r="E977">
            <v>0</v>
          </cell>
          <cell r="H977">
            <v>0</v>
          </cell>
          <cell r="I977">
            <v>0</v>
          </cell>
          <cell r="J977">
            <v>0</v>
          </cell>
          <cell r="L977">
            <v>0</v>
          </cell>
        </row>
        <row r="978">
          <cell r="L978">
            <v>652816</v>
          </cell>
        </row>
        <row r="979">
          <cell r="C979" t="str">
            <v>C.</v>
          </cell>
          <cell r="E979" t="str">
            <v>Peralatan + Bahan Bakar</v>
          </cell>
        </row>
        <row r="980">
          <cell r="A980">
            <v>10171</v>
          </cell>
          <cell r="C980">
            <v>1</v>
          </cell>
          <cell r="E980" t="str">
            <v>Wheel Loader 1.7 m3</v>
          </cell>
          <cell r="H980" t="str">
            <v>Hr</v>
          </cell>
          <cell r="I980">
            <v>5.7500000000000002E-2</v>
          </cell>
          <cell r="J980">
            <v>190110</v>
          </cell>
          <cell r="L980">
            <v>10931</v>
          </cell>
        </row>
        <row r="981">
          <cell r="A981">
            <v>10172</v>
          </cell>
          <cell r="C981">
            <v>2</v>
          </cell>
          <cell r="E981" t="str">
            <v>Asphalt Mixing Plant 40 t/h</v>
          </cell>
          <cell r="H981" t="str">
            <v>Hr</v>
          </cell>
          <cell r="I981">
            <v>5.7500000000000002E-2</v>
          </cell>
          <cell r="J981">
            <v>1137000</v>
          </cell>
          <cell r="L981">
            <v>65377</v>
          </cell>
        </row>
        <row r="982">
          <cell r="A982">
            <v>10173</v>
          </cell>
          <cell r="C982">
            <v>3</v>
          </cell>
          <cell r="E982" t="str">
            <v>Generator Set</v>
          </cell>
          <cell r="H982" t="str">
            <v>Hr</v>
          </cell>
          <cell r="I982">
            <v>5.7500000000000002E-2</v>
          </cell>
          <cell r="J982">
            <v>123240</v>
          </cell>
          <cell r="L982">
            <v>7086</v>
          </cell>
        </row>
        <row r="983">
          <cell r="A983">
            <v>10174</v>
          </cell>
          <cell r="C983">
            <v>4</v>
          </cell>
          <cell r="E983" t="str">
            <v>Dump Truck, 12 t</v>
          </cell>
          <cell r="H983" t="str">
            <v>Hr</v>
          </cell>
          <cell r="I983">
            <v>3.4599999999999999E-2</v>
          </cell>
          <cell r="J983">
            <v>89600</v>
          </cell>
          <cell r="L983">
            <v>3100</v>
          </cell>
        </row>
        <row r="984">
          <cell r="A984">
            <v>10175</v>
          </cell>
          <cell r="C984">
            <v>5</v>
          </cell>
          <cell r="E984" t="str">
            <v>Asphalt Finisher 3.5 m</v>
          </cell>
          <cell r="H984" t="str">
            <v>Hr</v>
          </cell>
          <cell r="I984">
            <v>5.7500000000000002E-2</v>
          </cell>
          <cell r="J984">
            <v>226730</v>
          </cell>
          <cell r="L984">
            <v>13036</v>
          </cell>
        </row>
        <row r="985">
          <cell r="A985">
            <v>10176</v>
          </cell>
          <cell r="C985">
            <v>6</v>
          </cell>
          <cell r="E985" t="str">
            <v>Tandem Roller 10t</v>
          </cell>
          <cell r="H985" t="str">
            <v>Hr</v>
          </cell>
          <cell r="I985">
            <v>5.7500000000000002E-2</v>
          </cell>
          <cell r="J985">
            <v>138380</v>
          </cell>
          <cell r="L985">
            <v>7956</v>
          </cell>
        </row>
        <row r="986">
          <cell r="A986">
            <v>10177</v>
          </cell>
          <cell r="C986">
            <v>7</v>
          </cell>
          <cell r="E986" t="str">
            <v>Tire Roller 10t</v>
          </cell>
          <cell r="H986" t="str">
            <v>Hr</v>
          </cell>
          <cell r="I986">
            <v>5.7500000000000002E-2</v>
          </cell>
          <cell r="J986">
            <v>203030</v>
          </cell>
          <cell r="L986">
            <v>11674</v>
          </cell>
        </row>
        <row r="987">
          <cell r="L987">
            <v>119160</v>
          </cell>
        </row>
        <row r="989">
          <cell r="C989" t="str">
            <v>D.</v>
          </cell>
          <cell r="E989" t="str">
            <v>Jumlah ( A + B + C )</v>
          </cell>
          <cell r="L989">
            <v>773994</v>
          </cell>
        </row>
        <row r="990">
          <cell r="C990" t="str">
            <v>E.</v>
          </cell>
          <cell r="E990" t="str">
            <v>Biaya Umum dan Keuntungan (</v>
          </cell>
          <cell r="H990">
            <v>0</v>
          </cell>
          <cell r="I990" t="str">
            <v>% x D )</v>
          </cell>
          <cell r="L990">
            <v>0</v>
          </cell>
        </row>
        <row r="991">
          <cell r="A991" t="str">
            <v>6.3 (4)</v>
          </cell>
          <cell r="C991" t="str">
            <v>F.</v>
          </cell>
          <cell r="E991" t="str">
            <v>Harga Satuan</v>
          </cell>
          <cell r="G991" t="str">
            <v>( D + E )</v>
          </cell>
          <cell r="L991">
            <v>773994</v>
          </cell>
        </row>
        <row r="993">
          <cell r="K993">
            <v>0</v>
          </cell>
        </row>
        <row r="994">
          <cell r="K994">
            <v>0</v>
          </cell>
        </row>
        <row r="995">
          <cell r="J995" t="str">
            <v>Jakarta, 18 September 2003</v>
          </cell>
        </row>
        <row r="996">
          <cell r="J996" t="str">
            <v>PT. BRANTAS ABIPRAYA (Persero)</v>
          </cell>
        </row>
        <row r="1003">
          <cell r="J1003" t="str">
            <v>H. SOETRISNO ARIFIN ME,MM</v>
          </cell>
        </row>
        <row r="1004">
          <cell r="J1004" t="str">
            <v>Direktur Operasi Wilayah II</v>
          </cell>
        </row>
        <row r="1005">
          <cell r="A1005">
            <v>18</v>
          </cell>
          <cell r="C1005" t="str">
            <v>LAMPIRAN 2 PENAWARAN</v>
          </cell>
        </row>
        <row r="1006">
          <cell r="C1006" t="str">
            <v>ANALISA HARGA SATUAN MATA PEMBAYARAN UTAMA</v>
          </cell>
        </row>
        <row r="1009">
          <cell r="A1009">
            <v>10180</v>
          </cell>
          <cell r="C1009" t="str">
            <v>NAMA PESERTA LELANG</v>
          </cell>
          <cell r="F1009" t="str">
            <v>:</v>
          </cell>
          <cell r="G1009" t="str">
            <v>PT. BRANTAS ABIPRAYA (Persero)</v>
          </cell>
        </row>
        <row r="1010">
          <cell r="A1010">
            <v>10180</v>
          </cell>
          <cell r="C1010" t="str">
            <v>NO. MATA PEMBAYARAN</v>
          </cell>
          <cell r="F1010" t="str">
            <v>:</v>
          </cell>
          <cell r="G1010" t="str">
            <v>7.1 (5)</v>
          </cell>
        </row>
        <row r="1011">
          <cell r="A1011">
            <v>10180</v>
          </cell>
          <cell r="C1011" t="str">
            <v>JENIS PEKERJAAN</v>
          </cell>
          <cell r="F1011" t="str">
            <v>:</v>
          </cell>
          <cell r="G1011" t="str">
            <v>Beton K250</v>
          </cell>
        </row>
        <row r="1012">
          <cell r="A1012">
            <v>10180</v>
          </cell>
          <cell r="C1012" t="str">
            <v>SATUAN PENGUKURAN</v>
          </cell>
          <cell r="F1012" t="str">
            <v>:</v>
          </cell>
          <cell r="G1012" t="str">
            <v>M3</v>
          </cell>
        </row>
        <row r="1013">
          <cell r="A1013">
            <v>10180</v>
          </cell>
          <cell r="C1013" t="str">
            <v>PERKIRAAN KUANTITAS</v>
          </cell>
          <cell r="F1013" t="str">
            <v>:</v>
          </cell>
          <cell r="G1013">
            <v>103</v>
          </cell>
        </row>
        <row r="1014">
          <cell r="C1014" t="str">
            <v>PEKERJAAN</v>
          </cell>
        </row>
        <row r="1015">
          <cell r="A1015">
            <v>10180</v>
          </cell>
          <cell r="C1015" t="str">
            <v>PRODUKSI HARIAN / JAM(*)</v>
          </cell>
          <cell r="F1015" t="str">
            <v>:</v>
          </cell>
          <cell r="G1015">
            <v>0.7</v>
          </cell>
          <cell r="H1015" t="str">
            <v>/jam</v>
          </cell>
        </row>
        <row r="1017">
          <cell r="C1017" t="str">
            <v>No.</v>
          </cell>
          <cell r="D1017" t="str">
            <v>Uraian</v>
          </cell>
          <cell r="H1017" t="str">
            <v>Satuan</v>
          </cell>
          <cell r="I1017" t="str">
            <v>Kuantitas</v>
          </cell>
          <cell r="J1017" t="str">
            <v>Biaya Satuan</v>
          </cell>
          <cell r="L1017" t="str">
            <v>Jumlah</v>
          </cell>
        </row>
        <row r="1018">
          <cell r="J1018" t="str">
            <v>(Rp.)</v>
          </cell>
          <cell r="L1018" t="str">
            <v>(Rp./ Satuan)</v>
          </cell>
        </row>
        <row r="1020">
          <cell r="C1020" t="str">
            <v>A.</v>
          </cell>
          <cell r="E1020" t="str">
            <v>Tenaga Kerja</v>
          </cell>
        </row>
        <row r="1021">
          <cell r="A1021">
            <v>10181</v>
          </cell>
          <cell r="C1021">
            <v>1</v>
          </cell>
          <cell r="E1021" t="str">
            <v>Mandor</v>
          </cell>
          <cell r="H1021" t="str">
            <v>hour</v>
          </cell>
          <cell r="I1021">
            <v>1.4285000000000001</v>
          </cell>
          <cell r="J1021">
            <v>7100</v>
          </cell>
          <cell r="L1021">
            <v>10142</v>
          </cell>
        </row>
        <row r="1022">
          <cell r="A1022">
            <v>10182</v>
          </cell>
          <cell r="C1022">
            <v>2</v>
          </cell>
          <cell r="E1022" t="str">
            <v>Tukang</v>
          </cell>
          <cell r="H1022" t="str">
            <v>hour</v>
          </cell>
          <cell r="I1022">
            <v>5.7141999999999999</v>
          </cell>
          <cell r="J1022">
            <v>5000</v>
          </cell>
          <cell r="L1022">
            <v>28571</v>
          </cell>
        </row>
        <row r="1023">
          <cell r="A1023">
            <v>10183</v>
          </cell>
          <cell r="C1023">
            <v>3</v>
          </cell>
          <cell r="E1023" t="str">
            <v>Pekerja biasa</v>
          </cell>
          <cell r="H1023" t="str">
            <v>hour</v>
          </cell>
          <cell r="I1023">
            <v>17.142800000000001</v>
          </cell>
          <cell r="J1023">
            <v>4000</v>
          </cell>
          <cell r="L1023">
            <v>68571</v>
          </cell>
        </row>
        <row r="1024">
          <cell r="A1024">
            <v>10184</v>
          </cell>
          <cell r="C1024">
            <v>4</v>
          </cell>
          <cell r="E1024">
            <v>0</v>
          </cell>
          <cell r="H1024">
            <v>0</v>
          </cell>
          <cell r="I1024">
            <v>0</v>
          </cell>
          <cell r="J1024">
            <v>0</v>
          </cell>
          <cell r="L1024">
            <v>0</v>
          </cell>
        </row>
        <row r="1025">
          <cell r="A1025">
            <v>10185</v>
          </cell>
          <cell r="C1025">
            <v>5</v>
          </cell>
          <cell r="E1025">
            <v>0</v>
          </cell>
          <cell r="H1025">
            <v>0</v>
          </cell>
          <cell r="I1025">
            <v>0</v>
          </cell>
          <cell r="J1025">
            <v>0</v>
          </cell>
          <cell r="L1025">
            <v>0</v>
          </cell>
        </row>
        <row r="1026">
          <cell r="A1026">
            <v>10186</v>
          </cell>
          <cell r="C1026">
            <v>6</v>
          </cell>
          <cell r="E1026">
            <v>0</v>
          </cell>
          <cell r="H1026">
            <v>0</v>
          </cell>
          <cell r="I1026">
            <v>0</v>
          </cell>
          <cell r="J1026">
            <v>0</v>
          </cell>
          <cell r="L1026">
            <v>0</v>
          </cell>
        </row>
        <row r="1027">
          <cell r="A1027">
            <v>10187</v>
          </cell>
          <cell r="C1027">
            <v>7</v>
          </cell>
          <cell r="E1027">
            <v>0</v>
          </cell>
          <cell r="H1027">
            <v>0</v>
          </cell>
          <cell r="I1027">
            <v>0</v>
          </cell>
          <cell r="J1027">
            <v>0</v>
          </cell>
          <cell r="L1027">
            <v>0</v>
          </cell>
        </row>
        <row r="1028">
          <cell r="L1028">
            <v>107284</v>
          </cell>
        </row>
        <row r="1029">
          <cell r="C1029" t="str">
            <v>B.</v>
          </cell>
          <cell r="E1029" t="str">
            <v>Bahan-bahan</v>
          </cell>
        </row>
        <row r="1030">
          <cell r="A1030">
            <v>10181</v>
          </cell>
          <cell r="C1030">
            <v>1</v>
          </cell>
          <cell r="E1030" t="str">
            <v>Semen</v>
          </cell>
          <cell r="H1030" t="str">
            <v>kg</v>
          </cell>
          <cell r="I1030">
            <v>340</v>
          </cell>
          <cell r="J1030">
            <v>700</v>
          </cell>
          <cell r="L1030">
            <v>238000</v>
          </cell>
        </row>
        <row r="1031">
          <cell r="A1031">
            <v>10182</v>
          </cell>
          <cell r="C1031">
            <v>2</v>
          </cell>
          <cell r="E1031" t="str">
            <v>Batu Pecah / Split</v>
          </cell>
          <cell r="H1031" t="str">
            <v>m3</v>
          </cell>
          <cell r="I1031">
            <v>0.69300000000000006</v>
          </cell>
          <cell r="J1031">
            <v>90000</v>
          </cell>
          <cell r="L1031">
            <v>62370</v>
          </cell>
        </row>
        <row r="1032">
          <cell r="A1032">
            <v>10183</v>
          </cell>
          <cell r="C1032">
            <v>3</v>
          </cell>
          <cell r="E1032" t="str">
            <v>Pasir</v>
          </cell>
          <cell r="H1032" t="str">
            <v>m3</v>
          </cell>
          <cell r="I1032">
            <v>0.46200000000000008</v>
          </cell>
          <cell r="J1032">
            <v>80000</v>
          </cell>
          <cell r="L1032">
            <v>36960</v>
          </cell>
        </row>
        <row r="1033">
          <cell r="A1033">
            <v>10184</v>
          </cell>
          <cell r="C1033">
            <v>4</v>
          </cell>
          <cell r="E1033" t="str">
            <v>Admixture</v>
          </cell>
          <cell r="H1033" t="str">
            <v>lit</v>
          </cell>
          <cell r="I1033">
            <v>1</v>
          </cell>
          <cell r="J1033">
            <v>20000</v>
          </cell>
          <cell r="L1033">
            <v>20000</v>
          </cell>
        </row>
        <row r="1034">
          <cell r="A1034">
            <v>10185</v>
          </cell>
          <cell r="C1034">
            <v>5</v>
          </cell>
          <cell r="E1034" t="str">
            <v>Bekisting</v>
          </cell>
          <cell r="H1034" t="str">
            <v>m2</v>
          </cell>
          <cell r="I1034">
            <v>4</v>
          </cell>
          <cell r="J1034">
            <v>30000</v>
          </cell>
          <cell r="L1034">
            <v>120000</v>
          </cell>
        </row>
        <row r="1035">
          <cell r="A1035">
            <v>10186</v>
          </cell>
          <cell r="C1035">
            <v>6</v>
          </cell>
          <cell r="E1035">
            <v>0</v>
          </cell>
          <cell r="H1035">
            <v>0</v>
          </cell>
          <cell r="I1035">
            <v>0</v>
          </cell>
          <cell r="J1035">
            <v>0</v>
          </cell>
          <cell r="L1035">
            <v>0</v>
          </cell>
        </row>
        <row r="1036">
          <cell r="A1036">
            <v>10187</v>
          </cell>
          <cell r="C1036">
            <v>7</v>
          </cell>
          <cell r="E1036">
            <v>0</v>
          </cell>
          <cell r="H1036">
            <v>0</v>
          </cell>
          <cell r="I1036">
            <v>0</v>
          </cell>
          <cell r="J1036">
            <v>0</v>
          </cell>
          <cell r="L1036">
            <v>0</v>
          </cell>
        </row>
        <row r="1037">
          <cell r="L1037">
            <v>477330</v>
          </cell>
        </row>
        <row r="1038">
          <cell r="C1038" t="str">
            <v>C.</v>
          </cell>
          <cell r="E1038" t="str">
            <v>Peralatan + Bahan Bakar</v>
          </cell>
        </row>
        <row r="1039">
          <cell r="A1039">
            <v>10181</v>
          </cell>
          <cell r="C1039">
            <v>1</v>
          </cell>
          <cell r="E1039" t="str">
            <v>Concrete Mixer, 0.25 m3</v>
          </cell>
          <cell r="H1039" t="str">
            <v>Hr</v>
          </cell>
          <cell r="I1039">
            <v>1.4285000000000001</v>
          </cell>
          <cell r="J1039">
            <v>9700</v>
          </cell>
          <cell r="L1039">
            <v>13856</v>
          </cell>
        </row>
        <row r="1040">
          <cell r="A1040">
            <v>10182</v>
          </cell>
          <cell r="C1040">
            <v>2</v>
          </cell>
          <cell r="E1040" t="str">
            <v>Concrete Vibrator, d2"</v>
          </cell>
          <cell r="H1040" t="str">
            <v>Hr</v>
          </cell>
          <cell r="I1040">
            <v>2.2321</v>
          </cell>
          <cell r="J1040">
            <v>12350</v>
          </cell>
          <cell r="L1040">
            <v>27566</v>
          </cell>
        </row>
        <row r="1041">
          <cell r="A1041">
            <v>10183</v>
          </cell>
          <cell r="C1041">
            <v>3</v>
          </cell>
          <cell r="E1041">
            <v>0</v>
          </cell>
          <cell r="H1041">
            <v>0</v>
          </cell>
          <cell r="I1041">
            <v>0</v>
          </cell>
          <cell r="J1041">
            <v>0</v>
          </cell>
          <cell r="L1041">
            <v>0</v>
          </cell>
        </row>
        <row r="1042">
          <cell r="A1042">
            <v>10184</v>
          </cell>
          <cell r="C1042">
            <v>4</v>
          </cell>
          <cell r="E1042">
            <v>0</v>
          </cell>
          <cell r="H1042">
            <v>0</v>
          </cell>
          <cell r="I1042">
            <v>0</v>
          </cell>
          <cell r="J1042">
            <v>0</v>
          </cell>
          <cell r="L1042">
            <v>0</v>
          </cell>
        </row>
        <row r="1043">
          <cell r="A1043">
            <v>10185</v>
          </cell>
          <cell r="C1043">
            <v>5</v>
          </cell>
          <cell r="E1043">
            <v>0</v>
          </cell>
          <cell r="H1043">
            <v>0</v>
          </cell>
          <cell r="I1043">
            <v>0</v>
          </cell>
          <cell r="J1043">
            <v>0</v>
          </cell>
          <cell r="L1043">
            <v>0</v>
          </cell>
        </row>
        <row r="1044">
          <cell r="A1044">
            <v>10186</v>
          </cell>
          <cell r="C1044">
            <v>6</v>
          </cell>
          <cell r="E1044">
            <v>0</v>
          </cell>
          <cell r="H1044">
            <v>0</v>
          </cell>
          <cell r="I1044">
            <v>0</v>
          </cell>
          <cell r="J1044">
            <v>0</v>
          </cell>
          <cell r="L1044">
            <v>0</v>
          </cell>
        </row>
        <row r="1045">
          <cell r="A1045">
            <v>10187</v>
          </cell>
          <cell r="C1045">
            <v>7</v>
          </cell>
          <cell r="E1045">
            <v>0</v>
          </cell>
          <cell r="H1045">
            <v>0</v>
          </cell>
          <cell r="I1045">
            <v>0</v>
          </cell>
          <cell r="J1045">
            <v>0</v>
          </cell>
          <cell r="L1045">
            <v>0</v>
          </cell>
        </row>
        <row r="1046">
          <cell r="L1046">
            <v>41422</v>
          </cell>
        </row>
        <row r="1048">
          <cell r="C1048" t="str">
            <v>D.</v>
          </cell>
          <cell r="E1048" t="str">
            <v>Jumlah ( A + B + C )</v>
          </cell>
          <cell r="L1048">
            <v>626036</v>
          </cell>
        </row>
        <row r="1049">
          <cell r="C1049" t="str">
            <v>E.</v>
          </cell>
          <cell r="E1049" t="str">
            <v>Biaya Umum dan Keuntungan (</v>
          </cell>
          <cell r="H1049">
            <v>0</v>
          </cell>
          <cell r="I1049" t="str">
            <v>% x D )</v>
          </cell>
          <cell r="L1049">
            <v>0</v>
          </cell>
        </row>
        <row r="1050">
          <cell r="A1050" t="str">
            <v>7.1 (5)</v>
          </cell>
          <cell r="C1050" t="str">
            <v>F.</v>
          </cell>
          <cell r="E1050" t="str">
            <v>Harga Satuan</v>
          </cell>
          <cell r="G1050" t="str">
            <v>( D + E )</v>
          </cell>
          <cell r="L1050">
            <v>626036</v>
          </cell>
        </row>
        <row r="1052">
          <cell r="K1052">
            <v>0</v>
          </cell>
        </row>
        <row r="1053">
          <cell r="K1053">
            <v>0</v>
          </cell>
        </row>
        <row r="1054">
          <cell r="J1054" t="str">
            <v>Jakarta, 18 September 2003</v>
          </cell>
        </row>
        <row r="1055">
          <cell r="J1055" t="str">
            <v>PT. BRANTAS ABIPRAYA (Persero)</v>
          </cell>
        </row>
        <row r="1062">
          <cell r="J1062" t="str">
            <v>H. SOETRISNO ARIFIN ME,MM</v>
          </cell>
        </row>
        <row r="1063">
          <cell r="J1063" t="str">
            <v>Direktur Operasi Wilayah II</v>
          </cell>
        </row>
        <row r="1064">
          <cell r="A1064">
            <v>19</v>
          </cell>
          <cell r="C1064" t="str">
            <v>LAMPIRAN 2 PENAWARAN</v>
          </cell>
        </row>
        <row r="1065">
          <cell r="C1065" t="str">
            <v>ANALISA HARGA SATUAN MATA PEMBAYARAN UTAMA</v>
          </cell>
        </row>
        <row r="1068">
          <cell r="A1068">
            <v>10190</v>
          </cell>
          <cell r="C1068" t="str">
            <v>NAMA PESERTA LELANG</v>
          </cell>
          <cell r="F1068" t="str">
            <v>:</v>
          </cell>
          <cell r="G1068" t="str">
            <v>PT. BRANTAS ABIPRAYA (Persero)</v>
          </cell>
        </row>
        <row r="1069">
          <cell r="A1069">
            <v>10190</v>
          </cell>
          <cell r="C1069" t="str">
            <v>NO. MATA PEMBAYARAN</v>
          </cell>
          <cell r="F1069" t="str">
            <v>:</v>
          </cell>
          <cell r="G1069" t="str">
            <v>7.3 (1)</v>
          </cell>
        </row>
        <row r="1070">
          <cell r="A1070">
            <v>10190</v>
          </cell>
          <cell r="C1070" t="str">
            <v>JENIS PEKERJAAN</v>
          </cell>
          <cell r="F1070" t="str">
            <v>:</v>
          </cell>
          <cell r="G1070" t="str">
            <v>Baja Tulangan U24 Polos</v>
          </cell>
        </row>
        <row r="1071">
          <cell r="A1071">
            <v>10190</v>
          </cell>
          <cell r="C1071" t="str">
            <v>SATUAN PENGUKURAN</v>
          </cell>
          <cell r="F1071" t="str">
            <v>:</v>
          </cell>
          <cell r="G1071" t="str">
            <v>Kg</v>
          </cell>
        </row>
        <row r="1072">
          <cell r="A1072">
            <v>10190</v>
          </cell>
          <cell r="C1072" t="str">
            <v>PERKIRAAN KUANTITAS</v>
          </cell>
          <cell r="F1072" t="str">
            <v>:</v>
          </cell>
          <cell r="G1072">
            <v>8505</v>
          </cell>
        </row>
        <row r="1073">
          <cell r="C1073" t="str">
            <v>PEKERJAAN</v>
          </cell>
        </row>
        <row r="1074">
          <cell r="A1074">
            <v>10190</v>
          </cell>
          <cell r="C1074" t="str">
            <v>PRODUKSI HARIAN / JAM(*)</v>
          </cell>
          <cell r="F1074" t="str">
            <v>:</v>
          </cell>
          <cell r="G1074">
            <v>150</v>
          </cell>
          <cell r="H1074" t="str">
            <v>/jam</v>
          </cell>
        </row>
        <row r="1076">
          <cell r="C1076" t="str">
            <v>No.</v>
          </cell>
          <cell r="D1076" t="str">
            <v>Uraian</v>
          </cell>
          <cell r="H1076" t="str">
            <v>Satuan</v>
          </cell>
          <cell r="I1076" t="str">
            <v>Kuantitas</v>
          </cell>
          <cell r="J1076" t="str">
            <v>Biaya Satuan</v>
          </cell>
          <cell r="L1076" t="str">
            <v>Jumlah</v>
          </cell>
        </row>
        <row r="1077">
          <cell r="J1077" t="str">
            <v>(Rp.)</v>
          </cell>
          <cell r="L1077" t="str">
            <v>(Rp./ Satuan)</v>
          </cell>
        </row>
        <row r="1079">
          <cell r="C1079" t="str">
            <v>A.</v>
          </cell>
          <cell r="E1079" t="str">
            <v>Tenaga Kerja</v>
          </cell>
        </row>
        <row r="1080">
          <cell r="A1080">
            <v>10191</v>
          </cell>
          <cell r="C1080">
            <v>1</v>
          </cell>
          <cell r="E1080" t="str">
            <v>Mandor</v>
          </cell>
          <cell r="H1080" t="str">
            <v>hour</v>
          </cell>
          <cell r="I1080">
            <v>3.3E-3</v>
          </cell>
          <cell r="J1080">
            <v>7100</v>
          </cell>
          <cell r="L1080">
            <v>23</v>
          </cell>
        </row>
        <row r="1081">
          <cell r="A1081">
            <v>10192</v>
          </cell>
          <cell r="C1081">
            <v>2</v>
          </cell>
          <cell r="E1081" t="str">
            <v>Tukang</v>
          </cell>
          <cell r="H1081" t="str">
            <v>hour</v>
          </cell>
          <cell r="I1081">
            <v>6.6E-3</v>
          </cell>
          <cell r="J1081">
            <v>5000</v>
          </cell>
          <cell r="L1081">
            <v>33</v>
          </cell>
        </row>
        <row r="1082">
          <cell r="A1082">
            <v>10193</v>
          </cell>
          <cell r="C1082">
            <v>3</v>
          </cell>
          <cell r="E1082" t="str">
            <v>Pekerja biasa</v>
          </cell>
          <cell r="H1082" t="str">
            <v>hour</v>
          </cell>
          <cell r="I1082">
            <v>0.02</v>
          </cell>
          <cell r="J1082">
            <v>4000</v>
          </cell>
          <cell r="L1082">
            <v>80</v>
          </cell>
        </row>
        <row r="1083">
          <cell r="A1083">
            <v>10194</v>
          </cell>
          <cell r="C1083">
            <v>4</v>
          </cell>
          <cell r="E1083">
            <v>0</v>
          </cell>
          <cell r="H1083">
            <v>0</v>
          </cell>
          <cell r="I1083">
            <v>0</v>
          </cell>
          <cell r="J1083">
            <v>0</v>
          </cell>
          <cell r="L1083">
            <v>0</v>
          </cell>
        </row>
        <row r="1084">
          <cell r="A1084">
            <v>10195</v>
          </cell>
          <cell r="C1084">
            <v>5</v>
          </cell>
          <cell r="E1084">
            <v>0</v>
          </cell>
          <cell r="H1084">
            <v>0</v>
          </cell>
          <cell r="I1084">
            <v>0</v>
          </cell>
          <cell r="J1084">
            <v>0</v>
          </cell>
          <cell r="L1084">
            <v>0</v>
          </cell>
        </row>
        <row r="1085">
          <cell r="A1085">
            <v>10196</v>
          </cell>
          <cell r="C1085">
            <v>6</v>
          </cell>
          <cell r="E1085">
            <v>0</v>
          </cell>
          <cell r="H1085">
            <v>0</v>
          </cell>
          <cell r="I1085">
            <v>0</v>
          </cell>
          <cell r="J1085">
            <v>0</v>
          </cell>
          <cell r="L1085">
            <v>0</v>
          </cell>
        </row>
        <row r="1086">
          <cell r="A1086">
            <v>10197</v>
          </cell>
          <cell r="C1086">
            <v>7</v>
          </cell>
          <cell r="E1086">
            <v>0</v>
          </cell>
          <cell r="H1086">
            <v>0</v>
          </cell>
          <cell r="I1086">
            <v>0</v>
          </cell>
          <cell r="J1086">
            <v>0</v>
          </cell>
          <cell r="L1086">
            <v>0</v>
          </cell>
        </row>
        <row r="1087">
          <cell r="L1087">
            <v>136</v>
          </cell>
        </row>
        <row r="1088">
          <cell r="C1088" t="str">
            <v>B.</v>
          </cell>
          <cell r="E1088" t="str">
            <v>Bahan-bahan</v>
          </cell>
        </row>
        <row r="1089">
          <cell r="A1089">
            <v>10191</v>
          </cell>
          <cell r="C1089">
            <v>1</v>
          </cell>
          <cell r="E1089" t="str">
            <v>Baja Tulangan polos U24</v>
          </cell>
          <cell r="H1089" t="str">
            <v>kg</v>
          </cell>
          <cell r="I1089">
            <v>1.0249999999999999</v>
          </cell>
          <cell r="J1089">
            <v>3400</v>
          </cell>
          <cell r="L1089">
            <v>3485</v>
          </cell>
        </row>
        <row r="1090">
          <cell r="A1090">
            <v>10192</v>
          </cell>
          <cell r="C1090">
            <v>2</v>
          </cell>
          <cell r="E1090" t="str">
            <v>Kawat</v>
          </cell>
          <cell r="H1090" t="str">
            <v>kg</v>
          </cell>
          <cell r="I1090">
            <v>0.20499999999999999</v>
          </cell>
          <cell r="J1090">
            <v>8500</v>
          </cell>
          <cell r="L1090">
            <v>1742</v>
          </cell>
        </row>
        <row r="1091">
          <cell r="A1091">
            <v>10193</v>
          </cell>
          <cell r="C1091">
            <v>3</v>
          </cell>
          <cell r="E1091">
            <v>0</v>
          </cell>
          <cell r="H1091">
            <v>0</v>
          </cell>
          <cell r="I1091">
            <v>0</v>
          </cell>
          <cell r="J1091">
            <v>0</v>
          </cell>
          <cell r="L1091">
            <v>0</v>
          </cell>
        </row>
        <row r="1092">
          <cell r="A1092">
            <v>10194</v>
          </cell>
          <cell r="C1092">
            <v>4</v>
          </cell>
          <cell r="E1092">
            <v>0</v>
          </cell>
          <cell r="H1092">
            <v>0</v>
          </cell>
          <cell r="I1092">
            <v>0</v>
          </cell>
          <cell r="J1092">
            <v>0</v>
          </cell>
          <cell r="L1092">
            <v>0</v>
          </cell>
        </row>
        <row r="1093">
          <cell r="A1093">
            <v>10195</v>
          </cell>
          <cell r="C1093">
            <v>5</v>
          </cell>
          <cell r="E1093">
            <v>0</v>
          </cell>
          <cell r="H1093">
            <v>0</v>
          </cell>
          <cell r="I1093">
            <v>0</v>
          </cell>
          <cell r="J1093">
            <v>0</v>
          </cell>
          <cell r="L1093">
            <v>0</v>
          </cell>
        </row>
        <row r="1094">
          <cell r="A1094">
            <v>10196</v>
          </cell>
          <cell r="C1094">
            <v>6</v>
          </cell>
          <cell r="E1094">
            <v>0</v>
          </cell>
          <cell r="H1094">
            <v>0</v>
          </cell>
          <cell r="I1094">
            <v>0</v>
          </cell>
          <cell r="J1094">
            <v>0</v>
          </cell>
          <cell r="L1094">
            <v>0</v>
          </cell>
        </row>
        <row r="1095">
          <cell r="A1095">
            <v>10197</v>
          </cell>
          <cell r="C1095">
            <v>7</v>
          </cell>
          <cell r="E1095">
            <v>0</v>
          </cell>
          <cell r="H1095">
            <v>0</v>
          </cell>
          <cell r="I1095">
            <v>0</v>
          </cell>
          <cell r="J1095">
            <v>0</v>
          </cell>
          <cell r="L1095">
            <v>0</v>
          </cell>
        </row>
        <row r="1096">
          <cell r="L1096">
            <v>5227</v>
          </cell>
        </row>
        <row r="1097">
          <cell r="C1097" t="str">
            <v>C.</v>
          </cell>
          <cell r="E1097" t="str">
            <v>Peralatan + Bahan Bakar</v>
          </cell>
        </row>
        <row r="1098">
          <cell r="A1098">
            <v>10191</v>
          </cell>
          <cell r="C1098">
            <v>1</v>
          </cell>
          <cell r="E1098" t="str">
            <v>Bar Bender</v>
          </cell>
          <cell r="H1098" t="str">
            <v>Hr</v>
          </cell>
          <cell r="I1098">
            <v>6.6E-3</v>
          </cell>
          <cell r="J1098">
            <v>7786</v>
          </cell>
          <cell r="L1098">
            <v>51</v>
          </cell>
        </row>
        <row r="1099">
          <cell r="A1099">
            <v>10192</v>
          </cell>
          <cell r="C1099">
            <v>2</v>
          </cell>
          <cell r="E1099" t="str">
            <v>Bar Cutter</v>
          </cell>
          <cell r="H1099" t="str">
            <v>Hr</v>
          </cell>
          <cell r="I1099">
            <v>6.6E-3</v>
          </cell>
          <cell r="J1099">
            <v>7786</v>
          </cell>
          <cell r="L1099">
            <v>51</v>
          </cell>
        </row>
        <row r="1100">
          <cell r="A1100">
            <v>10193</v>
          </cell>
          <cell r="C1100">
            <v>3</v>
          </cell>
          <cell r="E1100">
            <v>0</v>
          </cell>
          <cell r="H1100">
            <v>0</v>
          </cell>
          <cell r="I1100">
            <v>0</v>
          </cell>
          <cell r="J1100">
            <v>0</v>
          </cell>
          <cell r="L1100">
            <v>0</v>
          </cell>
        </row>
        <row r="1101">
          <cell r="A1101">
            <v>10194</v>
          </cell>
          <cell r="C1101">
            <v>4</v>
          </cell>
          <cell r="E1101">
            <v>0</v>
          </cell>
          <cell r="H1101">
            <v>0</v>
          </cell>
          <cell r="I1101">
            <v>0</v>
          </cell>
          <cell r="J1101">
            <v>0</v>
          </cell>
          <cell r="L1101">
            <v>0</v>
          </cell>
        </row>
        <row r="1102">
          <cell r="A1102">
            <v>10195</v>
          </cell>
          <cell r="C1102">
            <v>5</v>
          </cell>
          <cell r="E1102">
            <v>0</v>
          </cell>
          <cell r="H1102">
            <v>0</v>
          </cell>
          <cell r="I1102">
            <v>0</v>
          </cell>
          <cell r="J1102">
            <v>0</v>
          </cell>
          <cell r="L1102">
            <v>0</v>
          </cell>
        </row>
        <row r="1103">
          <cell r="A1103">
            <v>10196</v>
          </cell>
          <cell r="C1103">
            <v>6</v>
          </cell>
          <cell r="E1103">
            <v>0</v>
          </cell>
          <cell r="H1103">
            <v>0</v>
          </cell>
          <cell r="I1103">
            <v>0</v>
          </cell>
          <cell r="J1103">
            <v>0</v>
          </cell>
          <cell r="L1103">
            <v>0</v>
          </cell>
        </row>
        <row r="1104">
          <cell r="A1104">
            <v>10197</v>
          </cell>
          <cell r="C1104">
            <v>7</v>
          </cell>
          <cell r="E1104">
            <v>0</v>
          </cell>
          <cell r="H1104">
            <v>0</v>
          </cell>
          <cell r="I1104">
            <v>0</v>
          </cell>
          <cell r="J1104">
            <v>0</v>
          </cell>
          <cell r="L1104">
            <v>0</v>
          </cell>
        </row>
        <row r="1105">
          <cell r="L1105">
            <v>102</v>
          </cell>
        </row>
        <row r="1107">
          <cell r="C1107" t="str">
            <v>D.</v>
          </cell>
          <cell r="E1107" t="str">
            <v>Jumlah ( A + B + C )</v>
          </cell>
          <cell r="L1107">
            <v>5465</v>
          </cell>
        </row>
        <row r="1108">
          <cell r="C1108" t="str">
            <v>E.</v>
          </cell>
          <cell r="E1108" t="str">
            <v>Biaya Umum dan Keuntungan (</v>
          </cell>
          <cell r="H1108">
            <v>0</v>
          </cell>
          <cell r="I1108" t="str">
            <v>% x D )</v>
          </cell>
          <cell r="L1108">
            <v>0</v>
          </cell>
        </row>
        <row r="1109">
          <cell r="A1109" t="str">
            <v>7.3 (1)</v>
          </cell>
          <cell r="C1109" t="str">
            <v>F.</v>
          </cell>
          <cell r="E1109" t="str">
            <v>Harga Satuan</v>
          </cell>
          <cell r="G1109" t="str">
            <v>( D + E )</v>
          </cell>
          <cell r="L1109">
            <v>5465</v>
          </cell>
        </row>
        <row r="1111">
          <cell r="K1111">
            <v>0</v>
          </cell>
        </row>
        <row r="1112">
          <cell r="K1112">
            <v>0</v>
          </cell>
        </row>
        <row r="1113">
          <cell r="J1113" t="str">
            <v>Jakarta, 18 September 2003</v>
          </cell>
        </row>
        <row r="1114">
          <cell r="J1114" t="str">
            <v>PT. BRANTAS ABIPRAYA (Persero)</v>
          </cell>
        </row>
        <row r="1121">
          <cell r="J1121" t="str">
            <v>H. SOETRISNO ARIFIN ME,MM</v>
          </cell>
        </row>
        <row r="1122">
          <cell r="J1122" t="str">
            <v>Direktur Operasi Wilayah II</v>
          </cell>
        </row>
        <row r="1123">
          <cell r="A1123">
            <v>20</v>
          </cell>
          <cell r="C1123" t="str">
            <v>LAMPIRAN 2 PENAWARAN</v>
          </cell>
        </row>
        <row r="1124">
          <cell r="C1124" t="str">
            <v>ANALISA HARGA SATUAN MATA PEMBAYARAN UTAMA</v>
          </cell>
        </row>
        <row r="1127">
          <cell r="A1127">
            <v>10200</v>
          </cell>
          <cell r="C1127" t="str">
            <v>NAMA PESERTA LELANG</v>
          </cell>
          <cell r="F1127" t="str">
            <v>:</v>
          </cell>
          <cell r="G1127" t="str">
            <v>PT. BRANTAS ABIPRAYA (Persero)</v>
          </cell>
        </row>
        <row r="1128">
          <cell r="A1128">
            <v>10200</v>
          </cell>
          <cell r="C1128" t="str">
            <v>NO. MATA PEMBAYARAN</v>
          </cell>
          <cell r="F1128" t="str">
            <v>:</v>
          </cell>
          <cell r="G1128">
            <v>7.9</v>
          </cell>
        </row>
        <row r="1129">
          <cell r="A1129">
            <v>10200</v>
          </cell>
          <cell r="C1129" t="str">
            <v>JENIS PEKERJAAN</v>
          </cell>
          <cell r="F1129" t="str">
            <v>:</v>
          </cell>
          <cell r="G1129" t="str">
            <v>Pasangan Batu</v>
          </cell>
        </row>
        <row r="1130">
          <cell r="A1130">
            <v>10200</v>
          </cell>
          <cell r="C1130" t="str">
            <v>SATUAN PENGUKURAN</v>
          </cell>
          <cell r="F1130" t="str">
            <v>:</v>
          </cell>
          <cell r="G1130" t="str">
            <v>M3</v>
          </cell>
        </row>
        <row r="1131">
          <cell r="A1131">
            <v>10200</v>
          </cell>
          <cell r="C1131" t="str">
            <v>PERKIRAAN KUANTITAS</v>
          </cell>
          <cell r="F1131" t="str">
            <v>:</v>
          </cell>
          <cell r="G1131">
            <v>1131</v>
          </cell>
        </row>
        <row r="1132">
          <cell r="C1132" t="str">
            <v>PEKERJAAN</v>
          </cell>
        </row>
        <row r="1133">
          <cell r="A1133">
            <v>10200</v>
          </cell>
          <cell r="C1133" t="str">
            <v>PRODUKSI HARIAN / JAM(*)</v>
          </cell>
          <cell r="F1133" t="str">
            <v>:</v>
          </cell>
          <cell r="G1133">
            <v>0.67199999999999993</v>
          </cell>
          <cell r="H1133" t="str">
            <v>/jam</v>
          </cell>
        </row>
        <row r="1135">
          <cell r="C1135" t="str">
            <v>No.</v>
          </cell>
          <cell r="D1135" t="str">
            <v>Uraian</v>
          </cell>
          <cell r="H1135" t="str">
            <v>Satuan</v>
          </cell>
          <cell r="I1135" t="str">
            <v>Kuantitas</v>
          </cell>
          <cell r="J1135" t="str">
            <v>Biaya Satuan</v>
          </cell>
          <cell r="L1135" t="str">
            <v>Jumlah</v>
          </cell>
        </row>
        <row r="1136">
          <cell r="J1136" t="str">
            <v>(Rp.)</v>
          </cell>
          <cell r="L1136" t="str">
            <v>(Rp./ Satuan)</v>
          </cell>
        </row>
        <row r="1138">
          <cell r="C1138" t="str">
            <v>A.</v>
          </cell>
          <cell r="E1138" t="str">
            <v>Tenaga Kerja</v>
          </cell>
        </row>
        <row r="1139">
          <cell r="A1139">
            <v>10201</v>
          </cell>
          <cell r="C1139">
            <v>1</v>
          </cell>
          <cell r="E1139" t="str">
            <v>Mandor</v>
          </cell>
          <cell r="H1139" t="str">
            <v>hour</v>
          </cell>
          <cell r="I1139">
            <v>0.74399999999999999</v>
          </cell>
          <cell r="J1139">
            <v>7100</v>
          </cell>
          <cell r="L1139">
            <v>5282</v>
          </cell>
        </row>
        <row r="1140">
          <cell r="A1140">
            <v>10202</v>
          </cell>
          <cell r="C1140">
            <v>2</v>
          </cell>
          <cell r="E1140" t="str">
            <v>Tukang</v>
          </cell>
          <cell r="H1140" t="str">
            <v>hour</v>
          </cell>
          <cell r="I1140">
            <v>1.488</v>
          </cell>
          <cell r="J1140">
            <v>5000</v>
          </cell>
          <cell r="L1140">
            <v>7440</v>
          </cell>
        </row>
        <row r="1141">
          <cell r="A1141">
            <v>10203</v>
          </cell>
          <cell r="C1141">
            <v>3</v>
          </cell>
          <cell r="E1141" t="str">
            <v>Pekerja biasa</v>
          </cell>
          <cell r="H1141" t="str">
            <v>hour</v>
          </cell>
          <cell r="I1141">
            <v>2.9761000000000002</v>
          </cell>
          <cell r="J1141">
            <v>4000</v>
          </cell>
          <cell r="L1141">
            <v>11904</v>
          </cell>
        </row>
        <row r="1142">
          <cell r="A1142">
            <v>10204</v>
          </cell>
          <cell r="C1142">
            <v>4</v>
          </cell>
          <cell r="E1142">
            <v>0</v>
          </cell>
          <cell r="H1142">
            <v>0</v>
          </cell>
          <cell r="I1142">
            <v>0</v>
          </cell>
          <cell r="J1142">
            <v>0</v>
          </cell>
          <cell r="L1142">
            <v>0</v>
          </cell>
        </row>
        <row r="1143">
          <cell r="A1143">
            <v>10205</v>
          </cell>
          <cell r="C1143">
            <v>5</v>
          </cell>
          <cell r="E1143">
            <v>0</v>
          </cell>
          <cell r="H1143">
            <v>0</v>
          </cell>
          <cell r="I1143">
            <v>0</v>
          </cell>
          <cell r="J1143">
            <v>0</v>
          </cell>
          <cell r="L1143">
            <v>0</v>
          </cell>
        </row>
        <row r="1144">
          <cell r="A1144">
            <v>10206</v>
          </cell>
          <cell r="C1144">
            <v>6</v>
          </cell>
          <cell r="E1144">
            <v>0</v>
          </cell>
          <cell r="H1144">
            <v>0</v>
          </cell>
          <cell r="I1144">
            <v>0</v>
          </cell>
          <cell r="J1144">
            <v>0</v>
          </cell>
          <cell r="L1144">
            <v>0</v>
          </cell>
        </row>
        <row r="1145">
          <cell r="A1145">
            <v>10207</v>
          </cell>
          <cell r="C1145">
            <v>7</v>
          </cell>
          <cell r="E1145">
            <v>0</v>
          </cell>
          <cell r="H1145">
            <v>0</v>
          </cell>
          <cell r="I1145">
            <v>0</v>
          </cell>
          <cell r="J1145">
            <v>0</v>
          </cell>
          <cell r="L1145">
            <v>0</v>
          </cell>
        </row>
        <row r="1146">
          <cell r="L1146">
            <v>24626</v>
          </cell>
        </row>
        <row r="1147">
          <cell r="C1147" t="str">
            <v>B.</v>
          </cell>
          <cell r="E1147" t="str">
            <v>Bahan-bahan</v>
          </cell>
        </row>
        <row r="1148">
          <cell r="A1148">
            <v>10201</v>
          </cell>
          <cell r="C1148">
            <v>1</v>
          </cell>
          <cell r="E1148" t="str">
            <v>Semen</v>
          </cell>
          <cell r="H1148" t="str">
            <v>kg</v>
          </cell>
          <cell r="I1148">
            <v>161.00000000000003</v>
          </cell>
          <cell r="J1148">
            <v>700</v>
          </cell>
          <cell r="L1148">
            <v>112700</v>
          </cell>
        </row>
        <row r="1149">
          <cell r="A1149">
            <v>10202</v>
          </cell>
          <cell r="C1149">
            <v>2</v>
          </cell>
          <cell r="E1149" t="str">
            <v>Pasir</v>
          </cell>
          <cell r="H1149" t="str">
            <v>m3</v>
          </cell>
          <cell r="I1149">
            <v>0.45908183632734534</v>
          </cell>
          <cell r="J1149">
            <v>80000</v>
          </cell>
          <cell r="L1149">
            <v>36726</v>
          </cell>
        </row>
        <row r="1150">
          <cell r="A1150">
            <v>10203</v>
          </cell>
          <cell r="C1150">
            <v>3</v>
          </cell>
          <cell r="E1150" t="str">
            <v>Batu Kali</v>
          </cell>
          <cell r="H1150" t="str">
            <v>m3</v>
          </cell>
          <cell r="I1150">
            <v>1.2</v>
          </cell>
          <cell r="J1150">
            <v>95000</v>
          </cell>
          <cell r="L1150">
            <v>114000</v>
          </cell>
        </row>
        <row r="1151">
          <cell r="A1151">
            <v>10204</v>
          </cell>
          <cell r="C1151">
            <v>4</v>
          </cell>
          <cell r="E1151">
            <v>0</v>
          </cell>
          <cell r="H1151">
            <v>0</v>
          </cell>
          <cell r="I1151">
            <v>0</v>
          </cell>
          <cell r="J1151">
            <v>0</v>
          </cell>
          <cell r="L1151">
            <v>0</v>
          </cell>
        </row>
        <row r="1152">
          <cell r="A1152">
            <v>10205</v>
          </cell>
          <cell r="C1152">
            <v>5</v>
          </cell>
          <cell r="E1152">
            <v>0</v>
          </cell>
          <cell r="H1152">
            <v>0</v>
          </cell>
          <cell r="I1152">
            <v>0</v>
          </cell>
          <cell r="J1152">
            <v>0</v>
          </cell>
          <cell r="L1152">
            <v>0</v>
          </cell>
        </row>
        <row r="1153">
          <cell r="A1153">
            <v>10206</v>
          </cell>
          <cell r="C1153">
            <v>6</v>
          </cell>
          <cell r="E1153">
            <v>0</v>
          </cell>
          <cell r="H1153">
            <v>0</v>
          </cell>
          <cell r="I1153">
            <v>0</v>
          </cell>
          <cell r="J1153">
            <v>0</v>
          </cell>
          <cell r="L1153">
            <v>0</v>
          </cell>
        </row>
        <row r="1154">
          <cell r="A1154">
            <v>10207</v>
          </cell>
          <cell r="C1154">
            <v>7</v>
          </cell>
          <cell r="E1154">
            <v>0</v>
          </cell>
          <cell r="H1154">
            <v>0</v>
          </cell>
          <cell r="I1154">
            <v>0</v>
          </cell>
          <cell r="J1154">
            <v>0</v>
          </cell>
          <cell r="L1154">
            <v>0</v>
          </cell>
        </row>
        <row r="1155">
          <cell r="L1155">
            <v>263426</v>
          </cell>
        </row>
        <row r="1156">
          <cell r="C1156" t="str">
            <v>C.</v>
          </cell>
          <cell r="E1156" t="str">
            <v>Peralatan + Bahan Bakar</v>
          </cell>
        </row>
        <row r="1157">
          <cell r="A1157">
            <v>10201</v>
          </cell>
          <cell r="C1157">
            <v>1</v>
          </cell>
          <cell r="E1157" t="str">
            <v>Concrete Mixer, 0.25 m3</v>
          </cell>
          <cell r="H1157" t="str">
            <v>Hr</v>
          </cell>
          <cell r="I1157">
            <v>1.488</v>
          </cell>
          <cell r="J1157">
            <v>9700</v>
          </cell>
          <cell r="L1157">
            <v>14433</v>
          </cell>
        </row>
        <row r="1158">
          <cell r="A1158">
            <v>10202</v>
          </cell>
          <cell r="C1158">
            <v>2</v>
          </cell>
          <cell r="E1158">
            <v>0</v>
          </cell>
          <cell r="H1158">
            <v>0</v>
          </cell>
          <cell r="I1158">
            <v>0</v>
          </cell>
          <cell r="J1158">
            <v>0</v>
          </cell>
          <cell r="L1158">
            <v>0</v>
          </cell>
        </row>
        <row r="1159">
          <cell r="A1159">
            <v>10203</v>
          </cell>
          <cell r="C1159">
            <v>3</v>
          </cell>
          <cell r="E1159">
            <v>0</v>
          </cell>
          <cell r="H1159">
            <v>0</v>
          </cell>
          <cell r="I1159">
            <v>0</v>
          </cell>
          <cell r="J1159">
            <v>0</v>
          </cell>
          <cell r="L1159">
            <v>0</v>
          </cell>
        </row>
        <row r="1160">
          <cell r="A1160">
            <v>10204</v>
          </cell>
          <cell r="C1160">
            <v>4</v>
          </cell>
          <cell r="E1160">
            <v>0</v>
          </cell>
          <cell r="H1160">
            <v>0</v>
          </cell>
          <cell r="I1160">
            <v>0</v>
          </cell>
          <cell r="J1160">
            <v>0</v>
          </cell>
          <cell r="L1160">
            <v>0</v>
          </cell>
        </row>
        <row r="1161">
          <cell r="A1161">
            <v>10205</v>
          </cell>
          <cell r="C1161">
            <v>5</v>
          </cell>
          <cell r="E1161">
            <v>0</v>
          </cell>
          <cell r="H1161">
            <v>0</v>
          </cell>
          <cell r="I1161">
            <v>0</v>
          </cell>
          <cell r="J1161">
            <v>0</v>
          </cell>
          <cell r="L1161">
            <v>0</v>
          </cell>
        </row>
        <row r="1162">
          <cell r="A1162">
            <v>10206</v>
          </cell>
          <cell r="C1162">
            <v>6</v>
          </cell>
          <cell r="E1162">
            <v>0</v>
          </cell>
          <cell r="H1162">
            <v>0</v>
          </cell>
          <cell r="I1162">
            <v>0</v>
          </cell>
          <cell r="J1162">
            <v>0</v>
          </cell>
          <cell r="L1162">
            <v>0</v>
          </cell>
        </row>
        <row r="1163">
          <cell r="A1163">
            <v>10207</v>
          </cell>
          <cell r="C1163">
            <v>7</v>
          </cell>
          <cell r="E1163">
            <v>0</v>
          </cell>
          <cell r="H1163">
            <v>0</v>
          </cell>
          <cell r="I1163">
            <v>0</v>
          </cell>
          <cell r="J1163">
            <v>0</v>
          </cell>
          <cell r="L1163">
            <v>0</v>
          </cell>
        </row>
        <row r="1164">
          <cell r="L1164">
            <v>14433</v>
          </cell>
        </row>
        <row r="1166">
          <cell r="C1166" t="str">
            <v>D.</v>
          </cell>
          <cell r="E1166" t="str">
            <v>Jumlah ( A + B + C )</v>
          </cell>
          <cell r="L1166">
            <v>302485</v>
          </cell>
        </row>
        <row r="1167">
          <cell r="C1167" t="str">
            <v>E.</v>
          </cell>
          <cell r="E1167" t="str">
            <v>Biaya Umum dan Keuntungan (</v>
          </cell>
          <cell r="H1167">
            <v>0</v>
          </cell>
          <cell r="I1167" t="str">
            <v>% x D )</v>
          </cell>
          <cell r="L1167">
            <v>0</v>
          </cell>
        </row>
        <row r="1168">
          <cell r="A1168">
            <v>7.9</v>
          </cell>
          <cell r="C1168" t="str">
            <v>F.</v>
          </cell>
          <cell r="E1168" t="str">
            <v>Harga Satuan</v>
          </cell>
          <cell r="G1168" t="str">
            <v>( D + E )</v>
          </cell>
          <cell r="L1168">
            <v>302485</v>
          </cell>
        </row>
        <row r="1170">
          <cell r="K1170">
            <v>0</v>
          </cell>
        </row>
        <row r="1171">
          <cell r="K1171">
            <v>0</v>
          </cell>
        </row>
        <row r="1172">
          <cell r="J1172" t="str">
            <v>Jakarta, 18 September 2003</v>
          </cell>
        </row>
        <row r="1173">
          <cell r="J1173" t="str">
            <v>PT. BRANTAS ABIPRAYA (Persero)</v>
          </cell>
        </row>
        <row r="1180">
          <cell r="J1180" t="str">
            <v>H. SOETRISNO ARIFIN ME,MM</v>
          </cell>
        </row>
        <row r="1181">
          <cell r="J1181" t="str">
            <v>Direktur Operasi Wilayah II</v>
          </cell>
        </row>
        <row r="1182">
          <cell r="A1182">
            <v>21</v>
          </cell>
          <cell r="C1182" t="str">
            <v>LAMPIRAN 2 PENAWARAN</v>
          </cell>
        </row>
        <row r="1183">
          <cell r="C1183" t="str">
            <v>ANALISA HARGA SATUAN MATA PEMBAYARAN UTAMA</v>
          </cell>
        </row>
        <row r="1186">
          <cell r="A1186">
            <v>10210</v>
          </cell>
          <cell r="C1186" t="str">
            <v>NAMA PESERTA LELANG</v>
          </cell>
          <cell r="F1186" t="str">
            <v>:</v>
          </cell>
          <cell r="G1186" t="str">
            <v>PT. BRANTAS ABIPRAYA (Persero)</v>
          </cell>
        </row>
        <row r="1187">
          <cell r="A1187">
            <v>10210</v>
          </cell>
          <cell r="C1187" t="str">
            <v>NO. MATA PEMBAYARAN</v>
          </cell>
          <cell r="F1187" t="str">
            <v>:</v>
          </cell>
          <cell r="G1187" t="str">
            <v>8.1 (1)</v>
          </cell>
        </row>
        <row r="1188">
          <cell r="A1188">
            <v>10210</v>
          </cell>
          <cell r="C1188" t="str">
            <v>JENIS PEKERJAAN</v>
          </cell>
          <cell r="F1188" t="str">
            <v>:</v>
          </cell>
          <cell r="G1188" t="str">
            <v>Lapis Pondasi agregat Kelas A untuk Pekerjaan Minor</v>
          </cell>
        </row>
        <row r="1189">
          <cell r="A1189">
            <v>10210</v>
          </cell>
          <cell r="C1189" t="str">
            <v>SATUAN PENGUKURAN</v>
          </cell>
          <cell r="F1189" t="str">
            <v>:</v>
          </cell>
          <cell r="G1189" t="str">
            <v>M3</v>
          </cell>
        </row>
        <row r="1190">
          <cell r="A1190">
            <v>10210</v>
          </cell>
          <cell r="C1190" t="str">
            <v>PERKIRAAN KUANTITAS</v>
          </cell>
          <cell r="F1190" t="str">
            <v>:</v>
          </cell>
          <cell r="G1190">
            <v>0</v>
          </cell>
        </row>
        <row r="1191">
          <cell r="C1191" t="str">
            <v>PEKERJAAN</v>
          </cell>
        </row>
        <row r="1192">
          <cell r="A1192">
            <v>10210</v>
          </cell>
          <cell r="C1192" t="str">
            <v>PRODUKSI HARIAN / JAM(*)</v>
          </cell>
          <cell r="F1192" t="str">
            <v>:</v>
          </cell>
          <cell r="G1192">
            <v>73.703225806451613</v>
          </cell>
          <cell r="H1192" t="str">
            <v>/jam</v>
          </cell>
        </row>
        <row r="1194">
          <cell r="C1194" t="str">
            <v>No.</v>
          </cell>
          <cell r="D1194" t="str">
            <v>Uraian</v>
          </cell>
          <cell r="H1194" t="str">
            <v>Satuan</v>
          </cell>
          <cell r="I1194" t="str">
            <v>Kuantitas</v>
          </cell>
          <cell r="J1194" t="str">
            <v>Biaya Satuan</v>
          </cell>
          <cell r="L1194" t="str">
            <v>Jumlah</v>
          </cell>
        </row>
        <row r="1195">
          <cell r="J1195" t="str">
            <v>(Rp.)</v>
          </cell>
          <cell r="L1195" t="str">
            <v>(Rp./ Satuan)</v>
          </cell>
        </row>
        <row r="1197">
          <cell r="C1197" t="str">
            <v>A.</v>
          </cell>
          <cell r="E1197" t="str">
            <v>Tenaga Kerja</v>
          </cell>
        </row>
        <row r="1198">
          <cell r="A1198">
            <v>10211</v>
          </cell>
          <cell r="C1198">
            <v>1</v>
          </cell>
          <cell r="E1198" t="str">
            <v>Mandor</v>
          </cell>
          <cell r="H1198" t="str">
            <v>hour</v>
          </cell>
          <cell r="I1198">
            <v>1.35E-2</v>
          </cell>
          <cell r="J1198">
            <v>7100</v>
          </cell>
          <cell r="L1198">
            <v>95</v>
          </cell>
        </row>
        <row r="1199">
          <cell r="A1199">
            <v>10212</v>
          </cell>
          <cell r="C1199">
            <v>2</v>
          </cell>
          <cell r="E1199" t="str">
            <v>Pekerja biasa</v>
          </cell>
          <cell r="H1199" t="str">
            <v>hour</v>
          </cell>
          <cell r="I1199">
            <v>9.4899999999999998E-2</v>
          </cell>
          <cell r="J1199">
            <v>4000</v>
          </cell>
          <cell r="L1199">
            <v>379</v>
          </cell>
        </row>
        <row r="1200">
          <cell r="A1200">
            <v>10213</v>
          </cell>
          <cell r="C1200">
            <v>3</v>
          </cell>
          <cell r="E1200">
            <v>0</v>
          </cell>
          <cell r="H1200">
            <v>0</v>
          </cell>
          <cell r="I1200">
            <v>0</v>
          </cell>
          <cell r="J1200">
            <v>0</v>
          </cell>
          <cell r="L1200">
            <v>0</v>
          </cell>
        </row>
        <row r="1201">
          <cell r="A1201">
            <v>10214</v>
          </cell>
          <cell r="C1201">
            <v>4</v>
          </cell>
          <cell r="E1201">
            <v>0</v>
          </cell>
          <cell r="H1201">
            <v>0</v>
          </cell>
          <cell r="I1201">
            <v>0</v>
          </cell>
          <cell r="J1201">
            <v>0</v>
          </cell>
          <cell r="L1201">
            <v>0</v>
          </cell>
        </row>
        <row r="1202">
          <cell r="A1202">
            <v>10215</v>
          </cell>
          <cell r="C1202">
            <v>5</v>
          </cell>
          <cell r="E1202">
            <v>0</v>
          </cell>
          <cell r="H1202">
            <v>0</v>
          </cell>
          <cell r="I1202">
            <v>0</v>
          </cell>
          <cell r="J1202">
            <v>0</v>
          </cell>
          <cell r="L1202">
            <v>0</v>
          </cell>
        </row>
        <row r="1203">
          <cell r="A1203">
            <v>10216</v>
          </cell>
          <cell r="C1203">
            <v>6</v>
          </cell>
          <cell r="E1203">
            <v>0</v>
          </cell>
          <cell r="H1203">
            <v>0</v>
          </cell>
          <cell r="I1203">
            <v>0</v>
          </cell>
          <cell r="J1203">
            <v>0</v>
          </cell>
          <cell r="L1203">
            <v>0</v>
          </cell>
        </row>
        <row r="1204">
          <cell r="A1204">
            <v>10217</v>
          </cell>
          <cell r="C1204">
            <v>7</v>
          </cell>
          <cell r="E1204">
            <v>0</v>
          </cell>
          <cell r="H1204">
            <v>0</v>
          </cell>
          <cell r="I1204">
            <v>0</v>
          </cell>
          <cell r="J1204">
            <v>0</v>
          </cell>
          <cell r="L1204">
            <v>0</v>
          </cell>
        </row>
        <row r="1205">
          <cell r="L1205">
            <v>474</v>
          </cell>
        </row>
        <row r="1206">
          <cell r="C1206" t="str">
            <v>B.</v>
          </cell>
          <cell r="E1206" t="str">
            <v>Bahan-bahan</v>
          </cell>
        </row>
        <row r="1207">
          <cell r="A1207">
            <v>10211</v>
          </cell>
          <cell r="C1207">
            <v>1</v>
          </cell>
          <cell r="E1207" t="str">
            <v>Aggegat kasar</v>
          </cell>
          <cell r="H1207" t="str">
            <v>m3</v>
          </cell>
          <cell r="I1207">
            <v>0.76800000000000002</v>
          </cell>
          <cell r="J1207">
            <v>81300</v>
          </cell>
          <cell r="L1207">
            <v>62438</v>
          </cell>
        </row>
        <row r="1208">
          <cell r="A1208">
            <v>10212</v>
          </cell>
          <cell r="C1208">
            <v>2</v>
          </cell>
          <cell r="E1208" t="str">
            <v>Aggregat halus</v>
          </cell>
          <cell r="H1208" t="str">
            <v>m3</v>
          </cell>
          <cell r="I1208">
            <v>0.432</v>
          </cell>
          <cell r="J1208">
            <v>81300</v>
          </cell>
          <cell r="L1208">
            <v>35121</v>
          </cell>
        </row>
        <row r="1209">
          <cell r="A1209">
            <v>10213</v>
          </cell>
          <cell r="C1209">
            <v>3</v>
          </cell>
          <cell r="E1209">
            <v>0</v>
          </cell>
          <cell r="H1209">
            <v>0</v>
          </cell>
          <cell r="I1209">
            <v>0</v>
          </cell>
          <cell r="J1209">
            <v>0</v>
          </cell>
          <cell r="L1209">
            <v>0</v>
          </cell>
        </row>
        <row r="1210">
          <cell r="A1210">
            <v>10214</v>
          </cell>
          <cell r="C1210">
            <v>4</v>
          </cell>
          <cell r="E1210">
            <v>0</v>
          </cell>
          <cell r="H1210">
            <v>0</v>
          </cell>
          <cell r="I1210">
            <v>0</v>
          </cell>
          <cell r="J1210">
            <v>0</v>
          </cell>
          <cell r="L1210">
            <v>0</v>
          </cell>
        </row>
        <row r="1211">
          <cell r="A1211">
            <v>10215</v>
          </cell>
          <cell r="C1211">
            <v>5</v>
          </cell>
          <cell r="E1211">
            <v>0</v>
          </cell>
          <cell r="H1211">
            <v>0</v>
          </cell>
          <cell r="I1211">
            <v>0</v>
          </cell>
          <cell r="J1211">
            <v>0</v>
          </cell>
          <cell r="L1211">
            <v>0</v>
          </cell>
        </row>
        <row r="1212">
          <cell r="A1212">
            <v>10216</v>
          </cell>
          <cell r="C1212">
            <v>6</v>
          </cell>
          <cell r="E1212">
            <v>0</v>
          </cell>
          <cell r="H1212">
            <v>0</v>
          </cell>
          <cell r="I1212">
            <v>0</v>
          </cell>
          <cell r="J1212">
            <v>0</v>
          </cell>
          <cell r="L1212">
            <v>0</v>
          </cell>
        </row>
        <row r="1213">
          <cell r="A1213">
            <v>10217</v>
          </cell>
          <cell r="C1213">
            <v>7</v>
          </cell>
          <cell r="E1213">
            <v>0</v>
          </cell>
          <cell r="H1213">
            <v>0</v>
          </cell>
          <cell r="I1213">
            <v>0</v>
          </cell>
          <cell r="J1213">
            <v>0</v>
          </cell>
          <cell r="L1213">
            <v>0</v>
          </cell>
        </row>
        <row r="1214">
          <cell r="L1214">
            <v>97559</v>
          </cell>
        </row>
        <row r="1215">
          <cell r="C1215" t="str">
            <v>C.</v>
          </cell>
          <cell r="E1215" t="str">
            <v>Peralatan + Bahan Bakar</v>
          </cell>
        </row>
        <row r="1216">
          <cell r="A1216">
            <v>10211</v>
          </cell>
          <cell r="C1216">
            <v>1</v>
          </cell>
          <cell r="E1216" t="str">
            <v>Wheel Loader 1.7 m3</v>
          </cell>
          <cell r="H1216" t="str">
            <v>Hr</v>
          </cell>
          <cell r="I1216">
            <v>1.35E-2</v>
          </cell>
          <cell r="J1216">
            <v>190110</v>
          </cell>
          <cell r="L1216">
            <v>2566</v>
          </cell>
        </row>
        <row r="1217">
          <cell r="A1217">
            <v>10212</v>
          </cell>
          <cell r="C1217">
            <v>2</v>
          </cell>
          <cell r="E1217" t="str">
            <v>Dump Truck, 12 t</v>
          </cell>
          <cell r="H1217" t="str">
            <v>Hr</v>
          </cell>
          <cell r="I1217">
            <v>0.55289999999999995</v>
          </cell>
          <cell r="J1217">
            <v>89600</v>
          </cell>
          <cell r="L1217">
            <v>49539</v>
          </cell>
        </row>
        <row r="1218">
          <cell r="A1218">
            <v>10213</v>
          </cell>
          <cell r="C1218">
            <v>3</v>
          </cell>
          <cell r="E1218" t="str">
            <v>Motor Grader 10t</v>
          </cell>
          <cell r="H1218" t="str">
            <v>Hr</v>
          </cell>
          <cell r="I1218">
            <v>1.3599999999999999E-2</v>
          </cell>
          <cell r="J1218">
            <v>195910</v>
          </cell>
          <cell r="L1218">
            <v>2664</v>
          </cell>
        </row>
        <row r="1219">
          <cell r="A1219">
            <v>10214</v>
          </cell>
          <cell r="C1219">
            <v>4</v>
          </cell>
          <cell r="E1219" t="str">
            <v>Vibration Roller, 10 t</v>
          </cell>
          <cell r="H1219" t="str">
            <v>Hr</v>
          </cell>
          <cell r="I1219">
            <v>1.52E-2</v>
          </cell>
          <cell r="J1219">
            <v>148530</v>
          </cell>
          <cell r="L1219">
            <v>2257</v>
          </cell>
        </row>
        <row r="1220">
          <cell r="A1220">
            <v>10215</v>
          </cell>
          <cell r="C1220">
            <v>5</v>
          </cell>
          <cell r="E1220" t="str">
            <v>Water Tanker 5000 ltr</v>
          </cell>
          <cell r="H1220" t="str">
            <v>Hr</v>
          </cell>
          <cell r="I1220">
            <v>4.1999999999999997E-3</v>
          </cell>
          <cell r="J1220">
            <v>87180</v>
          </cell>
          <cell r="L1220">
            <v>366</v>
          </cell>
        </row>
        <row r="1221">
          <cell r="A1221">
            <v>10216</v>
          </cell>
          <cell r="C1221">
            <v>6</v>
          </cell>
          <cell r="E1221">
            <v>0</v>
          </cell>
          <cell r="H1221">
            <v>0</v>
          </cell>
          <cell r="I1221">
            <v>0</v>
          </cell>
          <cell r="J1221">
            <v>0</v>
          </cell>
          <cell r="L1221">
            <v>0</v>
          </cell>
        </row>
        <row r="1222">
          <cell r="A1222">
            <v>10217</v>
          </cell>
          <cell r="C1222">
            <v>7</v>
          </cell>
          <cell r="E1222">
            <v>0</v>
          </cell>
          <cell r="H1222">
            <v>0</v>
          </cell>
          <cell r="I1222">
            <v>0</v>
          </cell>
          <cell r="J1222">
            <v>0</v>
          </cell>
          <cell r="L1222">
            <v>0</v>
          </cell>
        </row>
        <row r="1223">
          <cell r="L1223">
            <v>57392</v>
          </cell>
        </row>
        <row r="1225">
          <cell r="C1225" t="str">
            <v>D.</v>
          </cell>
          <cell r="E1225" t="str">
            <v>Jumlah ( A + B + C )</v>
          </cell>
          <cell r="L1225">
            <v>155425</v>
          </cell>
        </row>
        <row r="1226">
          <cell r="C1226" t="str">
            <v>E.</v>
          </cell>
          <cell r="E1226" t="str">
            <v>Biaya Umum dan Keuntungan (</v>
          </cell>
          <cell r="H1226">
            <v>0</v>
          </cell>
          <cell r="I1226" t="str">
            <v>% x D )</v>
          </cell>
          <cell r="L1226">
            <v>0</v>
          </cell>
        </row>
        <row r="1227">
          <cell r="A1227" t="str">
            <v>8.1 (1)</v>
          </cell>
          <cell r="C1227" t="str">
            <v>F.</v>
          </cell>
          <cell r="E1227" t="str">
            <v>Harga Satuan</v>
          </cell>
          <cell r="G1227" t="str">
            <v>( D + E )</v>
          </cell>
          <cell r="L1227">
            <v>155425</v>
          </cell>
        </row>
        <row r="1229">
          <cell r="K1229">
            <v>0</v>
          </cell>
        </row>
        <row r="1230">
          <cell r="K1230">
            <v>0</v>
          </cell>
        </row>
        <row r="1231">
          <cell r="J1231" t="str">
            <v>Jakarta, 18 September 2003</v>
          </cell>
        </row>
        <row r="1232">
          <cell r="J1232" t="str">
            <v>PT. BRANTAS ABIPRAYA (Persero)</v>
          </cell>
        </row>
        <row r="1239">
          <cell r="J1239" t="str">
            <v>H. SOETRISNO ARIFIN ME,MM</v>
          </cell>
        </row>
        <row r="1240">
          <cell r="J1240" t="str">
            <v>Direktur Operasi Wilayah II</v>
          </cell>
        </row>
        <row r="1241">
          <cell r="A1241">
            <v>22</v>
          </cell>
          <cell r="C1241" t="str">
            <v>LAMPIRAN 2 PENAWARAN</v>
          </cell>
        </row>
        <row r="1242">
          <cell r="C1242" t="str">
            <v>ANALISA HARGA SATUAN MATA PEMBAYARAN UTAMA</v>
          </cell>
        </row>
        <row r="1245">
          <cell r="A1245">
            <v>10220</v>
          </cell>
          <cell r="C1245" t="str">
            <v>NAMA PESERTA LELANG</v>
          </cell>
          <cell r="F1245" t="str">
            <v>:</v>
          </cell>
          <cell r="G1245" t="str">
            <v>PT. BRANTAS ABIPRAYA (Persero)</v>
          </cell>
        </row>
        <row r="1246">
          <cell r="A1246">
            <v>10220</v>
          </cell>
          <cell r="C1246" t="str">
            <v>NO. MATA PEMBAYARAN</v>
          </cell>
          <cell r="F1246" t="str">
            <v>:</v>
          </cell>
          <cell r="G1246" t="str">
            <v>8.1 (5)</v>
          </cell>
        </row>
        <row r="1247">
          <cell r="A1247">
            <v>10220</v>
          </cell>
          <cell r="C1247" t="str">
            <v>JENIS PEKERJAAN</v>
          </cell>
          <cell r="F1247" t="str">
            <v>:</v>
          </cell>
          <cell r="G1247" t="str">
            <v>Campuran Aspal panas untuk Pekerjaan Minor</v>
          </cell>
        </row>
        <row r="1248">
          <cell r="A1248">
            <v>10220</v>
          </cell>
          <cell r="C1248" t="str">
            <v>SATUAN PENGUKURAN</v>
          </cell>
          <cell r="F1248" t="str">
            <v>:</v>
          </cell>
          <cell r="G1248" t="str">
            <v>M3</v>
          </cell>
        </row>
        <row r="1249">
          <cell r="A1249">
            <v>10220</v>
          </cell>
          <cell r="C1249" t="str">
            <v>PERKIRAAN KUANTITAS</v>
          </cell>
          <cell r="F1249" t="str">
            <v>:</v>
          </cell>
          <cell r="G1249">
            <v>0</v>
          </cell>
        </row>
        <row r="1250">
          <cell r="C1250" t="str">
            <v>PEKERJAAN</v>
          </cell>
        </row>
        <row r="1251">
          <cell r="A1251">
            <v>10220</v>
          </cell>
          <cell r="C1251" t="str">
            <v>PRODUKSI HARIAN / JAM(*)</v>
          </cell>
          <cell r="F1251" t="str">
            <v>:</v>
          </cell>
          <cell r="G1251">
            <v>17.39130434782609</v>
          </cell>
          <cell r="H1251" t="str">
            <v>/jam</v>
          </cell>
        </row>
        <row r="1253">
          <cell r="C1253" t="str">
            <v>No.</v>
          </cell>
          <cell r="D1253" t="str">
            <v>Uraian</v>
          </cell>
          <cell r="H1253" t="str">
            <v>Satuan</v>
          </cell>
          <cell r="I1253" t="str">
            <v>Kuantitas</v>
          </cell>
          <cell r="J1253" t="str">
            <v>Biaya Satuan</v>
          </cell>
          <cell r="L1253" t="str">
            <v>Jumlah</v>
          </cell>
        </row>
        <row r="1254">
          <cell r="J1254" t="str">
            <v>(Rp.)</v>
          </cell>
          <cell r="L1254" t="str">
            <v>(Rp./ Satuan)</v>
          </cell>
        </row>
        <row r="1256">
          <cell r="C1256" t="str">
            <v>A.</v>
          </cell>
          <cell r="E1256" t="str">
            <v>Tenaga Kerja</v>
          </cell>
        </row>
        <row r="1257">
          <cell r="A1257">
            <v>10221</v>
          </cell>
          <cell r="C1257">
            <v>1</v>
          </cell>
          <cell r="E1257" t="str">
            <v>Mandor</v>
          </cell>
          <cell r="H1257" t="str">
            <v>hour</v>
          </cell>
          <cell r="I1257">
            <v>0.115</v>
          </cell>
          <cell r="J1257">
            <v>7100</v>
          </cell>
          <cell r="L1257">
            <v>816</v>
          </cell>
        </row>
        <row r="1258">
          <cell r="A1258">
            <v>10222</v>
          </cell>
          <cell r="C1258">
            <v>2</v>
          </cell>
          <cell r="E1258" t="str">
            <v>Pekerja biasa</v>
          </cell>
          <cell r="H1258" t="str">
            <v>hour</v>
          </cell>
          <cell r="I1258">
            <v>0.40250000000000002</v>
          </cell>
          <cell r="J1258">
            <v>4000</v>
          </cell>
          <cell r="L1258">
            <v>1610</v>
          </cell>
        </row>
        <row r="1259">
          <cell r="A1259">
            <v>10223</v>
          </cell>
          <cell r="C1259">
            <v>3</v>
          </cell>
          <cell r="E1259">
            <v>0</v>
          </cell>
          <cell r="H1259">
            <v>0</v>
          </cell>
          <cell r="I1259">
            <v>0</v>
          </cell>
          <cell r="J1259">
            <v>0</v>
          </cell>
          <cell r="L1259">
            <v>0</v>
          </cell>
        </row>
        <row r="1260">
          <cell r="A1260">
            <v>10224</v>
          </cell>
          <cell r="C1260">
            <v>4</v>
          </cell>
          <cell r="E1260">
            <v>0</v>
          </cell>
          <cell r="H1260">
            <v>0</v>
          </cell>
          <cell r="I1260">
            <v>0</v>
          </cell>
          <cell r="J1260">
            <v>0</v>
          </cell>
          <cell r="L1260">
            <v>0</v>
          </cell>
        </row>
        <row r="1261">
          <cell r="A1261">
            <v>10225</v>
          </cell>
          <cell r="C1261">
            <v>5</v>
          </cell>
          <cell r="E1261">
            <v>0</v>
          </cell>
          <cell r="H1261">
            <v>0</v>
          </cell>
          <cell r="I1261">
            <v>0</v>
          </cell>
          <cell r="J1261">
            <v>0</v>
          </cell>
          <cell r="L1261">
            <v>0</v>
          </cell>
        </row>
        <row r="1262">
          <cell r="A1262">
            <v>10226</v>
          </cell>
          <cell r="C1262">
            <v>6</v>
          </cell>
          <cell r="E1262">
            <v>0</v>
          </cell>
          <cell r="H1262">
            <v>0</v>
          </cell>
          <cell r="I1262">
            <v>0</v>
          </cell>
          <cell r="J1262">
            <v>0</v>
          </cell>
          <cell r="L1262">
            <v>0</v>
          </cell>
        </row>
        <row r="1263">
          <cell r="A1263">
            <v>10227</v>
          </cell>
          <cell r="C1263">
            <v>7</v>
          </cell>
          <cell r="E1263">
            <v>0</v>
          </cell>
          <cell r="H1263">
            <v>0</v>
          </cell>
          <cell r="I1263">
            <v>0</v>
          </cell>
          <cell r="J1263">
            <v>0</v>
          </cell>
          <cell r="L1263">
            <v>0</v>
          </cell>
        </row>
        <row r="1264">
          <cell r="L1264">
            <v>2426</v>
          </cell>
        </row>
        <row r="1265">
          <cell r="C1265" t="str">
            <v>B.</v>
          </cell>
          <cell r="E1265" t="str">
            <v>Bahan-bahan</v>
          </cell>
        </row>
        <row r="1266">
          <cell r="A1266">
            <v>10221</v>
          </cell>
          <cell r="C1266">
            <v>1</v>
          </cell>
          <cell r="E1266" t="str">
            <v>Aggegat kasar</v>
          </cell>
          <cell r="H1266" t="str">
            <v>m3</v>
          </cell>
          <cell r="I1266">
            <v>0.56222222222222218</v>
          </cell>
          <cell r="J1266">
            <v>81300</v>
          </cell>
          <cell r="L1266">
            <v>45708</v>
          </cell>
        </row>
        <row r="1267">
          <cell r="A1267">
            <v>10222</v>
          </cell>
          <cell r="C1267">
            <v>2</v>
          </cell>
          <cell r="E1267" t="str">
            <v>Aggregat halus</v>
          </cell>
          <cell r="H1267" t="str">
            <v>m3</v>
          </cell>
          <cell r="I1267">
            <v>0.68872222222222224</v>
          </cell>
          <cell r="J1267">
            <v>81300</v>
          </cell>
          <cell r="L1267">
            <v>55993</v>
          </cell>
        </row>
        <row r="1268">
          <cell r="A1268">
            <v>10223</v>
          </cell>
          <cell r="C1268">
            <v>3</v>
          </cell>
          <cell r="E1268" t="str">
            <v>Abu batu</v>
          </cell>
          <cell r="H1268" t="str">
            <v>kg</v>
          </cell>
          <cell r="I1268">
            <v>5.4394999999999999E-2</v>
          </cell>
          <cell r="J1268">
            <v>200</v>
          </cell>
          <cell r="L1268">
            <v>10</v>
          </cell>
        </row>
        <row r="1269">
          <cell r="A1269">
            <v>10224</v>
          </cell>
          <cell r="C1269">
            <v>4</v>
          </cell>
          <cell r="E1269" t="str">
            <v>Aspal</v>
          </cell>
          <cell r="H1269" t="str">
            <v>kg</v>
          </cell>
          <cell r="I1269">
            <v>161.80500000000001</v>
          </cell>
          <cell r="J1269">
            <v>3100</v>
          </cell>
          <cell r="L1269">
            <v>501595</v>
          </cell>
        </row>
        <row r="1270">
          <cell r="A1270">
            <v>10225</v>
          </cell>
          <cell r="C1270">
            <v>5</v>
          </cell>
          <cell r="E1270">
            <v>0</v>
          </cell>
          <cell r="H1270">
            <v>0</v>
          </cell>
          <cell r="I1270">
            <v>0</v>
          </cell>
          <cell r="J1270">
            <v>0</v>
          </cell>
          <cell r="L1270">
            <v>0</v>
          </cell>
        </row>
        <row r="1271">
          <cell r="A1271">
            <v>10226</v>
          </cell>
          <cell r="C1271">
            <v>6</v>
          </cell>
          <cell r="E1271">
            <v>0</v>
          </cell>
          <cell r="H1271">
            <v>0</v>
          </cell>
          <cell r="I1271">
            <v>0</v>
          </cell>
          <cell r="J1271">
            <v>0</v>
          </cell>
          <cell r="L1271">
            <v>0</v>
          </cell>
        </row>
        <row r="1272">
          <cell r="A1272">
            <v>10227</v>
          </cell>
          <cell r="C1272">
            <v>7</v>
          </cell>
          <cell r="E1272">
            <v>0</v>
          </cell>
          <cell r="H1272">
            <v>0</v>
          </cell>
          <cell r="I1272">
            <v>0</v>
          </cell>
          <cell r="J1272">
            <v>0</v>
          </cell>
          <cell r="L1272">
            <v>0</v>
          </cell>
        </row>
        <row r="1273">
          <cell r="L1273">
            <v>603306</v>
          </cell>
        </row>
        <row r="1274">
          <cell r="C1274" t="str">
            <v>C.</v>
          </cell>
          <cell r="E1274" t="str">
            <v>Peralatan + Bahan Bakar</v>
          </cell>
        </row>
        <row r="1275">
          <cell r="A1275">
            <v>10221</v>
          </cell>
          <cell r="C1275">
            <v>1</v>
          </cell>
          <cell r="E1275" t="str">
            <v>Wheel Loader 1.7 m3</v>
          </cell>
          <cell r="H1275" t="str">
            <v>Hr</v>
          </cell>
          <cell r="I1275">
            <v>5.7500000000000002E-2</v>
          </cell>
          <cell r="J1275">
            <v>190110</v>
          </cell>
          <cell r="L1275">
            <v>10931</v>
          </cell>
        </row>
        <row r="1276">
          <cell r="A1276">
            <v>10222</v>
          </cell>
          <cell r="C1276">
            <v>2</v>
          </cell>
          <cell r="E1276" t="str">
            <v>Asphalt Mixing Plant 40 t/h</v>
          </cell>
          <cell r="H1276" t="str">
            <v>Hr</v>
          </cell>
          <cell r="I1276">
            <v>5.7500000000000002E-2</v>
          </cell>
          <cell r="J1276">
            <v>1137000</v>
          </cell>
          <cell r="L1276">
            <v>65377</v>
          </cell>
        </row>
        <row r="1277">
          <cell r="A1277">
            <v>10223</v>
          </cell>
          <cell r="C1277">
            <v>3</v>
          </cell>
          <cell r="E1277" t="str">
            <v>Generator Set</v>
          </cell>
          <cell r="H1277" t="str">
            <v>Hr</v>
          </cell>
          <cell r="I1277">
            <v>5.7500000000000002E-2</v>
          </cell>
          <cell r="J1277">
            <v>123240</v>
          </cell>
          <cell r="L1277">
            <v>7086</v>
          </cell>
        </row>
        <row r="1278">
          <cell r="A1278">
            <v>10224</v>
          </cell>
          <cell r="C1278">
            <v>4</v>
          </cell>
          <cell r="E1278" t="str">
            <v>Dump Truck, 12 t</v>
          </cell>
          <cell r="H1278" t="str">
            <v>Hr</v>
          </cell>
          <cell r="I1278">
            <v>3.4599999999999999E-2</v>
          </cell>
          <cell r="J1278">
            <v>89600</v>
          </cell>
          <cell r="L1278">
            <v>3100</v>
          </cell>
        </row>
        <row r="1279">
          <cell r="A1279">
            <v>10225</v>
          </cell>
          <cell r="C1279">
            <v>5</v>
          </cell>
          <cell r="E1279" t="str">
            <v>Asphalt Finisher 3.5 m</v>
          </cell>
          <cell r="H1279" t="str">
            <v>Hr</v>
          </cell>
          <cell r="I1279">
            <v>5.7500000000000002E-2</v>
          </cell>
          <cell r="J1279">
            <v>226730</v>
          </cell>
          <cell r="L1279">
            <v>13036</v>
          </cell>
        </row>
        <row r="1280">
          <cell r="A1280">
            <v>10226</v>
          </cell>
          <cell r="C1280">
            <v>6</v>
          </cell>
          <cell r="E1280" t="str">
            <v>Tandem Roller 10t</v>
          </cell>
          <cell r="H1280" t="str">
            <v>Hr</v>
          </cell>
          <cell r="I1280">
            <v>5.7500000000000002E-2</v>
          </cell>
          <cell r="J1280">
            <v>138380</v>
          </cell>
          <cell r="L1280">
            <v>7956</v>
          </cell>
        </row>
        <row r="1281">
          <cell r="A1281">
            <v>10227</v>
          </cell>
          <cell r="C1281">
            <v>7</v>
          </cell>
          <cell r="E1281" t="str">
            <v>Tire Roller 10t</v>
          </cell>
          <cell r="H1281" t="str">
            <v>Hr</v>
          </cell>
          <cell r="I1281">
            <v>5.7500000000000002E-2</v>
          </cell>
          <cell r="J1281">
            <v>203030</v>
          </cell>
          <cell r="L1281">
            <v>11674</v>
          </cell>
        </row>
        <row r="1282">
          <cell r="L1282">
            <v>119160</v>
          </cell>
        </row>
        <row r="1284">
          <cell r="C1284" t="str">
            <v>D.</v>
          </cell>
          <cell r="E1284" t="str">
            <v>Jumlah ( A + B + C )</v>
          </cell>
          <cell r="L1284">
            <v>724892</v>
          </cell>
        </row>
        <row r="1285">
          <cell r="C1285" t="str">
            <v>E.</v>
          </cell>
          <cell r="E1285" t="str">
            <v>Biaya Umum dan Keuntungan (</v>
          </cell>
          <cell r="H1285">
            <v>0</v>
          </cell>
          <cell r="I1285" t="str">
            <v>% x D )</v>
          </cell>
          <cell r="L1285">
            <v>0</v>
          </cell>
        </row>
        <row r="1286">
          <cell r="A1286" t="str">
            <v>8.1 (5)</v>
          </cell>
          <cell r="C1286" t="str">
            <v>F.</v>
          </cell>
          <cell r="E1286" t="str">
            <v>Harga Satuan</v>
          </cell>
          <cell r="G1286" t="str">
            <v>( D + E )</v>
          </cell>
          <cell r="L1286">
            <v>724892</v>
          </cell>
        </row>
        <row r="1288">
          <cell r="K1288">
            <v>0</v>
          </cell>
        </row>
        <row r="1289">
          <cell r="K1289">
            <v>0</v>
          </cell>
        </row>
        <row r="1290">
          <cell r="J1290" t="str">
            <v>Jakarta, 18 September 2003</v>
          </cell>
        </row>
        <row r="1291">
          <cell r="J1291" t="str">
            <v>PT. BRANTAS ABIPRAYA (Persero)</v>
          </cell>
        </row>
        <row r="1298">
          <cell r="J1298" t="str">
            <v>H. SOETRISNO ARIFIN ME,MM</v>
          </cell>
        </row>
        <row r="1299">
          <cell r="J1299" t="str">
            <v>Direktur Operasi Wilayah II</v>
          </cell>
        </row>
        <row r="1300">
          <cell r="A1300">
            <v>23</v>
          </cell>
          <cell r="C1300" t="str">
            <v>LAMPIRAN 2 PENAWARAN</v>
          </cell>
        </row>
        <row r="1301">
          <cell r="C1301" t="str">
            <v>ANALISA HARGA SATUAN MATA PEMBAYARAN UTAMA</v>
          </cell>
        </row>
        <row r="1304">
          <cell r="A1304">
            <v>10230</v>
          </cell>
          <cell r="C1304" t="str">
            <v>NAMA PESERTA LELANG</v>
          </cell>
          <cell r="F1304" t="str">
            <v>:</v>
          </cell>
          <cell r="G1304" t="str">
            <v>PT. BRANTAS ABIPRAYA (Persero)</v>
          </cell>
        </row>
        <row r="1305">
          <cell r="A1305">
            <v>10230</v>
          </cell>
          <cell r="C1305" t="str">
            <v>NO. MATA PEMBAYARAN</v>
          </cell>
          <cell r="F1305" t="str">
            <v>:</v>
          </cell>
          <cell r="G1305" t="str">
            <v>8.4 (2)</v>
          </cell>
        </row>
        <row r="1306">
          <cell r="A1306">
            <v>10230</v>
          </cell>
          <cell r="C1306" t="str">
            <v>JENIS PEKERJAAN</v>
          </cell>
          <cell r="F1306" t="str">
            <v>:</v>
          </cell>
          <cell r="G1306" t="str">
            <v>Marka Jalan Termoplastic</v>
          </cell>
        </row>
        <row r="1307">
          <cell r="A1307">
            <v>10230</v>
          </cell>
          <cell r="C1307" t="str">
            <v>SATUAN PENGUKURAN</v>
          </cell>
          <cell r="F1307" t="str">
            <v>:</v>
          </cell>
          <cell r="G1307" t="str">
            <v>M2</v>
          </cell>
        </row>
        <row r="1308">
          <cell r="A1308">
            <v>10230</v>
          </cell>
          <cell r="C1308" t="str">
            <v>PERKIRAAN KUANTITAS</v>
          </cell>
          <cell r="F1308" t="str">
            <v>:</v>
          </cell>
          <cell r="G1308">
            <v>1290</v>
          </cell>
        </row>
        <row r="1309">
          <cell r="C1309" t="str">
            <v>PEKERJAAN</v>
          </cell>
        </row>
        <row r="1310">
          <cell r="A1310">
            <v>10230</v>
          </cell>
          <cell r="C1310" t="str">
            <v>PRODUKSI HARIAN / JAM(*)</v>
          </cell>
          <cell r="F1310" t="str">
            <v>:</v>
          </cell>
          <cell r="G1310">
            <v>13.33</v>
          </cell>
          <cell r="H1310" t="str">
            <v>/jam</v>
          </cell>
        </row>
        <row r="1312">
          <cell r="C1312" t="str">
            <v>No.</v>
          </cell>
          <cell r="D1312" t="str">
            <v>Uraian</v>
          </cell>
          <cell r="H1312" t="str">
            <v>Satuan</v>
          </cell>
          <cell r="I1312" t="str">
            <v>Kuantitas</v>
          </cell>
          <cell r="J1312" t="str">
            <v>Biaya Satuan</v>
          </cell>
          <cell r="L1312" t="str">
            <v>Jumlah</v>
          </cell>
        </row>
        <row r="1313">
          <cell r="J1313" t="str">
            <v>(Rp.)</v>
          </cell>
          <cell r="L1313" t="str">
            <v>(Rp./ Satuan)</v>
          </cell>
        </row>
        <row r="1315">
          <cell r="C1315" t="str">
            <v>A.</v>
          </cell>
          <cell r="E1315" t="str">
            <v>Tenaga Kerja</v>
          </cell>
        </row>
        <row r="1316">
          <cell r="A1316">
            <v>10231</v>
          </cell>
          <cell r="C1316">
            <v>1</v>
          </cell>
          <cell r="E1316" t="str">
            <v>Mandor</v>
          </cell>
          <cell r="H1316" t="str">
            <v>hour</v>
          </cell>
          <cell r="I1316">
            <v>7.4999999999999997E-2</v>
          </cell>
          <cell r="J1316">
            <v>7100</v>
          </cell>
          <cell r="L1316">
            <v>532</v>
          </cell>
        </row>
        <row r="1317">
          <cell r="A1317">
            <v>10232</v>
          </cell>
          <cell r="C1317">
            <v>2</v>
          </cell>
          <cell r="E1317" t="str">
            <v>Tukang</v>
          </cell>
          <cell r="H1317" t="str">
            <v>hour</v>
          </cell>
          <cell r="I1317">
            <v>0.22500000000000001</v>
          </cell>
          <cell r="J1317">
            <v>5000</v>
          </cell>
          <cell r="L1317">
            <v>1125</v>
          </cell>
        </row>
        <row r="1318">
          <cell r="A1318">
            <v>10233</v>
          </cell>
          <cell r="C1318">
            <v>3</v>
          </cell>
          <cell r="E1318" t="str">
            <v>Pekerja biasa</v>
          </cell>
          <cell r="H1318" t="str">
            <v>hour</v>
          </cell>
          <cell r="I1318">
            <v>0.60009999999999997</v>
          </cell>
          <cell r="J1318">
            <v>4000</v>
          </cell>
          <cell r="L1318">
            <v>2400</v>
          </cell>
        </row>
        <row r="1319">
          <cell r="A1319">
            <v>10234</v>
          </cell>
          <cell r="C1319">
            <v>4</v>
          </cell>
          <cell r="E1319">
            <v>0</v>
          </cell>
          <cell r="H1319">
            <v>0</v>
          </cell>
          <cell r="I1319">
            <v>0</v>
          </cell>
          <cell r="J1319">
            <v>0</v>
          </cell>
          <cell r="L1319">
            <v>0</v>
          </cell>
        </row>
        <row r="1320">
          <cell r="A1320">
            <v>10235</v>
          </cell>
          <cell r="C1320">
            <v>5</v>
          </cell>
          <cell r="E1320">
            <v>0</v>
          </cell>
          <cell r="H1320">
            <v>0</v>
          </cell>
          <cell r="I1320">
            <v>0</v>
          </cell>
          <cell r="J1320">
            <v>0</v>
          </cell>
          <cell r="L1320">
            <v>0</v>
          </cell>
        </row>
        <row r="1321">
          <cell r="A1321">
            <v>10236</v>
          </cell>
          <cell r="C1321">
            <v>6</v>
          </cell>
          <cell r="E1321">
            <v>0</v>
          </cell>
          <cell r="H1321">
            <v>0</v>
          </cell>
          <cell r="I1321">
            <v>0</v>
          </cell>
          <cell r="J1321">
            <v>0</v>
          </cell>
          <cell r="L1321">
            <v>0</v>
          </cell>
        </row>
        <row r="1322">
          <cell r="A1322">
            <v>10237</v>
          </cell>
          <cell r="C1322">
            <v>7</v>
          </cell>
          <cell r="E1322">
            <v>0</v>
          </cell>
          <cell r="H1322">
            <v>0</v>
          </cell>
          <cell r="I1322">
            <v>0</v>
          </cell>
          <cell r="J1322">
            <v>0</v>
          </cell>
          <cell r="L1322">
            <v>0</v>
          </cell>
        </row>
        <row r="1323">
          <cell r="L1323">
            <v>4057</v>
          </cell>
        </row>
        <row r="1324">
          <cell r="C1324" t="str">
            <v>B.</v>
          </cell>
          <cell r="E1324" t="str">
            <v>Bahan-bahan</v>
          </cell>
        </row>
        <row r="1325">
          <cell r="A1325">
            <v>10231</v>
          </cell>
          <cell r="C1325">
            <v>1</v>
          </cell>
          <cell r="E1325" t="str">
            <v>Cat</v>
          </cell>
          <cell r="H1325" t="str">
            <v>Kg</v>
          </cell>
          <cell r="I1325">
            <v>1.6575</v>
          </cell>
          <cell r="J1325">
            <v>20000</v>
          </cell>
          <cell r="L1325">
            <v>33150</v>
          </cell>
        </row>
        <row r="1326">
          <cell r="A1326">
            <v>10232</v>
          </cell>
          <cell r="C1326">
            <v>2</v>
          </cell>
          <cell r="E1326" t="str">
            <v>Thinner</v>
          </cell>
          <cell r="H1326" t="str">
            <v>litre</v>
          </cell>
          <cell r="I1326">
            <v>1.05</v>
          </cell>
          <cell r="J1326">
            <v>8000</v>
          </cell>
          <cell r="L1326">
            <v>8400</v>
          </cell>
        </row>
        <row r="1327">
          <cell r="A1327">
            <v>10233</v>
          </cell>
          <cell r="C1327">
            <v>3</v>
          </cell>
          <cell r="E1327" t="str">
            <v>Glass Bit</v>
          </cell>
          <cell r="H1327" t="str">
            <v>Kg</v>
          </cell>
          <cell r="I1327">
            <v>0.45</v>
          </cell>
          <cell r="J1327">
            <v>8000</v>
          </cell>
          <cell r="L1327">
            <v>3600</v>
          </cell>
        </row>
        <row r="1328">
          <cell r="A1328">
            <v>10234</v>
          </cell>
          <cell r="C1328">
            <v>4</v>
          </cell>
          <cell r="E1328">
            <v>0</v>
          </cell>
          <cell r="H1328">
            <v>0</v>
          </cell>
          <cell r="I1328">
            <v>0</v>
          </cell>
          <cell r="J1328">
            <v>0</v>
          </cell>
          <cell r="L1328">
            <v>0</v>
          </cell>
        </row>
        <row r="1329">
          <cell r="A1329">
            <v>10235</v>
          </cell>
          <cell r="C1329">
            <v>5</v>
          </cell>
          <cell r="E1329">
            <v>0</v>
          </cell>
          <cell r="H1329">
            <v>0</v>
          </cell>
          <cell r="I1329">
            <v>0</v>
          </cell>
          <cell r="J1329">
            <v>0</v>
          </cell>
          <cell r="L1329">
            <v>0</v>
          </cell>
        </row>
        <row r="1330">
          <cell r="A1330">
            <v>10236</v>
          </cell>
          <cell r="C1330">
            <v>6</v>
          </cell>
          <cell r="E1330">
            <v>0</v>
          </cell>
          <cell r="H1330">
            <v>0</v>
          </cell>
          <cell r="I1330">
            <v>0</v>
          </cell>
          <cell r="J1330">
            <v>0</v>
          </cell>
          <cell r="L1330">
            <v>0</v>
          </cell>
        </row>
        <row r="1331">
          <cell r="A1331">
            <v>10237</v>
          </cell>
          <cell r="C1331">
            <v>7</v>
          </cell>
          <cell r="E1331">
            <v>0</v>
          </cell>
          <cell r="H1331">
            <v>0</v>
          </cell>
          <cell r="I1331">
            <v>0</v>
          </cell>
          <cell r="J1331">
            <v>0</v>
          </cell>
          <cell r="L1331">
            <v>0</v>
          </cell>
        </row>
        <row r="1332">
          <cell r="L1332">
            <v>45150</v>
          </cell>
        </row>
        <row r="1333">
          <cell r="C1333" t="str">
            <v>C.</v>
          </cell>
          <cell r="E1333" t="str">
            <v>Peralatan + Bahan Bakar</v>
          </cell>
        </row>
        <row r="1334">
          <cell r="A1334">
            <v>10231</v>
          </cell>
          <cell r="C1334">
            <v>1</v>
          </cell>
          <cell r="E1334" t="str">
            <v>Air Compressor</v>
          </cell>
          <cell r="H1334" t="str">
            <v>Hr</v>
          </cell>
          <cell r="I1334">
            <v>7.4999999999999997E-2</v>
          </cell>
          <cell r="J1334">
            <v>50990</v>
          </cell>
          <cell r="L1334">
            <v>3824</v>
          </cell>
        </row>
        <row r="1335">
          <cell r="A1335">
            <v>10232</v>
          </cell>
          <cell r="C1335">
            <v>2</v>
          </cell>
          <cell r="E1335" t="str">
            <v>Dump Truck, 12 t</v>
          </cell>
          <cell r="H1335" t="str">
            <v>Hr</v>
          </cell>
          <cell r="I1335">
            <v>7.4999999999999997E-2</v>
          </cell>
          <cell r="J1335">
            <v>89600</v>
          </cell>
          <cell r="L1335">
            <v>6720</v>
          </cell>
        </row>
        <row r="1336">
          <cell r="A1336">
            <v>10233</v>
          </cell>
          <cell r="C1336">
            <v>3</v>
          </cell>
          <cell r="E1336" t="str">
            <v>Alat bantu</v>
          </cell>
          <cell r="H1336" t="str">
            <v>ls</v>
          </cell>
          <cell r="I1336">
            <v>1</v>
          </cell>
          <cell r="J1336">
            <v>212</v>
          </cell>
          <cell r="L1336">
            <v>212</v>
          </cell>
        </row>
        <row r="1337">
          <cell r="A1337">
            <v>10234</v>
          </cell>
          <cell r="C1337">
            <v>4</v>
          </cell>
          <cell r="E1337">
            <v>0</v>
          </cell>
          <cell r="H1337">
            <v>0</v>
          </cell>
          <cell r="I1337">
            <v>0</v>
          </cell>
          <cell r="J1337">
            <v>0</v>
          </cell>
          <cell r="L1337">
            <v>0</v>
          </cell>
        </row>
        <row r="1338">
          <cell r="A1338">
            <v>10235</v>
          </cell>
          <cell r="C1338">
            <v>5</v>
          </cell>
          <cell r="E1338">
            <v>0</v>
          </cell>
          <cell r="H1338">
            <v>0</v>
          </cell>
          <cell r="I1338">
            <v>0</v>
          </cell>
          <cell r="J1338">
            <v>0</v>
          </cell>
          <cell r="L1338">
            <v>0</v>
          </cell>
        </row>
        <row r="1339">
          <cell r="A1339">
            <v>10236</v>
          </cell>
          <cell r="C1339">
            <v>6</v>
          </cell>
          <cell r="E1339">
            <v>0</v>
          </cell>
          <cell r="H1339">
            <v>0</v>
          </cell>
          <cell r="I1339">
            <v>0</v>
          </cell>
          <cell r="J1339">
            <v>0</v>
          </cell>
          <cell r="L1339">
            <v>0</v>
          </cell>
        </row>
        <row r="1340">
          <cell r="A1340">
            <v>10237</v>
          </cell>
          <cell r="C1340">
            <v>7</v>
          </cell>
          <cell r="E1340">
            <v>0</v>
          </cell>
          <cell r="H1340">
            <v>0</v>
          </cell>
          <cell r="I1340">
            <v>0</v>
          </cell>
          <cell r="J1340">
            <v>0</v>
          </cell>
          <cell r="L1340">
            <v>0</v>
          </cell>
        </row>
        <row r="1341">
          <cell r="L1341">
            <v>10756</v>
          </cell>
        </row>
        <row r="1343">
          <cell r="C1343" t="str">
            <v>D.</v>
          </cell>
          <cell r="E1343" t="str">
            <v>Jumlah ( A + B + C )</v>
          </cell>
          <cell r="L1343">
            <v>59963</v>
          </cell>
        </row>
        <row r="1344">
          <cell r="C1344" t="str">
            <v>E.</v>
          </cell>
          <cell r="E1344" t="str">
            <v>Biaya Umum dan Keuntungan (</v>
          </cell>
          <cell r="H1344">
            <v>0</v>
          </cell>
          <cell r="I1344" t="str">
            <v>% x D )</v>
          </cell>
          <cell r="L1344">
            <v>0</v>
          </cell>
        </row>
        <row r="1345">
          <cell r="A1345" t="str">
            <v>8.4 (2)</v>
          </cell>
          <cell r="C1345" t="str">
            <v>F.</v>
          </cell>
          <cell r="E1345" t="str">
            <v>Harga Satuan</v>
          </cell>
          <cell r="G1345" t="str">
            <v>( D + E )</v>
          </cell>
          <cell r="L1345">
            <v>59963</v>
          </cell>
        </row>
        <row r="1347">
          <cell r="K1347">
            <v>0</v>
          </cell>
        </row>
        <row r="1348">
          <cell r="K1348">
            <v>0</v>
          </cell>
        </row>
        <row r="1349">
          <cell r="J1349" t="str">
            <v>Jakarta, 18 September 2003</v>
          </cell>
        </row>
        <row r="1350">
          <cell r="J1350" t="str">
            <v>PT. BRANTAS ABIPRAYA (Persero)</v>
          </cell>
        </row>
        <row r="1357">
          <cell r="J1357" t="str">
            <v>H. SOETRISNO ARIFIN ME,MM</v>
          </cell>
        </row>
        <row r="1358">
          <cell r="J1358" t="str">
            <v>Direktur Operasi Wilayah II</v>
          </cell>
        </row>
        <row r="1359">
          <cell r="A1359">
            <v>24</v>
          </cell>
          <cell r="C1359" t="str">
            <v>LAMPIRAN 2 PENAWARAN</v>
          </cell>
        </row>
        <row r="1360">
          <cell r="C1360" t="str">
            <v>ANALISA HARGA SATUAN MATA PEMBAYARAN UTAMA</v>
          </cell>
        </row>
        <row r="1363">
          <cell r="A1363">
            <v>10240</v>
          </cell>
          <cell r="C1363" t="str">
            <v>NAMA PESERTA LELANG</v>
          </cell>
          <cell r="F1363" t="str">
            <v>:</v>
          </cell>
          <cell r="G1363" t="str">
            <v>PT. BRANTAS ABIPRAYA (Persero)</v>
          </cell>
        </row>
        <row r="1364">
          <cell r="A1364">
            <v>10240</v>
          </cell>
          <cell r="C1364" t="str">
            <v>NO. MATA PEMBAYARAN</v>
          </cell>
          <cell r="F1364" t="str">
            <v>:</v>
          </cell>
          <cell r="G1364" t="str">
            <v>8.4 (3)</v>
          </cell>
        </row>
        <row r="1365">
          <cell r="A1365">
            <v>10240</v>
          </cell>
          <cell r="C1365" t="str">
            <v>JENIS PEKERJAAN</v>
          </cell>
          <cell r="F1365" t="str">
            <v>:</v>
          </cell>
          <cell r="G1365" t="str">
            <v>Rambu Jalan dengan permukaan Pemantul Engineering grade</v>
          </cell>
        </row>
        <row r="1366">
          <cell r="A1366">
            <v>10240</v>
          </cell>
          <cell r="C1366" t="str">
            <v>SATUAN PENGUKURAN</v>
          </cell>
          <cell r="F1366" t="str">
            <v>:</v>
          </cell>
          <cell r="G1366" t="str">
            <v>Buah</v>
          </cell>
        </row>
        <row r="1367">
          <cell r="A1367">
            <v>10240</v>
          </cell>
          <cell r="C1367" t="str">
            <v>PERKIRAAN KUANTITAS</v>
          </cell>
          <cell r="F1367" t="str">
            <v>:</v>
          </cell>
          <cell r="G1367">
            <v>116</v>
          </cell>
        </row>
        <row r="1368">
          <cell r="C1368" t="str">
            <v>PEKERJAAN</v>
          </cell>
        </row>
        <row r="1369">
          <cell r="A1369">
            <v>10240</v>
          </cell>
          <cell r="C1369" t="str">
            <v>PRODUKSI HARIAN / JAM(*)</v>
          </cell>
          <cell r="F1369" t="str">
            <v>:</v>
          </cell>
          <cell r="G1369">
            <v>5</v>
          </cell>
          <cell r="H1369" t="str">
            <v>/jam</v>
          </cell>
        </row>
        <row r="1371">
          <cell r="C1371" t="str">
            <v>No.</v>
          </cell>
          <cell r="D1371" t="str">
            <v>Uraian</v>
          </cell>
          <cell r="H1371" t="str">
            <v>Satuan</v>
          </cell>
          <cell r="I1371" t="str">
            <v>Kuantitas</v>
          </cell>
          <cell r="J1371" t="str">
            <v>Biaya Satuan</v>
          </cell>
          <cell r="L1371" t="str">
            <v>Jumlah</v>
          </cell>
        </row>
        <row r="1372">
          <cell r="J1372" t="str">
            <v>(Rp.)</v>
          </cell>
          <cell r="L1372" t="str">
            <v>(Rp./ Satuan)</v>
          </cell>
        </row>
        <row r="1374">
          <cell r="C1374" t="str">
            <v>A.</v>
          </cell>
          <cell r="E1374" t="str">
            <v>Tenaga Kerja</v>
          </cell>
        </row>
        <row r="1375">
          <cell r="A1375">
            <v>10241</v>
          </cell>
          <cell r="C1375">
            <v>1</v>
          </cell>
          <cell r="E1375" t="str">
            <v>Mandor</v>
          </cell>
          <cell r="H1375" t="str">
            <v>hour</v>
          </cell>
          <cell r="I1375">
            <v>0.2</v>
          </cell>
          <cell r="J1375">
            <v>7100</v>
          </cell>
          <cell r="L1375">
            <v>1420</v>
          </cell>
        </row>
        <row r="1376">
          <cell r="A1376">
            <v>10242</v>
          </cell>
          <cell r="C1376">
            <v>2</v>
          </cell>
          <cell r="E1376" t="str">
            <v>Tukang</v>
          </cell>
          <cell r="H1376" t="str">
            <v>hour</v>
          </cell>
          <cell r="I1376">
            <v>0.6</v>
          </cell>
          <cell r="J1376">
            <v>5000</v>
          </cell>
          <cell r="L1376">
            <v>3000</v>
          </cell>
        </row>
        <row r="1377">
          <cell r="A1377">
            <v>10243</v>
          </cell>
          <cell r="C1377">
            <v>3</v>
          </cell>
          <cell r="E1377" t="str">
            <v>Pekerja biasa</v>
          </cell>
          <cell r="H1377" t="str">
            <v>hour</v>
          </cell>
          <cell r="I1377">
            <v>1</v>
          </cell>
          <cell r="J1377">
            <v>4000</v>
          </cell>
          <cell r="L1377">
            <v>4000</v>
          </cell>
        </row>
        <row r="1378">
          <cell r="A1378">
            <v>10244</v>
          </cell>
          <cell r="C1378">
            <v>4</v>
          </cell>
          <cell r="E1378">
            <v>0</v>
          </cell>
          <cell r="H1378">
            <v>0</v>
          </cell>
          <cell r="I1378">
            <v>0</v>
          </cell>
          <cell r="J1378">
            <v>0</v>
          </cell>
          <cell r="L1378">
            <v>0</v>
          </cell>
        </row>
        <row r="1379">
          <cell r="A1379">
            <v>10245</v>
          </cell>
          <cell r="C1379">
            <v>5</v>
          </cell>
          <cell r="E1379">
            <v>0</v>
          </cell>
          <cell r="H1379">
            <v>0</v>
          </cell>
          <cell r="I1379">
            <v>0</v>
          </cell>
          <cell r="J1379">
            <v>0</v>
          </cell>
          <cell r="L1379">
            <v>0</v>
          </cell>
        </row>
        <row r="1380">
          <cell r="A1380">
            <v>10246</v>
          </cell>
          <cell r="C1380">
            <v>6</v>
          </cell>
          <cell r="E1380">
            <v>0</v>
          </cell>
          <cell r="H1380">
            <v>0</v>
          </cell>
          <cell r="I1380">
            <v>0</v>
          </cell>
          <cell r="J1380">
            <v>0</v>
          </cell>
          <cell r="L1380">
            <v>0</v>
          </cell>
        </row>
        <row r="1381">
          <cell r="A1381">
            <v>10247</v>
          </cell>
          <cell r="C1381">
            <v>7</v>
          </cell>
          <cell r="E1381">
            <v>0</v>
          </cell>
          <cell r="H1381">
            <v>0</v>
          </cell>
          <cell r="I1381">
            <v>0</v>
          </cell>
          <cell r="J1381">
            <v>0</v>
          </cell>
          <cell r="L1381">
            <v>0</v>
          </cell>
        </row>
        <row r="1382">
          <cell r="L1382">
            <v>8420</v>
          </cell>
        </row>
        <row r="1383">
          <cell r="C1383" t="str">
            <v>B.</v>
          </cell>
          <cell r="E1383" t="str">
            <v>Bahan-bahan</v>
          </cell>
        </row>
        <row r="1384">
          <cell r="A1384">
            <v>10241</v>
          </cell>
          <cell r="C1384">
            <v>1</v>
          </cell>
          <cell r="E1384" t="str">
            <v>Rambu jalan</v>
          </cell>
          <cell r="H1384" t="str">
            <v>nos</v>
          </cell>
          <cell r="I1384">
            <v>1</v>
          </cell>
          <cell r="J1384">
            <v>70000</v>
          </cell>
          <cell r="L1384">
            <v>70000</v>
          </cell>
        </row>
        <row r="1385">
          <cell r="A1385">
            <v>10242</v>
          </cell>
          <cell r="C1385">
            <v>2</v>
          </cell>
          <cell r="E1385" t="str">
            <v>Pipa Galvanize 3" dia - 4000</v>
          </cell>
          <cell r="H1385" t="str">
            <v>m</v>
          </cell>
          <cell r="I1385">
            <v>3.1</v>
          </cell>
          <cell r="J1385">
            <v>225000</v>
          </cell>
          <cell r="L1385">
            <v>697500</v>
          </cell>
        </row>
        <row r="1386">
          <cell r="A1386">
            <v>10243</v>
          </cell>
          <cell r="C1386">
            <v>3</v>
          </cell>
          <cell r="E1386" t="str">
            <v>Beton K-175</v>
          </cell>
          <cell r="H1386" t="str">
            <v>m3</v>
          </cell>
          <cell r="I1386">
            <v>6.7999999999999996E-3</v>
          </cell>
          <cell r="J1386">
            <v>350000</v>
          </cell>
          <cell r="L1386">
            <v>2380</v>
          </cell>
        </row>
        <row r="1387">
          <cell r="A1387">
            <v>10244</v>
          </cell>
          <cell r="C1387">
            <v>4</v>
          </cell>
          <cell r="E1387" t="str">
            <v>Cat dan kelengkapannya</v>
          </cell>
          <cell r="H1387" t="str">
            <v>Ls</v>
          </cell>
          <cell r="I1387">
            <v>1</v>
          </cell>
          <cell r="J1387">
            <v>150</v>
          </cell>
          <cell r="L1387">
            <v>150</v>
          </cell>
        </row>
        <row r="1388">
          <cell r="A1388">
            <v>10245</v>
          </cell>
          <cell r="C1388">
            <v>5</v>
          </cell>
          <cell r="E1388">
            <v>0</v>
          </cell>
          <cell r="H1388">
            <v>0</v>
          </cell>
          <cell r="I1388">
            <v>0</v>
          </cell>
          <cell r="J1388">
            <v>0</v>
          </cell>
          <cell r="L1388">
            <v>0</v>
          </cell>
        </row>
        <row r="1389">
          <cell r="A1389">
            <v>10246</v>
          </cell>
          <cell r="C1389">
            <v>6</v>
          </cell>
          <cell r="E1389">
            <v>0</v>
          </cell>
          <cell r="H1389">
            <v>0</v>
          </cell>
          <cell r="I1389">
            <v>0</v>
          </cell>
          <cell r="J1389">
            <v>0</v>
          </cell>
          <cell r="L1389">
            <v>0</v>
          </cell>
        </row>
        <row r="1390">
          <cell r="A1390">
            <v>10247</v>
          </cell>
          <cell r="C1390">
            <v>7</v>
          </cell>
          <cell r="E1390">
            <v>0</v>
          </cell>
          <cell r="H1390">
            <v>0</v>
          </cell>
          <cell r="I1390">
            <v>0</v>
          </cell>
          <cell r="J1390">
            <v>0</v>
          </cell>
          <cell r="L1390">
            <v>0</v>
          </cell>
        </row>
        <row r="1391">
          <cell r="L1391">
            <v>770030</v>
          </cell>
        </row>
        <row r="1392">
          <cell r="C1392" t="str">
            <v>C.</v>
          </cell>
          <cell r="E1392" t="str">
            <v>Peralatan + Bahan Bakar</v>
          </cell>
        </row>
        <row r="1393">
          <cell r="A1393">
            <v>10241</v>
          </cell>
          <cell r="C1393">
            <v>1</v>
          </cell>
          <cell r="E1393" t="str">
            <v>Dump Truck, 12 t</v>
          </cell>
          <cell r="H1393" t="str">
            <v>Hr</v>
          </cell>
          <cell r="I1393">
            <v>0.2</v>
          </cell>
          <cell r="J1393">
            <v>89600</v>
          </cell>
          <cell r="L1393">
            <v>17920</v>
          </cell>
        </row>
        <row r="1394">
          <cell r="A1394">
            <v>10242</v>
          </cell>
          <cell r="C1394">
            <v>2</v>
          </cell>
          <cell r="E1394" t="str">
            <v>Alat bantu</v>
          </cell>
          <cell r="H1394" t="str">
            <v>ls</v>
          </cell>
          <cell r="I1394">
            <v>1</v>
          </cell>
          <cell r="J1394">
            <v>212</v>
          </cell>
          <cell r="L1394">
            <v>212</v>
          </cell>
        </row>
        <row r="1395">
          <cell r="A1395">
            <v>10243</v>
          </cell>
          <cell r="C1395">
            <v>3</v>
          </cell>
          <cell r="E1395">
            <v>0</v>
          </cell>
          <cell r="H1395">
            <v>0</v>
          </cell>
          <cell r="I1395">
            <v>0</v>
          </cell>
          <cell r="J1395">
            <v>0</v>
          </cell>
          <cell r="L1395">
            <v>0</v>
          </cell>
        </row>
        <row r="1396">
          <cell r="A1396">
            <v>10244</v>
          </cell>
          <cell r="C1396">
            <v>4</v>
          </cell>
          <cell r="E1396">
            <v>0</v>
          </cell>
          <cell r="H1396">
            <v>0</v>
          </cell>
          <cell r="I1396">
            <v>0</v>
          </cell>
          <cell r="J1396">
            <v>0</v>
          </cell>
          <cell r="L1396">
            <v>0</v>
          </cell>
        </row>
        <row r="1397">
          <cell r="A1397">
            <v>10245</v>
          </cell>
          <cell r="C1397">
            <v>5</v>
          </cell>
          <cell r="E1397">
            <v>0</v>
          </cell>
          <cell r="H1397">
            <v>0</v>
          </cell>
          <cell r="I1397">
            <v>0</v>
          </cell>
          <cell r="J1397">
            <v>0</v>
          </cell>
          <cell r="L1397">
            <v>0</v>
          </cell>
        </row>
        <row r="1398">
          <cell r="A1398">
            <v>10246</v>
          </cell>
          <cell r="C1398">
            <v>6</v>
          </cell>
          <cell r="E1398">
            <v>0</v>
          </cell>
          <cell r="H1398">
            <v>0</v>
          </cell>
          <cell r="I1398">
            <v>0</v>
          </cell>
          <cell r="J1398">
            <v>0</v>
          </cell>
          <cell r="L1398">
            <v>0</v>
          </cell>
        </row>
        <row r="1399">
          <cell r="A1399">
            <v>10247</v>
          </cell>
          <cell r="C1399">
            <v>7</v>
          </cell>
          <cell r="E1399">
            <v>0</v>
          </cell>
          <cell r="H1399">
            <v>0</v>
          </cell>
          <cell r="I1399">
            <v>0</v>
          </cell>
          <cell r="J1399">
            <v>0</v>
          </cell>
          <cell r="L1399">
            <v>0</v>
          </cell>
        </row>
        <row r="1400">
          <cell r="L1400">
            <v>18132</v>
          </cell>
        </row>
        <row r="1402">
          <cell r="C1402" t="str">
            <v>D.</v>
          </cell>
          <cell r="E1402" t="str">
            <v>Jumlah ( A + B + C )</v>
          </cell>
          <cell r="L1402">
            <v>796582</v>
          </cell>
        </row>
        <row r="1403">
          <cell r="C1403" t="str">
            <v>E.</v>
          </cell>
          <cell r="E1403" t="str">
            <v>Biaya Umum dan Keuntungan (</v>
          </cell>
          <cell r="H1403">
            <v>0</v>
          </cell>
          <cell r="I1403" t="str">
            <v>% x D )</v>
          </cell>
          <cell r="L1403">
            <v>0</v>
          </cell>
        </row>
        <row r="1404">
          <cell r="A1404" t="str">
            <v>8.4 (3)</v>
          </cell>
          <cell r="C1404" t="str">
            <v>F.</v>
          </cell>
          <cell r="E1404" t="str">
            <v>Harga Satuan</v>
          </cell>
          <cell r="G1404" t="str">
            <v>( D + E )</v>
          </cell>
          <cell r="L1404">
            <v>796582</v>
          </cell>
        </row>
        <row r="1406">
          <cell r="K1406">
            <v>0</v>
          </cell>
        </row>
        <row r="1407">
          <cell r="K1407">
            <v>0</v>
          </cell>
        </row>
        <row r="1408">
          <cell r="J1408" t="str">
            <v>Jakarta, 18 September 2003</v>
          </cell>
        </row>
        <row r="1409">
          <cell r="J1409" t="str">
            <v>PT. BRANTAS ABIPRAYA (Persero)</v>
          </cell>
        </row>
        <row r="1416">
          <cell r="J1416" t="str">
            <v>H. SOETRISNO ARIFIN ME,MM</v>
          </cell>
        </row>
        <row r="1417">
          <cell r="J1417" t="str">
            <v>Direktur Operasi Wilayah II</v>
          </cell>
        </row>
        <row r="1418">
          <cell r="A1418">
            <v>25</v>
          </cell>
          <cell r="C1418" t="str">
            <v>LAMPIRAN 2 PENAWARAN</v>
          </cell>
        </row>
        <row r="1419">
          <cell r="C1419" t="str">
            <v>ANALISA HARGA SATUAN MATA PEMBAYARAN UTAMA</v>
          </cell>
        </row>
        <row r="1422">
          <cell r="A1422">
            <v>10250</v>
          </cell>
          <cell r="C1422" t="str">
            <v>NAMA PESERTA LELANG</v>
          </cell>
          <cell r="F1422" t="str">
            <v>:</v>
          </cell>
          <cell r="G1422" t="str">
            <v>PT. BRANTAS ABIPRAYA (Persero)</v>
          </cell>
        </row>
        <row r="1423">
          <cell r="A1423">
            <v>10250</v>
          </cell>
          <cell r="C1423" t="str">
            <v>NO. MATA PEMBAYARAN</v>
          </cell>
          <cell r="F1423" t="str">
            <v>:</v>
          </cell>
          <cell r="G1423" t="str">
            <v>8.4 (5)</v>
          </cell>
        </row>
        <row r="1424">
          <cell r="A1424">
            <v>10250</v>
          </cell>
          <cell r="C1424" t="str">
            <v>JENIS PEKERJAAN</v>
          </cell>
          <cell r="F1424" t="str">
            <v>:</v>
          </cell>
          <cell r="G1424" t="str">
            <v>Patok Pengarah</v>
          </cell>
        </row>
        <row r="1425">
          <cell r="A1425">
            <v>10250</v>
          </cell>
          <cell r="C1425" t="str">
            <v>SATUAN PENGUKURAN</v>
          </cell>
          <cell r="F1425" t="str">
            <v>:</v>
          </cell>
          <cell r="G1425" t="str">
            <v>Buah</v>
          </cell>
        </row>
        <row r="1426">
          <cell r="A1426">
            <v>10250</v>
          </cell>
          <cell r="C1426" t="str">
            <v>PERKIRAAN KUANTITAS</v>
          </cell>
          <cell r="F1426" t="str">
            <v>:</v>
          </cell>
          <cell r="G1426">
            <v>550</v>
          </cell>
        </row>
        <row r="1427">
          <cell r="C1427" t="str">
            <v>PEKERJAAN</v>
          </cell>
        </row>
        <row r="1428">
          <cell r="A1428">
            <v>10250</v>
          </cell>
          <cell r="C1428" t="str">
            <v>PRODUKSI HARIAN / JAM(*)</v>
          </cell>
          <cell r="F1428" t="str">
            <v>:</v>
          </cell>
          <cell r="G1428">
            <v>7</v>
          </cell>
          <cell r="H1428" t="str">
            <v>/jam</v>
          </cell>
        </row>
        <row r="1430">
          <cell r="C1430" t="str">
            <v>No.</v>
          </cell>
          <cell r="D1430" t="str">
            <v>Uraian</v>
          </cell>
          <cell r="H1430" t="str">
            <v>Satuan</v>
          </cell>
          <cell r="I1430" t="str">
            <v>Kuantitas</v>
          </cell>
          <cell r="J1430" t="str">
            <v>Biaya Satuan</v>
          </cell>
          <cell r="L1430" t="str">
            <v>Jumlah</v>
          </cell>
        </row>
        <row r="1431">
          <cell r="J1431" t="str">
            <v>(Rp.)</v>
          </cell>
          <cell r="L1431" t="str">
            <v>(Rp./ Satuan)</v>
          </cell>
        </row>
        <row r="1433">
          <cell r="C1433" t="str">
            <v>A.</v>
          </cell>
          <cell r="E1433" t="str">
            <v>Tenaga Kerja</v>
          </cell>
        </row>
        <row r="1434">
          <cell r="A1434">
            <v>10251</v>
          </cell>
          <cell r="C1434">
            <v>1</v>
          </cell>
          <cell r="E1434" t="str">
            <v>Mandor</v>
          </cell>
          <cell r="H1434" t="str">
            <v>hour</v>
          </cell>
          <cell r="I1434">
            <v>0.14280000000000001</v>
          </cell>
          <cell r="J1434">
            <v>7100</v>
          </cell>
          <cell r="L1434">
            <v>1013</v>
          </cell>
        </row>
        <row r="1435">
          <cell r="A1435">
            <v>10252</v>
          </cell>
          <cell r="C1435">
            <v>2</v>
          </cell>
          <cell r="E1435" t="str">
            <v>Tukang</v>
          </cell>
          <cell r="H1435" t="str">
            <v>hour</v>
          </cell>
          <cell r="I1435">
            <v>0.57140000000000002</v>
          </cell>
          <cell r="J1435">
            <v>5000</v>
          </cell>
          <cell r="L1435">
            <v>2857</v>
          </cell>
        </row>
        <row r="1436">
          <cell r="A1436">
            <v>10253</v>
          </cell>
          <cell r="C1436">
            <v>3</v>
          </cell>
          <cell r="E1436" t="str">
            <v>Pekerja biasa</v>
          </cell>
          <cell r="H1436" t="str">
            <v>hour</v>
          </cell>
          <cell r="I1436">
            <v>1.1428</v>
          </cell>
          <cell r="J1436">
            <v>4000</v>
          </cell>
          <cell r="L1436">
            <v>4571</v>
          </cell>
        </row>
        <row r="1437">
          <cell r="A1437">
            <v>10254</v>
          </cell>
          <cell r="C1437">
            <v>4</v>
          </cell>
          <cell r="E1437">
            <v>0</v>
          </cell>
          <cell r="H1437">
            <v>0</v>
          </cell>
          <cell r="I1437">
            <v>0</v>
          </cell>
          <cell r="J1437">
            <v>0</v>
          </cell>
          <cell r="L1437">
            <v>0</v>
          </cell>
        </row>
        <row r="1438">
          <cell r="A1438">
            <v>10255</v>
          </cell>
          <cell r="C1438">
            <v>5</v>
          </cell>
          <cell r="E1438">
            <v>0</v>
          </cell>
          <cell r="H1438">
            <v>0</v>
          </cell>
          <cell r="I1438">
            <v>0</v>
          </cell>
          <cell r="J1438">
            <v>0</v>
          </cell>
          <cell r="L1438">
            <v>0</v>
          </cell>
        </row>
        <row r="1439">
          <cell r="A1439">
            <v>10256</v>
          </cell>
          <cell r="C1439">
            <v>6</v>
          </cell>
          <cell r="E1439">
            <v>0</v>
          </cell>
          <cell r="H1439">
            <v>0</v>
          </cell>
          <cell r="I1439">
            <v>0</v>
          </cell>
          <cell r="J1439">
            <v>0</v>
          </cell>
          <cell r="L1439">
            <v>0</v>
          </cell>
        </row>
        <row r="1440">
          <cell r="A1440">
            <v>10257</v>
          </cell>
          <cell r="C1440">
            <v>7</v>
          </cell>
          <cell r="E1440">
            <v>0</v>
          </cell>
          <cell r="H1440">
            <v>0</v>
          </cell>
          <cell r="I1440">
            <v>0</v>
          </cell>
          <cell r="J1440">
            <v>0</v>
          </cell>
          <cell r="L1440">
            <v>0</v>
          </cell>
        </row>
        <row r="1441">
          <cell r="L1441">
            <v>8441</v>
          </cell>
        </row>
        <row r="1442">
          <cell r="C1442" t="str">
            <v>B.</v>
          </cell>
          <cell r="E1442" t="str">
            <v>Bahan-bahan</v>
          </cell>
        </row>
        <row r="1443">
          <cell r="A1443">
            <v>10251</v>
          </cell>
          <cell r="C1443">
            <v>1</v>
          </cell>
          <cell r="E1443" t="str">
            <v>Beton K-175</v>
          </cell>
          <cell r="H1443" t="str">
            <v>m3</v>
          </cell>
          <cell r="I1443">
            <v>3.5437500000000004E-2</v>
          </cell>
          <cell r="J1443">
            <v>350000</v>
          </cell>
          <cell r="L1443">
            <v>12403</v>
          </cell>
        </row>
        <row r="1444">
          <cell r="A1444">
            <v>10252</v>
          </cell>
          <cell r="C1444">
            <v>2</v>
          </cell>
          <cell r="E1444" t="str">
            <v>Baja Tulangan polos U24</v>
          </cell>
          <cell r="H1444" t="str">
            <v>kg</v>
          </cell>
          <cell r="I1444">
            <v>4.6512000000000002</v>
          </cell>
          <cell r="J1444">
            <v>3400</v>
          </cell>
          <cell r="L1444">
            <v>15814</v>
          </cell>
        </row>
        <row r="1445">
          <cell r="A1445">
            <v>10253</v>
          </cell>
          <cell r="C1445">
            <v>3</v>
          </cell>
          <cell r="E1445" t="str">
            <v>Cat dan kelengkapannya</v>
          </cell>
          <cell r="H1445" t="str">
            <v>Ls</v>
          </cell>
          <cell r="I1445">
            <v>1</v>
          </cell>
          <cell r="J1445">
            <v>150</v>
          </cell>
          <cell r="L1445">
            <v>150</v>
          </cell>
        </row>
        <row r="1446">
          <cell r="A1446">
            <v>10254</v>
          </cell>
          <cell r="C1446">
            <v>4</v>
          </cell>
          <cell r="E1446">
            <v>0</v>
          </cell>
          <cell r="H1446">
            <v>0</v>
          </cell>
          <cell r="I1446">
            <v>0</v>
          </cell>
          <cell r="J1446">
            <v>0</v>
          </cell>
          <cell r="L1446">
            <v>0</v>
          </cell>
        </row>
        <row r="1447">
          <cell r="A1447">
            <v>10255</v>
          </cell>
          <cell r="C1447">
            <v>5</v>
          </cell>
          <cell r="E1447">
            <v>0</v>
          </cell>
          <cell r="H1447">
            <v>0</v>
          </cell>
          <cell r="I1447">
            <v>0</v>
          </cell>
          <cell r="J1447">
            <v>0</v>
          </cell>
          <cell r="L1447">
            <v>0</v>
          </cell>
        </row>
        <row r="1448">
          <cell r="A1448">
            <v>10256</v>
          </cell>
          <cell r="C1448">
            <v>6</v>
          </cell>
          <cell r="E1448">
            <v>0</v>
          </cell>
          <cell r="H1448">
            <v>0</v>
          </cell>
          <cell r="I1448">
            <v>0</v>
          </cell>
          <cell r="J1448">
            <v>0</v>
          </cell>
          <cell r="L1448">
            <v>0</v>
          </cell>
        </row>
        <row r="1449">
          <cell r="A1449">
            <v>10257</v>
          </cell>
          <cell r="C1449">
            <v>7</v>
          </cell>
          <cell r="E1449">
            <v>0</v>
          </cell>
          <cell r="H1449">
            <v>0</v>
          </cell>
          <cell r="I1449">
            <v>0</v>
          </cell>
          <cell r="J1449">
            <v>0</v>
          </cell>
          <cell r="L1449">
            <v>0</v>
          </cell>
        </row>
        <row r="1450">
          <cell r="L1450">
            <v>28367</v>
          </cell>
        </row>
        <row r="1451">
          <cell r="C1451" t="str">
            <v>C.</v>
          </cell>
          <cell r="E1451" t="str">
            <v>Peralatan + Bahan Bakar</v>
          </cell>
        </row>
        <row r="1452">
          <cell r="A1452">
            <v>10251</v>
          </cell>
          <cell r="C1452">
            <v>1</v>
          </cell>
          <cell r="E1452" t="str">
            <v>Dump Truck, 12 t</v>
          </cell>
          <cell r="H1452" t="str">
            <v>Hr</v>
          </cell>
          <cell r="I1452">
            <v>0.14280000000000001</v>
          </cell>
          <cell r="J1452">
            <v>89600</v>
          </cell>
          <cell r="L1452">
            <v>12794</v>
          </cell>
        </row>
        <row r="1453">
          <cell r="A1453">
            <v>10252</v>
          </cell>
          <cell r="C1453">
            <v>2</v>
          </cell>
          <cell r="E1453" t="str">
            <v>Alat bantu</v>
          </cell>
          <cell r="H1453" t="str">
            <v>ls</v>
          </cell>
          <cell r="I1453">
            <v>1</v>
          </cell>
          <cell r="J1453">
            <v>212</v>
          </cell>
          <cell r="L1453">
            <v>212</v>
          </cell>
        </row>
        <row r="1454">
          <cell r="A1454">
            <v>10253</v>
          </cell>
          <cell r="C1454">
            <v>3</v>
          </cell>
          <cell r="E1454">
            <v>0</v>
          </cell>
          <cell r="H1454">
            <v>0</v>
          </cell>
          <cell r="I1454">
            <v>0</v>
          </cell>
          <cell r="J1454">
            <v>0</v>
          </cell>
          <cell r="L1454">
            <v>0</v>
          </cell>
        </row>
        <row r="1455">
          <cell r="A1455">
            <v>10254</v>
          </cell>
          <cell r="C1455">
            <v>4</v>
          </cell>
          <cell r="E1455">
            <v>0</v>
          </cell>
          <cell r="H1455">
            <v>0</v>
          </cell>
          <cell r="I1455">
            <v>0</v>
          </cell>
          <cell r="J1455">
            <v>0</v>
          </cell>
          <cell r="L1455">
            <v>0</v>
          </cell>
        </row>
        <row r="1456">
          <cell r="A1456">
            <v>10255</v>
          </cell>
          <cell r="C1456">
            <v>5</v>
          </cell>
          <cell r="E1456">
            <v>0</v>
          </cell>
          <cell r="H1456">
            <v>0</v>
          </cell>
          <cell r="I1456">
            <v>0</v>
          </cell>
          <cell r="J1456">
            <v>0</v>
          </cell>
          <cell r="L1456">
            <v>0</v>
          </cell>
        </row>
        <row r="1457">
          <cell r="A1457">
            <v>10256</v>
          </cell>
          <cell r="C1457">
            <v>6</v>
          </cell>
          <cell r="E1457">
            <v>0</v>
          </cell>
          <cell r="H1457">
            <v>0</v>
          </cell>
          <cell r="I1457">
            <v>0</v>
          </cell>
          <cell r="J1457">
            <v>0</v>
          </cell>
          <cell r="L1457">
            <v>0</v>
          </cell>
        </row>
        <row r="1458">
          <cell r="A1458">
            <v>10257</v>
          </cell>
          <cell r="C1458">
            <v>7</v>
          </cell>
          <cell r="E1458">
            <v>0</v>
          </cell>
          <cell r="H1458">
            <v>0</v>
          </cell>
          <cell r="I1458">
            <v>0</v>
          </cell>
          <cell r="J1458">
            <v>0</v>
          </cell>
          <cell r="L1458">
            <v>0</v>
          </cell>
        </row>
        <row r="1459">
          <cell r="L1459">
            <v>13006</v>
          </cell>
        </row>
        <row r="1461">
          <cell r="C1461" t="str">
            <v>D.</v>
          </cell>
          <cell r="E1461" t="str">
            <v>Jumlah ( A + B + C )</v>
          </cell>
          <cell r="L1461">
            <v>49814</v>
          </cell>
        </row>
        <row r="1462">
          <cell r="C1462" t="str">
            <v>E.</v>
          </cell>
          <cell r="E1462" t="str">
            <v>Biaya Umum dan Keuntungan (</v>
          </cell>
          <cell r="H1462">
            <v>0</v>
          </cell>
          <cell r="I1462" t="str">
            <v>% x D )</v>
          </cell>
          <cell r="L1462">
            <v>0</v>
          </cell>
        </row>
        <row r="1463">
          <cell r="A1463" t="str">
            <v>8.4 (5)</v>
          </cell>
          <cell r="C1463" t="str">
            <v>F.</v>
          </cell>
          <cell r="E1463" t="str">
            <v>Harga Satuan</v>
          </cell>
          <cell r="G1463" t="str">
            <v>( D + E )</v>
          </cell>
          <cell r="L1463">
            <v>49814</v>
          </cell>
        </row>
        <row r="1465">
          <cell r="K1465">
            <v>0</v>
          </cell>
        </row>
        <row r="1466">
          <cell r="K1466">
            <v>0</v>
          </cell>
        </row>
        <row r="1467">
          <cell r="J1467" t="str">
            <v>Jakarta, 18 September 2003</v>
          </cell>
        </row>
        <row r="1468">
          <cell r="J1468" t="str">
            <v>PT. BRANTAS ABIPRAYA (Persero)</v>
          </cell>
        </row>
        <row r="1475">
          <cell r="J1475" t="str">
            <v>H. SOETRISNO ARIFIN ME,MM</v>
          </cell>
        </row>
        <row r="1476">
          <cell r="J1476" t="str">
            <v>Direktur Operasi Wilayah II</v>
          </cell>
        </row>
        <row r="1477">
          <cell r="A1477">
            <v>26</v>
          </cell>
          <cell r="C1477" t="str">
            <v>LAMPIRAN 2 PENAWARAN</v>
          </cell>
        </row>
        <row r="1478">
          <cell r="C1478" t="str">
            <v>ANALISA HARGA SATUAN MATA PEMBAYARAN UTAMA</v>
          </cell>
        </row>
        <row r="1481">
          <cell r="A1481">
            <v>10260</v>
          </cell>
          <cell r="C1481" t="str">
            <v>NAMA PESERTA LELANG</v>
          </cell>
          <cell r="F1481" t="str">
            <v>:</v>
          </cell>
          <cell r="G1481" t="str">
            <v>PT. BRANTAS ABIPRAYA (Persero)</v>
          </cell>
        </row>
        <row r="1482">
          <cell r="A1482">
            <v>10260</v>
          </cell>
          <cell r="C1482" t="str">
            <v>NO. MATA PEMBAYARAN</v>
          </cell>
          <cell r="F1482" t="str">
            <v>:</v>
          </cell>
          <cell r="G1482" t="str">
            <v>8.4 (6)</v>
          </cell>
        </row>
        <row r="1483">
          <cell r="A1483">
            <v>10260</v>
          </cell>
          <cell r="C1483" t="str">
            <v>JENIS PEKERJAAN</v>
          </cell>
          <cell r="F1483" t="str">
            <v>:</v>
          </cell>
          <cell r="G1483" t="str">
            <v>Patok Kilometer</v>
          </cell>
        </row>
        <row r="1484">
          <cell r="A1484">
            <v>10260</v>
          </cell>
          <cell r="C1484" t="str">
            <v>SATUAN PENGUKURAN</v>
          </cell>
          <cell r="F1484" t="str">
            <v>:</v>
          </cell>
          <cell r="G1484" t="str">
            <v>Buah</v>
          </cell>
        </row>
        <row r="1485">
          <cell r="A1485">
            <v>10260</v>
          </cell>
          <cell r="C1485" t="str">
            <v>PERKIRAAN KUANTITAS</v>
          </cell>
          <cell r="F1485" t="str">
            <v>:</v>
          </cell>
          <cell r="G1485">
            <v>27</v>
          </cell>
        </row>
        <row r="1486">
          <cell r="C1486" t="str">
            <v>PEKERJAAN</v>
          </cell>
        </row>
        <row r="1487">
          <cell r="A1487">
            <v>10260</v>
          </cell>
          <cell r="C1487" t="str">
            <v>PRODUKSI HARIAN / JAM(*)</v>
          </cell>
          <cell r="F1487" t="str">
            <v>:</v>
          </cell>
          <cell r="G1487">
            <v>6</v>
          </cell>
          <cell r="H1487" t="str">
            <v>/jam</v>
          </cell>
        </row>
        <row r="1489">
          <cell r="C1489" t="str">
            <v>No.</v>
          </cell>
          <cell r="D1489" t="str">
            <v>Uraian</v>
          </cell>
          <cell r="H1489" t="str">
            <v>Satuan</v>
          </cell>
          <cell r="I1489" t="str">
            <v>Kuantitas</v>
          </cell>
          <cell r="J1489" t="str">
            <v>Biaya Satuan</v>
          </cell>
          <cell r="L1489" t="str">
            <v>Jumlah</v>
          </cell>
        </row>
        <row r="1490">
          <cell r="J1490" t="str">
            <v>(Rp.)</v>
          </cell>
          <cell r="L1490" t="str">
            <v>(Rp./ Satuan)</v>
          </cell>
        </row>
        <row r="1492">
          <cell r="C1492" t="str">
            <v>A.</v>
          </cell>
          <cell r="E1492" t="str">
            <v>Tenaga Kerja</v>
          </cell>
        </row>
        <row r="1493">
          <cell r="A1493">
            <v>10261</v>
          </cell>
          <cell r="C1493">
            <v>1</v>
          </cell>
          <cell r="E1493" t="str">
            <v>Mandor</v>
          </cell>
          <cell r="H1493" t="str">
            <v>hour</v>
          </cell>
          <cell r="I1493">
            <v>0.1666</v>
          </cell>
          <cell r="J1493">
            <v>7100</v>
          </cell>
          <cell r="L1493">
            <v>1182</v>
          </cell>
        </row>
        <row r="1494">
          <cell r="A1494">
            <v>10262</v>
          </cell>
          <cell r="C1494">
            <v>2</v>
          </cell>
          <cell r="E1494" t="str">
            <v>Tukang</v>
          </cell>
          <cell r="H1494" t="str">
            <v>hour</v>
          </cell>
          <cell r="I1494">
            <v>0.33329999999999999</v>
          </cell>
          <cell r="J1494">
            <v>5000</v>
          </cell>
          <cell r="L1494">
            <v>1666</v>
          </cell>
        </row>
        <row r="1495">
          <cell r="A1495">
            <v>10263</v>
          </cell>
          <cell r="C1495">
            <v>3</v>
          </cell>
          <cell r="E1495" t="str">
            <v>Pekerja biasa</v>
          </cell>
          <cell r="H1495" t="str">
            <v>hour</v>
          </cell>
          <cell r="I1495">
            <v>0.83330000000000004</v>
          </cell>
          <cell r="J1495">
            <v>4000</v>
          </cell>
          <cell r="L1495">
            <v>3333</v>
          </cell>
        </row>
        <row r="1496">
          <cell r="A1496">
            <v>10264</v>
          </cell>
          <cell r="C1496">
            <v>4</v>
          </cell>
          <cell r="E1496">
            <v>0</v>
          </cell>
          <cell r="H1496">
            <v>0</v>
          </cell>
          <cell r="I1496">
            <v>0</v>
          </cell>
          <cell r="J1496">
            <v>0</v>
          </cell>
          <cell r="L1496">
            <v>0</v>
          </cell>
        </row>
        <row r="1497">
          <cell r="A1497">
            <v>10265</v>
          </cell>
          <cell r="C1497">
            <v>5</v>
          </cell>
          <cell r="E1497">
            <v>0</v>
          </cell>
          <cell r="H1497">
            <v>0</v>
          </cell>
          <cell r="I1497">
            <v>0</v>
          </cell>
          <cell r="J1497">
            <v>0</v>
          </cell>
          <cell r="L1497">
            <v>0</v>
          </cell>
        </row>
        <row r="1498">
          <cell r="A1498">
            <v>10266</v>
          </cell>
          <cell r="C1498">
            <v>6</v>
          </cell>
          <cell r="E1498">
            <v>0</v>
          </cell>
          <cell r="H1498">
            <v>0</v>
          </cell>
          <cell r="I1498">
            <v>0</v>
          </cell>
          <cell r="J1498">
            <v>0</v>
          </cell>
          <cell r="L1498">
            <v>0</v>
          </cell>
        </row>
        <row r="1499">
          <cell r="A1499">
            <v>10267</v>
          </cell>
          <cell r="C1499">
            <v>7</v>
          </cell>
          <cell r="E1499">
            <v>0</v>
          </cell>
          <cell r="H1499">
            <v>0</v>
          </cell>
          <cell r="I1499">
            <v>0</v>
          </cell>
          <cell r="J1499">
            <v>0</v>
          </cell>
          <cell r="L1499">
            <v>0</v>
          </cell>
        </row>
        <row r="1500">
          <cell r="L1500">
            <v>6181</v>
          </cell>
        </row>
        <row r="1501">
          <cell r="C1501" t="str">
            <v>B.</v>
          </cell>
          <cell r="E1501" t="str">
            <v>Bahan-bahan</v>
          </cell>
        </row>
        <row r="1502">
          <cell r="A1502">
            <v>10261</v>
          </cell>
          <cell r="C1502">
            <v>1</v>
          </cell>
          <cell r="E1502" t="str">
            <v>Beton K-175</v>
          </cell>
          <cell r="H1502" t="str">
            <v>m3</v>
          </cell>
          <cell r="I1502">
            <v>0.16537500000000002</v>
          </cell>
          <cell r="J1502">
            <v>350000</v>
          </cell>
          <cell r="L1502">
            <v>57881</v>
          </cell>
        </row>
        <row r="1503">
          <cell r="A1503">
            <v>10262</v>
          </cell>
          <cell r="C1503">
            <v>2</v>
          </cell>
          <cell r="E1503" t="str">
            <v>Baja Tulangan polos U24</v>
          </cell>
          <cell r="H1503" t="str">
            <v>kg</v>
          </cell>
          <cell r="I1503">
            <v>20.671900000000001</v>
          </cell>
          <cell r="J1503">
            <v>3400</v>
          </cell>
          <cell r="L1503">
            <v>70284</v>
          </cell>
        </row>
        <row r="1504">
          <cell r="A1504">
            <v>10263</v>
          </cell>
          <cell r="C1504">
            <v>3</v>
          </cell>
          <cell r="E1504" t="str">
            <v>Cat dan kelengkapannya</v>
          </cell>
          <cell r="H1504" t="str">
            <v>Ls</v>
          </cell>
          <cell r="I1504">
            <v>1</v>
          </cell>
          <cell r="J1504">
            <v>150</v>
          </cell>
          <cell r="L1504">
            <v>150</v>
          </cell>
        </row>
        <row r="1505">
          <cell r="A1505">
            <v>10264</v>
          </cell>
          <cell r="C1505">
            <v>4</v>
          </cell>
          <cell r="E1505">
            <v>0</v>
          </cell>
          <cell r="H1505">
            <v>0</v>
          </cell>
          <cell r="I1505">
            <v>0</v>
          </cell>
          <cell r="J1505">
            <v>0</v>
          </cell>
          <cell r="L1505">
            <v>0</v>
          </cell>
        </row>
        <row r="1506">
          <cell r="A1506">
            <v>10265</v>
          </cell>
          <cell r="C1506">
            <v>5</v>
          </cell>
          <cell r="E1506">
            <v>0</v>
          </cell>
          <cell r="H1506">
            <v>0</v>
          </cell>
          <cell r="I1506">
            <v>0</v>
          </cell>
          <cell r="J1506">
            <v>0</v>
          </cell>
          <cell r="L1506">
            <v>0</v>
          </cell>
        </row>
        <row r="1507">
          <cell r="A1507">
            <v>10266</v>
          </cell>
          <cell r="C1507">
            <v>6</v>
          </cell>
          <cell r="E1507">
            <v>0</v>
          </cell>
          <cell r="H1507">
            <v>0</v>
          </cell>
          <cell r="I1507">
            <v>0</v>
          </cell>
          <cell r="J1507">
            <v>0</v>
          </cell>
          <cell r="L1507">
            <v>0</v>
          </cell>
        </row>
        <row r="1508">
          <cell r="A1508">
            <v>10267</v>
          </cell>
          <cell r="C1508">
            <v>7</v>
          </cell>
          <cell r="E1508">
            <v>0</v>
          </cell>
          <cell r="H1508">
            <v>0</v>
          </cell>
          <cell r="I1508">
            <v>0</v>
          </cell>
          <cell r="J1508">
            <v>0</v>
          </cell>
          <cell r="L1508">
            <v>0</v>
          </cell>
        </row>
        <row r="1509">
          <cell r="L1509">
            <v>128315</v>
          </cell>
        </row>
        <row r="1510">
          <cell r="C1510" t="str">
            <v>C.</v>
          </cell>
          <cell r="E1510" t="str">
            <v>Peralatan + Bahan Bakar</v>
          </cell>
        </row>
        <row r="1511">
          <cell r="A1511">
            <v>10261</v>
          </cell>
          <cell r="C1511">
            <v>1</v>
          </cell>
          <cell r="E1511" t="str">
            <v>Dump Truck, 12 t</v>
          </cell>
          <cell r="H1511" t="str">
            <v>Hr</v>
          </cell>
          <cell r="I1511">
            <v>0.1666</v>
          </cell>
          <cell r="J1511">
            <v>89600</v>
          </cell>
          <cell r="L1511">
            <v>14927</v>
          </cell>
        </row>
        <row r="1512">
          <cell r="A1512">
            <v>10262</v>
          </cell>
          <cell r="C1512">
            <v>2</v>
          </cell>
          <cell r="E1512" t="str">
            <v>Alat bantu</v>
          </cell>
          <cell r="H1512" t="str">
            <v>ls</v>
          </cell>
          <cell r="I1512">
            <v>1</v>
          </cell>
          <cell r="J1512">
            <v>212</v>
          </cell>
          <cell r="L1512">
            <v>212</v>
          </cell>
        </row>
        <row r="1513">
          <cell r="A1513">
            <v>10263</v>
          </cell>
          <cell r="C1513">
            <v>3</v>
          </cell>
          <cell r="E1513">
            <v>0</v>
          </cell>
          <cell r="H1513">
            <v>0</v>
          </cell>
          <cell r="I1513">
            <v>0</v>
          </cell>
          <cell r="J1513">
            <v>0</v>
          </cell>
          <cell r="L1513">
            <v>0</v>
          </cell>
        </row>
        <row r="1514">
          <cell r="A1514">
            <v>10264</v>
          </cell>
          <cell r="C1514">
            <v>4</v>
          </cell>
          <cell r="E1514">
            <v>0</v>
          </cell>
          <cell r="H1514">
            <v>0</v>
          </cell>
          <cell r="I1514">
            <v>0</v>
          </cell>
          <cell r="J1514">
            <v>0</v>
          </cell>
          <cell r="L1514">
            <v>0</v>
          </cell>
        </row>
        <row r="1515">
          <cell r="A1515">
            <v>10265</v>
          </cell>
          <cell r="C1515">
            <v>5</v>
          </cell>
          <cell r="E1515">
            <v>0</v>
          </cell>
          <cell r="H1515">
            <v>0</v>
          </cell>
          <cell r="I1515">
            <v>0</v>
          </cell>
          <cell r="J1515">
            <v>0</v>
          </cell>
          <cell r="L1515">
            <v>0</v>
          </cell>
        </row>
        <row r="1516">
          <cell r="A1516">
            <v>10266</v>
          </cell>
          <cell r="C1516">
            <v>6</v>
          </cell>
          <cell r="E1516">
            <v>0</v>
          </cell>
          <cell r="H1516">
            <v>0</v>
          </cell>
          <cell r="I1516">
            <v>0</v>
          </cell>
          <cell r="J1516">
            <v>0</v>
          </cell>
          <cell r="L1516">
            <v>0</v>
          </cell>
        </row>
        <row r="1517">
          <cell r="A1517">
            <v>10267</v>
          </cell>
          <cell r="C1517">
            <v>7</v>
          </cell>
          <cell r="E1517">
            <v>0</v>
          </cell>
          <cell r="H1517">
            <v>0</v>
          </cell>
          <cell r="I1517">
            <v>0</v>
          </cell>
          <cell r="J1517">
            <v>0</v>
          </cell>
          <cell r="L1517">
            <v>0</v>
          </cell>
        </row>
        <row r="1518">
          <cell r="L1518">
            <v>15139</v>
          </cell>
        </row>
        <row r="1520">
          <cell r="C1520" t="str">
            <v>D.</v>
          </cell>
          <cell r="E1520" t="str">
            <v>Jumlah ( A + B + C )</v>
          </cell>
          <cell r="L1520">
            <v>149635</v>
          </cell>
        </row>
        <row r="1521">
          <cell r="C1521" t="str">
            <v>E.</v>
          </cell>
          <cell r="E1521" t="str">
            <v>Biaya Umum dan Keuntungan (</v>
          </cell>
          <cell r="H1521">
            <v>0</v>
          </cell>
          <cell r="I1521" t="str">
            <v>% x D )</v>
          </cell>
          <cell r="L1521">
            <v>0</v>
          </cell>
        </row>
        <row r="1522">
          <cell r="A1522" t="str">
            <v>8.4 (6)</v>
          </cell>
          <cell r="C1522" t="str">
            <v>F.</v>
          </cell>
          <cell r="E1522" t="str">
            <v>Harga Satuan</v>
          </cell>
          <cell r="G1522" t="str">
            <v>( D + E )</v>
          </cell>
          <cell r="L1522">
            <v>149635</v>
          </cell>
        </row>
        <row r="1524">
          <cell r="K1524">
            <v>0</v>
          </cell>
        </row>
        <row r="1525">
          <cell r="K1525">
            <v>0</v>
          </cell>
        </row>
        <row r="1526">
          <cell r="J1526" t="str">
            <v>Jakarta, 18 September 2003</v>
          </cell>
        </row>
        <row r="1527">
          <cell r="J1527" t="str">
            <v>PT. BRANTAS ABIPRAYA (Persero)</v>
          </cell>
        </row>
        <row r="1534">
          <cell r="J1534" t="str">
            <v>H. SOETRISNO ARIFIN ME,MM</v>
          </cell>
        </row>
        <row r="1535">
          <cell r="J1535" t="str">
            <v>Direktur Operasi Wilayah II</v>
          </cell>
        </row>
        <row r="1536">
          <cell r="A1536">
            <v>27</v>
          </cell>
          <cell r="C1536" t="str">
            <v>LAMPIRAN 2 PENAWARAN</v>
          </cell>
        </row>
        <row r="1537">
          <cell r="C1537" t="str">
            <v>ANALISA HARGA SATUAN MATA PEMBAYARAN UTAMA</v>
          </cell>
        </row>
        <row r="1540">
          <cell r="A1540">
            <v>10270</v>
          </cell>
          <cell r="C1540" t="str">
            <v>NAMA PESERTA LELANG</v>
          </cell>
          <cell r="F1540" t="str">
            <v>:</v>
          </cell>
          <cell r="G1540" t="str">
            <v>PT. BRANTAS ABIPRAYA (Persero)</v>
          </cell>
        </row>
        <row r="1541">
          <cell r="A1541">
            <v>10270</v>
          </cell>
          <cell r="C1541" t="str">
            <v>NO. MATA PEMBAYARAN</v>
          </cell>
          <cell r="F1541" t="str">
            <v>:</v>
          </cell>
          <cell r="G1541" t="str">
            <v>8.1 (8)</v>
          </cell>
        </row>
        <row r="1542">
          <cell r="A1542">
            <v>10270</v>
          </cell>
          <cell r="C1542" t="str">
            <v>JENIS PEKERJAAN</v>
          </cell>
          <cell r="F1542" t="str">
            <v>:</v>
          </cell>
          <cell r="G1542" t="str">
            <v>Campuran Aspal Dingin untuk Pekerjaan Minor</v>
          </cell>
        </row>
        <row r="1543">
          <cell r="A1543">
            <v>10270</v>
          </cell>
          <cell r="C1543" t="str">
            <v>SATUAN PENGUKURAN</v>
          </cell>
          <cell r="F1543" t="str">
            <v>:</v>
          </cell>
          <cell r="G1543" t="str">
            <v>M3</v>
          </cell>
        </row>
        <row r="1544">
          <cell r="A1544">
            <v>10270</v>
          </cell>
          <cell r="C1544" t="str">
            <v>PERKIRAAN KUANTITAS</v>
          </cell>
          <cell r="F1544" t="str">
            <v>:</v>
          </cell>
          <cell r="G1544">
            <v>0</v>
          </cell>
        </row>
        <row r="1545">
          <cell r="C1545" t="str">
            <v>PEKERJAAN</v>
          </cell>
        </row>
        <row r="1546">
          <cell r="A1546">
            <v>10270</v>
          </cell>
          <cell r="C1546" t="str">
            <v>PRODUKSI HARIAN / JAM(*)</v>
          </cell>
          <cell r="F1546" t="str">
            <v>:</v>
          </cell>
          <cell r="G1546">
            <v>1.84</v>
          </cell>
          <cell r="H1546" t="str">
            <v>/jam</v>
          </cell>
        </row>
        <row r="1548">
          <cell r="C1548" t="str">
            <v>No.</v>
          </cell>
          <cell r="D1548" t="str">
            <v>Uraian</v>
          </cell>
          <cell r="H1548" t="str">
            <v>Satuan</v>
          </cell>
          <cell r="I1548" t="str">
            <v>Kuantitas</v>
          </cell>
          <cell r="J1548" t="str">
            <v>Biaya Satuan</v>
          </cell>
          <cell r="L1548" t="str">
            <v>Jumlah</v>
          </cell>
        </row>
        <row r="1549">
          <cell r="J1549" t="str">
            <v>(Rp.)</v>
          </cell>
          <cell r="L1549" t="str">
            <v>(Rp./ Satuan)</v>
          </cell>
        </row>
        <row r="1551">
          <cell r="C1551" t="str">
            <v>A.</v>
          </cell>
          <cell r="E1551" t="str">
            <v>Tenaga Kerja</v>
          </cell>
        </row>
        <row r="1552">
          <cell r="A1552">
            <v>10271</v>
          </cell>
          <cell r="C1552">
            <v>1</v>
          </cell>
          <cell r="E1552" t="str">
            <v>Mandor</v>
          </cell>
          <cell r="H1552" t="str">
            <v>hour</v>
          </cell>
          <cell r="I1552">
            <v>0.54339999999999999</v>
          </cell>
          <cell r="J1552">
            <v>7100</v>
          </cell>
          <cell r="L1552">
            <v>3858</v>
          </cell>
        </row>
        <row r="1553">
          <cell r="A1553">
            <v>10272</v>
          </cell>
          <cell r="C1553">
            <v>2</v>
          </cell>
          <cell r="E1553" t="str">
            <v>Pekerja biasa</v>
          </cell>
          <cell r="H1553" t="str">
            <v>hour</v>
          </cell>
          <cell r="I1553">
            <v>6.5217000000000001</v>
          </cell>
          <cell r="J1553">
            <v>4000</v>
          </cell>
          <cell r="L1553">
            <v>26086</v>
          </cell>
        </row>
        <row r="1554">
          <cell r="A1554">
            <v>10273</v>
          </cell>
          <cell r="C1554">
            <v>3</v>
          </cell>
          <cell r="E1554">
            <v>0</v>
          </cell>
          <cell r="H1554">
            <v>0</v>
          </cell>
          <cell r="I1554">
            <v>0</v>
          </cell>
          <cell r="J1554">
            <v>0</v>
          </cell>
          <cell r="L1554">
            <v>0</v>
          </cell>
        </row>
        <row r="1555">
          <cell r="A1555">
            <v>10274</v>
          </cell>
          <cell r="C1555">
            <v>4</v>
          </cell>
          <cell r="E1555">
            <v>0</v>
          </cell>
          <cell r="H1555">
            <v>0</v>
          </cell>
          <cell r="I1555">
            <v>0</v>
          </cell>
          <cell r="J1555">
            <v>0</v>
          </cell>
          <cell r="L1555">
            <v>0</v>
          </cell>
        </row>
        <row r="1556">
          <cell r="A1556">
            <v>10275</v>
          </cell>
          <cell r="C1556">
            <v>5</v>
          </cell>
          <cell r="E1556">
            <v>0</v>
          </cell>
          <cell r="H1556">
            <v>0</v>
          </cell>
          <cell r="I1556">
            <v>0</v>
          </cell>
          <cell r="J1556">
            <v>0</v>
          </cell>
          <cell r="L1556">
            <v>0</v>
          </cell>
        </row>
        <row r="1557">
          <cell r="A1557">
            <v>10276</v>
          </cell>
          <cell r="C1557">
            <v>6</v>
          </cell>
          <cell r="E1557">
            <v>0</v>
          </cell>
          <cell r="H1557">
            <v>0</v>
          </cell>
          <cell r="I1557">
            <v>0</v>
          </cell>
          <cell r="J1557">
            <v>0</v>
          </cell>
          <cell r="L1557">
            <v>0</v>
          </cell>
        </row>
        <row r="1558">
          <cell r="A1558">
            <v>10277</v>
          </cell>
          <cell r="C1558">
            <v>7</v>
          </cell>
          <cell r="E1558">
            <v>0</v>
          </cell>
          <cell r="H1558">
            <v>0</v>
          </cell>
          <cell r="I1558">
            <v>0</v>
          </cell>
          <cell r="J1558">
            <v>0</v>
          </cell>
          <cell r="L1558">
            <v>0</v>
          </cell>
        </row>
        <row r="1559">
          <cell r="L1559">
            <v>29944</v>
          </cell>
        </row>
        <row r="1560">
          <cell r="C1560" t="str">
            <v>B.</v>
          </cell>
          <cell r="E1560" t="str">
            <v>Bahan-bahan</v>
          </cell>
        </row>
        <row r="1561">
          <cell r="A1561">
            <v>10271</v>
          </cell>
          <cell r="C1561">
            <v>1</v>
          </cell>
          <cell r="E1561" t="str">
            <v>Aggregat halus</v>
          </cell>
          <cell r="H1561" t="str">
            <v>m3</v>
          </cell>
          <cell r="I1561">
            <v>1.2009749999999997</v>
          </cell>
          <cell r="J1561">
            <v>81300</v>
          </cell>
          <cell r="L1561">
            <v>97639</v>
          </cell>
        </row>
        <row r="1562">
          <cell r="A1562">
            <v>10272</v>
          </cell>
          <cell r="C1562">
            <v>2</v>
          </cell>
          <cell r="E1562" t="str">
            <v>Aspal</v>
          </cell>
          <cell r="H1562" t="str">
            <v>kg</v>
          </cell>
          <cell r="I1562">
            <v>88.44</v>
          </cell>
          <cell r="J1562">
            <v>3100</v>
          </cell>
          <cell r="L1562">
            <v>274164</v>
          </cell>
        </row>
        <row r="1563">
          <cell r="A1563">
            <v>10273</v>
          </cell>
          <cell r="C1563">
            <v>3</v>
          </cell>
          <cell r="E1563">
            <v>0</v>
          </cell>
          <cell r="H1563">
            <v>0</v>
          </cell>
          <cell r="I1563">
            <v>0</v>
          </cell>
          <cell r="J1563">
            <v>0</v>
          </cell>
          <cell r="L1563">
            <v>0</v>
          </cell>
        </row>
        <row r="1564">
          <cell r="A1564">
            <v>10274</v>
          </cell>
          <cell r="C1564">
            <v>4</v>
          </cell>
          <cell r="E1564">
            <v>0</v>
          </cell>
          <cell r="H1564">
            <v>0</v>
          </cell>
          <cell r="I1564">
            <v>0</v>
          </cell>
          <cell r="J1564">
            <v>0</v>
          </cell>
          <cell r="L1564">
            <v>0</v>
          </cell>
        </row>
        <row r="1565">
          <cell r="A1565">
            <v>10275</v>
          </cell>
          <cell r="C1565">
            <v>5</v>
          </cell>
          <cell r="E1565">
            <v>0</v>
          </cell>
          <cell r="H1565">
            <v>0</v>
          </cell>
          <cell r="I1565">
            <v>0</v>
          </cell>
          <cell r="J1565">
            <v>0</v>
          </cell>
          <cell r="L1565">
            <v>0</v>
          </cell>
        </row>
        <row r="1566">
          <cell r="A1566">
            <v>10276</v>
          </cell>
          <cell r="C1566">
            <v>6</v>
          </cell>
          <cell r="E1566">
            <v>0</v>
          </cell>
          <cell r="H1566">
            <v>0</v>
          </cell>
          <cell r="I1566">
            <v>0</v>
          </cell>
          <cell r="J1566">
            <v>0</v>
          </cell>
          <cell r="L1566">
            <v>0</v>
          </cell>
        </row>
        <row r="1567">
          <cell r="A1567">
            <v>10277</v>
          </cell>
          <cell r="C1567">
            <v>7</v>
          </cell>
          <cell r="E1567">
            <v>0</v>
          </cell>
          <cell r="H1567">
            <v>0</v>
          </cell>
          <cell r="I1567">
            <v>0</v>
          </cell>
          <cell r="J1567">
            <v>0</v>
          </cell>
          <cell r="L1567">
            <v>0</v>
          </cell>
        </row>
        <row r="1568">
          <cell r="L1568">
            <v>371803</v>
          </cell>
        </row>
        <row r="1569">
          <cell r="C1569" t="str">
            <v>C.</v>
          </cell>
          <cell r="E1569" t="str">
            <v>Peralatan + Bahan Bakar</v>
          </cell>
        </row>
        <row r="1570">
          <cell r="A1570">
            <v>10271</v>
          </cell>
          <cell r="C1570">
            <v>1</v>
          </cell>
          <cell r="E1570" t="str">
            <v>Concrete Mixer, 0.25 m3</v>
          </cell>
          <cell r="H1570" t="str">
            <v>Hr</v>
          </cell>
          <cell r="I1570">
            <v>0.54339999999999999</v>
          </cell>
          <cell r="J1570">
            <v>9700</v>
          </cell>
          <cell r="L1570">
            <v>5270</v>
          </cell>
        </row>
        <row r="1571">
          <cell r="A1571">
            <v>10272</v>
          </cell>
          <cell r="C1571">
            <v>2</v>
          </cell>
          <cell r="E1571" t="str">
            <v>Dump Truck, 12 t</v>
          </cell>
          <cell r="H1571" t="str">
            <v>Hr</v>
          </cell>
          <cell r="I1571">
            <v>1.7241</v>
          </cell>
          <cell r="J1571">
            <v>89600</v>
          </cell>
          <cell r="L1571">
            <v>154479</v>
          </cell>
        </row>
        <row r="1572">
          <cell r="A1572">
            <v>10273</v>
          </cell>
          <cell r="C1572">
            <v>3</v>
          </cell>
          <cell r="E1572" t="str">
            <v>Tandem Roller 10t</v>
          </cell>
          <cell r="H1572" t="str">
            <v>Hr</v>
          </cell>
          <cell r="I1572">
            <v>0.22220000000000001</v>
          </cell>
          <cell r="J1572">
            <v>138380</v>
          </cell>
          <cell r="L1572">
            <v>30748</v>
          </cell>
        </row>
        <row r="1573">
          <cell r="A1573">
            <v>10274</v>
          </cell>
          <cell r="C1573">
            <v>4</v>
          </cell>
          <cell r="E1573" t="str">
            <v>Alat bantu</v>
          </cell>
          <cell r="H1573" t="str">
            <v>ls</v>
          </cell>
          <cell r="I1573">
            <v>1</v>
          </cell>
          <cell r="J1573">
            <v>212</v>
          </cell>
          <cell r="L1573">
            <v>212</v>
          </cell>
        </row>
        <row r="1574">
          <cell r="A1574">
            <v>10275</v>
          </cell>
          <cell r="C1574">
            <v>5</v>
          </cell>
          <cell r="E1574">
            <v>0</v>
          </cell>
          <cell r="H1574">
            <v>0</v>
          </cell>
          <cell r="I1574">
            <v>0</v>
          </cell>
          <cell r="J1574">
            <v>0</v>
          </cell>
          <cell r="L1574">
            <v>0</v>
          </cell>
        </row>
        <row r="1575">
          <cell r="A1575">
            <v>10276</v>
          </cell>
          <cell r="C1575">
            <v>6</v>
          </cell>
          <cell r="E1575">
            <v>0</v>
          </cell>
          <cell r="H1575">
            <v>0</v>
          </cell>
          <cell r="I1575">
            <v>0</v>
          </cell>
          <cell r="J1575">
            <v>0</v>
          </cell>
          <cell r="L1575">
            <v>0</v>
          </cell>
        </row>
        <row r="1576">
          <cell r="A1576">
            <v>10277</v>
          </cell>
          <cell r="C1576">
            <v>7</v>
          </cell>
          <cell r="E1576">
            <v>0</v>
          </cell>
          <cell r="H1576">
            <v>0</v>
          </cell>
          <cell r="I1576">
            <v>0</v>
          </cell>
          <cell r="J1576">
            <v>0</v>
          </cell>
          <cell r="L1576">
            <v>0</v>
          </cell>
        </row>
        <row r="1577">
          <cell r="L1577">
            <v>190709</v>
          </cell>
        </row>
        <row r="1579">
          <cell r="C1579" t="str">
            <v>D.</v>
          </cell>
          <cell r="E1579" t="str">
            <v>Jumlah ( A + B + C )</v>
          </cell>
          <cell r="L1579">
            <v>592456</v>
          </cell>
        </row>
        <row r="1580">
          <cell r="C1580" t="str">
            <v>E.</v>
          </cell>
          <cell r="E1580" t="str">
            <v>Biaya Umum dan Keuntungan (</v>
          </cell>
          <cell r="H1580">
            <v>0</v>
          </cell>
          <cell r="I1580" t="str">
            <v>% x D )</v>
          </cell>
          <cell r="L1580">
            <v>0</v>
          </cell>
        </row>
        <row r="1581">
          <cell r="A1581" t="str">
            <v>8.1 (8)</v>
          </cell>
          <cell r="C1581" t="str">
            <v>F.</v>
          </cell>
          <cell r="E1581" t="str">
            <v>Harga Satuan</v>
          </cell>
          <cell r="G1581" t="str">
            <v>( D + E )</v>
          </cell>
          <cell r="L1581">
            <v>592456</v>
          </cell>
        </row>
        <row r="1583">
          <cell r="K1583">
            <v>0</v>
          </cell>
        </row>
        <row r="1584">
          <cell r="K1584">
            <v>0</v>
          </cell>
        </row>
        <row r="1585">
          <cell r="J1585" t="str">
            <v>Jakarta, 18 September 2003</v>
          </cell>
        </row>
        <row r="1586">
          <cell r="J1586" t="str">
            <v>PT. BRANTAS ABIPRAYA (Persero)</v>
          </cell>
        </row>
        <row r="1593">
          <cell r="J1593" t="str">
            <v>H. SOETRISNO ARIFIN ME,MM</v>
          </cell>
        </row>
        <row r="1594">
          <cell r="J1594" t="str">
            <v>Direktur Operasi Wilayah II</v>
          </cell>
        </row>
        <row r="1595">
          <cell r="A1595">
            <v>28</v>
          </cell>
          <cell r="C1595" t="str">
            <v>LAMPIRAN 2 PENAWARAN</v>
          </cell>
        </row>
        <row r="1596">
          <cell r="C1596" t="str">
            <v>ANALISA HARGA SATUAN MATA PEMBAYARAN UTAMA</v>
          </cell>
        </row>
        <row r="1599">
          <cell r="A1599">
            <v>10280</v>
          </cell>
          <cell r="C1599" t="str">
            <v>NAMA PESERTA LELANG</v>
          </cell>
          <cell r="F1599" t="str">
            <v>:</v>
          </cell>
          <cell r="G1599" t="str">
            <v>PT. BRANTAS ABIPRAYA (Persero)</v>
          </cell>
        </row>
        <row r="1600">
          <cell r="A1600">
            <v>10280</v>
          </cell>
          <cell r="C1600" t="str">
            <v>NO. MATA PEMBAYARAN</v>
          </cell>
          <cell r="F1600" t="str">
            <v>:</v>
          </cell>
          <cell r="G1600" t="e">
            <v>#N/A</v>
          </cell>
        </row>
        <row r="1601">
          <cell r="A1601">
            <v>10280</v>
          </cell>
          <cell r="C1601" t="str">
            <v>JENIS PEKERJAAN</v>
          </cell>
          <cell r="F1601" t="str">
            <v>:</v>
          </cell>
          <cell r="G1601" t="e">
            <v>#N/A</v>
          </cell>
        </row>
        <row r="1602">
          <cell r="A1602">
            <v>10280</v>
          </cell>
          <cell r="C1602" t="str">
            <v>SATUAN PENGUKURAN</v>
          </cell>
          <cell r="F1602" t="str">
            <v>:</v>
          </cell>
          <cell r="G1602" t="e">
            <v>#N/A</v>
          </cell>
        </row>
        <row r="1603">
          <cell r="A1603">
            <v>10280</v>
          </cell>
          <cell r="C1603" t="str">
            <v>PERKIRAAN KUANTITAS</v>
          </cell>
          <cell r="F1603" t="str">
            <v>:</v>
          </cell>
          <cell r="G1603" t="e">
            <v>#N/A</v>
          </cell>
        </row>
        <row r="1604">
          <cell r="C1604" t="str">
            <v>PEKERJAAN</v>
          </cell>
        </row>
        <row r="1605">
          <cell r="A1605">
            <v>10280</v>
          </cell>
          <cell r="C1605" t="str">
            <v>PRODUKSI HARIAN / JAM(*)</v>
          </cell>
          <cell r="F1605" t="str">
            <v>:</v>
          </cell>
          <cell r="G1605" t="e">
            <v>#N/A</v>
          </cell>
          <cell r="H1605" t="str">
            <v>/jam</v>
          </cell>
        </row>
        <row r="1607">
          <cell r="C1607" t="str">
            <v>No.</v>
          </cell>
          <cell r="D1607" t="str">
            <v>Uraian</v>
          </cell>
          <cell r="H1607" t="str">
            <v>Satuan</v>
          </cell>
          <cell r="I1607" t="str">
            <v>Kuantitas</v>
          </cell>
          <cell r="J1607" t="str">
            <v>Biaya Satuan</v>
          </cell>
          <cell r="L1607" t="str">
            <v>Jumlah</v>
          </cell>
        </row>
        <row r="1608">
          <cell r="J1608" t="str">
            <v>(Rp.)</v>
          </cell>
          <cell r="L1608" t="str">
            <v>(Rp./ Satuan)</v>
          </cell>
        </row>
        <row r="1610">
          <cell r="C1610" t="str">
            <v>A.</v>
          </cell>
          <cell r="E1610" t="str">
            <v>Tenaga Kerja</v>
          </cell>
        </row>
        <row r="1611">
          <cell r="A1611">
            <v>10281</v>
          </cell>
          <cell r="C1611">
            <v>1</v>
          </cell>
          <cell r="E1611" t="e">
            <v>#N/A</v>
          </cell>
          <cell r="H1611" t="e">
            <v>#N/A</v>
          </cell>
          <cell r="I1611" t="e">
            <v>#N/A</v>
          </cell>
          <cell r="J1611" t="e">
            <v>#N/A</v>
          </cell>
          <cell r="L1611" t="e">
            <v>#N/A</v>
          </cell>
        </row>
        <row r="1612">
          <cell r="A1612">
            <v>10282</v>
          </cell>
          <cell r="C1612">
            <v>2</v>
          </cell>
          <cell r="E1612" t="e">
            <v>#N/A</v>
          </cell>
          <cell r="H1612" t="e">
            <v>#N/A</v>
          </cell>
          <cell r="I1612" t="e">
            <v>#N/A</v>
          </cell>
          <cell r="J1612" t="e">
            <v>#N/A</v>
          </cell>
          <cell r="L1612" t="e">
            <v>#N/A</v>
          </cell>
        </row>
        <row r="1613">
          <cell r="A1613">
            <v>10283</v>
          </cell>
          <cell r="C1613">
            <v>3</v>
          </cell>
          <cell r="E1613" t="e">
            <v>#N/A</v>
          </cell>
          <cell r="H1613" t="e">
            <v>#N/A</v>
          </cell>
          <cell r="I1613" t="e">
            <v>#N/A</v>
          </cell>
          <cell r="J1613" t="e">
            <v>#N/A</v>
          </cell>
          <cell r="L1613" t="e">
            <v>#N/A</v>
          </cell>
        </row>
        <row r="1614">
          <cell r="A1614">
            <v>10284</v>
          </cell>
          <cell r="C1614">
            <v>4</v>
          </cell>
          <cell r="E1614" t="e">
            <v>#N/A</v>
          </cell>
          <cell r="H1614" t="e">
            <v>#N/A</v>
          </cell>
          <cell r="I1614" t="e">
            <v>#N/A</v>
          </cell>
          <cell r="J1614" t="e">
            <v>#N/A</v>
          </cell>
          <cell r="L1614" t="e">
            <v>#N/A</v>
          </cell>
        </row>
        <row r="1615">
          <cell r="A1615">
            <v>10285</v>
          </cell>
          <cell r="C1615">
            <v>5</v>
          </cell>
          <cell r="E1615" t="e">
            <v>#N/A</v>
          </cell>
          <cell r="H1615" t="e">
            <v>#N/A</v>
          </cell>
          <cell r="I1615" t="e">
            <v>#N/A</v>
          </cell>
          <cell r="J1615" t="e">
            <v>#N/A</v>
          </cell>
          <cell r="L1615" t="e">
            <v>#N/A</v>
          </cell>
        </row>
        <row r="1616">
          <cell r="A1616">
            <v>10286</v>
          </cell>
          <cell r="C1616">
            <v>6</v>
          </cell>
          <cell r="E1616" t="e">
            <v>#N/A</v>
          </cell>
          <cell r="H1616" t="e">
            <v>#N/A</v>
          </cell>
          <cell r="I1616" t="e">
            <v>#N/A</v>
          </cell>
          <cell r="J1616" t="e">
            <v>#N/A</v>
          </cell>
          <cell r="L1616" t="e">
            <v>#N/A</v>
          </cell>
        </row>
        <row r="1617">
          <cell r="A1617">
            <v>10287</v>
          </cell>
          <cell r="C1617">
            <v>7</v>
          </cell>
          <cell r="E1617" t="e">
            <v>#N/A</v>
          </cell>
          <cell r="H1617" t="e">
            <v>#N/A</v>
          </cell>
          <cell r="I1617" t="e">
            <v>#N/A</v>
          </cell>
          <cell r="J1617" t="e">
            <v>#N/A</v>
          </cell>
          <cell r="L1617" t="e">
            <v>#N/A</v>
          </cell>
        </row>
        <row r="1618">
          <cell r="L1618" t="e">
            <v>#N/A</v>
          </cell>
        </row>
        <row r="1619">
          <cell r="C1619" t="str">
            <v>B.</v>
          </cell>
          <cell r="E1619" t="str">
            <v>Bahan-bahan</v>
          </cell>
        </row>
        <row r="1620">
          <cell r="A1620">
            <v>10281</v>
          </cell>
          <cell r="C1620">
            <v>1</v>
          </cell>
          <cell r="E1620" t="e">
            <v>#N/A</v>
          </cell>
          <cell r="H1620" t="e">
            <v>#N/A</v>
          </cell>
          <cell r="I1620" t="e">
            <v>#N/A</v>
          </cell>
          <cell r="J1620" t="e">
            <v>#N/A</v>
          </cell>
          <cell r="L1620" t="e">
            <v>#N/A</v>
          </cell>
        </row>
        <row r="1621">
          <cell r="A1621">
            <v>10282</v>
          </cell>
          <cell r="C1621">
            <v>2</v>
          </cell>
          <cell r="E1621" t="e">
            <v>#N/A</v>
          </cell>
          <cell r="H1621" t="e">
            <v>#N/A</v>
          </cell>
          <cell r="I1621" t="e">
            <v>#N/A</v>
          </cell>
          <cell r="J1621" t="e">
            <v>#N/A</v>
          </cell>
          <cell r="L1621" t="e">
            <v>#N/A</v>
          </cell>
        </row>
        <row r="1622">
          <cell r="A1622">
            <v>10283</v>
          </cell>
          <cell r="C1622">
            <v>3</v>
          </cell>
          <cell r="E1622" t="e">
            <v>#N/A</v>
          </cell>
          <cell r="H1622" t="e">
            <v>#N/A</v>
          </cell>
          <cell r="I1622" t="e">
            <v>#N/A</v>
          </cell>
          <cell r="J1622" t="e">
            <v>#N/A</v>
          </cell>
          <cell r="L1622" t="e">
            <v>#N/A</v>
          </cell>
        </row>
        <row r="1623">
          <cell r="A1623">
            <v>10284</v>
          </cell>
          <cell r="C1623">
            <v>4</v>
          </cell>
          <cell r="E1623" t="e">
            <v>#N/A</v>
          </cell>
          <cell r="H1623" t="e">
            <v>#N/A</v>
          </cell>
          <cell r="I1623" t="e">
            <v>#N/A</v>
          </cell>
          <cell r="J1623" t="e">
            <v>#N/A</v>
          </cell>
          <cell r="L1623" t="e">
            <v>#N/A</v>
          </cell>
        </row>
        <row r="1624">
          <cell r="A1624">
            <v>10285</v>
          </cell>
          <cell r="C1624">
            <v>5</v>
          </cell>
          <cell r="E1624" t="e">
            <v>#N/A</v>
          </cell>
          <cell r="H1624" t="e">
            <v>#N/A</v>
          </cell>
          <cell r="I1624" t="e">
            <v>#N/A</v>
          </cell>
          <cell r="J1624" t="e">
            <v>#N/A</v>
          </cell>
          <cell r="L1624" t="e">
            <v>#N/A</v>
          </cell>
        </row>
        <row r="1625">
          <cell r="A1625">
            <v>10286</v>
          </cell>
          <cell r="C1625">
            <v>6</v>
          </cell>
          <cell r="E1625" t="e">
            <v>#N/A</v>
          </cell>
          <cell r="H1625" t="e">
            <v>#N/A</v>
          </cell>
          <cell r="I1625" t="e">
            <v>#N/A</v>
          </cell>
          <cell r="J1625" t="e">
            <v>#N/A</v>
          </cell>
          <cell r="L1625" t="e">
            <v>#N/A</v>
          </cell>
        </row>
        <row r="1626">
          <cell r="A1626">
            <v>10287</v>
          </cell>
          <cell r="C1626">
            <v>7</v>
          </cell>
          <cell r="E1626" t="e">
            <v>#N/A</v>
          </cell>
          <cell r="H1626" t="e">
            <v>#N/A</v>
          </cell>
          <cell r="I1626" t="e">
            <v>#N/A</v>
          </cell>
          <cell r="J1626" t="e">
            <v>#N/A</v>
          </cell>
          <cell r="L1626" t="e">
            <v>#N/A</v>
          </cell>
        </row>
        <row r="1627">
          <cell r="L1627" t="e">
            <v>#N/A</v>
          </cell>
        </row>
        <row r="1628">
          <cell r="C1628" t="str">
            <v>C.</v>
          </cell>
          <cell r="E1628" t="str">
            <v>Peralatan + Bahan Bakar</v>
          </cell>
        </row>
        <row r="1629">
          <cell r="A1629">
            <v>10281</v>
          </cell>
          <cell r="C1629">
            <v>1</v>
          </cell>
          <cell r="E1629" t="e">
            <v>#N/A</v>
          </cell>
          <cell r="H1629" t="e">
            <v>#N/A</v>
          </cell>
          <cell r="I1629" t="e">
            <v>#N/A</v>
          </cell>
          <cell r="J1629" t="e">
            <v>#N/A</v>
          </cell>
          <cell r="L1629" t="e">
            <v>#N/A</v>
          </cell>
        </row>
        <row r="1630">
          <cell r="A1630">
            <v>10282</v>
          </cell>
          <cell r="C1630">
            <v>2</v>
          </cell>
          <cell r="E1630" t="e">
            <v>#N/A</v>
          </cell>
          <cell r="H1630" t="e">
            <v>#N/A</v>
          </cell>
          <cell r="I1630" t="e">
            <v>#N/A</v>
          </cell>
          <cell r="J1630" t="e">
            <v>#N/A</v>
          </cell>
          <cell r="L1630" t="e">
            <v>#N/A</v>
          </cell>
        </row>
        <row r="1631">
          <cell r="A1631">
            <v>10283</v>
          </cell>
          <cell r="C1631">
            <v>3</v>
          </cell>
          <cell r="E1631" t="e">
            <v>#N/A</v>
          </cell>
          <cell r="H1631" t="e">
            <v>#N/A</v>
          </cell>
          <cell r="I1631" t="e">
            <v>#N/A</v>
          </cell>
          <cell r="J1631" t="e">
            <v>#N/A</v>
          </cell>
          <cell r="L1631" t="e">
            <v>#N/A</v>
          </cell>
        </row>
        <row r="1632">
          <cell r="A1632">
            <v>10284</v>
          </cell>
          <cell r="C1632">
            <v>4</v>
          </cell>
          <cell r="E1632" t="e">
            <v>#N/A</v>
          </cell>
          <cell r="H1632" t="e">
            <v>#N/A</v>
          </cell>
          <cell r="I1632" t="e">
            <v>#N/A</v>
          </cell>
          <cell r="J1632" t="e">
            <v>#N/A</v>
          </cell>
          <cell r="L1632" t="e">
            <v>#N/A</v>
          </cell>
        </row>
        <row r="1633">
          <cell r="A1633">
            <v>10285</v>
          </cell>
          <cell r="C1633">
            <v>5</v>
          </cell>
          <cell r="E1633" t="e">
            <v>#N/A</v>
          </cell>
          <cell r="H1633" t="e">
            <v>#N/A</v>
          </cell>
          <cell r="I1633" t="e">
            <v>#N/A</v>
          </cell>
          <cell r="J1633" t="e">
            <v>#N/A</v>
          </cell>
          <cell r="L1633" t="e">
            <v>#N/A</v>
          </cell>
        </row>
        <row r="1634">
          <cell r="A1634">
            <v>10286</v>
          </cell>
          <cell r="C1634">
            <v>6</v>
          </cell>
          <cell r="E1634" t="e">
            <v>#N/A</v>
          </cell>
          <cell r="H1634" t="e">
            <v>#N/A</v>
          </cell>
          <cell r="I1634" t="e">
            <v>#N/A</v>
          </cell>
          <cell r="J1634" t="e">
            <v>#N/A</v>
          </cell>
          <cell r="L1634" t="e">
            <v>#N/A</v>
          </cell>
        </row>
        <row r="1635">
          <cell r="A1635">
            <v>10287</v>
          </cell>
          <cell r="C1635">
            <v>7</v>
          </cell>
          <cell r="E1635" t="e">
            <v>#N/A</v>
          </cell>
          <cell r="H1635" t="e">
            <v>#N/A</v>
          </cell>
          <cell r="I1635" t="e">
            <v>#N/A</v>
          </cell>
          <cell r="J1635" t="e">
            <v>#N/A</v>
          </cell>
          <cell r="L1635" t="e">
            <v>#N/A</v>
          </cell>
        </row>
        <row r="1636">
          <cell r="L1636" t="e">
            <v>#N/A</v>
          </cell>
        </row>
        <row r="1638">
          <cell r="C1638" t="str">
            <v>D.</v>
          </cell>
          <cell r="E1638" t="str">
            <v>Jumlah ( A + B + C )</v>
          </cell>
          <cell r="L1638" t="e">
            <v>#N/A</v>
          </cell>
        </row>
        <row r="1639">
          <cell r="C1639" t="str">
            <v>E.</v>
          </cell>
          <cell r="E1639" t="str">
            <v>Biaya Umum dan Keuntungan (</v>
          </cell>
          <cell r="H1639">
            <v>0</v>
          </cell>
          <cell r="I1639" t="str">
            <v>% x D )</v>
          </cell>
          <cell r="L1639" t="e">
            <v>#N/A</v>
          </cell>
        </row>
        <row r="1640">
          <cell r="A1640" t="e">
            <v>#N/A</v>
          </cell>
          <cell r="C1640" t="str">
            <v>F.</v>
          </cell>
          <cell r="E1640" t="str">
            <v>Harga Satuan</v>
          </cell>
          <cell r="G1640" t="str">
            <v>( D + E )</v>
          </cell>
          <cell r="L1640" t="e">
            <v>#N/A</v>
          </cell>
        </row>
        <row r="1642">
          <cell r="K1642">
            <v>0</v>
          </cell>
        </row>
        <row r="1643">
          <cell r="K1643">
            <v>0</v>
          </cell>
        </row>
        <row r="1644">
          <cell r="J1644" t="str">
            <v>Jakarta, 18 September 2003</v>
          </cell>
        </row>
        <row r="1645">
          <cell r="J1645" t="str">
            <v>PT. BRANTAS ABIPRAYA (Persero)</v>
          </cell>
        </row>
        <row r="1652">
          <cell r="J1652" t="str">
            <v>H. SOETRISNO ARIFIN ME,MM</v>
          </cell>
        </row>
        <row r="1653">
          <cell r="J1653" t="str">
            <v>Direktur Operasi Wilayah II</v>
          </cell>
        </row>
        <row r="1654">
          <cell r="A1654">
            <v>29</v>
          </cell>
          <cell r="C1654" t="str">
            <v>LAMPIRAN 2 PENAWARAN</v>
          </cell>
        </row>
        <row r="1655">
          <cell r="C1655" t="str">
            <v>ANALISA HARGA SATUAN MATA PEMBAYARAN UTAMA</v>
          </cell>
        </row>
        <row r="1658">
          <cell r="A1658">
            <v>10290</v>
          </cell>
          <cell r="C1658" t="str">
            <v>NAMA PESERTA LELANG</v>
          </cell>
          <cell r="F1658" t="str">
            <v>:</v>
          </cell>
          <cell r="G1658" t="str">
            <v>PT. BRANTAS ABIPRAYA (Persero)</v>
          </cell>
        </row>
        <row r="1659">
          <cell r="A1659">
            <v>10290</v>
          </cell>
          <cell r="C1659" t="str">
            <v>NO. MATA PEMBAYARAN</v>
          </cell>
          <cell r="F1659" t="str">
            <v>:</v>
          </cell>
          <cell r="G1659" t="e">
            <v>#N/A</v>
          </cell>
        </row>
        <row r="1660">
          <cell r="A1660">
            <v>10290</v>
          </cell>
          <cell r="C1660" t="str">
            <v>JENIS PEKERJAAN</v>
          </cell>
          <cell r="F1660" t="str">
            <v>:</v>
          </cell>
          <cell r="G1660" t="e">
            <v>#N/A</v>
          </cell>
        </row>
        <row r="1661">
          <cell r="A1661">
            <v>10290</v>
          </cell>
          <cell r="C1661" t="str">
            <v>SATUAN PENGUKURAN</v>
          </cell>
          <cell r="F1661" t="str">
            <v>:</v>
          </cell>
          <cell r="G1661" t="e">
            <v>#N/A</v>
          </cell>
        </row>
        <row r="1662">
          <cell r="A1662">
            <v>10290</v>
          </cell>
          <cell r="C1662" t="str">
            <v>PERKIRAAN KUANTITAS</v>
          </cell>
          <cell r="F1662" t="str">
            <v>:</v>
          </cell>
          <cell r="G1662" t="e">
            <v>#N/A</v>
          </cell>
        </row>
        <row r="1663">
          <cell r="C1663" t="str">
            <v>PEKERJAAN</v>
          </cell>
        </row>
        <row r="1664">
          <cell r="A1664">
            <v>10290</v>
          </cell>
          <cell r="C1664" t="str">
            <v>PRODUKSI HARIAN / JAM(*)</v>
          </cell>
          <cell r="F1664" t="str">
            <v>:</v>
          </cell>
          <cell r="G1664" t="e">
            <v>#N/A</v>
          </cell>
          <cell r="H1664" t="str">
            <v>/jam</v>
          </cell>
        </row>
        <row r="1666">
          <cell r="C1666" t="str">
            <v>No.</v>
          </cell>
          <cell r="D1666" t="str">
            <v>Uraian</v>
          </cell>
          <cell r="H1666" t="str">
            <v>Satuan</v>
          </cell>
          <cell r="I1666" t="str">
            <v>Kuantitas</v>
          </cell>
          <cell r="J1666" t="str">
            <v>Biaya Satuan</v>
          </cell>
          <cell r="L1666" t="str">
            <v>Jumlah</v>
          </cell>
        </row>
        <row r="1667">
          <cell r="J1667" t="str">
            <v>(Rp.)</v>
          </cell>
          <cell r="L1667" t="str">
            <v>(Rp./ Satuan)</v>
          </cell>
        </row>
        <row r="1669">
          <cell r="C1669" t="str">
            <v>A.</v>
          </cell>
          <cell r="E1669" t="str">
            <v>Tenaga Kerja</v>
          </cell>
        </row>
        <row r="1670">
          <cell r="A1670">
            <v>10291</v>
          </cell>
          <cell r="C1670">
            <v>1</v>
          </cell>
          <cell r="E1670" t="e">
            <v>#N/A</v>
          </cell>
          <cell r="H1670" t="e">
            <v>#N/A</v>
          </cell>
          <cell r="I1670" t="e">
            <v>#N/A</v>
          </cell>
          <cell r="J1670" t="e">
            <v>#N/A</v>
          </cell>
          <cell r="L1670" t="e">
            <v>#N/A</v>
          </cell>
        </row>
        <row r="1671">
          <cell r="A1671">
            <v>10292</v>
          </cell>
          <cell r="C1671">
            <v>2</v>
          </cell>
          <cell r="E1671" t="e">
            <v>#N/A</v>
          </cell>
          <cell r="H1671" t="e">
            <v>#N/A</v>
          </cell>
          <cell r="I1671" t="e">
            <v>#N/A</v>
          </cell>
          <cell r="J1671" t="e">
            <v>#N/A</v>
          </cell>
          <cell r="L1671" t="e">
            <v>#N/A</v>
          </cell>
        </row>
        <row r="1672">
          <cell r="A1672">
            <v>10293</v>
          </cell>
          <cell r="C1672">
            <v>3</v>
          </cell>
          <cell r="E1672" t="e">
            <v>#N/A</v>
          </cell>
          <cell r="H1672" t="e">
            <v>#N/A</v>
          </cell>
          <cell r="I1672" t="e">
            <v>#N/A</v>
          </cell>
          <cell r="J1672" t="e">
            <v>#N/A</v>
          </cell>
          <cell r="L1672" t="e">
            <v>#N/A</v>
          </cell>
        </row>
        <row r="1673">
          <cell r="A1673">
            <v>10294</v>
          </cell>
          <cell r="C1673">
            <v>4</v>
          </cell>
          <cell r="E1673" t="e">
            <v>#N/A</v>
          </cell>
          <cell r="H1673" t="e">
            <v>#N/A</v>
          </cell>
          <cell r="I1673" t="e">
            <v>#N/A</v>
          </cell>
          <cell r="J1673" t="e">
            <v>#N/A</v>
          </cell>
          <cell r="L1673" t="e">
            <v>#N/A</v>
          </cell>
        </row>
        <row r="1674">
          <cell r="A1674">
            <v>10295</v>
          </cell>
          <cell r="C1674">
            <v>5</v>
          </cell>
          <cell r="E1674" t="e">
            <v>#N/A</v>
          </cell>
          <cell r="H1674" t="e">
            <v>#N/A</v>
          </cell>
          <cell r="I1674" t="e">
            <v>#N/A</v>
          </cell>
          <cell r="J1674" t="e">
            <v>#N/A</v>
          </cell>
          <cell r="L1674" t="e">
            <v>#N/A</v>
          </cell>
        </row>
        <row r="1675">
          <cell r="A1675">
            <v>10296</v>
          </cell>
          <cell r="C1675">
            <v>6</v>
          </cell>
          <cell r="E1675" t="e">
            <v>#N/A</v>
          </cell>
          <cell r="H1675" t="e">
            <v>#N/A</v>
          </cell>
          <cell r="I1675" t="e">
            <v>#N/A</v>
          </cell>
          <cell r="J1675" t="e">
            <v>#N/A</v>
          </cell>
          <cell r="L1675" t="e">
            <v>#N/A</v>
          </cell>
        </row>
        <row r="1676">
          <cell r="A1676">
            <v>10297</v>
          </cell>
          <cell r="C1676">
            <v>7</v>
          </cell>
          <cell r="E1676" t="e">
            <v>#N/A</v>
          </cell>
          <cell r="H1676" t="e">
            <v>#N/A</v>
          </cell>
          <cell r="I1676" t="e">
            <v>#N/A</v>
          </cell>
          <cell r="J1676" t="e">
            <v>#N/A</v>
          </cell>
          <cell r="L1676" t="e">
            <v>#N/A</v>
          </cell>
        </row>
        <row r="1677">
          <cell r="L1677" t="e">
            <v>#N/A</v>
          </cell>
        </row>
        <row r="1678">
          <cell r="C1678" t="str">
            <v>B.</v>
          </cell>
          <cell r="E1678" t="str">
            <v>Bahan-bahan</v>
          </cell>
        </row>
        <row r="1679">
          <cell r="A1679">
            <v>10291</v>
          </cell>
          <cell r="C1679">
            <v>1</v>
          </cell>
          <cell r="E1679" t="e">
            <v>#N/A</v>
          </cell>
          <cell r="H1679" t="e">
            <v>#N/A</v>
          </cell>
          <cell r="I1679" t="e">
            <v>#N/A</v>
          </cell>
          <cell r="J1679" t="e">
            <v>#N/A</v>
          </cell>
          <cell r="L1679" t="e">
            <v>#N/A</v>
          </cell>
        </row>
        <row r="1680">
          <cell r="A1680">
            <v>10292</v>
          </cell>
          <cell r="C1680">
            <v>2</v>
          </cell>
          <cell r="E1680" t="e">
            <v>#N/A</v>
          </cell>
          <cell r="H1680" t="e">
            <v>#N/A</v>
          </cell>
          <cell r="I1680" t="e">
            <v>#N/A</v>
          </cell>
          <cell r="J1680" t="e">
            <v>#N/A</v>
          </cell>
          <cell r="L1680" t="e">
            <v>#N/A</v>
          </cell>
        </row>
        <row r="1681">
          <cell r="A1681">
            <v>10293</v>
          </cell>
          <cell r="C1681">
            <v>3</v>
          </cell>
          <cell r="E1681" t="e">
            <v>#N/A</v>
          </cell>
          <cell r="H1681" t="e">
            <v>#N/A</v>
          </cell>
          <cell r="I1681" t="e">
            <v>#N/A</v>
          </cell>
          <cell r="J1681" t="e">
            <v>#N/A</v>
          </cell>
          <cell r="L1681" t="e">
            <v>#N/A</v>
          </cell>
        </row>
        <row r="1682">
          <cell r="A1682">
            <v>10294</v>
          </cell>
          <cell r="C1682">
            <v>4</v>
          </cell>
          <cell r="E1682" t="e">
            <v>#N/A</v>
          </cell>
          <cell r="H1682" t="e">
            <v>#N/A</v>
          </cell>
          <cell r="I1682" t="e">
            <v>#N/A</v>
          </cell>
          <cell r="J1682" t="e">
            <v>#N/A</v>
          </cell>
          <cell r="L1682" t="e">
            <v>#N/A</v>
          </cell>
        </row>
        <row r="1683">
          <cell r="A1683">
            <v>10295</v>
          </cell>
          <cell r="C1683">
            <v>5</v>
          </cell>
          <cell r="E1683" t="e">
            <v>#N/A</v>
          </cell>
          <cell r="H1683" t="e">
            <v>#N/A</v>
          </cell>
          <cell r="I1683" t="e">
            <v>#N/A</v>
          </cell>
          <cell r="J1683" t="e">
            <v>#N/A</v>
          </cell>
          <cell r="L1683" t="e">
            <v>#N/A</v>
          </cell>
        </row>
        <row r="1684">
          <cell r="A1684">
            <v>10296</v>
          </cell>
          <cell r="C1684">
            <v>6</v>
          </cell>
          <cell r="E1684" t="e">
            <v>#N/A</v>
          </cell>
          <cell r="H1684" t="e">
            <v>#N/A</v>
          </cell>
          <cell r="I1684" t="e">
            <v>#N/A</v>
          </cell>
          <cell r="J1684" t="e">
            <v>#N/A</v>
          </cell>
          <cell r="L1684" t="e">
            <v>#N/A</v>
          </cell>
        </row>
        <row r="1685">
          <cell r="A1685">
            <v>10297</v>
          </cell>
          <cell r="C1685">
            <v>7</v>
          </cell>
          <cell r="E1685" t="e">
            <v>#N/A</v>
          </cell>
          <cell r="H1685" t="e">
            <v>#N/A</v>
          </cell>
          <cell r="I1685" t="e">
            <v>#N/A</v>
          </cell>
          <cell r="J1685" t="e">
            <v>#N/A</v>
          </cell>
          <cell r="L1685" t="e">
            <v>#N/A</v>
          </cell>
        </row>
        <row r="1686">
          <cell r="L1686" t="e">
            <v>#N/A</v>
          </cell>
        </row>
        <row r="1687">
          <cell r="C1687" t="str">
            <v>C.</v>
          </cell>
          <cell r="E1687" t="str">
            <v>Peralatan + Bahan Bakar</v>
          </cell>
        </row>
        <row r="1688">
          <cell r="A1688">
            <v>10291</v>
          </cell>
          <cell r="C1688">
            <v>1</v>
          </cell>
          <cell r="E1688" t="e">
            <v>#N/A</v>
          </cell>
          <cell r="H1688" t="e">
            <v>#N/A</v>
          </cell>
          <cell r="I1688" t="e">
            <v>#N/A</v>
          </cell>
          <cell r="J1688" t="e">
            <v>#N/A</v>
          </cell>
          <cell r="L1688" t="e">
            <v>#N/A</v>
          </cell>
        </row>
        <row r="1689">
          <cell r="A1689">
            <v>10292</v>
          </cell>
          <cell r="C1689">
            <v>2</v>
          </cell>
          <cell r="E1689" t="e">
            <v>#N/A</v>
          </cell>
          <cell r="H1689" t="e">
            <v>#N/A</v>
          </cell>
          <cell r="I1689" t="e">
            <v>#N/A</v>
          </cell>
          <cell r="J1689" t="e">
            <v>#N/A</v>
          </cell>
          <cell r="L1689" t="e">
            <v>#N/A</v>
          </cell>
        </row>
        <row r="1690">
          <cell r="A1690">
            <v>10293</v>
          </cell>
          <cell r="C1690">
            <v>3</v>
          </cell>
          <cell r="E1690" t="e">
            <v>#N/A</v>
          </cell>
          <cell r="H1690" t="e">
            <v>#N/A</v>
          </cell>
          <cell r="I1690" t="e">
            <v>#N/A</v>
          </cell>
          <cell r="J1690" t="e">
            <v>#N/A</v>
          </cell>
          <cell r="L1690" t="e">
            <v>#N/A</v>
          </cell>
        </row>
        <row r="1691">
          <cell r="A1691">
            <v>10294</v>
          </cell>
          <cell r="C1691">
            <v>4</v>
          </cell>
          <cell r="E1691" t="e">
            <v>#N/A</v>
          </cell>
          <cell r="H1691" t="e">
            <v>#N/A</v>
          </cell>
          <cell r="I1691" t="e">
            <v>#N/A</v>
          </cell>
          <cell r="J1691" t="e">
            <v>#N/A</v>
          </cell>
          <cell r="L1691" t="e">
            <v>#N/A</v>
          </cell>
        </row>
        <row r="1692">
          <cell r="A1692">
            <v>10295</v>
          </cell>
          <cell r="C1692">
            <v>5</v>
          </cell>
          <cell r="E1692" t="e">
            <v>#N/A</v>
          </cell>
          <cell r="H1692" t="e">
            <v>#N/A</v>
          </cell>
          <cell r="I1692" t="e">
            <v>#N/A</v>
          </cell>
          <cell r="J1692" t="e">
            <v>#N/A</v>
          </cell>
          <cell r="L1692" t="e">
            <v>#N/A</v>
          </cell>
        </row>
        <row r="1693">
          <cell r="A1693">
            <v>10296</v>
          </cell>
          <cell r="C1693">
            <v>6</v>
          </cell>
          <cell r="E1693" t="e">
            <v>#N/A</v>
          </cell>
          <cell r="H1693" t="e">
            <v>#N/A</v>
          </cell>
          <cell r="I1693" t="e">
            <v>#N/A</v>
          </cell>
          <cell r="J1693" t="e">
            <v>#N/A</v>
          </cell>
          <cell r="L1693" t="e">
            <v>#N/A</v>
          </cell>
        </row>
        <row r="1694">
          <cell r="A1694">
            <v>10297</v>
          </cell>
          <cell r="C1694">
            <v>7</v>
          </cell>
          <cell r="E1694" t="e">
            <v>#N/A</v>
          </cell>
          <cell r="H1694" t="e">
            <v>#N/A</v>
          </cell>
          <cell r="I1694" t="e">
            <v>#N/A</v>
          </cell>
          <cell r="J1694" t="e">
            <v>#N/A</v>
          </cell>
          <cell r="L1694" t="e">
            <v>#N/A</v>
          </cell>
        </row>
        <row r="1695">
          <cell r="L1695" t="e">
            <v>#N/A</v>
          </cell>
        </row>
        <row r="1697">
          <cell r="C1697" t="str">
            <v>D.</v>
          </cell>
          <cell r="E1697" t="str">
            <v>Jumlah ( A + B + C )</v>
          </cell>
          <cell r="L1697" t="e">
            <v>#N/A</v>
          </cell>
        </row>
        <row r="1698">
          <cell r="C1698" t="str">
            <v>E.</v>
          </cell>
          <cell r="E1698" t="str">
            <v>Biaya Umum dan Keuntungan (</v>
          </cell>
          <cell r="H1698">
            <v>0</v>
          </cell>
          <cell r="I1698" t="str">
            <v>% x D )</v>
          </cell>
          <cell r="L1698" t="e">
            <v>#N/A</v>
          </cell>
        </row>
        <row r="1699">
          <cell r="A1699" t="e">
            <v>#N/A</v>
          </cell>
          <cell r="C1699" t="str">
            <v>F.</v>
          </cell>
          <cell r="E1699" t="str">
            <v>Harga Satuan</v>
          </cell>
          <cell r="G1699" t="str">
            <v>( D + E )</v>
          </cell>
          <cell r="L1699" t="e">
            <v>#N/A</v>
          </cell>
        </row>
        <row r="1701">
          <cell r="K1701">
            <v>0</v>
          </cell>
        </row>
        <row r="1702">
          <cell r="K1702">
            <v>0</v>
          </cell>
        </row>
        <row r="1703">
          <cell r="J1703" t="str">
            <v>Jakarta, 18 September 2003</v>
          </cell>
        </row>
        <row r="1704">
          <cell r="J1704" t="str">
            <v>PT. BRANTAS ABIPRAYA (Persero)</v>
          </cell>
        </row>
        <row r="1711">
          <cell r="J1711" t="str">
            <v>H. SOETRISNO ARIFIN ME,MM</v>
          </cell>
        </row>
        <row r="1712">
          <cell r="J1712" t="str">
            <v>Direktur Operasi Wilayah II</v>
          </cell>
        </row>
        <row r="1713">
          <cell r="A1713">
            <v>30</v>
          </cell>
          <cell r="C1713" t="str">
            <v>LAMPIRAN 2 PENAWARAN</v>
          </cell>
        </row>
        <row r="1714">
          <cell r="C1714" t="str">
            <v>ANALISA HARGA SATUAN MATA PEMBAYARAN UTAMA</v>
          </cell>
        </row>
        <row r="1717">
          <cell r="A1717">
            <v>10300</v>
          </cell>
          <cell r="C1717" t="str">
            <v>NAMA PESERTA LELANG</v>
          </cell>
          <cell r="F1717" t="str">
            <v>:</v>
          </cell>
          <cell r="G1717" t="str">
            <v>PT. BRANTAS ABIPRAYA (Persero)</v>
          </cell>
        </row>
        <row r="1718">
          <cell r="A1718">
            <v>10300</v>
          </cell>
          <cell r="C1718" t="str">
            <v>NO. MATA PEMBAYARAN</v>
          </cell>
          <cell r="F1718" t="str">
            <v>:</v>
          </cell>
          <cell r="G1718" t="e">
            <v>#N/A</v>
          </cell>
        </row>
        <row r="1719">
          <cell r="A1719">
            <v>10300</v>
          </cell>
          <cell r="C1719" t="str">
            <v>JENIS PEKERJAAN</v>
          </cell>
          <cell r="F1719" t="str">
            <v>:</v>
          </cell>
          <cell r="G1719" t="e">
            <v>#N/A</v>
          </cell>
        </row>
        <row r="1720">
          <cell r="A1720">
            <v>10300</v>
          </cell>
          <cell r="C1720" t="str">
            <v>SATUAN PENGUKURAN</v>
          </cell>
          <cell r="F1720" t="str">
            <v>:</v>
          </cell>
          <cell r="G1720" t="e">
            <v>#N/A</v>
          </cell>
        </row>
        <row r="1721">
          <cell r="A1721">
            <v>10300</v>
          </cell>
          <cell r="C1721" t="str">
            <v>PERKIRAAN KUANTITAS</v>
          </cell>
          <cell r="F1721" t="str">
            <v>:</v>
          </cell>
          <cell r="G1721" t="e">
            <v>#N/A</v>
          </cell>
        </row>
        <row r="1722">
          <cell r="C1722" t="str">
            <v>PEKERJAAN</v>
          </cell>
        </row>
        <row r="1723">
          <cell r="A1723">
            <v>10300</v>
          </cell>
          <cell r="C1723" t="str">
            <v>PRODUKSI HARIAN / JAM(*)</v>
          </cell>
          <cell r="F1723" t="str">
            <v>:</v>
          </cell>
          <cell r="G1723" t="e">
            <v>#N/A</v>
          </cell>
          <cell r="H1723" t="str">
            <v>/jam</v>
          </cell>
        </row>
        <row r="1725">
          <cell r="C1725" t="str">
            <v>No.</v>
          </cell>
          <cell r="D1725" t="str">
            <v>Uraian</v>
          </cell>
          <cell r="H1725" t="str">
            <v>Satuan</v>
          </cell>
          <cell r="I1725" t="str">
            <v>Kuantitas</v>
          </cell>
          <cell r="J1725" t="str">
            <v>Biaya Satuan</v>
          </cell>
          <cell r="L1725" t="str">
            <v>Jumlah</v>
          </cell>
        </row>
        <row r="1726">
          <cell r="J1726" t="str">
            <v>(Rp.)</v>
          </cell>
          <cell r="L1726" t="str">
            <v>(Rp./ Satuan)</v>
          </cell>
        </row>
        <row r="1728">
          <cell r="C1728" t="str">
            <v>A.</v>
          </cell>
          <cell r="E1728" t="str">
            <v>Tenaga Kerja</v>
          </cell>
        </row>
        <row r="1729">
          <cell r="A1729">
            <v>10301</v>
          </cell>
          <cell r="C1729">
            <v>1</v>
          </cell>
          <cell r="E1729" t="e">
            <v>#N/A</v>
          </cell>
          <cell r="H1729" t="e">
            <v>#N/A</v>
          </cell>
          <cell r="I1729" t="e">
            <v>#N/A</v>
          </cell>
          <cell r="J1729" t="e">
            <v>#N/A</v>
          </cell>
          <cell r="L1729" t="e">
            <v>#N/A</v>
          </cell>
        </row>
        <row r="1730">
          <cell r="A1730">
            <v>10302</v>
          </cell>
          <cell r="C1730">
            <v>2</v>
          </cell>
          <cell r="E1730" t="e">
            <v>#N/A</v>
          </cell>
          <cell r="H1730" t="e">
            <v>#N/A</v>
          </cell>
          <cell r="I1730" t="e">
            <v>#N/A</v>
          </cell>
          <cell r="J1730" t="e">
            <v>#N/A</v>
          </cell>
          <cell r="L1730" t="e">
            <v>#N/A</v>
          </cell>
        </row>
        <row r="1731">
          <cell r="A1731">
            <v>10303</v>
          </cell>
          <cell r="C1731">
            <v>3</v>
          </cell>
          <cell r="E1731" t="e">
            <v>#N/A</v>
          </cell>
          <cell r="H1731" t="e">
            <v>#N/A</v>
          </cell>
          <cell r="I1731" t="e">
            <v>#N/A</v>
          </cell>
          <cell r="J1731" t="e">
            <v>#N/A</v>
          </cell>
          <cell r="L1731" t="e">
            <v>#N/A</v>
          </cell>
        </row>
        <row r="1732">
          <cell r="A1732">
            <v>10304</v>
          </cell>
          <cell r="C1732">
            <v>4</v>
          </cell>
          <cell r="E1732" t="e">
            <v>#N/A</v>
          </cell>
          <cell r="H1732" t="e">
            <v>#N/A</v>
          </cell>
          <cell r="I1732" t="e">
            <v>#N/A</v>
          </cell>
          <cell r="J1732" t="e">
            <v>#N/A</v>
          </cell>
          <cell r="L1732" t="e">
            <v>#N/A</v>
          </cell>
        </row>
        <row r="1733">
          <cell r="A1733">
            <v>10305</v>
          </cell>
          <cell r="C1733">
            <v>5</v>
          </cell>
          <cell r="E1733" t="e">
            <v>#N/A</v>
          </cell>
          <cell r="H1733" t="e">
            <v>#N/A</v>
          </cell>
          <cell r="I1733" t="e">
            <v>#N/A</v>
          </cell>
          <cell r="J1733" t="e">
            <v>#N/A</v>
          </cell>
          <cell r="L1733" t="e">
            <v>#N/A</v>
          </cell>
        </row>
        <row r="1734">
          <cell r="A1734">
            <v>10306</v>
          </cell>
          <cell r="C1734">
            <v>6</v>
          </cell>
          <cell r="E1734" t="e">
            <v>#N/A</v>
          </cell>
          <cell r="H1734" t="e">
            <v>#N/A</v>
          </cell>
          <cell r="I1734" t="e">
            <v>#N/A</v>
          </cell>
          <cell r="J1734" t="e">
            <v>#N/A</v>
          </cell>
          <cell r="L1734" t="e">
            <v>#N/A</v>
          </cell>
        </row>
        <row r="1735">
          <cell r="A1735">
            <v>10307</v>
          </cell>
          <cell r="C1735">
            <v>7</v>
          </cell>
          <cell r="E1735" t="e">
            <v>#N/A</v>
          </cell>
          <cell r="H1735" t="e">
            <v>#N/A</v>
          </cell>
          <cell r="I1735" t="e">
            <v>#N/A</v>
          </cell>
          <cell r="J1735" t="e">
            <v>#N/A</v>
          </cell>
          <cell r="L1735" t="e">
            <v>#N/A</v>
          </cell>
        </row>
        <row r="1736">
          <cell r="L1736" t="e">
            <v>#N/A</v>
          </cell>
        </row>
        <row r="1737">
          <cell r="C1737" t="str">
            <v>B.</v>
          </cell>
          <cell r="E1737" t="str">
            <v>Bahan-bahan</v>
          </cell>
        </row>
        <row r="1738">
          <cell r="A1738">
            <v>10301</v>
          </cell>
          <cell r="C1738">
            <v>1</v>
          </cell>
          <cell r="E1738" t="e">
            <v>#N/A</v>
          </cell>
          <cell r="H1738" t="e">
            <v>#N/A</v>
          </cell>
          <cell r="I1738" t="e">
            <v>#N/A</v>
          </cell>
          <cell r="J1738" t="e">
            <v>#N/A</v>
          </cell>
          <cell r="L1738" t="e">
            <v>#N/A</v>
          </cell>
        </row>
        <row r="1739">
          <cell r="A1739">
            <v>10302</v>
          </cell>
          <cell r="C1739">
            <v>2</v>
          </cell>
          <cell r="E1739" t="e">
            <v>#N/A</v>
          </cell>
          <cell r="H1739" t="e">
            <v>#N/A</v>
          </cell>
          <cell r="I1739" t="e">
            <v>#N/A</v>
          </cell>
          <cell r="J1739" t="e">
            <v>#N/A</v>
          </cell>
          <cell r="L1739" t="e">
            <v>#N/A</v>
          </cell>
        </row>
        <row r="1740">
          <cell r="A1740">
            <v>10303</v>
          </cell>
          <cell r="C1740">
            <v>3</v>
          </cell>
          <cell r="E1740" t="e">
            <v>#N/A</v>
          </cell>
          <cell r="H1740" t="e">
            <v>#N/A</v>
          </cell>
          <cell r="I1740" t="e">
            <v>#N/A</v>
          </cell>
          <cell r="J1740" t="e">
            <v>#N/A</v>
          </cell>
          <cell r="L1740" t="e">
            <v>#N/A</v>
          </cell>
        </row>
        <row r="1741">
          <cell r="A1741">
            <v>10304</v>
          </cell>
          <cell r="C1741">
            <v>4</v>
          </cell>
          <cell r="E1741" t="e">
            <v>#N/A</v>
          </cell>
          <cell r="H1741" t="e">
            <v>#N/A</v>
          </cell>
          <cell r="I1741" t="e">
            <v>#N/A</v>
          </cell>
          <cell r="J1741" t="e">
            <v>#N/A</v>
          </cell>
          <cell r="L1741" t="e">
            <v>#N/A</v>
          </cell>
        </row>
        <row r="1742">
          <cell r="A1742">
            <v>10305</v>
          </cell>
          <cell r="C1742">
            <v>5</v>
          </cell>
          <cell r="E1742" t="e">
            <v>#N/A</v>
          </cell>
          <cell r="H1742" t="e">
            <v>#N/A</v>
          </cell>
          <cell r="I1742" t="e">
            <v>#N/A</v>
          </cell>
          <cell r="J1742" t="e">
            <v>#N/A</v>
          </cell>
          <cell r="L1742" t="e">
            <v>#N/A</v>
          </cell>
        </row>
        <row r="1743">
          <cell r="A1743">
            <v>10306</v>
          </cell>
          <cell r="C1743">
            <v>6</v>
          </cell>
          <cell r="E1743" t="e">
            <v>#N/A</v>
          </cell>
          <cell r="H1743" t="e">
            <v>#N/A</v>
          </cell>
          <cell r="I1743" t="e">
            <v>#N/A</v>
          </cell>
          <cell r="J1743" t="e">
            <v>#N/A</v>
          </cell>
          <cell r="L1743" t="e">
            <v>#N/A</v>
          </cell>
        </row>
        <row r="1744">
          <cell r="A1744">
            <v>10307</v>
          </cell>
          <cell r="C1744">
            <v>7</v>
          </cell>
          <cell r="E1744" t="e">
            <v>#N/A</v>
          </cell>
          <cell r="H1744" t="e">
            <v>#N/A</v>
          </cell>
          <cell r="I1744" t="e">
            <v>#N/A</v>
          </cell>
          <cell r="J1744" t="e">
            <v>#N/A</v>
          </cell>
          <cell r="L1744" t="e">
            <v>#N/A</v>
          </cell>
        </row>
        <row r="1745">
          <cell r="L1745" t="e">
            <v>#N/A</v>
          </cell>
        </row>
        <row r="1746">
          <cell r="C1746" t="str">
            <v>C.</v>
          </cell>
          <cell r="E1746" t="str">
            <v>Peralatan + Bahan Bakar</v>
          </cell>
        </row>
        <row r="1747">
          <cell r="A1747">
            <v>10301</v>
          </cell>
          <cell r="C1747">
            <v>1</v>
          </cell>
          <cell r="E1747" t="e">
            <v>#N/A</v>
          </cell>
          <cell r="H1747" t="e">
            <v>#N/A</v>
          </cell>
          <cell r="I1747" t="e">
            <v>#N/A</v>
          </cell>
          <cell r="J1747" t="e">
            <v>#N/A</v>
          </cell>
          <cell r="L1747" t="e">
            <v>#N/A</v>
          </cell>
        </row>
        <row r="1748">
          <cell r="A1748">
            <v>10302</v>
          </cell>
          <cell r="C1748">
            <v>2</v>
          </cell>
          <cell r="E1748" t="e">
            <v>#N/A</v>
          </cell>
          <cell r="H1748" t="e">
            <v>#N/A</v>
          </cell>
          <cell r="I1748" t="e">
            <v>#N/A</v>
          </cell>
          <cell r="J1748" t="e">
            <v>#N/A</v>
          </cell>
          <cell r="L1748" t="e">
            <v>#N/A</v>
          </cell>
        </row>
        <row r="1749">
          <cell r="A1749">
            <v>10303</v>
          </cell>
          <cell r="C1749">
            <v>3</v>
          </cell>
          <cell r="E1749" t="e">
            <v>#N/A</v>
          </cell>
          <cell r="H1749" t="e">
            <v>#N/A</v>
          </cell>
          <cell r="I1749" t="e">
            <v>#N/A</v>
          </cell>
          <cell r="J1749" t="e">
            <v>#N/A</v>
          </cell>
          <cell r="L1749" t="e">
            <v>#N/A</v>
          </cell>
        </row>
        <row r="1750">
          <cell r="A1750">
            <v>10304</v>
          </cell>
          <cell r="C1750">
            <v>4</v>
          </cell>
          <cell r="E1750" t="e">
            <v>#N/A</v>
          </cell>
          <cell r="H1750" t="e">
            <v>#N/A</v>
          </cell>
          <cell r="I1750" t="e">
            <v>#N/A</v>
          </cell>
          <cell r="J1750" t="e">
            <v>#N/A</v>
          </cell>
          <cell r="L1750" t="e">
            <v>#N/A</v>
          </cell>
        </row>
        <row r="1751">
          <cell r="A1751">
            <v>10305</v>
          </cell>
          <cell r="C1751">
            <v>5</v>
          </cell>
          <cell r="E1751" t="e">
            <v>#N/A</v>
          </cell>
          <cell r="H1751" t="e">
            <v>#N/A</v>
          </cell>
          <cell r="I1751" t="e">
            <v>#N/A</v>
          </cell>
          <cell r="J1751" t="e">
            <v>#N/A</v>
          </cell>
          <cell r="L1751" t="e">
            <v>#N/A</v>
          </cell>
        </row>
        <row r="1752">
          <cell r="A1752">
            <v>10306</v>
          </cell>
          <cell r="C1752">
            <v>6</v>
          </cell>
          <cell r="E1752" t="e">
            <v>#N/A</v>
          </cell>
          <cell r="H1752" t="e">
            <v>#N/A</v>
          </cell>
          <cell r="I1752" t="e">
            <v>#N/A</v>
          </cell>
          <cell r="J1752" t="e">
            <v>#N/A</v>
          </cell>
          <cell r="L1752" t="e">
            <v>#N/A</v>
          </cell>
        </row>
        <row r="1753">
          <cell r="A1753">
            <v>10307</v>
          </cell>
          <cell r="C1753">
            <v>7</v>
          </cell>
          <cell r="E1753" t="e">
            <v>#N/A</v>
          </cell>
          <cell r="H1753" t="e">
            <v>#N/A</v>
          </cell>
          <cell r="I1753" t="e">
            <v>#N/A</v>
          </cell>
          <cell r="J1753" t="e">
            <v>#N/A</v>
          </cell>
          <cell r="L1753" t="e">
            <v>#N/A</v>
          </cell>
        </row>
        <row r="1754">
          <cell r="L1754" t="e">
            <v>#N/A</v>
          </cell>
        </row>
        <row r="1756">
          <cell r="C1756" t="str">
            <v>D.</v>
          </cell>
          <cell r="E1756" t="str">
            <v>Jumlah ( A + B + C )</v>
          </cell>
          <cell r="L1756" t="e">
            <v>#N/A</v>
          </cell>
        </row>
        <row r="1757">
          <cell r="C1757" t="str">
            <v>E.</v>
          </cell>
          <cell r="E1757" t="str">
            <v>Biaya Umum dan Keuntungan (</v>
          </cell>
          <cell r="H1757">
            <v>0</v>
          </cell>
          <cell r="I1757" t="str">
            <v>% x D )</v>
          </cell>
          <cell r="L1757" t="e">
            <v>#N/A</v>
          </cell>
        </row>
        <row r="1758">
          <cell r="A1758" t="e">
            <v>#N/A</v>
          </cell>
          <cell r="C1758" t="str">
            <v>F.</v>
          </cell>
          <cell r="E1758" t="str">
            <v>Harga Satuan</v>
          </cell>
          <cell r="G1758" t="str">
            <v>( D + E )</v>
          </cell>
          <cell r="L1758" t="e">
            <v>#N/A</v>
          </cell>
        </row>
        <row r="1760">
          <cell r="K1760">
            <v>0</v>
          </cell>
        </row>
        <row r="1761">
          <cell r="K1761">
            <v>0</v>
          </cell>
        </row>
        <row r="1762">
          <cell r="J1762" t="str">
            <v>Jakarta, 18 September 2003</v>
          </cell>
        </row>
        <row r="1763">
          <cell r="J1763" t="str">
            <v>PT. BRANTAS ABIPRAYA (Persero)</v>
          </cell>
        </row>
        <row r="1770">
          <cell r="J1770" t="str">
            <v>H. SOETRISNO ARIFIN ME,MM</v>
          </cell>
        </row>
        <row r="1771">
          <cell r="J1771" t="str">
            <v>Direktur Operasi Wilayah II</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2)"/>
      <sheetName val="volume"/>
      <sheetName val="nota (2)"/>
      <sheetName val="rka"/>
      <sheetName val="orgi"/>
      <sheetName val="cros"/>
      <sheetName val="DK"/>
      <sheetName val="daf-lokasi"/>
      <sheetName val="bahan"/>
      <sheetName val="ANALISA"/>
      <sheetName val="SAMPUL"/>
      <sheetName val="lk"/>
      <sheetName val="NOTA"/>
      <sheetName val="himpunan"/>
      <sheetName val="grafik"/>
      <sheetName val="SCED"/>
      <sheetName val="Basic Price"/>
      <sheetName val="Analisa Quarry"/>
      <sheetName val="Peralatan"/>
      <sheetName val="sket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9">
          <cell r="G149">
            <v>416417.75999999989</v>
          </cell>
        </row>
        <row r="150">
          <cell r="G150">
            <v>112711.50000000001</v>
          </cell>
        </row>
        <row r="151">
          <cell r="G151">
            <v>13200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4-Basic Price-Upah"/>
      <sheetName val="Sheet3"/>
      <sheetName val=" drainase 4 lajur sekmen I"/>
      <sheetName val="smk3 (2)"/>
      <sheetName val="BOx "/>
      <sheetName val="Slab-Culvert"/>
      <sheetName val="vol.Aspal"/>
      <sheetName val="Sampul "/>
      <sheetName val="Analisa K3"/>
      <sheetName val="Agg A"/>
      <sheetName val="Agg B dan S"/>
      <sheetName val="Agg C"/>
      <sheetName val="Agg S"/>
      <sheetName val="Agg B1"/>
      <sheetName val="Agg Halus &amp; Kasar"/>
      <sheetName val="Agg  CBR 60"/>
      <sheetName val="Informasi"/>
      <sheetName val="4-Analisa Quarry"/>
      <sheetName val="Informasi (2)"/>
      <sheetName val="DISCLAIMER"/>
      <sheetName val="Rekap"/>
      <sheetName val="%"/>
      <sheetName val="MAJOR"/>
      <sheetName val="Lalu Lintas"/>
      <sheetName val="Harga Alat"/>
      <sheetName val="Anl. Alat"/>
      <sheetName val="bow"/>
      <sheetName val="Mobilisasi"/>
      <sheetName val="4-Basic Price"/>
      <sheetName val="Perhitungan Mobilisasi Alat"/>
      <sheetName val="4-Formulir harga bahan"/>
      <sheetName val="Quantity"/>
      <sheetName val="BOQ"/>
      <sheetName val="Rekapitulasi"/>
      <sheetName val="terbilang"/>
      <sheetName val="Perhit. Quantity"/>
      <sheetName val="smk3"/>
      <sheetName val="D1"/>
      <sheetName val="D2"/>
      <sheetName val="D3"/>
      <sheetName val="D4"/>
      <sheetName val="D5"/>
      <sheetName val="D6"/>
      <sheetName val="D7 (4)"/>
      <sheetName val="D7"/>
      <sheetName val="D8"/>
      <sheetName val="D9"/>
      <sheetName val="D10"/>
      <sheetName val="D10 LS-Rutin"/>
      <sheetName val="D 8 (1)"/>
      <sheetName val="D 8 (2)"/>
      <sheetName val="D 8 (3)"/>
      <sheetName val="Jembatan Sementara (2)"/>
      <sheetName val="D10 Kuantitas"/>
      <sheetName val="D10 Analisa HSP"/>
      <sheetName val="Sheet1"/>
      <sheetName val="rutin jl.1"/>
      <sheetName val="rutin Jl.2"/>
      <sheetName val="rutin jl.3"/>
      <sheetName val="Latasir"/>
      <sheetName val="SKH10.1(1)"/>
      <sheetName val="SKH10.1(3)"/>
      <sheetName val="SKH10.1(5)"/>
      <sheetName val="SKH10.1(6)"/>
      <sheetName val="skh10.1(10)"/>
      <sheetName val="SKH10.1(13)"/>
      <sheetName val="SKH10.1(17)"/>
      <sheetName val="slurry seal"/>
    </sheetNames>
    <sheetDataSet>
      <sheetData sheetId="0" refreshError="1"/>
      <sheetData sheetId="1">
        <row r="8">
          <cell r="I8">
            <v>12900</v>
          </cell>
        </row>
        <row r="10">
          <cell r="I10">
            <v>21800</v>
          </cell>
        </row>
        <row r="12">
          <cell r="I12">
            <v>25400</v>
          </cell>
        </row>
        <row r="14">
          <cell r="I14">
            <v>24000</v>
          </cell>
        </row>
        <row r="16">
          <cell r="I16">
            <v>18100</v>
          </cell>
        </row>
        <row r="22">
          <cell r="I22">
            <v>22900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4">
          <cell r="H34">
            <v>10</v>
          </cell>
        </row>
        <row r="60">
          <cell r="H60">
            <v>30</v>
          </cell>
        </row>
        <row r="61">
          <cell r="H61">
            <v>40</v>
          </cell>
        </row>
        <row r="62">
          <cell r="H62">
            <v>0.83</v>
          </cell>
        </row>
      </sheetData>
      <sheetData sheetId="18"/>
      <sheetData sheetId="19" refreshError="1"/>
      <sheetData sheetId="20" refreshError="1"/>
      <sheetData sheetId="21">
        <row r="31">
          <cell r="T31">
            <v>4694297000</v>
          </cell>
        </row>
      </sheetData>
      <sheetData sheetId="22" refreshError="1"/>
      <sheetData sheetId="23" refreshError="1"/>
      <sheetData sheetId="24" refreshError="1"/>
      <sheetData sheetId="25">
        <row r="83">
          <cell r="AB83">
            <v>30000</v>
          </cell>
        </row>
      </sheetData>
      <sheetData sheetId="26">
        <row r="52">
          <cell r="I52">
            <v>8910541.0700000003</v>
          </cell>
        </row>
        <row r="117">
          <cell r="I117">
            <v>1229141.1600000001</v>
          </cell>
        </row>
        <row r="183">
          <cell r="I183">
            <v>86175.92</v>
          </cell>
        </row>
        <row r="249">
          <cell r="I249">
            <v>1167289.74</v>
          </cell>
        </row>
        <row r="314">
          <cell r="I314">
            <v>293455.14</v>
          </cell>
        </row>
        <row r="379">
          <cell r="I379">
            <v>215071.1</v>
          </cell>
        </row>
        <row r="444">
          <cell r="I444">
            <v>847555.74</v>
          </cell>
        </row>
        <row r="509">
          <cell r="I509">
            <v>446288.31</v>
          </cell>
        </row>
        <row r="574">
          <cell r="I574">
            <v>805060.7</v>
          </cell>
        </row>
        <row r="639">
          <cell r="I639">
            <v>957786.72</v>
          </cell>
        </row>
        <row r="704">
          <cell r="I704">
            <v>717123.89</v>
          </cell>
        </row>
        <row r="769">
          <cell r="I769">
            <v>704763.24</v>
          </cell>
        </row>
        <row r="899">
          <cell r="I899">
            <v>344375.59</v>
          </cell>
        </row>
        <row r="963">
          <cell r="I963">
            <v>767157.21</v>
          </cell>
        </row>
        <row r="1028">
          <cell r="I1028">
            <v>375163.05999999994</v>
          </cell>
        </row>
        <row r="1093">
          <cell r="I1093">
            <v>635081.08000000007</v>
          </cell>
        </row>
        <row r="1158">
          <cell r="I1158">
            <v>581106.94999999995</v>
          </cell>
        </row>
        <row r="1223">
          <cell r="I1223">
            <v>556710.79</v>
          </cell>
        </row>
        <row r="1288">
          <cell r="I1288">
            <v>75396.36</v>
          </cell>
        </row>
        <row r="1353">
          <cell r="I1353">
            <v>1269571.26</v>
          </cell>
        </row>
        <row r="1418">
          <cell r="I1418">
            <v>69613.06</v>
          </cell>
        </row>
        <row r="1483">
          <cell r="I1483">
            <v>457622.4</v>
          </cell>
        </row>
        <row r="1548">
          <cell r="I1548">
            <v>119657.53</v>
          </cell>
        </row>
        <row r="1613">
          <cell r="I1613">
            <v>68466.55</v>
          </cell>
        </row>
        <row r="1678">
          <cell r="I1678">
            <v>54290.87</v>
          </cell>
        </row>
        <row r="1743">
          <cell r="I1743">
            <v>1853426.3</v>
          </cell>
        </row>
        <row r="1808">
          <cell r="I1808">
            <v>488302.3</v>
          </cell>
        </row>
        <row r="1873">
          <cell r="I1873">
            <v>776117.45</v>
          </cell>
        </row>
        <row r="1938">
          <cell r="I1938">
            <v>378465.83999999997</v>
          </cell>
        </row>
        <row r="2003">
          <cell r="I2003">
            <v>643472.98</v>
          </cell>
        </row>
        <row r="2068">
          <cell r="I2068">
            <v>186410.87</v>
          </cell>
        </row>
        <row r="2134">
          <cell r="I2134">
            <v>1623633.87</v>
          </cell>
        </row>
        <row r="2200">
          <cell r="I2200">
            <v>66746.05</v>
          </cell>
        </row>
        <row r="2265">
          <cell r="I2265">
            <v>216830.53</v>
          </cell>
        </row>
        <row r="2332">
          <cell r="I2332">
            <v>769854.6</v>
          </cell>
        </row>
        <row r="2398">
          <cell r="I2398">
            <v>352189.2</v>
          </cell>
        </row>
        <row r="2464">
          <cell r="I2464">
            <v>2053201.85</v>
          </cell>
        </row>
        <row r="2530">
          <cell r="I2530">
            <v>3511664.78</v>
          </cell>
        </row>
        <row r="2596">
          <cell r="I2596">
            <v>2086447.16</v>
          </cell>
        </row>
        <row r="2662">
          <cell r="I2662">
            <v>739643.77</v>
          </cell>
        </row>
        <row r="2730">
          <cell r="I2730">
            <v>607518.38</v>
          </cell>
        </row>
        <row r="2796">
          <cell r="I2796">
            <v>723164.28</v>
          </cell>
        </row>
        <row r="2862">
          <cell r="I2862">
            <v>883481.33</v>
          </cell>
        </row>
        <row r="2928">
          <cell r="I2928">
            <v>1213146.05</v>
          </cell>
        </row>
        <row r="2994">
          <cell r="I2994">
            <v>831921.75</v>
          </cell>
        </row>
        <row r="3060">
          <cell r="I3060">
            <v>782321.75</v>
          </cell>
        </row>
        <row r="3126">
          <cell r="I3126">
            <v>125533.03</v>
          </cell>
        </row>
        <row r="3192">
          <cell r="I3192">
            <v>73244.14</v>
          </cell>
        </row>
        <row r="3258">
          <cell r="I3258">
            <v>962171.83</v>
          </cell>
        </row>
        <row r="3324">
          <cell r="I3324">
            <v>856949.96</v>
          </cell>
        </row>
        <row r="3390">
          <cell r="I3390">
            <v>915876.05</v>
          </cell>
        </row>
        <row r="3456">
          <cell r="I3456">
            <v>379660.67</v>
          </cell>
        </row>
        <row r="3523">
          <cell r="I3523">
            <v>86525.56</v>
          </cell>
        </row>
        <row r="3590">
          <cell r="I3590">
            <v>74746.8</v>
          </cell>
        </row>
        <row r="3654">
          <cell r="I3654">
            <v>329206.76</v>
          </cell>
        </row>
        <row r="3720">
          <cell r="I3720">
            <v>419171.46</v>
          </cell>
        </row>
        <row r="3786">
          <cell r="I3786">
            <v>57028.469999999994</v>
          </cell>
        </row>
        <row r="3918">
          <cell r="I3918">
            <v>398970.85000000003</v>
          </cell>
        </row>
        <row r="3984">
          <cell r="I3984">
            <v>1773891.25</v>
          </cell>
        </row>
        <row r="4050">
          <cell r="I4050">
            <v>157042.09</v>
          </cell>
        </row>
        <row r="4116">
          <cell r="I4116">
            <v>386783.9</v>
          </cell>
        </row>
        <row r="4182">
          <cell r="I4182">
            <v>86123.45</v>
          </cell>
        </row>
      </sheetData>
      <sheetData sheetId="27" refreshError="1"/>
      <sheetData sheetId="28" refreshError="1"/>
      <sheetData sheetId="29">
        <row r="8">
          <cell r="F8">
            <v>17920</v>
          </cell>
        </row>
        <row r="257">
          <cell r="F257">
            <v>2000</v>
          </cell>
        </row>
      </sheetData>
      <sheetData sheetId="30" refreshError="1"/>
      <sheetData sheetId="31" refreshError="1"/>
      <sheetData sheetId="32" refreshError="1"/>
      <sheetData sheetId="33">
        <row r="48">
          <cell r="G48">
            <v>43895000</v>
          </cell>
        </row>
      </sheetData>
      <sheetData sheetId="34" refreshError="1"/>
      <sheetData sheetId="35" refreshError="1"/>
      <sheetData sheetId="36" refreshError="1"/>
      <sheetData sheetId="37" refreshError="1"/>
      <sheetData sheetId="38" refreshError="1"/>
      <sheetData sheetId="39">
        <row r="57">
          <cell r="K57">
            <v>153016.22999999998</v>
          </cell>
        </row>
        <row r="127">
          <cell r="K127">
            <v>143543.71</v>
          </cell>
        </row>
        <row r="197">
          <cell r="K197">
            <v>716737.27</v>
          </cell>
        </row>
        <row r="269">
          <cell r="K269">
            <v>278397.69</v>
          </cell>
        </row>
        <row r="353">
          <cell r="K353">
            <v>347255.9</v>
          </cell>
        </row>
        <row r="438">
          <cell r="K438">
            <v>649858.39</v>
          </cell>
        </row>
        <row r="522">
          <cell r="K522">
            <v>1374986.23</v>
          </cell>
        </row>
        <row r="596">
          <cell r="K596">
            <v>1753230.23</v>
          </cell>
        </row>
        <row r="669">
          <cell r="K669">
            <v>2844557</v>
          </cell>
        </row>
        <row r="741">
          <cell r="K741">
            <v>3416506.3099999996</v>
          </cell>
        </row>
        <row r="813">
          <cell r="K813">
            <v>34428050.609999999</v>
          </cell>
        </row>
        <row r="890">
          <cell r="K890">
            <v>3518383.3000000003</v>
          </cell>
        </row>
        <row r="965">
          <cell r="K965">
            <v>26556.560000000001</v>
          </cell>
        </row>
        <row r="1039">
          <cell r="K1039">
            <v>361031</v>
          </cell>
        </row>
        <row r="1115">
          <cell r="K1115">
            <v>2395009</v>
          </cell>
        </row>
        <row r="1199">
          <cell r="K1199">
            <v>3661452</v>
          </cell>
        </row>
        <row r="1276">
          <cell r="K1276">
            <v>1852310</v>
          </cell>
        </row>
        <row r="1353">
          <cell r="K1353">
            <v>2941090</v>
          </cell>
        </row>
        <row r="1431">
          <cell r="K1431">
            <v>1599722</v>
          </cell>
        </row>
        <row r="1503">
          <cell r="K1503">
            <v>287473.91000000003</v>
          </cell>
        </row>
        <row r="1574">
          <cell r="K1574">
            <v>51413.86</v>
          </cell>
        </row>
        <row r="1647">
          <cell r="K1647">
            <v>117111.31999999999</v>
          </cell>
        </row>
      </sheetData>
      <sheetData sheetId="40">
        <row r="56">
          <cell r="K56">
            <v>125721.88</v>
          </cell>
        </row>
        <row r="125">
          <cell r="K125">
            <v>102481.18000000001</v>
          </cell>
        </row>
        <row r="207">
          <cell r="K207">
            <v>97511.03</v>
          </cell>
        </row>
        <row r="276">
          <cell r="K276">
            <v>235073.25000000003</v>
          </cell>
        </row>
        <row r="357">
          <cell r="K357">
            <v>1011650.03</v>
          </cell>
        </row>
        <row r="431">
          <cell r="K431">
            <v>2566275.67</v>
          </cell>
        </row>
        <row r="503">
          <cell r="K503">
            <v>2535069.8800000004</v>
          </cell>
        </row>
        <row r="571">
          <cell r="K571">
            <v>341077.68</v>
          </cell>
        </row>
        <row r="645">
          <cell r="K645">
            <v>758460.47</v>
          </cell>
        </row>
        <row r="722">
          <cell r="K722">
            <v>243428.7</v>
          </cell>
        </row>
        <row r="792">
          <cell r="K792">
            <v>293946.78999999998</v>
          </cell>
        </row>
        <row r="871">
          <cell r="K871">
            <v>196011.75999999995</v>
          </cell>
        </row>
        <row r="944">
          <cell r="K944">
            <v>187408.80000000002</v>
          </cell>
        </row>
        <row r="1020">
          <cell r="K1020">
            <v>195283.94</v>
          </cell>
        </row>
        <row r="1097">
          <cell r="K1097">
            <v>229615.31</v>
          </cell>
        </row>
        <row r="1172">
          <cell r="K1172">
            <v>206236.99000000002</v>
          </cell>
        </row>
        <row r="1250">
          <cell r="K1250">
            <v>194864.05000000002</v>
          </cell>
        </row>
        <row r="1324">
          <cell r="K1324">
            <v>194864.05000000002</v>
          </cell>
        </row>
        <row r="1397">
          <cell r="K1397">
            <v>6227.54</v>
          </cell>
        </row>
        <row r="1467">
          <cell r="K1467">
            <v>74757.990000000005</v>
          </cell>
        </row>
        <row r="1549">
          <cell r="K1549">
            <v>329155.53000000003</v>
          </cell>
        </row>
        <row r="1630">
          <cell r="K1630">
            <v>434050.92000000004</v>
          </cell>
        </row>
        <row r="1701">
          <cell r="K1701">
            <v>643286.20000000007</v>
          </cell>
        </row>
        <row r="1775">
          <cell r="K1775">
            <v>1284609.0900000001</v>
          </cell>
        </row>
        <row r="1843">
          <cell r="K1843">
            <v>39380.31</v>
          </cell>
        </row>
        <row r="1917">
          <cell r="K1917">
            <v>9006.2800000000007</v>
          </cell>
        </row>
        <row r="1993">
          <cell r="K1993">
            <v>22130.31</v>
          </cell>
        </row>
        <row r="2060">
          <cell r="K2060">
            <v>22130.31</v>
          </cell>
        </row>
        <row r="2125">
          <cell r="K2125">
            <v>22130.31</v>
          </cell>
        </row>
        <row r="2193">
          <cell r="K2193">
            <v>22130.31</v>
          </cell>
        </row>
      </sheetData>
      <sheetData sheetId="41">
        <row r="56">
          <cell r="K56">
            <v>653992.91</v>
          </cell>
        </row>
        <row r="127">
          <cell r="K127">
            <v>626167.79</v>
          </cell>
        </row>
        <row r="201">
          <cell r="K201">
            <v>411188.49</v>
          </cell>
        </row>
        <row r="274">
          <cell r="K274">
            <v>2490124.7599999998</v>
          </cell>
        </row>
        <row r="347">
          <cell r="K347">
            <v>171595.87</v>
          </cell>
        </row>
        <row r="419">
          <cell r="K419">
            <v>9846.279999999997</v>
          </cell>
        </row>
        <row r="494">
          <cell r="K494">
            <v>15177.190000000002</v>
          </cell>
        </row>
        <row r="567">
          <cell r="K567">
            <v>14608.2</v>
          </cell>
        </row>
      </sheetData>
      <sheetData sheetId="42">
        <row r="55">
          <cell r="K55">
            <v>645972.88</v>
          </cell>
        </row>
        <row r="126">
          <cell r="K126">
            <v>626167.79</v>
          </cell>
        </row>
        <row r="198">
          <cell r="K198">
            <v>410328.83000000007</v>
          </cell>
        </row>
        <row r="271">
          <cell r="K271">
            <v>493962.44</v>
          </cell>
        </row>
        <row r="341">
          <cell r="K341">
            <v>538881.02999999991</v>
          </cell>
        </row>
        <row r="420">
          <cell r="K420">
            <v>2545904.5700000003</v>
          </cell>
        </row>
        <row r="494">
          <cell r="K494">
            <v>2779220.05</v>
          </cell>
        </row>
        <row r="568">
          <cell r="K568">
            <v>3022420.959999999</v>
          </cell>
        </row>
        <row r="641">
          <cell r="K641">
            <v>3224151.5600000005</v>
          </cell>
        </row>
        <row r="714">
          <cell r="K714">
            <v>3883676.4000000004</v>
          </cell>
        </row>
        <row r="789">
          <cell r="K789">
            <v>1489579.8800000001</v>
          </cell>
        </row>
        <row r="866">
          <cell r="K866">
            <v>2609771.08</v>
          </cell>
        </row>
        <row r="939">
          <cell r="K939">
            <v>420829.28</v>
          </cell>
        </row>
        <row r="1015">
          <cell r="K1015">
            <v>799894.66999999993</v>
          </cell>
        </row>
        <row r="1087">
          <cell r="K1087">
            <v>812428.38000000012</v>
          </cell>
        </row>
      </sheetData>
      <sheetData sheetId="43">
        <row r="55">
          <cell r="K55">
            <v>13803.78</v>
          </cell>
        </row>
        <row r="125">
          <cell r="K125">
            <v>10669.520000000002</v>
          </cell>
        </row>
        <row r="197">
          <cell r="K197">
            <v>14020.2</v>
          </cell>
        </row>
        <row r="270">
          <cell r="K270">
            <v>7315.7800000000007</v>
          </cell>
        </row>
        <row r="342">
          <cell r="K342">
            <v>10507.12</v>
          </cell>
        </row>
        <row r="415">
          <cell r="K415">
            <v>35188.54</v>
          </cell>
        </row>
        <row r="489">
          <cell r="K489">
            <v>53712.15</v>
          </cell>
        </row>
        <row r="563">
          <cell r="K563">
            <v>13981.040000000003</v>
          </cell>
        </row>
        <row r="635">
          <cell r="K635">
            <v>864.26</v>
          </cell>
        </row>
        <row r="707">
          <cell r="K707">
            <v>41396.520000000004</v>
          </cell>
        </row>
        <row r="779">
          <cell r="K779">
            <v>65398.229999999996</v>
          </cell>
        </row>
        <row r="850">
          <cell r="K850">
            <v>64678.33</v>
          </cell>
        </row>
        <row r="922">
          <cell r="K922">
            <v>1876515.8400000001</v>
          </cell>
        </row>
        <row r="995">
          <cell r="K995">
            <v>1652416.08</v>
          </cell>
        </row>
        <row r="1070">
          <cell r="K1070">
            <v>1662036.11</v>
          </cell>
        </row>
        <row r="1144">
          <cell r="K1144">
            <v>1662036.11</v>
          </cell>
        </row>
        <row r="1215">
          <cell r="K1215">
            <v>1441593.17</v>
          </cell>
        </row>
        <row r="1289">
          <cell r="K1289">
            <v>1441593.17</v>
          </cell>
        </row>
        <row r="1365">
          <cell r="K1365">
            <v>1471894.3199999998</v>
          </cell>
        </row>
        <row r="1445">
          <cell r="K1445">
            <v>1347858.11</v>
          </cell>
        </row>
        <row r="1519">
          <cell r="K1519">
            <v>1498312.1699999997</v>
          </cell>
        </row>
        <row r="1598">
          <cell r="K1598">
            <v>1347858.11</v>
          </cell>
        </row>
        <row r="1669">
          <cell r="K1669">
            <v>1393496.4999999998</v>
          </cell>
        </row>
        <row r="1747">
          <cell r="K1747">
            <v>1279965.4699999997</v>
          </cell>
        </row>
        <row r="1817">
          <cell r="K1817">
            <v>1575753.3699999999</v>
          </cell>
        </row>
        <row r="1895">
          <cell r="K1895">
            <v>1284787.7899999998</v>
          </cell>
        </row>
        <row r="1966">
          <cell r="K1966">
            <v>1353291.78</v>
          </cell>
        </row>
        <row r="2041">
          <cell r="K2041">
            <v>1181189.18</v>
          </cell>
        </row>
        <row r="2112">
          <cell r="K2112">
            <v>1290164.6099999999</v>
          </cell>
        </row>
        <row r="2188">
          <cell r="K2188">
            <v>1181189.18</v>
          </cell>
        </row>
        <row r="2257">
          <cell r="K2257">
            <v>2331361.41</v>
          </cell>
        </row>
        <row r="2334">
          <cell r="K2334">
            <v>2134430.1300000004</v>
          </cell>
        </row>
        <row r="2411">
          <cell r="K2411">
            <v>2014714.56</v>
          </cell>
        </row>
      </sheetData>
      <sheetData sheetId="44" refreshError="1"/>
      <sheetData sheetId="45">
        <row r="57">
          <cell r="K57">
            <v>5106698.6399999997</v>
          </cell>
        </row>
        <row r="131">
          <cell r="K131">
            <v>4962062.2999999989</v>
          </cell>
        </row>
        <row r="206">
          <cell r="K206">
            <v>4817425.97</v>
          </cell>
        </row>
        <row r="282">
          <cell r="K282">
            <v>4680566.8999999994</v>
          </cell>
        </row>
        <row r="357">
          <cell r="K357">
            <v>3017443.6999999997</v>
          </cell>
        </row>
        <row r="432">
          <cell r="K432">
            <v>2394770.61</v>
          </cell>
        </row>
        <row r="508">
          <cell r="K508">
            <v>2291926.29</v>
          </cell>
        </row>
        <row r="582">
          <cell r="K582">
            <v>2805867.03</v>
          </cell>
        </row>
        <row r="655">
          <cell r="K655">
            <v>1659312.8600000003</v>
          </cell>
        </row>
        <row r="729">
          <cell r="K729">
            <v>1913505.125</v>
          </cell>
        </row>
        <row r="804">
          <cell r="K804">
            <v>1932609.7875000001</v>
          </cell>
        </row>
        <row r="879">
          <cell r="K879">
            <v>2227373.9925000002</v>
          </cell>
        </row>
        <row r="954">
          <cell r="K954">
            <v>2622848.1135000004</v>
          </cell>
        </row>
        <row r="1030">
          <cell r="K1030">
            <v>1267829.31</v>
          </cell>
        </row>
        <row r="1106">
          <cell r="K1106">
            <v>1563628.76</v>
          </cell>
        </row>
        <row r="1187">
          <cell r="K1187">
            <v>17250000</v>
          </cell>
        </row>
        <row r="1263">
          <cell r="K1263">
            <v>23000000</v>
          </cell>
        </row>
        <row r="1337">
          <cell r="K1337">
            <v>0</v>
          </cell>
        </row>
        <row r="1792">
          <cell r="K1792">
            <v>17250000</v>
          </cell>
        </row>
        <row r="1868">
          <cell r="K1868">
            <v>0</v>
          </cell>
        </row>
        <row r="1943">
          <cell r="K1943">
            <v>1876765.06</v>
          </cell>
        </row>
        <row r="2021">
          <cell r="K2021">
            <v>458333.08</v>
          </cell>
        </row>
        <row r="2103">
          <cell r="K2103">
            <v>57864190.073000006</v>
          </cell>
        </row>
        <row r="2180">
          <cell r="K2180">
            <v>58099785.109999999</v>
          </cell>
        </row>
        <row r="2252">
          <cell r="K2252">
            <v>2877325.88</v>
          </cell>
        </row>
        <row r="2332">
          <cell r="K2332">
            <v>750224.14999999991</v>
          </cell>
        </row>
        <row r="2404">
          <cell r="K2404">
            <v>36362.39</v>
          </cell>
        </row>
        <row r="2477">
          <cell r="K2477">
            <v>37787.879999999997</v>
          </cell>
        </row>
        <row r="2549">
          <cell r="K2549">
            <v>27470.6</v>
          </cell>
        </row>
        <row r="2622">
          <cell r="K2622">
            <v>28150.46</v>
          </cell>
        </row>
        <row r="2695">
          <cell r="K2695">
            <v>30658.400000000001</v>
          </cell>
        </row>
        <row r="2769">
          <cell r="K2769">
            <v>153705.76</v>
          </cell>
        </row>
        <row r="2847">
          <cell r="K2847">
            <v>29458.19</v>
          </cell>
        </row>
        <row r="2920">
          <cell r="K2920">
            <v>29458.19</v>
          </cell>
        </row>
        <row r="2993">
          <cell r="K2993">
            <v>29458.19</v>
          </cell>
        </row>
        <row r="3072">
          <cell r="K3072">
            <v>4731.1499999999996</v>
          </cell>
        </row>
        <row r="3320">
          <cell r="K3320">
            <v>4567.17</v>
          </cell>
        </row>
        <row r="3391">
          <cell r="K3391">
            <v>1024.6600000000001</v>
          </cell>
        </row>
        <row r="3470">
          <cell r="K3470">
            <v>98670</v>
          </cell>
        </row>
        <row r="3542">
          <cell r="K3542">
            <v>123125.82999999999</v>
          </cell>
        </row>
        <row r="3615">
          <cell r="K3615">
            <v>115302.68</v>
          </cell>
        </row>
        <row r="3688">
          <cell r="K3688">
            <v>46054.270000000004</v>
          </cell>
        </row>
        <row r="3756">
          <cell r="K3756">
            <v>271842.84999999998</v>
          </cell>
        </row>
        <row r="3833">
          <cell r="K3833">
            <v>271842.84999999998</v>
          </cell>
        </row>
        <row r="3908">
          <cell r="K3908">
            <v>317284.60000000003</v>
          </cell>
        </row>
        <row r="3984">
          <cell r="K3984">
            <v>213173.03</v>
          </cell>
        </row>
        <row r="4062">
          <cell r="K4062">
            <v>105837.47</v>
          </cell>
        </row>
        <row r="4140">
          <cell r="K4140">
            <v>105837.47</v>
          </cell>
        </row>
        <row r="4211">
          <cell r="K4211">
            <v>123125.82999999999</v>
          </cell>
        </row>
        <row r="4285">
          <cell r="K4285">
            <v>165615.18000000002</v>
          </cell>
        </row>
        <row r="4357">
          <cell r="K4357">
            <v>856941.9</v>
          </cell>
        </row>
        <row r="4432">
          <cell r="K4432">
            <v>877422.39999999991</v>
          </cell>
        </row>
        <row r="4509">
          <cell r="K4509">
            <v>361031</v>
          </cell>
        </row>
        <row r="4581">
          <cell r="K4581">
            <v>2319601.75</v>
          </cell>
        </row>
        <row r="4651">
          <cell r="K4651">
            <v>86980.94</v>
          </cell>
        </row>
        <row r="4720">
          <cell r="K4720">
            <v>1551499.5</v>
          </cell>
        </row>
        <row r="4797">
          <cell r="K4797">
            <v>447838.8</v>
          </cell>
        </row>
        <row r="4866">
          <cell r="K4866">
            <v>773401.65</v>
          </cell>
        </row>
        <row r="4939">
          <cell r="K4939">
            <v>764755.78</v>
          </cell>
        </row>
        <row r="5013">
          <cell r="K5013">
            <v>618203.25</v>
          </cell>
        </row>
        <row r="5080">
          <cell r="K5080">
            <v>197590.52</v>
          </cell>
        </row>
        <row r="5147">
          <cell r="K5147">
            <v>643503.78</v>
          </cell>
        </row>
        <row r="5224">
          <cell r="K5224">
            <v>423400.84</v>
          </cell>
        </row>
        <row r="5298">
          <cell r="K5298">
            <v>178229.97999999998</v>
          </cell>
        </row>
        <row r="5370">
          <cell r="K5370">
            <v>881902.74000000011</v>
          </cell>
        </row>
        <row r="5442">
          <cell r="K5442">
            <v>79793.210000000006</v>
          </cell>
        </row>
        <row r="5515">
          <cell r="K5515">
            <v>953884.23</v>
          </cell>
        </row>
        <row r="5754">
          <cell r="K5754">
            <v>2698116.9699999997</v>
          </cell>
        </row>
        <row r="5828">
          <cell r="K5828">
            <v>7008196.6199999992</v>
          </cell>
        </row>
        <row r="5906">
          <cell r="K5906">
            <v>192476.39</v>
          </cell>
        </row>
        <row r="5973">
          <cell r="K5973">
            <v>13882501.08</v>
          </cell>
        </row>
        <row r="6234">
          <cell r="K6234">
            <v>3145498.4</v>
          </cell>
        </row>
        <row r="6300">
          <cell r="K6300">
            <v>1750842.8</v>
          </cell>
        </row>
        <row r="6364">
          <cell r="K6364">
            <v>4150006.3800000004</v>
          </cell>
        </row>
      </sheetData>
      <sheetData sheetId="46" refreshError="1"/>
      <sheetData sheetId="47">
        <row r="359">
          <cell r="V359">
            <v>513231.56</v>
          </cell>
        </row>
      </sheetData>
      <sheetData sheetId="48">
        <row r="57">
          <cell r="K57">
            <v>157176.40364799998</v>
          </cell>
        </row>
        <row r="129">
          <cell r="K129">
            <v>229684.88527199998</v>
          </cell>
        </row>
        <row r="207">
          <cell r="K207">
            <v>879709.21776000015</v>
          </cell>
        </row>
        <row r="277">
          <cell r="K277">
            <v>650385.88774199993</v>
          </cell>
        </row>
        <row r="351">
          <cell r="K351">
            <v>624743.91</v>
          </cell>
        </row>
        <row r="426">
          <cell r="K426">
            <v>496898.65</v>
          </cell>
        </row>
        <row r="501">
          <cell r="K501">
            <v>472292.65000000008</v>
          </cell>
        </row>
        <row r="582">
          <cell r="K582">
            <v>3375423.83</v>
          </cell>
        </row>
        <row r="656">
          <cell r="K656">
            <v>2363595.4399999995</v>
          </cell>
        </row>
        <row r="735">
          <cell r="K735">
            <v>1930567.58</v>
          </cell>
        </row>
        <row r="951">
          <cell r="K951">
            <v>15289.470000000001</v>
          </cell>
        </row>
        <row r="1089">
          <cell r="K1089">
            <v>3475948.4899999998</v>
          </cell>
        </row>
        <row r="1299">
          <cell r="K1299">
            <v>1415752.9400000002</v>
          </cell>
        </row>
        <row r="1519">
          <cell r="K1519">
            <v>947037.59</v>
          </cell>
        </row>
        <row r="1663">
          <cell r="K1663">
            <v>81952.38</v>
          </cell>
        </row>
        <row r="1739">
          <cell r="K1739">
            <v>40086.447</v>
          </cell>
        </row>
        <row r="1800">
          <cell r="K1800">
            <v>123947.69</v>
          </cell>
        </row>
        <row r="1858">
          <cell r="K1858">
            <v>148097.69</v>
          </cell>
        </row>
        <row r="1917">
          <cell r="K1917">
            <v>7105.32</v>
          </cell>
        </row>
        <row r="1976">
          <cell r="K1976">
            <v>2257.67</v>
          </cell>
        </row>
      </sheetData>
      <sheetData sheetId="49" refreshError="1"/>
      <sheetData sheetId="50" refreshError="1"/>
      <sheetData sheetId="51" refreshError="1"/>
      <sheetData sheetId="52" refreshError="1"/>
      <sheetData sheetId="53">
        <row r="57">
          <cell r="J57">
            <v>74610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rt-Twr"/>
      <sheetName val="Harga Bahan"/>
      <sheetName val="Daf Kuantitas &amp; Harga"/>
      <sheetName val="Rekapitulasi"/>
      <sheetName val="Jad-qurve S"/>
      <sheetName val="Analisa Harga"/>
    </sheetNames>
    <sheetDataSet>
      <sheetData sheetId="0"/>
      <sheetData sheetId="1"/>
      <sheetData sheetId="2" refreshError="1">
        <row r="146">
          <cell r="H146">
            <v>45000</v>
          </cell>
        </row>
        <row r="147">
          <cell r="H147">
            <v>50000</v>
          </cell>
        </row>
      </sheetData>
      <sheetData sheetId="3"/>
      <sheetData sheetId="4"/>
      <sheetData sheetId="5"/>
      <sheetData sheetId="6"/>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Rekon"/>
      <sheetName val="Rekap Rekon"/>
      <sheetName val="INTERSEC"/>
      <sheetName val="JPO"/>
      <sheetName val="KAPUK_G"/>
      <sheetName val="KAMAL_D"/>
      <sheetName val="KAMAL_B"/>
      <sheetName val="Rinci Bab 1"/>
      <sheetName val="Bab 1_14"/>
      <sheetName val="Bab 15_16"/>
      <sheetName val="HARSAT"/>
      <sheetName val="skedul"/>
      <sheetName val="BASIC"/>
      <sheetName val="ALAT"/>
      <sheetName val="volume"/>
      <sheetName val="mob"/>
      <sheetName val="Sheet1"/>
      <sheetName val="Sheet2"/>
      <sheetName val="SPH"/>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4">
          <cell r="G34">
            <v>456500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AT-HRG "/>
      <sheetName val="TOTAL"/>
      <sheetName val="DAF-1"/>
      <sheetName val="DAF-2"/>
      <sheetName val="DAF-3"/>
      <sheetName val="DAF- 4"/>
      <sheetName val="DAF-5"/>
      <sheetName val="DAF-6"/>
      <sheetName val="DAF-7"/>
      <sheetName val="DAF-8"/>
      <sheetName val="DAF-9"/>
      <sheetName val="DAF-10"/>
      <sheetName val="DAF-11"/>
      <sheetName val="DAF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Emb"/>
      <sheetName val="Cgs"/>
      <sheetName val="Long"/>
      <sheetName val="Cross"/>
      <sheetName val="Coord"/>
      <sheetName val="PIVOT"/>
      <sheetName val="EXISTING"/>
    </sheetNames>
    <sheetDataSet>
      <sheetData sheetId="0" refreshError="1"/>
      <sheetData sheetId="1" refreshError="1"/>
      <sheetData sheetId="2" refreshError="1"/>
      <sheetData sheetId="3" refreshError="1"/>
      <sheetData sheetId="4" refreshError="1"/>
      <sheetData sheetId="5" refreshError="1"/>
      <sheetData sheetId="6">
        <row r="1">
          <cell r="A1" t="str">
            <v>Description</v>
          </cell>
          <cell r="C1" t="str">
            <v>Coordinates</v>
          </cell>
          <cell r="AA1" t="str">
            <v>Area</v>
          </cell>
        </row>
        <row r="2">
          <cell r="A2" t="str">
            <v>Existing</v>
          </cell>
          <cell r="C2" t="str">
            <v>Existing 0+00</v>
          </cell>
        </row>
        <row r="3">
          <cell r="A3" t="str">
            <v>0+00x</v>
          </cell>
          <cell r="B3" t="str">
            <v>0+00</v>
          </cell>
          <cell r="F3">
            <v>-9.9</v>
          </cell>
          <cell r="G3">
            <v>-5.9</v>
          </cell>
          <cell r="H3">
            <v>-4.5</v>
          </cell>
          <cell r="I3">
            <v>-3</v>
          </cell>
          <cell r="J3">
            <v>0</v>
          </cell>
          <cell r="K3">
            <v>3.3</v>
          </cell>
          <cell r="L3">
            <v>4.8</v>
          </cell>
          <cell r="M3">
            <v>8.8000000000000007</v>
          </cell>
        </row>
        <row r="4">
          <cell r="A4" t="str">
            <v>0y</v>
          </cell>
          <cell r="B4">
            <v>0</v>
          </cell>
          <cell r="F4">
            <v>6.1290000000000004</v>
          </cell>
          <cell r="G4">
            <v>6.24</v>
          </cell>
          <cell r="H4">
            <v>6.5449999999999999</v>
          </cell>
          <cell r="I4">
            <v>6.68</v>
          </cell>
          <cell r="J4">
            <v>6.8330000000000002</v>
          </cell>
          <cell r="K4">
            <v>6.16</v>
          </cell>
          <cell r="L4">
            <v>6.1390000000000002</v>
          </cell>
          <cell r="M4">
            <v>6.1260000000000003</v>
          </cell>
        </row>
        <row r="5">
          <cell r="A5" t="str">
            <v>Design0+00</v>
          </cell>
          <cell r="B5" t="str">
            <v>x</v>
          </cell>
          <cell r="F5">
            <v>-5.3412785388127855</v>
          </cell>
          <cell r="G5">
            <v>-5</v>
          </cell>
          <cell r="H5">
            <v>-3.5</v>
          </cell>
          <cell r="I5">
            <v>0</v>
          </cell>
          <cell r="J5">
            <v>3.5</v>
          </cell>
          <cell r="K5">
            <v>5</v>
          </cell>
          <cell r="L5">
            <v>5.5664910960622027</v>
          </cell>
        </row>
        <row r="6">
          <cell r="A6" t="str">
            <v>Design0</v>
          </cell>
          <cell r="B6" t="str">
            <v>y</v>
          </cell>
          <cell r="F6">
            <v>6.3617214611872139</v>
          </cell>
          <cell r="G6">
            <v>6.7030000000000003</v>
          </cell>
          <cell r="H6">
            <v>6.7629999999999999</v>
          </cell>
          <cell r="I6">
            <v>6.8330000000000002</v>
          </cell>
          <cell r="J6">
            <v>6.7629999999999999</v>
          </cell>
          <cell r="K6">
            <v>6.7030000000000003</v>
          </cell>
          <cell r="L6">
            <v>6.1365089039377976</v>
          </cell>
        </row>
        <row r="7">
          <cell r="A7" t="str">
            <v>Clearing0</v>
          </cell>
          <cell r="AA7">
            <v>0</v>
          </cell>
        </row>
        <row r="9">
          <cell r="A9" t="str">
            <v>Area0+00</v>
          </cell>
          <cell r="E9">
            <v>-5.3412785388127855</v>
          </cell>
          <cell r="F9">
            <v>-5</v>
          </cell>
          <cell r="G9">
            <v>-3.5</v>
          </cell>
          <cell r="H9">
            <v>0</v>
          </cell>
          <cell r="I9">
            <v>3.5</v>
          </cell>
          <cell r="J9">
            <v>5</v>
          </cell>
          <cell r="K9">
            <v>5.5664910960622027</v>
          </cell>
          <cell r="L9">
            <v>5</v>
          </cell>
          <cell r="M9">
            <v>3.5</v>
          </cell>
          <cell r="N9">
            <v>0</v>
          </cell>
          <cell r="O9">
            <v>-3.5</v>
          </cell>
          <cell r="P9">
            <v>-5</v>
          </cell>
          <cell r="Q9">
            <v>-5.3</v>
          </cell>
          <cell r="R9">
            <v>-5.3412785388127855</v>
          </cell>
          <cell r="Z9">
            <v>-36.61504642100526</v>
          </cell>
          <cell r="AA9">
            <v>4.2356444613830497</v>
          </cell>
        </row>
        <row r="10">
          <cell r="A10" t="str">
            <v>Area0</v>
          </cell>
          <cell r="E10">
            <v>6.3617214611872139</v>
          </cell>
          <cell r="F10">
            <v>6.7030000000000003</v>
          </cell>
          <cell r="G10">
            <v>6.7629999999999999</v>
          </cell>
          <cell r="H10">
            <v>6.8330000000000002</v>
          </cell>
          <cell r="I10">
            <v>6.7629999999999999</v>
          </cell>
          <cell r="J10">
            <v>6.7030000000000003</v>
          </cell>
          <cell r="K10">
            <v>6.1365089039377976</v>
          </cell>
          <cell r="L10">
            <v>7.6539999999999999</v>
          </cell>
          <cell r="M10">
            <v>7.7140000000000004</v>
          </cell>
          <cell r="N10">
            <v>6.8330000000000002</v>
          </cell>
          <cell r="O10">
            <v>7.7140000000000004</v>
          </cell>
          <cell r="P10">
            <v>7.6539999999999999</v>
          </cell>
          <cell r="Q10">
            <v>7.3540000000000001</v>
          </cell>
          <cell r="R10">
            <v>7.3127214611872144</v>
          </cell>
          <cell r="Z10">
            <v>-45.08633534377136</v>
          </cell>
        </row>
        <row r="12">
          <cell r="A12" t="str">
            <v>Existing</v>
          </cell>
          <cell r="C12" t="str">
            <v>Existing 0+20</v>
          </cell>
        </row>
        <row r="13">
          <cell r="A13" t="str">
            <v>0+20x</v>
          </cell>
          <cell r="B13" t="str">
            <v>0+20</v>
          </cell>
          <cell r="C13">
            <v>0</v>
          </cell>
          <cell r="D13">
            <v>0</v>
          </cell>
          <cell r="E13">
            <v>0</v>
          </cell>
          <cell r="F13">
            <v>-6.8</v>
          </cell>
          <cell r="G13">
            <v>-5.6</v>
          </cell>
          <cell r="H13">
            <v>-4.8</v>
          </cell>
          <cell r="I13">
            <v>-4</v>
          </cell>
          <cell r="J13">
            <v>0</v>
          </cell>
          <cell r="K13">
            <v>3</v>
          </cell>
          <cell r="L13">
            <v>4.2</v>
          </cell>
          <cell r="M13">
            <v>4.7</v>
          </cell>
          <cell r="N13">
            <v>8.6999999999999993</v>
          </cell>
          <cell r="O13">
            <v>0</v>
          </cell>
          <cell r="P13">
            <v>0</v>
          </cell>
        </row>
        <row r="14">
          <cell r="A14" t="str">
            <v>20y</v>
          </cell>
          <cell r="B14">
            <v>20</v>
          </cell>
          <cell r="C14">
            <v>0</v>
          </cell>
          <cell r="D14">
            <v>0</v>
          </cell>
          <cell r="E14">
            <v>0</v>
          </cell>
          <cell r="F14">
            <v>5.9030000000000005</v>
          </cell>
          <cell r="G14">
            <v>6.0049999999999999</v>
          </cell>
          <cell r="H14">
            <v>6.1070000000000002</v>
          </cell>
          <cell r="I14">
            <v>6.4969999999999999</v>
          </cell>
          <cell r="J14">
            <v>6.7700000000000005</v>
          </cell>
          <cell r="K14">
            <v>6.62</v>
          </cell>
          <cell r="L14">
            <v>6.5280000000000005</v>
          </cell>
          <cell r="M14">
            <v>6.5090000000000003</v>
          </cell>
          <cell r="N14">
            <v>5.8150000000000004</v>
          </cell>
          <cell r="O14">
            <v>0</v>
          </cell>
          <cell r="P14">
            <v>0</v>
          </cell>
        </row>
        <row r="15">
          <cell r="A15" t="str">
            <v>Design0+20</v>
          </cell>
          <cell r="B15" t="str">
            <v>x</v>
          </cell>
          <cell r="F15">
            <v>-5.638251366120218</v>
          </cell>
          <cell r="G15">
            <v>-5</v>
          </cell>
          <cell r="H15">
            <v>-3.5</v>
          </cell>
          <cell r="I15">
            <v>0</v>
          </cell>
          <cell r="J15">
            <v>3.5</v>
          </cell>
          <cell r="K15">
            <v>5</v>
          </cell>
          <cell r="L15">
            <v>5.2214761040532363</v>
          </cell>
        </row>
        <row r="16">
          <cell r="A16" t="str">
            <v>Design20</v>
          </cell>
          <cell r="B16" t="str">
            <v>y</v>
          </cell>
          <cell r="F16">
            <v>6.0017486338797816</v>
          </cell>
          <cell r="G16">
            <v>6.64</v>
          </cell>
          <cell r="H16">
            <v>6.7</v>
          </cell>
          <cell r="I16">
            <v>6.77</v>
          </cell>
          <cell r="J16">
            <v>6.7</v>
          </cell>
          <cell r="K16">
            <v>6.64</v>
          </cell>
          <cell r="L16">
            <v>6.4185238959467634</v>
          </cell>
        </row>
        <row r="17">
          <cell r="A17" t="str">
            <v>Clearing20</v>
          </cell>
          <cell r="AA17">
            <v>0</v>
          </cell>
        </row>
        <row r="18">
          <cell r="Z18" t="str">
            <v>A</v>
          </cell>
        </row>
        <row r="19">
          <cell r="A19" t="str">
            <v>Area0+20</v>
          </cell>
          <cell r="D19">
            <v>-5.638251366120218</v>
          </cell>
          <cell r="E19">
            <v>-5.6</v>
          </cell>
          <cell r="F19">
            <v>-4.8</v>
          </cell>
          <cell r="G19">
            <v>-4</v>
          </cell>
          <cell r="H19">
            <v>0</v>
          </cell>
          <cell r="I19">
            <v>3</v>
          </cell>
          <cell r="J19">
            <v>4.2</v>
          </cell>
          <cell r="K19">
            <v>4.7</v>
          </cell>
          <cell r="L19">
            <v>5.2214761040532363</v>
          </cell>
          <cell r="M19">
            <v>5</v>
          </cell>
          <cell r="N19">
            <v>3.5</v>
          </cell>
          <cell r="O19">
            <v>0</v>
          </cell>
          <cell r="P19">
            <v>-3.5</v>
          </cell>
          <cell r="Q19">
            <v>-5</v>
          </cell>
          <cell r="R19">
            <v>-5.638251366120218</v>
          </cell>
          <cell r="Z19">
            <v>-12.91513225531326</v>
          </cell>
          <cell r="AA19">
            <v>1.3815974993305673</v>
          </cell>
        </row>
        <row r="20">
          <cell r="A20" t="str">
            <v>Area20</v>
          </cell>
          <cell r="D20">
            <v>6.9527486338797821</v>
          </cell>
          <cell r="E20">
            <v>6.9560000000000004</v>
          </cell>
          <cell r="F20">
            <v>7.0579999999999998</v>
          </cell>
          <cell r="G20">
            <v>7.4480000000000004</v>
          </cell>
          <cell r="H20">
            <v>6.77</v>
          </cell>
          <cell r="I20">
            <v>7.5709999999999997</v>
          </cell>
          <cell r="J20">
            <v>7.4790000000000001</v>
          </cell>
          <cell r="K20">
            <v>7.46</v>
          </cell>
          <cell r="L20">
            <v>7.369523895946763</v>
          </cell>
          <cell r="M20">
            <v>7.5910000000000002</v>
          </cell>
          <cell r="N20">
            <v>7.6509999999999998</v>
          </cell>
          <cell r="O20">
            <v>6.77</v>
          </cell>
          <cell r="P20">
            <v>7.6509999999999998</v>
          </cell>
          <cell r="Q20">
            <v>7.5910000000000002</v>
          </cell>
          <cell r="R20">
            <v>6.9527486338797821</v>
          </cell>
          <cell r="Z20">
            <v>-15.678327253974395</v>
          </cell>
        </row>
        <row r="22">
          <cell r="A22" t="str">
            <v>Existing</v>
          </cell>
          <cell r="C22" t="str">
            <v>Existing 0+40</v>
          </cell>
        </row>
        <row r="23">
          <cell r="A23" t="str">
            <v>0+40x</v>
          </cell>
          <cell r="B23" t="str">
            <v>0+40</v>
          </cell>
          <cell r="C23">
            <v>0</v>
          </cell>
          <cell r="D23">
            <v>0</v>
          </cell>
          <cell r="E23">
            <v>0</v>
          </cell>
          <cell r="F23">
            <v>0</v>
          </cell>
          <cell r="G23">
            <v>-9</v>
          </cell>
          <cell r="H23">
            <v>-5</v>
          </cell>
          <cell r="I23">
            <v>-3.7</v>
          </cell>
          <cell r="J23">
            <v>0</v>
          </cell>
          <cell r="K23">
            <v>4</v>
          </cell>
          <cell r="L23">
            <v>5.2</v>
          </cell>
          <cell r="M23">
            <v>6.4</v>
          </cell>
          <cell r="N23">
            <v>10.4</v>
          </cell>
          <cell r="O23">
            <v>0</v>
          </cell>
          <cell r="P23">
            <v>0</v>
          </cell>
        </row>
        <row r="24">
          <cell r="A24" t="str">
            <v>40y</v>
          </cell>
          <cell r="B24">
            <v>40</v>
          </cell>
          <cell r="C24">
            <v>0</v>
          </cell>
          <cell r="D24">
            <v>0</v>
          </cell>
          <cell r="E24">
            <v>0</v>
          </cell>
          <cell r="F24">
            <v>0</v>
          </cell>
          <cell r="G24">
            <v>5.6120000000000001</v>
          </cell>
          <cell r="H24">
            <v>5.7450000000000001</v>
          </cell>
          <cell r="I24">
            <v>6.4530000000000003</v>
          </cell>
          <cell r="J24">
            <v>6.6280000000000001</v>
          </cell>
          <cell r="K24">
            <v>6.4030000000000005</v>
          </cell>
          <cell r="L24">
            <v>5.9889999999999999</v>
          </cell>
          <cell r="M24">
            <v>5.8580000000000005</v>
          </cell>
          <cell r="N24">
            <v>5.7590000000000003</v>
          </cell>
          <cell r="O24">
            <v>0</v>
          </cell>
          <cell r="P24">
            <v>0</v>
          </cell>
        </row>
        <row r="25">
          <cell r="A25" t="str">
            <v>Design0+40</v>
          </cell>
          <cell r="B25" t="str">
            <v>x</v>
          </cell>
          <cell r="F25">
            <v>-5.7788983708301007</v>
          </cell>
          <cell r="G25">
            <v>-5</v>
          </cell>
          <cell r="H25">
            <v>-3.5</v>
          </cell>
          <cell r="I25">
            <v>0</v>
          </cell>
          <cell r="J25">
            <v>3.5</v>
          </cell>
          <cell r="K25">
            <v>5</v>
          </cell>
          <cell r="L25">
            <v>5.5468662301216076</v>
          </cell>
        </row>
        <row r="26">
          <cell r="A26" t="str">
            <v>Design40</v>
          </cell>
          <cell r="B26" t="str">
            <v>y</v>
          </cell>
          <cell r="F26">
            <v>5.7191016291698995</v>
          </cell>
          <cell r="G26">
            <v>6.4980000000000002</v>
          </cell>
          <cell r="H26">
            <v>6.5579999999999998</v>
          </cell>
          <cell r="I26">
            <v>6.6280000000000001</v>
          </cell>
          <cell r="J26">
            <v>6.5579999999999998</v>
          </cell>
          <cell r="K26">
            <v>6.4980000000000002</v>
          </cell>
          <cell r="L26">
            <v>5.9511337698783926</v>
          </cell>
        </row>
        <row r="27">
          <cell r="A27" t="str">
            <v>Clearing40</v>
          </cell>
          <cell r="AA27">
            <v>0</v>
          </cell>
        </row>
        <row r="28">
          <cell r="Z28" t="str">
            <v>A</v>
          </cell>
        </row>
        <row r="29">
          <cell r="A29" t="str">
            <v>Area0+40</v>
          </cell>
          <cell r="D29">
            <v>-5.7788983708301007</v>
          </cell>
          <cell r="E29">
            <v>-5</v>
          </cell>
          <cell r="F29">
            <v>-3.7</v>
          </cell>
          <cell r="G29">
            <v>0</v>
          </cell>
          <cell r="H29">
            <v>4</v>
          </cell>
          <cell r="I29">
            <v>5.2</v>
          </cell>
          <cell r="J29">
            <v>5.5468662301216076</v>
          </cell>
          <cell r="K29">
            <v>5</v>
          </cell>
          <cell r="L29">
            <v>3.5</v>
          </cell>
          <cell r="M29">
            <v>0</v>
          </cell>
          <cell r="N29">
            <v>-3.5</v>
          </cell>
          <cell r="O29">
            <v>-5</v>
          </cell>
          <cell r="P29">
            <v>-5.7788983708301007</v>
          </cell>
          <cell r="Z29">
            <v>6.051590514615647</v>
          </cell>
          <cell r="AA29">
            <v>2.0685460691713224</v>
          </cell>
        </row>
        <row r="30">
          <cell r="A30" t="str">
            <v>Area40</v>
          </cell>
          <cell r="D30">
            <v>6.6701016291698991</v>
          </cell>
          <cell r="E30">
            <v>6.6959999999999997</v>
          </cell>
          <cell r="F30">
            <v>7.4039999999999999</v>
          </cell>
          <cell r="G30">
            <v>6.6280000000000001</v>
          </cell>
          <cell r="H30">
            <v>7.3540000000000001</v>
          </cell>
          <cell r="I30">
            <v>6.94</v>
          </cell>
          <cell r="J30">
            <v>6.9021337698783913</v>
          </cell>
          <cell r="K30">
            <v>7.4489999999999998</v>
          </cell>
          <cell r="L30">
            <v>7.5090000000000003</v>
          </cell>
          <cell r="M30">
            <v>6.6280000000000001</v>
          </cell>
          <cell r="N30">
            <v>7.5090000000000003</v>
          </cell>
          <cell r="O30">
            <v>7.4489999999999998</v>
          </cell>
          <cell r="P30">
            <v>6.6701016291698991</v>
          </cell>
          <cell r="Z30">
            <v>1.9144983762730021</v>
          </cell>
        </row>
        <row r="32">
          <cell r="A32" t="str">
            <v>Existing</v>
          </cell>
          <cell r="C32" t="str">
            <v>Existing 0+60</v>
          </cell>
        </row>
        <row r="33">
          <cell r="A33" t="str">
            <v>0+60x</v>
          </cell>
          <cell r="B33" t="str">
            <v>0+60</v>
          </cell>
          <cell r="C33">
            <v>0</v>
          </cell>
          <cell r="D33">
            <v>0</v>
          </cell>
          <cell r="E33">
            <v>0</v>
          </cell>
          <cell r="F33">
            <v>0</v>
          </cell>
          <cell r="G33">
            <v>0</v>
          </cell>
          <cell r="H33">
            <v>-4.0999999999999996</v>
          </cell>
          <cell r="I33">
            <v>-3</v>
          </cell>
          <cell r="J33">
            <v>0</v>
          </cell>
          <cell r="K33">
            <v>4</v>
          </cell>
          <cell r="L33">
            <v>4.4000000000000004</v>
          </cell>
          <cell r="M33">
            <v>6</v>
          </cell>
          <cell r="N33">
            <v>0</v>
          </cell>
          <cell r="O33">
            <v>0</v>
          </cell>
          <cell r="P33">
            <v>0</v>
          </cell>
        </row>
        <row r="34">
          <cell r="A34" t="str">
            <v>60y</v>
          </cell>
          <cell r="B34">
            <v>60</v>
          </cell>
          <cell r="C34">
            <v>0</v>
          </cell>
          <cell r="D34">
            <v>0</v>
          </cell>
          <cell r="E34">
            <v>0</v>
          </cell>
          <cell r="F34">
            <v>0</v>
          </cell>
          <cell r="G34">
            <v>0</v>
          </cell>
          <cell r="H34">
            <v>6.4950000000000001</v>
          </cell>
          <cell r="I34">
            <v>6.4779999999999998</v>
          </cell>
          <cell r="J34">
            <v>6.6080000000000005</v>
          </cell>
          <cell r="K34">
            <v>6.5979999999999999</v>
          </cell>
          <cell r="L34">
            <v>6.6850000000000005</v>
          </cell>
          <cell r="M34">
            <v>6.6850000000000005</v>
          </cell>
          <cell r="N34">
            <v>0</v>
          </cell>
          <cell r="O34">
            <v>0</v>
          </cell>
          <cell r="P34">
            <v>0</v>
          </cell>
        </row>
        <row r="35">
          <cell r="A35" t="str">
            <v>Design0+60</v>
          </cell>
          <cell r="B35" t="str">
            <v>x</v>
          </cell>
          <cell r="F35">
            <v>0</v>
          </cell>
          <cell r="G35">
            <v>-5</v>
          </cell>
          <cell r="H35">
            <v>-3.5</v>
          </cell>
          <cell r="I35">
            <v>0</v>
          </cell>
          <cell r="J35">
            <v>3.5</v>
          </cell>
          <cell r="K35">
            <v>5</v>
          </cell>
          <cell r="L35">
            <v>5.55</v>
          </cell>
        </row>
        <row r="36">
          <cell r="A36" t="str">
            <v>Design60</v>
          </cell>
          <cell r="B36" t="str">
            <v>y</v>
          </cell>
          <cell r="F36">
            <v>0</v>
          </cell>
          <cell r="G36">
            <v>6.4779999999999998</v>
          </cell>
          <cell r="H36">
            <v>6.5380000000000003</v>
          </cell>
          <cell r="I36">
            <v>6.6079999999999997</v>
          </cell>
          <cell r="J36">
            <v>6.5380000000000003</v>
          </cell>
          <cell r="K36">
            <v>6.4779999999999998</v>
          </cell>
          <cell r="L36">
            <v>7.0279999999999996</v>
          </cell>
        </row>
        <row r="37">
          <cell r="A37" t="str">
            <v>Clearing60</v>
          </cell>
          <cell r="AA37">
            <v>0</v>
          </cell>
        </row>
        <row r="38">
          <cell r="Z38" t="str">
            <v>A</v>
          </cell>
        </row>
        <row r="39">
          <cell r="A39" t="str">
            <v>Area0+60</v>
          </cell>
          <cell r="Z39">
            <v>0</v>
          </cell>
          <cell r="AA39">
            <v>0</v>
          </cell>
        </row>
        <row r="40">
          <cell r="A40" t="str">
            <v>Area60</v>
          </cell>
          <cell r="Z40">
            <v>0</v>
          </cell>
        </row>
        <row r="42">
          <cell r="A42" t="str">
            <v>Existing</v>
          </cell>
          <cell r="C42" t="str">
            <v>Existing 0+80</v>
          </cell>
        </row>
        <row r="43">
          <cell r="A43" t="str">
            <v>0+80x</v>
          </cell>
          <cell r="B43" t="str">
            <v>0+80</v>
          </cell>
          <cell r="C43">
            <v>0</v>
          </cell>
          <cell r="D43">
            <v>0</v>
          </cell>
          <cell r="E43">
            <v>-10.6</v>
          </cell>
          <cell r="F43">
            <v>-6.6</v>
          </cell>
          <cell r="G43">
            <v>-5.7</v>
          </cell>
          <cell r="H43">
            <v>-4.5999999999999996</v>
          </cell>
          <cell r="I43">
            <v>-3.8</v>
          </cell>
          <cell r="J43">
            <v>0</v>
          </cell>
          <cell r="K43">
            <v>3.2</v>
          </cell>
          <cell r="L43">
            <v>4.2</v>
          </cell>
          <cell r="M43">
            <v>5.3</v>
          </cell>
          <cell r="N43">
            <v>6.1</v>
          </cell>
          <cell r="O43">
            <v>10.1</v>
          </cell>
          <cell r="P43">
            <v>12.1</v>
          </cell>
        </row>
        <row r="44">
          <cell r="A44" t="str">
            <v>80y</v>
          </cell>
          <cell r="B44">
            <v>80</v>
          </cell>
          <cell r="C44">
            <v>0</v>
          </cell>
          <cell r="D44">
            <v>0</v>
          </cell>
          <cell r="E44">
            <v>5.3689999999999998</v>
          </cell>
          <cell r="F44">
            <v>5.5049999999999999</v>
          </cell>
          <cell r="G44">
            <v>5.63</v>
          </cell>
          <cell r="H44">
            <v>6.0949999999999998</v>
          </cell>
          <cell r="I44">
            <v>6.415</v>
          </cell>
          <cell r="J44">
            <v>6.5469999999999997</v>
          </cell>
          <cell r="K44">
            <v>6.4110000000000005</v>
          </cell>
          <cell r="L44">
            <v>6.3</v>
          </cell>
          <cell r="M44">
            <v>6.069</v>
          </cell>
          <cell r="N44">
            <v>5.665</v>
          </cell>
          <cell r="O44">
            <v>7.5350000000000001</v>
          </cell>
          <cell r="P44">
            <v>5.5949999999999998</v>
          </cell>
        </row>
        <row r="45">
          <cell r="A45" t="str">
            <v>Design0+80</v>
          </cell>
          <cell r="B45" t="str">
            <v>x</v>
          </cell>
          <cell r="F45">
            <v>-5.7963870967741942</v>
          </cell>
          <cell r="G45">
            <v>-5</v>
          </cell>
          <cell r="H45">
            <v>-3.5</v>
          </cell>
          <cell r="I45">
            <v>0</v>
          </cell>
          <cell r="J45">
            <v>3.5</v>
          </cell>
          <cell r="K45">
            <v>5</v>
          </cell>
          <cell r="L45">
            <v>5.3888888888888893</v>
          </cell>
        </row>
        <row r="46">
          <cell r="A46" t="str">
            <v>Design80</v>
          </cell>
          <cell r="B46" t="str">
            <v>y</v>
          </cell>
          <cell r="F46">
            <v>5.6206129032258056</v>
          </cell>
          <cell r="G46">
            <v>6.4169999999999998</v>
          </cell>
          <cell r="H46">
            <v>6.4770000000000003</v>
          </cell>
          <cell r="I46">
            <v>6.5469999999999997</v>
          </cell>
          <cell r="J46">
            <v>6.4770000000000003</v>
          </cell>
          <cell r="K46">
            <v>6.4169999999999998</v>
          </cell>
          <cell r="L46">
            <v>6.0281111111111105</v>
          </cell>
        </row>
        <row r="47">
          <cell r="A47" t="str">
            <v>Clearing80</v>
          </cell>
          <cell r="AA47">
            <v>0</v>
          </cell>
        </row>
        <row r="48">
          <cell r="Z48" t="str">
            <v>A</v>
          </cell>
        </row>
        <row r="49">
          <cell r="A49" t="str">
            <v>Area0+80</v>
          </cell>
          <cell r="D49">
            <v>-5.7963870967741942</v>
          </cell>
          <cell r="E49">
            <v>-5.7</v>
          </cell>
          <cell r="F49">
            <v>-4.5999999999999996</v>
          </cell>
          <cell r="G49">
            <v>-3.8</v>
          </cell>
          <cell r="H49">
            <v>0</v>
          </cell>
          <cell r="I49">
            <v>3.2</v>
          </cell>
          <cell r="J49">
            <v>4.2</v>
          </cell>
          <cell r="K49">
            <v>5.3</v>
          </cell>
          <cell r="L49">
            <v>5.3888888888888893</v>
          </cell>
          <cell r="M49">
            <v>5</v>
          </cell>
          <cell r="N49">
            <v>3.5</v>
          </cell>
          <cell r="O49">
            <v>0</v>
          </cell>
          <cell r="P49">
            <v>-3.5</v>
          </cell>
          <cell r="Q49">
            <v>-5</v>
          </cell>
          <cell r="R49">
            <v>-5.7963870967741942</v>
          </cell>
          <cell r="Z49">
            <v>-4.8752905376344238</v>
          </cell>
          <cell r="AA49">
            <v>1.0561556200716726</v>
          </cell>
        </row>
        <row r="50">
          <cell r="A50" t="str">
            <v>Area80</v>
          </cell>
          <cell r="D50">
            <v>5.6166129032258061</v>
          </cell>
          <cell r="E50">
            <v>5.63</v>
          </cell>
          <cell r="F50">
            <v>6.0949999999999998</v>
          </cell>
          <cell r="G50">
            <v>6.415</v>
          </cell>
          <cell r="H50">
            <v>6.5469999999999997</v>
          </cell>
          <cell r="I50">
            <v>6.4110000000000005</v>
          </cell>
          <cell r="J50">
            <v>6.3</v>
          </cell>
          <cell r="K50">
            <v>6.069</v>
          </cell>
          <cell r="L50">
            <v>6.024111111111111</v>
          </cell>
          <cell r="M50">
            <v>6.4130000000000003</v>
          </cell>
          <cell r="N50">
            <v>6.4729999999999999</v>
          </cell>
          <cell r="O50">
            <v>6.5469999999999997</v>
          </cell>
          <cell r="P50">
            <v>6.4729999999999999</v>
          </cell>
          <cell r="Q50">
            <v>6.4130000000000003</v>
          </cell>
          <cell r="R50">
            <v>5.6166129032258061</v>
          </cell>
          <cell r="Z50">
            <v>-6.987601777777769</v>
          </cell>
        </row>
        <row r="52">
          <cell r="A52" t="str">
            <v>Existing</v>
          </cell>
          <cell r="C52" t="str">
            <v>Existing 0+100</v>
          </cell>
        </row>
        <row r="53">
          <cell r="A53" t="str">
            <v>0+100x</v>
          </cell>
          <cell r="B53" t="str">
            <v>0+100</v>
          </cell>
          <cell r="C53">
            <v>0</v>
          </cell>
          <cell r="D53">
            <v>0</v>
          </cell>
          <cell r="E53">
            <v>0</v>
          </cell>
          <cell r="F53">
            <v>-9.8000000000000007</v>
          </cell>
          <cell r="G53">
            <v>-5.8</v>
          </cell>
          <cell r="H53">
            <v>-4.8</v>
          </cell>
          <cell r="I53">
            <v>-3.3</v>
          </cell>
          <cell r="J53">
            <v>0</v>
          </cell>
          <cell r="K53">
            <v>3.5</v>
          </cell>
          <cell r="L53">
            <v>5.2</v>
          </cell>
          <cell r="M53">
            <v>6.1</v>
          </cell>
          <cell r="N53">
            <v>7.6</v>
          </cell>
          <cell r="O53">
            <v>0</v>
          </cell>
          <cell r="P53">
            <v>0</v>
          </cell>
        </row>
        <row r="54">
          <cell r="A54" t="str">
            <v>100y</v>
          </cell>
          <cell r="B54">
            <v>100</v>
          </cell>
          <cell r="C54">
            <v>0</v>
          </cell>
          <cell r="D54">
            <v>0</v>
          </cell>
          <cell r="E54">
            <v>0</v>
          </cell>
          <cell r="F54">
            <v>5.78</v>
          </cell>
          <cell r="G54">
            <v>6.0419999999999998</v>
          </cell>
          <cell r="H54">
            <v>6.423</v>
          </cell>
          <cell r="I54">
            <v>6.5150000000000006</v>
          </cell>
          <cell r="J54">
            <v>6.6619999999999999</v>
          </cell>
          <cell r="K54">
            <v>6.4809999999999999</v>
          </cell>
          <cell r="L54">
            <v>6.2549999999999999</v>
          </cell>
          <cell r="M54">
            <v>6.077</v>
          </cell>
          <cell r="N54">
            <v>5.9</v>
          </cell>
          <cell r="O54">
            <v>0</v>
          </cell>
          <cell r="P54">
            <v>0</v>
          </cell>
        </row>
        <row r="55">
          <cell r="A55" t="str">
            <v>Design0+100</v>
          </cell>
          <cell r="B55" t="str">
            <v>x</v>
          </cell>
          <cell r="F55">
            <v>-5.299192245557351</v>
          </cell>
          <cell r="G55">
            <v>-5</v>
          </cell>
          <cell r="H55">
            <v>-3.5</v>
          </cell>
          <cell r="I55">
            <v>0</v>
          </cell>
          <cell r="J55">
            <v>3.5</v>
          </cell>
          <cell r="K55">
            <v>5</v>
          </cell>
          <cell r="L55">
            <v>5.2959833795013846</v>
          </cell>
        </row>
        <row r="56">
          <cell r="A56" t="str">
            <v>Design100</v>
          </cell>
          <cell r="B56" t="str">
            <v>y</v>
          </cell>
          <cell r="F56">
            <v>6.232807754442649</v>
          </cell>
          <cell r="G56">
            <v>6.532</v>
          </cell>
          <cell r="H56">
            <v>6.5919999999999996</v>
          </cell>
          <cell r="I56">
            <v>6.6619999999999999</v>
          </cell>
          <cell r="J56">
            <v>6.5919999999999996</v>
          </cell>
          <cell r="K56">
            <v>6.532</v>
          </cell>
          <cell r="L56">
            <v>6.2360166204986154</v>
          </cell>
        </row>
        <row r="57">
          <cell r="A57" t="str">
            <v>Clearing100</v>
          </cell>
          <cell r="AA57">
            <v>0</v>
          </cell>
        </row>
        <row r="58">
          <cell r="Z58" t="str">
            <v>A</v>
          </cell>
        </row>
        <row r="59">
          <cell r="A59" t="str">
            <v>Area0+100</v>
          </cell>
          <cell r="D59">
            <v>-5.299192245557351</v>
          </cell>
          <cell r="E59">
            <v>-4.8</v>
          </cell>
          <cell r="F59">
            <v>-3.3</v>
          </cell>
          <cell r="G59">
            <v>0</v>
          </cell>
          <cell r="H59">
            <v>3.5</v>
          </cell>
          <cell r="I59">
            <v>5.2</v>
          </cell>
          <cell r="J59">
            <v>5.2959833795013846</v>
          </cell>
          <cell r="K59">
            <v>5</v>
          </cell>
          <cell r="L59">
            <v>3.5</v>
          </cell>
          <cell r="M59">
            <v>0</v>
          </cell>
          <cell r="N59">
            <v>-3.5</v>
          </cell>
          <cell r="O59">
            <v>-5</v>
          </cell>
          <cell r="P59">
            <v>-5.299192245557351</v>
          </cell>
          <cell r="Z59">
            <v>3.8707992960677444</v>
          </cell>
          <cell r="AA59">
            <v>0.84442056204942517</v>
          </cell>
        </row>
        <row r="60">
          <cell r="A60" t="str">
            <v>Area100</v>
          </cell>
          <cell r="D60">
            <v>6.232807754442649</v>
          </cell>
          <cell r="E60">
            <v>6.423</v>
          </cell>
          <cell r="F60">
            <v>6.5149999999999997</v>
          </cell>
          <cell r="G60">
            <v>6.6619999999999999</v>
          </cell>
          <cell r="H60">
            <v>6.4809999999999999</v>
          </cell>
          <cell r="I60">
            <v>6.2549999999999999</v>
          </cell>
          <cell r="J60">
            <v>6.2360166204986154</v>
          </cell>
          <cell r="K60">
            <v>6.532</v>
          </cell>
          <cell r="L60">
            <v>6.5919999999999996</v>
          </cell>
          <cell r="M60">
            <v>6.6619999999999999</v>
          </cell>
          <cell r="N60">
            <v>6.5919999999999996</v>
          </cell>
          <cell r="O60">
            <v>6.532</v>
          </cell>
          <cell r="P60">
            <v>6.232807754442649</v>
          </cell>
          <cell r="Z60">
            <v>2.1819581719688941</v>
          </cell>
        </row>
        <row r="62">
          <cell r="A62" t="str">
            <v>Existing</v>
          </cell>
          <cell r="C62" t="str">
            <v>Existing 0+120</v>
          </cell>
        </row>
        <row r="63">
          <cell r="A63" t="str">
            <v>0+120x</v>
          </cell>
          <cell r="B63" t="str">
            <v>0+120</v>
          </cell>
          <cell r="C63">
            <v>0</v>
          </cell>
          <cell r="D63">
            <v>0</v>
          </cell>
          <cell r="E63">
            <v>0</v>
          </cell>
          <cell r="F63">
            <v>0</v>
          </cell>
          <cell r="G63">
            <v>-5.7</v>
          </cell>
          <cell r="H63">
            <v>-5.0999999999999996</v>
          </cell>
          <cell r="I63">
            <v>-4</v>
          </cell>
          <cell r="J63">
            <v>0</v>
          </cell>
          <cell r="K63">
            <v>3.4</v>
          </cell>
          <cell r="L63">
            <v>4.7</v>
          </cell>
          <cell r="M63">
            <v>4.9000000000000004</v>
          </cell>
          <cell r="N63">
            <v>6</v>
          </cell>
          <cell r="O63">
            <v>10</v>
          </cell>
          <cell r="P63">
            <v>14</v>
          </cell>
        </row>
        <row r="64">
          <cell r="A64" t="str">
            <v>120y</v>
          </cell>
          <cell r="B64">
            <v>120</v>
          </cell>
          <cell r="C64">
            <v>0</v>
          </cell>
          <cell r="D64">
            <v>0</v>
          </cell>
          <cell r="E64">
            <v>0</v>
          </cell>
          <cell r="F64">
            <v>0</v>
          </cell>
          <cell r="G64">
            <v>6.2350000000000003</v>
          </cell>
          <cell r="H64">
            <v>6.41</v>
          </cell>
          <cell r="I64">
            <v>6.5760000000000005</v>
          </cell>
          <cell r="J64">
            <v>6.7110000000000003</v>
          </cell>
          <cell r="K64">
            <v>6.4420000000000002</v>
          </cell>
          <cell r="L64">
            <v>6.2880000000000003</v>
          </cell>
          <cell r="M64">
            <v>6.1429999999999998</v>
          </cell>
          <cell r="N64">
            <v>6.085</v>
          </cell>
          <cell r="O64">
            <v>6.1029999999999998</v>
          </cell>
          <cell r="P64">
            <v>6.1050000000000004</v>
          </cell>
        </row>
        <row r="65">
          <cell r="A65" t="str">
            <v>Design0+120</v>
          </cell>
          <cell r="B65" t="str">
            <v>x</v>
          </cell>
          <cell r="F65">
            <v>-5.2002352941176468</v>
          </cell>
          <cell r="G65">
            <v>-5</v>
          </cell>
          <cell r="H65">
            <v>-3.5</v>
          </cell>
          <cell r="I65">
            <v>0</v>
          </cell>
          <cell r="J65">
            <v>3.5</v>
          </cell>
          <cell r="K65">
            <v>5</v>
          </cell>
          <cell r="L65">
            <v>5.4679462571976973</v>
          </cell>
        </row>
        <row r="66">
          <cell r="A66" t="str">
            <v>Design120</v>
          </cell>
          <cell r="B66" t="str">
            <v>y</v>
          </cell>
          <cell r="F66">
            <v>6.3807647058823536</v>
          </cell>
          <cell r="G66">
            <v>6.5810000000000004</v>
          </cell>
          <cell r="H66">
            <v>6.641</v>
          </cell>
          <cell r="I66">
            <v>6.7110000000000003</v>
          </cell>
          <cell r="J66">
            <v>6.641</v>
          </cell>
          <cell r="K66">
            <v>6.5810000000000004</v>
          </cell>
          <cell r="L66">
            <v>6.1130537428023022</v>
          </cell>
        </row>
        <row r="67">
          <cell r="A67" t="str">
            <v>Clearing120</v>
          </cell>
          <cell r="AA67">
            <v>0</v>
          </cell>
        </row>
        <row r="68">
          <cell r="Z68" t="str">
            <v>A</v>
          </cell>
        </row>
        <row r="69">
          <cell r="A69" t="str">
            <v>Area0+120</v>
          </cell>
          <cell r="D69">
            <v>-5.2002352941176468</v>
          </cell>
          <cell r="E69">
            <v>-5</v>
          </cell>
          <cell r="F69">
            <v>-3.5</v>
          </cell>
          <cell r="G69">
            <v>0</v>
          </cell>
          <cell r="H69">
            <v>3.5</v>
          </cell>
          <cell r="I69">
            <v>5</v>
          </cell>
          <cell r="J69">
            <v>5.4679462571976973</v>
          </cell>
          <cell r="K69">
            <v>4.9000000000000004</v>
          </cell>
          <cell r="L69">
            <v>4.7</v>
          </cell>
          <cell r="M69">
            <v>3.4</v>
          </cell>
          <cell r="N69">
            <v>0</v>
          </cell>
          <cell r="O69">
            <v>-4</v>
          </cell>
          <cell r="P69">
            <v>-5.0999999999999996</v>
          </cell>
          <cell r="Q69">
            <v>-5.2002352941176468</v>
          </cell>
          <cell r="Z69">
            <v>21.996214101388745</v>
          </cell>
          <cell r="AA69">
            <v>1.1173358961273436</v>
          </cell>
        </row>
        <row r="70">
          <cell r="A70" t="str">
            <v>Area120</v>
          </cell>
          <cell r="D70">
            <v>6.3807647058823527</v>
          </cell>
          <cell r="E70">
            <v>6.5810000000000004</v>
          </cell>
          <cell r="F70">
            <v>6.641</v>
          </cell>
          <cell r="G70">
            <v>6.7110000000000003</v>
          </cell>
          <cell r="H70">
            <v>6.641</v>
          </cell>
          <cell r="I70">
            <v>6.5810000000000004</v>
          </cell>
          <cell r="J70">
            <v>6.1130537428023022</v>
          </cell>
          <cell r="K70">
            <v>6.1429999999999998</v>
          </cell>
          <cell r="L70">
            <v>6.2880000000000003</v>
          </cell>
          <cell r="M70">
            <v>6.4420000000000002</v>
          </cell>
          <cell r="N70">
            <v>6.7110000000000003</v>
          </cell>
          <cell r="O70">
            <v>6.5760000000000005</v>
          </cell>
          <cell r="P70">
            <v>6.41</v>
          </cell>
          <cell r="Q70">
            <v>6.3807647058823527</v>
          </cell>
          <cell r="Z70">
            <v>24.230885893643432</v>
          </cell>
        </row>
        <row r="72">
          <cell r="A72" t="str">
            <v>Existing</v>
          </cell>
          <cell r="C72" t="str">
            <v>Existing 0+140</v>
          </cell>
        </row>
        <row r="73">
          <cell r="A73" t="str">
            <v>0+140x</v>
          </cell>
          <cell r="B73" t="str">
            <v>0+140</v>
          </cell>
          <cell r="C73">
            <v>0</v>
          </cell>
          <cell r="D73">
            <v>0</v>
          </cell>
          <cell r="E73">
            <v>0</v>
          </cell>
          <cell r="F73">
            <v>-13.3</v>
          </cell>
          <cell r="G73">
            <v>-9.3000000000000007</v>
          </cell>
          <cell r="H73">
            <v>-5.3</v>
          </cell>
          <cell r="I73">
            <v>-4.5</v>
          </cell>
          <cell r="J73">
            <v>0</v>
          </cell>
          <cell r="K73">
            <v>4</v>
          </cell>
          <cell r="L73">
            <v>4.8</v>
          </cell>
          <cell r="M73">
            <v>7</v>
          </cell>
          <cell r="N73">
            <v>11</v>
          </cell>
          <cell r="O73">
            <v>0</v>
          </cell>
          <cell r="P73">
            <v>0</v>
          </cell>
        </row>
        <row r="74">
          <cell r="A74" t="str">
            <v>140y</v>
          </cell>
          <cell r="B74">
            <v>140</v>
          </cell>
          <cell r="C74">
            <v>0</v>
          </cell>
          <cell r="D74">
            <v>0</v>
          </cell>
          <cell r="E74">
            <v>0</v>
          </cell>
          <cell r="F74">
            <v>6.0010000000000003</v>
          </cell>
          <cell r="G74">
            <v>6.0010000000000003</v>
          </cell>
          <cell r="H74">
            <v>6.181</v>
          </cell>
          <cell r="I74">
            <v>6.5659999999999998</v>
          </cell>
          <cell r="J74">
            <v>6.8100000000000005</v>
          </cell>
          <cell r="K74">
            <v>6.6189999999999998</v>
          </cell>
          <cell r="L74">
            <v>6.3140000000000001</v>
          </cell>
          <cell r="M74">
            <v>6.1160000000000005</v>
          </cell>
          <cell r="N74">
            <v>6.1000000000000005</v>
          </cell>
          <cell r="O74">
            <v>0</v>
          </cell>
          <cell r="P74">
            <v>0</v>
          </cell>
        </row>
        <row r="75">
          <cell r="A75" t="str">
            <v>Design0+140</v>
          </cell>
          <cell r="B75" t="str">
            <v>x</v>
          </cell>
          <cell r="F75">
            <v>-5.508376963350786</v>
          </cell>
          <cell r="G75">
            <v>-5</v>
          </cell>
          <cell r="H75">
            <v>-3.5</v>
          </cell>
          <cell r="I75">
            <v>0</v>
          </cell>
          <cell r="J75">
            <v>3.5</v>
          </cell>
          <cell r="K75">
            <v>5</v>
          </cell>
          <cell r="L75">
            <v>5.4219780219780214</v>
          </cell>
        </row>
        <row r="76">
          <cell r="A76" t="str">
            <v>Design140</v>
          </cell>
          <cell r="B76" t="str">
            <v>y</v>
          </cell>
          <cell r="F76">
            <v>6.1716230366492137</v>
          </cell>
          <cell r="G76">
            <v>6.68</v>
          </cell>
          <cell r="H76">
            <v>6.74</v>
          </cell>
          <cell r="I76">
            <v>6.81</v>
          </cell>
          <cell r="J76">
            <v>6.74</v>
          </cell>
          <cell r="K76">
            <v>6.68</v>
          </cell>
          <cell r="L76">
            <v>6.2580219780219783</v>
          </cell>
        </row>
        <row r="77">
          <cell r="A77" t="str">
            <v>Clearing140</v>
          </cell>
          <cell r="AA77">
            <v>0</v>
          </cell>
        </row>
        <row r="78">
          <cell r="Z78" t="str">
            <v>A</v>
          </cell>
        </row>
        <row r="79">
          <cell r="A79" t="str">
            <v>Area0+140</v>
          </cell>
          <cell r="D79">
            <v>-5.508376963350786</v>
          </cell>
          <cell r="E79">
            <v>-5</v>
          </cell>
          <cell r="F79">
            <v>-3.5</v>
          </cell>
          <cell r="G79">
            <v>0</v>
          </cell>
          <cell r="H79">
            <v>3.5</v>
          </cell>
          <cell r="I79">
            <v>5</v>
          </cell>
          <cell r="J79">
            <v>5.4219780219780214</v>
          </cell>
          <cell r="K79">
            <v>4.8</v>
          </cell>
          <cell r="L79">
            <v>4</v>
          </cell>
          <cell r="M79">
            <v>0</v>
          </cell>
          <cell r="N79">
            <v>-4.5</v>
          </cell>
          <cell r="O79">
            <v>-5.3</v>
          </cell>
          <cell r="P79">
            <v>-5.508376963350786</v>
          </cell>
          <cell r="Z79">
            <v>-7.9906376330475801</v>
          </cell>
          <cell r="AA79">
            <v>2.1735299119728335</v>
          </cell>
        </row>
        <row r="80">
          <cell r="A80" t="str">
            <v>Area140</v>
          </cell>
          <cell r="D80">
            <v>6.1716230366492137</v>
          </cell>
          <cell r="E80">
            <v>6.83</v>
          </cell>
          <cell r="F80">
            <v>6.89</v>
          </cell>
          <cell r="G80">
            <v>6.81</v>
          </cell>
          <cell r="H80">
            <v>6.89</v>
          </cell>
          <cell r="I80">
            <v>6.83</v>
          </cell>
          <cell r="J80">
            <v>6.2580219780219783</v>
          </cell>
          <cell r="K80">
            <v>6.3140000000000001</v>
          </cell>
          <cell r="L80">
            <v>6.6189999999999998</v>
          </cell>
          <cell r="M80">
            <v>6.81</v>
          </cell>
          <cell r="N80">
            <v>6.5659999999999998</v>
          </cell>
          <cell r="O80">
            <v>6.181</v>
          </cell>
          <cell r="P80">
            <v>6.1716230366492137</v>
          </cell>
          <cell r="Z80">
            <v>-3.6435778091019131</v>
          </cell>
        </row>
        <row r="82">
          <cell r="A82" t="str">
            <v>Existing</v>
          </cell>
          <cell r="C82" t="str">
            <v>Existing 0+160</v>
          </cell>
        </row>
        <row r="83">
          <cell r="A83" t="str">
            <v>0+160x</v>
          </cell>
          <cell r="B83" t="str">
            <v>0+160</v>
          </cell>
          <cell r="C83">
            <v>0</v>
          </cell>
          <cell r="D83">
            <v>0</v>
          </cell>
          <cell r="E83">
            <v>0</v>
          </cell>
          <cell r="F83">
            <v>-12.6</v>
          </cell>
          <cell r="G83">
            <v>-8.6</v>
          </cell>
          <cell r="H83">
            <v>-4.5999999999999996</v>
          </cell>
          <cell r="I83">
            <v>-3.7</v>
          </cell>
          <cell r="J83">
            <v>0</v>
          </cell>
          <cell r="K83">
            <v>4</v>
          </cell>
          <cell r="L83">
            <v>5.3</v>
          </cell>
          <cell r="M83">
            <v>5.8</v>
          </cell>
          <cell r="N83">
            <v>7.3</v>
          </cell>
          <cell r="O83">
            <v>9.3000000000000007</v>
          </cell>
          <cell r="P83">
            <v>0</v>
          </cell>
        </row>
        <row r="84">
          <cell r="A84" t="str">
            <v>160y</v>
          </cell>
          <cell r="B84">
            <v>160</v>
          </cell>
          <cell r="C84">
            <v>0</v>
          </cell>
          <cell r="D84">
            <v>0</v>
          </cell>
          <cell r="E84">
            <v>0</v>
          </cell>
          <cell r="F84">
            <v>5.8159999999999998</v>
          </cell>
          <cell r="G84">
            <v>5.8660000000000005</v>
          </cell>
          <cell r="H84">
            <v>5.9550000000000001</v>
          </cell>
          <cell r="I84">
            <v>6.4430000000000005</v>
          </cell>
          <cell r="J84">
            <v>6.7860000000000005</v>
          </cell>
          <cell r="K84">
            <v>6.6749999999999998</v>
          </cell>
          <cell r="L84">
            <v>6.3360000000000003</v>
          </cell>
          <cell r="M84">
            <v>6.0350000000000001</v>
          </cell>
          <cell r="N84">
            <v>5.9660000000000002</v>
          </cell>
          <cell r="O84">
            <v>5.9660000000000002</v>
          </cell>
          <cell r="P84">
            <v>0</v>
          </cell>
        </row>
        <row r="85">
          <cell r="A85" t="str">
            <v>Design0+160</v>
          </cell>
          <cell r="B85" t="str">
            <v>x</v>
          </cell>
          <cell r="F85">
            <v>-6.2655057794549416</v>
          </cell>
          <cell r="G85">
            <v>-5</v>
          </cell>
          <cell r="H85">
            <v>-3.5</v>
          </cell>
          <cell r="I85">
            <v>0</v>
          </cell>
          <cell r="J85">
            <v>3.5</v>
          </cell>
          <cell r="K85">
            <v>5</v>
          </cell>
          <cell r="L85">
            <v>6.1652497650545772</v>
          </cell>
        </row>
        <row r="86">
          <cell r="A86" t="str">
            <v>Design160</v>
          </cell>
          <cell r="B86" t="str">
            <v>y</v>
          </cell>
          <cell r="F86">
            <v>5.9179424964071279</v>
          </cell>
          <cell r="G86">
            <v>7.1834482758620686</v>
          </cell>
          <cell r="H86">
            <v>7.2434482758620691</v>
          </cell>
          <cell r="I86">
            <v>7.3134482758620685</v>
          </cell>
          <cell r="J86">
            <v>7.2434482758620691</v>
          </cell>
          <cell r="K86">
            <v>7.1834482758620686</v>
          </cell>
          <cell r="L86">
            <v>6.0181985108074914</v>
          </cell>
        </row>
        <row r="87">
          <cell r="A87" t="str">
            <v>Clearing160</v>
          </cell>
          <cell r="E87">
            <v>6.1652497650545781</v>
          </cell>
          <cell r="F87">
            <v>5.3</v>
          </cell>
          <cell r="G87">
            <v>4</v>
          </cell>
          <cell r="H87">
            <v>0</v>
          </cell>
          <cell r="I87">
            <v>-3.7</v>
          </cell>
          <cell r="J87">
            <v>-4.5999999999999996</v>
          </cell>
          <cell r="K87">
            <v>-6.2655057794549416</v>
          </cell>
          <cell r="AA87">
            <v>12.672352141115487</v>
          </cell>
        </row>
        <row r="88">
          <cell r="E88">
            <v>6.0181985108074905</v>
          </cell>
          <cell r="F88">
            <v>6.3360000000000003</v>
          </cell>
          <cell r="G88">
            <v>6.6749999999999998</v>
          </cell>
          <cell r="H88">
            <v>6.7860000000000005</v>
          </cell>
          <cell r="I88">
            <v>6.4430000000000005</v>
          </cell>
          <cell r="J88">
            <v>5.9550000000000001</v>
          </cell>
          <cell r="K88">
            <v>5.9179424964071279</v>
          </cell>
          <cell r="Z88" t="str">
            <v>A</v>
          </cell>
        </row>
        <row r="89">
          <cell r="A89" t="str">
            <v>Area0+160</v>
          </cell>
          <cell r="D89">
            <v>-6.2655057794549416</v>
          </cell>
          <cell r="E89">
            <v>-5</v>
          </cell>
          <cell r="F89">
            <v>-3.5</v>
          </cell>
          <cell r="G89">
            <v>0</v>
          </cell>
          <cell r="H89">
            <v>3.5</v>
          </cell>
          <cell r="I89">
            <v>5</v>
          </cell>
          <cell r="J89">
            <v>6.1652497650545781</v>
          </cell>
          <cell r="K89">
            <v>5.3</v>
          </cell>
          <cell r="L89">
            <v>4</v>
          </cell>
          <cell r="M89">
            <v>0</v>
          </cell>
          <cell r="N89">
            <v>-3.7</v>
          </cell>
          <cell r="O89">
            <v>-4.5999999999999996</v>
          </cell>
          <cell r="P89">
            <v>-6.2655057794549416</v>
          </cell>
          <cell r="Z89">
            <v>0.73930151381071596</v>
          </cell>
          <cell r="AA89">
            <v>7.9071726845649124</v>
          </cell>
        </row>
        <row r="90">
          <cell r="A90" t="str">
            <v>Area160</v>
          </cell>
          <cell r="D90">
            <v>5.9179424964071279</v>
          </cell>
          <cell r="E90">
            <v>7.1834482758620686</v>
          </cell>
          <cell r="F90">
            <v>7.2434482758620691</v>
          </cell>
          <cell r="G90">
            <v>7.3134482758620685</v>
          </cell>
          <cell r="H90">
            <v>7.2434482758620691</v>
          </cell>
          <cell r="I90">
            <v>7.1834482758620686</v>
          </cell>
          <cell r="J90">
            <v>6.0181985108074905</v>
          </cell>
          <cell r="K90">
            <v>6.3360000000000003</v>
          </cell>
          <cell r="L90">
            <v>6.6749999999999998</v>
          </cell>
          <cell r="M90">
            <v>6.7860000000000005</v>
          </cell>
          <cell r="N90">
            <v>6.4430000000000005</v>
          </cell>
          <cell r="O90">
            <v>5.9550000000000001</v>
          </cell>
          <cell r="P90">
            <v>5.9179424964071279</v>
          </cell>
          <cell r="Z90">
            <v>16.553646882940541</v>
          </cell>
        </row>
        <row r="92">
          <cell r="A92" t="str">
            <v>Existing</v>
          </cell>
          <cell r="C92" t="str">
            <v>Existing 0+180</v>
          </cell>
        </row>
        <row r="93">
          <cell r="A93" t="str">
            <v>0+180x</v>
          </cell>
          <cell r="B93" t="str">
            <v>0+180</v>
          </cell>
          <cell r="C93">
            <v>0</v>
          </cell>
          <cell r="D93">
            <v>0</v>
          </cell>
          <cell r="E93">
            <v>0</v>
          </cell>
          <cell r="F93">
            <v>-12.9</v>
          </cell>
          <cell r="G93">
            <v>-8.9</v>
          </cell>
          <cell r="H93">
            <v>-4.9000000000000004</v>
          </cell>
          <cell r="I93">
            <v>-3.5</v>
          </cell>
          <cell r="J93">
            <v>0</v>
          </cell>
          <cell r="K93">
            <v>2.6</v>
          </cell>
          <cell r="L93">
            <v>3.8</v>
          </cell>
          <cell r="M93">
            <v>6.1</v>
          </cell>
          <cell r="N93">
            <v>7.1</v>
          </cell>
          <cell r="O93">
            <v>10.1</v>
          </cell>
          <cell r="P93">
            <v>0</v>
          </cell>
        </row>
        <row r="94">
          <cell r="A94" t="str">
            <v>180y</v>
          </cell>
          <cell r="B94">
            <v>180</v>
          </cell>
          <cell r="C94">
            <v>0</v>
          </cell>
          <cell r="D94">
            <v>0</v>
          </cell>
          <cell r="E94">
            <v>0</v>
          </cell>
          <cell r="F94">
            <v>5.8010000000000002</v>
          </cell>
          <cell r="G94">
            <v>5.7880000000000003</v>
          </cell>
          <cell r="H94">
            <v>5.9510000000000005</v>
          </cell>
          <cell r="I94">
            <v>7.0190000000000001</v>
          </cell>
          <cell r="J94">
            <v>7.0419999999999998</v>
          </cell>
          <cell r="K94">
            <v>6.9530000000000003</v>
          </cell>
          <cell r="L94">
            <v>6.5670000000000002</v>
          </cell>
          <cell r="M94">
            <v>6.2570000000000006</v>
          </cell>
          <cell r="N94">
            <v>5.851</v>
          </cell>
          <cell r="O94">
            <v>5.8860000000000001</v>
          </cell>
          <cell r="P94">
            <v>0</v>
          </cell>
        </row>
        <row r="95">
          <cell r="A95" t="str">
            <v>Design0+180</v>
          </cell>
          <cell r="B95" t="str">
            <v>x</v>
          </cell>
          <cell r="F95">
            <v>-6.813887465962094</v>
          </cell>
          <cell r="G95">
            <v>-5</v>
          </cell>
          <cell r="H95">
            <v>-3.5</v>
          </cell>
          <cell r="I95">
            <v>0</v>
          </cell>
          <cell r="J95">
            <v>3.5</v>
          </cell>
          <cell r="K95">
            <v>5</v>
          </cell>
          <cell r="L95">
            <v>6.6553814002089871</v>
          </cell>
        </row>
        <row r="96">
          <cell r="A96" t="str">
            <v>Design180</v>
          </cell>
          <cell r="B96" t="str">
            <v>y</v>
          </cell>
          <cell r="F96">
            <v>5.8730090857620443</v>
          </cell>
          <cell r="G96">
            <v>7.6868965517241383</v>
          </cell>
          <cell r="H96">
            <v>7.7468965517241388</v>
          </cell>
          <cell r="I96">
            <v>7.8168965517241382</v>
          </cell>
          <cell r="J96">
            <v>7.7468965517241388</v>
          </cell>
          <cell r="K96">
            <v>7.6868965517241383</v>
          </cell>
          <cell r="L96">
            <v>6.0315151515151522</v>
          </cell>
        </row>
        <row r="97">
          <cell r="A97" t="str">
            <v>Clearing180</v>
          </cell>
          <cell r="E97">
            <v>6.6553814002089888</v>
          </cell>
          <cell r="F97">
            <v>3.8</v>
          </cell>
          <cell r="G97">
            <v>2.6</v>
          </cell>
          <cell r="H97">
            <v>0</v>
          </cell>
          <cell r="I97">
            <v>-3.5</v>
          </cell>
          <cell r="J97">
            <v>-4.9000000000000004</v>
          </cell>
          <cell r="K97">
            <v>-6.8138874659620923</v>
          </cell>
          <cell r="AA97">
            <v>13.94364567477067</v>
          </cell>
        </row>
        <row r="98">
          <cell r="E98">
            <v>6.0315151515151504</v>
          </cell>
          <cell r="F98">
            <v>6.5670000000000002</v>
          </cell>
          <cell r="G98">
            <v>6.9530000000000003</v>
          </cell>
          <cell r="H98">
            <v>7.0419999999999998</v>
          </cell>
          <cell r="I98">
            <v>7.0190000000000001</v>
          </cell>
          <cell r="J98">
            <v>5.9510000000000005</v>
          </cell>
          <cell r="K98">
            <v>5.8730090857620461</v>
          </cell>
          <cell r="Z98" t="str">
            <v>A</v>
          </cell>
        </row>
        <row r="99">
          <cell r="A99" t="str">
            <v>Area0+180</v>
          </cell>
          <cell r="D99">
            <v>-6.8138874659620923</v>
          </cell>
          <cell r="E99">
            <v>-5</v>
          </cell>
          <cell r="F99">
            <v>-3.5</v>
          </cell>
          <cell r="G99">
            <v>0</v>
          </cell>
          <cell r="H99">
            <v>3.5</v>
          </cell>
          <cell r="I99">
            <v>5</v>
          </cell>
          <cell r="J99">
            <v>6.6553814002089888</v>
          </cell>
          <cell r="K99">
            <v>3.8</v>
          </cell>
          <cell r="L99">
            <v>2.6</v>
          </cell>
          <cell r="M99">
            <v>0</v>
          </cell>
          <cell r="N99">
            <v>-3.5</v>
          </cell>
          <cell r="O99">
            <v>-4.9000000000000004</v>
          </cell>
          <cell r="P99">
            <v>-6.8138874659620923</v>
          </cell>
          <cell r="Z99">
            <v>-22.579309932046879</v>
          </cell>
          <cell r="AA99">
            <v>11.983694431674968</v>
          </cell>
        </row>
        <row r="100">
          <cell r="A100" t="str">
            <v>Area180</v>
          </cell>
          <cell r="D100">
            <v>5.8730090857620461</v>
          </cell>
          <cell r="E100">
            <v>7.6868965517241383</v>
          </cell>
          <cell r="F100">
            <v>7.7468965517241388</v>
          </cell>
          <cell r="G100">
            <v>7.8168965517241382</v>
          </cell>
          <cell r="H100">
            <v>7.7468965517241388</v>
          </cell>
          <cell r="I100">
            <v>7.6868965517241383</v>
          </cell>
          <cell r="J100">
            <v>6.0315151515151504</v>
          </cell>
          <cell r="K100">
            <v>6.5670000000000002</v>
          </cell>
          <cell r="L100">
            <v>6.9530000000000003</v>
          </cell>
          <cell r="M100">
            <v>7.0419999999999998</v>
          </cell>
          <cell r="N100">
            <v>7.0190000000000001</v>
          </cell>
          <cell r="O100">
            <v>5.9510000000000005</v>
          </cell>
          <cell r="P100">
            <v>5.8730090857620461</v>
          </cell>
          <cell r="Z100">
            <v>1.3880789313030562</v>
          </cell>
        </row>
        <row r="102">
          <cell r="A102" t="str">
            <v>Existing</v>
          </cell>
          <cell r="C102" t="str">
            <v>Existing 0+200</v>
          </cell>
        </row>
        <row r="103">
          <cell r="A103" t="str">
            <v>0+200x</v>
          </cell>
          <cell r="B103" t="str">
            <v>0+200</v>
          </cell>
          <cell r="C103">
            <v>0</v>
          </cell>
          <cell r="D103">
            <v>0</v>
          </cell>
          <cell r="E103">
            <v>-15.6</v>
          </cell>
          <cell r="F103">
            <v>-11.6</v>
          </cell>
          <cell r="G103">
            <v>-9.3000000000000007</v>
          </cell>
          <cell r="H103">
            <v>-5.8</v>
          </cell>
          <cell r="I103">
            <v>-1.8</v>
          </cell>
          <cell r="J103">
            <v>0</v>
          </cell>
          <cell r="K103">
            <v>4</v>
          </cell>
          <cell r="L103">
            <v>7.1</v>
          </cell>
          <cell r="M103">
            <v>8.8000000000000007</v>
          </cell>
          <cell r="N103">
            <v>10.1</v>
          </cell>
          <cell r="O103">
            <v>14.1</v>
          </cell>
          <cell r="P103">
            <v>0</v>
          </cell>
        </row>
        <row r="104">
          <cell r="A104" t="str">
            <v>200y</v>
          </cell>
          <cell r="B104">
            <v>200</v>
          </cell>
          <cell r="C104">
            <v>0</v>
          </cell>
          <cell r="D104">
            <v>0</v>
          </cell>
          <cell r="E104">
            <v>5.8049999999999997</v>
          </cell>
          <cell r="F104">
            <v>5.8810000000000002</v>
          </cell>
          <cell r="G104">
            <v>7.4610000000000003</v>
          </cell>
          <cell r="H104">
            <v>7.4850000000000003</v>
          </cell>
          <cell r="I104">
            <v>7.4</v>
          </cell>
          <cell r="J104">
            <v>6.7850000000000001</v>
          </cell>
          <cell r="K104">
            <v>6.6180000000000003</v>
          </cell>
          <cell r="L104">
            <v>6.4240000000000004</v>
          </cell>
          <cell r="M104">
            <v>5.6479999999999997</v>
          </cell>
          <cell r="N104">
            <v>5.5920000000000005</v>
          </cell>
          <cell r="O104">
            <v>5.6109999999999998</v>
          </cell>
          <cell r="P104">
            <v>0</v>
          </cell>
        </row>
        <row r="105">
          <cell r="A105" t="str">
            <v>Design0+200</v>
          </cell>
          <cell r="B105" t="str">
            <v>x</v>
          </cell>
          <cell r="F105">
            <v>-5.7046912820919813</v>
          </cell>
          <cell r="G105">
            <v>-5</v>
          </cell>
          <cell r="H105">
            <v>-3.5</v>
          </cell>
          <cell r="I105">
            <v>0</v>
          </cell>
          <cell r="J105">
            <v>3.5</v>
          </cell>
          <cell r="K105">
            <v>5</v>
          </cell>
          <cell r="L105">
            <v>6.7440705318366279</v>
          </cell>
        </row>
        <row r="106">
          <cell r="A106" t="str">
            <v>Design200</v>
          </cell>
          <cell r="B106" t="str">
            <v>y</v>
          </cell>
          <cell r="F106">
            <v>7.485653545494225</v>
          </cell>
          <cell r="G106">
            <v>8.1903448275862072</v>
          </cell>
          <cell r="H106">
            <v>8.2503448275862059</v>
          </cell>
          <cell r="I106">
            <v>8.3203448275862062</v>
          </cell>
          <cell r="J106">
            <v>8.2503448275862059</v>
          </cell>
          <cell r="K106">
            <v>8.1903448275862072</v>
          </cell>
          <cell r="L106">
            <v>6.4462742957495784</v>
          </cell>
        </row>
        <row r="107">
          <cell r="A107" t="str">
            <v>Clearing200</v>
          </cell>
          <cell r="E107">
            <v>6.7440705318366287</v>
          </cell>
          <cell r="F107">
            <v>4</v>
          </cell>
          <cell r="G107">
            <v>0</v>
          </cell>
          <cell r="H107">
            <v>-1.8</v>
          </cell>
          <cell r="I107">
            <v>-5.7046912820919795</v>
          </cell>
          <cell r="AA107">
            <v>12.560717103022363</v>
          </cell>
        </row>
        <row r="108">
          <cell r="E108">
            <v>6.4462742957495776</v>
          </cell>
          <cell r="F108">
            <v>6.6180000000000003</v>
          </cell>
          <cell r="G108">
            <v>6.7850000000000001</v>
          </cell>
          <cell r="H108">
            <v>7.4</v>
          </cell>
          <cell r="I108">
            <v>7.4856535454942268</v>
          </cell>
          <cell r="Z108" t="str">
            <v>A</v>
          </cell>
        </row>
        <row r="109">
          <cell r="A109" t="str">
            <v>Area0+200</v>
          </cell>
          <cell r="D109">
            <v>-5.7046912820919795</v>
          </cell>
          <cell r="E109">
            <v>-5</v>
          </cell>
          <cell r="F109">
            <v>-3.5</v>
          </cell>
          <cell r="G109">
            <v>0</v>
          </cell>
          <cell r="H109">
            <v>3.5</v>
          </cell>
          <cell r="I109">
            <v>5</v>
          </cell>
          <cell r="J109">
            <v>6.7440705318366287</v>
          </cell>
          <cell r="K109">
            <v>4</v>
          </cell>
          <cell r="L109">
            <v>0</v>
          </cell>
          <cell r="M109">
            <v>-1.8</v>
          </cell>
          <cell r="N109">
            <v>-5.7046912820919795</v>
          </cell>
          <cell r="Z109">
            <v>2.0993410033638877</v>
          </cell>
          <cell r="AA109">
            <v>14.386380149959177</v>
          </cell>
        </row>
        <row r="110">
          <cell r="A110" t="str">
            <v>Area200</v>
          </cell>
          <cell r="D110">
            <v>7.4856535454942268</v>
          </cell>
          <cell r="E110">
            <v>8.1903448275862072</v>
          </cell>
          <cell r="F110">
            <v>8.2503448275862059</v>
          </cell>
          <cell r="G110">
            <v>8.3203448275862062</v>
          </cell>
          <cell r="H110">
            <v>8.2503448275862059</v>
          </cell>
          <cell r="I110">
            <v>8.1903448275862072</v>
          </cell>
          <cell r="J110">
            <v>6.4462742957495776</v>
          </cell>
          <cell r="K110">
            <v>6.6180000000000003</v>
          </cell>
          <cell r="L110">
            <v>6.7850000000000001</v>
          </cell>
          <cell r="M110">
            <v>7.4</v>
          </cell>
          <cell r="N110">
            <v>7.4856535454942268</v>
          </cell>
          <cell r="Z110">
            <v>30.872101303282243</v>
          </cell>
        </row>
        <row r="112">
          <cell r="A112" t="str">
            <v>Existing</v>
          </cell>
          <cell r="C112" t="str">
            <v>Existing 0+220</v>
          </cell>
        </row>
        <row r="113">
          <cell r="A113" t="str">
            <v>0+220x</v>
          </cell>
          <cell r="B113" t="str">
            <v>0+220</v>
          </cell>
          <cell r="C113">
            <v>-17.5</v>
          </cell>
          <cell r="D113">
            <v>-14.7</v>
          </cell>
          <cell r="E113">
            <v>-11.2</v>
          </cell>
          <cell r="F113">
            <v>-8</v>
          </cell>
          <cell r="G113">
            <v>-5.9</v>
          </cell>
          <cell r="H113">
            <v>-3.7</v>
          </cell>
          <cell r="I113">
            <v>-1.9</v>
          </cell>
          <cell r="J113">
            <v>0</v>
          </cell>
          <cell r="K113">
            <v>4</v>
          </cell>
          <cell r="L113">
            <v>8</v>
          </cell>
          <cell r="M113">
            <v>9.6999999999999993</v>
          </cell>
          <cell r="N113">
            <v>13.7</v>
          </cell>
          <cell r="O113">
            <v>0</v>
          </cell>
          <cell r="P113">
            <v>0</v>
          </cell>
        </row>
        <row r="114">
          <cell r="A114" t="str">
            <v>220y</v>
          </cell>
          <cell r="B114">
            <v>220</v>
          </cell>
          <cell r="C114">
            <v>5.923</v>
          </cell>
          <cell r="D114">
            <v>8.0039999999999996</v>
          </cell>
          <cell r="E114">
            <v>8.1259999999999994</v>
          </cell>
          <cell r="F114">
            <v>8.011000000000001</v>
          </cell>
          <cell r="G114">
            <v>6.306</v>
          </cell>
          <cell r="H114">
            <v>5.9710000000000001</v>
          </cell>
          <cell r="I114">
            <v>6.0609999999999999</v>
          </cell>
          <cell r="J114">
            <v>6.6379999999999999</v>
          </cell>
          <cell r="K114">
            <v>6.5060000000000002</v>
          </cell>
          <cell r="L114">
            <v>6.4329999999999998</v>
          </cell>
          <cell r="M114">
            <v>5.6710000000000003</v>
          </cell>
          <cell r="N114">
            <v>5.766</v>
          </cell>
          <cell r="O114">
            <v>0</v>
          </cell>
          <cell r="P114">
            <v>0</v>
          </cell>
        </row>
        <row r="115">
          <cell r="A115" t="str">
            <v>Design0+220</v>
          </cell>
          <cell r="B115" t="str">
            <v>x</v>
          </cell>
          <cell r="F115">
            <v>-6.7211210294983905</v>
          </cell>
          <cell r="G115">
            <v>-5</v>
          </cell>
          <cell r="H115">
            <v>-3.5</v>
          </cell>
          <cell r="I115">
            <v>0</v>
          </cell>
          <cell r="J115">
            <v>3.5</v>
          </cell>
          <cell r="K115">
            <v>5</v>
          </cell>
          <cell r="L115">
            <v>7.247051798775936</v>
          </cell>
        </row>
        <row r="116">
          <cell r="A116" t="str">
            <v>Design220</v>
          </cell>
          <cell r="B116" t="str">
            <v>y</v>
          </cell>
          <cell r="F116">
            <v>6.9726720739498855</v>
          </cell>
          <cell r="G116">
            <v>8.6937931034482752</v>
          </cell>
          <cell r="H116">
            <v>8.7537931034482757</v>
          </cell>
          <cell r="I116">
            <v>8.8237931034482759</v>
          </cell>
          <cell r="J116">
            <v>8.7537931034482757</v>
          </cell>
          <cell r="K116">
            <v>8.6937931034482752</v>
          </cell>
          <cell r="L116">
            <v>6.4467413046723392</v>
          </cell>
        </row>
        <row r="117">
          <cell r="A117" t="str">
            <v>Clearing220</v>
          </cell>
          <cell r="E117">
            <v>7.2470517987759351</v>
          </cell>
          <cell r="F117">
            <v>4</v>
          </cell>
          <cell r="G117">
            <v>0</v>
          </cell>
          <cell r="H117">
            <v>-1.9</v>
          </cell>
          <cell r="I117">
            <v>-3.7</v>
          </cell>
          <cell r="J117">
            <v>-5.9</v>
          </cell>
          <cell r="K117">
            <v>-6.7211210294983923</v>
          </cell>
          <cell r="AA117">
            <v>14.320741093232021</v>
          </cell>
        </row>
        <row r="118">
          <cell r="E118">
            <v>6.4467413046723401</v>
          </cell>
          <cell r="F118">
            <v>6.5060000000000002</v>
          </cell>
          <cell r="G118">
            <v>6.6379999999999999</v>
          </cell>
          <cell r="H118">
            <v>6.0609999999999999</v>
          </cell>
          <cell r="I118">
            <v>5.9710000000000001</v>
          </cell>
          <cell r="J118">
            <v>6.306</v>
          </cell>
          <cell r="K118">
            <v>6.9726720739498838</v>
          </cell>
          <cell r="Z118" t="str">
            <v>A</v>
          </cell>
        </row>
        <row r="119">
          <cell r="A119" t="str">
            <v>Area0+220</v>
          </cell>
          <cell r="D119">
            <v>-6.7211210294983923</v>
          </cell>
          <cell r="E119">
            <v>-5</v>
          </cell>
          <cell r="F119">
            <v>-3.5</v>
          </cell>
          <cell r="G119">
            <v>0</v>
          </cell>
          <cell r="H119">
            <v>3.5</v>
          </cell>
          <cell r="I119">
            <v>5</v>
          </cell>
          <cell r="J119">
            <v>7.2470517987759351</v>
          </cell>
          <cell r="K119">
            <v>4</v>
          </cell>
          <cell r="L119">
            <v>0</v>
          </cell>
          <cell r="M119">
            <v>-1.9</v>
          </cell>
          <cell r="N119">
            <v>-3.7</v>
          </cell>
          <cell r="O119">
            <v>-5.9</v>
          </cell>
          <cell r="P119">
            <v>-6.7211210294983923</v>
          </cell>
          <cell r="Z119">
            <v>-72.536840881042039</v>
          </cell>
          <cell r="AA119">
            <v>29.019295491868558</v>
          </cell>
        </row>
        <row r="120">
          <cell r="A120" t="str">
            <v>Area220</v>
          </cell>
          <cell r="D120">
            <v>6.9726720739498838</v>
          </cell>
          <cell r="E120">
            <v>8.6937931034482752</v>
          </cell>
          <cell r="F120">
            <v>8.7537931034482757</v>
          </cell>
          <cell r="G120">
            <v>8.8237931034482759</v>
          </cell>
          <cell r="H120">
            <v>8.7537931034482757</v>
          </cell>
          <cell r="I120">
            <v>8.6937931034482752</v>
          </cell>
          <cell r="J120">
            <v>6.4467413046723401</v>
          </cell>
          <cell r="K120">
            <v>6.5060000000000002</v>
          </cell>
          <cell r="L120">
            <v>6.6379999999999999</v>
          </cell>
          <cell r="M120">
            <v>6.0609999999999999</v>
          </cell>
          <cell r="N120">
            <v>5.9710000000000001</v>
          </cell>
          <cell r="O120">
            <v>6.306</v>
          </cell>
          <cell r="P120">
            <v>6.9726720739498838</v>
          </cell>
          <cell r="Z120">
            <v>-14.498249897304923</v>
          </cell>
        </row>
        <row r="122">
          <cell r="A122" t="str">
            <v>Existing</v>
          </cell>
          <cell r="C122" t="str">
            <v>Existing 0+227.055</v>
          </cell>
        </row>
        <row r="123">
          <cell r="A123" t="str">
            <v>0+227.055x</v>
          </cell>
          <cell r="B123" t="str">
            <v>0+227.055</v>
          </cell>
          <cell r="C123">
            <v>0</v>
          </cell>
          <cell r="D123">
            <v>-9.8000000000000007</v>
          </cell>
          <cell r="E123">
            <v>-7.4</v>
          </cell>
          <cell r="F123">
            <v>-6.3</v>
          </cell>
          <cell r="G123">
            <v>-5.8</v>
          </cell>
          <cell r="H123">
            <v>-5.2</v>
          </cell>
          <cell r="I123">
            <v>-4</v>
          </cell>
          <cell r="J123">
            <v>0</v>
          </cell>
          <cell r="K123">
            <v>4</v>
          </cell>
          <cell r="L123">
            <v>8.3000000000000007</v>
          </cell>
          <cell r="M123">
            <v>9.8000000000000007</v>
          </cell>
          <cell r="N123">
            <v>13.8</v>
          </cell>
          <cell r="O123">
            <v>0</v>
          </cell>
          <cell r="P123">
            <v>0</v>
          </cell>
        </row>
        <row r="124">
          <cell r="A124" t="str">
            <v>227y</v>
          </cell>
          <cell r="B124">
            <v>227</v>
          </cell>
          <cell r="C124">
            <v>0</v>
          </cell>
          <cell r="D124">
            <v>7.0629999999999997</v>
          </cell>
          <cell r="E124">
            <v>7.0259999999999998</v>
          </cell>
          <cell r="F124">
            <v>6.1059999999999999</v>
          </cell>
          <cell r="G124">
            <v>6.1180000000000003</v>
          </cell>
          <cell r="H124">
            <v>6.5339999999999998</v>
          </cell>
          <cell r="I124">
            <v>6.4409999999999998</v>
          </cell>
          <cell r="J124">
            <v>6.1360000000000001</v>
          </cell>
          <cell r="K124">
            <v>6.3280000000000003</v>
          </cell>
          <cell r="L124">
            <v>6.7030000000000003</v>
          </cell>
          <cell r="M124">
            <v>5.7389999999999999</v>
          </cell>
          <cell r="N124">
            <v>5.7860000000000005</v>
          </cell>
          <cell r="O124">
            <v>0</v>
          </cell>
          <cell r="P124">
            <v>0</v>
          </cell>
        </row>
        <row r="125">
          <cell r="A125" t="str">
            <v>Design0+227.055</v>
          </cell>
          <cell r="B125" t="str">
            <v>x</v>
          </cell>
          <cell r="F125">
            <v>-7.0972277227722778</v>
          </cell>
          <cell r="G125">
            <v>-5</v>
          </cell>
          <cell r="H125">
            <v>-3.5</v>
          </cell>
          <cell r="I125">
            <v>0</v>
          </cell>
          <cell r="J125">
            <v>3.5</v>
          </cell>
          <cell r="K125">
            <v>5</v>
          </cell>
          <cell r="L125">
            <v>7.2578823529411771</v>
          </cell>
        </row>
        <row r="126">
          <cell r="A126" t="str">
            <v>Design227</v>
          </cell>
          <cell r="B126" t="str">
            <v>y</v>
          </cell>
          <cell r="F126">
            <v>6.7727722772277223</v>
          </cell>
          <cell r="G126">
            <v>8.8699999999999992</v>
          </cell>
          <cell r="H126">
            <v>8.93</v>
          </cell>
          <cell r="I126">
            <v>9</v>
          </cell>
          <cell r="J126">
            <v>8.93</v>
          </cell>
          <cell r="K126">
            <v>8.8699999999999992</v>
          </cell>
          <cell r="L126">
            <v>6.612117647058823</v>
          </cell>
        </row>
        <row r="127">
          <cell r="A127" t="str">
            <v>Clearing227</v>
          </cell>
          <cell r="E127">
            <v>7.2578823529411762</v>
          </cell>
          <cell r="F127">
            <v>4</v>
          </cell>
          <cell r="G127">
            <v>0</v>
          </cell>
          <cell r="H127">
            <v>-4</v>
          </cell>
          <cell r="I127">
            <v>-5.2</v>
          </cell>
          <cell r="J127">
            <v>-5.8</v>
          </cell>
          <cell r="K127">
            <v>-6.3</v>
          </cell>
          <cell r="L127">
            <v>-7.0972277227722778</v>
          </cell>
          <cell r="AA127">
            <v>14.759619702469909</v>
          </cell>
        </row>
        <row r="128">
          <cell r="E128">
            <v>6.6121176470588239</v>
          </cell>
          <cell r="F128">
            <v>6.3280000000000003</v>
          </cell>
          <cell r="G128">
            <v>6.1360000000000001</v>
          </cell>
          <cell r="H128">
            <v>6.4409999999999998</v>
          </cell>
          <cell r="I128">
            <v>6.5339999999999998</v>
          </cell>
          <cell r="J128">
            <v>6.1180000000000003</v>
          </cell>
          <cell r="K128">
            <v>6.1059999999999999</v>
          </cell>
          <cell r="L128">
            <v>6.7727722772277223</v>
          </cell>
          <cell r="Z128" t="str">
            <v>A</v>
          </cell>
        </row>
        <row r="129">
          <cell r="A129" t="str">
            <v>Area0+227.055</v>
          </cell>
          <cell r="D129">
            <v>-7.0972277227722778</v>
          </cell>
          <cell r="E129">
            <v>-5</v>
          </cell>
          <cell r="F129">
            <v>-3.5</v>
          </cell>
          <cell r="G129">
            <v>0</v>
          </cell>
          <cell r="H129">
            <v>3.5</v>
          </cell>
          <cell r="I129">
            <v>5</v>
          </cell>
          <cell r="J129">
            <v>7.2578823529411762</v>
          </cell>
          <cell r="K129">
            <v>4</v>
          </cell>
          <cell r="L129">
            <v>0</v>
          </cell>
          <cell r="M129">
            <v>-4</v>
          </cell>
          <cell r="N129">
            <v>-5.2</v>
          </cell>
          <cell r="O129">
            <v>-5.8</v>
          </cell>
          <cell r="P129">
            <v>-6.3</v>
          </cell>
          <cell r="Q129">
            <v>-7.0972277227722778</v>
          </cell>
          <cell r="Z129">
            <v>-140.55780748281887</v>
          </cell>
          <cell r="AA129">
            <v>32.405680340128129</v>
          </cell>
        </row>
        <row r="130">
          <cell r="A130" t="str">
            <v>Area227</v>
          </cell>
          <cell r="D130">
            <v>6.7727722772277223</v>
          </cell>
          <cell r="E130">
            <v>8.8699999999999992</v>
          </cell>
          <cell r="F130">
            <v>8.93</v>
          </cell>
          <cell r="G130">
            <v>9</v>
          </cell>
          <cell r="H130">
            <v>8.93</v>
          </cell>
          <cell r="I130">
            <v>8.8699999999999992</v>
          </cell>
          <cell r="J130">
            <v>6.6121176470588239</v>
          </cell>
          <cell r="K130">
            <v>6.3280000000000003</v>
          </cell>
          <cell r="L130">
            <v>6.1360000000000001</v>
          </cell>
          <cell r="M130">
            <v>6.4409999999999998</v>
          </cell>
          <cell r="N130">
            <v>6.5339999999999998</v>
          </cell>
          <cell r="O130">
            <v>6.1180000000000003</v>
          </cell>
          <cell r="P130">
            <v>6.1059999999999999</v>
          </cell>
          <cell r="Q130">
            <v>6.7727722772277223</v>
          </cell>
          <cell r="Z130">
            <v>-75.746446802562616</v>
          </cell>
        </row>
        <row r="132">
          <cell r="A132" t="str">
            <v>Existing</v>
          </cell>
          <cell r="C132" t="str">
            <v>Existing 0+287</v>
          </cell>
        </row>
        <row r="133">
          <cell r="A133" t="str">
            <v>0+287x</v>
          </cell>
          <cell r="B133" t="str">
            <v>0+287</v>
          </cell>
          <cell r="C133">
            <v>0</v>
          </cell>
          <cell r="D133">
            <v>-15</v>
          </cell>
          <cell r="E133">
            <v>-13</v>
          </cell>
          <cell r="F133">
            <v>-9.5</v>
          </cell>
          <cell r="G133">
            <v>-6.7</v>
          </cell>
          <cell r="H133">
            <v>-4.8</v>
          </cell>
          <cell r="I133">
            <v>-3</v>
          </cell>
          <cell r="J133">
            <v>0</v>
          </cell>
          <cell r="K133">
            <v>3</v>
          </cell>
          <cell r="L133">
            <v>4.9000000000000004</v>
          </cell>
          <cell r="M133">
            <v>5.6</v>
          </cell>
          <cell r="N133">
            <v>9</v>
          </cell>
          <cell r="O133">
            <v>0</v>
          </cell>
          <cell r="P133">
            <v>0</v>
          </cell>
        </row>
        <row r="134">
          <cell r="A134" t="str">
            <v>287y</v>
          </cell>
          <cell r="B134">
            <v>287</v>
          </cell>
          <cell r="C134">
            <v>0</v>
          </cell>
          <cell r="D134">
            <v>5.5640000000000001</v>
          </cell>
          <cell r="E134">
            <v>7.7759999999999998</v>
          </cell>
          <cell r="F134">
            <v>7.8</v>
          </cell>
          <cell r="G134">
            <v>7.8180000000000005</v>
          </cell>
          <cell r="H134">
            <v>6.41</v>
          </cell>
          <cell r="I134">
            <v>6.2030000000000003</v>
          </cell>
          <cell r="J134">
            <v>6.2789999999999999</v>
          </cell>
          <cell r="K134">
            <v>6.54</v>
          </cell>
          <cell r="L134">
            <v>6.7530000000000001</v>
          </cell>
          <cell r="M134">
            <v>5.1710000000000003</v>
          </cell>
          <cell r="N134">
            <v>5.1710000000000003</v>
          </cell>
          <cell r="O134">
            <v>0</v>
          </cell>
          <cell r="P134">
            <v>0</v>
          </cell>
        </row>
        <row r="135">
          <cell r="A135" t="str">
            <v>Design0+287</v>
          </cell>
          <cell r="B135" t="str">
            <v>x</v>
          </cell>
          <cell r="F135">
            <v>-6.3278113663845232</v>
          </cell>
          <cell r="G135">
            <v>-5</v>
          </cell>
          <cell r="H135">
            <v>-3.5</v>
          </cell>
          <cell r="I135">
            <v>0</v>
          </cell>
          <cell r="J135">
            <v>3.5</v>
          </cell>
          <cell r="K135">
            <v>5</v>
          </cell>
          <cell r="L135">
            <v>8.699911738746696</v>
          </cell>
        </row>
        <row r="136">
          <cell r="A136" t="str">
            <v>Design287</v>
          </cell>
          <cell r="B136" t="str">
            <v>y</v>
          </cell>
          <cell r="F136">
            <v>7.5421886336154769</v>
          </cell>
          <cell r="G136">
            <v>8.8699999999999992</v>
          </cell>
          <cell r="H136">
            <v>8.93</v>
          </cell>
          <cell r="I136">
            <v>9</v>
          </cell>
          <cell r="J136">
            <v>8.93</v>
          </cell>
          <cell r="K136">
            <v>8.8699999999999992</v>
          </cell>
          <cell r="L136">
            <v>5.1700882612533041</v>
          </cell>
        </row>
        <row r="137">
          <cell r="A137" t="str">
            <v>Clearing287</v>
          </cell>
          <cell r="E137">
            <v>8.6989999999999998</v>
          </cell>
          <cell r="F137">
            <v>5.6</v>
          </cell>
          <cell r="G137">
            <v>4.9000000000000004</v>
          </cell>
          <cell r="H137">
            <v>3</v>
          </cell>
          <cell r="I137">
            <v>0</v>
          </cell>
          <cell r="J137">
            <v>-3</v>
          </cell>
          <cell r="K137">
            <v>-4.8</v>
          </cell>
          <cell r="L137">
            <v>-6.3278113663845232</v>
          </cell>
          <cell r="AA137">
            <v>16.466602799118739</v>
          </cell>
        </row>
        <row r="138">
          <cell r="E138">
            <v>5.1710000000000003</v>
          </cell>
          <cell r="F138">
            <v>5.1710000000000003</v>
          </cell>
          <cell r="G138">
            <v>6.7530000000000001</v>
          </cell>
          <cell r="H138">
            <v>6.54</v>
          </cell>
          <cell r="I138">
            <v>6.2789999999999999</v>
          </cell>
          <cell r="J138">
            <v>6.2030000000000003</v>
          </cell>
          <cell r="K138">
            <v>6.41</v>
          </cell>
          <cell r="L138">
            <v>7.5421886336154795</v>
          </cell>
          <cell r="Z138" t="str">
            <v>A</v>
          </cell>
        </row>
        <row r="139">
          <cell r="A139" t="str">
            <v>Area0+287</v>
          </cell>
          <cell r="D139">
            <v>-6.3278113663845224</v>
          </cell>
          <cell r="E139">
            <v>-5</v>
          </cell>
          <cell r="F139">
            <v>-3.5</v>
          </cell>
          <cell r="G139">
            <v>0</v>
          </cell>
          <cell r="H139">
            <v>3.5</v>
          </cell>
          <cell r="I139">
            <v>5</v>
          </cell>
          <cell r="J139">
            <v>8.6989999999999998</v>
          </cell>
          <cell r="K139">
            <v>5.6</v>
          </cell>
          <cell r="L139">
            <v>4.9000000000000004</v>
          </cell>
          <cell r="M139">
            <v>3</v>
          </cell>
          <cell r="N139">
            <v>0</v>
          </cell>
          <cell r="O139">
            <v>-3</v>
          </cell>
          <cell r="P139">
            <v>-4.8</v>
          </cell>
          <cell r="Q139">
            <v>-6.3278113663845232</v>
          </cell>
          <cell r="Z139">
            <v>2.8721367388149943</v>
          </cell>
          <cell r="AA139">
            <v>33.531939617291428</v>
          </cell>
        </row>
        <row r="140">
          <cell r="A140" t="str">
            <v>Area287</v>
          </cell>
          <cell r="D140">
            <v>7.5421886336154778</v>
          </cell>
          <cell r="E140">
            <v>8.8699999999999992</v>
          </cell>
          <cell r="F140">
            <v>8.93</v>
          </cell>
          <cell r="G140">
            <v>9</v>
          </cell>
          <cell r="H140">
            <v>8.93</v>
          </cell>
          <cell r="I140">
            <v>8.8699999999999992</v>
          </cell>
          <cell r="J140">
            <v>5.1710000000000003</v>
          </cell>
          <cell r="K140">
            <v>5.1710000000000003</v>
          </cell>
          <cell r="L140">
            <v>6.7530000000000001</v>
          </cell>
          <cell r="M140">
            <v>6.54</v>
          </cell>
          <cell r="N140">
            <v>6.2789999999999999</v>
          </cell>
          <cell r="O140">
            <v>6.2030000000000003</v>
          </cell>
          <cell r="P140">
            <v>6.41</v>
          </cell>
          <cell r="Q140">
            <v>7.5421886336154795</v>
          </cell>
          <cell r="Z140">
            <v>69.936015973397843</v>
          </cell>
        </row>
        <row r="142">
          <cell r="A142" t="str">
            <v>Existing</v>
          </cell>
          <cell r="C142" t="str">
            <v>Existing 0+300</v>
          </cell>
        </row>
        <row r="143">
          <cell r="A143" t="str">
            <v>0+300x</v>
          </cell>
          <cell r="B143" t="str">
            <v>0+300</v>
          </cell>
          <cell r="C143">
            <v>0</v>
          </cell>
          <cell r="D143">
            <v>0</v>
          </cell>
          <cell r="E143">
            <v>0</v>
          </cell>
          <cell r="F143">
            <v>-13.4</v>
          </cell>
          <cell r="G143">
            <v>-8.3000000000000007</v>
          </cell>
          <cell r="H143">
            <v>-7</v>
          </cell>
          <cell r="I143">
            <v>-2</v>
          </cell>
          <cell r="J143">
            <v>0</v>
          </cell>
          <cell r="K143">
            <v>4.4000000000000004</v>
          </cell>
          <cell r="L143">
            <v>6.8</v>
          </cell>
          <cell r="M143">
            <v>8.1999999999999993</v>
          </cell>
          <cell r="N143">
            <v>12.7</v>
          </cell>
          <cell r="O143">
            <v>14.7</v>
          </cell>
          <cell r="P143">
            <v>0</v>
          </cell>
        </row>
        <row r="144">
          <cell r="A144" t="str">
            <v>300y</v>
          </cell>
          <cell r="B144">
            <v>300</v>
          </cell>
          <cell r="C144">
            <v>0</v>
          </cell>
          <cell r="D144">
            <v>0</v>
          </cell>
          <cell r="E144">
            <v>0</v>
          </cell>
          <cell r="F144">
            <v>5.8650000000000002</v>
          </cell>
          <cell r="G144">
            <v>6.4050000000000002</v>
          </cell>
          <cell r="H144">
            <v>7.423</v>
          </cell>
          <cell r="I144">
            <v>7.4670000000000005</v>
          </cell>
          <cell r="J144">
            <v>7.2240000000000002</v>
          </cell>
          <cell r="K144">
            <v>7.1070000000000002</v>
          </cell>
          <cell r="L144">
            <v>6.7860000000000005</v>
          </cell>
          <cell r="M144">
            <v>6.0650000000000004</v>
          </cell>
          <cell r="N144">
            <v>5.6639999999999997</v>
          </cell>
          <cell r="O144">
            <v>5.4539999999999997</v>
          </cell>
          <cell r="P144">
            <v>0</v>
          </cell>
        </row>
        <row r="145">
          <cell r="A145" t="str">
            <v>Design0+300</v>
          </cell>
          <cell r="B145" t="str">
            <v>x</v>
          </cell>
          <cell r="F145">
            <v>-6.0850126272488199</v>
          </cell>
          <cell r="G145">
            <v>-5</v>
          </cell>
          <cell r="H145">
            <v>-3.5</v>
          </cell>
          <cell r="I145">
            <v>0</v>
          </cell>
          <cell r="J145">
            <v>3.5</v>
          </cell>
          <cell r="K145">
            <v>5</v>
          </cell>
          <cell r="L145">
            <v>6.7192663966857511</v>
          </cell>
        </row>
        <row r="146">
          <cell r="A146" t="str">
            <v>Design300</v>
          </cell>
          <cell r="B146" t="str">
            <v>y</v>
          </cell>
          <cell r="F146">
            <v>7.4310518888802122</v>
          </cell>
          <cell r="G146">
            <v>8.5160645161290329</v>
          </cell>
          <cell r="H146">
            <v>8.5760645161290316</v>
          </cell>
          <cell r="I146">
            <v>8.6460645161290319</v>
          </cell>
          <cell r="J146">
            <v>8.5760645161290316</v>
          </cell>
          <cell r="K146">
            <v>8.5160645161290329</v>
          </cell>
          <cell r="L146">
            <v>6.7967981194432818</v>
          </cell>
        </row>
        <row r="147">
          <cell r="A147" t="str">
            <v>Clearing300</v>
          </cell>
          <cell r="E147">
            <v>6.719266396685752</v>
          </cell>
          <cell r="F147">
            <v>4.4000000000000004</v>
          </cell>
          <cell r="G147">
            <v>0</v>
          </cell>
          <cell r="H147">
            <v>-2</v>
          </cell>
          <cell r="I147">
            <v>-6.0850126272488207</v>
          </cell>
          <cell r="AA147">
            <v>12.841353448717699</v>
          </cell>
        </row>
        <row r="148">
          <cell r="E148">
            <v>6.7967981194432809</v>
          </cell>
          <cell r="F148">
            <v>7.1070000000000002</v>
          </cell>
          <cell r="G148">
            <v>7.2240000000000002</v>
          </cell>
          <cell r="H148">
            <v>7.4670000000000005</v>
          </cell>
          <cell r="I148">
            <v>7.4310518888802113</v>
          </cell>
          <cell r="Z148" t="str">
            <v>A</v>
          </cell>
        </row>
        <row r="149">
          <cell r="A149" t="str">
            <v>Area0+300</v>
          </cell>
          <cell r="D149">
            <v>-6.0850126272488207</v>
          </cell>
          <cell r="E149">
            <v>-5</v>
          </cell>
          <cell r="F149">
            <v>-3.5</v>
          </cell>
          <cell r="G149">
            <v>0</v>
          </cell>
          <cell r="H149">
            <v>3.5</v>
          </cell>
          <cell r="I149">
            <v>5</v>
          </cell>
          <cell r="J149">
            <v>6.719266396685752</v>
          </cell>
          <cell r="K149">
            <v>4.4000000000000004</v>
          </cell>
          <cell r="L149">
            <v>0</v>
          </cell>
          <cell r="M149">
            <v>-2</v>
          </cell>
          <cell r="N149">
            <v>-6.0850126272488207</v>
          </cell>
          <cell r="Z149">
            <v>3.5056304049456717</v>
          </cell>
          <cell r="AA149">
            <v>14.958630652207816</v>
          </cell>
        </row>
        <row r="150">
          <cell r="A150" t="str">
            <v>Area300</v>
          </cell>
          <cell r="D150">
            <v>7.4310518888802113</v>
          </cell>
          <cell r="E150">
            <v>8.5160645161290329</v>
          </cell>
          <cell r="F150">
            <v>8.5760645161290316</v>
          </cell>
          <cell r="G150">
            <v>8.6460645161290319</v>
          </cell>
          <cell r="H150">
            <v>8.5760645161290316</v>
          </cell>
          <cell r="I150">
            <v>8.5160645161290329</v>
          </cell>
          <cell r="J150">
            <v>6.7967981194432809</v>
          </cell>
          <cell r="K150">
            <v>7.1070000000000002</v>
          </cell>
          <cell r="L150">
            <v>7.2240000000000002</v>
          </cell>
          <cell r="M150">
            <v>7.4670000000000005</v>
          </cell>
          <cell r="N150">
            <v>7.4310518888802113</v>
          </cell>
          <cell r="Z150">
            <v>33.422891709361302</v>
          </cell>
        </row>
        <row r="152">
          <cell r="A152" t="str">
            <v>Existing</v>
          </cell>
          <cell r="C152" t="str">
            <v>Existing 0+320</v>
          </cell>
        </row>
        <row r="153">
          <cell r="A153" t="str">
            <v>0+320x</v>
          </cell>
          <cell r="B153" t="str">
            <v>0+320</v>
          </cell>
          <cell r="C153">
            <v>0</v>
          </cell>
          <cell r="D153">
            <v>0</v>
          </cell>
          <cell r="E153">
            <v>-8.9</v>
          </cell>
          <cell r="F153">
            <v>-6.9</v>
          </cell>
          <cell r="G153">
            <v>-4.9000000000000004</v>
          </cell>
          <cell r="H153">
            <v>-4.2</v>
          </cell>
          <cell r="I153">
            <v>-3</v>
          </cell>
          <cell r="J153">
            <v>0</v>
          </cell>
          <cell r="K153">
            <v>2.7</v>
          </cell>
          <cell r="L153">
            <v>6.7</v>
          </cell>
          <cell r="M153">
            <v>8.6999999999999993</v>
          </cell>
          <cell r="N153">
            <v>11.2</v>
          </cell>
          <cell r="O153">
            <v>0</v>
          </cell>
          <cell r="P153">
            <v>0</v>
          </cell>
        </row>
        <row r="154">
          <cell r="A154" t="str">
            <v>320y</v>
          </cell>
          <cell r="B154">
            <v>320</v>
          </cell>
          <cell r="C154">
            <v>0</v>
          </cell>
          <cell r="D154">
            <v>0</v>
          </cell>
          <cell r="E154">
            <v>5.6639999999999997</v>
          </cell>
          <cell r="F154">
            <v>5.6520000000000001</v>
          </cell>
          <cell r="G154">
            <v>5.8220000000000001</v>
          </cell>
          <cell r="H154">
            <v>6.3680000000000003</v>
          </cell>
          <cell r="I154">
            <v>6.617</v>
          </cell>
          <cell r="J154">
            <v>6.7250000000000005</v>
          </cell>
          <cell r="K154">
            <v>6.8220000000000001</v>
          </cell>
          <cell r="L154">
            <v>6.47</v>
          </cell>
          <cell r="M154">
            <v>6.2229999999999999</v>
          </cell>
          <cell r="N154">
            <v>5.8180000000000005</v>
          </cell>
          <cell r="O154">
            <v>0</v>
          </cell>
          <cell r="P154">
            <v>0</v>
          </cell>
        </row>
        <row r="155">
          <cell r="A155" t="str">
            <v>Design0+320</v>
          </cell>
          <cell r="B155" t="str">
            <v>x</v>
          </cell>
          <cell r="F155">
            <v>-7.3170461104341689</v>
          </cell>
          <cell r="G155">
            <v>-5</v>
          </cell>
          <cell r="H155">
            <v>-3.5</v>
          </cell>
          <cell r="I155">
            <v>0</v>
          </cell>
          <cell r="J155">
            <v>3.5</v>
          </cell>
          <cell r="K155">
            <v>5</v>
          </cell>
          <cell r="L155">
            <v>6.4735862944629483</v>
          </cell>
        </row>
        <row r="156">
          <cell r="A156" t="str">
            <v>Design320</v>
          </cell>
          <cell r="B156" t="str">
            <v>y</v>
          </cell>
          <cell r="F156">
            <v>5.6545022766626047</v>
          </cell>
          <cell r="G156">
            <v>7.9715483870967736</v>
          </cell>
          <cell r="H156">
            <v>8.0315483870967732</v>
          </cell>
          <cell r="I156">
            <v>8.1015483870967735</v>
          </cell>
          <cell r="J156">
            <v>8.0315483870967732</v>
          </cell>
          <cell r="K156">
            <v>7.9715483870967736</v>
          </cell>
          <cell r="L156">
            <v>6.4979620926338253</v>
          </cell>
        </row>
        <row r="157">
          <cell r="A157" t="str">
            <v>Clearing320</v>
          </cell>
          <cell r="E157">
            <v>6.4735862944629483</v>
          </cell>
          <cell r="F157">
            <v>2.7</v>
          </cell>
          <cell r="G157">
            <v>0</v>
          </cell>
          <cell r="H157">
            <v>-3</v>
          </cell>
          <cell r="I157">
            <v>-4.2</v>
          </cell>
          <cell r="J157">
            <v>-4.9000000000000004</v>
          </cell>
          <cell r="K157">
            <v>-6.2366120218579209</v>
          </cell>
          <cell r="L157">
            <v>-7.3170461104341689</v>
          </cell>
          <cell r="AA157">
            <v>14.027687855779874</v>
          </cell>
        </row>
        <row r="158">
          <cell r="E158">
            <v>6.4979620926338253</v>
          </cell>
          <cell r="F158">
            <v>6.8220000000000001</v>
          </cell>
          <cell r="G158">
            <v>6.7249999999999996</v>
          </cell>
          <cell r="H158">
            <v>6.617</v>
          </cell>
          <cell r="I158">
            <v>6.3680000000000003</v>
          </cell>
          <cell r="J158">
            <v>5.8220000000000001</v>
          </cell>
          <cell r="K158">
            <v>5.7083879781420759</v>
          </cell>
          <cell r="L158">
            <v>5.6545022766626047</v>
          </cell>
          <cell r="Z158" t="str">
            <v>A</v>
          </cell>
        </row>
        <row r="159">
          <cell r="A159" t="str">
            <v>Area0+320</v>
          </cell>
          <cell r="D159">
            <v>-7.3170461104341689</v>
          </cell>
          <cell r="E159">
            <v>-5</v>
          </cell>
          <cell r="F159">
            <v>-3.5</v>
          </cell>
          <cell r="G159">
            <v>0</v>
          </cell>
          <cell r="H159">
            <v>3.5</v>
          </cell>
          <cell r="I159">
            <v>5</v>
          </cell>
          <cell r="J159">
            <v>6.4735862944629483</v>
          </cell>
          <cell r="K159">
            <v>2.7</v>
          </cell>
          <cell r="L159">
            <v>0</v>
          </cell>
          <cell r="M159">
            <v>-3</v>
          </cell>
          <cell r="N159">
            <v>-4.2</v>
          </cell>
          <cell r="O159">
            <v>-4.9000000000000004</v>
          </cell>
          <cell r="P159">
            <v>-6.2366120218579209</v>
          </cell>
          <cell r="Q159">
            <v>-7.3170461104341689</v>
          </cell>
          <cell r="Z159">
            <v>-110.92325086058588</v>
          </cell>
          <cell r="AA159">
            <v>17.582396101827747</v>
          </cell>
        </row>
        <row r="160">
          <cell r="A160" t="str">
            <v>Area320</v>
          </cell>
          <cell r="D160">
            <v>5.6545022766626047</v>
          </cell>
          <cell r="E160">
            <v>7.9715483870967736</v>
          </cell>
          <cell r="F160">
            <v>8.0315483870967732</v>
          </cell>
          <cell r="G160">
            <v>8.1015483870967735</v>
          </cell>
          <cell r="H160">
            <v>8.0315483870967732</v>
          </cell>
          <cell r="I160">
            <v>7.9715483870967736</v>
          </cell>
          <cell r="J160">
            <v>6.4979620926338253</v>
          </cell>
          <cell r="K160">
            <v>6.8220000000000001</v>
          </cell>
          <cell r="L160">
            <v>6.7249999999999996</v>
          </cell>
          <cell r="M160">
            <v>6.617</v>
          </cell>
          <cell r="N160">
            <v>6.3680000000000003</v>
          </cell>
          <cell r="O160">
            <v>5.8220000000000001</v>
          </cell>
          <cell r="P160">
            <v>5.7083879781420759</v>
          </cell>
          <cell r="Q160">
            <v>5.6545022766626047</v>
          </cell>
          <cell r="Z160">
            <v>-75.758458656930387</v>
          </cell>
        </row>
        <row r="162">
          <cell r="A162" t="str">
            <v>Existing</v>
          </cell>
          <cell r="C162" t="str">
            <v>Existing 0+340</v>
          </cell>
        </row>
        <row r="163">
          <cell r="A163" t="str">
            <v>0+340x</v>
          </cell>
          <cell r="B163" t="str">
            <v>0+340</v>
          </cell>
          <cell r="C163">
            <v>0</v>
          </cell>
          <cell r="D163">
            <v>0</v>
          </cell>
          <cell r="E163">
            <v>0</v>
          </cell>
          <cell r="F163">
            <v>-8.6</v>
          </cell>
          <cell r="G163">
            <v>-6.1</v>
          </cell>
          <cell r="H163">
            <v>-4.8</v>
          </cell>
          <cell r="I163">
            <v>-3</v>
          </cell>
          <cell r="J163">
            <v>0</v>
          </cell>
          <cell r="K163">
            <v>3</v>
          </cell>
          <cell r="L163">
            <v>4.3</v>
          </cell>
          <cell r="M163">
            <v>9.8000000000000007</v>
          </cell>
          <cell r="N163">
            <v>15.9</v>
          </cell>
          <cell r="O163">
            <v>0</v>
          </cell>
          <cell r="P163">
            <v>0</v>
          </cell>
        </row>
        <row r="164">
          <cell r="A164" t="str">
            <v>340y</v>
          </cell>
          <cell r="B164">
            <v>340</v>
          </cell>
          <cell r="C164">
            <v>0</v>
          </cell>
          <cell r="D164">
            <v>0</v>
          </cell>
          <cell r="E164">
            <v>0</v>
          </cell>
          <cell r="F164">
            <v>5.2439999999999998</v>
          </cell>
          <cell r="G164">
            <v>5.3650000000000002</v>
          </cell>
          <cell r="H164">
            <v>6.524</v>
          </cell>
          <cell r="I164">
            <v>6.5529999999999999</v>
          </cell>
          <cell r="J164">
            <v>6.6020000000000003</v>
          </cell>
          <cell r="K164">
            <v>6.5070000000000006</v>
          </cell>
          <cell r="L164">
            <v>6.492</v>
          </cell>
          <cell r="M164">
            <v>5.2919999999999998</v>
          </cell>
          <cell r="N164">
            <v>5.1639999999999997</v>
          </cell>
          <cell r="O164">
            <v>0</v>
          </cell>
          <cell r="P164">
            <v>0</v>
          </cell>
        </row>
        <row r="165">
          <cell r="A165" t="str">
            <v>Design0+340</v>
          </cell>
          <cell r="B165" t="str">
            <v>x</v>
          </cell>
          <cell r="F165">
            <v>-7.1109628605133626</v>
          </cell>
          <cell r="G165">
            <v>-5</v>
          </cell>
          <cell r="H165">
            <v>-3.5</v>
          </cell>
          <cell r="I165">
            <v>0</v>
          </cell>
          <cell r="J165">
            <v>3.5</v>
          </cell>
          <cell r="K165">
            <v>5</v>
          </cell>
          <cell r="L165">
            <v>6.391320330082519</v>
          </cell>
        </row>
        <row r="166">
          <cell r="A166" t="str">
            <v>Design340</v>
          </cell>
          <cell r="B166" t="str">
            <v>y</v>
          </cell>
          <cell r="F166">
            <v>5.3160693975511535</v>
          </cell>
          <cell r="G166">
            <v>7.4270322580645161</v>
          </cell>
          <cell r="H166">
            <v>7.4870322580645157</v>
          </cell>
          <cell r="I166">
            <v>7.557032258064516</v>
          </cell>
          <cell r="J166">
            <v>7.4870322580645157</v>
          </cell>
          <cell r="K166">
            <v>7.4270322580645161</v>
          </cell>
          <cell r="L166">
            <v>6.0357119279819971</v>
          </cell>
        </row>
        <row r="167">
          <cell r="A167" t="str">
            <v>Clearing340</v>
          </cell>
          <cell r="E167">
            <v>6.3913203300825208</v>
          </cell>
          <cell r="F167">
            <v>4.3</v>
          </cell>
          <cell r="G167">
            <v>3</v>
          </cell>
          <cell r="H167">
            <v>0</v>
          </cell>
          <cell r="I167">
            <v>-3</v>
          </cell>
          <cell r="J167">
            <v>-4.8</v>
          </cell>
          <cell r="K167">
            <v>-6.1</v>
          </cell>
          <cell r="L167">
            <v>-7.1109628605133626</v>
          </cell>
          <cell r="AA167">
            <v>13.996520574325322</v>
          </cell>
        </row>
        <row r="168">
          <cell r="E168">
            <v>6.0357119279819953</v>
          </cell>
          <cell r="F168">
            <v>6.492</v>
          </cell>
          <cell r="G168">
            <v>6.5070000000000006</v>
          </cell>
          <cell r="H168">
            <v>6.6020000000000003</v>
          </cell>
          <cell r="I168">
            <v>6.5529999999999999</v>
          </cell>
          <cell r="J168">
            <v>6.524</v>
          </cell>
          <cell r="K168">
            <v>5.3650000000000002</v>
          </cell>
          <cell r="L168">
            <v>5.3160693975511535</v>
          </cell>
          <cell r="Z168" t="str">
            <v>A</v>
          </cell>
        </row>
        <row r="169">
          <cell r="A169" t="str">
            <v>Area0+340</v>
          </cell>
          <cell r="D169">
            <v>-7.1109628605133626</v>
          </cell>
          <cell r="E169">
            <v>-5</v>
          </cell>
          <cell r="F169">
            <v>-3.5</v>
          </cell>
          <cell r="G169">
            <v>0</v>
          </cell>
          <cell r="H169">
            <v>3.5</v>
          </cell>
          <cell r="I169">
            <v>5</v>
          </cell>
          <cell r="J169">
            <v>6.3913203300825208</v>
          </cell>
          <cell r="K169">
            <v>4.3</v>
          </cell>
          <cell r="L169">
            <v>3</v>
          </cell>
          <cell r="M169">
            <v>0</v>
          </cell>
          <cell r="N169">
            <v>-3</v>
          </cell>
          <cell r="O169">
            <v>-4.8</v>
          </cell>
          <cell r="P169">
            <v>-6.1</v>
          </cell>
          <cell r="Q169">
            <v>-7.1109628605133626</v>
          </cell>
          <cell r="Z169">
            <v>-48.998423943510389</v>
          </cell>
          <cell r="AA169">
            <v>11.99961302644601</v>
          </cell>
        </row>
        <row r="170">
          <cell r="A170" t="str">
            <v>Area340</v>
          </cell>
          <cell r="D170">
            <v>5.3160693975511535</v>
          </cell>
          <cell r="E170">
            <v>7.4270322580645161</v>
          </cell>
          <cell r="F170">
            <v>7.4870322580645157</v>
          </cell>
          <cell r="G170">
            <v>7.557032258064516</v>
          </cell>
          <cell r="H170">
            <v>7.4870322580645157</v>
          </cell>
          <cell r="I170">
            <v>7.4270322580645161</v>
          </cell>
          <cell r="J170">
            <v>6.0357119279819953</v>
          </cell>
          <cell r="K170">
            <v>6.492</v>
          </cell>
          <cell r="L170">
            <v>6.5070000000000006</v>
          </cell>
          <cell r="M170">
            <v>6.6020000000000003</v>
          </cell>
          <cell r="N170">
            <v>6.5529999999999999</v>
          </cell>
          <cell r="O170">
            <v>6.524</v>
          </cell>
          <cell r="P170">
            <v>5.3650000000000002</v>
          </cell>
          <cell r="Q170">
            <v>5.3160693975511535</v>
          </cell>
          <cell r="Z170">
            <v>-24.999197890618369</v>
          </cell>
        </row>
        <row r="172">
          <cell r="A172" t="str">
            <v>Existing</v>
          </cell>
          <cell r="C172" t="str">
            <v>Existing 0+360</v>
          </cell>
        </row>
        <row r="173">
          <cell r="A173" t="str">
            <v>0+360x</v>
          </cell>
          <cell r="B173" t="str">
            <v>0+360</v>
          </cell>
          <cell r="C173">
            <v>0</v>
          </cell>
          <cell r="D173">
            <v>0</v>
          </cell>
          <cell r="E173">
            <v>-9.8000000000000007</v>
          </cell>
          <cell r="F173">
            <v>-7.3</v>
          </cell>
          <cell r="G173">
            <v>-5.3</v>
          </cell>
          <cell r="H173">
            <v>-4.7</v>
          </cell>
          <cell r="I173">
            <v>-3.4</v>
          </cell>
          <cell r="J173">
            <v>0</v>
          </cell>
          <cell r="K173">
            <v>3.5</v>
          </cell>
          <cell r="L173">
            <v>4.7</v>
          </cell>
          <cell r="M173">
            <v>6.7</v>
          </cell>
          <cell r="N173">
            <v>8.6999999999999993</v>
          </cell>
          <cell r="O173">
            <v>11.7</v>
          </cell>
          <cell r="P173">
            <v>0</v>
          </cell>
        </row>
        <row r="174">
          <cell r="A174" t="str">
            <v>360y</v>
          </cell>
          <cell r="B174">
            <v>360</v>
          </cell>
          <cell r="C174">
            <v>0</v>
          </cell>
          <cell r="D174">
            <v>0</v>
          </cell>
          <cell r="E174">
            <v>5.0540000000000003</v>
          </cell>
          <cell r="F174">
            <v>5.1539999999999999</v>
          </cell>
          <cell r="G174">
            <v>5.3540000000000001</v>
          </cell>
          <cell r="H174">
            <v>6.4169999999999998</v>
          </cell>
          <cell r="I174">
            <v>6.4320000000000004</v>
          </cell>
          <cell r="J174">
            <v>6.625</v>
          </cell>
          <cell r="K174">
            <v>6.516</v>
          </cell>
          <cell r="L174">
            <v>6.343</v>
          </cell>
          <cell r="M174">
            <v>5.3940000000000001</v>
          </cell>
          <cell r="N174">
            <v>5.24</v>
          </cell>
          <cell r="O174">
            <v>5.194</v>
          </cell>
          <cell r="P174">
            <v>0</v>
          </cell>
        </row>
        <row r="175">
          <cell r="A175" t="str">
            <v>Design0+360</v>
          </cell>
          <cell r="B175" t="str">
            <v>x</v>
          </cell>
          <cell r="F175">
            <v>-6.665017921146954</v>
          </cell>
          <cell r="G175">
            <v>-5</v>
          </cell>
          <cell r="H175">
            <v>-3.5</v>
          </cell>
          <cell r="I175">
            <v>0</v>
          </cell>
          <cell r="J175">
            <v>3.5</v>
          </cell>
          <cell r="K175">
            <v>5</v>
          </cell>
          <cell r="L175">
            <v>6.2975568582916432</v>
          </cell>
        </row>
        <row r="176">
          <cell r="A176" t="str">
            <v>Design360</v>
          </cell>
          <cell r="B176" t="str">
            <v>y</v>
          </cell>
          <cell r="F176">
            <v>5.2174982078853045</v>
          </cell>
          <cell r="G176">
            <v>6.8825161290322585</v>
          </cell>
          <cell r="H176">
            <v>6.9425161290322581</v>
          </cell>
          <cell r="I176">
            <v>7.0125161290322584</v>
          </cell>
          <cell r="J176">
            <v>6.9425161290322581</v>
          </cell>
          <cell r="K176">
            <v>6.8825161290322585</v>
          </cell>
          <cell r="L176">
            <v>5.5849592707406153</v>
          </cell>
        </row>
        <row r="177">
          <cell r="A177" t="str">
            <v>Clearing360</v>
          </cell>
          <cell r="E177">
            <v>6.2975568582916432</v>
          </cell>
          <cell r="F177">
            <v>4.7</v>
          </cell>
          <cell r="G177">
            <v>3.5</v>
          </cell>
          <cell r="H177">
            <v>0</v>
          </cell>
          <cell r="I177">
            <v>-3.4</v>
          </cell>
          <cell r="J177">
            <v>-4.7</v>
          </cell>
          <cell r="K177">
            <v>-5.3</v>
          </cell>
          <cell r="L177">
            <v>-6.6650179211469549</v>
          </cell>
          <cell r="AA177">
            <v>13.780411839583767</v>
          </cell>
        </row>
        <row r="178">
          <cell r="E178">
            <v>5.5849592707406153</v>
          </cell>
          <cell r="F178">
            <v>6.343</v>
          </cell>
          <cell r="G178">
            <v>6.516</v>
          </cell>
          <cell r="H178">
            <v>6.625</v>
          </cell>
          <cell r="I178">
            <v>6.4320000000000004</v>
          </cell>
          <cell r="J178">
            <v>6.4169999999999998</v>
          </cell>
          <cell r="K178">
            <v>5.3540000000000001</v>
          </cell>
          <cell r="L178">
            <v>5.2174982078853036</v>
          </cell>
          <cell r="Z178" t="str">
            <v>A</v>
          </cell>
        </row>
        <row r="179">
          <cell r="A179" t="str">
            <v>Area0+360</v>
          </cell>
          <cell r="D179">
            <v>-6.6650179211469549</v>
          </cell>
          <cell r="E179">
            <v>-5</v>
          </cell>
          <cell r="F179">
            <v>-3.5</v>
          </cell>
          <cell r="G179">
            <v>0</v>
          </cell>
          <cell r="H179">
            <v>3.5</v>
          </cell>
          <cell r="I179">
            <v>5</v>
          </cell>
          <cell r="J179">
            <v>6.2975568582916432</v>
          </cell>
          <cell r="K179">
            <v>4.7</v>
          </cell>
          <cell r="L179">
            <v>3.5</v>
          </cell>
          <cell r="M179">
            <v>0</v>
          </cell>
          <cell r="N179">
            <v>-3.4</v>
          </cell>
          <cell r="O179">
            <v>-4.7</v>
          </cell>
          <cell r="P179">
            <v>-5.3</v>
          </cell>
          <cell r="Q179">
            <v>-6.6650179211469549</v>
          </cell>
          <cell r="Z179">
            <v>-33.991114983689407</v>
          </cell>
          <cell r="AA179">
            <v>6.2070219313871071</v>
          </cell>
        </row>
        <row r="180">
          <cell r="A180" t="str">
            <v>Area360</v>
          </cell>
          <cell r="D180">
            <v>5.2174982078853036</v>
          </cell>
          <cell r="E180">
            <v>6.8825161290322585</v>
          </cell>
          <cell r="F180">
            <v>6.9425161290322581</v>
          </cell>
          <cell r="G180">
            <v>7.0125161290322584</v>
          </cell>
          <cell r="H180">
            <v>6.9425161290322581</v>
          </cell>
          <cell r="I180">
            <v>6.8825161290322585</v>
          </cell>
          <cell r="J180">
            <v>5.5849592707406153</v>
          </cell>
          <cell r="K180">
            <v>6.343</v>
          </cell>
          <cell r="L180">
            <v>6.516</v>
          </cell>
          <cell r="M180">
            <v>6.625</v>
          </cell>
          <cell r="N180">
            <v>6.4320000000000004</v>
          </cell>
          <cell r="O180">
            <v>6.4169999999999998</v>
          </cell>
          <cell r="P180">
            <v>5.3540000000000001</v>
          </cell>
          <cell r="Q180">
            <v>5.2174982078853036</v>
          </cell>
          <cell r="Z180">
            <v>-21.577071120915193</v>
          </cell>
        </row>
        <row r="182">
          <cell r="A182" t="str">
            <v>Existing</v>
          </cell>
          <cell r="C182" t="str">
            <v>Existing 0+380</v>
          </cell>
        </row>
        <row r="183">
          <cell r="A183" t="str">
            <v>0+380x</v>
          </cell>
          <cell r="B183" t="str">
            <v>0+380</v>
          </cell>
          <cell r="C183">
            <v>0</v>
          </cell>
          <cell r="D183">
            <v>0</v>
          </cell>
          <cell r="E183">
            <v>-9.9</v>
          </cell>
          <cell r="F183">
            <v>-7.9</v>
          </cell>
          <cell r="G183">
            <v>-5.9</v>
          </cell>
          <cell r="H183">
            <v>-5</v>
          </cell>
          <cell r="I183">
            <v>-3.6</v>
          </cell>
          <cell r="J183">
            <v>0</v>
          </cell>
          <cell r="K183">
            <v>3</v>
          </cell>
          <cell r="L183">
            <v>4.3</v>
          </cell>
          <cell r="M183">
            <v>5.3</v>
          </cell>
          <cell r="N183">
            <v>6.9</v>
          </cell>
          <cell r="O183">
            <v>0</v>
          </cell>
          <cell r="P183">
            <v>0</v>
          </cell>
        </row>
        <row r="184">
          <cell r="A184" t="str">
            <v>380y</v>
          </cell>
          <cell r="B184">
            <v>380</v>
          </cell>
          <cell r="C184">
            <v>0</v>
          </cell>
          <cell r="D184">
            <v>0</v>
          </cell>
          <cell r="E184">
            <v>5.1989999999999998</v>
          </cell>
          <cell r="F184">
            <v>5.3380000000000001</v>
          </cell>
          <cell r="G184">
            <v>5.4690000000000003</v>
          </cell>
          <cell r="H184">
            <v>6.3540000000000001</v>
          </cell>
          <cell r="I184">
            <v>6.4870000000000001</v>
          </cell>
          <cell r="J184">
            <v>6.468</v>
          </cell>
          <cell r="K184">
            <v>6.3449999999999998</v>
          </cell>
          <cell r="L184">
            <v>6.1269999999999998</v>
          </cell>
          <cell r="M184">
            <v>5.5869999999999997</v>
          </cell>
          <cell r="N184">
            <v>5.4990000000000006</v>
          </cell>
          <cell r="O184">
            <v>0</v>
          </cell>
          <cell r="P184">
            <v>0</v>
          </cell>
        </row>
        <row r="185">
          <cell r="A185" t="str">
            <v>Design0+380</v>
          </cell>
          <cell r="B185" t="str">
            <v>x</v>
          </cell>
          <cell r="F185">
            <v>-5.3</v>
          </cell>
          <cell r="G185">
            <v>-5</v>
          </cell>
          <cell r="H185">
            <v>-3.5</v>
          </cell>
          <cell r="I185">
            <v>0</v>
          </cell>
          <cell r="J185">
            <v>3.5</v>
          </cell>
          <cell r="K185">
            <v>5</v>
          </cell>
          <cell r="L185">
            <v>5.7772486772486777</v>
          </cell>
        </row>
        <row r="186">
          <cell r="A186" t="str">
            <v>Design380</v>
          </cell>
          <cell r="B186" t="str">
            <v>y</v>
          </cell>
          <cell r="F186">
            <v>6.0380000000000003</v>
          </cell>
          <cell r="G186">
            <v>6.3380000000000001</v>
          </cell>
          <cell r="H186">
            <v>6.3979999999999997</v>
          </cell>
          <cell r="I186">
            <v>6.468</v>
          </cell>
          <cell r="J186">
            <v>6.3979999999999997</v>
          </cell>
          <cell r="K186">
            <v>6.3380000000000001</v>
          </cell>
          <cell r="L186">
            <v>5.5607513227513223</v>
          </cell>
        </row>
        <row r="187">
          <cell r="A187" t="str">
            <v>Clearing380</v>
          </cell>
          <cell r="AA187">
            <v>0</v>
          </cell>
        </row>
        <row r="188">
          <cell r="Z188" t="str">
            <v>A</v>
          </cell>
        </row>
        <row r="189">
          <cell r="A189" t="str">
            <v>Area0+380</v>
          </cell>
          <cell r="G189">
            <v>0</v>
          </cell>
          <cell r="H189">
            <v>3.5</v>
          </cell>
          <cell r="I189">
            <v>5</v>
          </cell>
          <cell r="J189">
            <v>5.7772486772486786</v>
          </cell>
          <cell r="K189">
            <v>3</v>
          </cell>
          <cell r="L189">
            <v>0</v>
          </cell>
          <cell r="Z189">
            <v>106.04739947089948</v>
          </cell>
          <cell r="AA189">
            <v>0.93952830687830868</v>
          </cell>
        </row>
        <row r="190">
          <cell r="A190" t="str">
            <v>Area380</v>
          </cell>
          <cell r="G190">
            <v>6.468</v>
          </cell>
          <cell r="H190">
            <v>6.3979999999999997</v>
          </cell>
          <cell r="I190">
            <v>6.3380000000000001</v>
          </cell>
          <cell r="J190">
            <v>5.5607513227513214</v>
          </cell>
          <cell r="K190">
            <v>6.3449999999999998</v>
          </cell>
          <cell r="L190">
            <v>6.468</v>
          </cell>
          <cell r="Z190">
            <v>107.9264560846561</v>
          </cell>
        </row>
        <row r="192">
          <cell r="A192" t="str">
            <v>Existing</v>
          </cell>
          <cell r="C192" t="str">
            <v>Existing 0+400</v>
          </cell>
        </row>
        <row r="193">
          <cell r="A193" t="str">
            <v>0+400x</v>
          </cell>
          <cell r="B193" t="str">
            <v>0+400</v>
          </cell>
          <cell r="C193">
            <v>0</v>
          </cell>
          <cell r="D193">
            <v>0</v>
          </cell>
          <cell r="E193">
            <v>-9.5</v>
          </cell>
          <cell r="F193">
            <v>-7.5</v>
          </cell>
          <cell r="G193">
            <v>-5.5</v>
          </cell>
          <cell r="H193">
            <v>-4.5999999999999996</v>
          </cell>
          <cell r="I193">
            <v>-3.4</v>
          </cell>
          <cell r="J193">
            <v>0</v>
          </cell>
          <cell r="K193">
            <v>3.4</v>
          </cell>
          <cell r="L193">
            <v>4.7</v>
          </cell>
          <cell r="M193">
            <v>7.2</v>
          </cell>
          <cell r="N193">
            <v>8.1999999999999993</v>
          </cell>
          <cell r="O193">
            <v>0</v>
          </cell>
          <cell r="P193">
            <v>0</v>
          </cell>
        </row>
        <row r="194">
          <cell r="A194" t="str">
            <v>400y</v>
          </cell>
          <cell r="B194">
            <v>400</v>
          </cell>
          <cell r="C194">
            <v>0</v>
          </cell>
          <cell r="D194">
            <v>0</v>
          </cell>
          <cell r="E194">
            <v>5.5339999999999998</v>
          </cell>
          <cell r="F194">
            <v>5.6440000000000001</v>
          </cell>
          <cell r="G194">
            <v>5.5910000000000002</v>
          </cell>
          <cell r="H194">
            <v>5.82</v>
          </cell>
          <cell r="I194">
            <v>6.2039999999999997</v>
          </cell>
          <cell r="J194">
            <v>6.359</v>
          </cell>
          <cell r="K194">
            <v>6.1909999999999998</v>
          </cell>
          <cell r="L194">
            <v>5.9630000000000001</v>
          </cell>
          <cell r="M194">
            <v>5.9630000000000001</v>
          </cell>
          <cell r="N194">
            <v>5.907</v>
          </cell>
          <cell r="O194">
            <v>0</v>
          </cell>
          <cell r="P194">
            <v>0</v>
          </cell>
        </row>
        <row r="195">
          <cell r="A195" t="str">
            <v>Design0+400</v>
          </cell>
          <cell r="B195" t="str">
            <v>x</v>
          </cell>
          <cell r="F195">
            <v>-5.6344374086702382</v>
          </cell>
          <cell r="G195">
            <v>-5</v>
          </cell>
          <cell r="H195">
            <v>-3.5</v>
          </cell>
          <cell r="I195">
            <v>0</v>
          </cell>
          <cell r="J195">
            <v>3.5</v>
          </cell>
          <cell r="K195">
            <v>5</v>
          </cell>
          <cell r="L195">
            <v>5.266</v>
          </cell>
        </row>
        <row r="196">
          <cell r="A196" t="str">
            <v>Design400</v>
          </cell>
          <cell r="B196" t="str">
            <v>y</v>
          </cell>
          <cell r="F196">
            <v>5.5945625913297619</v>
          </cell>
          <cell r="G196">
            <v>6.2290000000000001</v>
          </cell>
          <cell r="H196">
            <v>6.2889999999999997</v>
          </cell>
          <cell r="I196">
            <v>6.359</v>
          </cell>
          <cell r="J196">
            <v>6.2889999999999997</v>
          </cell>
          <cell r="K196">
            <v>6.2290000000000001</v>
          </cell>
          <cell r="L196">
            <v>5.9630000000000001</v>
          </cell>
        </row>
        <row r="197">
          <cell r="A197" t="str">
            <v>Clearing400</v>
          </cell>
          <cell r="AA197">
            <v>0</v>
          </cell>
        </row>
        <row r="198">
          <cell r="Z198" t="str">
            <v>A</v>
          </cell>
        </row>
        <row r="199">
          <cell r="A199" t="str">
            <v>Area0+400</v>
          </cell>
          <cell r="D199">
            <v>-5.6344374086702382</v>
          </cell>
          <cell r="E199">
            <v>-5</v>
          </cell>
          <cell r="F199">
            <v>-3.5</v>
          </cell>
          <cell r="G199">
            <v>0</v>
          </cell>
          <cell r="H199">
            <v>3.5</v>
          </cell>
          <cell r="I199">
            <v>5</v>
          </cell>
          <cell r="J199">
            <v>5.266</v>
          </cell>
          <cell r="K199">
            <v>4.7</v>
          </cell>
          <cell r="L199">
            <v>3.4</v>
          </cell>
          <cell r="M199">
            <v>0</v>
          </cell>
          <cell r="N199">
            <v>-3.4</v>
          </cell>
          <cell r="O199">
            <v>-4.5999999999999996</v>
          </cell>
          <cell r="P199">
            <v>-5.5</v>
          </cell>
          <cell r="Q199">
            <v>-5.6344374086702382</v>
          </cell>
          <cell r="Z199">
            <v>-31.339146870920615</v>
          </cell>
          <cell r="AA199">
            <v>1.3487041811982508</v>
          </cell>
        </row>
        <row r="200">
          <cell r="A200" t="str">
            <v>Area400</v>
          </cell>
          <cell r="D200">
            <v>5.5945625913297619</v>
          </cell>
          <cell r="E200">
            <v>6.2290000000000001</v>
          </cell>
          <cell r="F200">
            <v>6.2889999999999997</v>
          </cell>
          <cell r="G200">
            <v>6.359</v>
          </cell>
          <cell r="H200">
            <v>6.2889999999999997</v>
          </cell>
          <cell r="I200">
            <v>6.2290000000000001</v>
          </cell>
          <cell r="J200">
            <v>5.9630000000000001</v>
          </cell>
          <cell r="K200">
            <v>5.9630000000000001</v>
          </cell>
          <cell r="L200">
            <v>6.1909999999999998</v>
          </cell>
          <cell r="M200">
            <v>6.359</v>
          </cell>
          <cell r="N200">
            <v>6.2039999999999997</v>
          </cell>
          <cell r="O200">
            <v>5.82</v>
          </cell>
          <cell r="P200">
            <v>5.5910000000000002</v>
          </cell>
          <cell r="Q200">
            <v>5.5945625913297619</v>
          </cell>
          <cell r="Z200">
            <v>-28.641738508524114</v>
          </cell>
        </row>
        <row r="202">
          <cell r="A202" t="str">
            <v>Existing</v>
          </cell>
          <cell r="C202" t="str">
            <v>Existing 0+420</v>
          </cell>
        </row>
        <row r="203">
          <cell r="A203" t="str">
            <v>0+420x</v>
          </cell>
          <cell r="B203" t="str">
            <v>0+420</v>
          </cell>
          <cell r="C203">
            <v>0</v>
          </cell>
          <cell r="D203">
            <v>0</v>
          </cell>
          <cell r="E203">
            <v>0</v>
          </cell>
          <cell r="F203">
            <v>-8.8000000000000007</v>
          </cell>
          <cell r="G203">
            <v>-6.8</v>
          </cell>
          <cell r="H203">
            <v>-5.3</v>
          </cell>
          <cell r="I203">
            <v>-3.5</v>
          </cell>
          <cell r="J203">
            <v>0</v>
          </cell>
          <cell r="K203">
            <v>3</v>
          </cell>
          <cell r="L203">
            <v>4.4000000000000004</v>
          </cell>
          <cell r="M203">
            <v>5.9</v>
          </cell>
          <cell r="N203">
            <v>8.1999999999999993</v>
          </cell>
          <cell r="O203">
            <v>10.199999999999999</v>
          </cell>
          <cell r="P203">
            <v>0</v>
          </cell>
        </row>
        <row r="204">
          <cell r="A204" t="str">
            <v>420y</v>
          </cell>
          <cell r="B204">
            <v>420</v>
          </cell>
          <cell r="C204">
            <v>0</v>
          </cell>
          <cell r="D204">
            <v>0</v>
          </cell>
          <cell r="E204">
            <v>0</v>
          </cell>
          <cell r="F204">
            <v>6.0380000000000003</v>
          </cell>
          <cell r="G204">
            <v>6.11</v>
          </cell>
          <cell r="H204">
            <v>5.8070000000000004</v>
          </cell>
          <cell r="I204">
            <v>6.1669999999999998</v>
          </cell>
          <cell r="J204">
            <v>6.3780000000000001</v>
          </cell>
          <cell r="K204">
            <v>6.2690000000000001</v>
          </cell>
          <cell r="L204">
            <v>6.1379999999999999</v>
          </cell>
          <cell r="M204">
            <v>5.524</v>
          </cell>
          <cell r="N204">
            <v>5.4340000000000002</v>
          </cell>
          <cell r="O204">
            <v>5.4370000000000003</v>
          </cell>
          <cell r="P204">
            <v>0</v>
          </cell>
        </row>
        <row r="205">
          <cell r="A205" t="str">
            <v>Design0+420</v>
          </cell>
          <cell r="B205" t="str">
            <v>x</v>
          </cell>
          <cell r="F205">
            <v>-5.4173044925124794</v>
          </cell>
          <cell r="G205">
            <v>-5</v>
          </cell>
          <cell r="H205">
            <v>-3.5</v>
          </cell>
          <cell r="I205">
            <v>0</v>
          </cell>
          <cell r="J205">
            <v>3.5</v>
          </cell>
          <cell r="K205">
            <v>5</v>
          </cell>
          <cell r="L205">
            <v>5.602031602708804</v>
          </cell>
        </row>
        <row r="206">
          <cell r="A206" t="str">
            <v>Design420</v>
          </cell>
          <cell r="B206" t="str">
            <v>y</v>
          </cell>
          <cell r="F206">
            <v>5.8306955074875209</v>
          </cell>
          <cell r="G206">
            <v>6.2480000000000002</v>
          </cell>
          <cell r="H206">
            <v>6.3079999999999998</v>
          </cell>
          <cell r="I206">
            <v>6.3780000000000001</v>
          </cell>
          <cell r="J206">
            <v>6.3079999999999998</v>
          </cell>
          <cell r="K206">
            <v>6.2480000000000002</v>
          </cell>
          <cell r="L206">
            <v>5.6459683972911963</v>
          </cell>
        </row>
        <row r="207">
          <cell r="A207" t="str">
            <v>Clearing420</v>
          </cell>
          <cell r="AA207">
            <v>0</v>
          </cell>
        </row>
        <row r="208">
          <cell r="Z208" t="str">
            <v>A</v>
          </cell>
        </row>
        <row r="209">
          <cell r="A209" t="str">
            <v>Area0+420</v>
          </cell>
          <cell r="Z209">
            <v>0</v>
          </cell>
          <cell r="AA209">
            <v>0</v>
          </cell>
        </row>
        <row r="210">
          <cell r="A210" t="str">
            <v>Area420</v>
          </cell>
          <cell r="Z210">
            <v>0</v>
          </cell>
        </row>
        <row r="212">
          <cell r="A212" t="str">
            <v>Existing</v>
          </cell>
          <cell r="C212" t="str">
            <v>Existing 0+440</v>
          </cell>
        </row>
        <row r="213">
          <cell r="A213" t="str">
            <v>0+440x</v>
          </cell>
          <cell r="B213" t="str">
            <v>0+440</v>
          </cell>
          <cell r="C213">
            <v>0</v>
          </cell>
          <cell r="D213">
            <v>0</v>
          </cell>
          <cell r="E213">
            <v>0</v>
          </cell>
          <cell r="F213">
            <v>0</v>
          </cell>
          <cell r="G213">
            <v>-9.3000000000000007</v>
          </cell>
          <cell r="H213">
            <v>-6.6</v>
          </cell>
          <cell r="I213">
            <v>-3.3</v>
          </cell>
          <cell r="J213">
            <v>0</v>
          </cell>
          <cell r="K213">
            <v>3.5</v>
          </cell>
          <cell r="L213">
            <v>4.8</v>
          </cell>
          <cell r="M213">
            <v>6.8</v>
          </cell>
          <cell r="N213">
            <v>8.8000000000000007</v>
          </cell>
          <cell r="O213">
            <v>0</v>
          </cell>
          <cell r="P213">
            <v>0</v>
          </cell>
        </row>
        <row r="214">
          <cell r="A214" t="str">
            <v>440y</v>
          </cell>
          <cell r="B214">
            <v>440</v>
          </cell>
          <cell r="C214">
            <v>0</v>
          </cell>
          <cell r="D214">
            <v>0</v>
          </cell>
          <cell r="E214">
            <v>0</v>
          </cell>
          <cell r="F214">
            <v>0</v>
          </cell>
          <cell r="G214">
            <v>3.7690000000000001</v>
          </cell>
          <cell r="H214">
            <v>5.944</v>
          </cell>
          <cell r="I214">
            <v>6.069</v>
          </cell>
          <cell r="J214">
            <v>6.2149999999999999</v>
          </cell>
          <cell r="K214">
            <v>6.1120000000000001</v>
          </cell>
          <cell r="L214">
            <v>5.9169999999999998</v>
          </cell>
          <cell r="M214">
            <v>4.7170000000000005</v>
          </cell>
          <cell r="N214">
            <v>4.7780000000000005</v>
          </cell>
          <cell r="O214">
            <v>0</v>
          </cell>
          <cell r="P214">
            <v>0</v>
          </cell>
        </row>
        <row r="215">
          <cell r="A215" t="str">
            <v>Design0+440</v>
          </cell>
          <cell r="B215" t="str">
            <v>x</v>
          </cell>
          <cell r="F215">
            <v>-5.0835590551181102</v>
          </cell>
          <cell r="G215">
            <v>-5</v>
          </cell>
          <cell r="H215">
            <v>-3.5</v>
          </cell>
          <cell r="I215">
            <v>0</v>
          </cell>
          <cell r="J215">
            <v>3.5</v>
          </cell>
          <cell r="K215">
            <v>5</v>
          </cell>
          <cell r="L215">
            <v>5.72</v>
          </cell>
        </row>
        <row r="216">
          <cell r="A216" t="str">
            <v>Design440</v>
          </cell>
          <cell r="B216" t="str">
            <v>y</v>
          </cell>
          <cell r="F216">
            <v>6.0014409448818897</v>
          </cell>
          <cell r="G216">
            <v>6.085</v>
          </cell>
          <cell r="H216">
            <v>6.1449999999999996</v>
          </cell>
          <cell r="I216">
            <v>6.2149999999999999</v>
          </cell>
          <cell r="J216">
            <v>6.1449999999999996</v>
          </cell>
          <cell r="K216">
            <v>6.085</v>
          </cell>
          <cell r="L216">
            <v>5.3650000000000002</v>
          </cell>
        </row>
        <row r="217">
          <cell r="A217" t="str">
            <v>Clearing440</v>
          </cell>
          <cell r="AA217">
            <v>0</v>
          </cell>
        </row>
        <row r="218">
          <cell r="Z218" t="str">
            <v>A</v>
          </cell>
        </row>
        <row r="219">
          <cell r="A219" t="str">
            <v>Area0+440</v>
          </cell>
          <cell r="Z219">
            <v>0</v>
          </cell>
          <cell r="AA219">
            <v>0</v>
          </cell>
        </row>
        <row r="220">
          <cell r="A220" t="str">
            <v>Area440</v>
          </cell>
          <cell r="Z220">
            <v>0</v>
          </cell>
        </row>
        <row r="222">
          <cell r="A222" t="str">
            <v>Existing</v>
          </cell>
          <cell r="C222" t="str">
            <v>Existing 0+452</v>
          </cell>
        </row>
        <row r="223">
          <cell r="A223" t="str">
            <v>0+452x</v>
          </cell>
          <cell r="B223" t="str">
            <v>0+452</v>
          </cell>
          <cell r="C223">
            <v>0</v>
          </cell>
          <cell r="D223">
            <v>0</v>
          </cell>
          <cell r="E223">
            <v>0</v>
          </cell>
          <cell r="F223">
            <v>0</v>
          </cell>
          <cell r="G223">
            <v>-8.6</v>
          </cell>
          <cell r="H223">
            <v>-5.3</v>
          </cell>
          <cell r="I223">
            <v>-2.7</v>
          </cell>
          <cell r="J223">
            <v>0</v>
          </cell>
          <cell r="K223">
            <v>3.5</v>
          </cell>
          <cell r="L223">
            <v>4</v>
          </cell>
          <cell r="M223">
            <v>5.3</v>
          </cell>
          <cell r="N223">
            <v>7</v>
          </cell>
          <cell r="O223">
            <v>0</v>
          </cell>
          <cell r="P223">
            <v>0</v>
          </cell>
        </row>
        <row r="224">
          <cell r="A224" t="str">
            <v>452y</v>
          </cell>
          <cell r="B224">
            <v>452</v>
          </cell>
          <cell r="C224">
            <v>0</v>
          </cell>
          <cell r="D224">
            <v>0</v>
          </cell>
          <cell r="E224">
            <v>0</v>
          </cell>
          <cell r="F224">
            <v>0</v>
          </cell>
          <cell r="G224">
            <v>4.5440000000000005</v>
          </cell>
          <cell r="H224">
            <v>4.9180000000000001</v>
          </cell>
          <cell r="I224">
            <v>6.0060000000000002</v>
          </cell>
          <cell r="J224">
            <v>6.21</v>
          </cell>
          <cell r="K224">
            <v>5.9969999999999999</v>
          </cell>
          <cell r="L224">
            <v>4.649</v>
          </cell>
          <cell r="M224">
            <v>4.484</v>
          </cell>
          <cell r="N224">
            <v>4.484</v>
          </cell>
          <cell r="O224">
            <v>0</v>
          </cell>
          <cell r="P224">
            <v>0</v>
          </cell>
        </row>
        <row r="225">
          <cell r="A225" t="str">
            <v>Design0+452</v>
          </cell>
          <cell r="B225" t="str">
            <v>x</v>
          </cell>
          <cell r="F225">
            <v>-6.2721804511278201</v>
          </cell>
          <cell r="G225">
            <v>-5</v>
          </cell>
          <cell r="H225">
            <v>-3.5</v>
          </cell>
          <cell r="I225">
            <v>0</v>
          </cell>
          <cell r="J225">
            <v>3.5</v>
          </cell>
          <cell r="K225">
            <v>5</v>
          </cell>
          <cell r="L225">
            <v>6.5960000000000001</v>
          </cell>
        </row>
        <row r="226">
          <cell r="A226" t="str">
            <v>Design452</v>
          </cell>
          <cell r="B226" t="str">
            <v>y</v>
          </cell>
          <cell r="F226">
            <v>4.8078195488721791</v>
          </cell>
          <cell r="G226">
            <v>6.08</v>
          </cell>
          <cell r="H226">
            <v>6.14</v>
          </cell>
          <cell r="I226">
            <v>6.21</v>
          </cell>
          <cell r="J226">
            <v>6.14</v>
          </cell>
          <cell r="K226">
            <v>6.08</v>
          </cell>
          <cell r="L226">
            <v>4.484</v>
          </cell>
        </row>
        <row r="227">
          <cell r="A227" t="str">
            <v>Clearing452</v>
          </cell>
          <cell r="AA227">
            <v>0</v>
          </cell>
        </row>
        <row r="228">
          <cell r="Z228" t="str">
            <v>A</v>
          </cell>
        </row>
        <row r="229">
          <cell r="A229" t="str">
            <v>Area0+452</v>
          </cell>
          <cell r="Z229">
            <v>0</v>
          </cell>
          <cell r="AA229">
            <v>0</v>
          </cell>
        </row>
        <row r="230">
          <cell r="A230" t="str">
            <v>Area452</v>
          </cell>
          <cell r="Z230">
            <v>0</v>
          </cell>
        </row>
      </sheetData>
      <sheetData sheetId="7" refreshError="1"/>
      <sheetData sheetId="8"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RAB"/>
      <sheetName val="ANALISA"/>
    </sheetNames>
    <sheetDataSet>
      <sheetData sheetId="0" refreshError="1"/>
      <sheetData sheetId="1" refreshError="1"/>
      <sheetData sheetId="2" refreshError="1">
        <row r="20">
          <cell r="L20">
            <v>38100</v>
          </cell>
        </row>
        <row r="22">
          <cell r="L22">
            <v>6000</v>
          </cell>
        </row>
        <row r="23">
          <cell r="L23">
            <v>7500</v>
          </cell>
        </row>
        <row r="24">
          <cell r="L24">
            <v>17500</v>
          </cell>
        </row>
        <row r="25">
          <cell r="L25">
            <v>11000</v>
          </cell>
        </row>
        <row r="29">
          <cell r="L29">
            <v>30000</v>
          </cell>
        </row>
      </sheetData>
      <sheetData sheetId="3" refreshError="1"/>
      <sheetData sheetId="4" refreshError="1">
        <row r="11">
          <cell r="N11">
            <v>445116.42500000005</v>
          </cell>
        </row>
        <row r="34">
          <cell r="N34">
            <v>192656.02000000002</v>
          </cell>
        </row>
        <row r="53">
          <cell r="N53">
            <v>323643.72437824</v>
          </cell>
        </row>
        <row r="72">
          <cell r="N72">
            <v>327764.5</v>
          </cell>
        </row>
      </sheetData>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RAB"/>
      <sheetName val="ANALISA"/>
    </sheetNames>
    <sheetDataSet>
      <sheetData sheetId="0" refreshError="1"/>
      <sheetData sheetId="1" refreshError="1"/>
      <sheetData sheetId="2" refreshError="1">
        <row r="20">
          <cell r="L20">
            <v>38100</v>
          </cell>
        </row>
        <row r="29">
          <cell r="L29">
            <v>30000</v>
          </cell>
        </row>
      </sheetData>
      <sheetData sheetId="3" refreshError="1"/>
      <sheetData sheetId="4"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s"/>
      <sheetName val="Roads"/>
      <sheetName val="Hydro"/>
      <sheetName val="Steel"/>
      <sheetName val="dft-harga"/>
      <sheetName val="Tabels"/>
      <sheetName val="HARGA ALAT"/>
      <sheetName val="Analisa 2"/>
      <sheetName val="Sat Bah &amp; Up"/>
      <sheetName val="Master"/>
      <sheetName val="SAT-DAS"/>
      <sheetName val="UPH,BHN,ALT"/>
      <sheetName val="Analis harga"/>
      <sheetName val="BASIC"/>
      <sheetName val="harga bahan"/>
      <sheetName val="daf-3(OK)"/>
      <sheetName val="daf-7(OK)"/>
      <sheetName val="Sheet1"/>
      <sheetName val="Bangunan Utama"/>
      <sheetName val="Rekap"/>
      <sheetName val="DAFTAR HARGA"/>
      <sheetName val="NP-7"/>
      <sheetName val="HSLAIN-LAIN"/>
      <sheetName val="BAHAN"/>
      <sheetName val="ANALISA"/>
      <sheetName val="AMP"/>
      <sheetName val="ANTEK-AGGA"/>
      <sheetName val="BURDA"/>
      <sheetName val="ANTEK-GAL"/>
      <sheetName val="HRS-ATB"/>
      <sheetName val="ANTEK-PRIME"/>
      <sheetName val="ANTEK-TIMB"/>
      <sheetName val="BD-LS"/>
      <sheetName val="BIA-LUMPSUM"/>
      <sheetName val="CRUSER"/>
      <sheetName val="FINAL"/>
      <sheetName val="KEBALAT"/>
    </sheetNames>
    <sheetDataSet>
      <sheetData sheetId="0" refreshError="1"/>
      <sheetData sheetId="1" refreshError="1"/>
      <sheetData sheetId="2" refreshError="1"/>
      <sheetData sheetId="3" refreshError="1"/>
      <sheetData sheetId="4" refreshError="1">
        <row r="29">
          <cell r="G29" t="str">
            <v>merk:</v>
          </cell>
        </row>
        <row r="33">
          <cell r="G33" t="str">
            <v>ITO lengkap</v>
          </cell>
        </row>
        <row r="53">
          <cell r="G53" t="str">
            <v>Merah</v>
          </cell>
        </row>
        <row r="96">
          <cell r="G96" t="str">
            <v>8 kaki</v>
          </cell>
        </row>
      </sheetData>
      <sheetData sheetId="5" refreshError="1">
        <row r="6">
          <cell r="K6">
            <v>40000</v>
          </cell>
        </row>
        <row r="7">
          <cell r="K7">
            <v>40000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ungan"/>
      <sheetName val="Analisa baru"/>
      <sheetName val="rab"/>
      <sheetName val="HRG BHN"/>
      <sheetName val="perhitungan"/>
      <sheetName val="RAB BARU"/>
    </sheetNames>
    <sheetDataSet>
      <sheetData sheetId="0" refreshError="1"/>
      <sheetData sheetId="1"/>
      <sheetData sheetId="2" refreshError="1"/>
      <sheetData sheetId="3">
        <row r="108">
          <cell r="G108">
            <v>5500</v>
          </cell>
        </row>
      </sheetData>
      <sheetData sheetId="4" refreshError="1"/>
      <sheetData sheetId="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s>
    <sheetDataSet>
      <sheetData sheetId="0">
        <row r="29">
          <cell r="H29">
            <v>25278523569.937004</v>
          </cell>
        </row>
      </sheetData>
      <sheetData sheetId="1">
        <row r="24">
          <cell r="C24" t="str">
            <v>Bahan Porous untuk Bahan Penyaring (Filter)</v>
          </cell>
        </row>
      </sheetData>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lokasi"/>
      <sheetName val="NOTA"/>
      <sheetName val="cros"/>
      <sheetName val="jemb 15"/>
      <sheetName val="jemb t"/>
    </sheetNames>
    <sheetDataSet>
      <sheetData sheetId="0"/>
      <sheetData sheetId="1"/>
      <sheetData sheetId="2"/>
      <sheetData sheetId="3"/>
      <sheetData sheetId="4">
        <row r="2">
          <cell r="AB2">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knlp-Seksi1"/>
      <sheetName val="BOx "/>
      <sheetName val="Slab-Culvert"/>
      <sheetName val="DRAINASE"/>
      <sheetName val="vol.Aspal"/>
      <sheetName val="col miling"/>
      <sheetName val="Div.7.9"/>
      <sheetName val="Rekap"/>
      <sheetName val="BOQ"/>
      <sheetName val="DKH-Gbr"/>
      <sheetName val="Head-WallSlab-Culvert"/>
      <sheetName val="TCs-Tanggul"/>
    </sheetNames>
    <sheetDataSet>
      <sheetData sheetId="0" refreshError="1"/>
      <sheetData sheetId="1"/>
      <sheetData sheetId="2" refreshError="1"/>
      <sheetData sheetId="3" refreshError="1"/>
      <sheetData sheetId="4" refreshError="1"/>
      <sheetData sheetId="5" refreshError="1"/>
      <sheetData sheetId="6" refreshError="1"/>
      <sheetData sheetId="7">
        <row r="7">
          <cell r="E7" t="str">
            <v>Peningkatan Struktur Jalan Kapten Sumarsono  Medan ( Sep: 2.5 km)</v>
          </cell>
        </row>
      </sheetData>
      <sheetData sheetId="8">
        <row r="33">
          <cell r="H33">
            <v>109168000</v>
          </cell>
        </row>
        <row r="59">
          <cell r="H59">
            <v>2301765777.0794659</v>
          </cell>
        </row>
        <row r="85">
          <cell r="H85">
            <v>176547316.12110078</v>
          </cell>
        </row>
        <row r="99">
          <cell r="H99">
            <v>1171166365.31725</v>
          </cell>
        </row>
        <row r="116">
          <cell r="H116">
            <v>23730411.945326161</v>
          </cell>
        </row>
        <row r="133">
          <cell r="H133">
            <v>10256336068.87574</v>
          </cell>
        </row>
        <row r="158">
          <cell r="H158">
            <v>653521464.45929372</v>
          </cell>
        </row>
        <row r="186">
          <cell r="H186">
            <v>186212994.03305018</v>
          </cell>
        </row>
        <row r="214">
          <cell r="H214">
            <v>188598029.83687964</v>
          </cell>
        </row>
        <row r="226">
          <cell r="H226">
            <v>0</v>
          </cell>
        </row>
      </sheetData>
      <sheetData sheetId="9" refreshError="1"/>
      <sheetData sheetId="10" refreshError="1"/>
      <sheetData sheetId="1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Kuantitas-Jbt"/>
      <sheetName val="isian"/>
      <sheetName val="Harga S Dasar UNTUK IDISI"/>
      <sheetName val="SITE-E"/>
      <sheetName val="Foundation"/>
      <sheetName val="SAP"/>
      <sheetName val="Fill this out first___"/>
      <sheetName val="H.Satuan"/>
      <sheetName val="DAF-2"/>
      <sheetName val="ALEK"/>
      <sheetName val="BAHAN"/>
      <sheetName val="Harsat"/>
      <sheetName val="Harga Satuan"/>
      <sheetName val="BAG-III"/>
      <sheetName val="Bangunan Utama"/>
      <sheetName val="Analisa ME"/>
      <sheetName val="ES-aLL"/>
      <sheetName val="REF.ONLY"/>
      <sheetName val="TONG HOP VL-NC"/>
      <sheetName val="#REF"/>
      <sheetName val="chitiet"/>
      <sheetName val="DONGIA"/>
      <sheetName val="DON GIA"/>
      <sheetName val="DG"/>
      <sheetName val="TONGKE3p "/>
      <sheetName val="VCV-BE-TONG"/>
      <sheetName val="CHITIET VL-NC"/>
      <sheetName val="UP PL"/>
      <sheetName val="Analisa Bupati"/>
      <sheetName val="Harga_MAt"/>
      <sheetName val="HRG BHN"/>
      <sheetName val="anal"/>
      <sheetName val="Fill this out first..."/>
      <sheetName val="Elektrikal"/>
      <sheetName val="Anls"/>
      <sheetName val="Material"/>
      <sheetName val="BQ"/>
      <sheetName val="Scd_RAB"/>
      <sheetName val="Penwrn"/>
      <sheetName val="HB"/>
      <sheetName val="Schedule"/>
      <sheetName val="DAFTAR HARGA"/>
      <sheetName val="TE TS FA LAN MATV"/>
      <sheetName val="harsat_str"/>
      <sheetName val="Koef"/>
      <sheetName val="Currency Rate"/>
      <sheetName val="BAG_III"/>
      <sheetName val="DHS"/>
      <sheetName val="an-aspal"/>
      <sheetName val="RAB"/>
      <sheetName val="Analisa -Baku"/>
      <sheetName val="Rekap Direct Cost"/>
      <sheetName val="BQNSC"/>
      <sheetName val="Fill_this_out_first___"/>
      <sheetName val="ANALISA PEK.UMUM"/>
      <sheetName val="div"/>
      <sheetName val="BOQ"/>
      <sheetName val="Mtd_Pelak"/>
      <sheetName val="Analisa Baku ME"/>
      <sheetName val="CONSUMABLE"/>
      <sheetName val="FINISHING"/>
      <sheetName val="TNHCHINH"/>
      <sheetName val="TDTKP"/>
      <sheetName val="PLUMBING"/>
      <sheetName val="STRUKTUR"/>
      <sheetName val="C"/>
      <sheetName val="DAFTAR HARGA SATUAN MATERIAL"/>
      <sheetName val="ch"/>
      <sheetName val="TOWN"/>
      <sheetName val="BasicPrice"/>
      <sheetName val="dft-harga"/>
      <sheetName val="Tabels"/>
      <sheetName val="LABTOTAL"/>
      <sheetName val="Cover"/>
      <sheetName val="Kontrak awal"/>
      <sheetName val="Check List LBP"/>
      <sheetName val="3.g. Ikht.Biaya"/>
      <sheetName val="ARSITEKTUR"/>
      <sheetName val="Code 02"/>
      <sheetName val="Code 03"/>
      <sheetName val="Code 04"/>
      <sheetName val="Code 05"/>
      <sheetName val="Code 06"/>
      <sheetName val="Code 07"/>
      <sheetName val="Code 09"/>
      <sheetName val="Bill rekap"/>
      <sheetName val="valve"/>
      <sheetName val="ppr12"/>
      <sheetName val="Summary_BQ"/>
      <sheetName val="gabungan (2)"/>
      <sheetName val="DAF_2"/>
      <sheetName val="div7"/>
      <sheetName val="Bunga"/>
      <sheetName val="Rekap"/>
      <sheetName val="I-KAMAR"/>
      <sheetName val="Upah_Bahan"/>
      <sheetName val="CashFlow"/>
      <sheetName val="Unit Rate"/>
      <sheetName val="Upah"/>
      <sheetName val="Bill sipil"/>
      <sheetName val="Bhn"/>
      <sheetName val="A_2"/>
      <sheetName val="lap-bulan"/>
      <sheetName val="Lap-Minggu"/>
      <sheetName val="hbaup"/>
      <sheetName val="Sheet1"/>
      <sheetName val="Hrg.Sat"/>
      <sheetName val="TH VL, NC, DDHT Thanhphuoc"/>
      <sheetName val="Tiepdia"/>
      <sheetName val="Rekapitulasi"/>
      <sheetName val="COA-17"/>
      <sheetName val="Soil factor"/>
      <sheetName val="Pricing-2"/>
      <sheetName val="CERT"/>
      <sheetName val="Smry Wk (P I)"/>
      <sheetName val="UPAH-BAHAN."/>
      <sheetName val="Labour"/>
      <sheetName val="INDEX"/>
      <sheetName val="rumus"/>
      <sheetName val="OFFICE 2 LT"/>
      <sheetName val="SECURITY"/>
      <sheetName val="Telephone"/>
      <sheetName val="S System"/>
      <sheetName val="Material&amp;Alat"/>
      <sheetName val="DB"/>
      <sheetName val="FORM X COST"/>
      <sheetName val="an. struktur"/>
      <sheetName val="Dashboard"/>
      <sheetName val="price"/>
      <sheetName val="AHS"/>
      <sheetName val="Hrg-elemen"/>
      <sheetName val="Coord"/>
      <sheetName val="Eval TW I 2014"/>
      <sheetName val="Prognosa 2014"/>
      <sheetName val="Peralatan"/>
      <sheetName val="REKAP ARSITEKTUR"/>
      <sheetName val="Cessie"/>
      <sheetName val="surfacing &amp; point..."/>
      <sheetName val="stone mas ARE"/>
      <sheetName val="3"/>
      <sheetName val="ANALISA - PGRKAN"/>
      <sheetName val="REKAP AHS Lansekap"/>
      <sheetName val="ES_aLL"/>
      <sheetName val="daftar timbngn percoba marshal"/>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Pendahuluan"/>
      <sheetName val="harga"/>
      <sheetName val="struktur tdk dipakai"/>
      <sheetName val="5-ALAT(1)"/>
      <sheetName val="Div2"/>
      <sheetName val="bilangan"/>
      <sheetName val="MAPP"/>
      <sheetName val="beton"/>
      <sheetName val="BAU"/>
      <sheetName val="BQ ME"/>
      <sheetName val="csdim"/>
      <sheetName val="cdsload"/>
      <sheetName val="chsload"/>
      <sheetName val="CLAMP"/>
      <sheetName val="cvsload"/>
      <sheetName val="pipe"/>
      <sheetName val="Isolasi Luar Dalam"/>
      <sheetName val="Factor"/>
      <sheetName val="MTO REV.0"/>
      <sheetName val="Rekap dpb 11"/>
      <sheetName val="LB 01"/>
      <sheetName val="CATU DAYA LISTRIK PLB"/>
      <sheetName val="PERALATAN UTAMA PK"/>
      <sheetName val="CATU DAYA LISTRIK PK"/>
      <sheetName val="PERALATAN &amp; KATUP2 PK"/>
      <sheetName val="PERALATAN UTAMA PLB"/>
      <sheetName val="PERALATAN &amp; KATUP2 PLB"/>
      <sheetName val="PEMIPAAN PK"/>
      <sheetName val="PEMIPAAN PLB"/>
      <sheetName val="ARS ADM"/>
      <sheetName val="BQ-ME"/>
      <sheetName val="Isolasi Luar"/>
      <sheetName val="ESCON"/>
      <sheetName val="REF_ONLY"/>
      <sheetName val=" R A B"/>
      <sheetName val="BQ-Str"/>
      <sheetName val="작성기준"/>
      <sheetName val="daf-3(OK)"/>
      <sheetName val="daf-7(OK)"/>
      <sheetName val="부하(성남)"/>
      <sheetName val="material "/>
      <sheetName val="Lab, Mat &amp; Plant Splits"/>
      <sheetName val="District Loading"/>
      <sheetName val="Cash in"/>
      <sheetName val="4-Basic Price"/>
      <sheetName val="CTSB"/>
      <sheetName val="D7(1)"/>
      <sheetName val="PO-2"/>
      <sheetName val="A+Supl."/>
      <sheetName val="7"/>
      <sheetName val="tarip"/>
      <sheetName val="tunj."/>
      <sheetName val="A"/>
      <sheetName val="trf-d-w"/>
      <sheetName val="trf d-i"/>
      <sheetName val="tarif"/>
      <sheetName val="trf"/>
      <sheetName val="UNIT 01,02,03,04"/>
      <sheetName val="Code"/>
      <sheetName val="I_Jan"/>
      <sheetName val="ref"/>
      <sheetName val="villa"/>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ta"/>
      <sheetName val="custom check"/>
      <sheetName val="610 6"/>
      <sheetName val="rpp 1-5"/>
      <sheetName val="rpp 1-6"/>
      <sheetName val="nc-m"/>
      <sheetName val="Harga_MAt2"/>
      <sheetName val="TONG_HOP_VL-NC1"/>
      <sheetName val="DON_GIA1"/>
      <sheetName val="TONGKE3p_1"/>
      <sheetName val="CHITIET_VL-NC1"/>
      <sheetName val="H_Satuan1"/>
      <sheetName val="Fill_this_out_first___3"/>
      <sheetName val="Bangunan_Utama1"/>
      <sheetName val="TE_TS_FA_LAN_MATV1"/>
      <sheetName val="Analisa_ME1"/>
      <sheetName val="REF_ONLY2"/>
      <sheetName val="DAFTAR_HARGA1"/>
      <sheetName val="Fill_this_out_first___4"/>
      <sheetName val="HRG_BHN1"/>
      <sheetName val="Analisa_-Baku1"/>
      <sheetName val="Rekap_Direct_Cost1"/>
      <sheetName val="Analisa_Baku_ME1"/>
      <sheetName val="ANALISA_PEK_UMUM1"/>
      <sheetName val="Harga_Satuan1"/>
      <sheetName val="Currency_Rate1"/>
      <sheetName val="Code_021"/>
      <sheetName val="Code_031"/>
      <sheetName val="Code_041"/>
      <sheetName val="Code_051"/>
      <sheetName val="Code_061"/>
      <sheetName val="Code_071"/>
      <sheetName val="Code_091"/>
      <sheetName val="Hrg_Sat1"/>
      <sheetName val="TH_VL,_NC,_DDHT_Thanhphuoc1"/>
      <sheetName val="Eval_TW_I_20141"/>
      <sheetName val="Prognosa_20141"/>
      <sheetName val="UP_PL1"/>
      <sheetName val="Analisa_Bupati1"/>
      <sheetName val="Soil_factor1"/>
      <sheetName val="Smry_Wk_(P_I)1"/>
      <sheetName val="an__struktur1"/>
      <sheetName val="surfacing_&amp;_point___1"/>
      <sheetName val="stone_mas_ARE1"/>
      <sheetName val="REKAP_ARSITEKTUR1"/>
      <sheetName val="ANALISA_-_PGRKAN1"/>
      <sheetName val="REKAP_AHS_Lansekap1"/>
      <sheetName val="OFFICE_2_LT1"/>
      <sheetName val="S_System1"/>
      <sheetName val="DAFTAR_HARGA_SATUAN_MATERIAL1"/>
      <sheetName val="Kontrak_awal1"/>
      <sheetName val="Check_List_LBP1"/>
      <sheetName val="3_g__Ikht_Biaya1"/>
      <sheetName val="Bill_rekap1"/>
      <sheetName val="Bill_sipil1"/>
      <sheetName val="UPAH-BAHAN_1"/>
      <sheetName val="Unit_Rate1"/>
      <sheetName val="daftar_timbngn_percoba_marshal1"/>
      <sheetName val="gabungan_(2)1"/>
      <sheetName val="clg_fin1"/>
      <sheetName val="flr_fin1"/>
      <sheetName val="timber_frame1"/>
      <sheetName val="Wall_Qty1"/>
      <sheetName val="roof_fin1"/>
      <sheetName val="Flr,_Rf_Bm1"/>
      <sheetName val="Flr_Slb,_stair1"/>
      <sheetName val="Gd_Bm1"/>
      <sheetName val="PC,_G_Slab1"/>
      <sheetName val="wall_fin1"/>
      <sheetName val="BQ_ME1"/>
      <sheetName val="Isolasi_Luar_Dalam1"/>
      <sheetName val="Isolasi_Luar1"/>
      <sheetName val="FORM_X_COST1"/>
      <sheetName val="UNIT_01,02,03,041"/>
      <sheetName val="Lab,_Mat_&amp;_Plant_Splits1"/>
      <sheetName val="District_Loading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Cash_in1"/>
      <sheetName val="_R_A_B1"/>
      <sheetName val="Rekap_dpb_111"/>
      <sheetName val="LB_011"/>
      <sheetName val="material_1"/>
      <sheetName val="Mat_Elk1"/>
      <sheetName val="P_LS1"/>
      <sheetName val="Single_line_AC1"/>
      <sheetName val="P_AC1"/>
      <sheetName val="rekap_panel1"/>
      <sheetName val="MTO_REV_01"/>
      <sheetName val="RINCIAN_HK_DIVISI1"/>
      <sheetName val="Harga_MAt1"/>
      <sheetName val="TONG_HOP_VL-NC"/>
      <sheetName val="DON_GIA"/>
      <sheetName val="TONGKE3p_"/>
      <sheetName val="CHITIET_VL-NC"/>
      <sheetName val="H_Satuan"/>
      <sheetName val="Fill_this_out_first___1"/>
      <sheetName val="Bangunan_Utama"/>
      <sheetName val="TE_TS_FA_LAN_MATV"/>
      <sheetName val="Analisa_ME"/>
      <sheetName val="REF_ONLY1"/>
      <sheetName val="DAFTAR_HARGA"/>
      <sheetName val="Fill_this_out_first___2"/>
      <sheetName val="HRG_BHN"/>
      <sheetName val="Analisa_-Baku"/>
      <sheetName val="Rekap_Direct_Cost"/>
      <sheetName val="Analisa_Baku_ME"/>
      <sheetName val="ANALISA_PEK_UMUM"/>
      <sheetName val="Harga_Satuan"/>
      <sheetName val="Currency_Rate"/>
      <sheetName val="Code_02"/>
      <sheetName val="Code_03"/>
      <sheetName val="Code_04"/>
      <sheetName val="Code_05"/>
      <sheetName val="Code_06"/>
      <sheetName val="Code_07"/>
      <sheetName val="Code_09"/>
      <sheetName val="Hrg_Sat"/>
      <sheetName val="TH_VL,_NC,_DDHT_Thanhphuoc"/>
      <sheetName val="Eval_TW_I_2014"/>
      <sheetName val="Prognosa_2014"/>
      <sheetName val="UP_PL"/>
      <sheetName val="Analisa_Bupati"/>
      <sheetName val="Soil_factor"/>
      <sheetName val="Smry_Wk_(P_I)"/>
      <sheetName val="an__struktur"/>
      <sheetName val="surfacing_&amp;_point___"/>
      <sheetName val="stone_mas_ARE"/>
      <sheetName val="REKAP_ARSITEKTUR"/>
      <sheetName val="ANALISA_-_PGRKAN"/>
      <sheetName val="REKAP_AHS_Lansekap"/>
      <sheetName val="OFFICE_2_LT"/>
      <sheetName val="S_System"/>
      <sheetName val="DAFTAR_HARGA_SATUAN_MATERIAL"/>
      <sheetName val="Kontrak_awal"/>
      <sheetName val="Check_List_LBP"/>
      <sheetName val="3_g__Ikht_Biaya"/>
      <sheetName val="Bill_rekap"/>
      <sheetName val="Bill_sipil"/>
      <sheetName val="UPAH-BAHAN_"/>
      <sheetName val="Unit_Rate"/>
      <sheetName val="daftar_timbngn_percoba_marshal"/>
      <sheetName val="gabungan_(2)"/>
      <sheetName val="clg_fin"/>
      <sheetName val="flr_fin"/>
      <sheetName val="timber_frame"/>
      <sheetName val="Wall_Qty"/>
      <sheetName val="roof_fin"/>
      <sheetName val="Flr,_Rf_Bm"/>
      <sheetName val="Flr_Slb,_stair"/>
      <sheetName val="Gd_Bm"/>
      <sheetName val="PC,_G_Slab"/>
      <sheetName val="wall_fin"/>
      <sheetName val="BQ_ME"/>
      <sheetName val="Isolasi_Luar_Dalam"/>
      <sheetName val="FORM_X_COST"/>
      <sheetName val="UNIT_01,02,03,04"/>
      <sheetName val="Lab,_Mat_&amp;_Plant_Splits"/>
      <sheetName val="District_Loading"/>
      <sheetName val="CATU_DAYA_LISTRIK_PLB"/>
      <sheetName val="PERALATAN_UTAMA_PK"/>
      <sheetName val="CATU_DAYA_LISTRIK_PK"/>
      <sheetName val="PERALATAN_&amp;_KATUP2_PK"/>
      <sheetName val="PERALATAN_UTAMA_PLB"/>
      <sheetName val="PERALATAN_&amp;_KATUP2_PLB"/>
      <sheetName val="PEMIPAAN_PK"/>
      <sheetName val="PEMIPAAN_PLB"/>
      <sheetName val="Isolasi_Luar"/>
      <sheetName val="Cash_in"/>
      <sheetName val="_R_A_B"/>
      <sheetName val="Rekap_dpb_11"/>
      <sheetName val="LB_01"/>
      <sheetName val="material_"/>
      <sheetName val="Mat_Elk"/>
      <sheetName val="P_LS"/>
      <sheetName val="Single_line_AC"/>
      <sheetName val="P_AC"/>
      <sheetName val="rekap_panel"/>
      <sheetName val="MTO_REV_0"/>
      <sheetName val="RINCIAN_HK_DIVISI"/>
      <sheetName val="custom_check"/>
      <sheetName val="A+Supl_"/>
      <sheetName val="custom_check1"/>
      <sheetName val="A+Supl_1"/>
      <sheetName val="Harga_MAt3"/>
      <sheetName val="TONG_HOP_VL-NC2"/>
      <sheetName val="DON_GIA2"/>
      <sheetName val="TONGKE3p_2"/>
      <sheetName val="CHITIET_VL-NC2"/>
      <sheetName val="H_Satuan2"/>
      <sheetName val="Fill_this_out_first___5"/>
      <sheetName val="Bangunan_Utama2"/>
      <sheetName val="TE_TS_FA_LAN_MATV2"/>
      <sheetName val="Analisa_ME2"/>
      <sheetName val="REF_ONLY3"/>
      <sheetName val="DAFTAR_HARGA2"/>
      <sheetName val="Fill_this_out_first___6"/>
      <sheetName val="HRG_BHN2"/>
      <sheetName val="Analisa_-Baku2"/>
      <sheetName val="Rekap_Direct_Cost2"/>
      <sheetName val="Analisa_Baku_ME2"/>
      <sheetName val="ANALISA_PEK_UMUM2"/>
      <sheetName val="Harga_Satuan2"/>
      <sheetName val="Currency_Rate2"/>
      <sheetName val="Code_022"/>
      <sheetName val="Code_032"/>
      <sheetName val="Code_042"/>
      <sheetName val="Code_052"/>
      <sheetName val="Code_062"/>
      <sheetName val="Code_072"/>
      <sheetName val="Code_092"/>
      <sheetName val="Hrg_Sat2"/>
      <sheetName val="TH_VL,_NC,_DDHT_Thanhphuoc2"/>
      <sheetName val="Eval_TW_I_20142"/>
      <sheetName val="Prognosa_20142"/>
      <sheetName val="UP_PL2"/>
      <sheetName val="Analisa_Bupati2"/>
      <sheetName val="Soil_factor2"/>
      <sheetName val="Smry_Wk_(P_I)2"/>
      <sheetName val="an__struktur2"/>
      <sheetName val="surfacing_&amp;_point___2"/>
      <sheetName val="stone_mas_ARE2"/>
      <sheetName val="REKAP_ARSITEKTUR2"/>
      <sheetName val="ANALISA_-_PGRKAN2"/>
      <sheetName val="REKAP_AHS_Lansekap2"/>
      <sheetName val="OFFICE_2_LT2"/>
      <sheetName val="S_System2"/>
      <sheetName val="DAFTAR_HARGA_SATUAN_MATERIAL2"/>
      <sheetName val="Kontrak_awal2"/>
      <sheetName val="Check_List_LBP2"/>
      <sheetName val="3_g__Ikht_Biaya2"/>
      <sheetName val="Bill_rekap2"/>
      <sheetName val="Bill_sipil2"/>
      <sheetName val="UPAH-BAHAN_2"/>
      <sheetName val="Unit_Rate2"/>
      <sheetName val="daftar_timbngn_percoba_marshal2"/>
      <sheetName val="gabungan_(2)2"/>
      <sheetName val="clg_fin2"/>
      <sheetName val="flr_fin2"/>
      <sheetName val="timber_frame2"/>
      <sheetName val="Wall_Qty2"/>
      <sheetName val="roof_fin2"/>
      <sheetName val="Flr,_Rf_Bm2"/>
      <sheetName val="Flr_Slb,_stair2"/>
      <sheetName val="Gd_Bm2"/>
      <sheetName val="PC,_G_Slab2"/>
      <sheetName val="wall_fin2"/>
      <sheetName val="BQ_ME2"/>
      <sheetName val="Isolasi_Luar_Dalam2"/>
      <sheetName val="Isolasi_Luar2"/>
      <sheetName val="FORM_X_COST2"/>
      <sheetName val="UNIT_01,02,03,042"/>
      <sheetName val="Lab,_Mat_&amp;_Plant_Splits2"/>
      <sheetName val="District_Loading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Cash_in2"/>
      <sheetName val="_R_A_B2"/>
      <sheetName val="Rekap_dpb_112"/>
      <sheetName val="LB_012"/>
      <sheetName val="material_2"/>
      <sheetName val="Mat_Elk2"/>
      <sheetName val="P_LS2"/>
      <sheetName val="Single_line_AC2"/>
      <sheetName val="P_AC2"/>
      <sheetName val="rekap_panel2"/>
      <sheetName val="MTO_REV_02"/>
      <sheetName val="RINCIAN_HK_DIVISI2"/>
      <sheetName val="custom_check2"/>
      <sheetName val="A+Supl_2"/>
      <sheetName val="Harga_MAt4"/>
      <sheetName val="TONG_HOP_VL-NC3"/>
      <sheetName val="DON_GIA3"/>
      <sheetName val="TONGKE3p_3"/>
      <sheetName val="CHITIET_VL-NC3"/>
      <sheetName val="H_Satuan3"/>
      <sheetName val="Fill_this_out_first___7"/>
      <sheetName val="Bangunan_Utama3"/>
      <sheetName val="TE_TS_FA_LAN_MATV3"/>
      <sheetName val="Analisa_ME3"/>
      <sheetName val="REF_ONLY4"/>
      <sheetName val="DAFTAR_HARGA3"/>
      <sheetName val="Fill_this_out_first___8"/>
      <sheetName val="HRG_BHN3"/>
      <sheetName val="Analisa_-Baku3"/>
      <sheetName val="Rekap_Direct_Cost3"/>
      <sheetName val="Analisa_Baku_ME3"/>
      <sheetName val="ANALISA_PEK_UMUM3"/>
      <sheetName val="Harga_Satuan3"/>
      <sheetName val="Currency_Rate3"/>
      <sheetName val="Code_023"/>
      <sheetName val="Code_033"/>
      <sheetName val="Code_043"/>
      <sheetName val="Code_053"/>
      <sheetName val="Code_063"/>
      <sheetName val="Code_073"/>
      <sheetName val="Code_093"/>
      <sheetName val="Hrg_Sat3"/>
      <sheetName val="TH_VL,_NC,_DDHT_Thanhphuoc3"/>
      <sheetName val="Eval_TW_I_20143"/>
      <sheetName val="Prognosa_20143"/>
      <sheetName val="UP_PL3"/>
      <sheetName val="Analisa_Bupati3"/>
      <sheetName val="Soil_factor3"/>
      <sheetName val="Smry_Wk_(P_I)3"/>
      <sheetName val="an__struktur3"/>
      <sheetName val="surfacing_&amp;_point___3"/>
      <sheetName val="stone_mas_ARE3"/>
      <sheetName val="REKAP_ARSITEKTUR3"/>
      <sheetName val="ANALISA_-_PGRKAN3"/>
      <sheetName val="REKAP_AHS_Lansekap3"/>
      <sheetName val="OFFICE_2_LT3"/>
      <sheetName val="S_System3"/>
      <sheetName val="DAFTAR_HARGA_SATUAN_MATERIAL3"/>
      <sheetName val="Kontrak_awal3"/>
      <sheetName val="Check_List_LBP3"/>
      <sheetName val="3_g__Ikht_Biaya3"/>
      <sheetName val="Bill_rekap3"/>
      <sheetName val="Bill_sipil3"/>
      <sheetName val="UPAH-BAHAN_3"/>
      <sheetName val="Unit_Rate3"/>
      <sheetName val="daftar_timbngn_percoba_marshal3"/>
      <sheetName val="gabungan_(2)3"/>
      <sheetName val="clg_fin3"/>
      <sheetName val="flr_fin3"/>
      <sheetName val="timber_frame3"/>
      <sheetName val="Wall_Qty3"/>
      <sheetName val="roof_fin3"/>
      <sheetName val="Flr,_Rf_Bm3"/>
      <sheetName val="Flr_Slb,_stair3"/>
      <sheetName val="Gd_Bm3"/>
      <sheetName val="PC,_G_Slab3"/>
      <sheetName val="wall_fin3"/>
      <sheetName val="BQ_ME3"/>
      <sheetName val="Isolasi_Luar_Dalam3"/>
      <sheetName val="FORM_X_COST3"/>
      <sheetName val="UNIT_01,02,03,043"/>
      <sheetName val="Lab,_Mat_&amp;_Plant_Splits3"/>
      <sheetName val="District_Loading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Isolasi_Luar3"/>
      <sheetName val="Cash_in3"/>
      <sheetName val="_R_A_B3"/>
      <sheetName val="Rekap_dpb_113"/>
      <sheetName val="LB_013"/>
      <sheetName val="material_3"/>
      <sheetName val="Mat_Elk3"/>
      <sheetName val="P_LS3"/>
      <sheetName val="Single_line_AC3"/>
      <sheetName val="P_AC3"/>
      <sheetName val="rekap_panel3"/>
      <sheetName val="MTO_REV_03"/>
      <sheetName val="RINCIAN_HK_DIVISI3"/>
      <sheetName val="custom_check3"/>
      <sheetName val="A+Supl_3"/>
      <sheetName val="tunj_"/>
      <sheetName val="trf_d-i"/>
      <sheetName val="610_6"/>
      <sheetName val="rpp_1-5"/>
      <sheetName val="rpp_1-6"/>
      <sheetName val="EE-PROP"/>
      <sheetName val="UBA RAB"/>
      <sheetName val="REKAP FS"/>
      <sheetName val="REKAP TOTAL"/>
      <sheetName val="REKAP FD"/>
      <sheetName val="Analisa Upah _ Bahan Plum"/>
      <sheetName val="Harga ME "/>
      <sheetName val="BAG_2"/>
      <sheetName val="FORM"/>
      <sheetName val="Materials"/>
      <sheetName val="CF"/>
      <sheetName val="is"/>
      <sheetName val="workingcap"/>
      <sheetName val="trans_sum"/>
      <sheetName val="inputs"/>
      <sheetName val="DAF-5"/>
      <sheetName val="ANALISA 2010"/>
      <sheetName val="ALAT"/>
      <sheetName val="Du_lieu"/>
      <sheetName val="Rekap "/>
      <sheetName val="BONBIRU"/>
      <sheetName val="B.T"/>
      <sheetName val="MUA"/>
      <sheetName val="DU&amp;B"/>
      <sheetName val="PROGBLN"/>
      <sheetName val="depan"/>
      <sheetName val="TENGAH"/>
      <sheetName val="ANTISIPASI"/>
      <sheetName val="CASDIV"/>
      <sheetName val="CASLAP"/>
      <sheetName val="HUTDIV"/>
      <sheetName val="HUTLAP"/>
      <sheetName val="PBK-01"/>
      <sheetName val="BARCHART"/>
      <sheetName val="div4"/>
      <sheetName val="div71"/>
      <sheetName val="div31"/>
      <sheetName val="div3"/>
      <sheetName val="Estimate"/>
      <sheetName val="harga.bahan"/>
      <sheetName val="upah bahan "/>
      <sheetName val="bahan 2004"/>
      <sheetName val="Sheet15"/>
      <sheetName val="PO2"/>
      <sheetName val="Cash DP Lapangan"/>
      <sheetName val="Cash Wilayah"/>
      <sheetName val="Hutang Lap"/>
      <sheetName val="Hutang-Wil"/>
      <sheetName val="anal_hs"/>
      <sheetName val="Prelim"/>
      <sheetName val="Analisa ME "/>
      <sheetName val="Direct Cost"/>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Harga_S_Dasar_UNTUK_IDISI"/>
      <sheetName val="Harga_S_Dasar_UNTUK_IDISI1"/>
      <sheetName val="Harga_S_Dasar_UNTUK_IDISI2"/>
      <sheetName val="Harga_S_Dasar_UNTUK_IDISI3"/>
      <sheetName val="Harga_MAt5"/>
      <sheetName val="TONG_HOP_VL-NC4"/>
      <sheetName val="DON_GIA4"/>
      <sheetName val="TONGKE3p_4"/>
      <sheetName val="CHITIET_VL-NC4"/>
      <sheetName val="Fill_this_out_first___9"/>
      <sheetName val="H_Satuan4"/>
      <sheetName val="Harga_Satuan4"/>
      <sheetName val="Fill_this_out_first___10"/>
      <sheetName val="HRG_BHN4"/>
      <sheetName val="Bangunan_Utama4"/>
      <sheetName val="Analisa_ME4"/>
      <sheetName val="Analisa_-Baku4"/>
      <sheetName val="Rekap_Direct_Cost4"/>
      <sheetName val="TE_TS_FA_LAN_MATV4"/>
      <sheetName val="ANALISA_PEK_UMUM4"/>
      <sheetName val="DAFTAR_HARGA4"/>
      <sheetName val="Currency_Rate4"/>
      <sheetName val="Analisa_Baku_ME4"/>
      <sheetName val="DAFTAR_HARGA_SATUAN_MATERIAL4"/>
      <sheetName val="Kontrak_awal4"/>
      <sheetName val="Check_List_LBP4"/>
      <sheetName val="3_g__Ikht_Biaya4"/>
      <sheetName val="UP_PL4"/>
      <sheetName val="Analisa_Bupati4"/>
      <sheetName val="Code_024"/>
      <sheetName val="Code_034"/>
      <sheetName val="Code_044"/>
      <sheetName val="Code_054"/>
      <sheetName val="Code_064"/>
      <sheetName val="Code_074"/>
      <sheetName val="Code_094"/>
      <sheetName val="Bill_rekap4"/>
      <sheetName val="gabungan_(2)4"/>
      <sheetName val="Unit_Rate4"/>
      <sheetName val="Bill_sipil4"/>
      <sheetName val="Hrg_Sat4"/>
      <sheetName val="TH_VL,_NC,_DDHT_Thanhphuoc4"/>
      <sheetName val="Soil_factor4"/>
      <sheetName val="Smry_Wk_(P_I)4"/>
      <sheetName val="Harga_S_Dasar_UNTUK_IDISI4"/>
      <sheetName val="UPAH-BAHAN_4"/>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REF_ONLY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Harga Dasar"/>
      <sheetName val="D3"/>
      <sheetName val="D6"/>
      <sheetName val="10.1 (1)"/>
      <sheetName val="10.1 (2)"/>
      <sheetName val="10.1 (3)"/>
      <sheetName val="10.1 (4)"/>
      <sheetName val="10.1 (5)"/>
      <sheetName val="ac"/>
      <sheetName val="Grand Rekap"/>
      <sheetName val="IT"/>
      <sheetName val="Pemadam"/>
      <sheetName val="Customize Your Invoice"/>
      <sheetName val="Invoice"/>
      <sheetName val="KOEFISIEN TEKNIS"/>
      <sheetName val="(ANALISA-lain)"/>
      <sheetName val="HOLDING-TB"/>
      <sheetName val="HARGA MATERIAL"/>
      <sheetName val="Daf 1"/>
      <sheetName val="I_KAMAR"/>
      <sheetName val="corefwrate"/>
      <sheetName val="Rab-Plumbing"/>
      <sheetName val="Rekap-PL"/>
      <sheetName val="____"/>
      <sheetName val="__(__)"/>
      <sheetName val="ut1"/>
      <sheetName val="HARGA SAT"/>
      <sheetName val="NP"/>
      <sheetName val="Hrg"/>
      <sheetName val="Dist_analys"/>
      <sheetName val="351BQMCN"/>
      <sheetName val="Har-mat"/>
      <sheetName val="RAB-kons"/>
      <sheetName val="Sloof"/>
      <sheetName val="XL4Test5"/>
      <sheetName val="UPAH DAN BAHAN"/>
      <sheetName val="SAT UPH BHN"/>
      <sheetName val="ANA 1"/>
      <sheetName val="SAT PIPA-ACC"/>
      <sheetName val="Daftar Upah"/>
      <sheetName val="PT."/>
      <sheetName val="Input"/>
      <sheetName val="Huruf"/>
      <sheetName val="Volume 1"/>
      <sheetName val="Stn_Upah"/>
      <sheetName val="AAG. KLAS B (R)"/>
      <sheetName val="TDP"/>
      <sheetName val="U&amp;B"/>
      <sheetName val="persiapan"/>
      <sheetName val="Analisa Upah &amp; Bahan Plum"/>
      <sheetName val="Progress"/>
      <sheetName val="HS-2"/>
      <sheetName val="Met_Pas Batu"/>
      <sheetName val="Met_ Minor"/>
      <sheetName val="ARAB"/>
      <sheetName val="DAF.ALAT"/>
      <sheetName val="COA"/>
      <sheetName val="BQ-E20-02(Rp)"/>
      <sheetName val="gvl"/>
      <sheetName val="TJ1Q47"/>
      <sheetName val="komponen"/>
      <sheetName val="DATAOKT"/>
      <sheetName val=" Harga Satuan"/>
      <sheetName val="bank"/>
      <sheetName val="Sheet3"/>
      <sheetName val="Analisa HSP"/>
      <sheetName val="ANalat"/>
      <sheetName val="Scedule"/>
      <sheetName val="Belmera"/>
      <sheetName val="Cawang Tomang Cengkareng"/>
      <sheetName val="Jakarta Cikampek"/>
      <sheetName val="Citarum"/>
      <sheetName val="Jagorawi"/>
      <sheetName val="Jakarta Merak"/>
      <sheetName val="Padalarang Cileunyi"/>
      <sheetName val="Palikanci"/>
      <sheetName val="Semarang"/>
      <sheetName val="Surabaya Gempol Mojoker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SCHEDULLE (2)"/>
      <sheetName val="Bahan"/>
      <sheetName val="Analisa"/>
      <sheetName val="Anal C &amp; F"/>
      <sheetName val="Cut &amp; Fill"/>
      <sheetName val="RAB Asrama"/>
      <sheetName val="Aula"/>
      <sheetName val="Mesjid"/>
      <sheetName val="T. Whudu"/>
      <sheetName val="Rekap"/>
      <sheetName val="Time Schdl"/>
      <sheetName val="XXXXXXXX"/>
      <sheetName val="Fill this out first..."/>
      <sheetName val="Elektrikal"/>
      <sheetName val="KH-Q1,Q2,01"/>
      <sheetName val="h.satuan"/>
      <sheetName val="SUMMARY"/>
      <sheetName val="Bang ve"/>
      <sheetName val="Bang tong ke"/>
      <sheetName val="Liet ke vat tu"/>
      <sheetName val="SITE-E"/>
      <sheetName val="BQ"/>
      <sheetName val="An. Beton"/>
      <sheetName val="Database"/>
      <sheetName val="ACC"/>
      <sheetName val="REF.ONLY"/>
      <sheetName val="eqp-rek"/>
      <sheetName val="Local Cost Centres"/>
      <sheetName val="Data Sheet"/>
      <sheetName val="Currency Code"/>
      <sheetName val="Production Centre"/>
      <sheetName val="Project Groups"/>
      <sheetName val="WF "/>
      <sheetName val="DAF-2"/>
      <sheetName val="Sub-Contractor"/>
      <sheetName val="HRG BHN"/>
      <sheetName val="Analisa Upah &amp; Bahan Plum"/>
      <sheetName val="2"/>
      <sheetName val="Ana-ALAT"/>
      <sheetName val="4"/>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matsb"/>
      <sheetName val="coutmat"/>
      <sheetName val="tarifmat"/>
      <sheetName val="consomat"/>
      <sheetName val="carburant"/>
      <sheetName val="camions"/>
      <sheetName val="chargeur"/>
      <sheetName val="sav"/>
      <sheetName val="BOQ"/>
      <sheetName val="5-ALAT(1)"/>
      <sheetName val="4-Basic Price"/>
      <sheetName val="Informasi"/>
      <sheetName val="Analisa"/>
      <sheetName val="Consumable"/>
      <sheetName val="Equipment"/>
      <sheetName val="Basic Price"/>
      <sheetName val="Labor"/>
      <sheetName val="bahan"/>
      <sheetName val="arab"/>
      <sheetName val="SUMMARY"/>
      <sheetName val="Harga Dasar"/>
      <sheetName val="CH"/>
      <sheetName val="Combine2005"/>
      <sheetName val="BHN"/>
    </sheetNames>
    <sheetDataSet>
      <sheetData sheetId="0"/>
      <sheetData sheetId="1"/>
      <sheetData sheetId="2"/>
      <sheetData sheetId="3"/>
      <sheetData sheetId="4" refreshError="1">
        <row r="12">
          <cell r="E12">
            <v>0.41499999999999998</v>
          </cell>
        </row>
        <row r="13">
          <cell r="E13">
            <v>0.78</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9">
          <cell r="N9">
            <v>118182</v>
          </cell>
        </row>
        <row r="16">
          <cell r="N16">
            <v>759</v>
          </cell>
        </row>
        <row r="17">
          <cell r="N17">
            <v>55000</v>
          </cell>
        </row>
      </sheetData>
      <sheetData sheetId="3"/>
      <sheetData sheetId="4"/>
      <sheetData sheetId="5"/>
      <sheetData sheetId="6"/>
      <sheetData sheetId="7"/>
      <sheetData sheetId="8"/>
      <sheetData sheetId="9"/>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BR-KJR"/>
      <sheetName val="Engineer Estimate (EE)"/>
      <sheetName val="DAB"/>
      <sheetName val="Rkp. DAP"/>
      <sheetName val="Daftar Harga Satuan"/>
      <sheetName val="Time Schedule"/>
    </sheetNames>
    <sheetDataSet>
      <sheetData sheetId="0"/>
      <sheetData sheetId="1"/>
      <sheetData sheetId="2">
        <row r="1">
          <cell r="A1" t="str">
            <v>DAFTAR ANALISA BIAYA</v>
          </cell>
        </row>
        <row r="2">
          <cell r="A2" t="str">
            <v>NAMA PROYEK</v>
          </cell>
          <cell r="C2" t="str">
            <v xml:space="preserve">:  PEMBANGUNAN SARANA AIR BERSIH (SAB) </v>
          </cell>
        </row>
        <row r="3">
          <cell r="A3" t="str">
            <v>PEKERJAAN</v>
          </cell>
          <cell r="C3" t="str">
            <v>:  PENGADAAN DAN PEMASANGAN PIPA - KOMPLEK KANTOR BUPATI</v>
          </cell>
        </row>
        <row r="4">
          <cell r="A4" t="str">
            <v>SUMBER DANA</v>
          </cell>
          <cell r="C4" t="str">
            <v>:  DAK / APBD II</v>
          </cell>
        </row>
        <row r="5">
          <cell r="A5" t="str">
            <v>TAHUN ANGGARAN</v>
          </cell>
          <cell r="C5" t="str">
            <v>:  2007</v>
          </cell>
        </row>
        <row r="6">
          <cell r="A6" t="str">
            <v>VOLUME</v>
          </cell>
          <cell r="C6" t="str">
            <v>:  3,000 Meter</v>
          </cell>
        </row>
        <row r="7">
          <cell r="A7" t="str">
            <v>LOKASI</v>
          </cell>
          <cell r="C7" t="str">
            <v>:  KECAMATAN BUKIT</v>
          </cell>
        </row>
        <row r="8">
          <cell r="A8" t="str">
            <v>DISIAPKAN OLEH</v>
          </cell>
          <cell r="C8" t="str">
            <v>:  CV. CEUDAH CONSULTANT</v>
          </cell>
        </row>
        <row r="9">
          <cell r="A9" t="str">
            <v>Propinsi</v>
          </cell>
          <cell r="C9" t="str">
            <v>:  Nanggroe Aceh Darussalam</v>
          </cell>
          <cell r="H9" t="str">
            <v>Sumber Dana</v>
          </cell>
          <cell r="I9" t="str">
            <v>:  DAK / APBD II</v>
          </cell>
        </row>
        <row r="10">
          <cell r="A10" t="str">
            <v>Kabupaten</v>
          </cell>
          <cell r="C10" t="str">
            <v>:  Bener Meriah</v>
          </cell>
          <cell r="H10" t="str">
            <v>Tahun Anggaran</v>
          </cell>
          <cell r="I10" t="str">
            <v>:  2007</v>
          </cell>
        </row>
        <row r="11">
          <cell r="A11" t="str">
            <v>Sub Pekerjaan</v>
          </cell>
          <cell r="C11" t="str">
            <v>:  Sumber Daya Air</v>
          </cell>
          <cell r="H11" t="str">
            <v>Kode Kegiatan</v>
          </cell>
          <cell r="I11" t="str">
            <v xml:space="preserve">:  </v>
          </cell>
        </row>
        <row r="12">
          <cell r="A12" t="str">
            <v>NO</v>
          </cell>
          <cell r="B12" t="str">
            <v>URAIAN PEKERJAAN</v>
          </cell>
          <cell r="D12" t="str">
            <v>ANALISA</v>
          </cell>
          <cell r="E12" t="str">
            <v>VOL / SAT</v>
          </cell>
          <cell r="G12" t="str">
            <v>HARGA SATUAN</v>
          </cell>
          <cell r="I12" t="str">
            <v>JUMLAH HARGA</v>
          </cell>
          <cell r="K12" t="str">
            <v>JUMLAH TOTAL (Rp.)</v>
          </cell>
        </row>
        <row r="13">
          <cell r="G13" t="str">
            <v>UPAH (Rp.)</v>
          </cell>
          <cell r="H13" t="str">
            <v>BAHAN (Rp.)</v>
          </cell>
          <cell r="I13" t="str">
            <v>UPAH (Rp.)</v>
          </cell>
          <cell r="J13" t="str">
            <v>BAHAN (Rp.)</v>
          </cell>
        </row>
        <row r="14">
          <cell r="A14">
            <v>1</v>
          </cell>
          <cell r="B14">
            <v>2</v>
          </cell>
          <cell r="D14">
            <v>3</v>
          </cell>
          <cell r="E14">
            <v>4</v>
          </cell>
          <cell r="G14">
            <v>5</v>
          </cell>
          <cell r="H14">
            <v>6</v>
          </cell>
          <cell r="I14">
            <v>7</v>
          </cell>
          <cell r="J14">
            <v>8</v>
          </cell>
          <cell r="K14">
            <v>9</v>
          </cell>
        </row>
        <row r="16">
          <cell r="A16" t="str">
            <v>I.</v>
          </cell>
          <cell r="B16" t="str">
            <v>PEKERJAAN PERSIAPAN</v>
          </cell>
        </row>
        <row r="28">
          <cell r="A28">
            <v>1</v>
          </cell>
          <cell r="B28" t="str">
            <v>1    -    M²</v>
          </cell>
          <cell r="C28" t="str">
            <v>Pembersihan Lapangan dan Perataan</v>
          </cell>
          <cell r="D28" t="str">
            <v>SNI 03-2835-6.8</v>
          </cell>
        </row>
        <row r="29">
          <cell r="C29" t="str">
            <v>Pekerja</v>
          </cell>
          <cell r="E29">
            <v>0.1</v>
          </cell>
          <cell r="F29" t="str">
            <v>Org</v>
          </cell>
          <cell r="G29">
            <v>45400</v>
          </cell>
          <cell r="I29">
            <v>4540</v>
          </cell>
          <cell r="J29">
            <v>0</v>
          </cell>
        </row>
        <row r="30">
          <cell r="C30" t="str">
            <v>Mandor</v>
          </cell>
          <cell r="E30">
            <v>0.05</v>
          </cell>
          <cell r="F30" t="str">
            <v>Org</v>
          </cell>
          <cell r="G30">
            <v>59400</v>
          </cell>
          <cell r="I30">
            <v>2970</v>
          </cell>
          <cell r="J30">
            <v>0</v>
          </cell>
        </row>
        <row r="31">
          <cell r="G31" t="str">
            <v>Sub Jumlah</v>
          </cell>
          <cell r="I31">
            <v>7510</v>
          </cell>
          <cell r="J31">
            <v>0</v>
          </cell>
        </row>
        <row r="32">
          <cell r="I32" t="str">
            <v>Jumlah</v>
          </cell>
          <cell r="K32">
            <v>7510</v>
          </cell>
        </row>
        <row r="33">
          <cell r="A33">
            <v>2</v>
          </cell>
          <cell r="B33" t="str">
            <v>1    -    M³</v>
          </cell>
          <cell r="C33" t="str">
            <v>Galian Tanah Biasa Sedalam 1 Meter</v>
          </cell>
          <cell r="D33" t="str">
            <v>SNI 03-2829-6.1</v>
          </cell>
        </row>
        <row r="34">
          <cell r="C34" t="str">
            <v>Pekerja</v>
          </cell>
          <cell r="E34">
            <v>0.4</v>
          </cell>
          <cell r="F34" t="str">
            <v>Org</v>
          </cell>
          <cell r="G34">
            <v>45400</v>
          </cell>
          <cell r="I34">
            <v>18160</v>
          </cell>
          <cell r="J34">
            <v>0</v>
          </cell>
        </row>
        <row r="35">
          <cell r="C35" t="str">
            <v>Mandor</v>
          </cell>
          <cell r="E35">
            <v>0.04</v>
          </cell>
          <cell r="F35" t="str">
            <v>Org</v>
          </cell>
          <cell r="G35">
            <v>59400</v>
          </cell>
          <cell r="I35">
            <v>2376</v>
          </cell>
          <cell r="J35">
            <v>0</v>
          </cell>
        </row>
        <row r="36">
          <cell r="G36" t="str">
            <v>Sub Jumlah</v>
          </cell>
          <cell r="I36">
            <v>20536</v>
          </cell>
          <cell r="J36">
            <v>0</v>
          </cell>
        </row>
        <row r="37">
          <cell r="I37" t="str">
            <v>Jumlah</v>
          </cell>
          <cell r="K37">
            <v>20536</v>
          </cell>
        </row>
        <row r="38">
          <cell r="A38">
            <v>3</v>
          </cell>
          <cell r="B38" t="str">
            <v>1    -    M³</v>
          </cell>
          <cell r="C38" t="str">
            <v>Galian Tanah Keras Sedalam 1 Meter</v>
          </cell>
          <cell r="D38" t="str">
            <v>SNI 03-2829-6.4</v>
          </cell>
        </row>
        <row r="39">
          <cell r="C39" t="str">
            <v>Pekerja</v>
          </cell>
          <cell r="E39">
            <v>0.625</v>
          </cell>
          <cell r="F39" t="str">
            <v>Org</v>
          </cell>
          <cell r="G39">
            <v>45400</v>
          </cell>
          <cell r="I39">
            <v>28375</v>
          </cell>
          <cell r="J39">
            <v>0</v>
          </cell>
        </row>
        <row r="40">
          <cell r="C40" t="str">
            <v>Mandor</v>
          </cell>
          <cell r="E40">
            <v>6.2E-2</v>
          </cell>
          <cell r="F40" t="str">
            <v>Org</v>
          </cell>
          <cell r="G40">
            <v>59400</v>
          </cell>
          <cell r="I40">
            <v>3682.8</v>
          </cell>
          <cell r="J40">
            <v>0</v>
          </cell>
        </row>
        <row r="41">
          <cell r="G41" t="str">
            <v>Sub Jumlah</v>
          </cell>
          <cell r="I41">
            <v>32057.8</v>
          </cell>
          <cell r="J41">
            <v>0</v>
          </cell>
        </row>
        <row r="42">
          <cell r="I42" t="str">
            <v>Jumlah</v>
          </cell>
          <cell r="K42">
            <v>32057.8</v>
          </cell>
        </row>
        <row r="43">
          <cell r="A43">
            <v>4</v>
          </cell>
          <cell r="B43" t="str">
            <v>1    -    M³</v>
          </cell>
          <cell r="C43" t="str">
            <v>Galian Tanah Cadas Sedalam 1 Meter</v>
          </cell>
          <cell r="D43" t="str">
            <v>SNI 03-2829-6.5</v>
          </cell>
        </row>
        <row r="44">
          <cell r="C44" t="str">
            <v>Pekerja</v>
          </cell>
          <cell r="E44">
            <v>1.25</v>
          </cell>
          <cell r="F44" t="str">
            <v>Org</v>
          </cell>
          <cell r="G44">
            <v>45400</v>
          </cell>
          <cell r="I44">
            <v>56750</v>
          </cell>
          <cell r="J44">
            <v>0</v>
          </cell>
        </row>
        <row r="45">
          <cell r="C45" t="str">
            <v>Mandor</v>
          </cell>
          <cell r="E45">
            <v>0.125</v>
          </cell>
          <cell r="F45" t="str">
            <v>Org</v>
          </cell>
          <cell r="G45">
            <v>59400</v>
          </cell>
          <cell r="I45">
            <v>7425</v>
          </cell>
          <cell r="J45">
            <v>0</v>
          </cell>
        </row>
        <row r="46">
          <cell r="G46" t="str">
            <v>Sub Jumlah</v>
          </cell>
          <cell r="I46">
            <v>64175</v>
          </cell>
          <cell r="J46">
            <v>0</v>
          </cell>
        </row>
        <row r="47">
          <cell r="I47" t="str">
            <v>Jumlah</v>
          </cell>
          <cell r="K47">
            <v>64175</v>
          </cell>
        </row>
        <row r="48">
          <cell r="A48">
            <v>5</v>
          </cell>
          <cell r="B48" t="str">
            <v>1    -    M³</v>
          </cell>
          <cell r="C48" t="str">
            <v>Pembuangan Tanah Sejauh 150 Meter</v>
          </cell>
          <cell r="D48" t="str">
            <v>SNI 03-2829-6.8</v>
          </cell>
        </row>
        <row r="49">
          <cell r="C49" t="str">
            <v>Pekerja</v>
          </cell>
          <cell r="E49">
            <v>0.51600000000000001</v>
          </cell>
          <cell r="F49" t="str">
            <v>Org</v>
          </cell>
          <cell r="G49">
            <v>45400</v>
          </cell>
          <cell r="I49">
            <v>23426.400000000001</v>
          </cell>
          <cell r="J49">
            <v>0</v>
          </cell>
        </row>
        <row r="50">
          <cell r="C50" t="str">
            <v>Mandor</v>
          </cell>
          <cell r="E50">
            <v>0.05</v>
          </cell>
          <cell r="F50" t="str">
            <v>Org</v>
          </cell>
          <cell r="G50">
            <v>59400</v>
          </cell>
          <cell r="I50">
            <v>2970</v>
          </cell>
          <cell r="J50">
            <v>0</v>
          </cell>
        </row>
        <row r="51">
          <cell r="G51" t="str">
            <v>Sub Jumlah</v>
          </cell>
          <cell r="I51">
            <v>26396.400000000001</v>
          </cell>
          <cell r="J51">
            <v>0</v>
          </cell>
        </row>
        <row r="52">
          <cell r="I52" t="str">
            <v>Jumlah</v>
          </cell>
          <cell r="K52">
            <v>26396.400000000001</v>
          </cell>
        </row>
        <row r="53">
          <cell r="A53">
            <v>6</v>
          </cell>
          <cell r="B53" t="str">
            <v>1    -    M³</v>
          </cell>
          <cell r="C53" t="str">
            <v>Urugan Kembali</v>
          </cell>
          <cell r="D53" t="str">
            <v>SNI 03-2829-6.9</v>
          </cell>
        </row>
        <row r="54">
          <cell r="C54" t="str">
            <v>Pekerja</v>
          </cell>
          <cell r="E54">
            <v>0.5</v>
          </cell>
          <cell r="F54" t="str">
            <v>Org</v>
          </cell>
          <cell r="G54">
            <v>45400</v>
          </cell>
          <cell r="I54">
            <v>22700</v>
          </cell>
          <cell r="J54">
            <v>0</v>
          </cell>
        </row>
        <row r="55">
          <cell r="C55" t="str">
            <v>Mandor</v>
          </cell>
          <cell r="E55">
            <v>0.05</v>
          </cell>
          <cell r="F55" t="str">
            <v>Org</v>
          </cell>
          <cell r="G55">
            <v>59400</v>
          </cell>
          <cell r="I55">
            <v>2970</v>
          </cell>
          <cell r="J55">
            <v>0</v>
          </cell>
        </row>
        <row r="56">
          <cell r="G56" t="str">
            <v>Sub Jumlah</v>
          </cell>
          <cell r="I56">
            <v>25670</v>
          </cell>
          <cell r="J56">
            <v>0</v>
          </cell>
        </row>
        <row r="57">
          <cell r="I57" t="str">
            <v>Jumlah</v>
          </cell>
          <cell r="K57">
            <v>25670</v>
          </cell>
        </row>
        <row r="58">
          <cell r="A58">
            <v>7</v>
          </cell>
          <cell r="B58" t="str">
            <v>1    -    M³</v>
          </cell>
          <cell r="C58" t="str">
            <v>Urugan Pasir</v>
          </cell>
          <cell r="D58" t="str">
            <v>SNI 03-2829-6.11</v>
          </cell>
        </row>
        <row r="59">
          <cell r="C59" t="str">
            <v>Pekerja</v>
          </cell>
          <cell r="E59">
            <v>0.5</v>
          </cell>
          <cell r="F59" t="str">
            <v>Org</v>
          </cell>
          <cell r="G59">
            <v>45400</v>
          </cell>
          <cell r="I59">
            <v>22700</v>
          </cell>
          <cell r="J59">
            <v>0</v>
          </cell>
        </row>
        <row r="60">
          <cell r="C60" t="str">
            <v>Mandor</v>
          </cell>
          <cell r="E60">
            <v>0.05</v>
          </cell>
          <cell r="F60" t="str">
            <v>Org</v>
          </cell>
          <cell r="G60">
            <v>59400</v>
          </cell>
          <cell r="I60">
            <v>2970</v>
          </cell>
          <cell r="J60">
            <v>0</v>
          </cell>
        </row>
        <row r="61">
          <cell r="C61" t="str">
            <v>Pasir Urug</v>
          </cell>
          <cell r="E61">
            <v>1.2</v>
          </cell>
          <cell r="F61" t="str">
            <v>M³</v>
          </cell>
          <cell r="H61">
            <v>101700</v>
          </cell>
          <cell r="I61">
            <v>0</v>
          </cell>
          <cell r="J61">
            <v>122040</v>
          </cell>
        </row>
        <row r="62">
          <cell r="G62" t="str">
            <v>Sub Jumlah</v>
          </cell>
          <cell r="I62">
            <v>25670</v>
          </cell>
          <cell r="J62">
            <v>122040</v>
          </cell>
        </row>
        <row r="63">
          <cell r="I63" t="str">
            <v>Jumlah</v>
          </cell>
          <cell r="K63">
            <v>147710</v>
          </cell>
        </row>
        <row r="64">
          <cell r="A64">
            <v>8</v>
          </cell>
          <cell r="B64" t="str">
            <v>1    -    M³</v>
          </cell>
          <cell r="C64" t="str">
            <v>Pasangan Batu Kali 1 Pc : 3 Ps</v>
          </cell>
          <cell r="D64" t="str">
            <v>SNI 03-2836-6.4</v>
          </cell>
        </row>
        <row r="65">
          <cell r="C65" t="str">
            <v>Pekerja</v>
          </cell>
          <cell r="E65">
            <v>1.5</v>
          </cell>
          <cell r="F65" t="str">
            <v>Org</v>
          </cell>
          <cell r="G65">
            <v>45400</v>
          </cell>
          <cell r="I65">
            <v>68100</v>
          </cell>
          <cell r="J65">
            <v>0</v>
          </cell>
        </row>
        <row r="66">
          <cell r="C66" t="str">
            <v>Tukang Batu</v>
          </cell>
          <cell r="E66">
            <v>0.6</v>
          </cell>
          <cell r="F66" t="str">
            <v>Org</v>
          </cell>
          <cell r="G66">
            <v>65900</v>
          </cell>
          <cell r="I66">
            <v>39540</v>
          </cell>
          <cell r="J66">
            <v>0</v>
          </cell>
        </row>
        <row r="67">
          <cell r="C67" t="str">
            <v>Kepala Tukang</v>
          </cell>
          <cell r="E67">
            <v>0.06</v>
          </cell>
          <cell r="F67" t="str">
            <v>Org</v>
          </cell>
          <cell r="G67">
            <v>82100</v>
          </cell>
          <cell r="I67">
            <v>4926</v>
          </cell>
          <cell r="J67">
            <v>0</v>
          </cell>
        </row>
        <row r="68">
          <cell r="C68" t="str">
            <v>Mandor</v>
          </cell>
          <cell r="E68">
            <v>7.4999999999999997E-2</v>
          </cell>
          <cell r="F68" t="str">
            <v>Org</v>
          </cell>
          <cell r="G68">
            <v>59400</v>
          </cell>
          <cell r="I68">
            <v>4455</v>
          </cell>
          <cell r="J68">
            <v>0</v>
          </cell>
        </row>
        <row r="69">
          <cell r="C69" t="str">
            <v>Batu Belah 15/20</v>
          </cell>
          <cell r="E69">
            <v>1.1000000000000001</v>
          </cell>
          <cell r="F69" t="str">
            <v>M³</v>
          </cell>
          <cell r="H69">
            <v>179000</v>
          </cell>
          <cell r="I69">
            <v>0</v>
          </cell>
          <cell r="J69">
            <v>196900.00000000003</v>
          </cell>
        </row>
        <row r="70">
          <cell r="C70" t="str">
            <v>Semen Portland</v>
          </cell>
          <cell r="E70">
            <v>202</v>
          </cell>
          <cell r="F70" t="str">
            <v>Kg</v>
          </cell>
          <cell r="H70">
            <v>1075</v>
          </cell>
          <cell r="I70">
            <v>0</v>
          </cell>
          <cell r="J70">
            <v>217150</v>
          </cell>
        </row>
        <row r="71">
          <cell r="C71" t="str">
            <v>Pasir Pasang</v>
          </cell>
          <cell r="E71">
            <v>0.48499999999999999</v>
          </cell>
          <cell r="F71" t="str">
            <v>M³</v>
          </cell>
          <cell r="H71">
            <v>91500</v>
          </cell>
          <cell r="I71">
            <v>0</v>
          </cell>
          <cell r="J71">
            <v>44377.5</v>
          </cell>
        </row>
        <row r="72">
          <cell r="G72" t="str">
            <v>Sub Jumlah</v>
          </cell>
          <cell r="I72">
            <v>117021</v>
          </cell>
          <cell r="J72">
            <v>458427.5</v>
          </cell>
        </row>
        <row r="73">
          <cell r="I73" t="str">
            <v>Jumlah</v>
          </cell>
          <cell r="K73">
            <v>575448.5</v>
          </cell>
        </row>
        <row r="74">
          <cell r="A74">
            <v>9</v>
          </cell>
          <cell r="B74" t="str">
            <v>1    -    M³</v>
          </cell>
          <cell r="C74" t="str">
            <v>Pasangan Batu Kosong</v>
          </cell>
          <cell r="D74" t="str">
            <v>SNI 03-2836-6.14</v>
          </cell>
        </row>
        <row r="75">
          <cell r="C75" t="str">
            <v>Pekerja</v>
          </cell>
          <cell r="E75">
            <v>0.78</v>
          </cell>
          <cell r="F75" t="str">
            <v>Org</v>
          </cell>
          <cell r="G75">
            <v>45400</v>
          </cell>
          <cell r="I75">
            <v>35412</v>
          </cell>
          <cell r="J75">
            <v>0</v>
          </cell>
        </row>
        <row r="76">
          <cell r="C76" t="str">
            <v>Tukang Batu</v>
          </cell>
          <cell r="E76">
            <v>0.39</v>
          </cell>
          <cell r="F76" t="str">
            <v>Org</v>
          </cell>
          <cell r="G76">
            <v>65900</v>
          </cell>
          <cell r="I76">
            <v>25701</v>
          </cell>
          <cell r="J76">
            <v>0</v>
          </cell>
        </row>
        <row r="77">
          <cell r="C77" t="str">
            <v>Kepala Tukang</v>
          </cell>
          <cell r="E77">
            <v>3.9E-2</v>
          </cell>
          <cell r="F77" t="str">
            <v>Org</v>
          </cell>
          <cell r="G77">
            <v>82100</v>
          </cell>
          <cell r="I77">
            <v>3201.9</v>
          </cell>
          <cell r="J77">
            <v>0</v>
          </cell>
        </row>
        <row r="78">
          <cell r="C78" t="str">
            <v>Mandor</v>
          </cell>
          <cell r="E78">
            <v>3.9E-2</v>
          </cell>
          <cell r="F78" t="str">
            <v>Org</v>
          </cell>
          <cell r="G78">
            <v>59400</v>
          </cell>
          <cell r="I78">
            <v>2316.6</v>
          </cell>
          <cell r="J78">
            <v>0</v>
          </cell>
        </row>
        <row r="79">
          <cell r="C79" t="str">
            <v>Batu Belah 15/20</v>
          </cell>
          <cell r="E79">
            <v>1.2</v>
          </cell>
          <cell r="F79" t="str">
            <v>M³</v>
          </cell>
          <cell r="H79">
            <v>179000</v>
          </cell>
          <cell r="I79">
            <v>0</v>
          </cell>
          <cell r="J79">
            <v>214800</v>
          </cell>
        </row>
        <row r="80">
          <cell r="C80" t="str">
            <v>Pasir Urug</v>
          </cell>
          <cell r="E80">
            <v>0.3</v>
          </cell>
          <cell r="F80" t="str">
            <v>M³</v>
          </cell>
          <cell r="H80">
            <v>101700</v>
          </cell>
          <cell r="I80">
            <v>0</v>
          </cell>
          <cell r="J80">
            <v>30510</v>
          </cell>
        </row>
        <row r="81">
          <cell r="G81" t="str">
            <v>Sub Jumlah</v>
          </cell>
          <cell r="I81">
            <v>66631.5</v>
          </cell>
          <cell r="J81">
            <v>245310</v>
          </cell>
        </row>
        <row r="82">
          <cell r="I82" t="str">
            <v>Jumlah</v>
          </cell>
          <cell r="K82">
            <v>311941.5</v>
          </cell>
        </row>
        <row r="83">
          <cell r="A83">
            <v>10</v>
          </cell>
          <cell r="B83" t="str">
            <v>1    -    Kg</v>
          </cell>
          <cell r="C83" t="str">
            <v>Pembesian Besi Polos</v>
          </cell>
          <cell r="D83" t="str">
            <v>SNI 03-2830-6.25</v>
          </cell>
        </row>
        <row r="84">
          <cell r="C84" t="str">
            <v>Pekerja</v>
          </cell>
          <cell r="E84">
            <v>7.0000000000000001E-3</v>
          </cell>
          <cell r="F84" t="str">
            <v>Org</v>
          </cell>
          <cell r="G84">
            <v>45400</v>
          </cell>
          <cell r="I84">
            <v>317.8</v>
          </cell>
          <cell r="J84">
            <v>0</v>
          </cell>
        </row>
        <row r="85">
          <cell r="C85" t="str">
            <v>Tukang Batu</v>
          </cell>
          <cell r="E85">
            <v>7.0000000000000001E-3</v>
          </cell>
          <cell r="F85" t="str">
            <v>Org</v>
          </cell>
          <cell r="G85">
            <v>65900</v>
          </cell>
          <cell r="I85">
            <v>461.3</v>
          </cell>
          <cell r="J85">
            <v>0</v>
          </cell>
        </row>
        <row r="86">
          <cell r="C86" t="str">
            <v>Kepala Tukang</v>
          </cell>
          <cell r="E86">
            <v>6.9999999999999999E-4</v>
          </cell>
          <cell r="F86" t="str">
            <v>Org</v>
          </cell>
          <cell r="G86">
            <v>82100</v>
          </cell>
          <cell r="I86">
            <v>57.47</v>
          </cell>
          <cell r="J86">
            <v>0</v>
          </cell>
        </row>
        <row r="87">
          <cell r="C87" t="str">
            <v>Mandor</v>
          </cell>
          <cell r="E87">
            <v>3.9E-2</v>
          </cell>
          <cell r="F87" t="str">
            <v>Org</v>
          </cell>
          <cell r="G87">
            <v>59400</v>
          </cell>
          <cell r="I87">
            <v>2316.6</v>
          </cell>
          <cell r="J87">
            <v>0</v>
          </cell>
        </row>
        <row r="88">
          <cell r="C88" t="str">
            <v>Besi Beton (Polos/Ulir)</v>
          </cell>
          <cell r="E88">
            <v>1.05</v>
          </cell>
          <cell r="F88" t="str">
            <v>Kg</v>
          </cell>
          <cell r="H88">
            <v>6500</v>
          </cell>
          <cell r="I88">
            <v>0</v>
          </cell>
          <cell r="J88">
            <v>6825</v>
          </cell>
        </row>
        <row r="89">
          <cell r="C89" t="str">
            <v>Kawat Beton</v>
          </cell>
          <cell r="E89">
            <v>1.4999999999999999E-2</v>
          </cell>
          <cell r="F89" t="str">
            <v>Kg</v>
          </cell>
          <cell r="H89">
            <v>9950</v>
          </cell>
          <cell r="I89">
            <v>0</v>
          </cell>
          <cell r="J89">
            <v>149.25</v>
          </cell>
        </row>
        <row r="90">
          <cell r="G90" t="str">
            <v>Sub Jumlah</v>
          </cell>
          <cell r="I90">
            <v>3153.17</v>
          </cell>
          <cell r="J90">
            <v>6974.25</v>
          </cell>
        </row>
        <row r="91">
          <cell r="I91" t="str">
            <v>Jumlah</v>
          </cell>
          <cell r="K91">
            <v>10127.42</v>
          </cell>
        </row>
        <row r="92">
          <cell r="A92">
            <v>11</v>
          </cell>
          <cell r="B92" t="str">
            <v>1    -    M²</v>
          </cell>
          <cell r="C92" t="str">
            <v>Pasang Bekisting untuk Pondasi</v>
          </cell>
          <cell r="D92" t="str">
            <v>SNI 03-2830-6.28</v>
          </cell>
        </row>
        <row r="93">
          <cell r="C93" t="str">
            <v>Pekerja</v>
          </cell>
          <cell r="E93">
            <v>0.3</v>
          </cell>
          <cell r="F93" t="str">
            <v>Org</v>
          </cell>
          <cell r="G93">
            <v>45400</v>
          </cell>
          <cell r="I93">
            <v>13620</v>
          </cell>
          <cell r="J93">
            <v>0</v>
          </cell>
        </row>
        <row r="94">
          <cell r="C94" t="str">
            <v>Tukang Batu</v>
          </cell>
          <cell r="E94">
            <v>0.26</v>
          </cell>
          <cell r="F94" t="str">
            <v>Org</v>
          </cell>
          <cell r="G94">
            <v>65900</v>
          </cell>
          <cell r="I94">
            <v>17134</v>
          </cell>
          <cell r="J94">
            <v>0</v>
          </cell>
        </row>
        <row r="95">
          <cell r="C95" t="str">
            <v>Kepala Tukang</v>
          </cell>
          <cell r="E95">
            <v>2.5999999999999999E-2</v>
          </cell>
          <cell r="F95" t="str">
            <v>Org</v>
          </cell>
          <cell r="G95">
            <v>82100</v>
          </cell>
          <cell r="I95">
            <v>2134.6</v>
          </cell>
          <cell r="J95">
            <v>0</v>
          </cell>
        </row>
        <row r="96">
          <cell r="C96" t="str">
            <v>Mandor</v>
          </cell>
          <cell r="E96">
            <v>5.0000000000000001E-3</v>
          </cell>
          <cell r="F96" t="str">
            <v>Org</v>
          </cell>
          <cell r="G96">
            <v>59400</v>
          </cell>
          <cell r="I96">
            <v>297</v>
          </cell>
          <cell r="J96">
            <v>0</v>
          </cell>
        </row>
        <row r="97">
          <cell r="C97" t="str">
            <v>Kayu Terentang</v>
          </cell>
          <cell r="E97">
            <v>0.04</v>
          </cell>
          <cell r="F97" t="str">
            <v>M³</v>
          </cell>
          <cell r="H97">
            <v>2380400</v>
          </cell>
          <cell r="I97">
            <v>0</v>
          </cell>
          <cell r="J97">
            <v>95216</v>
          </cell>
        </row>
        <row r="98">
          <cell r="C98" t="str">
            <v>Paku biasa 2" - 5"</v>
          </cell>
          <cell r="E98">
            <v>0.3</v>
          </cell>
          <cell r="F98" t="str">
            <v>Kg</v>
          </cell>
          <cell r="H98">
            <v>10000</v>
          </cell>
          <cell r="I98">
            <v>0</v>
          </cell>
          <cell r="J98">
            <v>3000</v>
          </cell>
        </row>
        <row r="99">
          <cell r="C99" t="str">
            <v>Minyak Bekisting</v>
          </cell>
          <cell r="E99">
            <v>0.1</v>
          </cell>
          <cell r="F99" t="str">
            <v>Ltr</v>
          </cell>
          <cell r="H99">
            <v>13500</v>
          </cell>
          <cell r="I99">
            <v>0</v>
          </cell>
          <cell r="J99">
            <v>1350</v>
          </cell>
        </row>
        <row r="100">
          <cell r="G100" t="str">
            <v>Sub Jumlah</v>
          </cell>
          <cell r="I100">
            <v>33185.599999999999</v>
          </cell>
          <cell r="J100">
            <v>99566</v>
          </cell>
        </row>
        <row r="101">
          <cell r="I101" t="str">
            <v>Jumlah</v>
          </cell>
          <cell r="K101">
            <v>132751.6</v>
          </cell>
        </row>
        <row r="102">
          <cell r="A102">
            <v>12</v>
          </cell>
          <cell r="B102" t="str">
            <v>1    -    M²</v>
          </cell>
          <cell r="C102" t="str">
            <v>Pasang Bekisting untuk Sloof</v>
          </cell>
          <cell r="D102" t="str">
            <v>SNI 03-2830-6.29</v>
          </cell>
        </row>
        <row r="103">
          <cell r="C103" t="str">
            <v>Pekerja</v>
          </cell>
          <cell r="E103">
            <v>0.3</v>
          </cell>
          <cell r="F103" t="str">
            <v>Org</v>
          </cell>
          <cell r="G103">
            <v>45400</v>
          </cell>
          <cell r="I103">
            <v>13620</v>
          </cell>
          <cell r="J103">
            <v>0</v>
          </cell>
        </row>
        <row r="104">
          <cell r="C104" t="str">
            <v>Tukang Batu</v>
          </cell>
          <cell r="E104">
            <v>0.26</v>
          </cell>
          <cell r="F104" t="str">
            <v>Org</v>
          </cell>
          <cell r="G104">
            <v>65900</v>
          </cell>
          <cell r="I104">
            <v>17134</v>
          </cell>
          <cell r="J104">
            <v>0</v>
          </cell>
        </row>
        <row r="105">
          <cell r="C105" t="str">
            <v>Kepala Tukang</v>
          </cell>
          <cell r="E105">
            <v>2.5999999999999999E-2</v>
          </cell>
          <cell r="F105" t="str">
            <v>Org</v>
          </cell>
          <cell r="G105">
            <v>82100</v>
          </cell>
          <cell r="I105">
            <v>2134.6</v>
          </cell>
          <cell r="J105">
            <v>0</v>
          </cell>
        </row>
        <row r="106">
          <cell r="C106" t="str">
            <v>Mandor</v>
          </cell>
          <cell r="E106">
            <v>5.0000000000000001E-3</v>
          </cell>
          <cell r="F106" t="str">
            <v>Org</v>
          </cell>
          <cell r="G106">
            <v>59400</v>
          </cell>
          <cell r="I106">
            <v>297</v>
          </cell>
          <cell r="J106">
            <v>0</v>
          </cell>
        </row>
        <row r="107">
          <cell r="C107" t="str">
            <v>Kayu Terentang</v>
          </cell>
          <cell r="E107">
            <v>4.4999999999999998E-2</v>
          </cell>
          <cell r="F107" t="str">
            <v>M³</v>
          </cell>
          <cell r="H107">
            <v>2380400</v>
          </cell>
          <cell r="I107">
            <v>0</v>
          </cell>
          <cell r="J107">
            <v>107118</v>
          </cell>
        </row>
        <row r="108">
          <cell r="C108" t="str">
            <v>Paku biasa 2" - 5"</v>
          </cell>
          <cell r="E108">
            <v>0.3</v>
          </cell>
          <cell r="F108" t="str">
            <v>Kg</v>
          </cell>
          <cell r="H108">
            <v>10000</v>
          </cell>
          <cell r="I108">
            <v>0</v>
          </cell>
          <cell r="J108">
            <v>3000</v>
          </cell>
        </row>
        <row r="109">
          <cell r="C109" t="str">
            <v>Minyak Bekisting</v>
          </cell>
          <cell r="E109">
            <v>0.1</v>
          </cell>
          <cell r="F109" t="str">
            <v>Ltr</v>
          </cell>
          <cell r="H109">
            <v>13500</v>
          </cell>
          <cell r="I109">
            <v>0</v>
          </cell>
          <cell r="J109">
            <v>1350</v>
          </cell>
        </row>
        <row r="110">
          <cell r="G110" t="str">
            <v>Sub Jumlah</v>
          </cell>
          <cell r="I110">
            <v>33185.599999999999</v>
          </cell>
          <cell r="J110">
            <v>111468</v>
          </cell>
        </row>
        <row r="111">
          <cell r="I111" t="str">
            <v>Jumlah</v>
          </cell>
          <cell r="K111">
            <v>144653.6</v>
          </cell>
        </row>
        <row r="112">
          <cell r="A112">
            <v>13</v>
          </cell>
          <cell r="B112" t="str">
            <v>1    -    M²</v>
          </cell>
          <cell r="C112" t="str">
            <v>Pasang Bekisting untuk Kolom</v>
          </cell>
          <cell r="D112" t="str">
            <v>SNI 03-2830-6.30</v>
          </cell>
        </row>
        <row r="113">
          <cell r="C113" t="str">
            <v>Pekerja</v>
          </cell>
          <cell r="E113">
            <v>0.3</v>
          </cell>
          <cell r="F113" t="str">
            <v>Org</v>
          </cell>
          <cell r="G113">
            <v>45400</v>
          </cell>
          <cell r="I113">
            <v>13620</v>
          </cell>
          <cell r="J113">
            <v>0</v>
          </cell>
        </row>
        <row r="114">
          <cell r="C114" t="str">
            <v>Tukang Batu</v>
          </cell>
          <cell r="E114">
            <v>0.33</v>
          </cell>
          <cell r="F114" t="str">
            <v>Org</v>
          </cell>
          <cell r="G114">
            <v>65900</v>
          </cell>
          <cell r="I114">
            <v>21747</v>
          </cell>
          <cell r="J114">
            <v>0</v>
          </cell>
        </row>
        <row r="115">
          <cell r="C115" t="str">
            <v>Kepala Tukang</v>
          </cell>
          <cell r="E115">
            <v>3.3000000000000002E-2</v>
          </cell>
          <cell r="F115" t="str">
            <v>Org</v>
          </cell>
          <cell r="G115">
            <v>82100</v>
          </cell>
          <cell r="I115">
            <v>2709.3</v>
          </cell>
          <cell r="J115">
            <v>0</v>
          </cell>
        </row>
        <row r="116">
          <cell r="C116" t="str">
            <v>Mandor</v>
          </cell>
          <cell r="E116">
            <v>0.06</v>
          </cell>
          <cell r="F116" t="str">
            <v>Org</v>
          </cell>
          <cell r="G116">
            <v>59400</v>
          </cell>
          <cell r="I116">
            <v>3564</v>
          </cell>
          <cell r="J116">
            <v>0</v>
          </cell>
        </row>
        <row r="117">
          <cell r="C117" t="str">
            <v>Kayu Terentang</v>
          </cell>
          <cell r="E117">
            <v>0.04</v>
          </cell>
          <cell r="F117" t="str">
            <v>M³</v>
          </cell>
          <cell r="H117">
            <v>2380400</v>
          </cell>
          <cell r="I117">
            <v>0</v>
          </cell>
          <cell r="J117">
            <v>95216</v>
          </cell>
        </row>
        <row r="118">
          <cell r="C118" t="str">
            <v>Paku biasa 2" - 5"</v>
          </cell>
          <cell r="E118">
            <v>0.4</v>
          </cell>
          <cell r="F118" t="str">
            <v>Kg</v>
          </cell>
          <cell r="H118">
            <v>10000</v>
          </cell>
          <cell r="I118">
            <v>0</v>
          </cell>
          <cell r="J118">
            <v>4000</v>
          </cell>
        </row>
        <row r="119">
          <cell r="C119" t="str">
            <v>Minyak Bekisting</v>
          </cell>
          <cell r="E119">
            <v>0.2</v>
          </cell>
          <cell r="F119" t="str">
            <v>Ltr</v>
          </cell>
          <cell r="H119">
            <v>13500</v>
          </cell>
          <cell r="I119">
            <v>0</v>
          </cell>
          <cell r="J119">
            <v>2700</v>
          </cell>
        </row>
        <row r="120">
          <cell r="C120" t="str">
            <v>Balok Kayu Borneo</v>
          </cell>
          <cell r="E120">
            <v>1.4999999999999999E-2</v>
          </cell>
          <cell r="F120" t="str">
            <v>M³</v>
          </cell>
          <cell r="H120">
            <v>2691700</v>
          </cell>
          <cell r="I120">
            <v>0</v>
          </cell>
          <cell r="J120">
            <v>40375.5</v>
          </cell>
        </row>
        <row r="121">
          <cell r="C121" t="str">
            <v>Plywood tebal 9 mm</v>
          </cell>
          <cell r="E121">
            <v>0.35</v>
          </cell>
          <cell r="F121" t="str">
            <v>Lbr</v>
          </cell>
          <cell r="H121">
            <v>108000</v>
          </cell>
          <cell r="I121">
            <v>0</v>
          </cell>
          <cell r="J121">
            <v>37800</v>
          </cell>
        </row>
        <row r="122">
          <cell r="C122" t="str">
            <v>Dolken Kayu Galam Ø 8-10/4 m</v>
          </cell>
          <cell r="E122">
            <v>2</v>
          </cell>
          <cell r="F122" t="str">
            <v>Btg</v>
          </cell>
          <cell r="H122">
            <v>35000</v>
          </cell>
          <cell r="I122">
            <v>0</v>
          </cell>
          <cell r="J122">
            <v>70000</v>
          </cell>
        </row>
        <row r="123">
          <cell r="G123" t="str">
            <v>Sub Jumlah</v>
          </cell>
          <cell r="I123">
            <v>41640.300000000003</v>
          </cell>
          <cell r="J123">
            <v>250091.5</v>
          </cell>
        </row>
        <row r="124">
          <cell r="I124" t="str">
            <v>Jumlah</v>
          </cell>
          <cell r="K124">
            <v>291731.8</v>
          </cell>
        </row>
        <row r="125">
          <cell r="A125" t="str">
            <v>14.</v>
          </cell>
          <cell r="B125" t="str">
            <v>1    -    M²</v>
          </cell>
          <cell r="C125" t="str">
            <v>Pasang Bekisting untuk Balok</v>
          </cell>
          <cell r="D125" t="str">
            <v>SNI 03-2830-6.31</v>
          </cell>
        </row>
        <row r="126">
          <cell r="C126" t="str">
            <v>Pekerja</v>
          </cell>
          <cell r="E126">
            <v>0.32</v>
          </cell>
          <cell r="F126" t="str">
            <v>Org</v>
          </cell>
          <cell r="G126">
            <v>45400</v>
          </cell>
          <cell r="I126">
            <v>14528</v>
          </cell>
          <cell r="J126">
            <v>0</v>
          </cell>
        </row>
        <row r="127">
          <cell r="C127" t="str">
            <v>Tukang Batu</v>
          </cell>
          <cell r="E127">
            <v>0.33</v>
          </cell>
          <cell r="F127" t="str">
            <v>Org</v>
          </cell>
          <cell r="G127">
            <v>65900</v>
          </cell>
          <cell r="I127">
            <v>21747</v>
          </cell>
          <cell r="J127">
            <v>0</v>
          </cell>
        </row>
        <row r="128">
          <cell r="C128" t="str">
            <v>Kepala Tukang</v>
          </cell>
          <cell r="E128">
            <v>3.3000000000000002E-2</v>
          </cell>
          <cell r="F128" t="str">
            <v>Org</v>
          </cell>
          <cell r="G128">
            <v>82100</v>
          </cell>
          <cell r="I128">
            <v>2709.3</v>
          </cell>
          <cell r="J128">
            <v>0</v>
          </cell>
        </row>
        <row r="129">
          <cell r="C129" t="str">
            <v>Mandor</v>
          </cell>
          <cell r="E129">
            <v>6.0000000000000001E-3</v>
          </cell>
          <cell r="F129" t="str">
            <v>Org</v>
          </cell>
          <cell r="G129">
            <v>59400</v>
          </cell>
          <cell r="I129">
            <v>356.40000000000003</v>
          </cell>
          <cell r="J129">
            <v>0</v>
          </cell>
        </row>
        <row r="130">
          <cell r="C130" t="str">
            <v>Kayu Terentang</v>
          </cell>
          <cell r="E130">
            <v>0.04</v>
          </cell>
          <cell r="F130" t="str">
            <v>M³</v>
          </cell>
          <cell r="H130">
            <v>2380400</v>
          </cell>
          <cell r="I130">
            <v>0</v>
          </cell>
          <cell r="J130">
            <v>95216</v>
          </cell>
        </row>
        <row r="131">
          <cell r="C131" t="str">
            <v>Paku biasa 2" - 5"</v>
          </cell>
          <cell r="E131">
            <v>0.4</v>
          </cell>
          <cell r="F131" t="str">
            <v>Kg</v>
          </cell>
          <cell r="H131">
            <v>10000</v>
          </cell>
          <cell r="I131">
            <v>0</v>
          </cell>
          <cell r="J131">
            <v>4000</v>
          </cell>
        </row>
        <row r="132">
          <cell r="C132" t="str">
            <v>Minyak Bekisting</v>
          </cell>
          <cell r="E132">
            <v>0.2</v>
          </cell>
          <cell r="F132" t="str">
            <v>Ltr</v>
          </cell>
          <cell r="H132">
            <v>13500</v>
          </cell>
          <cell r="I132">
            <v>0</v>
          </cell>
          <cell r="J132">
            <v>2700</v>
          </cell>
        </row>
        <row r="133">
          <cell r="C133" t="str">
            <v>Balok Kayu Borneo</v>
          </cell>
          <cell r="E133">
            <v>1.7999999999999999E-2</v>
          </cell>
          <cell r="F133" t="str">
            <v>M³</v>
          </cell>
          <cell r="H133">
            <v>2691700</v>
          </cell>
          <cell r="I133">
            <v>0</v>
          </cell>
          <cell r="J133">
            <v>48450.6</v>
          </cell>
        </row>
        <row r="134">
          <cell r="C134" t="str">
            <v>Plywood tebal 9 mm</v>
          </cell>
          <cell r="E134">
            <v>0.35</v>
          </cell>
          <cell r="F134" t="str">
            <v>Lbr</v>
          </cell>
          <cell r="H134">
            <v>108000</v>
          </cell>
          <cell r="I134">
            <v>0</v>
          </cell>
          <cell r="J134">
            <v>37800</v>
          </cell>
        </row>
        <row r="135">
          <cell r="C135" t="str">
            <v>Dolken Kayu Galam Ø 8-10/4 m</v>
          </cell>
          <cell r="E135">
            <v>2</v>
          </cell>
          <cell r="F135" t="str">
            <v>Btg</v>
          </cell>
          <cell r="H135">
            <v>35000</v>
          </cell>
          <cell r="I135">
            <v>0</v>
          </cell>
          <cell r="J135">
            <v>70000</v>
          </cell>
        </row>
        <row r="136">
          <cell r="G136" t="str">
            <v>Sub Jumlah</v>
          </cell>
          <cell r="I136">
            <v>39340.700000000004</v>
          </cell>
          <cell r="J136">
            <v>258166.6</v>
          </cell>
        </row>
        <row r="137">
          <cell r="I137" t="str">
            <v>Jumlah</v>
          </cell>
          <cell r="K137">
            <v>297507.3</v>
          </cell>
        </row>
        <row r="138">
          <cell r="A138" t="str">
            <v>15.</v>
          </cell>
          <cell r="B138" t="str">
            <v>1    -    M²</v>
          </cell>
          <cell r="C138" t="str">
            <v>Pasang Bekisting untuk Lantai</v>
          </cell>
          <cell r="D138" t="str">
            <v>SNI 03-2830-6.32</v>
          </cell>
        </row>
        <row r="139">
          <cell r="C139" t="str">
            <v>Pekerja</v>
          </cell>
          <cell r="E139">
            <v>0.32</v>
          </cell>
          <cell r="F139" t="str">
            <v>Org</v>
          </cell>
          <cell r="G139">
            <v>45400</v>
          </cell>
          <cell r="I139">
            <v>14528</v>
          </cell>
          <cell r="J139">
            <v>0</v>
          </cell>
        </row>
        <row r="140">
          <cell r="C140" t="str">
            <v>Tukang Batu</v>
          </cell>
          <cell r="E140">
            <v>0.33</v>
          </cell>
          <cell r="F140" t="str">
            <v>Org</v>
          </cell>
          <cell r="G140">
            <v>65900</v>
          </cell>
          <cell r="I140">
            <v>21747</v>
          </cell>
          <cell r="J140">
            <v>0</v>
          </cell>
        </row>
        <row r="141">
          <cell r="C141" t="str">
            <v>Kepala Tukang</v>
          </cell>
          <cell r="E141">
            <v>3.3000000000000002E-2</v>
          </cell>
          <cell r="F141" t="str">
            <v>Org</v>
          </cell>
          <cell r="G141">
            <v>82100</v>
          </cell>
          <cell r="I141">
            <v>2709.3</v>
          </cell>
          <cell r="J141">
            <v>0</v>
          </cell>
        </row>
        <row r="142">
          <cell r="C142" t="str">
            <v>Mandor</v>
          </cell>
          <cell r="E142">
            <v>6.0000000000000001E-3</v>
          </cell>
          <cell r="F142" t="str">
            <v>Org</v>
          </cell>
          <cell r="G142">
            <v>59400</v>
          </cell>
          <cell r="I142">
            <v>356.40000000000003</v>
          </cell>
          <cell r="J142">
            <v>0</v>
          </cell>
        </row>
        <row r="143">
          <cell r="C143" t="str">
            <v>Kayu Terentang</v>
          </cell>
          <cell r="E143">
            <v>0.04</v>
          </cell>
          <cell r="F143" t="str">
            <v>M³</v>
          </cell>
          <cell r="H143">
            <v>2380400</v>
          </cell>
          <cell r="I143">
            <v>0</v>
          </cell>
          <cell r="J143">
            <v>95216</v>
          </cell>
        </row>
        <row r="144">
          <cell r="C144" t="str">
            <v>Paku biasa 2" - 5"</v>
          </cell>
          <cell r="E144">
            <v>0.4</v>
          </cell>
          <cell r="F144" t="str">
            <v>Kg</v>
          </cell>
          <cell r="H144">
            <v>10000</v>
          </cell>
          <cell r="I144">
            <v>0</v>
          </cell>
          <cell r="J144">
            <v>4000</v>
          </cell>
        </row>
        <row r="145">
          <cell r="C145" t="str">
            <v>Minyak Bekisting</v>
          </cell>
          <cell r="E145">
            <v>0.2</v>
          </cell>
          <cell r="F145" t="str">
            <v>Ltr</v>
          </cell>
          <cell r="H145">
            <v>13500</v>
          </cell>
          <cell r="I145">
            <v>0</v>
          </cell>
          <cell r="J145">
            <v>2700</v>
          </cell>
        </row>
        <row r="146">
          <cell r="C146" t="str">
            <v>Balok Kayu Borneo</v>
          </cell>
          <cell r="E146">
            <v>1.4999999999999999E-2</v>
          </cell>
          <cell r="F146" t="str">
            <v>M³</v>
          </cell>
          <cell r="H146">
            <v>2691700</v>
          </cell>
          <cell r="I146">
            <v>0</v>
          </cell>
          <cell r="J146">
            <v>40375.5</v>
          </cell>
        </row>
        <row r="147">
          <cell r="C147" t="str">
            <v>Plywood tebal 9 mm</v>
          </cell>
          <cell r="E147">
            <v>0.35</v>
          </cell>
          <cell r="F147" t="str">
            <v>Lbr</v>
          </cell>
          <cell r="H147">
            <v>108000</v>
          </cell>
          <cell r="I147">
            <v>0</v>
          </cell>
          <cell r="J147">
            <v>37800</v>
          </cell>
        </row>
        <row r="148">
          <cell r="C148" t="str">
            <v>Dolken Kayu Galam Ø 8-10/4 m</v>
          </cell>
          <cell r="E148">
            <v>6</v>
          </cell>
          <cell r="F148" t="str">
            <v>Btg</v>
          </cell>
          <cell r="H148">
            <v>35000</v>
          </cell>
          <cell r="I148">
            <v>0</v>
          </cell>
          <cell r="J148">
            <v>210000</v>
          </cell>
        </row>
        <row r="149">
          <cell r="G149" t="str">
            <v>Sub Jumlah</v>
          </cell>
          <cell r="I149">
            <v>39340.700000000004</v>
          </cell>
          <cell r="J149">
            <v>390091.5</v>
          </cell>
        </row>
        <row r="150">
          <cell r="I150" t="str">
            <v>Jumlah</v>
          </cell>
          <cell r="K150">
            <v>429432.2</v>
          </cell>
        </row>
        <row r="151">
          <cell r="A151" t="str">
            <v>16.</v>
          </cell>
          <cell r="B151" t="str">
            <v>1    -    M²</v>
          </cell>
          <cell r="C151" t="str">
            <v>Pasang Bekisting untuk Dinding</v>
          </cell>
          <cell r="D151" t="str">
            <v>SNI 03-2830-6.33</v>
          </cell>
        </row>
        <row r="152">
          <cell r="C152" t="str">
            <v>Pekerja</v>
          </cell>
          <cell r="E152">
            <v>0.32</v>
          </cell>
          <cell r="F152" t="str">
            <v>Org</v>
          </cell>
          <cell r="G152">
            <v>45400</v>
          </cell>
          <cell r="I152">
            <v>14528</v>
          </cell>
          <cell r="J152">
            <v>0</v>
          </cell>
        </row>
        <row r="153">
          <cell r="C153" t="str">
            <v>Tukang Batu</v>
          </cell>
          <cell r="E153">
            <v>0.33</v>
          </cell>
          <cell r="F153" t="str">
            <v>Org</v>
          </cell>
          <cell r="G153">
            <v>65900</v>
          </cell>
          <cell r="I153">
            <v>21747</v>
          </cell>
          <cell r="J153">
            <v>0</v>
          </cell>
        </row>
        <row r="154">
          <cell r="C154" t="str">
            <v>Kepala Tukang</v>
          </cell>
          <cell r="E154">
            <v>3.3000000000000002E-2</v>
          </cell>
          <cell r="F154" t="str">
            <v>Org</v>
          </cell>
          <cell r="G154">
            <v>82100</v>
          </cell>
          <cell r="I154">
            <v>2709.3</v>
          </cell>
          <cell r="J154">
            <v>0</v>
          </cell>
        </row>
        <row r="155">
          <cell r="C155" t="str">
            <v>Mandor</v>
          </cell>
          <cell r="E155">
            <v>6.0000000000000001E-3</v>
          </cell>
          <cell r="F155" t="str">
            <v>Org</v>
          </cell>
          <cell r="G155">
            <v>59400</v>
          </cell>
          <cell r="I155">
            <v>356.40000000000003</v>
          </cell>
          <cell r="J155">
            <v>0</v>
          </cell>
        </row>
        <row r="156">
          <cell r="C156" t="str">
            <v>Kayu Terentang</v>
          </cell>
          <cell r="E156">
            <v>0.03</v>
          </cell>
          <cell r="F156" t="str">
            <v>M³</v>
          </cell>
          <cell r="H156">
            <v>2380400</v>
          </cell>
          <cell r="I156">
            <v>0</v>
          </cell>
          <cell r="J156">
            <v>71412</v>
          </cell>
        </row>
        <row r="157">
          <cell r="C157" t="str">
            <v>Paku biasa 2" - 5"</v>
          </cell>
          <cell r="E157">
            <v>0.4</v>
          </cell>
          <cell r="F157" t="str">
            <v>Kg</v>
          </cell>
          <cell r="H157">
            <v>10000</v>
          </cell>
          <cell r="I157">
            <v>0</v>
          </cell>
          <cell r="J157">
            <v>4000</v>
          </cell>
        </row>
        <row r="158">
          <cell r="C158" t="str">
            <v>Minyak Bekisting</v>
          </cell>
          <cell r="E158">
            <v>0.2</v>
          </cell>
          <cell r="F158" t="str">
            <v>Ltr</v>
          </cell>
          <cell r="H158">
            <v>13500</v>
          </cell>
          <cell r="I158">
            <v>0</v>
          </cell>
          <cell r="J158">
            <v>2700</v>
          </cell>
        </row>
        <row r="159">
          <cell r="C159" t="str">
            <v>Balok Kayu Borneo</v>
          </cell>
          <cell r="E159">
            <v>0.02</v>
          </cell>
          <cell r="F159" t="str">
            <v>M³</v>
          </cell>
          <cell r="H159">
            <v>2691700</v>
          </cell>
          <cell r="I159">
            <v>0</v>
          </cell>
          <cell r="J159">
            <v>53834</v>
          </cell>
        </row>
        <row r="160">
          <cell r="C160" t="str">
            <v>Plywood tebal 9 mm</v>
          </cell>
          <cell r="E160">
            <v>0.35</v>
          </cell>
          <cell r="F160" t="str">
            <v>Lbr</v>
          </cell>
          <cell r="H160">
            <v>108000</v>
          </cell>
          <cell r="I160">
            <v>0</v>
          </cell>
          <cell r="J160">
            <v>37800</v>
          </cell>
        </row>
        <row r="161">
          <cell r="C161" t="str">
            <v>Dolken Kayu Galam Ø 8-10/4 m</v>
          </cell>
          <cell r="E161">
            <v>3</v>
          </cell>
          <cell r="F161" t="str">
            <v>Btg</v>
          </cell>
          <cell r="H161">
            <v>35000</v>
          </cell>
          <cell r="I161">
            <v>0</v>
          </cell>
          <cell r="J161">
            <v>105000</v>
          </cell>
        </row>
        <row r="162">
          <cell r="C162" t="str">
            <v>Formtie/Penjaga Jarak Bekisting/Spacer</v>
          </cell>
          <cell r="E162">
            <v>4</v>
          </cell>
          <cell r="F162" t="str">
            <v>Bh</v>
          </cell>
          <cell r="H162">
            <v>3000</v>
          </cell>
          <cell r="I162">
            <v>0</v>
          </cell>
          <cell r="J162">
            <v>12000</v>
          </cell>
        </row>
        <row r="163">
          <cell r="G163" t="str">
            <v>Sub Jumlah</v>
          </cell>
          <cell r="I163">
            <v>39340.700000000004</v>
          </cell>
          <cell r="J163">
            <v>286746</v>
          </cell>
        </row>
        <row r="164">
          <cell r="I164" t="str">
            <v>Jumlah</v>
          </cell>
          <cell r="K164">
            <v>326086.7</v>
          </cell>
        </row>
        <row r="165">
          <cell r="B165" t="str">
            <v>1    -    M³</v>
          </cell>
          <cell r="C165" t="str">
            <v>Membuat Beton Cor  1 Pc : 3Ps : 5 Kr</v>
          </cell>
          <cell r="D165" t="str">
            <v>SNI 03-2830-6.1</v>
          </cell>
        </row>
        <row r="166">
          <cell r="C166" t="str">
            <v>Pekerja</v>
          </cell>
          <cell r="E166">
            <v>1.65</v>
          </cell>
          <cell r="F166" t="str">
            <v>Org</v>
          </cell>
          <cell r="G166">
            <v>45400</v>
          </cell>
          <cell r="I166">
            <v>74910</v>
          </cell>
        </row>
        <row r="167">
          <cell r="C167" t="str">
            <v>Tukang Batu</v>
          </cell>
          <cell r="E167">
            <v>0.25</v>
          </cell>
          <cell r="F167" t="str">
            <v>Org</v>
          </cell>
          <cell r="G167">
            <v>65900</v>
          </cell>
          <cell r="I167">
            <v>16475</v>
          </cell>
        </row>
        <row r="168">
          <cell r="C168" t="str">
            <v>Kepala Tukang</v>
          </cell>
          <cell r="E168">
            <v>2.5000000000000001E-2</v>
          </cell>
          <cell r="F168" t="str">
            <v>Org</v>
          </cell>
          <cell r="G168">
            <v>82100</v>
          </cell>
          <cell r="I168">
            <v>2052.5</v>
          </cell>
        </row>
        <row r="169">
          <cell r="C169" t="str">
            <v>Mandor</v>
          </cell>
          <cell r="E169">
            <v>0.08</v>
          </cell>
          <cell r="F169" t="str">
            <v>Org</v>
          </cell>
          <cell r="G169">
            <v>59400</v>
          </cell>
          <cell r="I169">
            <v>4752</v>
          </cell>
        </row>
        <row r="170">
          <cell r="C170" t="str">
            <v>Semen Portland</v>
          </cell>
          <cell r="E170">
            <v>218</v>
          </cell>
          <cell r="F170" t="str">
            <v>Kg</v>
          </cell>
          <cell r="H170">
            <v>1075</v>
          </cell>
          <cell r="I170">
            <v>0</v>
          </cell>
          <cell r="J170">
            <v>234350</v>
          </cell>
        </row>
        <row r="171">
          <cell r="C171" t="str">
            <v>Pasir Beton</v>
          </cell>
          <cell r="E171">
            <v>0.52</v>
          </cell>
          <cell r="F171" t="str">
            <v>M³</v>
          </cell>
          <cell r="H171">
            <v>100800</v>
          </cell>
          <cell r="I171">
            <v>0</v>
          </cell>
          <cell r="J171">
            <v>52416</v>
          </cell>
        </row>
        <row r="172">
          <cell r="C172" t="str">
            <v>Koral Beton</v>
          </cell>
          <cell r="E172">
            <v>0.87</v>
          </cell>
          <cell r="F172" t="str">
            <v>M³</v>
          </cell>
          <cell r="H172">
            <v>98000</v>
          </cell>
          <cell r="I172">
            <v>0</v>
          </cell>
          <cell r="J172">
            <v>85260</v>
          </cell>
        </row>
        <row r="173">
          <cell r="G173" t="str">
            <v>Sub Jumlah</v>
          </cell>
          <cell r="I173">
            <v>98189.5</v>
          </cell>
          <cell r="J173">
            <v>372026</v>
          </cell>
        </row>
        <row r="174">
          <cell r="I174" t="str">
            <v>Jumlah</v>
          </cell>
          <cell r="K174">
            <v>470215.5</v>
          </cell>
        </row>
        <row r="175">
          <cell r="A175" t="str">
            <v>17.</v>
          </cell>
          <cell r="B175" t="str">
            <v>1    -    M³</v>
          </cell>
          <cell r="C175" t="str">
            <v>Membuat Beton Cor dengan Mutu K 225</v>
          </cell>
          <cell r="D175" t="str">
            <v>SNI 03-2830-6.35</v>
          </cell>
        </row>
        <row r="176">
          <cell r="C176" t="str">
            <v>Pekerja</v>
          </cell>
          <cell r="E176">
            <v>6</v>
          </cell>
          <cell r="F176" t="str">
            <v>Org</v>
          </cell>
          <cell r="G176">
            <v>45400</v>
          </cell>
          <cell r="I176">
            <v>272400</v>
          </cell>
          <cell r="J176">
            <v>0</v>
          </cell>
        </row>
        <row r="177">
          <cell r="C177" t="str">
            <v>Tukang Batu</v>
          </cell>
          <cell r="E177">
            <v>1</v>
          </cell>
          <cell r="F177" t="str">
            <v>Org</v>
          </cell>
          <cell r="G177">
            <v>65900</v>
          </cell>
          <cell r="I177">
            <v>65900</v>
          </cell>
          <cell r="J177">
            <v>0</v>
          </cell>
        </row>
        <row r="178">
          <cell r="C178" t="str">
            <v>Kepala Tukang</v>
          </cell>
          <cell r="E178">
            <v>0.1</v>
          </cell>
          <cell r="F178" t="str">
            <v>Org</v>
          </cell>
          <cell r="G178">
            <v>82100</v>
          </cell>
          <cell r="I178">
            <v>8210</v>
          </cell>
          <cell r="J178">
            <v>0</v>
          </cell>
        </row>
        <row r="179">
          <cell r="C179" t="str">
            <v>Mandor</v>
          </cell>
          <cell r="E179">
            <v>0.3</v>
          </cell>
          <cell r="F179" t="str">
            <v>Org</v>
          </cell>
          <cell r="G179">
            <v>59400</v>
          </cell>
          <cell r="I179">
            <v>17820</v>
          </cell>
          <cell r="J179">
            <v>0</v>
          </cell>
        </row>
        <row r="180">
          <cell r="C180" t="str">
            <v>Semen Portland</v>
          </cell>
          <cell r="E180">
            <v>388</v>
          </cell>
          <cell r="F180" t="str">
            <v>Kg</v>
          </cell>
          <cell r="H180">
            <v>1075</v>
          </cell>
          <cell r="I180">
            <v>0</v>
          </cell>
          <cell r="J180">
            <v>417100</v>
          </cell>
        </row>
        <row r="181">
          <cell r="C181" t="str">
            <v>Pasir Beton</v>
          </cell>
          <cell r="E181">
            <v>0.65</v>
          </cell>
          <cell r="F181" t="str">
            <v>M³</v>
          </cell>
          <cell r="H181">
            <v>100800</v>
          </cell>
          <cell r="I181">
            <v>0</v>
          </cell>
          <cell r="J181">
            <v>65520</v>
          </cell>
        </row>
        <row r="182">
          <cell r="C182" t="str">
            <v>Koral Beton</v>
          </cell>
          <cell r="E182">
            <v>0.65</v>
          </cell>
          <cell r="F182" t="str">
            <v>M³</v>
          </cell>
          <cell r="H182">
            <v>98000</v>
          </cell>
          <cell r="I182">
            <v>0</v>
          </cell>
          <cell r="J182">
            <v>63700</v>
          </cell>
        </row>
        <row r="183">
          <cell r="G183" t="str">
            <v>Sub Jumlah</v>
          </cell>
          <cell r="I183">
            <v>364330</v>
          </cell>
          <cell r="J183">
            <v>546320</v>
          </cell>
        </row>
        <row r="184">
          <cell r="I184" t="str">
            <v>Jumlah</v>
          </cell>
          <cell r="K184">
            <v>910650</v>
          </cell>
        </row>
        <row r="185">
          <cell r="A185" t="str">
            <v>18.</v>
          </cell>
          <cell r="B185" t="str">
            <v>1    -    M³</v>
          </cell>
          <cell r="C185" t="str">
            <v>Membuat Beton Cor dengan Mutu K 275</v>
          </cell>
          <cell r="D185" t="str">
            <v>SNI 03-2830-6.36</v>
          </cell>
        </row>
        <row r="186">
          <cell r="C186" t="str">
            <v>Pekerja</v>
          </cell>
          <cell r="E186">
            <v>6</v>
          </cell>
          <cell r="F186" t="str">
            <v>Org</v>
          </cell>
          <cell r="G186">
            <v>45400</v>
          </cell>
          <cell r="I186">
            <v>272400</v>
          </cell>
          <cell r="J186">
            <v>0</v>
          </cell>
        </row>
        <row r="187">
          <cell r="C187" t="str">
            <v>Tukang Batu</v>
          </cell>
          <cell r="E187">
            <v>1</v>
          </cell>
          <cell r="F187" t="str">
            <v>Org</v>
          </cell>
          <cell r="G187">
            <v>65900</v>
          </cell>
          <cell r="I187">
            <v>65900</v>
          </cell>
          <cell r="J187">
            <v>0</v>
          </cell>
        </row>
        <row r="188">
          <cell r="C188" t="str">
            <v>Kepala Tukang</v>
          </cell>
          <cell r="E188">
            <v>0.1</v>
          </cell>
          <cell r="F188" t="str">
            <v>Org</v>
          </cell>
          <cell r="G188">
            <v>82100</v>
          </cell>
          <cell r="I188">
            <v>8210</v>
          </cell>
          <cell r="J188">
            <v>0</v>
          </cell>
        </row>
        <row r="189">
          <cell r="C189" t="str">
            <v>Mandor</v>
          </cell>
          <cell r="E189">
            <v>0.3</v>
          </cell>
          <cell r="F189" t="str">
            <v>Org</v>
          </cell>
          <cell r="G189">
            <v>59400</v>
          </cell>
          <cell r="I189">
            <v>17820</v>
          </cell>
          <cell r="J189">
            <v>0</v>
          </cell>
        </row>
        <row r="190">
          <cell r="C190" t="str">
            <v>Semen Portland</v>
          </cell>
          <cell r="E190">
            <v>400</v>
          </cell>
          <cell r="F190" t="str">
            <v>Kg</v>
          </cell>
          <cell r="H190">
            <v>1075</v>
          </cell>
          <cell r="I190">
            <v>0</v>
          </cell>
          <cell r="J190">
            <v>430000</v>
          </cell>
        </row>
        <row r="191">
          <cell r="C191" t="str">
            <v>Pasir Beton</v>
          </cell>
          <cell r="E191">
            <v>0.4</v>
          </cell>
          <cell r="F191" t="str">
            <v>M³</v>
          </cell>
          <cell r="H191">
            <v>100800</v>
          </cell>
          <cell r="I191">
            <v>0</v>
          </cell>
          <cell r="J191">
            <v>40320</v>
          </cell>
        </row>
        <row r="192">
          <cell r="C192" t="str">
            <v>Koral Beton</v>
          </cell>
          <cell r="E192">
            <v>0.82</v>
          </cell>
          <cell r="F192" t="str">
            <v>M³</v>
          </cell>
          <cell r="H192">
            <v>98000</v>
          </cell>
          <cell r="I192">
            <v>0</v>
          </cell>
          <cell r="J192">
            <v>80360</v>
          </cell>
        </row>
        <row r="193">
          <cell r="G193" t="str">
            <v>Sub Jumlah</v>
          </cell>
          <cell r="I193">
            <v>364330</v>
          </cell>
          <cell r="J193">
            <v>550680</v>
          </cell>
        </row>
        <row r="194">
          <cell r="I194" t="str">
            <v>Jumlah</v>
          </cell>
          <cell r="K194">
            <v>915010</v>
          </cell>
        </row>
        <row r="195">
          <cell r="A195" t="str">
            <v>19.</v>
          </cell>
          <cell r="B195" t="str">
            <v>1    -    M³</v>
          </cell>
          <cell r="C195" t="str">
            <v>Membuat Pondasi Beton Bertulang (150 Kg + Bekisting)</v>
          </cell>
          <cell r="D195" t="str">
            <v>SNI 03-2830-6.38</v>
          </cell>
        </row>
        <row r="196">
          <cell r="C196" t="str">
            <v>Pekerja</v>
          </cell>
          <cell r="E196">
            <v>3.9</v>
          </cell>
          <cell r="F196" t="str">
            <v>Org</v>
          </cell>
          <cell r="G196">
            <v>45400</v>
          </cell>
          <cell r="I196">
            <v>177060</v>
          </cell>
          <cell r="J196">
            <v>0</v>
          </cell>
        </row>
        <row r="197">
          <cell r="C197" t="str">
            <v>Tukang Batu</v>
          </cell>
          <cell r="E197">
            <v>0.35</v>
          </cell>
          <cell r="F197" t="str">
            <v>Org</v>
          </cell>
          <cell r="G197">
            <v>65900</v>
          </cell>
          <cell r="I197">
            <v>23065</v>
          </cell>
          <cell r="J197">
            <v>0</v>
          </cell>
        </row>
        <row r="198">
          <cell r="C198" t="str">
            <v>Kepala Tukang</v>
          </cell>
          <cell r="E198">
            <v>0.245</v>
          </cell>
          <cell r="F198" t="str">
            <v>Org</v>
          </cell>
          <cell r="G198">
            <v>82100</v>
          </cell>
          <cell r="I198">
            <v>20114.5</v>
          </cell>
          <cell r="J198">
            <v>0</v>
          </cell>
        </row>
        <row r="199">
          <cell r="C199" t="str">
            <v>Mandor</v>
          </cell>
          <cell r="E199">
            <v>0.16500000000000001</v>
          </cell>
          <cell r="F199" t="str">
            <v>Org</v>
          </cell>
          <cell r="G199">
            <v>59400</v>
          </cell>
          <cell r="I199">
            <v>9801</v>
          </cell>
          <cell r="J199">
            <v>0</v>
          </cell>
        </row>
        <row r="200">
          <cell r="C200" t="str">
            <v>Tukang Kayu</v>
          </cell>
          <cell r="E200">
            <v>1.04</v>
          </cell>
          <cell r="F200" t="str">
            <v>Org</v>
          </cell>
          <cell r="G200">
            <v>65900</v>
          </cell>
          <cell r="I200">
            <v>68536</v>
          </cell>
          <cell r="J200">
            <v>0</v>
          </cell>
        </row>
        <row r="201">
          <cell r="C201" t="str">
            <v>Tukang Besi</v>
          </cell>
          <cell r="E201">
            <v>1.05</v>
          </cell>
          <cell r="F201" t="str">
            <v>Org</v>
          </cell>
          <cell r="G201">
            <v>65900</v>
          </cell>
          <cell r="I201">
            <v>69195</v>
          </cell>
          <cell r="J201">
            <v>0</v>
          </cell>
        </row>
        <row r="202">
          <cell r="C202" t="str">
            <v>Kayu Terentang</v>
          </cell>
          <cell r="E202">
            <v>0.2</v>
          </cell>
          <cell r="F202" t="str">
            <v>M³</v>
          </cell>
          <cell r="H202">
            <v>2380400</v>
          </cell>
          <cell r="I202">
            <v>0</v>
          </cell>
          <cell r="J202">
            <v>476080</v>
          </cell>
        </row>
        <row r="203">
          <cell r="C203" t="str">
            <v>Paku biasa 2" - 5"</v>
          </cell>
          <cell r="E203">
            <v>1.5</v>
          </cell>
          <cell r="F203" t="str">
            <v>Kg</v>
          </cell>
          <cell r="H203">
            <v>10000</v>
          </cell>
          <cell r="I203">
            <v>0</v>
          </cell>
          <cell r="J203">
            <v>15000</v>
          </cell>
        </row>
        <row r="204">
          <cell r="C204" t="str">
            <v>Minyak Bekisting</v>
          </cell>
          <cell r="E204">
            <v>0.4</v>
          </cell>
          <cell r="F204" t="str">
            <v>Ltr</v>
          </cell>
          <cell r="H204">
            <v>13500</v>
          </cell>
          <cell r="I204">
            <v>0</v>
          </cell>
          <cell r="J204">
            <v>5400</v>
          </cell>
        </row>
        <row r="205">
          <cell r="C205" t="str">
            <v>Besi Beton Polos</v>
          </cell>
          <cell r="E205">
            <v>150</v>
          </cell>
          <cell r="F205" t="str">
            <v>Kg</v>
          </cell>
          <cell r="H205">
            <v>6500</v>
          </cell>
          <cell r="I205">
            <v>0</v>
          </cell>
          <cell r="J205">
            <v>975000</v>
          </cell>
        </row>
        <row r="206">
          <cell r="C206" t="str">
            <v>Kawat Beton</v>
          </cell>
          <cell r="E206">
            <v>2.25</v>
          </cell>
          <cell r="F206" t="str">
            <v>Kg</v>
          </cell>
          <cell r="H206">
            <v>9950</v>
          </cell>
          <cell r="I206">
            <v>0</v>
          </cell>
          <cell r="J206">
            <v>22387.5</v>
          </cell>
        </row>
        <row r="207">
          <cell r="C207" t="str">
            <v>Sement Portland</v>
          </cell>
          <cell r="E207">
            <v>323</v>
          </cell>
          <cell r="F207" t="str">
            <v>Kg</v>
          </cell>
          <cell r="H207">
            <v>1075</v>
          </cell>
          <cell r="I207">
            <v>0</v>
          </cell>
          <cell r="J207">
            <v>347225</v>
          </cell>
        </row>
        <row r="208">
          <cell r="C208" t="str">
            <v>Pasir Beton</v>
          </cell>
          <cell r="E208">
            <v>0.52</v>
          </cell>
          <cell r="F208" t="str">
            <v>M³</v>
          </cell>
          <cell r="H208">
            <v>100800</v>
          </cell>
          <cell r="I208">
            <v>0</v>
          </cell>
          <cell r="J208">
            <v>52416</v>
          </cell>
        </row>
        <row r="209">
          <cell r="C209" t="str">
            <v>Koral Beton</v>
          </cell>
          <cell r="E209">
            <v>0.78</v>
          </cell>
          <cell r="F209" t="str">
            <v>M³</v>
          </cell>
          <cell r="H209">
            <v>98000</v>
          </cell>
          <cell r="I209">
            <v>0</v>
          </cell>
          <cell r="J209">
            <v>76440</v>
          </cell>
        </row>
        <row r="210">
          <cell r="G210" t="str">
            <v>Sub Jumlah</v>
          </cell>
          <cell r="I210">
            <v>367771.5</v>
          </cell>
          <cell r="J210">
            <v>1969948.5</v>
          </cell>
        </row>
        <row r="211">
          <cell r="I211" t="str">
            <v>Jumlah</v>
          </cell>
          <cell r="K211">
            <v>2337720</v>
          </cell>
        </row>
        <row r="212">
          <cell r="A212" t="str">
            <v>20.</v>
          </cell>
          <cell r="B212" t="str">
            <v>1    -    M³</v>
          </cell>
          <cell r="C212" t="str">
            <v>Membuat Sloof Beton Bertulang (200 Kg + Bekisting)</v>
          </cell>
          <cell r="D212" t="str">
            <v>SNI 03-2830-6.39</v>
          </cell>
        </row>
        <row r="213">
          <cell r="C213" t="str">
            <v>Pekerja</v>
          </cell>
          <cell r="E213">
            <v>4.8499999999999996</v>
          </cell>
          <cell r="F213" t="str">
            <v>Org</v>
          </cell>
          <cell r="G213">
            <v>45400</v>
          </cell>
          <cell r="I213">
            <v>220189.99999999997</v>
          </cell>
          <cell r="J213">
            <v>0</v>
          </cell>
        </row>
        <row r="214">
          <cell r="C214" t="str">
            <v>Tukang Batu</v>
          </cell>
          <cell r="E214">
            <v>0.35</v>
          </cell>
          <cell r="F214" t="str">
            <v>Org</v>
          </cell>
          <cell r="G214">
            <v>65900</v>
          </cell>
          <cell r="I214">
            <v>23065</v>
          </cell>
          <cell r="J214">
            <v>0</v>
          </cell>
        </row>
        <row r="215">
          <cell r="C215" t="str">
            <v>Kepala Tukang</v>
          </cell>
          <cell r="E215">
            <v>0.33100000000000002</v>
          </cell>
          <cell r="F215" t="str">
            <v>Org</v>
          </cell>
          <cell r="G215">
            <v>82100</v>
          </cell>
          <cell r="I215">
            <v>27175.100000000002</v>
          </cell>
          <cell r="J215">
            <v>0</v>
          </cell>
        </row>
        <row r="216">
          <cell r="C216" t="str">
            <v>Mandor</v>
          </cell>
          <cell r="E216">
            <v>0.17</v>
          </cell>
          <cell r="F216" t="str">
            <v>Org</v>
          </cell>
          <cell r="G216">
            <v>59400</v>
          </cell>
          <cell r="I216">
            <v>10098</v>
          </cell>
          <cell r="J216">
            <v>0</v>
          </cell>
        </row>
        <row r="217">
          <cell r="C217" t="str">
            <v>Tukang Kayu</v>
          </cell>
          <cell r="E217">
            <v>1.56</v>
          </cell>
          <cell r="F217" t="str">
            <v>Org</v>
          </cell>
          <cell r="G217">
            <v>65900</v>
          </cell>
          <cell r="I217">
            <v>102804</v>
          </cell>
          <cell r="J217">
            <v>0</v>
          </cell>
        </row>
        <row r="218">
          <cell r="C218" t="str">
            <v>Tukang Besi</v>
          </cell>
          <cell r="E218">
            <v>1.4</v>
          </cell>
          <cell r="F218" t="str">
            <v>Org</v>
          </cell>
          <cell r="G218">
            <v>65900</v>
          </cell>
          <cell r="I218">
            <v>92260</v>
          </cell>
          <cell r="J218">
            <v>0</v>
          </cell>
        </row>
        <row r="219">
          <cell r="C219" t="str">
            <v>Kayu Terentang</v>
          </cell>
          <cell r="E219">
            <v>0.2</v>
          </cell>
          <cell r="F219" t="str">
            <v>M³</v>
          </cell>
          <cell r="H219">
            <v>2380400</v>
          </cell>
          <cell r="I219">
            <v>0</v>
          </cell>
          <cell r="J219">
            <v>476080</v>
          </cell>
        </row>
        <row r="220">
          <cell r="C220" t="str">
            <v>Paku biasa 2" - 5"</v>
          </cell>
          <cell r="E220">
            <v>1.5</v>
          </cell>
          <cell r="F220" t="str">
            <v>Kg</v>
          </cell>
          <cell r="H220">
            <v>10000</v>
          </cell>
          <cell r="I220">
            <v>0</v>
          </cell>
          <cell r="J220">
            <v>15000</v>
          </cell>
        </row>
        <row r="221">
          <cell r="C221" t="str">
            <v>Minyak Bekisting</v>
          </cell>
          <cell r="E221">
            <v>0.4</v>
          </cell>
          <cell r="F221" t="str">
            <v>Ltr</v>
          </cell>
          <cell r="H221">
            <v>13500</v>
          </cell>
          <cell r="I221">
            <v>0</v>
          </cell>
          <cell r="J221">
            <v>5400</v>
          </cell>
        </row>
        <row r="222">
          <cell r="C222" t="str">
            <v>Besi Beton Polos</v>
          </cell>
          <cell r="E222">
            <v>200</v>
          </cell>
          <cell r="F222" t="str">
            <v>Kg</v>
          </cell>
          <cell r="H222">
            <v>6500</v>
          </cell>
          <cell r="I222">
            <v>0</v>
          </cell>
          <cell r="J222">
            <v>1300000</v>
          </cell>
        </row>
        <row r="223">
          <cell r="C223" t="str">
            <v>Kawat Beton</v>
          </cell>
          <cell r="E223">
            <v>2.25</v>
          </cell>
          <cell r="F223" t="str">
            <v>Kg</v>
          </cell>
          <cell r="H223">
            <v>9950</v>
          </cell>
          <cell r="I223">
            <v>0</v>
          </cell>
          <cell r="J223">
            <v>22387.5</v>
          </cell>
        </row>
        <row r="224">
          <cell r="C224" t="str">
            <v>Sement Portland</v>
          </cell>
          <cell r="E224">
            <v>323</v>
          </cell>
          <cell r="F224" t="str">
            <v>Kg</v>
          </cell>
          <cell r="H224">
            <v>1075</v>
          </cell>
          <cell r="I224">
            <v>0</v>
          </cell>
          <cell r="J224">
            <v>347225</v>
          </cell>
        </row>
        <row r="225">
          <cell r="C225" t="str">
            <v>Pasir Beton</v>
          </cell>
          <cell r="E225">
            <v>0.52</v>
          </cell>
          <cell r="F225" t="str">
            <v>M³</v>
          </cell>
          <cell r="H225">
            <v>100800</v>
          </cell>
          <cell r="I225">
            <v>0</v>
          </cell>
          <cell r="J225">
            <v>52416</v>
          </cell>
        </row>
        <row r="226">
          <cell r="C226" t="str">
            <v>Koral Beton</v>
          </cell>
          <cell r="E226">
            <v>0.78</v>
          </cell>
          <cell r="F226" t="str">
            <v>M³</v>
          </cell>
          <cell r="H226">
            <v>98000</v>
          </cell>
          <cell r="I226">
            <v>0</v>
          </cell>
          <cell r="J226">
            <v>76440</v>
          </cell>
        </row>
        <row r="227">
          <cell r="G227" t="str">
            <v>Sub Jumlah</v>
          </cell>
          <cell r="I227">
            <v>475592.1</v>
          </cell>
          <cell r="J227">
            <v>2294948.5</v>
          </cell>
        </row>
        <row r="228">
          <cell r="I228" t="str">
            <v>Jumlah</v>
          </cell>
          <cell r="K228">
            <v>2770540.6</v>
          </cell>
        </row>
        <row r="229">
          <cell r="A229" t="str">
            <v>21.</v>
          </cell>
          <cell r="B229" t="str">
            <v>1    -    M³</v>
          </cell>
          <cell r="C229" t="str">
            <v>Membuat  Kolom Beton Bertulang (150 Kg + Bekisting)</v>
          </cell>
          <cell r="D229" t="str">
            <v>SNI 03-2830-6.40</v>
          </cell>
        </row>
        <row r="230">
          <cell r="C230" t="str">
            <v>Pekerja</v>
          </cell>
          <cell r="E230">
            <v>7.3</v>
          </cell>
          <cell r="F230" t="str">
            <v>Org</v>
          </cell>
          <cell r="G230">
            <v>45400</v>
          </cell>
          <cell r="I230">
            <v>331420</v>
          </cell>
          <cell r="J230">
            <v>0</v>
          </cell>
        </row>
        <row r="231">
          <cell r="C231" t="str">
            <v>Tukang Batu</v>
          </cell>
          <cell r="E231">
            <v>0.35</v>
          </cell>
          <cell r="F231" t="str">
            <v>Org</v>
          </cell>
          <cell r="G231">
            <v>65900</v>
          </cell>
          <cell r="I231">
            <v>23065</v>
          </cell>
          <cell r="J231">
            <v>0</v>
          </cell>
        </row>
        <row r="232">
          <cell r="C232" t="str">
            <v>Kepala Tukang</v>
          </cell>
          <cell r="E232">
            <v>0.56999999999999995</v>
          </cell>
          <cell r="F232" t="str">
            <v>Org</v>
          </cell>
          <cell r="G232">
            <v>82100</v>
          </cell>
          <cell r="I232">
            <v>46796.999999999993</v>
          </cell>
          <cell r="J232">
            <v>0</v>
          </cell>
        </row>
        <row r="233">
          <cell r="C233" t="str">
            <v>Mandor</v>
          </cell>
          <cell r="E233">
            <v>0.25</v>
          </cell>
          <cell r="F233" t="str">
            <v>Org</v>
          </cell>
          <cell r="G233">
            <v>59400</v>
          </cell>
          <cell r="I233">
            <v>14850</v>
          </cell>
          <cell r="J233">
            <v>0</v>
          </cell>
        </row>
        <row r="234">
          <cell r="C234" t="str">
            <v>Tukang Kayu</v>
          </cell>
          <cell r="E234">
            <v>3.3</v>
          </cell>
          <cell r="F234" t="str">
            <v>Org</v>
          </cell>
          <cell r="G234">
            <v>65900</v>
          </cell>
          <cell r="I234">
            <v>217470</v>
          </cell>
          <cell r="J234">
            <v>0</v>
          </cell>
        </row>
        <row r="235">
          <cell r="C235" t="str">
            <v>Tukang Besi</v>
          </cell>
          <cell r="E235">
            <v>2.1</v>
          </cell>
          <cell r="F235" t="str">
            <v>Org</v>
          </cell>
          <cell r="G235">
            <v>65900</v>
          </cell>
          <cell r="I235">
            <v>138390</v>
          </cell>
          <cell r="J235">
            <v>0</v>
          </cell>
        </row>
        <row r="236">
          <cell r="C236" t="str">
            <v>Kayu Terentang</v>
          </cell>
          <cell r="E236">
            <v>0.4</v>
          </cell>
          <cell r="F236" t="str">
            <v>M³</v>
          </cell>
          <cell r="H236">
            <v>2380400</v>
          </cell>
          <cell r="I236">
            <v>0</v>
          </cell>
          <cell r="J236">
            <v>952160</v>
          </cell>
        </row>
        <row r="237">
          <cell r="C237" t="str">
            <v>Paku biasa 2" - 5"</v>
          </cell>
          <cell r="E237">
            <v>4</v>
          </cell>
          <cell r="F237" t="str">
            <v>Kg</v>
          </cell>
          <cell r="H237">
            <v>10000</v>
          </cell>
          <cell r="I237">
            <v>0</v>
          </cell>
          <cell r="J237">
            <v>40000</v>
          </cell>
        </row>
        <row r="238">
          <cell r="C238" t="str">
            <v>Minyak Bekisting</v>
          </cell>
          <cell r="E238">
            <v>2</v>
          </cell>
          <cell r="F238" t="str">
            <v>Ltr</v>
          </cell>
          <cell r="H238">
            <v>13500</v>
          </cell>
          <cell r="I238">
            <v>0</v>
          </cell>
          <cell r="J238">
            <v>27000</v>
          </cell>
        </row>
        <row r="239">
          <cell r="C239" t="str">
            <v>Besi Beton Polos</v>
          </cell>
          <cell r="E239">
            <v>150</v>
          </cell>
          <cell r="F239" t="str">
            <v>Kg</v>
          </cell>
          <cell r="H239">
            <v>6500</v>
          </cell>
          <cell r="I239">
            <v>0</v>
          </cell>
          <cell r="J239">
            <v>975000</v>
          </cell>
        </row>
        <row r="240">
          <cell r="C240" t="str">
            <v>Kawat Beton</v>
          </cell>
          <cell r="E240">
            <v>4.5</v>
          </cell>
          <cell r="F240" t="str">
            <v>Kg</v>
          </cell>
          <cell r="H240">
            <v>9950</v>
          </cell>
          <cell r="I240">
            <v>0</v>
          </cell>
          <cell r="J240">
            <v>44775</v>
          </cell>
        </row>
        <row r="241">
          <cell r="C241" t="str">
            <v>Sement Portland</v>
          </cell>
          <cell r="E241">
            <v>323</v>
          </cell>
          <cell r="F241" t="str">
            <v>Kg</v>
          </cell>
          <cell r="H241">
            <v>1075</v>
          </cell>
          <cell r="I241">
            <v>0</v>
          </cell>
          <cell r="J241">
            <v>347225</v>
          </cell>
        </row>
        <row r="242">
          <cell r="C242" t="str">
            <v>Pasir Beton</v>
          </cell>
          <cell r="E242">
            <v>0.52</v>
          </cell>
          <cell r="F242" t="str">
            <v>M³</v>
          </cell>
          <cell r="H242">
            <v>100800</v>
          </cell>
          <cell r="I242">
            <v>0</v>
          </cell>
          <cell r="J242">
            <v>52416</v>
          </cell>
        </row>
        <row r="243">
          <cell r="C243" t="str">
            <v>Koral Beton</v>
          </cell>
          <cell r="E243">
            <v>0.78</v>
          </cell>
          <cell r="F243" t="str">
            <v>M³</v>
          </cell>
          <cell r="H243">
            <v>98000</v>
          </cell>
          <cell r="I243">
            <v>0</v>
          </cell>
          <cell r="J243">
            <v>76440</v>
          </cell>
        </row>
        <row r="244">
          <cell r="C244" t="str">
            <v>Balok Kayu Borneo</v>
          </cell>
          <cell r="E244">
            <v>0.15</v>
          </cell>
          <cell r="F244" t="str">
            <v>M³</v>
          </cell>
          <cell r="H244">
            <v>2691700</v>
          </cell>
          <cell r="I244">
            <v>0</v>
          </cell>
          <cell r="J244">
            <v>403755</v>
          </cell>
        </row>
        <row r="245">
          <cell r="C245" t="str">
            <v>Plywood tebal 9 mm</v>
          </cell>
          <cell r="E245">
            <v>3.5</v>
          </cell>
          <cell r="F245" t="str">
            <v>Lbr</v>
          </cell>
          <cell r="H245">
            <v>108000</v>
          </cell>
          <cell r="I245">
            <v>0</v>
          </cell>
          <cell r="J245">
            <v>378000</v>
          </cell>
        </row>
        <row r="246">
          <cell r="C246" t="str">
            <v>Dolken Kayu Galam Ø 8-10/4 m</v>
          </cell>
          <cell r="E246">
            <v>20</v>
          </cell>
          <cell r="F246" t="str">
            <v>Btg</v>
          </cell>
          <cell r="H246">
            <v>3000</v>
          </cell>
          <cell r="I246">
            <v>0</v>
          </cell>
          <cell r="J246">
            <v>60000</v>
          </cell>
        </row>
        <row r="247">
          <cell r="G247" t="str">
            <v>Sub Jumlah</v>
          </cell>
          <cell r="I247">
            <v>771992</v>
          </cell>
          <cell r="J247">
            <v>3356771</v>
          </cell>
        </row>
        <row r="248">
          <cell r="I248" t="str">
            <v>Jumlah</v>
          </cell>
          <cell r="K248">
            <v>4128763</v>
          </cell>
        </row>
        <row r="249">
          <cell r="A249" t="str">
            <v>22.</v>
          </cell>
          <cell r="B249" t="str">
            <v>1    -    M³</v>
          </cell>
          <cell r="C249" t="str">
            <v>Membuat  Balok Beton Bertulang (150 Kg + Bekisting)</v>
          </cell>
          <cell r="D249" t="str">
            <v>SNI 03-2830-6.42</v>
          </cell>
        </row>
        <row r="250">
          <cell r="C250" t="str">
            <v>Pekerja</v>
          </cell>
          <cell r="E250">
            <v>5.8</v>
          </cell>
          <cell r="F250" t="str">
            <v>Org</v>
          </cell>
          <cell r="G250">
            <v>45400</v>
          </cell>
          <cell r="I250">
            <v>263320</v>
          </cell>
          <cell r="J250">
            <v>0</v>
          </cell>
        </row>
        <row r="251">
          <cell r="C251" t="str">
            <v>Tukang Batu</v>
          </cell>
          <cell r="E251">
            <v>0.35</v>
          </cell>
          <cell r="F251" t="str">
            <v>Org</v>
          </cell>
          <cell r="G251">
            <v>65900</v>
          </cell>
          <cell r="I251">
            <v>23065</v>
          </cell>
          <cell r="J251">
            <v>0</v>
          </cell>
        </row>
        <row r="252">
          <cell r="C252" t="str">
            <v>Kepala Tukang</v>
          </cell>
          <cell r="E252">
            <v>0.42</v>
          </cell>
          <cell r="F252" t="str">
            <v>Org</v>
          </cell>
          <cell r="G252">
            <v>82100</v>
          </cell>
          <cell r="I252">
            <v>34482</v>
          </cell>
          <cell r="J252">
            <v>0</v>
          </cell>
        </row>
        <row r="253">
          <cell r="C253" t="str">
            <v>Mandor</v>
          </cell>
          <cell r="E253">
            <v>0.185</v>
          </cell>
          <cell r="F253" t="str">
            <v>Org</v>
          </cell>
          <cell r="G253">
            <v>59400</v>
          </cell>
          <cell r="I253">
            <v>10989</v>
          </cell>
          <cell r="J253">
            <v>0</v>
          </cell>
        </row>
        <row r="254">
          <cell r="C254" t="str">
            <v>Tukang Kayu</v>
          </cell>
          <cell r="E254">
            <v>2.8</v>
          </cell>
          <cell r="F254" t="str">
            <v>Org</v>
          </cell>
          <cell r="G254">
            <v>65900</v>
          </cell>
          <cell r="I254">
            <v>184520</v>
          </cell>
          <cell r="J254">
            <v>0</v>
          </cell>
        </row>
        <row r="255">
          <cell r="C255" t="str">
            <v>Tukang Besi</v>
          </cell>
          <cell r="E255">
            <v>1.05</v>
          </cell>
          <cell r="F255" t="str">
            <v>Org</v>
          </cell>
          <cell r="G255">
            <v>65900</v>
          </cell>
          <cell r="I255">
            <v>69195</v>
          </cell>
          <cell r="J255">
            <v>0</v>
          </cell>
        </row>
        <row r="256">
          <cell r="C256" t="str">
            <v>Kayu Terentang</v>
          </cell>
          <cell r="E256">
            <v>0.32</v>
          </cell>
          <cell r="F256" t="str">
            <v>M³</v>
          </cell>
          <cell r="H256">
            <v>2380400</v>
          </cell>
          <cell r="I256">
            <v>0</v>
          </cell>
          <cell r="J256">
            <v>761728</v>
          </cell>
        </row>
        <row r="257">
          <cell r="C257" t="str">
            <v>Paku biasa 2" - 5"</v>
          </cell>
          <cell r="E257">
            <v>3.2</v>
          </cell>
          <cell r="F257" t="str">
            <v>Kg</v>
          </cell>
          <cell r="H257">
            <v>10000</v>
          </cell>
          <cell r="I257">
            <v>0</v>
          </cell>
          <cell r="J257">
            <v>32000</v>
          </cell>
        </row>
        <row r="258">
          <cell r="C258" t="str">
            <v>Minyak Bekisting</v>
          </cell>
          <cell r="E258">
            <v>1.6</v>
          </cell>
          <cell r="F258" t="str">
            <v>Ltr</v>
          </cell>
          <cell r="H258">
            <v>13500</v>
          </cell>
          <cell r="I258">
            <v>0</v>
          </cell>
          <cell r="J258">
            <v>21600</v>
          </cell>
        </row>
        <row r="259">
          <cell r="C259" t="str">
            <v>Besi Beton Polos</v>
          </cell>
          <cell r="E259">
            <v>150</v>
          </cell>
          <cell r="F259" t="str">
            <v>Kg</v>
          </cell>
          <cell r="H259">
            <v>6500</v>
          </cell>
          <cell r="I259">
            <v>0</v>
          </cell>
          <cell r="J259">
            <v>975000</v>
          </cell>
        </row>
        <row r="260">
          <cell r="C260" t="str">
            <v>Kawat Beton</v>
          </cell>
          <cell r="E260">
            <v>2.25</v>
          </cell>
          <cell r="F260" t="str">
            <v>Kg</v>
          </cell>
          <cell r="H260">
            <v>9950</v>
          </cell>
          <cell r="I260">
            <v>0</v>
          </cell>
          <cell r="J260">
            <v>22387.5</v>
          </cell>
        </row>
        <row r="261">
          <cell r="C261" t="str">
            <v>Sement Portland</v>
          </cell>
          <cell r="E261">
            <v>323</v>
          </cell>
          <cell r="F261" t="str">
            <v>Kg</v>
          </cell>
          <cell r="H261">
            <v>1075</v>
          </cell>
          <cell r="I261">
            <v>0</v>
          </cell>
          <cell r="J261">
            <v>347225</v>
          </cell>
        </row>
        <row r="262">
          <cell r="C262" t="str">
            <v>Pasir Beton</v>
          </cell>
          <cell r="E262">
            <v>0.52</v>
          </cell>
          <cell r="F262" t="str">
            <v>M³</v>
          </cell>
          <cell r="H262">
            <v>100800</v>
          </cell>
          <cell r="I262">
            <v>0</v>
          </cell>
          <cell r="J262">
            <v>52416</v>
          </cell>
        </row>
        <row r="263">
          <cell r="C263" t="str">
            <v>Koral Beton</v>
          </cell>
          <cell r="E263">
            <v>0.78</v>
          </cell>
          <cell r="F263" t="str">
            <v>M³</v>
          </cell>
          <cell r="H263">
            <v>98000</v>
          </cell>
          <cell r="I263">
            <v>0</v>
          </cell>
          <cell r="J263">
            <v>76440</v>
          </cell>
        </row>
        <row r="264">
          <cell r="C264" t="str">
            <v>Balok Kayu Borneo</v>
          </cell>
          <cell r="E264">
            <v>0.12</v>
          </cell>
          <cell r="F264" t="str">
            <v>M³</v>
          </cell>
          <cell r="H264">
            <v>2691700</v>
          </cell>
          <cell r="I264">
            <v>0</v>
          </cell>
          <cell r="J264">
            <v>323004</v>
          </cell>
        </row>
        <row r="265">
          <cell r="C265" t="str">
            <v>Plywood tebal 9 mm</v>
          </cell>
          <cell r="E265">
            <v>2.8</v>
          </cell>
          <cell r="F265" t="str">
            <v>Lbr</v>
          </cell>
          <cell r="H265">
            <v>108000</v>
          </cell>
          <cell r="I265">
            <v>0</v>
          </cell>
          <cell r="J265">
            <v>302400</v>
          </cell>
        </row>
        <row r="266">
          <cell r="C266" t="str">
            <v>Dolken Kayu Galam Ø 8-10/4 m</v>
          </cell>
          <cell r="E266">
            <v>32</v>
          </cell>
          <cell r="F266" t="str">
            <v>Btg</v>
          </cell>
          <cell r="H266">
            <v>35000</v>
          </cell>
          <cell r="I266">
            <v>0</v>
          </cell>
          <cell r="J266">
            <v>1120000</v>
          </cell>
        </row>
        <row r="267">
          <cell r="G267" t="str">
            <v>Sub Jumlah</v>
          </cell>
          <cell r="I267">
            <v>585571</v>
          </cell>
          <cell r="J267">
            <v>4034200.5</v>
          </cell>
        </row>
        <row r="268">
          <cell r="I268" t="str">
            <v>Jumlah</v>
          </cell>
          <cell r="K268">
            <v>4619771.5</v>
          </cell>
        </row>
        <row r="269">
          <cell r="A269" t="str">
            <v>23.</v>
          </cell>
          <cell r="B269" t="str">
            <v>1    -    M³</v>
          </cell>
          <cell r="C269" t="str">
            <v>Membuat  Dinding Beton Bertulang (150 Kg + Bekisting)</v>
          </cell>
          <cell r="D269" t="str">
            <v>SNI 03-2830-6.43</v>
          </cell>
        </row>
        <row r="270">
          <cell r="C270" t="str">
            <v>Pekerja</v>
          </cell>
          <cell r="E270">
            <v>5.8</v>
          </cell>
          <cell r="F270" t="str">
            <v>Org</v>
          </cell>
          <cell r="G270">
            <v>45400</v>
          </cell>
          <cell r="I270">
            <v>263320</v>
          </cell>
          <cell r="J270">
            <v>0</v>
          </cell>
        </row>
        <row r="271">
          <cell r="C271" t="str">
            <v>Tukang Batu</v>
          </cell>
          <cell r="E271">
            <v>0.35</v>
          </cell>
          <cell r="F271" t="str">
            <v>Org</v>
          </cell>
          <cell r="G271">
            <v>65900</v>
          </cell>
          <cell r="I271">
            <v>23065</v>
          </cell>
          <cell r="J271">
            <v>0</v>
          </cell>
        </row>
        <row r="272">
          <cell r="C272" t="str">
            <v>Kepala Tukang</v>
          </cell>
          <cell r="E272">
            <v>0.42</v>
          </cell>
          <cell r="F272" t="str">
            <v>Org</v>
          </cell>
          <cell r="G272">
            <v>82100</v>
          </cell>
          <cell r="I272">
            <v>34482</v>
          </cell>
          <cell r="J272">
            <v>0</v>
          </cell>
        </row>
        <row r="273">
          <cell r="C273" t="str">
            <v>Mandor</v>
          </cell>
          <cell r="E273">
            <v>0.185</v>
          </cell>
          <cell r="F273" t="str">
            <v>Org</v>
          </cell>
          <cell r="G273">
            <v>59400</v>
          </cell>
          <cell r="I273">
            <v>10989</v>
          </cell>
          <cell r="J273">
            <v>0</v>
          </cell>
        </row>
        <row r="274">
          <cell r="C274" t="str">
            <v>Tukang Kayu</v>
          </cell>
          <cell r="E274">
            <v>2.8</v>
          </cell>
          <cell r="F274" t="str">
            <v>Org</v>
          </cell>
          <cell r="G274">
            <v>65900</v>
          </cell>
          <cell r="I274">
            <v>184520</v>
          </cell>
          <cell r="J274">
            <v>0</v>
          </cell>
        </row>
        <row r="275">
          <cell r="C275" t="str">
            <v>Tukang Besi</v>
          </cell>
          <cell r="E275">
            <v>1.05</v>
          </cell>
          <cell r="F275" t="str">
            <v>Org</v>
          </cell>
          <cell r="G275">
            <v>65900</v>
          </cell>
          <cell r="I275">
            <v>69195</v>
          </cell>
          <cell r="J275">
            <v>0</v>
          </cell>
        </row>
        <row r="276">
          <cell r="C276" t="str">
            <v>Kayu Terentang</v>
          </cell>
          <cell r="E276">
            <v>0.32</v>
          </cell>
          <cell r="F276" t="str">
            <v>M³</v>
          </cell>
          <cell r="H276">
            <v>2380400</v>
          </cell>
          <cell r="I276">
            <v>0</v>
          </cell>
          <cell r="J276">
            <v>761728</v>
          </cell>
        </row>
        <row r="277">
          <cell r="C277" t="str">
            <v>Paku biasa 2" - 5"</v>
          </cell>
          <cell r="E277">
            <v>3.2</v>
          </cell>
          <cell r="F277" t="str">
            <v>Kg</v>
          </cell>
          <cell r="H277">
            <v>10000</v>
          </cell>
          <cell r="I277">
            <v>0</v>
          </cell>
          <cell r="J277">
            <v>32000</v>
          </cell>
        </row>
        <row r="278">
          <cell r="C278" t="str">
            <v>Minyak Bekisting</v>
          </cell>
          <cell r="E278">
            <v>1.6</v>
          </cell>
          <cell r="F278" t="str">
            <v>Ltr</v>
          </cell>
          <cell r="H278">
            <v>13500</v>
          </cell>
          <cell r="I278">
            <v>0</v>
          </cell>
          <cell r="J278">
            <v>21600</v>
          </cell>
        </row>
        <row r="279">
          <cell r="C279" t="str">
            <v>Besi Beton Polos</v>
          </cell>
          <cell r="E279">
            <v>150</v>
          </cell>
          <cell r="F279" t="str">
            <v>Kg</v>
          </cell>
          <cell r="H279">
            <v>6500</v>
          </cell>
          <cell r="I279">
            <v>0</v>
          </cell>
          <cell r="J279">
            <v>975000</v>
          </cell>
        </row>
        <row r="280">
          <cell r="C280" t="str">
            <v>Kawat Beton</v>
          </cell>
          <cell r="E280">
            <v>2.25</v>
          </cell>
          <cell r="F280" t="str">
            <v>Kg</v>
          </cell>
          <cell r="H280">
            <v>9950</v>
          </cell>
          <cell r="I280">
            <v>0</v>
          </cell>
          <cell r="J280">
            <v>22387.5</v>
          </cell>
        </row>
        <row r="281">
          <cell r="C281" t="str">
            <v>Sement Portland</v>
          </cell>
          <cell r="E281">
            <v>323</v>
          </cell>
          <cell r="F281" t="str">
            <v>Kg</v>
          </cell>
          <cell r="H281">
            <v>1075</v>
          </cell>
          <cell r="I281">
            <v>0</v>
          </cell>
          <cell r="J281">
            <v>347225</v>
          </cell>
        </row>
        <row r="282">
          <cell r="C282" t="str">
            <v>Pasir Beton</v>
          </cell>
          <cell r="E282">
            <v>0.52</v>
          </cell>
          <cell r="F282" t="str">
            <v>M³</v>
          </cell>
          <cell r="H282">
            <v>100800</v>
          </cell>
          <cell r="I282">
            <v>0</v>
          </cell>
          <cell r="J282">
            <v>52416</v>
          </cell>
        </row>
        <row r="283">
          <cell r="C283" t="str">
            <v>Koral Beton</v>
          </cell>
          <cell r="E283">
            <v>0.78</v>
          </cell>
          <cell r="F283" t="str">
            <v>M³</v>
          </cell>
          <cell r="H283">
            <v>98000</v>
          </cell>
          <cell r="I283">
            <v>0</v>
          </cell>
          <cell r="J283">
            <v>76440</v>
          </cell>
        </row>
        <row r="284">
          <cell r="C284" t="str">
            <v>Balok Kayu Borneo</v>
          </cell>
          <cell r="E284">
            <v>0.12</v>
          </cell>
          <cell r="F284" t="str">
            <v>M³</v>
          </cell>
          <cell r="H284">
            <v>2691700</v>
          </cell>
          <cell r="I284">
            <v>0</v>
          </cell>
          <cell r="J284">
            <v>323004</v>
          </cell>
        </row>
        <row r="285">
          <cell r="C285" t="str">
            <v>Plywood tebal 9 mm</v>
          </cell>
          <cell r="E285">
            <v>2.8</v>
          </cell>
          <cell r="F285" t="str">
            <v>Lbr</v>
          </cell>
          <cell r="H285">
            <v>108000</v>
          </cell>
          <cell r="I285">
            <v>0</v>
          </cell>
          <cell r="J285">
            <v>302400</v>
          </cell>
        </row>
        <row r="286">
          <cell r="C286" t="str">
            <v>Dolken Kayu Galam Ø 8-10/4 m</v>
          </cell>
          <cell r="E286">
            <v>32</v>
          </cell>
          <cell r="F286" t="str">
            <v>Btg</v>
          </cell>
          <cell r="H286">
            <v>35000</v>
          </cell>
          <cell r="I286">
            <v>0</v>
          </cell>
          <cell r="J286">
            <v>1120000</v>
          </cell>
        </row>
        <row r="287">
          <cell r="G287" t="str">
            <v>Sub Jumlah</v>
          </cell>
          <cell r="I287">
            <v>585571</v>
          </cell>
          <cell r="J287">
            <v>4034200.5</v>
          </cell>
        </row>
        <row r="288">
          <cell r="I288" t="str">
            <v>Jumlah</v>
          </cell>
          <cell r="K288">
            <v>4619771.5</v>
          </cell>
        </row>
        <row r="289">
          <cell r="A289" t="str">
            <v>24.</v>
          </cell>
          <cell r="B289" t="str">
            <v>1    -    M²</v>
          </cell>
          <cell r="C289" t="str">
            <v>Plesteran 1 Pc : 2 Ps, tebal 15 mm</v>
          </cell>
          <cell r="D289" t="str">
            <v>SNI 03-2837-6.2</v>
          </cell>
        </row>
        <row r="290">
          <cell r="C290" t="str">
            <v>Pekerja</v>
          </cell>
          <cell r="E290">
            <v>0.2</v>
          </cell>
          <cell r="F290" t="str">
            <v>Org</v>
          </cell>
          <cell r="G290">
            <v>45400</v>
          </cell>
          <cell r="I290">
            <v>9080</v>
          </cell>
          <cell r="J290">
            <v>0</v>
          </cell>
        </row>
        <row r="291">
          <cell r="C291" t="str">
            <v>Tukang Batu</v>
          </cell>
          <cell r="E291">
            <v>0.15</v>
          </cell>
          <cell r="F291" t="str">
            <v>Org</v>
          </cell>
          <cell r="G291">
            <v>65900</v>
          </cell>
          <cell r="I291">
            <v>9885</v>
          </cell>
          <cell r="J291">
            <v>0</v>
          </cell>
        </row>
        <row r="292">
          <cell r="C292" t="str">
            <v>Kepala Tukang</v>
          </cell>
          <cell r="E292">
            <v>1.4999999999999999E-2</v>
          </cell>
          <cell r="F292" t="str">
            <v>Org</v>
          </cell>
          <cell r="G292">
            <v>82100</v>
          </cell>
          <cell r="I292">
            <v>1231.5</v>
          </cell>
          <cell r="J292">
            <v>0</v>
          </cell>
        </row>
        <row r="293">
          <cell r="C293" t="str">
            <v>Mandor</v>
          </cell>
          <cell r="E293">
            <v>0.01</v>
          </cell>
          <cell r="F293" t="str">
            <v>Org</v>
          </cell>
          <cell r="G293">
            <v>59400</v>
          </cell>
          <cell r="I293">
            <v>594</v>
          </cell>
          <cell r="J293">
            <v>0</v>
          </cell>
        </row>
        <row r="294">
          <cell r="C294" t="str">
            <v>Semen Portland</v>
          </cell>
          <cell r="E294">
            <v>8.52</v>
          </cell>
          <cell r="F294" t="str">
            <v>Kg</v>
          </cell>
          <cell r="H294">
            <v>1075</v>
          </cell>
          <cell r="I294">
            <v>0</v>
          </cell>
          <cell r="J294">
            <v>9159</v>
          </cell>
        </row>
        <row r="295">
          <cell r="C295" t="str">
            <v>Pasir Pasang</v>
          </cell>
          <cell r="E295">
            <v>1.7000000000000001E-2</v>
          </cell>
          <cell r="F295" t="str">
            <v>M³</v>
          </cell>
          <cell r="H295">
            <v>91500</v>
          </cell>
          <cell r="I295">
            <v>0</v>
          </cell>
          <cell r="J295">
            <v>1555.5</v>
          </cell>
        </row>
        <row r="296">
          <cell r="G296" t="str">
            <v>Sub Jumlah</v>
          </cell>
          <cell r="I296">
            <v>20790.5</v>
          </cell>
          <cell r="J296">
            <v>10714.5</v>
          </cell>
        </row>
        <row r="297">
          <cell r="I297" t="str">
            <v>Jumlah</v>
          </cell>
          <cell r="K297">
            <v>31505</v>
          </cell>
        </row>
        <row r="298">
          <cell r="A298" t="str">
            <v>25.</v>
          </cell>
          <cell r="B298" t="str">
            <v>1    -    M²</v>
          </cell>
          <cell r="C298" t="str">
            <v>Plesteran 1 Pc : 3 Ps, tebal 15 mm</v>
          </cell>
          <cell r="D298" t="str">
            <v>SNI 03-2837-6.3</v>
          </cell>
        </row>
        <row r="299">
          <cell r="C299" t="str">
            <v>Pekerja</v>
          </cell>
          <cell r="E299">
            <v>0.2</v>
          </cell>
          <cell r="F299" t="str">
            <v>Org</v>
          </cell>
          <cell r="G299">
            <v>45400</v>
          </cell>
          <cell r="I299">
            <v>9080</v>
          </cell>
          <cell r="J299">
            <v>0</v>
          </cell>
        </row>
        <row r="300">
          <cell r="C300" t="str">
            <v>Tukang Batu</v>
          </cell>
          <cell r="E300">
            <v>0.15</v>
          </cell>
          <cell r="F300" t="str">
            <v>Org</v>
          </cell>
          <cell r="G300">
            <v>65900</v>
          </cell>
          <cell r="I300">
            <v>9885</v>
          </cell>
          <cell r="J300">
            <v>0</v>
          </cell>
        </row>
        <row r="301">
          <cell r="C301" t="str">
            <v>Kepala Tukang</v>
          </cell>
          <cell r="E301">
            <v>1.4999999999999999E-2</v>
          </cell>
          <cell r="F301" t="str">
            <v>Org</v>
          </cell>
          <cell r="G301">
            <v>82100</v>
          </cell>
          <cell r="I301">
            <v>1231.5</v>
          </cell>
          <cell r="J301">
            <v>0</v>
          </cell>
        </row>
        <row r="302">
          <cell r="C302" t="str">
            <v>Mandor</v>
          </cell>
          <cell r="E302">
            <v>0.01</v>
          </cell>
          <cell r="F302" t="str">
            <v>Org</v>
          </cell>
          <cell r="G302">
            <v>59400</v>
          </cell>
          <cell r="I302">
            <v>594</v>
          </cell>
          <cell r="J302">
            <v>0</v>
          </cell>
        </row>
        <row r="303">
          <cell r="C303" t="str">
            <v>Semen Portland</v>
          </cell>
          <cell r="E303">
            <v>6.48</v>
          </cell>
          <cell r="F303" t="str">
            <v>Kg</v>
          </cell>
          <cell r="H303">
            <v>1075</v>
          </cell>
          <cell r="I303">
            <v>0</v>
          </cell>
          <cell r="J303">
            <v>6966.0000000000009</v>
          </cell>
        </row>
        <row r="304">
          <cell r="C304" t="str">
            <v>Pasir Pasang</v>
          </cell>
          <cell r="E304">
            <v>1.9E-2</v>
          </cell>
          <cell r="F304" t="str">
            <v>M³</v>
          </cell>
          <cell r="H304">
            <v>91500</v>
          </cell>
          <cell r="I304">
            <v>0</v>
          </cell>
          <cell r="J304">
            <v>1738.5</v>
          </cell>
        </row>
        <row r="305">
          <cell r="G305" t="str">
            <v>Sub Jumlah</v>
          </cell>
          <cell r="I305">
            <v>20790.5</v>
          </cell>
          <cell r="J305">
            <v>8704.5</v>
          </cell>
        </row>
        <row r="306">
          <cell r="I306" t="str">
            <v>Jumlah</v>
          </cell>
          <cell r="K306">
            <v>29495</v>
          </cell>
        </row>
        <row r="307">
          <cell r="A307" t="str">
            <v>26.</v>
          </cell>
          <cell r="B307" t="str">
            <v>1    -    M²</v>
          </cell>
          <cell r="C307" t="str">
            <v>Plesteran 1 Pc : 4 Ps, tebal 15 mm</v>
          </cell>
          <cell r="D307" t="str">
            <v>SNI 03-2837-6.4</v>
          </cell>
        </row>
        <row r="308">
          <cell r="C308" t="str">
            <v>Pekerja</v>
          </cell>
          <cell r="E308">
            <v>0.2</v>
          </cell>
          <cell r="F308" t="str">
            <v>Org</v>
          </cell>
          <cell r="G308">
            <v>45400</v>
          </cell>
          <cell r="I308">
            <v>9080</v>
          </cell>
          <cell r="J308">
            <v>0</v>
          </cell>
        </row>
        <row r="309">
          <cell r="C309" t="str">
            <v>Tukang Batu</v>
          </cell>
          <cell r="E309">
            <v>0.15</v>
          </cell>
          <cell r="F309" t="str">
            <v>Org</v>
          </cell>
          <cell r="G309">
            <v>65900</v>
          </cell>
          <cell r="I309">
            <v>9885</v>
          </cell>
          <cell r="J309">
            <v>0</v>
          </cell>
        </row>
        <row r="310">
          <cell r="C310" t="str">
            <v>Kepala Tukang</v>
          </cell>
          <cell r="E310">
            <v>1.4999999999999999E-2</v>
          </cell>
          <cell r="F310" t="str">
            <v>Org</v>
          </cell>
          <cell r="G310">
            <v>82100</v>
          </cell>
          <cell r="I310">
            <v>1231.5</v>
          </cell>
          <cell r="J310">
            <v>0</v>
          </cell>
        </row>
        <row r="311">
          <cell r="C311" t="str">
            <v>Mandor</v>
          </cell>
          <cell r="E311">
            <v>0.01</v>
          </cell>
          <cell r="F311" t="str">
            <v>Org</v>
          </cell>
          <cell r="G311">
            <v>59400</v>
          </cell>
          <cell r="I311">
            <v>594</v>
          </cell>
          <cell r="J311">
            <v>0</v>
          </cell>
        </row>
        <row r="312">
          <cell r="C312" t="str">
            <v>Semen Portland</v>
          </cell>
          <cell r="E312">
            <v>5.2</v>
          </cell>
          <cell r="F312" t="str">
            <v>Kg</v>
          </cell>
          <cell r="H312">
            <v>1075</v>
          </cell>
          <cell r="I312">
            <v>0</v>
          </cell>
          <cell r="J312">
            <v>5590</v>
          </cell>
        </row>
        <row r="313">
          <cell r="C313" t="str">
            <v>Pasir Pasang</v>
          </cell>
          <cell r="E313">
            <v>0.02</v>
          </cell>
          <cell r="F313" t="str">
            <v>M³</v>
          </cell>
          <cell r="H313">
            <v>91500</v>
          </cell>
          <cell r="I313">
            <v>0</v>
          </cell>
          <cell r="J313">
            <v>1830</v>
          </cell>
        </row>
        <row r="314">
          <cell r="G314" t="str">
            <v>Sub Jumlah</v>
          </cell>
          <cell r="I314">
            <v>20790.5</v>
          </cell>
          <cell r="J314">
            <v>7420</v>
          </cell>
        </row>
        <row r="315">
          <cell r="I315" t="str">
            <v>Jumlah</v>
          </cell>
          <cell r="K315">
            <v>28210.5</v>
          </cell>
        </row>
        <row r="316">
          <cell r="A316" t="str">
            <v>27.</v>
          </cell>
          <cell r="B316" t="str">
            <v>1    -    M²</v>
          </cell>
          <cell r="C316" t="str">
            <v>Plesteran 1 Pc : 5 Ps, tebal 15 mm</v>
          </cell>
          <cell r="D316" t="str">
            <v>SNI 03-2837-6.5</v>
          </cell>
        </row>
        <row r="317">
          <cell r="C317" t="str">
            <v>Pekerja</v>
          </cell>
          <cell r="E317">
            <v>0.2</v>
          </cell>
          <cell r="F317" t="str">
            <v>Org</v>
          </cell>
          <cell r="G317">
            <v>45400</v>
          </cell>
          <cell r="I317">
            <v>9080</v>
          </cell>
          <cell r="J317">
            <v>0</v>
          </cell>
        </row>
        <row r="318">
          <cell r="C318" t="str">
            <v>Tukang Batu</v>
          </cell>
          <cell r="E318">
            <v>0.15</v>
          </cell>
          <cell r="F318" t="str">
            <v>Org</v>
          </cell>
          <cell r="G318">
            <v>65900</v>
          </cell>
          <cell r="I318">
            <v>9885</v>
          </cell>
          <cell r="J318">
            <v>0</v>
          </cell>
        </row>
        <row r="319">
          <cell r="C319" t="str">
            <v>Kepala Tukang</v>
          </cell>
          <cell r="E319">
            <v>1.4999999999999999E-2</v>
          </cell>
          <cell r="F319" t="str">
            <v>Org</v>
          </cell>
          <cell r="G319">
            <v>82100</v>
          </cell>
          <cell r="I319">
            <v>1231.5</v>
          </cell>
          <cell r="J319">
            <v>0</v>
          </cell>
        </row>
        <row r="320">
          <cell r="C320" t="str">
            <v>Mandor</v>
          </cell>
          <cell r="E320">
            <v>0.01</v>
          </cell>
          <cell r="F320" t="str">
            <v>Org</v>
          </cell>
          <cell r="G320">
            <v>59400</v>
          </cell>
          <cell r="I320">
            <v>594</v>
          </cell>
          <cell r="J320">
            <v>0</v>
          </cell>
        </row>
        <row r="321">
          <cell r="C321" t="str">
            <v>Semen Portland</v>
          </cell>
          <cell r="E321">
            <v>4.32</v>
          </cell>
          <cell r="F321" t="str">
            <v>Kg</v>
          </cell>
          <cell r="H321">
            <v>1075</v>
          </cell>
          <cell r="I321">
            <v>0</v>
          </cell>
          <cell r="J321">
            <v>4644</v>
          </cell>
        </row>
        <row r="322">
          <cell r="C322" t="str">
            <v>Pasir Pasang</v>
          </cell>
          <cell r="E322">
            <v>2.1999999999999999E-2</v>
          </cell>
          <cell r="F322" t="str">
            <v>M³</v>
          </cell>
          <cell r="H322">
            <v>91500</v>
          </cell>
          <cell r="I322">
            <v>0</v>
          </cell>
          <cell r="J322">
            <v>2012.9999999999998</v>
          </cell>
        </row>
        <row r="323">
          <cell r="G323" t="str">
            <v>Sub Jumlah</v>
          </cell>
          <cell r="I323">
            <v>20790.5</v>
          </cell>
          <cell r="J323">
            <v>6657</v>
          </cell>
        </row>
        <row r="324">
          <cell r="I324" t="str">
            <v>Jumlah</v>
          </cell>
          <cell r="K324">
            <v>27447.5</v>
          </cell>
        </row>
        <row r="325">
          <cell r="A325" t="str">
            <v>28.</v>
          </cell>
          <cell r="B325" t="str">
            <v>1    -    M²</v>
          </cell>
          <cell r="C325" t="str">
            <v>Pengecatan Tembok Baru</v>
          </cell>
          <cell r="D325" t="str">
            <v>SNI 03-2834-6.14</v>
          </cell>
        </row>
        <row r="326">
          <cell r="C326" t="str">
            <v>Pekerja</v>
          </cell>
          <cell r="E326">
            <v>0.02</v>
          </cell>
          <cell r="F326" t="str">
            <v>Org</v>
          </cell>
          <cell r="G326">
            <v>45400</v>
          </cell>
          <cell r="I326">
            <v>908</v>
          </cell>
          <cell r="J326">
            <v>0</v>
          </cell>
        </row>
        <row r="327">
          <cell r="C327" t="str">
            <v>Tukang Batu</v>
          </cell>
          <cell r="E327">
            <v>6.3E-2</v>
          </cell>
          <cell r="F327" t="str">
            <v>Org</v>
          </cell>
          <cell r="G327">
            <v>65900</v>
          </cell>
          <cell r="I327">
            <v>4151.7</v>
          </cell>
          <cell r="J327">
            <v>0</v>
          </cell>
        </row>
        <row r="328">
          <cell r="C328" t="str">
            <v>Kepala Tukang</v>
          </cell>
          <cell r="E328">
            <v>6.3E-3</v>
          </cell>
          <cell r="F328" t="str">
            <v>Org</v>
          </cell>
          <cell r="G328">
            <v>82100</v>
          </cell>
          <cell r="I328">
            <v>517.23</v>
          </cell>
          <cell r="J328">
            <v>0</v>
          </cell>
        </row>
        <row r="329">
          <cell r="C329" t="str">
            <v>Mandor</v>
          </cell>
          <cell r="E329">
            <v>2.5000000000000001E-3</v>
          </cell>
          <cell r="F329" t="str">
            <v>Org</v>
          </cell>
          <cell r="G329">
            <v>59400</v>
          </cell>
          <cell r="I329">
            <v>148.5</v>
          </cell>
          <cell r="J329">
            <v>0</v>
          </cell>
        </row>
        <row r="330">
          <cell r="C330" t="str">
            <v>Plamir</v>
          </cell>
          <cell r="E330">
            <v>0.1</v>
          </cell>
          <cell r="F330" t="str">
            <v>Kg</v>
          </cell>
          <cell r="H330">
            <v>18850</v>
          </cell>
          <cell r="I330">
            <v>0</v>
          </cell>
          <cell r="J330">
            <v>1885</v>
          </cell>
        </row>
        <row r="331">
          <cell r="C331" t="str">
            <v>Cat Dasar</v>
          </cell>
          <cell r="E331">
            <v>0.1</v>
          </cell>
          <cell r="F331" t="str">
            <v>Kg</v>
          </cell>
          <cell r="H331">
            <v>23750</v>
          </cell>
          <cell r="I331">
            <v>0</v>
          </cell>
          <cell r="J331">
            <v>2375</v>
          </cell>
        </row>
        <row r="332">
          <cell r="C332" t="str">
            <v>Cat Penutup 2 x</v>
          </cell>
          <cell r="E332">
            <v>0.26</v>
          </cell>
          <cell r="F332" t="str">
            <v>Kg</v>
          </cell>
          <cell r="H332">
            <v>26500</v>
          </cell>
          <cell r="I332">
            <v>0</v>
          </cell>
          <cell r="J332">
            <v>6890</v>
          </cell>
        </row>
        <row r="333">
          <cell r="G333" t="str">
            <v>Sub Jumlah</v>
          </cell>
          <cell r="I333">
            <v>5725.43</v>
          </cell>
          <cell r="J333">
            <v>11150</v>
          </cell>
        </row>
        <row r="334">
          <cell r="I334" t="str">
            <v>Jumlah</v>
          </cell>
          <cell r="K334">
            <v>16875.43</v>
          </cell>
        </row>
        <row r="335">
          <cell r="A335" t="str">
            <v>29.</v>
          </cell>
          <cell r="B335" t="str">
            <v>1    -    M'</v>
          </cell>
          <cell r="C335" t="str">
            <v>Pemasangan Pipa PVC Ø ½"</v>
          </cell>
          <cell r="D335" t="str">
            <v>SNI03-2839-6.25</v>
          </cell>
        </row>
        <row r="336">
          <cell r="C336" t="str">
            <v>Pipa PVC</v>
          </cell>
          <cell r="E336">
            <v>1.2</v>
          </cell>
          <cell r="F336" t="str">
            <v>M'</v>
          </cell>
          <cell r="H336">
            <v>3500</v>
          </cell>
          <cell r="I336">
            <v>0</v>
          </cell>
          <cell r="J336">
            <v>4200</v>
          </cell>
        </row>
        <row r="337">
          <cell r="C337" t="str">
            <v>Perlengkapan 35 % x harga Pipa</v>
          </cell>
          <cell r="E337">
            <v>0.35</v>
          </cell>
          <cell r="F337" t="str">
            <v>Ls</v>
          </cell>
          <cell r="H337">
            <v>1225</v>
          </cell>
          <cell r="I337">
            <v>0</v>
          </cell>
          <cell r="J337">
            <v>428.75</v>
          </cell>
        </row>
        <row r="338">
          <cell r="C338" t="str">
            <v>Pekerja</v>
          </cell>
          <cell r="E338">
            <v>3.5999999999999997E-2</v>
          </cell>
          <cell r="F338" t="str">
            <v>Org</v>
          </cell>
          <cell r="G338">
            <v>45400</v>
          </cell>
          <cell r="I338">
            <v>1634.3999999999999</v>
          </cell>
          <cell r="J338">
            <v>0</v>
          </cell>
        </row>
        <row r="339">
          <cell r="C339" t="str">
            <v>Tukang batu</v>
          </cell>
          <cell r="E339">
            <v>0.06</v>
          </cell>
          <cell r="F339" t="str">
            <v>Org</v>
          </cell>
          <cell r="G339">
            <v>65900</v>
          </cell>
          <cell r="I339">
            <v>3954</v>
          </cell>
          <cell r="J339">
            <v>0</v>
          </cell>
        </row>
        <row r="340">
          <cell r="C340" t="str">
            <v>Kepala tukang</v>
          </cell>
          <cell r="E340">
            <v>6.0000000000000001E-3</v>
          </cell>
          <cell r="F340" t="str">
            <v>Org</v>
          </cell>
          <cell r="G340">
            <v>82100</v>
          </cell>
          <cell r="I340">
            <v>492.6</v>
          </cell>
          <cell r="J340">
            <v>0</v>
          </cell>
        </row>
        <row r="341">
          <cell r="C341" t="str">
            <v>Mandor</v>
          </cell>
          <cell r="E341">
            <v>1.8E-3</v>
          </cell>
          <cell r="F341" t="str">
            <v>Org</v>
          </cell>
          <cell r="G341">
            <v>59400</v>
          </cell>
          <cell r="I341">
            <v>106.92</v>
          </cell>
          <cell r="J341">
            <v>0</v>
          </cell>
        </row>
        <row r="342">
          <cell r="G342" t="str">
            <v>Sub Jumlah</v>
          </cell>
          <cell r="I342">
            <v>6187.92</v>
          </cell>
          <cell r="J342">
            <v>4628.75</v>
          </cell>
        </row>
        <row r="343">
          <cell r="I343" t="str">
            <v>Jumlah</v>
          </cell>
          <cell r="K343">
            <v>10816.67</v>
          </cell>
        </row>
        <row r="344">
          <cell r="A344" t="str">
            <v>30.</v>
          </cell>
          <cell r="B344" t="str">
            <v>1    -    M'</v>
          </cell>
          <cell r="C344" t="str">
            <v>Pemasangan Pipa PVC Ø ¾"</v>
          </cell>
          <cell r="D344" t="str">
            <v>SNI03-2839-6.26</v>
          </cell>
        </row>
        <row r="345">
          <cell r="C345" t="str">
            <v>Pipa PVC</v>
          </cell>
          <cell r="E345">
            <v>1.2</v>
          </cell>
          <cell r="F345" t="str">
            <v>M</v>
          </cell>
          <cell r="H345">
            <v>6900</v>
          </cell>
          <cell r="I345">
            <v>0</v>
          </cell>
          <cell r="J345">
            <v>8280</v>
          </cell>
        </row>
        <row r="346">
          <cell r="C346" t="str">
            <v>Perlengkapan 35 % x harga Pipa</v>
          </cell>
          <cell r="E346">
            <v>0.35</v>
          </cell>
          <cell r="F346" t="str">
            <v>Ls</v>
          </cell>
          <cell r="H346">
            <v>2415</v>
          </cell>
          <cell r="I346">
            <v>0</v>
          </cell>
          <cell r="J346">
            <v>845.25</v>
          </cell>
        </row>
        <row r="347">
          <cell r="C347" t="str">
            <v>Pekerja</v>
          </cell>
          <cell r="E347">
            <v>3.5999999999999997E-2</v>
          </cell>
          <cell r="F347" t="str">
            <v>Org</v>
          </cell>
          <cell r="G347">
            <v>45400</v>
          </cell>
          <cell r="I347">
            <v>1634.3999999999999</v>
          </cell>
          <cell r="J347">
            <v>0</v>
          </cell>
        </row>
        <row r="348">
          <cell r="C348" t="str">
            <v>Tukang batu</v>
          </cell>
          <cell r="E348">
            <v>0.06</v>
          </cell>
          <cell r="F348" t="str">
            <v>Org</v>
          </cell>
          <cell r="G348">
            <v>65900</v>
          </cell>
          <cell r="I348">
            <v>3954</v>
          </cell>
          <cell r="J348">
            <v>0</v>
          </cell>
        </row>
        <row r="349">
          <cell r="C349" t="str">
            <v>Kepala tukang</v>
          </cell>
          <cell r="E349">
            <v>6.0000000000000001E-3</v>
          </cell>
          <cell r="F349" t="str">
            <v>Org</v>
          </cell>
          <cell r="G349">
            <v>82100</v>
          </cell>
          <cell r="I349">
            <v>492.6</v>
          </cell>
          <cell r="J349">
            <v>0</v>
          </cell>
        </row>
        <row r="350">
          <cell r="C350" t="str">
            <v>Mandor</v>
          </cell>
          <cell r="E350">
            <v>1.8E-3</v>
          </cell>
          <cell r="F350" t="str">
            <v>Org</v>
          </cell>
          <cell r="G350">
            <v>59400</v>
          </cell>
          <cell r="I350">
            <v>106.92</v>
          </cell>
          <cell r="J350">
            <v>0</v>
          </cell>
        </row>
        <row r="351">
          <cell r="G351" t="str">
            <v>Sub Jumlah</v>
          </cell>
          <cell r="I351">
            <v>6187.92</v>
          </cell>
          <cell r="J351">
            <v>9125.25</v>
          </cell>
        </row>
        <row r="352">
          <cell r="I352" t="str">
            <v>Jumlah</v>
          </cell>
          <cell r="K352">
            <v>15313.17</v>
          </cell>
        </row>
        <row r="353">
          <cell r="A353" t="str">
            <v>31.</v>
          </cell>
          <cell r="B353" t="str">
            <v>1    -    M'</v>
          </cell>
          <cell r="C353" t="str">
            <v>Pemasangan Pipa PVC Ø 1"</v>
          </cell>
          <cell r="D353" t="str">
            <v>SNI03-2839-6.27</v>
          </cell>
        </row>
        <row r="354">
          <cell r="C354" t="str">
            <v>Pipa PVC</v>
          </cell>
          <cell r="E354">
            <v>1.2</v>
          </cell>
          <cell r="F354" t="str">
            <v>M</v>
          </cell>
          <cell r="H354">
            <v>4700</v>
          </cell>
          <cell r="I354">
            <v>0</v>
          </cell>
          <cell r="J354">
            <v>5640</v>
          </cell>
        </row>
        <row r="355">
          <cell r="C355" t="str">
            <v>Perlengkapan 35 % x harga Pipa</v>
          </cell>
          <cell r="E355">
            <v>0.35</v>
          </cell>
          <cell r="F355" t="str">
            <v>Ls</v>
          </cell>
          <cell r="H355">
            <v>1645</v>
          </cell>
          <cell r="I355">
            <v>0</v>
          </cell>
          <cell r="J355">
            <v>575.75</v>
          </cell>
        </row>
        <row r="356">
          <cell r="C356" t="str">
            <v>Pekerja</v>
          </cell>
          <cell r="E356">
            <v>3.5999999999999997E-2</v>
          </cell>
          <cell r="F356" t="str">
            <v>Org</v>
          </cell>
          <cell r="G356">
            <v>45400</v>
          </cell>
          <cell r="I356">
            <v>1634.3999999999999</v>
          </cell>
          <cell r="J356">
            <v>0</v>
          </cell>
        </row>
        <row r="357">
          <cell r="C357" t="str">
            <v>Tukang batu</v>
          </cell>
          <cell r="E357">
            <v>0.06</v>
          </cell>
          <cell r="F357" t="str">
            <v>Org</v>
          </cell>
          <cell r="G357">
            <v>65900</v>
          </cell>
          <cell r="I357">
            <v>3954</v>
          </cell>
          <cell r="J357">
            <v>0</v>
          </cell>
        </row>
        <row r="358">
          <cell r="C358" t="str">
            <v>Kepala tukang</v>
          </cell>
          <cell r="E358">
            <v>6.0000000000000001E-3</v>
          </cell>
          <cell r="F358" t="str">
            <v>Org</v>
          </cell>
          <cell r="G358">
            <v>82100</v>
          </cell>
          <cell r="I358">
            <v>492.6</v>
          </cell>
          <cell r="J358">
            <v>0</v>
          </cell>
        </row>
        <row r="359">
          <cell r="C359" t="str">
            <v>Mandor</v>
          </cell>
          <cell r="E359">
            <v>1.8E-3</v>
          </cell>
          <cell r="F359" t="str">
            <v>Org</v>
          </cell>
          <cell r="G359">
            <v>59400</v>
          </cell>
          <cell r="I359">
            <v>106.92</v>
          </cell>
          <cell r="J359">
            <v>0</v>
          </cell>
        </row>
        <row r="360">
          <cell r="G360" t="str">
            <v>Sub Jumlah</v>
          </cell>
          <cell r="I360">
            <v>6187.92</v>
          </cell>
          <cell r="J360">
            <v>6215.75</v>
          </cell>
        </row>
        <row r="361">
          <cell r="I361" t="str">
            <v>Jumlah</v>
          </cell>
          <cell r="K361">
            <v>12403.67</v>
          </cell>
        </row>
        <row r="362">
          <cell r="A362" t="str">
            <v>32.</v>
          </cell>
          <cell r="B362" t="str">
            <v>1    -    M'</v>
          </cell>
          <cell r="C362" t="str">
            <v>Pemasangan Pipa PVC Ø  1½"</v>
          </cell>
          <cell r="D362" t="str">
            <v>SNI03-2839-6.28</v>
          </cell>
        </row>
        <row r="363">
          <cell r="C363" t="str">
            <v>Pipa PVC</v>
          </cell>
          <cell r="E363">
            <v>1.2</v>
          </cell>
          <cell r="F363" t="str">
            <v>M</v>
          </cell>
          <cell r="H363">
            <v>6516.666666666667</v>
          </cell>
          <cell r="I363">
            <v>0</v>
          </cell>
          <cell r="J363">
            <v>7820</v>
          </cell>
        </row>
        <row r="364">
          <cell r="C364" t="str">
            <v>Perlengkapan 35 % x harga Pipa</v>
          </cell>
          <cell r="E364">
            <v>0.35</v>
          </cell>
          <cell r="F364" t="str">
            <v>Ls</v>
          </cell>
          <cell r="H364">
            <v>2280.8333333333335</v>
          </cell>
          <cell r="I364">
            <v>0</v>
          </cell>
          <cell r="J364">
            <v>798.29166666666663</v>
          </cell>
        </row>
        <row r="365">
          <cell r="C365" t="str">
            <v>Pekerja</v>
          </cell>
          <cell r="E365">
            <v>3.5999999999999997E-2</v>
          </cell>
          <cell r="F365" t="str">
            <v>Org</v>
          </cell>
          <cell r="G365">
            <v>45400</v>
          </cell>
          <cell r="I365">
            <v>1634.3999999999999</v>
          </cell>
          <cell r="J365">
            <v>0</v>
          </cell>
        </row>
        <row r="366">
          <cell r="C366" t="str">
            <v>Tukang batu</v>
          </cell>
          <cell r="E366">
            <v>0.06</v>
          </cell>
          <cell r="F366" t="str">
            <v>Org</v>
          </cell>
          <cell r="G366">
            <v>65900</v>
          </cell>
          <cell r="I366">
            <v>3954</v>
          </cell>
          <cell r="J366">
            <v>0</v>
          </cell>
        </row>
        <row r="367">
          <cell r="C367" t="str">
            <v>Kepala tukang</v>
          </cell>
          <cell r="E367">
            <v>6.0000000000000001E-3</v>
          </cell>
          <cell r="F367" t="str">
            <v>Org</v>
          </cell>
          <cell r="G367">
            <v>82100</v>
          </cell>
          <cell r="I367">
            <v>492.6</v>
          </cell>
          <cell r="J367">
            <v>0</v>
          </cell>
        </row>
        <row r="368">
          <cell r="C368" t="str">
            <v>Mandor</v>
          </cell>
          <cell r="E368">
            <v>1.8E-3</v>
          </cell>
          <cell r="F368" t="str">
            <v>Org</v>
          </cell>
          <cell r="G368">
            <v>59400</v>
          </cell>
          <cell r="I368">
            <v>106.92</v>
          </cell>
          <cell r="J368">
            <v>0</v>
          </cell>
        </row>
        <row r="369">
          <cell r="G369" t="str">
            <v>Sub Jumlah</v>
          </cell>
          <cell r="I369">
            <v>6187.92</v>
          </cell>
          <cell r="J369">
            <v>8618.2916666666661</v>
          </cell>
        </row>
        <row r="370">
          <cell r="I370" t="str">
            <v>Jumlah</v>
          </cell>
          <cell r="K370">
            <v>14806.211666666666</v>
          </cell>
        </row>
        <row r="371">
          <cell r="A371" t="str">
            <v>33.</v>
          </cell>
          <cell r="B371" t="str">
            <v>1    -    M'</v>
          </cell>
          <cell r="C371" t="str">
            <v>Pemasangan Pipa PVC Ø  2"</v>
          </cell>
          <cell r="D371" t="str">
            <v>SNI03-2839-6.29</v>
          </cell>
        </row>
        <row r="372">
          <cell r="C372" t="str">
            <v>Pipa PVC</v>
          </cell>
          <cell r="E372">
            <v>1.2</v>
          </cell>
          <cell r="F372" t="str">
            <v>M</v>
          </cell>
          <cell r="H372">
            <v>12905.3</v>
          </cell>
          <cell r="I372">
            <v>0</v>
          </cell>
          <cell r="J372">
            <v>15486.359999999999</v>
          </cell>
        </row>
        <row r="373">
          <cell r="C373" t="str">
            <v>Perlengkapan 35 % x harga Pipa</v>
          </cell>
          <cell r="E373">
            <v>0.35</v>
          </cell>
          <cell r="F373" t="str">
            <v>Ls</v>
          </cell>
          <cell r="H373">
            <v>4516.8549999999996</v>
          </cell>
          <cell r="I373">
            <v>0</v>
          </cell>
          <cell r="J373">
            <v>1580.8992499999997</v>
          </cell>
        </row>
        <row r="374">
          <cell r="C374" t="str">
            <v>Pekerja</v>
          </cell>
          <cell r="E374">
            <v>5.3999999999999999E-2</v>
          </cell>
          <cell r="F374" t="str">
            <v>Org</v>
          </cell>
          <cell r="G374">
            <v>45400</v>
          </cell>
          <cell r="I374">
            <v>2451.6</v>
          </cell>
          <cell r="J374">
            <v>0</v>
          </cell>
        </row>
        <row r="375">
          <cell r="C375" t="str">
            <v>Tukang batu</v>
          </cell>
          <cell r="E375">
            <v>0.09</v>
          </cell>
          <cell r="F375" t="str">
            <v>Org</v>
          </cell>
          <cell r="G375">
            <v>65900</v>
          </cell>
          <cell r="I375">
            <v>5931</v>
          </cell>
          <cell r="J375">
            <v>0</v>
          </cell>
        </row>
        <row r="376">
          <cell r="C376" t="str">
            <v>Kepala tukang</v>
          </cell>
          <cell r="E376">
            <v>8.9999999999999993E-3</v>
          </cell>
          <cell r="F376" t="str">
            <v>Org</v>
          </cell>
          <cell r="G376">
            <v>82100</v>
          </cell>
          <cell r="I376">
            <v>738.9</v>
          </cell>
          <cell r="J376">
            <v>0</v>
          </cell>
        </row>
        <row r="377">
          <cell r="C377" t="str">
            <v>Mandor</v>
          </cell>
          <cell r="E377">
            <v>2.7000000000000001E-3</v>
          </cell>
          <cell r="F377" t="str">
            <v>Org</v>
          </cell>
          <cell r="G377">
            <v>59400</v>
          </cell>
          <cell r="I377">
            <v>160.38</v>
          </cell>
          <cell r="J377">
            <v>0</v>
          </cell>
        </row>
        <row r="378">
          <cell r="G378" t="str">
            <v>Sub Jumlah</v>
          </cell>
          <cell r="I378">
            <v>9281.8799999999992</v>
          </cell>
          <cell r="J378">
            <v>17067.259249999999</v>
          </cell>
        </row>
        <row r="379">
          <cell r="I379" t="str">
            <v>Jumlah</v>
          </cell>
          <cell r="K379">
            <v>26349.13925</v>
          </cell>
        </row>
        <row r="380">
          <cell r="A380" t="str">
            <v>34.</v>
          </cell>
          <cell r="B380" t="str">
            <v>1    -    M'</v>
          </cell>
          <cell r="C380" t="str">
            <v>Pemasangan Pipa PVC Ø  2½"</v>
          </cell>
          <cell r="D380" t="str">
            <v>SNI03-2839-6.30</v>
          </cell>
        </row>
        <row r="381">
          <cell r="C381" t="str">
            <v>Pipa PVC</v>
          </cell>
          <cell r="E381">
            <v>1.2</v>
          </cell>
          <cell r="F381" t="str">
            <v>M</v>
          </cell>
          <cell r="H381">
            <v>18619</v>
          </cell>
          <cell r="I381">
            <v>0</v>
          </cell>
          <cell r="J381">
            <v>22342.799999999999</v>
          </cell>
        </row>
        <row r="382">
          <cell r="C382" t="str">
            <v>Perlengkapan 35 % x harga Pipa</v>
          </cell>
          <cell r="E382">
            <v>0.35</v>
          </cell>
          <cell r="F382" t="str">
            <v>Ls</v>
          </cell>
          <cell r="H382">
            <v>6516.65</v>
          </cell>
          <cell r="I382">
            <v>0</v>
          </cell>
          <cell r="J382">
            <v>2280.8274999999999</v>
          </cell>
        </row>
        <row r="383">
          <cell r="C383" t="str">
            <v>Pekerja</v>
          </cell>
          <cell r="E383">
            <v>5.3999999999999999E-2</v>
          </cell>
          <cell r="F383" t="str">
            <v>Org</v>
          </cell>
          <cell r="G383">
            <v>45400</v>
          </cell>
          <cell r="I383">
            <v>2451.6</v>
          </cell>
          <cell r="J383">
            <v>0</v>
          </cell>
        </row>
        <row r="384">
          <cell r="C384" t="str">
            <v>Tukang batu</v>
          </cell>
          <cell r="E384">
            <v>0.09</v>
          </cell>
          <cell r="F384" t="str">
            <v>Org</v>
          </cell>
          <cell r="G384">
            <v>65900</v>
          </cell>
          <cell r="I384">
            <v>5931</v>
          </cell>
          <cell r="J384">
            <v>0</v>
          </cell>
        </row>
        <row r="385">
          <cell r="C385" t="str">
            <v>Kepala tukang</v>
          </cell>
          <cell r="E385">
            <v>8.9999999999999993E-3</v>
          </cell>
          <cell r="F385" t="str">
            <v>Org</v>
          </cell>
          <cell r="G385">
            <v>82100</v>
          </cell>
          <cell r="I385">
            <v>738.9</v>
          </cell>
          <cell r="J385">
            <v>0</v>
          </cell>
        </row>
        <row r="386">
          <cell r="C386" t="str">
            <v>Mandor</v>
          </cell>
          <cell r="E386">
            <v>2.7000000000000001E-3</v>
          </cell>
          <cell r="F386" t="str">
            <v>Org</v>
          </cell>
          <cell r="G386">
            <v>59400</v>
          </cell>
          <cell r="I386">
            <v>160.38</v>
          </cell>
          <cell r="J386">
            <v>0</v>
          </cell>
        </row>
        <row r="387">
          <cell r="G387" t="str">
            <v>Sub Jumlah</v>
          </cell>
          <cell r="I387">
            <v>9281.8799999999992</v>
          </cell>
          <cell r="J387">
            <v>24623.627499999999</v>
          </cell>
        </row>
        <row r="388">
          <cell r="I388" t="str">
            <v>Jumlah</v>
          </cell>
          <cell r="K388">
            <v>33905.5075</v>
          </cell>
        </row>
        <row r="389">
          <cell r="A389" t="str">
            <v>35.</v>
          </cell>
          <cell r="B389" t="str">
            <v>1    -    M'</v>
          </cell>
          <cell r="C389" t="str">
            <v>Pemasangan Pipa PVC Ø  3"</v>
          </cell>
          <cell r="D389" t="str">
            <v>SNI03-2839-6.31</v>
          </cell>
        </row>
        <row r="390">
          <cell r="C390" t="str">
            <v>Pipa PVC</v>
          </cell>
          <cell r="E390">
            <v>1.2</v>
          </cell>
          <cell r="F390" t="str">
            <v>M</v>
          </cell>
          <cell r="H390">
            <v>25658.6</v>
          </cell>
          <cell r="I390">
            <v>0</v>
          </cell>
          <cell r="J390">
            <v>30790.319999999996</v>
          </cell>
        </row>
        <row r="391">
          <cell r="C391" t="str">
            <v>Perlengkapan 35 % x harga Pipa</v>
          </cell>
          <cell r="E391">
            <v>0.35</v>
          </cell>
          <cell r="F391" t="str">
            <v>Ls</v>
          </cell>
          <cell r="H391">
            <v>8980.5099999999984</v>
          </cell>
          <cell r="I391">
            <v>0</v>
          </cell>
          <cell r="J391">
            <v>3143.1784999999991</v>
          </cell>
        </row>
        <row r="392">
          <cell r="C392" t="str">
            <v>Pekerja</v>
          </cell>
          <cell r="E392">
            <v>8.1000000000000003E-2</v>
          </cell>
          <cell r="F392" t="str">
            <v>Org</v>
          </cell>
          <cell r="G392">
            <v>45400</v>
          </cell>
          <cell r="I392">
            <v>3677.4</v>
          </cell>
          <cell r="J392">
            <v>0</v>
          </cell>
        </row>
        <row r="393">
          <cell r="C393" t="str">
            <v>Tukang batu</v>
          </cell>
          <cell r="E393">
            <v>0.13500000000000001</v>
          </cell>
          <cell r="F393" t="str">
            <v>Org</v>
          </cell>
          <cell r="G393">
            <v>65900</v>
          </cell>
          <cell r="I393">
            <v>8896.5</v>
          </cell>
          <cell r="J393">
            <v>0</v>
          </cell>
        </row>
        <row r="394">
          <cell r="C394" t="str">
            <v>Kepala tukang</v>
          </cell>
          <cell r="E394">
            <v>1.35E-2</v>
          </cell>
          <cell r="F394" t="str">
            <v>Org</v>
          </cell>
          <cell r="G394">
            <v>82100</v>
          </cell>
          <cell r="I394">
            <v>1108.3499999999999</v>
          </cell>
          <cell r="J394">
            <v>0</v>
          </cell>
        </row>
        <row r="395">
          <cell r="C395" t="str">
            <v>Mandor</v>
          </cell>
          <cell r="E395">
            <v>4.1000000000000003E-3</v>
          </cell>
          <cell r="F395" t="str">
            <v>Org</v>
          </cell>
          <cell r="G395">
            <v>59400</v>
          </cell>
          <cell r="I395">
            <v>243.54000000000002</v>
          </cell>
          <cell r="J395">
            <v>0</v>
          </cell>
        </row>
        <row r="396">
          <cell r="G396" t="str">
            <v>Sub Jumlah</v>
          </cell>
          <cell r="I396">
            <v>13925.79</v>
          </cell>
          <cell r="J396">
            <v>33933.498499999994</v>
          </cell>
        </row>
        <row r="397">
          <cell r="I397" t="str">
            <v>Jumlah</v>
          </cell>
          <cell r="K397">
            <v>47859.288499999995</v>
          </cell>
        </row>
        <row r="399">
          <cell r="A399" t="str">
            <v>36.</v>
          </cell>
          <cell r="B399" t="str">
            <v>1    -    M'</v>
          </cell>
          <cell r="C399" t="str">
            <v>Pemasangan Pipa PVC Ø  4"</v>
          </cell>
          <cell r="D399" t="str">
            <v>SNI03-2839-6.32</v>
          </cell>
        </row>
        <row r="400">
          <cell r="C400" t="str">
            <v>Pipa PVC</v>
          </cell>
          <cell r="E400">
            <v>1.2</v>
          </cell>
          <cell r="F400" t="str">
            <v>M</v>
          </cell>
          <cell r="H400">
            <v>38964</v>
          </cell>
          <cell r="I400">
            <v>0</v>
          </cell>
          <cell r="J400">
            <v>46756.799999999996</v>
          </cell>
        </row>
        <row r="401">
          <cell r="C401" t="str">
            <v>Perlengkapan 35 % x harga Pipa</v>
          </cell>
          <cell r="E401">
            <v>0.35</v>
          </cell>
          <cell r="F401" t="str">
            <v>Ls</v>
          </cell>
          <cell r="H401">
            <v>13637.4</v>
          </cell>
          <cell r="I401">
            <v>0</v>
          </cell>
          <cell r="J401">
            <v>4773.0899999999992</v>
          </cell>
        </row>
        <row r="402">
          <cell r="C402" t="str">
            <v>Pekerja</v>
          </cell>
          <cell r="E402">
            <v>8.1000000000000003E-2</v>
          </cell>
          <cell r="F402" t="str">
            <v>Org</v>
          </cell>
          <cell r="G402">
            <v>45400</v>
          </cell>
          <cell r="I402">
            <v>3677.4</v>
          </cell>
          <cell r="J402">
            <v>0</v>
          </cell>
        </row>
        <row r="403">
          <cell r="C403" t="str">
            <v>Tukang batu</v>
          </cell>
          <cell r="E403">
            <v>0.13500000000000001</v>
          </cell>
          <cell r="F403" t="str">
            <v>Org</v>
          </cell>
          <cell r="G403">
            <v>65900</v>
          </cell>
          <cell r="I403">
            <v>8896.5</v>
          </cell>
          <cell r="J403">
            <v>0</v>
          </cell>
        </row>
        <row r="404">
          <cell r="C404" t="str">
            <v>Kepala tukang</v>
          </cell>
          <cell r="E404">
            <v>1.35E-2</v>
          </cell>
          <cell r="F404" t="str">
            <v>Org</v>
          </cell>
          <cell r="G404">
            <v>82100</v>
          </cell>
          <cell r="I404">
            <v>1108.3499999999999</v>
          </cell>
          <cell r="J404">
            <v>0</v>
          </cell>
        </row>
        <row r="405">
          <cell r="C405" t="str">
            <v>Mandor</v>
          </cell>
          <cell r="E405">
            <v>4.1000000000000003E-3</v>
          </cell>
          <cell r="F405" t="str">
            <v>Org</v>
          </cell>
          <cell r="G405">
            <v>59400</v>
          </cell>
          <cell r="I405">
            <v>243.54000000000002</v>
          </cell>
          <cell r="J405">
            <v>0</v>
          </cell>
        </row>
        <row r="406">
          <cell r="G406" t="str">
            <v>Sub Jumlah</v>
          </cell>
          <cell r="I406">
            <v>13925.79</v>
          </cell>
          <cell r="J406">
            <v>51529.889999999992</v>
          </cell>
        </row>
        <row r="407">
          <cell r="I407" t="str">
            <v>Jumlah</v>
          </cell>
          <cell r="K407">
            <v>65455.679999999993</v>
          </cell>
        </row>
        <row r="408">
          <cell r="A408" t="str">
            <v>37.</v>
          </cell>
          <cell r="B408" t="str">
            <v>1    -    M'</v>
          </cell>
          <cell r="C408" t="str">
            <v>Pemasangan Pipa PVC Ø 6"</v>
          </cell>
          <cell r="D408" t="str">
            <v>SNI03-2839-6.32a</v>
          </cell>
        </row>
        <row r="409">
          <cell r="C409" t="str">
            <v>Pipa PVC</v>
          </cell>
          <cell r="E409">
            <v>1.2</v>
          </cell>
          <cell r="F409" t="str">
            <v>M</v>
          </cell>
          <cell r="H409">
            <v>82895</v>
          </cell>
          <cell r="I409">
            <v>0</v>
          </cell>
          <cell r="J409">
            <v>99474</v>
          </cell>
        </row>
        <row r="410">
          <cell r="C410" t="str">
            <v>Perlengkapan 35 % x harga Pipa</v>
          </cell>
          <cell r="E410">
            <v>0.35</v>
          </cell>
          <cell r="F410" t="str">
            <v>Ls</v>
          </cell>
          <cell r="H410">
            <v>29013.249999999996</v>
          </cell>
          <cell r="I410">
            <v>0</v>
          </cell>
          <cell r="J410">
            <v>10154.637499999999</v>
          </cell>
        </row>
        <row r="411">
          <cell r="C411" t="str">
            <v>Pekerja</v>
          </cell>
          <cell r="E411">
            <v>8.1000000000000003E-2</v>
          </cell>
          <cell r="F411" t="str">
            <v>Org</v>
          </cell>
          <cell r="G411">
            <v>45400</v>
          </cell>
          <cell r="I411">
            <v>3677.4</v>
          </cell>
          <cell r="J411">
            <v>0</v>
          </cell>
        </row>
        <row r="412">
          <cell r="C412" t="str">
            <v>Tukang batu</v>
          </cell>
          <cell r="E412">
            <v>0.13500000000000001</v>
          </cell>
          <cell r="F412" t="str">
            <v>Org</v>
          </cell>
          <cell r="G412">
            <v>65900</v>
          </cell>
          <cell r="I412">
            <v>8896.5</v>
          </cell>
          <cell r="J412">
            <v>0</v>
          </cell>
        </row>
        <row r="413">
          <cell r="C413" t="str">
            <v>Kepala tukang</v>
          </cell>
          <cell r="E413">
            <v>1.35E-2</v>
          </cell>
          <cell r="F413" t="str">
            <v>Org</v>
          </cell>
          <cell r="G413">
            <v>82100</v>
          </cell>
          <cell r="I413">
            <v>1108.3499999999999</v>
          </cell>
          <cell r="J413">
            <v>0</v>
          </cell>
        </row>
        <row r="414">
          <cell r="C414" t="str">
            <v>Mandor</v>
          </cell>
          <cell r="E414">
            <v>4.1000000000000003E-3</v>
          </cell>
          <cell r="F414" t="str">
            <v>Org</v>
          </cell>
          <cell r="G414">
            <v>59400</v>
          </cell>
          <cell r="I414">
            <v>243.54000000000002</v>
          </cell>
          <cell r="J414">
            <v>0</v>
          </cell>
        </row>
        <row r="415">
          <cell r="G415" t="str">
            <v>Sub Jumlah</v>
          </cell>
          <cell r="I415">
            <v>13925.79</v>
          </cell>
          <cell r="J415">
            <v>109628.6375</v>
          </cell>
        </row>
        <row r="416">
          <cell r="I416" t="str">
            <v>Jumlah</v>
          </cell>
          <cell r="K416">
            <v>123554.42749999999</v>
          </cell>
        </row>
        <row r="417">
          <cell r="A417" t="str">
            <v>38.</v>
          </cell>
          <cell r="B417" t="str">
            <v>1    -    M'</v>
          </cell>
          <cell r="C417" t="str">
            <v>Pemasangan Pipa PVC Ø  8"</v>
          </cell>
          <cell r="D417" t="str">
            <v>SNI03-2839-6.32b</v>
          </cell>
        </row>
        <row r="418">
          <cell r="C418" t="str">
            <v>Pipa PVC</v>
          </cell>
          <cell r="E418">
            <v>1.2</v>
          </cell>
          <cell r="F418" t="str">
            <v>M</v>
          </cell>
          <cell r="H418">
            <v>137088</v>
          </cell>
          <cell r="I418">
            <v>0</v>
          </cell>
          <cell r="J418">
            <v>164505.60000000001</v>
          </cell>
        </row>
        <row r="419">
          <cell r="C419" t="str">
            <v>Perlengkapan 35 % x harga Pipa</v>
          </cell>
          <cell r="E419">
            <v>0.35</v>
          </cell>
          <cell r="F419" t="str">
            <v>Ls</v>
          </cell>
          <cell r="H419">
            <v>47980.799999999996</v>
          </cell>
          <cell r="I419">
            <v>0</v>
          </cell>
          <cell r="J419">
            <v>16793.28</v>
          </cell>
        </row>
        <row r="420">
          <cell r="C420" t="str">
            <v>Pekerja</v>
          </cell>
          <cell r="E420">
            <v>8.1000000000000003E-2</v>
          </cell>
          <cell r="F420" t="str">
            <v>Org</v>
          </cell>
          <cell r="G420">
            <v>45400</v>
          </cell>
          <cell r="I420">
            <v>3677.4</v>
          </cell>
          <cell r="J420">
            <v>0</v>
          </cell>
        </row>
        <row r="421">
          <cell r="C421" t="str">
            <v>Tukang batu</v>
          </cell>
          <cell r="E421">
            <v>0.13500000000000001</v>
          </cell>
          <cell r="F421" t="str">
            <v>Org</v>
          </cell>
          <cell r="G421">
            <v>65900</v>
          </cell>
          <cell r="I421">
            <v>8896.5</v>
          </cell>
          <cell r="J421">
            <v>0</v>
          </cell>
        </row>
        <row r="422">
          <cell r="C422" t="str">
            <v>Kepala tukang</v>
          </cell>
          <cell r="E422">
            <v>1.35E-2</v>
          </cell>
          <cell r="F422" t="str">
            <v>Org</v>
          </cell>
          <cell r="G422">
            <v>82100</v>
          </cell>
          <cell r="I422">
            <v>1108.3499999999999</v>
          </cell>
          <cell r="J422">
            <v>0</v>
          </cell>
        </row>
        <row r="423">
          <cell r="C423" t="str">
            <v>Mandor</v>
          </cell>
          <cell r="E423">
            <v>4.1000000000000003E-3</v>
          </cell>
          <cell r="F423" t="str">
            <v>Org</v>
          </cell>
          <cell r="G423">
            <v>59400</v>
          </cell>
          <cell r="I423">
            <v>243.54000000000002</v>
          </cell>
          <cell r="J423">
            <v>0</v>
          </cell>
        </row>
        <row r="424">
          <cell r="G424" t="str">
            <v>Sub Jumlah</v>
          </cell>
          <cell r="I424">
            <v>13925.79</v>
          </cell>
          <cell r="J424">
            <v>181298.88</v>
          </cell>
        </row>
        <row r="425">
          <cell r="I425" t="str">
            <v>Jumlah</v>
          </cell>
          <cell r="K425">
            <v>195224.67</v>
          </cell>
        </row>
        <row r="426">
          <cell r="A426" t="str">
            <v>39.</v>
          </cell>
          <cell r="B426" t="str">
            <v>1    -    M'</v>
          </cell>
          <cell r="C426" t="str">
            <v>Pemasangan Pipa GIV Ø  ½"</v>
          </cell>
          <cell r="D426" t="str">
            <v>SNI03-2839-6.19</v>
          </cell>
        </row>
        <row r="427">
          <cell r="C427" t="str">
            <v xml:space="preserve">Pipa GIV   </v>
          </cell>
          <cell r="E427">
            <v>1.2</v>
          </cell>
          <cell r="F427" t="str">
            <v>M</v>
          </cell>
          <cell r="H427">
            <v>21258</v>
          </cell>
          <cell r="I427">
            <v>0</v>
          </cell>
          <cell r="J427">
            <v>25509.599999999999</v>
          </cell>
        </row>
        <row r="428">
          <cell r="C428" t="str">
            <v>Perlengkapan 35 % x harga Pipa</v>
          </cell>
          <cell r="E428">
            <v>0.35</v>
          </cell>
          <cell r="F428" t="str">
            <v>Ls</v>
          </cell>
          <cell r="H428">
            <v>7440.2999999999993</v>
          </cell>
          <cell r="I428">
            <v>0</v>
          </cell>
          <cell r="J428">
            <v>2604.1049999999996</v>
          </cell>
        </row>
        <row r="429">
          <cell r="C429" t="str">
            <v>Pekerja</v>
          </cell>
          <cell r="E429">
            <v>5.3999999999999999E-2</v>
          </cell>
          <cell r="F429" t="str">
            <v>Org</v>
          </cell>
          <cell r="G429">
            <v>45400</v>
          </cell>
          <cell r="I429">
            <v>2451.6</v>
          </cell>
          <cell r="J429">
            <v>0</v>
          </cell>
        </row>
        <row r="430">
          <cell r="C430" t="str">
            <v>Tukang batu</v>
          </cell>
          <cell r="E430">
            <v>0.09</v>
          </cell>
          <cell r="F430" t="str">
            <v>Org</v>
          </cell>
          <cell r="G430">
            <v>65900</v>
          </cell>
          <cell r="I430">
            <v>5931</v>
          </cell>
          <cell r="J430">
            <v>0</v>
          </cell>
        </row>
        <row r="431">
          <cell r="C431" t="str">
            <v>Kepala tukang</v>
          </cell>
          <cell r="E431">
            <v>8.9999999999999993E-3</v>
          </cell>
          <cell r="F431" t="str">
            <v>Org</v>
          </cell>
          <cell r="G431">
            <v>82100</v>
          </cell>
          <cell r="I431">
            <v>738.9</v>
          </cell>
          <cell r="J431">
            <v>0</v>
          </cell>
        </row>
        <row r="432">
          <cell r="C432" t="str">
            <v>Mandor</v>
          </cell>
          <cell r="E432">
            <v>2.7E-2</v>
          </cell>
          <cell r="F432" t="str">
            <v>Org</v>
          </cell>
          <cell r="G432">
            <v>59400</v>
          </cell>
          <cell r="I432">
            <v>1603.8</v>
          </cell>
          <cell r="J432">
            <v>0</v>
          </cell>
        </row>
        <row r="433">
          <cell r="G433" t="str">
            <v>Sub Jumlah</v>
          </cell>
          <cell r="I433">
            <v>10725.3</v>
          </cell>
          <cell r="J433">
            <v>28113.704999999998</v>
          </cell>
        </row>
        <row r="434">
          <cell r="I434" t="str">
            <v>Jumlah</v>
          </cell>
          <cell r="K434">
            <v>38839.004999999997</v>
          </cell>
        </row>
        <row r="435">
          <cell r="A435" t="str">
            <v>40.</v>
          </cell>
          <cell r="B435" t="str">
            <v>1    -    M'</v>
          </cell>
          <cell r="C435" t="str">
            <v>Pemasangan Pipa GIV Ø  ¾"</v>
          </cell>
          <cell r="D435" t="str">
            <v>SNI03-2839-6.20</v>
          </cell>
        </row>
        <row r="436">
          <cell r="C436" t="str">
            <v xml:space="preserve">Pipa GIV   </v>
          </cell>
          <cell r="E436">
            <v>1.2</v>
          </cell>
          <cell r="F436" t="str">
            <v>M</v>
          </cell>
          <cell r="H436">
            <v>24402</v>
          </cell>
          <cell r="I436">
            <v>0</v>
          </cell>
          <cell r="J436">
            <v>29282.399999999998</v>
          </cell>
        </row>
        <row r="437">
          <cell r="C437" t="str">
            <v>Perlengkapan 35 % x harga Pipa</v>
          </cell>
          <cell r="E437">
            <v>0.35</v>
          </cell>
          <cell r="F437" t="str">
            <v>Ls</v>
          </cell>
          <cell r="H437">
            <v>8540.6999999999989</v>
          </cell>
          <cell r="I437">
            <v>0</v>
          </cell>
          <cell r="J437">
            <v>2989.2449999999994</v>
          </cell>
        </row>
        <row r="438">
          <cell r="C438" t="str">
            <v>Pekerja</v>
          </cell>
          <cell r="E438">
            <v>5.3999999999999999E-2</v>
          </cell>
          <cell r="F438" t="str">
            <v>Org</v>
          </cell>
          <cell r="G438">
            <v>45400</v>
          </cell>
          <cell r="I438">
            <v>2451.6</v>
          </cell>
          <cell r="J438">
            <v>0</v>
          </cell>
        </row>
        <row r="439">
          <cell r="C439" t="str">
            <v>Tukang batu</v>
          </cell>
          <cell r="E439">
            <v>0.09</v>
          </cell>
          <cell r="F439" t="str">
            <v>Org</v>
          </cell>
          <cell r="G439">
            <v>65900</v>
          </cell>
          <cell r="I439">
            <v>5931</v>
          </cell>
          <cell r="J439">
            <v>0</v>
          </cell>
        </row>
        <row r="440">
          <cell r="C440" t="str">
            <v>Kepala tukang</v>
          </cell>
          <cell r="E440">
            <v>8.9999999999999993E-3</v>
          </cell>
          <cell r="F440" t="str">
            <v>Org</v>
          </cell>
          <cell r="G440">
            <v>82100</v>
          </cell>
          <cell r="I440">
            <v>738.9</v>
          </cell>
          <cell r="J440">
            <v>0</v>
          </cell>
        </row>
        <row r="441">
          <cell r="C441" t="str">
            <v>Mandor</v>
          </cell>
          <cell r="E441">
            <v>2.7E-2</v>
          </cell>
          <cell r="F441" t="str">
            <v>Org</v>
          </cell>
          <cell r="G441">
            <v>59400</v>
          </cell>
          <cell r="I441">
            <v>1603.8</v>
          </cell>
          <cell r="J441">
            <v>0</v>
          </cell>
        </row>
        <row r="442">
          <cell r="G442" t="str">
            <v>Sub Jumlah</v>
          </cell>
          <cell r="I442">
            <v>10725.3</v>
          </cell>
          <cell r="J442">
            <v>32271.644999999997</v>
          </cell>
        </row>
        <row r="443">
          <cell r="I443" t="str">
            <v>Jumlah</v>
          </cell>
          <cell r="K443">
            <v>42996.944999999992</v>
          </cell>
        </row>
        <row r="444">
          <cell r="A444" t="str">
            <v>41.</v>
          </cell>
          <cell r="B444" t="str">
            <v>1    -    M'</v>
          </cell>
          <cell r="C444" t="str">
            <v>Pemasangan Pipa GIV Ø  1"</v>
          </cell>
          <cell r="D444" t="str">
            <v>SNI03-2839-6.21</v>
          </cell>
        </row>
        <row r="445">
          <cell r="C445" t="str">
            <v xml:space="preserve">Pipa GIV   </v>
          </cell>
          <cell r="E445">
            <v>1.2</v>
          </cell>
          <cell r="F445" t="str">
            <v>M</v>
          </cell>
          <cell r="H445">
            <v>35890</v>
          </cell>
          <cell r="I445">
            <v>0</v>
          </cell>
          <cell r="J445">
            <v>43068</v>
          </cell>
        </row>
        <row r="446">
          <cell r="C446" t="str">
            <v>Perlengkapan 35 % x harga Pipa</v>
          </cell>
          <cell r="E446">
            <v>0.35</v>
          </cell>
          <cell r="F446" t="str">
            <v>Ls</v>
          </cell>
          <cell r="H446">
            <v>12561.5</v>
          </cell>
          <cell r="I446">
            <v>0</v>
          </cell>
          <cell r="J446">
            <v>4396.5249999999996</v>
          </cell>
        </row>
        <row r="447">
          <cell r="C447" t="str">
            <v>Pekerja</v>
          </cell>
          <cell r="E447">
            <v>5.3999999999999999E-2</v>
          </cell>
          <cell r="F447" t="str">
            <v>Org</v>
          </cell>
          <cell r="G447">
            <v>45400</v>
          </cell>
          <cell r="I447">
            <v>2451.6</v>
          </cell>
          <cell r="J447">
            <v>0</v>
          </cell>
        </row>
        <row r="448">
          <cell r="C448" t="str">
            <v>Tukang batu</v>
          </cell>
          <cell r="E448">
            <v>0.09</v>
          </cell>
          <cell r="F448" t="str">
            <v>Org</v>
          </cell>
          <cell r="G448">
            <v>65900</v>
          </cell>
          <cell r="I448">
            <v>5931</v>
          </cell>
          <cell r="J448">
            <v>0</v>
          </cell>
        </row>
        <row r="449">
          <cell r="C449" t="str">
            <v>Kepala tukang</v>
          </cell>
          <cell r="E449">
            <v>8.9999999999999993E-3</v>
          </cell>
          <cell r="F449" t="str">
            <v>Org</v>
          </cell>
          <cell r="G449">
            <v>82100</v>
          </cell>
          <cell r="I449">
            <v>738.9</v>
          </cell>
          <cell r="J449">
            <v>0</v>
          </cell>
        </row>
        <row r="450">
          <cell r="C450" t="str">
            <v>Mandor</v>
          </cell>
          <cell r="E450">
            <v>2.7E-2</v>
          </cell>
          <cell r="F450" t="str">
            <v>Org</v>
          </cell>
          <cell r="G450">
            <v>59400</v>
          </cell>
          <cell r="I450">
            <v>1603.8</v>
          </cell>
          <cell r="J450">
            <v>0</v>
          </cell>
        </row>
        <row r="451">
          <cell r="G451" t="str">
            <v>Sub Jumlah</v>
          </cell>
          <cell r="I451">
            <v>10725.3</v>
          </cell>
          <cell r="J451">
            <v>47464.525000000001</v>
          </cell>
        </row>
        <row r="452">
          <cell r="I452" t="str">
            <v>Jumlah</v>
          </cell>
          <cell r="K452">
            <v>58189.824999999997</v>
          </cell>
        </row>
        <row r="453">
          <cell r="A453" t="str">
            <v>42.</v>
          </cell>
          <cell r="B453" t="str">
            <v>1    -    M'</v>
          </cell>
          <cell r="C453" t="str">
            <v>Pemasangan Pipa GIV Ø  1½"</v>
          </cell>
          <cell r="D453" t="str">
            <v>SNI03-2839-6.22</v>
          </cell>
        </row>
        <row r="454">
          <cell r="C454" t="str">
            <v xml:space="preserve">Pipa GIV   </v>
          </cell>
          <cell r="E454">
            <v>1.2</v>
          </cell>
          <cell r="F454" t="str">
            <v>M</v>
          </cell>
          <cell r="H454">
            <v>53862</v>
          </cell>
          <cell r="I454">
            <v>0</v>
          </cell>
          <cell r="J454">
            <v>64634.399999999994</v>
          </cell>
        </row>
        <row r="455">
          <cell r="C455" t="str">
            <v>Perlengkapan 35 % x harga Pipa</v>
          </cell>
          <cell r="E455">
            <v>0.35</v>
          </cell>
          <cell r="F455" t="str">
            <v>Ls</v>
          </cell>
          <cell r="H455">
            <v>18851.699999999997</v>
          </cell>
          <cell r="I455">
            <v>0</v>
          </cell>
          <cell r="J455">
            <v>6598.0949999999984</v>
          </cell>
        </row>
        <row r="456">
          <cell r="C456" t="str">
            <v>Pekerja</v>
          </cell>
          <cell r="E456">
            <v>0.108</v>
          </cell>
          <cell r="F456" t="str">
            <v>Org</v>
          </cell>
          <cell r="G456">
            <v>45400</v>
          </cell>
          <cell r="I456">
            <v>4903.2</v>
          </cell>
          <cell r="J456">
            <v>0</v>
          </cell>
        </row>
        <row r="457">
          <cell r="C457" t="str">
            <v>Tukang batu</v>
          </cell>
          <cell r="E457">
            <v>0.18</v>
          </cell>
          <cell r="F457" t="str">
            <v>Org</v>
          </cell>
          <cell r="G457">
            <v>65900</v>
          </cell>
          <cell r="I457">
            <v>11862</v>
          </cell>
          <cell r="J457">
            <v>0</v>
          </cell>
        </row>
        <row r="458">
          <cell r="C458" t="str">
            <v>Kepala tukang</v>
          </cell>
          <cell r="E458">
            <v>1.7999999999999999E-2</v>
          </cell>
          <cell r="F458" t="str">
            <v>Org</v>
          </cell>
          <cell r="G458">
            <v>82100</v>
          </cell>
          <cell r="I458">
            <v>1477.8</v>
          </cell>
          <cell r="J458">
            <v>0</v>
          </cell>
        </row>
        <row r="459">
          <cell r="C459" t="str">
            <v>Mandor</v>
          </cell>
          <cell r="E459">
            <v>5.4000000000000003E-3</v>
          </cell>
          <cell r="F459" t="str">
            <v>Org</v>
          </cell>
          <cell r="G459">
            <v>59400</v>
          </cell>
          <cell r="I459">
            <v>320.76</v>
          </cell>
          <cell r="J459">
            <v>0</v>
          </cell>
        </row>
        <row r="460">
          <cell r="G460" t="str">
            <v>Sub Jumlah</v>
          </cell>
          <cell r="I460">
            <v>18563.759999999998</v>
          </cell>
          <cell r="J460">
            <v>71232.494999999995</v>
          </cell>
        </row>
        <row r="461">
          <cell r="I461" t="str">
            <v>Jumlah</v>
          </cell>
          <cell r="K461">
            <v>89796.25499999999</v>
          </cell>
        </row>
        <row r="462">
          <cell r="A462" t="str">
            <v>43.</v>
          </cell>
          <cell r="B462" t="str">
            <v>1    -    M'</v>
          </cell>
          <cell r="C462" t="str">
            <v>Pemasangan Pipa GIV Ø  2"</v>
          </cell>
          <cell r="D462" t="str">
            <v>SNI03-2839-6.22a</v>
          </cell>
        </row>
        <row r="463">
          <cell r="C463" t="str">
            <v xml:space="preserve">Pipa GIV   </v>
          </cell>
          <cell r="E463">
            <v>1.2</v>
          </cell>
          <cell r="F463" t="str">
            <v>M</v>
          </cell>
          <cell r="H463">
            <v>71834</v>
          </cell>
          <cell r="I463">
            <v>0</v>
          </cell>
          <cell r="J463">
            <v>86200.8</v>
          </cell>
        </row>
        <row r="464">
          <cell r="C464" t="str">
            <v>Perlengkapan 35 % x harga Pipa</v>
          </cell>
          <cell r="E464">
            <v>0.35</v>
          </cell>
          <cell r="F464" t="str">
            <v>Ls</v>
          </cell>
          <cell r="H464">
            <v>25141.899999999998</v>
          </cell>
          <cell r="I464">
            <v>0</v>
          </cell>
          <cell r="J464">
            <v>8799.6649999999991</v>
          </cell>
        </row>
        <row r="465">
          <cell r="C465" t="str">
            <v>Pekerja</v>
          </cell>
          <cell r="E465">
            <v>0.108</v>
          </cell>
          <cell r="F465" t="str">
            <v>Org</v>
          </cell>
          <cell r="G465">
            <v>45400</v>
          </cell>
          <cell r="I465">
            <v>4903.2</v>
          </cell>
          <cell r="J465">
            <v>0</v>
          </cell>
        </row>
        <row r="466">
          <cell r="C466" t="str">
            <v>Tukang batu</v>
          </cell>
          <cell r="E466">
            <v>0.18</v>
          </cell>
          <cell r="F466" t="str">
            <v>Org</v>
          </cell>
          <cell r="G466">
            <v>65900</v>
          </cell>
          <cell r="I466">
            <v>11862</v>
          </cell>
          <cell r="J466">
            <v>0</v>
          </cell>
        </row>
        <row r="467">
          <cell r="C467" t="str">
            <v>Kepala tukang</v>
          </cell>
          <cell r="E467">
            <v>1.7999999999999999E-2</v>
          </cell>
          <cell r="F467" t="str">
            <v>Org</v>
          </cell>
          <cell r="G467">
            <v>82100</v>
          </cell>
          <cell r="I467">
            <v>1477.8</v>
          </cell>
          <cell r="J467">
            <v>0</v>
          </cell>
        </row>
        <row r="468">
          <cell r="C468" t="str">
            <v>Mandor</v>
          </cell>
          <cell r="E468">
            <v>5.4000000000000003E-3</v>
          </cell>
          <cell r="F468" t="str">
            <v>Org</v>
          </cell>
          <cell r="G468">
            <v>59400</v>
          </cell>
          <cell r="I468">
            <v>320.76</v>
          </cell>
          <cell r="J468">
            <v>0</v>
          </cell>
        </row>
        <row r="469">
          <cell r="G469" t="str">
            <v>Sub Jumlah</v>
          </cell>
          <cell r="I469">
            <v>18563.759999999998</v>
          </cell>
          <cell r="J469">
            <v>95000.464999999997</v>
          </cell>
        </row>
        <row r="470">
          <cell r="I470" t="str">
            <v>Jumlah</v>
          </cell>
          <cell r="K470">
            <v>113564.22499999999</v>
          </cell>
        </row>
        <row r="471">
          <cell r="A471" t="str">
            <v>44.</v>
          </cell>
          <cell r="B471" t="str">
            <v>1    -    M'</v>
          </cell>
          <cell r="C471" t="str">
            <v>Pemasangan Pipa GIV Ø  3"</v>
          </cell>
          <cell r="D471" t="str">
            <v>SNI03-2839-6.23</v>
          </cell>
        </row>
        <row r="472">
          <cell r="C472" t="str">
            <v xml:space="preserve">Pipa GIV   </v>
          </cell>
          <cell r="E472">
            <v>1.2</v>
          </cell>
          <cell r="F472" t="str">
            <v>M</v>
          </cell>
          <cell r="H472">
            <v>116319</v>
          </cell>
          <cell r="I472">
            <v>0</v>
          </cell>
          <cell r="J472">
            <v>139582.79999999999</v>
          </cell>
        </row>
        <row r="473">
          <cell r="C473" t="str">
            <v>Perlengkapan 35 % x harga Pipa</v>
          </cell>
          <cell r="E473">
            <v>0.35</v>
          </cell>
          <cell r="F473" t="str">
            <v>Ls</v>
          </cell>
          <cell r="H473">
            <v>40711.649999999994</v>
          </cell>
          <cell r="I473">
            <v>0</v>
          </cell>
          <cell r="J473">
            <v>14249.077499999998</v>
          </cell>
        </row>
        <row r="474">
          <cell r="C474" t="str">
            <v>Pekerja</v>
          </cell>
          <cell r="E474">
            <v>0.108</v>
          </cell>
          <cell r="F474" t="str">
            <v>Org</v>
          </cell>
          <cell r="G474">
            <v>45400</v>
          </cell>
          <cell r="I474">
            <v>4903.2</v>
          </cell>
          <cell r="J474">
            <v>0</v>
          </cell>
        </row>
        <row r="475">
          <cell r="C475" t="str">
            <v>Tukang batu</v>
          </cell>
          <cell r="E475">
            <v>0.18</v>
          </cell>
          <cell r="F475" t="str">
            <v>Org</v>
          </cell>
          <cell r="G475">
            <v>65900</v>
          </cell>
          <cell r="I475">
            <v>11862</v>
          </cell>
          <cell r="J475">
            <v>0</v>
          </cell>
        </row>
        <row r="476">
          <cell r="C476" t="str">
            <v>Kepala tukang</v>
          </cell>
          <cell r="E476">
            <v>1.7999999999999999E-2</v>
          </cell>
          <cell r="F476" t="str">
            <v>Org</v>
          </cell>
          <cell r="G476">
            <v>82100</v>
          </cell>
          <cell r="I476">
            <v>1477.8</v>
          </cell>
          <cell r="J476">
            <v>0</v>
          </cell>
        </row>
        <row r="477">
          <cell r="C477" t="str">
            <v>Mandor</v>
          </cell>
          <cell r="E477">
            <v>5.4000000000000003E-3</v>
          </cell>
          <cell r="F477" t="str">
            <v>Org</v>
          </cell>
          <cell r="G477">
            <v>59400</v>
          </cell>
          <cell r="I477">
            <v>320.76</v>
          </cell>
          <cell r="J477">
            <v>0</v>
          </cell>
        </row>
        <row r="478">
          <cell r="G478" t="str">
            <v>Sub Jumlah</v>
          </cell>
          <cell r="I478">
            <v>18563.759999999998</v>
          </cell>
          <cell r="J478">
            <v>153831.87749999997</v>
          </cell>
        </row>
        <row r="479">
          <cell r="I479" t="str">
            <v>Jumlah</v>
          </cell>
          <cell r="K479">
            <v>172395.63749999998</v>
          </cell>
        </row>
        <row r="480">
          <cell r="A480" t="str">
            <v>45.</v>
          </cell>
          <cell r="B480" t="str">
            <v>1    -    M'</v>
          </cell>
          <cell r="C480" t="str">
            <v>Pemasangan Pipa GIV Ø 4"</v>
          </cell>
          <cell r="D480" t="str">
            <v>SNI03-2839-6.24</v>
          </cell>
        </row>
        <row r="481">
          <cell r="C481" t="str">
            <v xml:space="preserve">Pipa GIV   </v>
          </cell>
          <cell r="E481">
            <v>1.2</v>
          </cell>
          <cell r="F481" t="str">
            <v>M</v>
          </cell>
          <cell r="H481">
            <v>130309</v>
          </cell>
          <cell r="I481">
            <v>0</v>
          </cell>
          <cell r="J481">
            <v>156370.79999999999</v>
          </cell>
        </row>
        <row r="482">
          <cell r="C482" t="str">
            <v>Perlengkapan 35 % x harga Pipa</v>
          </cell>
          <cell r="E482">
            <v>0.35</v>
          </cell>
          <cell r="F482" t="str">
            <v>Ls</v>
          </cell>
          <cell r="H482">
            <v>45608.149999999994</v>
          </cell>
          <cell r="I482">
            <v>0</v>
          </cell>
          <cell r="J482">
            <v>15962.852499999997</v>
          </cell>
        </row>
        <row r="483">
          <cell r="C483" t="str">
            <v>Pekerja</v>
          </cell>
          <cell r="E483">
            <v>0.13500000000000001</v>
          </cell>
          <cell r="F483" t="str">
            <v>Org</v>
          </cell>
          <cell r="G483">
            <v>45400</v>
          </cell>
          <cell r="I483">
            <v>6129</v>
          </cell>
          <cell r="J483">
            <v>0</v>
          </cell>
        </row>
        <row r="484">
          <cell r="C484" t="str">
            <v>Tukang batu</v>
          </cell>
          <cell r="E484">
            <v>0.22500000000000001</v>
          </cell>
          <cell r="F484" t="str">
            <v>Org</v>
          </cell>
          <cell r="G484">
            <v>65900</v>
          </cell>
          <cell r="I484">
            <v>14827.5</v>
          </cell>
          <cell r="J484">
            <v>0</v>
          </cell>
        </row>
        <row r="485">
          <cell r="C485" t="str">
            <v>Kepala tukang</v>
          </cell>
          <cell r="E485">
            <v>2.2499999999999999E-2</v>
          </cell>
          <cell r="F485" t="str">
            <v>Org</v>
          </cell>
          <cell r="G485">
            <v>82100</v>
          </cell>
          <cell r="I485">
            <v>1847.25</v>
          </cell>
          <cell r="J485">
            <v>0</v>
          </cell>
        </row>
        <row r="486">
          <cell r="C486" t="str">
            <v>Mandor</v>
          </cell>
          <cell r="E486">
            <v>6.7999999999999996E-3</v>
          </cell>
          <cell r="F486" t="str">
            <v>Org</v>
          </cell>
          <cell r="G486">
            <v>59400</v>
          </cell>
          <cell r="I486">
            <v>403.91999999999996</v>
          </cell>
          <cell r="J486">
            <v>0</v>
          </cell>
        </row>
        <row r="487">
          <cell r="G487" t="str">
            <v>Sub Jumlah</v>
          </cell>
          <cell r="I487">
            <v>23207.67</v>
          </cell>
          <cell r="J487">
            <v>172333.6525</v>
          </cell>
        </row>
        <row r="488">
          <cell r="I488" t="str">
            <v>Jumlah</v>
          </cell>
          <cell r="K488">
            <v>195541.32250000001</v>
          </cell>
        </row>
        <row r="489">
          <cell r="A489" t="str">
            <v>46.</v>
          </cell>
          <cell r="B489" t="str">
            <v>1    -    M'</v>
          </cell>
          <cell r="C489" t="str">
            <v>Pemasangan Pipa GIV Ø 6"</v>
          </cell>
          <cell r="D489" t="str">
            <v>SNI03-2839-6.24a</v>
          </cell>
        </row>
        <row r="490">
          <cell r="C490" t="str">
            <v xml:space="preserve">Pipa GIV   </v>
          </cell>
          <cell r="E490">
            <v>1.2</v>
          </cell>
          <cell r="F490" t="str">
            <v>M</v>
          </cell>
          <cell r="H490">
            <v>333359</v>
          </cell>
          <cell r="I490">
            <v>0</v>
          </cell>
          <cell r="J490">
            <v>400030.8</v>
          </cell>
        </row>
        <row r="491">
          <cell r="C491" t="str">
            <v>Perlengkapan 35 % x harga Pipa</v>
          </cell>
          <cell r="E491">
            <v>0.35</v>
          </cell>
          <cell r="F491" t="str">
            <v>Ls</v>
          </cell>
          <cell r="H491">
            <v>116675.65</v>
          </cell>
          <cell r="I491">
            <v>0</v>
          </cell>
          <cell r="J491">
            <v>40836.477499999994</v>
          </cell>
        </row>
        <row r="492">
          <cell r="C492" t="str">
            <v>Pekerja</v>
          </cell>
          <cell r="E492">
            <v>0.13500000000000001</v>
          </cell>
          <cell r="F492" t="str">
            <v>Org</v>
          </cell>
          <cell r="G492">
            <v>45400</v>
          </cell>
          <cell r="I492">
            <v>6129</v>
          </cell>
          <cell r="J492">
            <v>0</v>
          </cell>
        </row>
        <row r="493">
          <cell r="C493" t="str">
            <v>Tukang batu</v>
          </cell>
          <cell r="E493">
            <v>0.22500000000000001</v>
          </cell>
          <cell r="F493" t="str">
            <v>Org</v>
          </cell>
          <cell r="G493">
            <v>65900</v>
          </cell>
          <cell r="I493">
            <v>14827.5</v>
          </cell>
          <cell r="J493">
            <v>0</v>
          </cell>
        </row>
        <row r="494">
          <cell r="C494" t="str">
            <v>Kepala tukang</v>
          </cell>
          <cell r="E494">
            <v>2.2499999999999999E-2</v>
          </cell>
          <cell r="F494" t="str">
            <v>Org</v>
          </cell>
          <cell r="G494">
            <v>82100</v>
          </cell>
          <cell r="I494">
            <v>1847.25</v>
          </cell>
          <cell r="J494">
            <v>0</v>
          </cell>
        </row>
        <row r="495">
          <cell r="C495" t="str">
            <v>Mandor</v>
          </cell>
          <cell r="E495">
            <v>6.7999999999999996E-3</v>
          </cell>
          <cell r="F495" t="str">
            <v>Org</v>
          </cell>
          <cell r="G495">
            <v>59400</v>
          </cell>
          <cell r="I495">
            <v>403.91999999999996</v>
          </cell>
          <cell r="J495">
            <v>0</v>
          </cell>
        </row>
        <row r="496">
          <cell r="G496" t="str">
            <v>Sub Jumlah</v>
          </cell>
          <cell r="I496">
            <v>23207.67</v>
          </cell>
          <cell r="J496">
            <v>440867.27749999997</v>
          </cell>
        </row>
        <row r="497">
          <cell r="I497" t="str">
            <v>Jumlah</v>
          </cell>
          <cell r="K497">
            <v>464074.94749999995</v>
          </cell>
        </row>
        <row r="498">
          <cell r="A498" t="str">
            <v>47.</v>
          </cell>
          <cell r="B498" t="str">
            <v>1    -    M'</v>
          </cell>
          <cell r="C498" t="str">
            <v>Pemasangan Pipa GIV Ø 8"</v>
          </cell>
          <cell r="D498" t="str">
            <v>SNI03-2839-6.24b</v>
          </cell>
        </row>
        <row r="499">
          <cell r="C499" t="str">
            <v xml:space="preserve">Pipa GIV   </v>
          </cell>
          <cell r="E499">
            <v>1.2</v>
          </cell>
          <cell r="F499" t="str">
            <v>M</v>
          </cell>
          <cell r="H499">
            <v>484922</v>
          </cell>
          <cell r="I499">
            <v>0</v>
          </cell>
          <cell r="J499">
            <v>581906.4</v>
          </cell>
        </row>
        <row r="500">
          <cell r="C500" t="str">
            <v>Perlengkapan 35 % x harga Pipa</v>
          </cell>
          <cell r="E500">
            <v>0.35</v>
          </cell>
          <cell r="F500" t="str">
            <v>Ls</v>
          </cell>
          <cell r="H500">
            <v>169722.69999999998</v>
          </cell>
          <cell r="I500">
            <v>0</v>
          </cell>
          <cell r="J500">
            <v>59402.944999999992</v>
          </cell>
        </row>
        <row r="501">
          <cell r="C501" t="str">
            <v>Pekerja</v>
          </cell>
          <cell r="E501">
            <v>0.13500000000000001</v>
          </cell>
          <cell r="F501" t="str">
            <v>Org</v>
          </cell>
          <cell r="G501">
            <v>45400</v>
          </cell>
          <cell r="I501">
            <v>6129</v>
          </cell>
          <cell r="J501">
            <v>0</v>
          </cell>
        </row>
        <row r="502">
          <cell r="C502" t="str">
            <v>Tukang batu</v>
          </cell>
          <cell r="E502">
            <v>0.22500000000000001</v>
          </cell>
          <cell r="F502" t="str">
            <v>Org</v>
          </cell>
          <cell r="G502">
            <v>65900</v>
          </cell>
          <cell r="I502">
            <v>14827.5</v>
          </cell>
          <cell r="J502">
            <v>0</v>
          </cell>
        </row>
        <row r="503">
          <cell r="C503" t="str">
            <v>Kepala tukang</v>
          </cell>
          <cell r="E503">
            <v>2.2499999999999999E-2</v>
          </cell>
          <cell r="F503" t="str">
            <v>Org</v>
          </cell>
          <cell r="G503">
            <v>82100</v>
          </cell>
          <cell r="I503">
            <v>1847.25</v>
          </cell>
          <cell r="J503">
            <v>0</v>
          </cell>
        </row>
        <row r="504">
          <cell r="C504" t="str">
            <v>Mandor</v>
          </cell>
          <cell r="E504">
            <v>6.7999999999999996E-3</v>
          </cell>
          <cell r="F504" t="str">
            <v>Org</v>
          </cell>
          <cell r="G504">
            <v>59400</v>
          </cell>
          <cell r="I504">
            <v>403.91999999999996</v>
          </cell>
          <cell r="J504">
            <v>0</v>
          </cell>
        </row>
        <row r="505">
          <cell r="G505" t="str">
            <v>Sub Jumlah</v>
          </cell>
          <cell r="I505">
            <v>23207.67</v>
          </cell>
          <cell r="J505">
            <v>641309.34499999997</v>
          </cell>
        </row>
        <row r="506">
          <cell r="I506" t="str">
            <v>Jumlah</v>
          </cell>
          <cell r="K506">
            <v>664517.01500000001</v>
          </cell>
        </row>
        <row r="508">
          <cell r="H508" t="str">
            <v>Redelong, 25 Desember 2006</v>
          </cell>
        </row>
        <row r="509">
          <cell r="C509" t="str">
            <v>Menyetujui :</v>
          </cell>
          <cell r="H509" t="str">
            <v>Dibuat Oleh :</v>
          </cell>
        </row>
        <row r="510">
          <cell r="C510" t="str">
            <v>PENGENDALI KEGIATAN</v>
          </cell>
          <cell r="H510" t="str">
            <v>CV. CEUDAH CONSULTANT</v>
          </cell>
        </row>
        <row r="516">
          <cell r="C516" t="str">
            <v>FITRA GUNAWAN. AP</v>
          </cell>
          <cell r="H516" t="str">
            <v>M. Z A N I R, BE</v>
          </cell>
        </row>
        <row r="517">
          <cell r="C517" t="str">
            <v xml:space="preserve">   NIP. 010 249 146</v>
          </cell>
          <cell r="H517" t="str">
            <v>Direktur</v>
          </cell>
        </row>
        <row r="518">
          <cell r="A518" t="str">
            <v>Mengetahui,</v>
          </cell>
        </row>
        <row r="519">
          <cell r="A519" t="str">
            <v>KEPALA BAPEDA</v>
          </cell>
        </row>
        <row r="520">
          <cell r="A520" t="str">
            <v>KABUPATEN BENER MERIAH</v>
          </cell>
        </row>
        <row r="526">
          <cell r="A526" t="str">
            <v>Ir. AZWIRIANSYAH</v>
          </cell>
        </row>
        <row r="527">
          <cell r="A527" t="str">
            <v>NIP. 390 011 969</v>
          </cell>
        </row>
      </sheetData>
      <sheetData sheetId="3" refreshError="1"/>
      <sheetData sheetId="4" refreshError="1">
        <row r="1">
          <cell r="A1" t="str">
            <v>DAFTAR HARGA SATUAN</v>
          </cell>
        </row>
        <row r="2">
          <cell r="B2" t="str">
            <v>NAMA PROYEK</v>
          </cell>
          <cell r="C2" t="str">
            <v xml:space="preserve">:  PEMBANGUNAN SARANA AIR BERSIH (SAB) </v>
          </cell>
        </row>
        <row r="3">
          <cell r="B3" t="str">
            <v>PEKERJAAN</v>
          </cell>
          <cell r="C3" t="str">
            <v>:  PENGADAAN DAN PEMASANGAN PIPA - KOMPLEK KANTOR BUPATI</v>
          </cell>
        </row>
        <row r="4">
          <cell r="B4" t="str">
            <v>SUMBER DANA</v>
          </cell>
          <cell r="C4" t="str">
            <v>:  DAK / APBD II</v>
          </cell>
        </row>
        <row r="5">
          <cell r="B5" t="str">
            <v>TAHUN ANGGARAN</v>
          </cell>
          <cell r="C5" t="str">
            <v>:  2007</v>
          </cell>
        </row>
        <row r="6">
          <cell r="B6" t="str">
            <v>VOLUME</v>
          </cell>
          <cell r="C6" t="str">
            <v>:  3,000 Meter</v>
          </cell>
        </row>
        <row r="7">
          <cell r="B7" t="str">
            <v>LOKASI</v>
          </cell>
          <cell r="C7" t="str">
            <v>:  KECAMATAN BUKIT</v>
          </cell>
        </row>
        <row r="8">
          <cell r="B8" t="str">
            <v>DISIAPKAN OLEH</v>
          </cell>
          <cell r="C8" t="str">
            <v>:  CV. CEUDAH CONSULTANT</v>
          </cell>
        </row>
        <row r="9">
          <cell r="B9" t="str">
            <v>Propinsi</v>
          </cell>
          <cell r="C9" t="str">
            <v>:  Nanggroe Aceh Darussalam</v>
          </cell>
          <cell r="D9" t="str">
            <v>Sumber Dana</v>
          </cell>
          <cell r="E9" t="str">
            <v>:  DAK / APBD II</v>
          </cell>
        </row>
        <row r="10">
          <cell r="B10" t="str">
            <v>Kabupaten</v>
          </cell>
          <cell r="C10" t="str">
            <v>:  Bener Meriah</v>
          </cell>
          <cell r="D10" t="str">
            <v>Tahun Anggaran</v>
          </cell>
          <cell r="E10" t="str">
            <v>:  2007</v>
          </cell>
        </row>
        <row r="11">
          <cell r="B11" t="str">
            <v>Sub Pekerjaan</v>
          </cell>
          <cell r="C11" t="str">
            <v>:  Sumber Daya Air</v>
          </cell>
          <cell r="D11" t="str">
            <v>Kode Kegiatan</v>
          </cell>
          <cell r="E11" t="str">
            <v xml:space="preserve">:  </v>
          </cell>
        </row>
        <row r="12">
          <cell r="A12" t="str">
            <v>NO</v>
          </cell>
          <cell r="B12" t="str">
            <v>URAIAN / JENIS BAHAN MATERIAL</v>
          </cell>
          <cell r="D12" t="str">
            <v>SATUAN</v>
          </cell>
          <cell r="E12" t="str">
            <v>HARGA</v>
          </cell>
        </row>
        <row r="15">
          <cell r="A15">
            <v>1</v>
          </cell>
          <cell r="B15">
            <v>2</v>
          </cell>
          <cell r="D15">
            <v>3</v>
          </cell>
          <cell r="E15">
            <v>4</v>
          </cell>
        </row>
        <row r="17">
          <cell r="A17" t="str">
            <v>I. UPAH HARIAN</v>
          </cell>
        </row>
        <row r="18">
          <cell r="A18">
            <v>1</v>
          </cell>
          <cell r="B18" t="str">
            <v>Mandor</v>
          </cell>
          <cell r="D18" t="str">
            <v>Orang</v>
          </cell>
          <cell r="E18">
            <v>59400</v>
          </cell>
        </row>
        <row r="19">
          <cell r="A19">
            <v>2</v>
          </cell>
          <cell r="B19" t="str">
            <v>Kepala Tukang Kayu/ Cat</v>
          </cell>
          <cell r="D19" t="str">
            <v>Orang</v>
          </cell>
          <cell r="E19">
            <v>81000</v>
          </cell>
        </row>
        <row r="20">
          <cell r="A20">
            <v>3</v>
          </cell>
          <cell r="B20" t="str">
            <v>Tukang Kayu/ Cat</v>
          </cell>
          <cell r="D20" t="str">
            <v>Orang</v>
          </cell>
          <cell r="E20">
            <v>65900</v>
          </cell>
        </row>
        <row r="21">
          <cell r="A21">
            <v>4</v>
          </cell>
          <cell r="B21" t="str">
            <v>Leden Tukang Kayu/ Cat</v>
          </cell>
          <cell r="D21" t="str">
            <v>Orang</v>
          </cell>
          <cell r="E21">
            <v>55100</v>
          </cell>
        </row>
        <row r="22">
          <cell r="A22">
            <v>5</v>
          </cell>
          <cell r="B22" t="str">
            <v>Kepala Tukang Batu/ Besi</v>
          </cell>
          <cell r="D22" t="str">
            <v>Orang</v>
          </cell>
          <cell r="E22">
            <v>82100</v>
          </cell>
        </row>
        <row r="23">
          <cell r="A23">
            <v>6</v>
          </cell>
          <cell r="B23" t="str">
            <v>Tukang Batu/ Besi</v>
          </cell>
          <cell r="D23" t="str">
            <v>Orang</v>
          </cell>
          <cell r="E23">
            <v>65900</v>
          </cell>
        </row>
        <row r="24">
          <cell r="A24">
            <v>7</v>
          </cell>
          <cell r="B24" t="str">
            <v>Leden Tukang Batu/ Besi</v>
          </cell>
          <cell r="D24" t="str">
            <v>Orang</v>
          </cell>
          <cell r="E24">
            <v>45400</v>
          </cell>
        </row>
        <row r="25">
          <cell r="A25">
            <v>8</v>
          </cell>
          <cell r="B25" t="str">
            <v>Pekerja Galian Tanah</v>
          </cell>
          <cell r="D25" t="str">
            <v>Orang</v>
          </cell>
          <cell r="E25">
            <v>43200</v>
          </cell>
        </row>
        <row r="26">
          <cell r="A26">
            <v>9</v>
          </cell>
          <cell r="B26" t="str">
            <v>Penjaga Malam/ Satpam</v>
          </cell>
          <cell r="D26" t="str">
            <v>Orang</v>
          </cell>
          <cell r="E26">
            <v>40000</v>
          </cell>
        </row>
        <row r="27">
          <cell r="A27">
            <v>10</v>
          </cell>
          <cell r="B27" t="str">
            <v>Penyelam</v>
          </cell>
          <cell r="D27" t="str">
            <v>Orang</v>
          </cell>
          <cell r="E27">
            <v>110200</v>
          </cell>
        </row>
        <row r="28">
          <cell r="A28">
            <v>11</v>
          </cell>
          <cell r="B28" t="str">
            <v>Supir</v>
          </cell>
          <cell r="D28" t="str">
            <v>Orang</v>
          </cell>
          <cell r="E28">
            <v>73500</v>
          </cell>
        </row>
        <row r="29">
          <cell r="A29">
            <v>12</v>
          </cell>
          <cell r="B29" t="str">
            <v>Operator</v>
          </cell>
          <cell r="D29" t="str">
            <v>Orang</v>
          </cell>
          <cell r="E29">
            <v>102600</v>
          </cell>
        </row>
        <row r="31">
          <cell r="A31" t="str">
            <v>II. BAHAN 1</v>
          </cell>
        </row>
        <row r="32">
          <cell r="A32">
            <v>1</v>
          </cell>
          <cell r="B32" t="str">
            <v>Tanah Urug</v>
          </cell>
          <cell r="D32" t="str">
            <v>M³</v>
          </cell>
          <cell r="E32">
            <v>43500</v>
          </cell>
          <cell r="F32">
            <v>43500</v>
          </cell>
          <cell r="G32">
            <v>40000</v>
          </cell>
        </row>
        <row r="33">
          <cell r="A33">
            <v>2</v>
          </cell>
          <cell r="B33" t="str">
            <v>Pasir Urug</v>
          </cell>
          <cell r="D33" t="str">
            <v>M³</v>
          </cell>
          <cell r="E33">
            <v>101700</v>
          </cell>
          <cell r="F33">
            <v>101700</v>
          </cell>
          <cell r="G33">
            <v>85000</v>
          </cell>
        </row>
        <row r="34">
          <cell r="A34">
            <v>3</v>
          </cell>
          <cell r="B34" t="str">
            <v>Pasir Pasangan</v>
          </cell>
          <cell r="D34" t="str">
            <v>M³</v>
          </cell>
          <cell r="E34">
            <v>91500</v>
          </cell>
          <cell r="F34">
            <v>91500</v>
          </cell>
          <cell r="G34">
            <v>96000</v>
          </cell>
        </row>
        <row r="35">
          <cell r="A35">
            <v>4</v>
          </cell>
          <cell r="B35" t="str">
            <v>Pasir Untuk Beton</v>
          </cell>
          <cell r="D35" t="str">
            <v>M³</v>
          </cell>
          <cell r="E35">
            <v>100800</v>
          </cell>
          <cell r="F35">
            <v>100800</v>
          </cell>
          <cell r="G35">
            <v>96000</v>
          </cell>
        </row>
        <row r="36">
          <cell r="A36">
            <v>5</v>
          </cell>
          <cell r="B36" t="str">
            <v>Kerikil Untuk Beton 2 - 3 Cm (Disaring)</v>
          </cell>
          <cell r="D36" t="str">
            <v>M³</v>
          </cell>
          <cell r="E36">
            <v>98000</v>
          </cell>
          <cell r="F36">
            <v>98000</v>
          </cell>
          <cell r="G36">
            <v>96000</v>
          </cell>
        </row>
        <row r="37">
          <cell r="A37">
            <v>6</v>
          </cell>
          <cell r="B37" t="str">
            <v>Batu Gunung / Batu Kali Belah</v>
          </cell>
          <cell r="D37" t="str">
            <v>M³</v>
          </cell>
          <cell r="E37">
            <v>179000</v>
          </cell>
          <cell r="F37">
            <v>179000</v>
          </cell>
          <cell r="G37">
            <v>96000</v>
          </cell>
        </row>
        <row r="38">
          <cell r="A38">
            <v>7</v>
          </cell>
          <cell r="B38" t="str">
            <v>Batu Bata Merah</v>
          </cell>
          <cell r="D38" t="str">
            <v>Bh</v>
          </cell>
          <cell r="E38">
            <v>615</v>
          </cell>
        </row>
        <row r="39">
          <cell r="A39">
            <v>8</v>
          </cell>
          <cell r="B39" t="str">
            <v>Semen PC 1 Kg</v>
          </cell>
          <cell r="D39" t="str">
            <v>Kg</v>
          </cell>
          <cell r="E39">
            <v>1075</v>
          </cell>
        </row>
        <row r="40">
          <cell r="A40">
            <v>9</v>
          </cell>
          <cell r="B40" t="str">
            <v>Semen PC 40 Kg</v>
          </cell>
          <cell r="D40" t="str">
            <v>Zak</v>
          </cell>
          <cell r="E40">
            <v>43000</v>
          </cell>
        </row>
        <row r="41">
          <cell r="A41">
            <v>10</v>
          </cell>
          <cell r="B41" t="str">
            <v>Semen Putih</v>
          </cell>
          <cell r="D41" t="str">
            <v>Kg</v>
          </cell>
          <cell r="E41">
            <v>4745</v>
          </cell>
        </row>
        <row r="42">
          <cell r="A42">
            <v>11</v>
          </cell>
          <cell r="B42" t="str">
            <v>Plywood Jati</v>
          </cell>
          <cell r="D42" t="str">
            <v>M2</v>
          </cell>
          <cell r="E42">
            <v>25500</v>
          </cell>
        </row>
        <row r="43">
          <cell r="A43">
            <v>12</v>
          </cell>
          <cell r="B43" t="str">
            <v>Keramik Mozaik Ukuran 30 x 30 Cm</v>
          </cell>
          <cell r="D43" t="str">
            <v>Bh</v>
          </cell>
          <cell r="E43">
            <v>5265</v>
          </cell>
        </row>
        <row r="44">
          <cell r="A44">
            <v>13</v>
          </cell>
          <cell r="B44" t="str">
            <v>Keramik Ukuran 20 x 25 Cm ( Putih )</v>
          </cell>
          <cell r="D44" t="str">
            <v>Bh</v>
          </cell>
          <cell r="E44">
            <v>2500</v>
          </cell>
        </row>
        <row r="45">
          <cell r="A45">
            <v>14</v>
          </cell>
          <cell r="B45" t="str">
            <v>Keramik Ukuran 20 x 20 Cm</v>
          </cell>
          <cell r="D45" t="str">
            <v>Bh</v>
          </cell>
          <cell r="E45">
            <v>2300</v>
          </cell>
        </row>
        <row r="46">
          <cell r="A46">
            <v>15</v>
          </cell>
          <cell r="B46" t="str">
            <v>Keramik Ukuran 30 x 30 Cm</v>
          </cell>
          <cell r="D46" t="str">
            <v>Bh</v>
          </cell>
          <cell r="E46">
            <v>4500</v>
          </cell>
        </row>
        <row r="47">
          <cell r="A47">
            <v>16</v>
          </cell>
          <cell r="B47" t="str">
            <v>Keramik Ukuran 40 x 40 Cm</v>
          </cell>
          <cell r="D47" t="str">
            <v>Bh</v>
          </cell>
          <cell r="E47">
            <v>7700</v>
          </cell>
        </row>
        <row r="48">
          <cell r="A48">
            <v>17</v>
          </cell>
          <cell r="B48" t="str">
            <v>Plint Keramik Ukuran 10 x 20 Cm</v>
          </cell>
          <cell r="D48" t="str">
            <v>Bh</v>
          </cell>
          <cell r="E48">
            <v>2900</v>
          </cell>
        </row>
        <row r="49">
          <cell r="A49">
            <v>18</v>
          </cell>
          <cell r="B49" t="str">
            <v>Kayu Kelas IV (Sangon/dll)</v>
          </cell>
          <cell r="D49" t="str">
            <v>M³</v>
          </cell>
          <cell r="E49">
            <v>2380400</v>
          </cell>
        </row>
        <row r="50">
          <cell r="A50">
            <v>19</v>
          </cell>
          <cell r="B50" t="str">
            <v>Kayu Kelas III (Borneo/dll)</v>
          </cell>
          <cell r="D50" t="str">
            <v>M³</v>
          </cell>
          <cell r="E50">
            <v>2691700</v>
          </cell>
        </row>
        <row r="51">
          <cell r="A51">
            <v>20</v>
          </cell>
          <cell r="B51" t="str">
            <v>Kayu Kelas II (Kamper/Kruing/dll)</v>
          </cell>
          <cell r="D51" t="str">
            <v>M³</v>
          </cell>
          <cell r="E51">
            <v>2962600</v>
          </cell>
        </row>
        <row r="52">
          <cell r="A52">
            <v>21</v>
          </cell>
          <cell r="B52" t="str">
            <v>Kayu Kelas I (Seumantok/Ulin/dll)</v>
          </cell>
          <cell r="D52" t="str">
            <v>M³</v>
          </cell>
          <cell r="E52">
            <v>3963600</v>
          </cell>
        </row>
        <row r="53">
          <cell r="A53">
            <v>22</v>
          </cell>
          <cell r="B53" t="str">
            <v>Plywood 3 Mm</v>
          </cell>
          <cell r="D53" t="str">
            <v>M2</v>
          </cell>
          <cell r="E53">
            <v>12500</v>
          </cell>
        </row>
        <row r="54">
          <cell r="A54">
            <v>23</v>
          </cell>
          <cell r="B54" t="str">
            <v>Plywood 3,4 Mm</v>
          </cell>
          <cell r="D54" t="str">
            <v>M2</v>
          </cell>
          <cell r="E54">
            <v>15800</v>
          </cell>
        </row>
        <row r="55">
          <cell r="A55">
            <v>24</v>
          </cell>
          <cell r="B55" t="str">
            <v>Asbes Ukuran 1 x 1 M1</v>
          </cell>
          <cell r="D55" t="str">
            <v>M2</v>
          </cell>
          <cell r="E55">
            <v>21500</v>
          </cell>
        </row>
        <row r="56">
          <cell r="A56">
            <v>25</v>
          </cell>
          <cell r="B56" t="str">
            <v>Les Sudut Profil Siku Lebar 5 Cm</v>
          </cell>
          <cell r="D56" t="str">
            <v>M¹</v>
          </cell>
          <cell r="E56">
            <v>4100</v>
          </cell>
        </row>
        <row r="57">
          <cell r="A57">
            <v>26</v>
          </cell>
          <cell r="B57" t="str">
            <v xml:space="preserve">Les Asbes Lebar 3 Cm </v>
          </cell>
          <cell r="D57" t="str">
            <v>M¹</v>
          </cell>
          <cell r="E57">
            <v>250</v>
          </cell>
        </row>
        <row r="58">
          <cell r="A58">
            <v>27</v>
          </cell>
          <cell r="B58" t="str">
            <v>Seng Plat Uk. 6 Kaki BJLS N0. 20</v>
          </cell>
          <cell r="D58" t="str">
            <v>Lbr</v>
          </cell>
          <cell r="E58">
            <v>35000</v>
          </cell>
        </row>
        <row r="59">
          <cell r="A59">
            <v>28</v>
          </cell>
          <cell r="B59" t="str">
            <v>Seng Gelombang Uk. 6 Kaki BJLS N0. 20</v>
          </cell>
          <cell r="D59" t="str">
            <v>M2</v>
          </cell>
          <cell r="E59">
            <v>32000</v>
          </cell>
        </row>
        <row r="60">
          <cell r="A60">
            <v>29</v>
          </cell>
          <cell r="B60" t="str">
            <v>Atap Genteng</v>
          </cell>
          <cell r="D60" t="str">
            <v>Lbr</v>
          </cell>
          <cell r="E60">
            <v>6175</v>
          </cell>
        </row>
        <row r="61">
          <cell r="A61">
            <v>30</v>
          </cell>
          <cell r="B61" t="str">
            <v>Rabung Atap Genteng</v>
          </cell>
          <cell r="D61" t="str">
            <v>Bh</v>
          </cell>
          <cell r="E61">
            <v>7085</v>
          </cell>
        </row>
        <row r="62">
          <cell r="A62">
            <v>31</v>
          </cell>
          <cell r="B62" t="str">
            <v>Paku Biasa</v>
          </cell>
          <cell r="D62" t="str">
            <v>Kg</v>
          </cell>
          <cell r="E62">
            <v>10000</v>
          </cell>
        </row>
        <row r="63">
          <cell r="A63">
            <v>32</v>
          </cell>
          <cell r="B63" t="str">
            <v>Paku Plywood / Asbes</v>
          </cell>
          <cell r="D63" t="str">
            <v>Kg</v>
          </cell>
          <cell r="E63">
            <v>12000</v>
          </cell>
        </row>
        <row r="64">
          <cell r="A64">
            <v>33</v>
          </cell>
          <cell r="B64" t="str">
            <v>Paku Seng BJLS RRT 1 3/4"</v>
          </cell>
          <cell r="D64" t="str">
            <v>Kg</v>
          </cell>
          <cell r="E64">
            <v>13750</v>
          </cell>
        </row>
        <row r="65">
          <cell r="A65">
            <v>34</v>
          </cell>
          <cell r="B65" t="str">
            <v>Besi Beton Polos</v>
          </cell>
          <cell r="D65" t="str">
            <v>Kg</v>
          </cell>
          <cell r="E65">
            <v>6500</v>
          </cell>
        </row>
        <row r="66">
          <cell r="A66">
            <v>35</v>
          </cell>
          <cell r="B66" t="str">
            <v>Kawat Ikat Beton</v>
          </cell>
          <cell r="D66" t="str">
            <v>Kg</v>
          </cell>
          <cell r="E66">
            <v>9950</v>
          </cell>
        </row>
        <row r="67">
          <cell r="A67">
            <v>36</v>
          </cell>
          <cell r="B67" t="str">
            <v>Kawat Bronjong 3 Mm</v>
          </cell>
          <cell r="D67" t="str">
            <v>Kg</v>
          </cell>
          <cell r="E67">
            <v>14200</v>
          </cell>
        </row>
        <row r="68">
          <cell r="A68">
            <v>37</v>
          </cell>
          <cell r="B68" t="str">
            <v xml:space="preserve">Water Proping </v>
          </cell>
          <cell r="D68" t="str">
            <v>Liter</v>
          </cell>
          <cell r="E68">
            <v>80488.2</v>
          </cell>
        </row>
        <row r="69">
          <cell r="A69">
            <v>38</v>
          </cell>
          <cell r="B69" t="str">
            <v>Plamir Tembok</v>
          </cell>
          <cell r="D69" t="str">
            <v>Kg</v>
          </cell>
          <cell r="E69">
            <v>18850</v>
          </cell>
        </row>
        <row r="70">
          <cell r="A70">
            <v>39</v>
          </cell>
          <cell r="B70" t="str">
            <v>Dempul Kayu</v>
          </cell>
          <cell r="D70" t="str">
            <v>Kg</v>
          </cell>
          <cell r="E70">
            <v>14500</v>
          </cell>
        </row>
        <row r="71">
          <cell r="A71">
            <v>40</v>
          </cell>
          <cell r="B71" t="str">
            <v>Cat Menie Kayu / Besi</v>
          </cell>
          <cell r="D71" t="str">
            <v>Kg</v>
          </cell>
          <cell r="E71">
            <v>19000</v>
          </cell>
        </row>
        <row r="72">
          <cell r="A72">
            <v>41</v>
          </cell>
          <cell r="B72" t="str">
            <v>Cat Dasar Kayu</v>
          </cell>
          <cell r="D72" t="str">
            <v>Kg</v>
          </cell>
          <cell r="E72">
            <v>23750</v>
          </cell>
        </row>
        <row r="73">
          <cell r="A73">
            <v>42</v>
          </cell>
          <cell r="B73" t="str">
            <v>Cat Tembok</v>
          </cell>
          <cell r="D73" t="str">
            <v>Kg</v>
          </cell>
          <cell r="E73">
            <v>26500</v>
          </cell>
        </row>
        <row r="74">
          <cell r="A74">
            <v>43</v>
          </cell>
          <cell r="B74" t="str">
            <v>Cat Kilat Kayu</v>
          </cell>
          <cell r="D74" t="str">
            <v>Kg</v>
          </cell>
          <cell r="E74">
            <v>36000</v>
          </cell>
        </row>
        <row r="75">
          <cell r="A75">
            <v>44</v>
          </cell>
          <cell r="B75" t="str">
            <v>Minyak Cat</v>
          </cell>
          <cell r="D75" t="str">
            <v>Kg</v>
          </cell>
          <cell r="E75">
            <v>13812.5</v>
          </cell>
        </row>
        <row r="76">
          <cell r="A76">
            <v>45</v>
          </cell>
          <cell r="B76" t="str">
            <v>Residu</v>
          </cell>
          <cell r="D76" t="str">
            <v>Kg</v>
          </cell>
          <cell r="E76">
            <v>7000</v>
          </cell>
        </row>
        <row r="77">
          <cell r="A77">
            <v>46</v>
          </cell>
          <cell r="B77" t="str">
            <v>Kertas Amplas</v>
          </cell>
          <cell r="D77" t="str">
            <v>Lbr</v>
          </cell>
          <cell r="E77">
            <v>2000</v>
          </cell>
        </row>
        <row r="78">
          <cell r="A78">
            <v>47</v>
          </cell>
          <cell r="B78" t="str">
            <v>Hak Angin</v>
          </cell>
          <cell r="D78" t="str">
            <v>Set</v>
          </cell>
          <cell r="E78">
            <v>4875</v>
          </cell>
        </row>
        <row r="79">
          <cell r="A79">
            <v>48</v>
          </cell>
          <cell r="B79" t="str">
            <v>Engsel Cabut</v>
          </cell>
          <cell r="D79" t="str">
            <v>Set</v>
          </cell>
          <cell r="E79">
            <v>4000</v>
          </cell>
        </row>
        <row r="80">
          <cell r="A80">
            <v>49</v>
          </cell>
          <cell r="B80" t="str">
            <v>Engsel Biasa</v>
          </cell>
          <cell r="D80" t="str">
            <v>Set</v>
          </cell>
          <cell r="E80">
            <v>5000</v>
          </cell>
        </row>
        <row r="81">
          <cell r="A81">
            <v>50</v>
          </cell>
          <cell r="B81" t="str">
            <v>Plastik Untuk Bekisting</v>
          </cell>
          <cell r="D81" t="str">
            <v>M2</v>
          </cell>
          <cell r="E81">
            <v>5153.2</v>
          </cell>
        </row>
        <row r="82">
          <cell r="A82">
            <v>51</v>
          </cell>
          <cell r="B82" t="str">
            <v>Alat Bantu</v>
          </cell>
          <cell r="D82" t="str">
            <v>Set</v>
          </cell>
          <cell r="E82">
            <v>47500</v>
          </cell>
        </row>
        <row r="83">
          <cell r="A83">
            <v>52</v>
          </cell>
          <cell r="B83" t="str">
            <v>Clam Besi Pengikat Pipa</v>
          </cell>
          <cell r="D83" t="str">
            <v>Bh</v>
          </cell>
          <cell r="E83">
            <v>97500</v>
          </cell>
        </row>
        <row r="84">
          <cell r="A84">
            <v>53</v>
          </cell>
          <cell r="B84" t="str">
            <v>Kawat Duri</v>
          </cell>
          <cell r="D84" t="str">
            <v>Kg</v>
          </cell>
          <cell r="E84">
            <v>7500</v>
          </cell>
        </row>
        <row r="85">
          <cell r="A85">
            <v>54</v>
          </cell>
          <cell r="B85" t="str">
            <v>Besi Siku 40. 40. 4 Panjang 6 M</v>
          </cell>
          <cell r="D85" t="str">
            <v>M¹</v>
          </cell>
          <cell r="E85">
            <v>7758</v>
          </cell>
        </row>
        <row r="86">
          <cell r="A86">
            <v>55</v>
          </cell>
          <cell r="B86" t="str">
            <v>Besi INP 24 Cm</v>
          </cell>
          <cell r="D86" t="str">
            <v>M¹</v>
          </cell>
          <cell r="E86">
            <v>525000</v>
          </cell>
        </row>
        <row r="87">
          <cell r="A87">
            <v>56</v>
          </cell>
          <cell r="B87" t="str">
            <v>Kayu Untuk Perancah</v>
          </cell>
          <cell r="D87" t="str">
            <v>Batang</v>
          </cell>
          <cell r="E87">
            <v>4500</v>
          </cell>
        </row>
        <row r="88">
          <cell r="A88">
            <v>57</v>
          </cell>
          <cell r="B88" t="str">
            <v>Papan Bekisting</v>
          </cell>
          <cell r="D88" t="str">
            <v>M2</v>
          </cell>
          <cell r="E88">
            <v>29150</v>
          </cell>
        </row>
        <row r="90">
          <cell r="A90" t="str">
            <v>II. BAHAN 2</v>
          </cell>
        </row>
        <row r="91">
          <cell r="A91">
            <v>1</v>
          </cell>
          <cell r="B91" t="str">
            <v>Air Valve / Air Release CI Ø   2"</v>
          </cell>
          <cell r="D91" t="str">
            <v>Buah</v>
          </cell>
          <cell r="E91">
            <v>1500000</v>
          </cell>
        </row>
        <row r="92">
          <cell r="A92">
            <v>2</v>
          </cell>
          <cell r="B92" t="str">
            <v>Air Valve / Air Release CI Ø   3"</v>
          </cell>
          <cell r="D92" t="str">
            <v>Buah</v>
          </cell>
          <cell r="E92">
            <v>3125000</v>
          </cell>
        </row>
        <row r="93">
          <cell r="A93">
            <v>3</v>
          </cell>
          <cell r="B93" t="str">
            <v>Air Valve / Air Release CI Ø   4"</v>
          </cell>
          <cell r="D93" t="str">
            <v>Buah</v>
          </cell>
          <cell r="E93">
            <v>4275557</v>
          </cell>
        </row>
        <row r="94">
          <cell r="A94">
            <v>4</v>
          </cell>
          <cell r="B94" t="str">
            <v>Air Valve / Air Release CI Ø   6"</v>
          </cell>
          <cell r="D94" t="str">
            <v>Buah</v>
          </cell>
          <cell r="E94">
            <v>6989697</v>
          </cell>
        </row>
        <row r="95">
          <cell r="A95">
            <v>5</v>
          </cell>
          <cell r="B95" t="str">
            <v>Long Bend Socket PVC Ø   2" x 45°</v>
          </cell>
          <cell r="D95" t="str">
            <v>Buah</v>
          </cell>
          <cell r="E95">
            <v>26267</v>
          </cell>
          <cell r="J95">
            <v>26267</v>
          </cell>
        </row>
        <row r="96">
          <cell r="A96">
            <v>6</v>
          </cell>
          <cell r="B96" t="str">
            <v>Long Bend Socket PVC Ø   2" x 90°</v>
          </cell>
          <cell r="D96" t="str">
            <v>Buah</v>
          </cell>
          <cell r="E96">
            <v>22910</v>
          </cell>
          <cell r="J96">
            <v>22910</v>
          </cell>
        </row>
        <row r="97">
          <cell r="A97">
            <v>7</v>
          </cell>
          <cell r="B97" t="str">
            <v>Long Bend Socket PVC Ø   3" x 45°</v>
          </cell>
          <cell r="D97" t="str">
            <v>Buah</v>
          </cell>
          <cell r="E97">
            <v>53405</v>
          </cell>
          <cell r="J97">
            <v>53405</v>
          </cell>
        </row>
        <row r="98">
          <cell r="A98">
            <v>8</v>
          </cell>
          <cell r="B98" t="str">
            <v>Long Bend Socket PVC Ø   6" x 45°</v>
          </cell>
          <cell r="D98" t="str">
            <v>Buah</v>
          </cell>
          <cell r="E98">
            <v>83875</v>
          </cell>
          <cell r="J98">
            <v>83875</v>
          </cell>
        </row>
        <row r="99">
          <cell r="A99">
            <v>9</v>
          </cell>
          <cell r="B99" t="str">
            <v>Long Bend Socket PVC Ø   3" x 90°</v>
          </cell>
          <cell r="D99" t="str">
            <v>Buah</v>
          </cell>
          <cell r="E99">
            <v>186453</v>
          </cell>
          <cell r="J99">
            <v>186453</v>
          </cell>
        </row>
        <row r="100">
          <cell r="A100">
            <v>10</v>
          </cell>
          <cell r="B100" t="str">
            <v>Long Bend Socket PVC Ø   4" x 90°</v>
          </cell>
          <cell r="D100" t="str">
            <v>Buah</v>
          </cell>
          <cell r="E100">
            <v>91223</v>
          </cell>
          <cell r="J100">
            <v>91223</v>
          </cell>
        </row>
        <row r="101">
          <cell r="A101">
            <v>11</v>
          </cell>
          <cell r="B101" t="str">
            <v>Long Bend Socket PVC Ø   8" x 45°</v>
          </cell>
          <cell r="D101" t="str">
            <v>Buah</v>
          </cell>
          <cell r="E101">
            <v>346345</v>
          </cell>
          <cell r="J101">
            <v>346345</v>
          </cell>
        </row>
        <row r="102">
          <cell r="A102">
            <v>12</v>
          </cell>
          <cell r="B102" t="str">
            <v>Long Bend Socket PVC Ø   8" x 90°</v>
          </cell>
          <cell r="D102" t="str">
            <v>Buah</v>
          </cell>
          <cell r="E102">
            <v>407971</v>
          </cell>
          <cell r="J102">
            <v>407971</v>
          </cell>
        </row>
        <row r="103">
          <cell r="A103">
            <v>13</v>
          </cell>
          <cell r="B103" t="str">
            <v>Cap / Dop PVC SCJ Ø   1"</v>
          </cell>
          <cell r="D103" t="str">
            <v>Buah</v>
          </cell>
          <cell r="E103">
            <v>10000</v>
          </cell>
        </row>
        <row r="104">
          <cell r="A104">
            <v>14</v>
          </cell>
          <cell r="B104" t="str">
            <v>Cap / Dop PVC SCJ Ø   2"</v>
          </cell>
          <cell r="D104" t="str">
            <v>Buah</v>
          </cell>
          <cell r="E104">
            <v>13104</v>
          </cell>
        </row>
        <row r="105">
          <cell r="A105">
            <v>15</v>
          </cell>
          <cell r="B105" t="str">
            <v>Cap / Dop PVC SCJ Ø   3"</v>
          </cell>
          <cell r="D105" t="str">
            <v>Buah</v>
          </cell>
          <cell r="E105">
            <v>23248</v>
          </cell>
        </row>
        <row r="106">
          <cell r="A106">
            <v>16</v>
          </cell>
          <cell r="B106" t="str">
            <v>Cap / Dop PVC SCJ Ø   4"</v>
          </cell>
          <cell r="D106" t="str">
            <v>Buah</v>
          </cell>
          <cell r="E106">
            <v>57216</v>
          </cell>
        </row>
        <row r="107">
          <cell r="A107">
            <v>17</v>
          </cell>
          <cell r="B107" t="str">
            <v>Cap / Dop PVC SCJ Ø   6"</v>
          </cell>
          <cell r="D107" t="str">
            <v>Buah</v>
          </cell>
          <cell r="E107">
            <v>139782</v>
          </cell>
        </row>
        <row r="108">
          <cell r="A108">
            <v>18</v>
          </cell>
          <cell r="B108" t="str">
            <v>Cap / Dop PVC SCJ Ø   8"</v>
          </cell>
          <cell r="D108" t="str">
            <v>Buah</v>
          </cell>
          <cell r="E108">
            <v>298200</v>
          </cell>
        </row>
        <row r="109">
          <cell r="A109">
            <v>19</v>
          </cell>
          <cell r="B109" t="str">
            <v>Cap / Dop GIP Ø    ½"</v>
          </cell>
          <cell r="D109" t="str">
            <v>Buah</v>
          </cell>
          <cell r="E109">
            <v>21340</v>
          </cell>
        </row>
        <row r="110">
          <cell r="A110">
            <v>20</v>
          </cell>
          <cell r="B110" t="str">
            <v>Cap / Dop GIP Ø   1"</v>
          </cell>
          <cell r="D110" t="str">
            <v>Buah</v>
          </cell>
          <cell r="E110">
            <v>45786</v>
          </cell>
        </row>
        <row r="111">
          <cell r="A111">
            <v>21</v>
          </cell>
          <cell r="B111" t="str">
            <v>Cap / Dop GIP Ø   2"</v>
          </cell>
          <cell r="D111" t="str">
            <v>Buah</v>
          </cell>
          <cell r="E111">
            <v>0</v>
          </cell>
        </row>
        <row r="112">
          <cell r="A112">
            <v>22</v>
          </cell>
          <cell r="B112" t="str">
            <v>Cap / Dop GIP Ø   3"</v>
          </cell>
          <cell r="D112" t="str">
            <v>Buah</v>
          </cell>
          <cell r="E112">
            <v>0</v>
          </cell>
        </row>
        <row r="113">
          <cell r="A113">
            <v>23</v>
          </cell>
          <cell r="B113" t="str">
            <v>Clam Sadle PVC Ø 2 x ¾"</v>
          </cell>
          <cell r="D113" t="str">
            <v>Buah</v>
          </cell>
          <cell r="E113">
            <v>15000</v>
          </cell>
        </row>
        <row r="114">
          <cell r="A114">
            <v>24</v>
          </cell>
          <cell r="B114" t="str">
            <v>Double Socket PVC Ø   2"</v>
          </cell>
          <cell r="D114" t="str">
            <v>Buah</v>
          </cell>
          <cell r="E114">
            <v>8202</v>
          </cell>
        </row>
        <row r="115">
          <cell r="A115">
            <v>25</v>
          </cell>
          <cell r="B115" t="str">
            <v>Double Socket PVC Ø   3"</v>
          </cell>
          <cell r="D115" t="str">
            <v>Buah</v>
          </cell>
          <cell r="E115">
            <v>16722</v>
          </cell>
        </row>
        <row r="116">
          <cell r="A116">
            <v>26</v>
          </cell>
          <cell r="B116" t="str">
            <v>Double Socket PVC Ø   4"</v>
          </cell>
          <cell r="D116" t="str">
            <v>Buah</v>
          </cell>
          <cell r="E116">
            <v>23112</v>
          </cell>
        </row>
        <row r="117">
          <cell r="A117">
            <v>27</v>
          </cell>
          <cell r="B117" t="str">
            <v>Double Socket PVC Ø   6"</v>
          </cell>
          <cell r="D117" t="str">
            <v>Buah</v>
          </cell>
          <cell r="E117">
            <v>50286</v>
          </cell>
        </row>
        <row r="118">
          <cell r="A118">
            <v>28</v>
          </cell>
          <cell r="B118" t="str">
            <v>Double Naple GIP Ø ¾"</v>
          </cell>
          <cell r="D118" t="str">
            <v>Buah</v>
          </cell>
          <cell r="E118">
            <v>5000</v>
          </cell>
        </row>
        <row r="119">
          <cell r="A119">
            <v>29</v>
          </cell>
          <cell r="B119" t="str">
            <v>Double Naple GIP Ø ½"</v>
          </cell>
          <cell r="D119" t="str">
            <v>Buah</v>
          </cell>
          <cell r="E119">
            <v>4000</v>
          </cell>
        </row>
        <row r="120">
          <cell r="A120">
            <v>30</v>
          </cell>
          <cell r="B120" t="str">
            <v>Elbow GIP Ø   ½" x 90°</v>
          </cell>
          <cell r="D120" t="str">
            <v>Buah</v>
          </cell>
          <cell r="E120">
            <v>21593</v>
          </cell>
        </row>
        <row r="121">
          <cell r="A121">
            <v>31</v>
          </cell>
          <cell r="B121" t="str">
            <v>Elbow GIP Ø   ¾" x 90°</v>
          </cell>
          <cell r="D121" t="str">
            <v>Buah</v>
          </cell>
          <cell r="E121">
            <v>25597</v>
          </cell>
        </row>
        <row r="122">
          <cell r="A122">
            <v>32</v>
          </cell>
          <cell r="B122" t="str">
            <v>Elbow GIP Ø    1" x 90°</v>
          </cell>
          <cell r="D122" t="str">
            <v>Buah</v>
          </cell>
          <cell r="E122">
            <v>28457</v>
          </cell>
        </row>
        <row r="123">
          <cell r="A123">
            <v>33</v>
          </cell>
          <cell r="B123" t="str">
            <v>Elbow GIP Ø    2" x 90°</v>
          </cell>
          <cell r="D123" t="str">
            <v>Buah</v>
          </cell>
          <cell r="E123">
            <v>32747</v>
          </cell>
        </row>
        <row r="124">
          <cell r="A124">
            <v>34</v>
          </cell>
          <cell r="B124" t="str">
            <v>Elbow GIP Ø    3" x 90°</v>
          </cell>
          <cell r="D124" t="str">
            <v>Buah</v>
          </cell>
          <cell r="E124">
            <v>36894</v>
          </cell>
        </row>
        <row r="125">
          <cell r="A125">
            <v>35</v>
          </cell>
          <cell r="B125" t="str">
            <v>Elbow PVC Ø   ½" x 90°</v>
          </cell>
          <cell r="D125" t="str">
            <v>Buah</v>
          </cell>
          <cell r="E125">
            <v>34892</v>
          </cell>
        </row>
        <row r="126">
          <cell r="A126">
            <v>36</v>
          </cell>
          <cell r="B126" t="str">
            <v>Elbow PVC Ø   ¾" x 90°</v>
          </cell>
          <cell r="D126" t="str">
            <v>Buah</v>
          </cell>
          <cell r="E126">
            <v>37097</v>
          </cell>
        </row>
        <row r="127">
          <cell r="A127">
            <v>37</v>
          </cell>
          <cell r="B127" t="str">
            <v>Elbow PVC Ø    1" x 90°</v>
          </cell>
          <cell r="D127" t="str">
            <v>Buah</v>
          </cell>
          <cell r="E127">
            <v>39325</v>
          </cell>
        </row>
        <row r="128">
          <cell r="A128">
            <v>38</v>
          </cell>
          <cell r="B128" t="str">
            <v>Elbow PVC Ø    2" x 90°</v>
          </cell>
          <cell r="D128" t="str">
            <v>Buah</v>
          </cell>
          <cell r="E128">
            <v>40469</v>
          </cell>
        </row>
        <row r="129">
          <cell r="A129">
            <v>39</v>
          </cell>
          <cell r="B129" t="str">
            <v>Elbow PVC Ø    3" x 90°</v>
          </cell>
          <cell r="D129" t="str">
            <v>Buah</v>
          </cell>
          <cell r="E129">
            <v>41327</v>
          </cell>
        </row>
        <row r="130">
          <cell r="A130">
            <v>40</v>
          </cell>
          <cell r="B130" t="str">
            <v>Elbow PVC Ø    4" x 90°</v>
          </cell>
          <cell r="D130" t="str">
            <v>Buah</v>
          </cell>
          <cell r="E130">
            <v>42185</v>
          </cell>
        </row>
        <row r="131">
          <cell r="A131">
            <v>41</v>
          </cell>
          <cell r="B131" t="str">
            <v>Elbow PVC Ø    6" x 90°</v>
          </cell>
          <cell r="D131" t="str">
            <v>Buah</v>
          </cell>
          <cell r="E131">
            <v>229100</v>
          </cell>
        </row>
        <row r="132">
          <cell r="A132">
            <v>42</v>
          </cell>
          <cell r="B132" t="str">
            <v>Elbow PVC Ø    8" x 90°</v>
          </cell>
          <cell r="D132" t="str">
            <v>Buah</v>
          </cell>
          <cell r="E132">
            <v>329000</v>
          </cell>
        </row>
        <row r="133">
          <cell r="A133">
            <v>43</v>
          </cell>
          <cell r="B133" t="str">
            <v>Flange Socket PVC Ø   ¾"</v>
          </cell>
          <cell r="D133" t="str">
            <v>Buah</v>
          </cell>
          <cell r="E133">
            <v>50000</v>
          </cell>
        </row>
        <row r="134">
          <cell r="A134">
            <v>44</v>
          </cell>
          <cell r="B134" t="str">
            <v>Flange Socket PVC Ø   2"</v>
          </cell>
          <cell r="D134" t="str">
            <v>Buah</v>
          </cell>
          <cell r="E134">
            <v>93779</v>
          </cell>
          <cell r="J134">
            <v>93779</v>
          </cell>
        </row>
        <row r="135">
          <cell r="A135">
            <v>45</v>
          </cell>
          <cell r="B135" t="str">
            <v>Flange Socket PVC Ø   3"</v>
          </cell>
          <cell r="D135" t="str">
            <v>Buah</v>
          </cell>
          <cell r="E135">
            <v>129351</v>
          </cell>
          <cell r="J135">
            <v>129351</v>
          </cell>
        </row>
        <row r="136">
          <cell r="A136">
            <v>46</v>
          </cell>
          <cell r="B136" t="str">
            <v>Flange Socket PVC Ø   4"</v>
          </cell>
          <cell r="D136" t="str">
            <v>Buah</v>
          </cell>
          <cell r="E136">
            <v>166442</v>
          </cell>
          <cell r="J136">
            <v>166442</v>
          </cell>
        </row>
        <row r="137">
          <cell r="A137">
            <v>47</v>
          </cell>
          <cell r="B137" t="str">
            <v>Flange Socket PVC Ø   6"</v>
          </cell>
          <cell r="D137" t="str">
            <v>Buah</v>
          </cell>
          <cell r="E137">
            <v>312790</v>
          </cell>
          <cell r="J137">
            <v>312790</v>
          </cell>
        </row>
        <row r="138">
          <cell r="A138">
            <v>48</v>
          </cell>
          <cell r="B138" t="str">
            <v>Flange Socket PVC Ø   8"</v>
          </cell>
          <cell r="D138" t="str">
            <v>Buah</v>
          </cell>
          <cell r="E138">
            <v>506491</v>
          </cell>
          <cell r="J138">
            <v>506491</v>
          </cell>
        </row>
        <row r="139">
          <cell r="A139">
            <v>49</v>
          </cell>
          <cell r="B139" t="str">
            <v>Flange Socket PVC Ø 10"</v>
          </cell>
          <cell r="D139" t="str">
            <v>Buah</v>
          </cell>
          <cell r="E139">
            <v>773028</v>
          </cell>
        </row>
        <row r="140">
          <cell r="A140">
            <v>50</v>
          </cell>
          <cell r="B140" t="str">
            <v>Flange Socket GIP Ø 4"</v>
          </cell>
          <cell r="D140" t="str">
            <v>Buah</v>
          </cell>
          <cell r="E140">
            <v>105375</v>
          </cell>
        </row>
        <row r="141">
          <cell r="A141">
            <v>51</v>
          </cell>
          <cell r="B141" t="str">
            <v>Gate Valve CI Ø   2"</v>
          </cell>
          <cell r="D141" t="str">
            <v>Buah</v>
          </cell>
          <cell r="E141">
            <v>836378</v>
          </cell>
        </row>
        <row r="142">
          <cell r="A142">
            <v>52</v>
          </cell>
          <cell r="B142" t="str">
            <v>Gate Valve CI Ø   3"</v>
          </cell>
          <cell r="D142" t="str">
            <v>Buah</v>
          </cell>
          <cell r="E142">
            <v>1159844</v>
          </cell>
        </row>
        <row r="143">
          <cell r="A143">
            <v>53</v>
          </cell>
          <cell r="B143" t="str">
            <v>Gate Valve CI Ø   4"</v>
          </cell>
          <cell r="D143" t="str">
            <v>Buah</v>
          </cell>
          <cell r="E143">
            <v>1449848</v>
          </cell>
        </row>
        <row r="144">
          <cell r="A144">
            <v>54</v>
          </cell>
          <cell r="B144" t="str">
            <v>Gate Valve CI Ø   6"</v>
          </cell>
          <cell r="D144" t="str">
            <v>Buah</v>
          </cell>
          <cell r="E144">
            <v>2598710</v>
          </cell>
        </row>
        <row r="145">
          <cell r="A145">
            <v>55</v>
          </cell>
          <cell r="B145" t="str">
            <v>Gate Valve CI Ø   8"</v>
          </cell>
          <cell r="D145" t="str">
            <v>Buah</v>
          </cell>
          <cell r="E145">
            <v>4684508</v>
          </cell>
        </row>
        <row r="146">
          <cell r="A146">
            <v>56</v>
          </cell>
          <cell r="B146" t="str">
            <v>Gate Valve CI Ø 10"</v>
          </cell>
          <cell r="D146" t="str">
            <v>Buah</v>
          </cell>
          <cell r="E146">
            <v>5978372</v>
          </cell>
        </row>
        <row r="147">
          <cell r="A147">
            <v>57</v>
          </cell>
          <cell r="B147" t="str">
            <v>Gasket Gate Valve CI Ø   2"</v>
          </cell>
          <cell r="D147" t="str">
            <v>Buah</v>
          </cell>
          <cell r="E147">
            <v>26598</v>
          </cell>
        </row>
        <row r="148">
          <cell r="A148">
            <v>58</v>
          </cell>
          <cell r="B148" t="str">
            <v>Gasket Gate Valve CI Ø   3"</v>
          </cell>
          <cell r="D148" t="str">
            <v>Buah</v>
          </cell>
          <cell r="E148">
            <v>37752</v>
          </cell>
        </row>
        <row r="149">
          <cell r="A149">
            <v>59</v>
          </cell>
          <cell r="B149" t="str">
            <v>Gasket Gate Valve CI Ø   4"</v>
          </cell>
          <cell r="D149" t="str">
            <v>Buah</v>
          </cell>
          <cell r="E149">
            <v>48906</v>
          </cell>
        </row>
        <row r="150">
          <cell r="A150">
            <v>60</v>
          </cell>
          <cell r="B150" t="str">
            <v>Gasket Gate Valve CI Ø   6"</v>
          </cell>
          <cell r="D150" t="str">
            <v>Buah</v>
          </cell>
          <cell r="E150">
            <v>57829</v>
          </cell>
        </row>
        <row r="151">
          <cell r="A151">
            <v>61</v>
          </cell>
          <cell r="B151" t="str">
            <v>Gasket Gate Valve CI Ø   8"</v>
          </cell>
          <cell r="D151" t="str">
            <v>Buah</v>
          </cell>
          <cell r="E151">
            <v>80137</v>
          </cell>
        </row>
        <row r="152">
          <cell r="A152">
            <v>62</v>
          </cell>
          <cell r="B152" t="str">
            <v>Krant Air   ½"</v>
          </cell>
          <cell r="D152" t="str">
            <v>Buah</v>
          </cell>
          <cell r="E152">
            <v>15000</v>
          </cell>
        </row>
        <row r="153">
          <cell r="A153">
            <v>63</v>
          </cell>
          <cell r="B153" t="str">
            <v>Krant Air   ¾"</v>
          </cell>
          <cell r="D153" t="str">
            <v>Buah</v>
          </cell>
          <cell r="E153">
            <v>20000</v>
          </cell>
        </row>
        <row r="154">
          <cell r="A154">
            <v>64</v>
          </cell>
          <cell r="B154" t="str">
            <v>Krant Air    1"</v>
          </cell>
          <cell r="D154" t="str">
            <v>Buah</v>
          </cell>
          <cell r="E154">
            <v>25000</v>
          </cell>
        </row>
        <row r="155">
          <cell r="A155">
            <v>65</v>
          </cell>
          <cell r="B155" t="str">
            <v>Lem PVC Isarplas @ 400 Gr</v>
          </cell>
          <cell r="D155" t="str">
            <v>Kaleng</v>
          </cell>
          <cell r="E155">
            <v>28000</v>
          </cell>
        </row>
        <row r="156">
          <cell r="A156">
            <v>66</v>
          </cell>
          <cell r="B156" t="str">
            <v>Lem PVC Isarplas</v>
          </cell>
          <cell r="D156" t="str">
            <v>Cub</v>
          </cell>
          <cell r="E156">
            <v>7000</v>
          </cell>
        </row>
        <row r="157">
          <cell r="A157">
            <v>67</v>
          </cell>
          <cell r="B157" t="str">
            <v>Sealtipe</v>
          </cell>
          <cell r="D157" t="str">
            <v>Buah</v>
          </cell>
          <cell r="E157">
            <v>1500</v>
          </cell>
        </row>
        <row r="158">
          <cell r="A158">
            <v>68</v>
          </cell>
          <cell r="B158" t="str">
            <v>Pompa Centrifugal Kapasitas 2,5 l /det</v>
          </cell>
          <cell r="D158" t="str">
            <v>Unit</v>
          </cell>
          <cell r="E158">
            <v>0</v>
          </cell>
        </row>
        <row r="159">
          <cell r="A159">
            <v>69</v>
          </cell>
          <cell r="B159" t="str">
            <v>Pipa GIP Ø   ½"</v>
          </cell>
          <cell r="D159" t="str">
            <v>M¹</v>
          </cell>
          <cell r="E159">
            <v>21258</v>
          </cell>
        </row>
        <row r="160">
          <cell r="A160">
            <v>70</v>
          </cell>
          <cell r="B160" t="str">
            <v>Pipa GIP Ø   ¾"</v>
          </cell>
          <cell r="D160" t="str">
            <v>M¹</v>
          </cell>
          <cell r="E160">
            <v>24402</v>
          </cell>
        </row>
        <row r="161">
          <cell r="A161">
            <v>71</v>
          </cell>
          <cell r="B161" t="str">
            <v>Pipa GIP Ø   1"</v>
          </cell>
          <cell r="D161" t="str">
            <v>M¹</v>
          </cell>
          <cell r="E161">
            <v>35890</v>
          </cell>
          <cell r="F161">
            <v>35944</v>
          </cell>
        </row>
        <row r="162">
          <cell r="A162">
            <v>72</v>
          </cell>
          <cell r="B162" t="str">
            <v>Pipa GIP Ø   1½"</v>
          </cell>
          <cell r="D162" t="str">
            <v>M¹</v>
          </cell>
          <cell r="E162">
            <v>53862</v>
          </cell>
        </row>
        <row r="163">
          <cell r="A163">
            <v>73</v>
          </cell>
          <cell r="B163" t="str">
            <v>Pipa GIP Ø   2"</v>
          </cell>
          <cell r="D163" t="str">
            <v>M¹</v>
          </cell>
          <cell r="E163">
            <v>71834</v>
          </cell>
          <cell r="F163">
            <v>17972</v>
          </cell>
        </row>
        <row r="164">
          <cell r="A164">
            <v>74</v>
          </cell>
          <cell r="B164" t="str">
            <v>Pipa GIP Ø   3"</v>
          </cell>
          <cell r="D164" t="str">
            <v>M¹</v>
          </cell>
          <cell r="E164">
            <v>116319</v>
          </cell>
        </row>
        <row r="165">
          <cell r="A165">
            <v>75</v>
          </cell>
          <cell r="B165" t="str">
            <v>Pipa GIP Ø   4"</v>
          </cell>
          <cell r="D165" t="str">
            <v>M¹</v>
          </cell>
          <cell r="E165">
            <v>130309</v>
          </cell>
          <cell r="G165">
            <v>53862</v>
          </cell>
        </row>
        <row r="166">
          <cell r="A166">
            <v>76</v>
          </cell>
          <cell r="B166" t="str">
            <v>Pipa GIP Ø   6"</v>
          </cell>
          <cell r="D166" t="str">
            <v>M¹</v>
          </cell>
          <cell r="E166">
            <v>333359</v>
          </cell>
        </row>
        <row r="167">
          <cell r="A167">
            <v>77</v>
          </cell>
          <cell r="B167" t="str">
            <v>Pipa GIP Ø   8"</v>
          </cell>
          <cell r="D167" t="str">
            <v>M¹</v>
          </cell>
          <cell r="E167">
            <v>484922</v>
          </cell>
        </row>
        <row r="168">
          <cell r="A168">
            <v>78</v>
          </cell>
          <cell r="B168" t="str">
            <v>Pipa Leiding ½"</v>
          </cell>
          <cell r="D168" t="str">
            <v>Batang</v>
          </cell>
          <cell r="E168">
            <v>67800</v>
          </cell>
        </row>
        <row r="169">
          <cell r="A169">
            <v>79</v>
          </cell>
          <cell r="B169" t="str">
            <v>Pipa Leiding ¾"</v>
          </cell>
          <cell r="D169" t="str">
            <v>Batang</v>
          </cell>
          <cell r="E169">
            <v>90400</v>
          </cell>
        </row>
        <row r="170">
          <cell r="A170">
            <v>80</v>
          </cell>
          <cell r="B170" t="str">
            <v>Pipa Leiding 1"</v>
          </cell>
          <cell r="D170" t="str">
            <v>Batang</v>
          </cell>
          <cell r="E170">
            <v>119200</v>
          </cell>
        </row>
        <row r="171">
          <cell r="A171">
            <v>81</v>
          </cell>
          <cell r="B171" t="str">
            <v>Pipa Leiding 1½"</v>
          </cell>
          <cell r="D171" t="str">
            <v>M¹</v>
          </cell>
          <cell r="E171">
            <v>226500</v>
          </cell>
          <cell r="F171" t="str">
            <v>Batang</v>
          </cell>
          <cell r="G171">
            <v>5.8</v>
          </cell>
        </row>
        <row r="172">
          <cell r="A172">
            <v>82</v>
          </cell>
          <cell r="B172" t="str">
            <v>Pipa PVC  Seri S - 12,5 SCJ Ø   ½"</v>
          </cell>
          <cell r="D172" t="str">
            <v>M¹</v>
          </cell>
          <cell r="E172">
            <v>3500</v>
          </cell>
          <cell r="H172" t="str">
            <v>H. BM</v>
          </cell>
          <cell r="J172" t="str">
            <v>PT. JASARI</v>
          </cell>
        </row>
        <row r="173">
          <cell r="A173">
            <v>83</v>
          </cell>
          <cell r="B173" t="str">
            <v>Pipa PVC  Seri S - 12,5 SCJ Ø   ¾"</v>
          </cell>
          <cell r="D173" t="str">
            <v>M¹</v>
          </cell>
          <cell r="E173">
            <v>6900</v>
          </cell>
        </row>
        <row r="174">
          <cell r="A174">
            <v>84</v>
          </cell>
          <cell r="B174" t="str">
            <v>Pipa PVC  Seri S - 12,5 SCJ Ø 1"</v>
          </cell>
          <cell r="D174" t="str">
            <v>M¹</v>
          </cell>
          <cell r="E174">
            <v>4700</v>
          </cell>
          <cell r="G174" t="str">
            <v xml:space="preserve"> </v>
          </cell>
          <cell r="I174">
            <v>6</v>
          </cell>
        </row>
        <row r="175">
          <cell r="A175">
            <v>85</v>
          </cell>
          <cell r="B175" t="str">
            <v>Pipa PVC  Seri S - 12,5 SCJ Ø  1½"</v>
          </cell>
          <cell r="D175" t="str">
            <v>M¹</v>
          </cell>
          <cell r="E175">
            <v>6516.666666666667</v>
          </cell>
          <cell r="G175">
            <v>9390</v>
          </cell>
          <cell r="H175">
            <v>6516.666666666667</v>
          </cell>
          <cell r="I175">
            <v>39100</v>
          </cell>
        </row>
        <row r="176">
          <cell r="A176">
            <v>86</v>
          </cell>
          <cell r="B176" t="str">
            <v>Pipa PVC  Seri S - 12,5 SCJ Ø  2"</v>
          </cell>
          <cell r="D176" t="str">
            <v>M¹</v>
          </cell>
          <cell r="E176">
            <v>12905.3</v>
          </cell>
          <cell r="G176">
            <v>15576</v>
          </cell>
          <cell r="H176">
            <v>12550</v>
          </cell>
          <cell r="I176">
            <v>75300</v>
          </cell>
          <cell r="J176">
            <v>12905.3</v>
          </cell>
        </row>
        <row r="177">
          <cell r="A177">
            <v>87</v>
          </cell>
          <cell r="B177" t="str">
            <v>Pipa PVC  Seri S - 12,5 SCJ Ø  2½"</v>
          </cell>
          <cell r="D177" t="str">
            <v>M¹</v>
          </cell>
          <cell r="E177">
            <v>18619</v>
          </cell>
          <cell r="G177">
            <v>21120</v>
          </cell>
          <cell r="H177">
            <v>14120</v>
          </cell>
          <cell r="J177">
            <v>18619</v>
          </cell>
        </row>
        <row r="178">
          <cell r="A178">
            <v>88</v>
          </cell>
          <cell r="B178" t="str">
            <v>Pipa PVC  Seri S - 12,5 SCJ Ø  3"</v>
          </cell>
          <cell r="D178" t="str">
            <v>M¹</v>
          </cell>
          <cell r="E178">
            <v>25658.6</v>
          </cell>
          <cell r="G178">
            <v>31032</v>
          </cell>
          <cell r="H178">
            <v>17066.666666666668</v>
          </cell>
          <cell r="I178">
            <v>102400</v>
          </cell>
          <cell r="J178">
            <v>25658.6</v>
          </cell>
        </row>
        <row r="179">
          <cell r="A179">
            <v>89</v>
          </cell>
          <cell r="B179" t="str">
            <v>Pipa PVC  Seri S - 12,5 SCJ Ø  4"</v>
          </cell>
          <cell r="D179" t="str">
            <v>M¹</v>
          </cell>
          <cell r="E179">
            <v>38964</v>
          </cell>
          <cell r="G179">
            <v>46998</v>
          </cell>
          <cell r="H179">
            <v>29533.333333333332</v>
          </cell>
          <cell r="I179">
            <v>177200</v>
          </cell>
          <cell r="J179">
            <v>38964</v>
          </cell>
        </row>
        <row r="180">
          <cell r="A180">
            <v>90</v>
          </cell>
          <cell r="B180" t="str">
            <v>Pipa PVC  Seri S - 12,5 SCJ Ø  6"</v>
          </cell>
          <cell r="D180" t="str">
            <v>M¹</v>
          </cell>
          <cell r="E180">
            <v>82895</v>
          </cell>
          <cell r="H180">
            <v>60430</v>
          </cell>
          <cell r="I180">
            <v>362580</v>
          </cell>
          <cell r="J180">
            <v>82895</v>
          </cell>
        </row>
        <row r="181">
          <cell r="A181">
            <v>91</v>
          </cell>
          <cell r="B181" t="str">
            <v>Pipa PVC  Seri S - 12,5 SCJ Ø  8"</v>
          </cell>
          <cell r="D181" t="str">
            <v>M¹</v>
          </cell>
          <cell r="E181">
            <v>137088</v>
          </cell>
          <cell r="H181">
            <v>94125</v>
          </cell>
          <cell r="I181">
            <v>564750</v>
          </cell>
          <cell r="J181">
            <v>137088</v>
          </cell>
        </row>
        <row r="182">
          <cell r="A182">
            <v>92</v>
          </cell>
          <cell r="B182" t="str">
            <v>Reduser All Flange CI Ø   3" x 2"</v>
          </cell>
          <cell r="D182" t="str">
            <v>Buah</v>
          </cell>
          <cell r="E182">
            <v>200600.4</v>
          </cell>
        </row>
        <row r="183">
          <cell r="A183">
            <v>93</v>
          </cell>
          <cell r="B183" t="str">
            <v>Reduser All Flange CI Ø   4" x 2"</v>
          </cell>
          <cell r="D183" t="str">
            <v>Buah</v>
          </cell>
          <cell r="E183">
            <v>276447.59999999998</v>
          </cell>
        </row>
        <row r="184">
          <cell r="A184">
            <v>94</v>
          </cell>
          <cell r="B184" t="str">
            <v>Reduser All Flange CI Ø   4" x 3"</v>
          </cell>
          <cell r="D184" t="str">
            <v>Buah</v>
          </cell>
          <cell r="E184">
            <v>289832.40000000002</v>
          </cell>
        </row>
        <row r="185">
          <cell r="A185">
            <v>95</v>
          </cell>
          <cell r="B185" t="str">
            <v>Reduser All Flange CI Ø   6" x 3"</v>
          </cell>
          <cell r="D185" t="str">
            <v>Buah</v>
          </cell>
          <cell r="E185">
            <v>405834</v>
          </cell>
        </row>
        <row r="186">
          <cell r="A186">
            <v>96</v>
          </cell>
          <cell r="B186" t="str">
            <v>Reduser All Flange CI Ø   6" x 4"</v>
          </cell>
          <cell r="D186" t="str">
            <v>Buah</v>
          </cell>
          <cell r="E186">
            <v>499527.6</v>
          </cell>
        </row>
        <row r="187">
          <cell r="A187">
            <v>97</v>
          </cell>
          <cell r="B187" t="str">
            <v>Reduser All Flange CI Ø   8" x 6"</v>
          </cell>
          <cell r="D187" t="str">
            <v>Buah</v>
          </cell>
          <cell r="E187">
            <v>1052766</v>
          </cell>
        </row>
        <row r="188">
          <cell r="A188">
            <v>98</v>
          </cell>
          <cell r="B188" t="str">
            <v>Reducing Socket PVC Ø   ¾" x ½"</v>
          </cell>
          <cell r="D188" t="str">
            <v>Buah</v>
          </cell>
          <cell r="E188">
            <v>5500</v>
          </cell>
        </row>
        <row r="189">
          <cell r="A189">
            <v>99</v>
          </cell>
          <cell r="B189" t="str">
            <v>Reducing Socket PVC Ø   1" x ½"</v>
          </cell>
          <cell r="D189" t="str">
            <v>Buah</v>
          </cell>
          <cell r="E189">
            <v>7500</v>
          </cell>
        </row>
        <row r="190">
          <cell r="A190">
            <v>100</v>
          </cell>
          <cell r="B190" t="str">
            <v>Reducing Socket PVC Ø   1" x ¾"</v>
          </cell>
          <cell r="D190" t="str">
            <v>Buah</v>
          </cell>
          <cell r="E190">
            <v>10000</v>
          </cell>
        </row>
        <row r="191">
          <cell r="A191">
            <v>101</v>
          </cell>
          <cell r="B191" t="str">
            <v>Reducing Socket PVC Ø   1½" x 1"</v>
          </cell>
          <cell r="D191" t="str">
            <v>Buah</v>
          </cell>
          <cell r="E191">
            <v>35000</v>
          </cell>
        </row>
        <row r="192">
          <cell r="A192">
            <v>102</v>
          </cell>
          <cell r="B192" t="str">
            <v>Reducing Socket PVC Ø   2" x ½"</v>
          </cell>
          <cell r="D192" t="str">
            <v>Buah</v>
          </cell>
          <cell r="E192">
            <v>37750</v>
          </cell>
        </row>
        <row r="193">
          <cell r="A193">
            <v>103</v>
          </cell>
          <cell r="B193" t="str">
            <v>Reducing Socket PVC Ø   2" x ¾"</v>
          </cell>
          <cell r="D193" t="str">
            <v>Buah</v>
          </cell>
          <cell r="E193">
            <v>40000</v>
          </cell>
        </row>
        <row r="194">
          <cell r="A194">
            <v>104</v>
          </cell>
          <cell r="B194" t="str">
            <v>Reducing Socket PVC Ø   2" x 1"</v>
          </cell>
          <cell r="D194" t="str">
            <v>Buah</v>
          </cell>
          <cell r="E194">
            <v>45000</v>
          </cell>
        </row>
        <row r="195">
          <cell r="A195">
            <v>105</v>
          </cell>
          <cell r="B195" t="str">
            <v>Reducing Socket PVC Ø   2" x 1 ½"</v>
          </cell>
          <cell r="D195" t="str">
            <v>Buah</v>
          </cell>
          <cell r="E195">
            <v>47500</v>
          </cell>
        </row>
        <row r="196">
          <cell r="A196">
            <v>106</v>
          </cell>
          <cell r="B196" t="str">
            <v>Reducing Socket PVC Ø   3" x 1"</v>
          </cell>
          <cell r="D196" t="str">
            <v>Buah</v>
          </cell>
          <cell r="E196">
            <v>50000</v>
          </cell>
        </row>
        <row r="197">
          <cell r="A197">
            <v>107</v>
          </cell>
          <cell r="B197" t="str">
            <v>Reducing Socket PVC Ø   3" x 2"</v>
          </cell>
          <cell r="D197" t="str">
            <v>Buah</v>
          </cell>
          <cell r="E197">
            <v>20618</v>
          </cell>
          <cell r="J197">
            <v>20618</v>
          </cell>
        </row>
        <row r="198">
          <cell r="A198">
            <v>108</v>
          </cell>
          <cell r="B198" t="str">
            <v>Reducing Socket PVC Ø   4" x 2"</v>
          </cell>
          <cell r="D198" t="str">
            <v>Buah</v>
          </cell>
          <cell r="E198">
            <v>43502</v>
          </cell>
          <cell r="J198">
            <v>43502</v>
          </cell>
        </row>
        <row r="199">
          <cell r="A199">
            <v>109</v>
          </cell>
          <cell r="B199" t="str">
            <v>Reducing Socket PVC Ø   4" x 3"</v>
          </cell>
          <cell r="D199" t="str">
            <v>Buah</v>
          </cell>
          <cell r="E199">
            <v>36985</v>
          </cell>
          <cell r="J199">
            <v>36985</v>
          </cell>
        </row>
        <row r="200">
          <cell r="A200">
            <v>110</v>
          </cell>
          <cell r="B200" t="str">
            <v>Reducing Socket PVC Ø   8" x 4"</v>
          </cell>
          <cell r="D200" t="str">
            <v>Buah</v>
          </cell>
          <cell r="E200">
            <v>77220</v>
          </cell>
        </row>
        <row r="201">
          <cell r="A201">
            <v>111</v>
          </cell>
          <cell r="B201" t="str">
            <v>Reducing Socket PVC Ø   8" x 6"</v>
          </cell>
          <cell r="D201" t="str">
            <v>Buah</v>
          </cell>
          <cell r="E201">
            <v>77220</v>
          </cell>
        </row>
        <row r="202">
          <cell r="A202">
            <v>112</v>
          </cell>
          <cell r="B202" t="str">
            <v>Reservoar Air Rangka Baja ½ M³</v>
          </cell>
          <cell r="D202" t="str">
            <v>Unit</v>
          </cell>
          <cell r="E202">
            <v>19300710</v>
          </cell>
        </row>
        <row r="203">
          <cell r="A203">
            <v>113</v>
          </cell>
          <cell r="B203" t="str">
            <v>Reservoar Air Rangka Baja 1 M³</v>
          </cell>
          <cell r="D203" t="str">
            <v>Unit</v>
          </cell>
          <cell r="E203">
            <v>23423228.399999999</v>
          </cell>
        </row>
        <row r="204">
          <cell r="A204">
            <v>114</v>
          </cell>
          <cell r="B204" t="str">
            <v>Reservoar Air Rangka Baja 2 M³</v>
          </cell>
          <cell r="D204" t="str">
            <v>Unit</v>
          </cell>
          <cell r="E204" t="str">
            <v>-</v>
          </cell>
        </row>
        <row r="205">
          <cell r="A205">
            <v>115</v>
          </cell>
          <cell r="B205" t="str">
            <v>Reservoar Air Rangka Baja 3 M³</v>
          </cell>
          <cell r="D205" t="str">
            <v>Unit</v>
          </cell>
          <cell r="E205" t="str">
            <v>-</v>
          </cell>
        </row>
        <row r="206">
          <cell r="A206">
            <v>116</v>
          </cell>
          <cell r="B206" t="str">
            <v>Reservoar Air Rangka Baja 4 M³</v>
          </cell>
          <cell r="D206" t="str">
            <v>Unit</v>
          </cell>
          <cell r="E206" t="str">
            <v>-</v>
          </cell>
        </row>
        <row r="207">
          <cell r="A207">
            <v>117</v>
          </cell>
          <cell r="B207" t="str">
            <v>Reservoar Air Rangka Baja 5 M³</v>
          </cell>
          <cell r="D207" t="str">
            <v>Unit</v>
          </cell>
          <cell r="E207" t="str">
            <v>-</v>
          </cell>
        </row>
        <row r="208">
          <cell r="A208">
            <v>118</v>
          </cell>
          <cell r="B208" t="str">
            <v>Rubber Gasket 5 Mm</v>
          </cell>
          <cell r="D208" t="str">
            <v>Lbr</v>
          </cell>
          <cell r="E208">
            <v>420282.72</v>
          </cell>
        </row>
        <row r="209">
          <cell r="A209">
            <v>119</v>
          </cell>
          <cell r="B209" t="str">
            <v>Sock Drat Luar PVC Ø ½"</v>
          </cell>
          <cell r="D209" t="str">
            <v>Buah</v>
          </cell>
          <cell r="E209">
            <v>1500</v>
          </cell>
        </row>
        <row r="210">
          <cell r="A210">
            <v>120</v>
          </cell>
          <cell r="B210" t="str">
            <v>Sock Drat Luar PVC Ø ¾""</v>
          </cell>
          <cell r="D210" t="str">
            <v>Buah</v>
          </cell>
          <cell r="E210">
            <v>5000</v>
          </cell>
        </row>
        <row r="211">
          <cell r="A211">
            <v>121</v>
          </cell>
          <cell r="B211" t="str">
            <v>Sock Drat Luar PVC Ø 1"</v>
          </cell>
          <cell r="D211" t="str">
            <v>Buah</v>
          </cell>
          <cell r="E211">
            <v>7500</v>
          </cell>
        </row>
        <row r="212">
          <cell r="A212">
            <v>122</v>
          </cell>
          <cell r="B212" t="str">
            <v>Sock Drat Luar PVC Ø 2"</v>
          </cell>
          <cell r="D212" t="str">
            <v>Buah</v>
          </cell>
          <cell r="E212">
            <v>17500</v>
          </cell>
        </row>
        <row r="213">
          <cell r="A213">
            <v>123</v>
          </cell>
          <cell r="B213" t="str">
            <v>Sock Drat Luar PVC Ø 3"</v>
          </cell>
          <cell r="D213" t="str">
            <v>Buah</v>
          </cell>
          <cell r="E213">
            <v>20000</v>
          </cell>
        </row>
        <row r="214">
          <cell r="A214">
            <v>124</v>
          </cell>
          <cell r="B214" t="str">
            <v>Sock Drat Luar PVC Ø 4"</v>
          </cell>
          <cell r="D214" t="str">
            <v>Buah</v>
          </cell>
          <cell r="E214">
            <v>25000</v>
          </cell>
          <cell r="G214">
            <v>2.88</v>
          </cell>
        </row>
        <row r="215">
          <cell r="A215">
            <v>125</v>
          </cell>
          <cell r="B215" t="str">
            <v>Sock Drat Luar GIP Ø ½"</v>
          </cell>
          <cell r="D215" t="str">
            <v>Buah</v>
          </cell>
          <cell r="E215">
            <v>10000</v>
          </cell>
        </row>
        <row r="216">
          <cell r="A216">
            <v>126</v>
          </cell>
          <cell r="B216" t="str">
            <v>Sock Drat Luar GIP Ø ¾""</v>
          </cell>
          <cell r="D216" t="str">
            <v>Buah</v>
          </cell>
          <cell r="E216">
            <v>20000</v>
          </cell>
        </row>
        <row r="217">
          <cell r="A217">
            <v>127</v>
          </cell>
          <cell r="B217" t="str">
            <v>Sock Drat Luar GIP Ø 1"</v>
          </cell>
          <cell r="D217" t="str">
            <v>Buah</v>
          </cell>
          <cell r="E217">
            <v>25000</v>
          </cell>
        </row>
        <row r="218">
          <cell r="A218">
            <v>128</v>
          </cell>
          <cell r="B218" t="str">
            <v>Sock Drat Luar GIP Ø 2"</v>
          </cell>
          <cell r="D218" t="str">
            <v>Buah</v>
          </cell>
          <cell r="E218">
            <v>40000</v>
          </cell>
          <cell r="G218">
            <v>36000</v>
          </cell>
        </row>
        <row r="219">
          <cell r="A219">
            <v>129</v>
          </cell>
          <cell r="B219" t="str">
            <v>Sock Drat Luar GIP Ø 3"</v>
          </cell>
          <cell r="D219" t="str">
            <v>Buah</v>
          </cell>
          <cell r="E219">
            <v>50000</v>
          </cell>
        </row>
        <row r="220">
          <cell r="A220">
            <v>130</v>
          </cell>
          <cell r="B220" t="str">
            <v>Sock Drat Luar GIP Ø 4"</v>
          </cell>
          <cell r="D220" t="str">
            <v>Buah</v>
          </cell>
          <cell r="E220">
            <v>75000</v>
          </cell>
          <cell r="G220">
            <v>108000</v>
          </cell>
        </row>
        <row r="221">
          <cell r="A221">
            <v>131</v>
          </cell>
          <cell r="B221" t="str">
            <v>Stop Krant Ø   ½"</v>
          </cell>
          <cell r="D221" t="str">
            <v>Buah</v>
          </cell>
          <cell r="E221">
            <v>41939.040000000001</v>
          </cell>
        </row>
        <row r="222">
          <cell r="A222">
            <v>132</v>
          </cell>
          <cell r="B222" t="str">
            <v>Stop Krant Ø   ¾"</v>
          </cell>
          <cell r="D222" t="str">
            <v>Buah</v>
          </cell>
          <cell r="E222">
            <v>54431.519999999997</v>
          </cell>
        </row>
        <row r="223">
          <cell r="A223">
            <v>133</v>
          </cell>
          <cell r="B223" t="str">
            <v>Stop Krant Ø    1"</v>
          </cell>
          <cell r="D223" t="str">
            <v>Buah</v>
          </cell>
          <cell r="E223">
            <v>66254.759999999995</v>
          </cell>
        </row>
        <row r="224">
          <cell r="A224">
            <v>134</v>
          </cell>
          <cell r="B224" t="str">
            <v>Stop Krant Ø    1 ½"</v>
          </cell>
          <cell r="D224" t="str">
            <v>Buah</v>
          </cell>
          <cell r="E224">
            <v>68820.179999999993</v>
          </cell>
        </row>
        <row r="225">
          <cell r="A225">
            <v>135</v>
          </cell>
          <cell r="B225" t="str">
            <v>Stop Krant Ø    2"</v>
          </cell>
          <cell r="D225" t="str">
            <v>Buah</v>
          </cell>
          <cell r="E225">
            <v>71385.600000000006</v>
          </cell>
        </row>
        <row r="226">
          <cell r="A226">
            <v>136</v>
          </cell>
          <cell r="B226" t="str">
            <v>Stop Krant Ø    3"</v>
          </cell>
          <cell r="D226" t="str">
            <v>Buah</v>
          </cell>
          <cell r="E226">
            <v>133848</v>
          </cell>
        </row>
        <row r="227">
          <cell r="A227">
            <v>137</v>
          </cell>
          <cell r="B227" t="str">
            <v>Stop Krant Ø    4"</v>
          </cell>
          <cell r="D227" t="str">
            <v>Buah</v>
          </cell>
          <cell r="E227">
            <v>200772</v>
          </cell>
        </row>
        <row r="228">
          <cell r="A228">
            <v>138</v>
          </cell>
          <cell r="B228" t="str">
            <v>Tee All Flange CI Ø   2" x  2"</v>
          </cell>
          <cell r="D228" t="str">
            <v>Buah</v>
          </cell>
          <cell r="E228">
            <v>376782.12</v>
          </cell>
        </row>
        <row r="229">
          <cell r="A229">
            <v>139</v>
          </cell>
          <cell r="B229" t="str">
            <v>Tee All Flange CI Ø   3" x  2"</v>
          </cell>
          <cell r="D229" t="str">
            <v>Buah</v>
          </cell>
          <cell r="E229">
            <v>840788.52</v>
          </cell>
        </row>
        <row r="230">
          <cell r="A230">
            <v>140</v>
          </cell>
          <cell r="B230" t="str">
            <v>Tee All Flange CI Ø   3" x  3"</v>
          </cell>
          <cell r="D230" t="str">
            <v>Buah</v>
          </cell>
          <cell r="E230">
            <v>898789.32</v>
          </cell>
        </row>
        <row r="231">
          <cell r="A231">
            <v>141</v>
          </cell>
          <cell r="B231" t="str">
            <v>Tee All Flange CI Ø   6" x  4"</v>
          </cell>
          <cell r="D231" t="str">
            <v>Buah</v>
          </cell>
          <cell r="E231">
            <v>1864502.64</v>
          </cell>
        </row>
        <row r="232">
          <cell r="A232">
            <v>142</v>
          </cell>
          <cell r="B232" t="str">
            <v>Tee All Flange CI Ø   6" x  6"</v>
          </cell>
          <cell r="D232" t="str">
            <v>Buah</v>
          </cell>
          <cell r="E232">
            <v>1899303.12</v>
          </cell>
        </row>
        <row r="233">
          <cell r="A233">
            <v>143</v>
          </cell>
          <cell r="B233" t="str">
            <v>Tee All Flange CI Ø   8" x  3"</v>
          </cell>
          <cell r="D233" t="str">
            <v>Buah</v>
          </cell>
          <cell r="E233">
            <v>2087805.72</v>
          </cell>
        </row>
        <row r="234">
          <cell r="A234">
            <v>144</v>
          </cell>
          <cell r="B234" t="str">
            <v>Tee All Flange CI Ø   8" x  4"</v>
          </cell>
          <cell r="D234" t="str">
            <v>Buah</v>
          </cell>
          <cell r="E234">
            <v>2290808.52</v>
          </cell>
        </row>
        <row r="235">
          <cell r="A235">
            <v>145</v>
          </cell>
          <cell r="B235" t="str">
            <v>Tee All Flange CI Ø   8" x  6"</v>
          </cell>
          <cell r="D235" t="str">
            <v>Buah</v>
          </cell>
          <cell r="E235">
            <v>2580812.52</v>
          </cell>
        </row>
        <row r="236">
          <cell r="A236">
            <v>146</v>
          </cell>
          <cell r="B236" t="str">
            <v>Tee All Flange CI Ø   8" x  8"</v>
          </cell>
          <cell r="D236" t="str">
            <v>Buah</v>
          </cell>
          <cell r="E236">
            <v>2725814.52</v>
          </cell>
        </row>
        <row r="237">
          <cell r="A237">
            <v>147</v>
          </cell>
          <cell r="B237" t="str">
            <v>Tee GIP Ø ½" x ½"</v>
          </cell>
          <cell r="D237" t="str">
            <v>Buah</v>
          </cell>
          <cell r="E237">
            <v>26434.98</v>
          </cell>
        </row>
        <row r="238">
          <cell r="A238">
            <v>148</v>
          </cell>
          <cell r="B238" t="str">
            <v>Tee GIP Ø ¾" x ¾"</v>
          </cell>
          <cell r="D238" t="str">
            <v>Buah</v>
          </cell>
          <cell r="E238">
            <v>27996.54</v>
          </cell>
        </row>
        <row r="239">
          <cell r="A239">
            <v>149</v>
          </cell>
          <cell r="B239" t="str">
            <v>Tee GIP Ø  1" x  1"</v>
          </cell>
          <cell r="D239" t="str">
            <v>Buah</v>
          </cell>
          <cell r="E239">
            <v>47069.88</v>
          </cell>
        </row>
        <row r="240">
          <cell r="A240">
            <v>150</v>
          </cell>
          <cell r="B240" t="str">
            <v>Tee GIP Ø  2" x  2"</v>
          </cell>
          <cell r="D240" t="str">
            <v>Buah</v>
          </cell>
          <cell r="E240">
            <v>60231.6</v>
          </cell>
        </row>
        <row r="241">
          <cell r="A241">
            <v>151</v>
          </cell>
          <cell r="B241" t="str">
            <v>Tee GIP Ø  3"  x  3"</v>
          </cell>
          <cell r="D241" t="str">
            <v>Buah</v>
          </cell>
          <cell r="E241">
            <v>64916.28</v>
          </cell>
        </row>
        <row r="242">
          <cell r="A242">
            <v>152</v>
          </cell>
          <cell r="B242" t="str">
            <v>Tee Socket PVC Ø  ½" x  ½"</v>
          </cell>
          <cell r="D242" t="str">
            <v>Buah</v>
          </cell>
          <cell r="E242">
            <v>2500</v>
          </cell>
        </row>
        <row r="243">
          <cell r="A243">
            <v>153</v>
          </cell>
          <cell r="B243" t="str">
            <v>Tee Socket PVC Ø  ¾" x  ½"</v>
          </cell>
          <cell r="D243" t="str">
            <v>Buah</v>
          </cell>
          <cell r="E243">
            <v>5000</v>
          </cell>
        </row>
        <row r="244">
          <cell r="A244">
            <v>154</v>
          </cell>
          <cell r="B244" t="str">
            <v>Tee Socket PVC Ø  ¾" x  ¾"</v>
          </cell>
          <cell r="D244" t="str">
            <v>Buah</v>
          </cell>
          <cell r="E244">
            <v>7500</v>
          </cell>
        </row>
        <row r="245">
          <cell r="A245">
            <v>155</v>
          </cell>
          <cell r="B245" t="str">
            <v>Tee Socket PVC Ø   1" x  ½"</v>
          </cell>
          <cell r="D245" t="str">
            <v>Buah</v>
          </cell>
          <cell r="E245">
            <v>10000</v>
          </cell>
        </row>
        <row r="246">
          <cell r="A246">
            <v>156</v>
          </cell>
          <cell r="B246" t="str">
            <v>Tee Socket PVC Ø   1" x  ¾"</v>
          </cell>
          <cell r="D246" t="str">
            <v>Buah</v>
          </cell>
          <cell r="E246">
            <v>10000</v>
          </cell>
        </row>
        <row r="247">
          <cell r="A247">
            <v>157</v>
          </cell>
          <cell r="B247" t="str">
            <v>Tee Socket PVC Ø   1" x   1"</v>
          </cell>
          <cell r="D247" t="str">
            <v>Buah</v>
          </cell>
          <cell r="E247">
            <v>10750</v>
          </cell>
        </row>
        <row r="248">
          <cell r="A248">
            <v>158</v>
          </cell>
          <cell r="B248" t="str">
            <v>Tee Socket PVC Ø   2" x   2"</v>
          </cell>
          <cell r="D248" t="str">
            <v>Buah</v>
          </cell>
          <cell r="E248">
            <v>29189</v>
          </cell>
          <cell r="J248">
            <v>29189</v>
          </cell>
        </row>
        <row r="249">
          <cell r="A249">
            <v>159</v>
          </cell>
          <cell r="B249" t="str">
            <v>Tee Socket PVC Ø   3" x   2"</v>
          </cell>
          <cell r="D249" t="str">
            <v>Buah</v>
          </cell>
          <cell r="E249">
            <v>48999</v>
          </cell>
          <cell r="J249">
            <v>48999</v>
          </cell>
        </row>
        <row r="250">
          <cell r="A250">
            <v>160</v>
          </cell>
          <cell r="B250" t="str">
            <v>Tee Socket PVC Ø   3" x   3"</v>
          </cell>
          <cell r="D250" t="str">
            <v>Buah</v>
          </cell>
          <cell r="E250">
            <v>48817</v>
          </cell>
          <cell r="J250">
            <v>48817</v>
          </cell>
        </row>
        <row r="251">
          <cell r="A251">
            <v>161</v>
          </cell>
          <cell r="B251" t="str">
            <v>Tee Socket PVC Ø   4" x   4"</v>
          </cell>
          <cell r="D251" t="str">
            <v>Buah</v>
          </cell>
          <cell r="E251">
            <v>87618</v>
          </cell>
          <cell r="J251">
            <v>87618</v>
          </cell>
        </row>
        <row r="252">
          <cell r="A252">
            <v>162</v>
          </cell>
          <cell r="B252" t="str">
            <v>Tee Socket PVC Ø   8" x   4"</v>
          </cell>
          <cell r="D252" t="str">
            <v>Buah</v>
          </cell>
          <cell r="E252">
            <v>176010.12</v>
          </cell>
        </row>
        <row r="253">
          <cell r="A253">
            <v>163</v>
          </cell>
          <cell r="B253" t="str">
            <v>Tee Socket PVC Ø   8" x   6"</v>
          </cell>
          <cell r="D253" t="str">
            <v>Buah</v>
          </cell>
          <cell r="E253">
            <v>193856.52</v>
          </cell>
        </row>
        <row r="254">
          <cell r="A254">
            <v>164</v>
          </cell>
          <cell r="B254" t="str">
            <v>Tee Socket PVC Ø   8" x   8"</v>
          </cell>
          <cell r="D254" t="str">
            <v>Buah</v>
          </cell>
          <cell r="E254">
            <v>209472.12</v>
          </cell>
        </row>
        <row r="255">
          <cell r="A255">
            <v>165</v>
          </cell>
          <cell r="B255" t="str">
            <v>Tee Socket PVC Ø 10" x   3"</v>
          </cell>
          <cell r="D255" t="str">
            <v>Buah</v>
          </cell>
          <cell r="E255">
            <v>239811</v>
          </cell>
        </row>
        <row r="256">
          <cell r="A256">
            <v>166</v>
          </cell>
          <cell r="B256" t="str">
            <v>Water Meter Type MD-300  Ø ½"</v>
          </cell>
          <cell r="D256" t="str">
            <v>Buah</v>
          </cell>
          <cell r="E256">
            <v>151500</v>
          </cell>
        </row>
        <row r="257">
          <cell r="A257">
            <v>167</v>
          </cell>
          <cell r="B257" t="str">
            <v>Water Meter Ø   2"</v>
          </cell>
          <cell r="D257" t="str">
            <v>Buah</v>
          </cell>
          <cell r="E257">
            <v>2028000</v>
          </cell>
        </row>
        <row r="258">
          <cell r="A258">
            <v>168</v>
          </cell>
          <cell r="B258" t="str">
            <v>Water Meter Ø   3"</v>
          </cell>
          <cell r="D258" t="str">
            <v>Buah</v>
          </cell>
          <cell r="E258">
            <v>0</v>
          </cell>
        </row>
        <row r="259">
          <cell r="A259">
            <v>169</v>
          </cell>
          <cell r="B259" t="str">
            <v>Water Meter Ø   4"</v>
          </cell>
          <cell r="D259" t="str">
            <v>Buah</v>
          </cell>
          <cell r="E259">
            <v>0</v>
          </cell>
        </row>
        <row r="260">
          <cell r="A260">
            <v>170</v>
          </cell>
          <cell r="B260" t="str">
            <v>Water Meter Ø   6"</v>
          </cell>
          <cell r="D260" t="str">
            <v>Buah</v>
          </cell>
          <cell r="E260">
            <v>0</v>
          </cell>
        </row>
        <row r="261">
          <cell r="A261">
            <v>171</v>
          </cell>
          <cell r="B261" t="str">
            <v>Water Meter Ø   8"</v>
          </cell>
          <cell r="D261" t="str">
            <v>Buah</v>
          </cell>
          <cell r="E261">
            <v>0</v>
          </cell>
        </row>
        <row r="262">
          <cell r="A262">
            <v>172</v>
          </cell>
          <cell r="B262" t="str">
            <v>Bend Socket PVC Ø   1" x 45°</v>
          </cell>
          <cell r="D262" t="str">
            <v>Buah</v>
          </cell>
          <cell r="E262">
            <v>26200</v>
          </cell>
        </row>
        <row r="263">
          <cell r="A263">
            <v>173</v>
          </cell>
          <cell r="B263" t="str">
            <v>Bend Socket PVC Ø   ¾" x 45°</v>
          </cell>
          <cell r="D263" t="str">
            <v>Buah</v>
          </cell>
          <cell r="E263">
            <v>15000</v>
          </cell>
        </row>
        <row r="264">
          <cell r="A264">
            <v>174</v>
          </cell>
          <cell r="B264" t="str">
            <v>Lost Flage Ø 50 mm</v>
          </cell>
          <cell r="D264" t="str">
            <v>Buah</v>
          </cell>
          <cell r="E264">
            <v>49335</v>
          </cell>
        </row>
        <row r="265">
          <cell r="A265">
            <v>175</v>
          </cell>
          <cell r="B265" t="str">
            <v>Band All GIV Ø 50 mm</v>
          </cell>
          <cell r="D265" t="str">
            <v>Buah</v>
          </cell>
          <cell r="E265">
            <v>112500</v>
          </cell>
        </row>
        <row r="266">
          <cell r="A266">
            <v>176</v>
          </cell>
          <cell r="B266" t="str">
            <v>Baut 24 x 2 "</v>
          </cell>
          <cell r="D266" t="str">
            <v>Buah</v>
          </cell>
          <cell r="E266">
            <v>3000</v>
          </cell>
        </row>
        <row r="267">
          <cell r="A267">
            <v>177</v>
          </cell>
          <cell r="B267" t="str">
            <v>Reng</v>
          </cell>
          <cell r="D267" t="str">
            <v>Buah</v>
          </cell>
          <cell r="E267">
            <v>500</v>
          </cell>
        </row>
        <row r="268">
          <cell r="A268">
            <v>178</v>
          </cell>
          <cell r="B268" t="str">
            <v>Gasket/ Paking</v>
          </cell>
          <cell r="D268" t="str">
            <v>Buah</v>
          </cell>
          <cell r="E268">
            <v>26598</v>
          </cell>
        </row>
        <row r="269">
          <cell r="A269">
            <v>179</v>
          </cell>
          <cell r="B269" t="str">
            <v>Lost All Flange Steel Ø 50 mm</v>
          </cell>
          <cell r="D269" t="str">
            <v>Buah</v>
          </cell>
          <cell r="E269">
            <v>49335</v>
          </cell>
        </row>
        <row r="270">
          <cell r="A270">
            <v>180</v>
          </cell>
          <cell r="B270" t="str">
            <v>Lost All Flange Steel Ø 75 mm</v>
          </cell>
          <cell r="D270" t="str">
            <v>Buah</v>
          </cell>
          <cell r="E270">
            <v>148000</v>
          </cell>
        </row>
        <row r="271">
          <cell r="A271">
            <v>181</v>
          </cell>
          <cell r="B271" t="str">
            <v>Lost All Flange Steel Ø 100 mm</v>
          </cell>
          <cell r="D271" t="str">
            <v>Buah</v>
          </cell>
          <cell r="E271">
            <v>170000</v>
          </cell>
        </row>
        <row r="272">
          <cell r="A272">
            <v>182</v>
          </cell>
          <cell r="B272" t="str">
            <v>Lost All Flange Steel Ø 150 mm</v>
          </cell>
          <cell r="D272" t="str">
            <v>Buah</v>
          </cell>
          <cell r="E272">
            <v>200000</v>
          </cell>
        </row>
        <row r="273">
          <cell r="A273">
            <v>183</v>
          </cell>
          <cell r="B273" t="str">
            <v xml:space="preserve">Bend All GIV Ø 50 mm x 90º </v>
          </cell>
          <cell r="D273" t="str">
            <v>Buah</v>
          </cell>
          <cell r="E273">
            <v>137500</v>
          </cell>
        </row>
        <row r="274">
          <cell r="A274">
            <v>184</v>
          </cell>
          <cell r="B274" t="str">
            <v xml:space="preserve">Bend All GIV Ø 50 mm x 45º </v>
          </cell>
          <cell r="D274" t="str">
            <v>Buah</v>
          </cell>
          <cell r="E274">
            <v>112500</v>
          </cell>
        </row>
        <row r="275">
          <cell r="A275">
            <v>185</v>
          </cell>
          <cell r="B275" t="str">
            <v xml:space="preserve">Bend All GIV Ø 75 mm x 90º </v>
          </cell>
          <cell r="D275" t="str">
            <v>Buah</v>
          </cell>
          <cell r="E275">
            <v>400000</v>
          </cell>
        </row>
        <row r="276">
          <cell r="A276">
            <v>186</v>
          </cell>
          <cell r="B276" t="str">
            <v xml:space="preserve">Bend All GIV Ø 75 mm x 45º </v>
          </cell>
          <cell r="D276" t="str">
            <v>Buah</v>
          </cell>
          <cell r="E276">
            <v>350000</v>
          </cell>
        </row>
        <row r="277">
          <cell r="A277">
            <v>187</v>
          </cell>
          <cell r="B277" t="str">
            <v xml:space="preserve">Bend All GIV Ø 100 mm x 90º </v>
          </cell>
          <cell r="D277" t="str">
            <v>Buah</v>
          </cell>
          <cell r="E277">
            <v>500000</v>
          </cell>
        </row>
        <row r="278">
          <cell r="A278">
            <v>188</v>
          </cell>
          <cell r="B278" t="str">
            <v xml:space="preserve">Bend All GIV Ø 100 mm x 45º </v>
          </cell>
          <cell r="D278" t="str">
            <v>Buah</v>
          </cell>
          <cell r="E278">
            <v>450000</v>
          </cell>
        </row>
        <row r="279">
          <cell r="A279">
            <v>189</v>
          </cell>
          <cell r="B279" t="str">
            <v xml:space="preserve">Bend All GIV Ø 150 mm x 90º </v>
          </cell>
          <cell r="D279" t="str">
            <v>Buah</v>
          </cell>
          <cell r="E279">
            <v>650000</v>
          </cell>
        </row>
        <row r="280">
          <cell r="A280">
            <v>190</v>
          </cell>
          <cell r="B280" t="str">
            <v xml:space="preserve">Bend All GIV Ø 150 mm x 45º </v>
          </cell>
          <cell r="D280" t="str">
            <v>Buah</v>
          </cell>
          <cell r="E280">
            <v>650000</v>
          </cell>
        </row>
        <row r="281">
          <cell r="A281">
            <v>191</v>
          </cell>
          <cell r="B281" t="str">
            <v>Tee All Flange PVC Ø 100 mm x 75 mm</v>
          </cell>
          <cell r="D281" t="str">
            <v>Buah</v>
          </cell>
          <cell r="E281">
            <v>92034</v>
          </cell>
        </row>
        <row r="282">
          <cell r="A282">
            <v>192</v>
          </cell>
          <cell r="B282" t="str">
            <v>Tee Socket PVC Ø 1 x 1½</v>
          </cell>
          <cell r="D282" t="str">
            <v>Buah</v>
          </cell>
          <cell r="E282">
            <v>25312</v>
          </cell>
        </row>
        <row r="283">
          <cell r="A283">
            <v>193</v>
          </cell>
          <cell r="B283" t="str">
            <v>Elbow PVC Ø 40 mm</v>
          </cell>
          <cell r="D283" t="str">
            <v>Buah</v>
          </cell>
          <cell r="E283">
            <v>20000</v>
          </cell>
        </row>
        <row r="284">
          <cell r="A284">
            <v>194</v>
          </cell>
          <cell r="B284" t="str">
            <v>Minyak Bekisting</v>
          </cell>
          <cell r="D284" t="str">
            <v>Ltr</v>
          </cell>
          <cell r="E284">
            <v>13500</v>
          </cell>
        </row>
        <row r="286">
          <cell r="A286">
            <v>195</v>
          </cell>
          <cell r="B286" t="str">
            <v>Plywood tebal 9 mm</v>
          </cell>
          <cell r="D286" t="str">
            <v>Lbr</v>
          </cell>
          <cell r="E286">
            <v>108000</v>
          </cell>
        </row>
        <row r="287">
          <cell r="A287">
            <v>196</v>
          </cell>
          <cell r="B287" t="str">
            <v>Dolken Kayu Galam Ø 8-10/4 m</v>
          </cell>
          <cell r="D287" t="str">
            <v>Batang</v>
          </cell>
          <cell r="E287">
            <v>35000</v>
          </cell>
        </row>
        <row r="288">
          <cell r="A288">
            <v>197</v>
          </cell>
          <cell r="B288" t="str">
            <v>Formtie/Penjaga Jarak Bekisting/Spacer</v>
          </cell>
          <cell r="D288" t="str">
            <v>Buah</v>
          </cell>
          <cell r="E288">
            <v>3000</v>
          </cell>
        </row>
        <row r="289">
          <cell r="A289">
            <v>198</v>
          </cell>
          <cell r="B289" t="str">
            <v>Koral Beton</v>
          </cell>
          <cell r="D289" t="str">
            <v>M³</v>
          </cell>
          <cell r="E289">
            <v>98000</v>
          </cell>
        </row>
        <row r="290">
          <cell r="A290">
            <v>199</v>
          </cell>
          <cell r="B290" t="str">
            <v>Double Nevel Ø 50 mm</v>
          </cell>
          <cell r="D290" t="str">
            <v>Buah</v>
          </cell>
          <cell r="E290">
            <v>40469</v>
          </cell>
        </row>
        <row r="291">
          <cell r="A291">
            <v>200</v>
          </cell>
          <cell r="B291" t="str">
            <v>Pipa Ulir Ø 3/4"</v>
          </cell>
          <cell r="D291" t="str">
            <v>M</v>
          </cell>
          <cell r="E291">
            <v>24404</v>
          </cell>
        </row>
        <row r="292">
          <cell r="A292">
            <v>201</v>
          </cell>
          <cell r="B292" t="str">
            <v>Pipa Ulir Ø 1/2"</v>
          </cell>
          <cell r="D292" t="str">
            <v>M</v>
          </cell>
          <cell r="E292">
            <v>21258</v>
          </cell>
        </row>
        <row r="293">
          <cell r="A293">
            <v>202</v>
          </cell>
          <cell r="B293" t="str">
            <v>Double Nevel Ø 3/4 x 1/2</v>
          </cell>
          <cell r="D293" t="str">
            <v>Buah</v>
          </cell>
          <cell r="E293">
            <v>10000</v>
          </cell>
        </row>
        <row r="294">
          <cell r="A294">
            <v>203</v>
          </cell>
          <cell r="B294" t="str">
            <v>Elbow Drat  3/4</v>
          </cell>
          <cell r="D294" t="str">
            <v>Buah</v>
          </cell>
          <cell r="E294">
            <v>7000</v>
          </cell>
        </row>
        <row r="295">
          <cell r="A295">
            <v>204</v>
          </cell>
          <cell r="B295" t="str">
            <v>Elbow Drat 1/2</v>
          </cell>
          <cell r="D295" t="str">
            <v>Buah</v>
          </cell>
          <cell r="E295">
            <v>6000</v>
          </cell>
        </row>
        <row r="296">
          <cell r="A296">
            <v>205</v>
          </cell>
          <cell r="B296" t="str">
            <v>Pipa Sarung GIV Ø 65 mm</v>
          </cell>
          <cell r="D296" t="str">
            <v>M</v>
          </cell>
          <cell r="E296">
            <v>45000</v>
          </cell>
        </row>
        <row r="297">
          <cell r="A297">
            <v>206</v>
          </cell>
          <cell r="B297" t="str">
            <v>Pipa Sarung GIV Ø 50mm</v>
          </cell>
          <cell r="D297" t="str">
            <v>M</v>
          </cell>
          <cell r="E297">
            <v>40000</v>
          </cell>
        </row>
        <row r="299">
          <cell r="D299" t="str">
            <v>Redelong, 25 Desember 2006</v>
          </cell>
        </row>
        <row r="300">
          <cell r="B300" t="str">
            <v>Menyetujui :</v>
          </cell>
          <cell r="D300" t="str">
            <v>Dibuat Oleh :</v>
          </cell>
        </row>
        <row r="301">
          <cell r="B301" t="str">
            <v>PENGENDALI KEGIATAN</v>
          </cell>
          <cell r="D301" t="str">
            <v>CV. CEUDAH CONSULTANT</v>
          </cell>
        </row>
        <row r="307">
          <cell r="B307" t="str">
            <v>FITRA GUNAWAN. AP</v>
          </cell>
          <cell r="D307" t="str">
            <v>M. Z A N I R, BE</v>
          </cell>
        </row>
        <row r="308">
          <cell r="B308" t="str">
            <v xml:space="preserve">   NIP. 010 249 146</v>
          </cell>
          <cell r="D308" t="str">
            <v>Direktur</v>
          </cell>
        </row>
        <row r="310">
          <cell r="A310" t="str">
            <v>Mengetahui,</v>
          </cell>
        </row>
        <row r="311">
          <cell r="A311" t="str">
            <v>KEPALA BAPEDA</v>
          </cell>
        </row>
        <row r="312">
          <cell r="A312" t="str">
            <v>KABUPATEN BENER MERIAH</v>
          </cell>
        </row>
        <row r="317">
          <cell r="A317" t="str">
            <v>Ir. AZWIRIANSYAH</v>
          </cell>
        </row>
        <row r="318">
          <cell r="A318" t="str">
            <v>NIP. 390 011 969</v>
          </cell>
        </row>
      </sheetData>
      <sheetData sheetId="5"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ELEKTRIKAL"/>
      <sheetName val="REKAP"/>
      <sheetName val="AC"/>
      <sheetName val="Plumbing"/>
      <sheetName val="Dafmat"/>
      <sheetName val="Pompa"/>
      <sheetName val="Ven Fan"/>
      <sheetName val="Ana Duct"/>
      <sheetName val="Hsd Duct"/>
      <sheetName val="Pipe"/>
      <sheetName val="Grille"/>
      <sheetName val="valve-20k"/>
      <sheetName val="valve-10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C1" t="str">
            <v>Project'99/Ujung pandang/Pipe-UPD.WK4</v>
          </cell>
        </row>
        <row r="2">
          <cell r="C2" t="str">
            <v>UNIT RATE ANALYSIS</v>
          </cell>
          <cell r="AH2" t="str">
            <v>Mark Up</v>
          </cell>
        </row>
        <row r="3">
          <cell r="C3" t="str">
            <v>PROJECT       :   Standart</v>
          </cell>
          <cell r="AH3">
            <v>1.1499999999999999</v>
          </cell>
        </row>
        <row r="4">
          <cell r="C4" t="str">
            <v xml:space="preserve">SUBJECT        :   PIPING  FOR  AIR  CONDITIONING </v>
          </cell>
        </row>
        <row r="5">
          <cell r="CB5" t="str">
            <v>Al.Foil</v>
          </cell>
          <cell r="CC5" t="str">
            <v>Adh.Tape</v>
          </cell>
        </row>
        <row r="6">
          <cell r="G6" t="str">
            <v>Price / M</v>
          </cell>
        </row>
        <row r="7">
          <cell r="A7" t="str">
            <v>Dia.</v>
          </cell>
          <cell r="C7" t="str">
            <v>Dia.</v>
          </cell>
          <cell r="E7" t="str">
            <v>Thickness</v>
          </cell>
          <cell r="G7" t="str">
            <v>Pipe</v>
          </cell>
          <cell r="I7" t="str">
            <v>Hanger</v>
          </cell>
          <cell r="K7" t="str">
            <v>Labour</v>
          </cell>
          <cell r="M7" t="str">
            <v>Fittings</v>
          </cell>
          <cell r="O7" t="str">
            <v>Insulation</v>
          </cell>
          <cell r="Q7" t="str">
            <v>Misc.</v>
          </cell>
          <cell r="S7" t="str">
            <v xml:space="preserve">Metal </v>
          </cell>
          <cell r="U7" t="str">
            <v>Total</v>
          </cell>
          <cell r="W7" t="str">
            <v>Total</v>
          </cell>
          <cell r="Y7" t="str">
            <v>Total</v>
          </cell>
          <cell r="AA7" t="str">
            <v>Total</v>
          </cell>
          <cell r="AC7" t="str">
            <v>Total</v>
          </cell>
          <cell r="AE7" t="str">
            <v>Total</v>
          </cell>
          <cell r="AH7" t="str">
            <v>Pipe</v>
          </cell>
          <cell r="AI7" t="str">
            <v>Hanger/</v>
          </cell>
          <cell r="AJ7" t="str">
            <v>Labour</v>
          </cell>
          <cell r="AK7" t="str">
            <v>Labour</v>
          </cell>
          <cell r="AL7" t="str">
            <v>Ins.</v>
          </cell>
          <cell r="AM7" t="str">
            <v>Misc.</v>
          </cell>
          <cell r="AN7" t="str">
            <v xml:space="preserve">M.Jack. </v>
          </cell>
          <cell r="AO7" t="str">
            <v>Aluminium</v>
          </cell>
          <cell r="AP7" t="str">
            <v>BJLS</v>
          </cell>
          <cell r="AQ7" t="str">
            <v>Vibration Control System</v>
          </cell>
          <cell r="AR7" t="str">
            <v>Vibration</v>
          </cell>
          <cell r="AU7" t="str">
            <v>Armaflex</v>
          </cell>
          <cell r="BC7" t="str">
            <v xml:space="preserve">Insulflex </v>
          </cell>
          <cell r="BJ7" t="str">
            <v>Thermaflex (FR-Z)</v>
          </cell>
          <cell r="BT7" t="str">
            <v>Phenofoam-K</v>
          </cell>
          <cell r="CB7" t="str">
            <v>Sisalation 430P</v>
          </cell>
          <cell r="CC7">
            <v>636.57407407407391</v>
          </cell>
          <cell r="CE7" t="str">
            <v>Price List</v>
          </cell>
        </row>
        <row r="8">
          <cell r="A8" t="str">
            <v>(inch)</v>
          </cell>
          <cell r="C8" t="str">
            <v>(mm)</v>
          </cell>
          <cell r="E8" t="str">
            <v>Ins.</v>
          </cell>
          <cell r="I8" t="str">
            <v>Support</v>
          </cell>
          <cell r="M8">
            <v>0.4</v>
          </cell>
          <cell r="S8" t="str">
            <v>Jacketing</v>
          </cell>
          <cell r="U8" t="str">
            <v>a+b</v>
          </cell>
          <cell r="W8" t="str">
            <v>a+b+d</v>
          </cell>
          <cell r="Y8" t="str">
            <v>h+e+f</v>
          </cell>
          <cell r="AA8" t="str">
            <v>i+e+f</v>
          </cell>
          <cell r="AC8" t="str">
            <v>j+g</v>
          </cell>
          <cell r="AE8" t="str">
            <v>k+g</v>
          </cell>
          <cell r="AI8" t="str">
            <v>Supports</v>
          </cell>
          <cell r="AJ8" t="str">
            <v>Pipe</v>
          </cell>
          <cell r="AK8" t="str">
            <v>Insulation</v>
          </cell>
          <cell r="AM8">
            <v>0.05</v>
          </cell>
          <cell r="AN8" t="str">
            <v xml:space="preserve">  0.4 mm</v>
          </cell>
          <cell r="AO8">
            <v>2546.2962962962961</v>
          </cell>
          <cell r="AP8">
            <v>2043.4375</v>
          </cell>
          <cell r="AQ8" t="str">
            <v xml:space="preserve">  HEA A140(8mm;144kg)</v>
          </cell>
          <cell r="AR8">
            <v>338100.00000000006</v>
          </cell>
          <cell r="AW8" t="str">
            <v>Disc =</v>
          </cell>
          <cell r="AX8">
            <v>0.3</v>
          </cell>
          <cell r="BE8" t="str">
            <v>Disc =</v>
          </cell>
          <cell r="BF8">
            <v>0.35</v>
          </cell>
          <cell r="BM8" t="str">
            <v>Disc =</v>
          </cell>
          <cell r="BN8">
            <v>0.15</v>
          </cell>
          <cell r="BV8" t="str">
            <v>Disc =</v>
          </cell>
          <cell r="BW8">
            <v>0.1</v>
          </cell>
          <cell r="CB8" t="str">
            <v>Sisalation 430</v>
          </cell>
          <cell r="CC8">
            <v>345.37037037037032</v>
          </cell>
          <cell r="CE8" t="str">
            <v>BSP</v>
          </cell>
          <cell r="CF8" t="str">
            <v>GIP</v>
          </cell>
          <cell r="CG8" t="str">
            <v>BSP</v>
          </cell>
        </row>
        <row r="9">
          <cell r="E9" t="str">
            <v>(Inch)</v>
          </cell>
          <cell r="G9" t="str">
            <v>(Rp.)</v>
          </cell>
          <cell r="I9" t="str">
            <v>(Rp.)</v>
          </cell>
          <cell r="K9" t="str">
            <v>(Rp.)</v>
          </cell>
          <cell r="M9" t="str">
            <v>(Rp.)</v>
          </cell>
          <cell r="O9" t="str">
            <v>(Rp.)</v>
          </cell>
          <cell r="Q9" t="str">
            <v>(Rp.)</v>
          </cell>
          <cell r="S9" t="str">
            <v>(Rp.)</v>
          </cell>
          <cell r="U9" t="str">
            <v>w/o fitt.&amp;ins.</v>
          </cell>
          <cell r="W9" t="str">
            <v>w/o insl.</v>
          </cell>
          <cell r="Y9" t="str">
            <v>w/o fitt</v>
          </cell>
          <cell r="AA9" t="str">
            <v>w/insl.</v>
          </cell>
          <cell r="AC9" t="str">
            <v>c/w M. Jack</v>
          </cell>
          <cell r="AE9" t="str">
            <v>c/w M. Jack</v>
          </cell>
          <cell r="AJ9">
            <v>2250</v>
          </cell>
          <cell r="AK9">
            <v>1000</v>
          </cell>
          <cell r="AN9" t="str">
            <v xml:space="preserve">  0.5 mm</v>
          </cell>
          <cell r="AO9">
            <v>3009.2592592592591</v>
          </cell>
          <cell r="AP9">
            <v>2516.71875</v>
          </cell>
          <cell r="AQ9" t="str">
            <v xml:space="preserve">  NM A30&amp;A50(7mm;133kg)</v>
          </cell>
          <cell r="AR9">
            <v>120540.00000000001</v>
          </cell>
          <cell r="AT9" t="str">
            <v>1/2"</v>
          </cell>
          <cell r="AU9" t="str">
            <v>3/4"</v>
          </cell>
          <cell r="AV9" t="str">
            <v>1</v>
          </cell>
          <cell r="AW9" t="str">
            <v>1 1/4"</v>
          </cell>
          <cell r="AX9" t="str">
            <v>1 1/2</v>
          </cell>
          <cell r="AY9" t="str">
            <v>2</v>
          </cell>
          <cell r="AZ9" t="str">
            <v>2 1/2</v>
          </cell>
          <cell r="BB9" t="str">
            <v>1/2"</v>
          </cell>
          <cell r="BC9" t="str">
            <v>3/4"</v>
          </cell>
          <cell r="BD9" t="str">
            <v>1</v>
          </cell>
          <cell r="BE9" t="str">
            <v>1 3/8"</v>
          </cell>
          <cell r="BF9" t="str">
            <v>1 1/2</v>
          </cell>
          <cell r="BG9" t="str">
            <v>2</v>
          </cell>
          <cell r="BH9" t="str">
            <v>2 1/2</v>
          </cell>
          <cell r="BJ9" t="str">
            <v>1/2 "</v>
          </cell>
          <cell r="BK9" t="str">
            <v>3/4 "</v>
          </cell>
          <cell r="BL9" t="str">
            <v>1</v>
          </cell>
          <cell r="BM9" t="str">
            <v>1 3/8"</v>
          </cell>
          <cell r="BN9" t="str">
            <v>1 1/2</v>
          </cell>
          <cell r="BO9" t="str">
            <v>1 3/4</v>
          </cell>
          <cell r="BP9" t="str">
            <v>2</v>
          </cell>
          <cell r="BQ9" t="str">
            <v>2 1/2</v>
          </cell>
          <cell r="BR9" t="str">
            <v>2 3/4</v>
          </cell>
          <cell r="BT9" t="str">
            <v>3/4"</v>
          </cell>
          <cell r="BU9" t="str">
            <v>1</v>
          </cell>
          <cell r="BV9" t="str">
            <v>1 1/4"</v>
          </cell>
          <cell r="BW9" t="str">
            <v>1 1/2</v>
          </cell>
          <cell r="BX9" t="str">
            <v>2</v>
          </cell>
          <cell r="BY9" t="str">
            <v>2 1/2</v>
          </cell>
          <cell r="BZ9" t="str">
            <v>2 3/4</v>
          </cell>
          <cell r="CB9" t="str">
            <v>Thermofoil 730</v>
          </cell>
          <cell r="CC9">
            <v>643.00411522633726</v>
          </cell>
          <cell r="CE9" t="str">
            <v>Medium</v>
          </cell>
          <cell r="CF9" t="str">
            <v>Medium</v>
          </cell>
          <cell r="CG9" t="str">
            <v>Sch 40</v>
          </cell>
        </row>
        <row r="10">
          <cell r="G10" t="str">
            <v>a</v>
          </cell>
          <cell r="I10" t="str">
            <v>b</v>
          </cell>
          <cell r="K10" t="str">
            <v>c</v>
          </cell>
          <cell r="M10" t="str">
            <v>d</v>
          </cell>
          <cell r="O10" t="str">
            <v>e</v>
          </cell>
          <cell r="Q10" t="str">
            <v>f</v>
          </cell>
          <cell r="S10" t="str">
            <v>g</v>
          </cell>
          <cell r="U10" t="str">
            <v>h</v>
          </cell>
          <cell r="W10" t="str">
            <v>i</v>
          </cell>
          <cell r="Y10" t="str">
            <v>j</v>
          </cell>
          <cell r="AA10" t="str">
            <v>k</v>
          </cell>
          <cell r="AC10" t="str">
            <v>l</v>
          </cell>
          <cell r="AE10" t="str">
            <v>m</v>
          </cell>
          <cell r="AH10">
            <v>0.4</v>
          </cell>
          <cell r="AN10" t="str">
            <v xml:space="preserve">  0.6 mm</v>
          </cell>
          <cell r="AO10">
            <v>4004.6296296296296</v>
          </cell>
          <cell r="AP10">
            <v>3026.5625</v>
          </cell>
          <cell r="AQ10" t="str">
            <v xml:space="preserve">  NM B50&amp;B60(7mm;216kg)</v>
          </cell>
          <cell r="AR10">
            <v>201390.00000000003</v>
          </cell>
          <cell r="CB10" t="str">
            <v>Thermofoil 731 EE</v>
          </cell>
          <cell r="CC10">
            <v>193.82716049382717</v>
          </cell>
        </row>
        <row r="13">
          <cell r="C13" t="str">
            <v xml:space="preserve">Chilled Water Pipe </v>
          </cell>
        </row>
        <row r="14">
          <cell r="C14" t="str">
            <v>Material      :  Galvanized Pipe  Medium Class</v>
          </cell>
        </row>
        <row r="15">
          <cell r="C15" t="str">
            <v>Standard    :  BS 1387</v>
          </cell>
        </row>
        <row r="17">
          <cell r="A17">
            <v>0.5</v>
          </cell>
          <cell r="C17">
            <v>15</v>
          </cell>
          <cell r="E17">
            <v>1</v>
          </cell>
          <cell r="G17">
            <v>7190</v>
          </cell>
          <cell r="I17">
            <v>1960</v>
          </cell>
        </row>
        <row r="18">
          <cell r="A18">
            <v>0.75</v>
          </cell>
          <cell r="C18">
            <v>20</v>
          </cell>
          <cell r="E18">
            <v>1</v>
          </cell>
          <cell r="G18">
            <v>3510</v>
          </cell>
          <cell r="I18">
            <v>2070</v>
          </cell>
        </row>
        <row r="19">
          <cell r="A19">
            <v>1</v>
          </cell>
          <cell r="C19">
            <v>25</v>
          </cell>
          <cell r="E19">
            <v>1</v>
          </cell>
          <cell r="G19">
            <v>13970</v>
          </cell>
          <cell r="I19">
            <v>2110</v>
          </cell>
        </row>
        <row r="20">
          <cell r="A20">
            <v>1.25</v>
          </cell>
          <cell r="C20">
            <v>32</v>
          </cell>
          <cell r="E20">
            <v>1</v>
          </cell>
          <cell r="G20">
            <v>18340</v>
          </cell>
          <cell r="I20">
            <v>2150</v>
          </cell>
        </row>
        <row r="21">
          <cell r="A21">
            <v>1.5</v>
          </cell>
          <cell r="C21">
            <v>40</v>
          </cell>
          <cell r="E21">
            <v>1.25</v>
          </cell>
          <cell r="G21">
            <v>20760</v>
          </cell>
          <cell r="I21">
            <v>2190</v>
          </cell>
        </row>
        <row r="22">
          <cell r="A22">
            <v>2</v>
          </cell>
          <cell r="C22">
            <v>50</v>
          </cell>
          <cell r="E22">
            <v>1.25</v>
          </cell>
          <cell r="G22">
            <v>30300</v>
          </cell>
          <cell r="I22">
            <v>2230</v>
          </cell>
        </row>
        <row r="23">
          <cell r="A23">
            <v>2.5</v>
          </cell>
          <cell r="C23">
            <v>65</v>
          </cell>
          <cell r="E23">
            <v>1.25</v>
          </cell>
          <cell r="G23">
            <v>37200</v>
          </cell>
          <cell r="I23">
            <v>2360</v>
          </cell>
        </row>
        <row r="24">
          <cell r="A24">
            <v>3</v>
          </cell>
          <cell r="C24">
            <v>80</v>
          </cell>
          <cell r="E24">
            <v>1.25</v>
          </cell>
          <cell r="G24">
            <v>48880</v>
          </cell>
          <cell r="I24">
            <v>3580</v>
          </cell>
        </row>
        <row r="25">
          <cell r="A25">
            <v>4</v>
          </cell>
          <cell r="C25">
            <v>100</v>
          </cell>
          <cell r="E25">
            <v>1.25</v>
          </cell>
          <cell r="G25">
            <v>69980</v>
          </cell>
          <cell r="I25">
            <v>3690</v>
          </cell>
        </row>
        <row r="26">
          <cell r="A26">
            <v>5</v>
          </cell>
          <cell r="C26">
            <v>125</v>
          </cell>
          <cell r="E26">
            <v>1.25</v>
          </cell>
          <cell r="G26">
            <v>87170</v>
          </cell>
          <cell r="I26">
            <v>4230</v>
          </cell>
        </row>
        <row r="27">
          <cell r="A27">
            <v>6</v>
          </cell>
          <cell r="C27">
            <v>150</v>
          </cell>
          <cell r="E27">
            <v>1.5</v>
          </cell>
          <cell r="G27">
            <v>103440</v>
          </cell>
          <cell r="I27">
            <v>4370</v>
          </cell>
        </row>
        <row r="28">
          <cell r="A28">
            <v>8</v>
          </cell>
          <cell r="C28">
            <v>200</v>
          </cell>
          <cell r="E28">
            <v>1.5</v>
          </cell>
          <cell r="G28">
            <v>198610</v>
          </cell>
          <cell r="I28">
            <v>4640</v>
          </cell>
        </row>
        <row r="29">
          <cell r="A29">
            <v>10</v>
          </cell>
          <cell r="C29">
            <v>250</v>
          </cell>
          <cell r="E29">
            <v>1.5</v>
          </cell>
          <cell r="G29">
            <v>248920</v>
          </cell>
          <cell r="I29">
            <v>4910</v>
          </cell>
        </row>
        <row r="30">
          <cell r="A30">
            <v>12</v>
          </cell>
          <cell r="C30">
            <v>300</v>
          </cell>
          <cell r="E30">
            <v>1.5</v>
          </cell>
          <cell r="G30">
            <v>296300</v>
          </cell>
          <cell r="I30">
            <v>5190</v>
          </cell>
        </row>
        <row r="31">
          <cell r="A31">
            <v>14</v>
          </cell>
          <cell r="C31">
            <v>350</v>
          </cell>
          <cell r="E31">
            <v>1.5</v>
          </cell>
          <cell r="G31">
            <v>330280</v>
          </cell>
          <cell r="I31">
            <v>5190</v>
          </cell>
        </row>
        <row r="32">
          <cell r="A32">
            <v>16</v>
          </cell>
          <cell r="B32">
            <v>16</v>
          </cell>
          <cell r="C32">
            <v>400</v>
          </cell>
          <cell r="E32">
            <v>1.5</v>
          </cell>
          <cell r="G32">
            <v>378350</v>
          </cell>
          <cell r="I32">
            <v>5190</v>
          </cell>
        </row>
      </sheetData>
      <sheetData sheetId="12" refreshError="1"/>
      <sheetData sheetId="13" refreshError="1"/>
      <sheetData sheetId="14"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ungan"/>
      <sheetName val="mc.0%"/>
      <sheetName val="mob"/>
      <sheetName val="SIAR"/>
      <sheetName val="PLESTERAN"/>
      <sheetName val="PENULANGAN"/>
      <sheetName val="BEKISTING"/>
      <sheetName val="BETON"/>
      <sheetName val="PVC"/>
      <sheetName val="RUMPUT"/>
      <sheetName val="CP"/>
      <sheetName val="BRONJONG"/>
      <sheetName val="PAS.BATU"/>
      <sheetName val="GALIAN"/>
      <sheetName val="TIMBUNAN"/>
      <sheetName val="FINAL"/>
      <sheetName val="prod1"/>
      <sheetName val="prod2"/>
      <sheetName val="prod3"/>
      <sheetName val="sch"/>
      <sheetName val="Rekap BQ"/>
      <sheetName val="BQ "/>
      <sheetName val="Rekap hsp"/>
      <sheetName val="AHS"/>
      <sheetName val="antek"/>
      <sheetName val="dasar"/>
      <sheetName val="lumPSUM"/>
      <sheetName val="dAF PEM UTM"/>
      <sheetName val="dAF sUB K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2">
          <cell r="D22" t="str">
            <v xml:space="preserve">Pekerja </v>
          </cell>
        </row>
        <row r="24">
          <cell r="D24" t="str">
            <v>Tukang</v>
          </cell>
        </row>
        <row r="26">
          <cell r="D26" t="str">
            <v>Mandor</v>
          </cell>
        </row>
        <row r="28">
          <cell r="D28" t="str">
            <v>Operator</v>
          </cell>
        </row>
        <row r="30">
          <cell r="D30" t="str">
            <v>Pembantu Operator</v>
          </cell>
        </row>
        <row r="32">
          <cell r="D32" t="str">
            <v>Sopir/Driver</v>
          </cell>
        </row>
        <row r="34">
          <cell r="D34" t="str">
            <v>Pembantu Sopir/Driver</v>
          </cell>
        </row>
        <row r="36">
          <cell r="D36" t="str">
            <v>Mekanik</v>
          </cell>
        </row>
        <row r="38">
          <cell r="D38" t="str">
            <v>Pembantu Mekanik/Teknik</v>
          </cell>
        </row>
        <row r="40">
          <cell r="D40" t="str">
            <v>Surveyor</v>
          </cell>
        </row>
        <row r="57">
          <cell r="D57" t="str">
            <v>Pasi pasang</v>
          </cell>
        </row>
        <row r="58">
          <cell r="D58" t="str">
            <v>Batu Kali</v>
          </cell>
        </row>
        <row r="59">
          <cell r="D59" t="str">
            <v>Sirtu</v>
          </cell>
        </row>
        <row r="60">
          <cell r="D60" t="str">
            <v>Gravel 3/5</v>
          </cell>
        </row>
        <row r="61">
          <cell r="D61" t="str">
            <v>Tanah Timbunan</v>
          </cell>
        </row>
        <row r="62">
          <cell r="D62" t="str">
            <v>Material  Pilihan (Limestone)</v>
          </cell>
        </row>
        <row r="63">
          <cell r="D63" t="str">
            <v>Semen</v>
          </cell>
        </row>
        <row r="64">
          <cell r="D64" t="str">
            <v>Besi Beton</v>
          </cell>
        </row>
        <row r="65">
          <cell r="D65" t="str">
            <v>Kawat Beton</v>
          </cell>
        </row>
        <row r="66">
          <cell r="D66" t="str">
            <v>Paku</v>
          </cell>
        </row>
        <row r="67">
          <cell r="D67" t="str">
            <v>Kayu Perancah / Bekisting</v>
          </cell>
        </row>
        <row r="68">
          <cell r="D68" t="str">
            <v>Bensin</v>
          </cell>
        </row>
        <row r="69">
          <cell r="D69" t="str">
            <v>Solar</v>
          </cell>
        </row>
        <row r="70">
          <cell r="D70" t="str">
            <v>Minyak Pelumas/Olie</v>
          </cell>
        </row>
        <row r="71">
          <cell r="D71" t="str">
            <v>Plywood  6 mm</v>
          </cell>
        </row>
        <row r="72">
          <cell r="D72" t="str">
            <v>Pipa PVC Dia 5 cm</v>
          </cell>
        </row>
        <row r="73">
          <cell r="D73" t="str">
            <v>Rumput</v>
          </cell>
        </row>
        <row r="74">
          <cell r="D74" t="str">
            <v>Kayu pancang dia. 15 cm</v>
          </cell>
        </row>
        <row r="75">
          <cell r="D75" t="str">
            <v>Beton K-175</v>
          </cell>
        </row>
        <row r="76">
          <cell r="D76" t="str">
            <v>Beton Kelas Bo</v>
          </cell>
        </row>
        <row r="77">
          <cell r="D77" t="str">
            <v>Baja Tulangan U24</v>
          </cell>
        </row>
        <row r="78">
          <cell r="D78" t="str">
            <v>Pasir Urug</v>
          </cell>
        </row>
        <row r="79">
          <cell r="D79" t="str">
            <v>Pasir Cor</v>
          </cell>
        </row>
        <row r="80">
          <cell r="D80" t="str">
            <v>Gravel 1/2</v>
          </cell>
        </row>
        <row r="81">
          <cell r="D81" t="str">
            <v>Pohon Penghijauan</v>
          </cell>
        </row>
        <row r="82">
          <cell r="D82" t="str">
            <v>Tiang Pancang dia 30 cm</v>
          </cell>
        </row>
        <row r="83">
          <cell r="D83" t="str">
            <v>Ijuk</v>
          </cell>
        </row>
        <row r="84">
          <cell r="D84" t="str">
            <v>Plywood  6 mm</v>
          </cell>
        </row>
        <row r="85">
          <cell r="D85" t="str">
            <v>Non Woven Geotextile</v>
          </cell>
        </row>
        <row r="86">
          <cell r="D86" t="str">
            <v>Kawat Bronjong uk. 2x1x0.5 m</v>
          </cell>
        </row>
        <row r="88">
          <cell r="D88" t="str">
            <v>Cat Marka Jalan</v>
          </cell>
        </row>
        <row r="98">
          <cell r="D98" t="str">
            <v>Bulldozer, 65A</v>
          </cell>
        </row>
        <row r="99">
          <cell r="D99" t="str">
            <v>Concrete Mixer    0.3 - 0.6 m3</v>
          </cell>
        </row>
        <row r="100">
          <cell r="D100" t="str">
            <v>Crane 30 ton</v>
          </cell>
        </row>
        <row r="101">
          <cell r="D101" t="str">
            <v>Dump Truck 4 ton</v>
          </cell>
        </row>
        <row r="102">
          <cell r="D102" t="str">
            <v>Dump Truck 8 ton</v>
          </cell>
        </row>
        <row r="103">
          <cell r="D103" t="str">
            <v>Excavator, PC 200</v>
          </cell>
        </row>
        <row r="104">
          <cell r="D104" t="str">
            <v>Vibrator Roller 10 Ton</v>
          </cell>
        </row>
        <row r="105">
          <cell r="D105" t="str">
            <v>Concrete Vibrator</v>
          </cell>
        </row>
        <row r="106">
          <cell r="D106" t="str">
            <v>Water Tanker</v>
          </cell>
        </row>
        <row r="107">
          <cell r="D107" t="str">
            <v xml:space="preserve">Pick Up </v>
          </cell>
        </row>
        <row r="108">
          <cell r="D108" t="str">
            <v>Pile Drive Hammer</v>
          </cell>
        </row>
        <row r="109">
          <cell r="D109" t="str">
            <v>Crane Ka. 2.5 ton</v>
          </cell>
        </row>
        <row r="110">
          <cell r="D110" t="str">
            <v>Crane Ka. 17.5 ton</v>
          </cell>
        </row>
        <row r="111">
          <cell r="D111" t="str">
            <v>Bulldoser D31</v>
          </cell>
        </row>
        <row r="112">
          <cell r="D112" t="str">
            <v>Diesel Hammer</v>
          </cell>
        </row>
        <row r="113">
          <cell r="D113" t="str">
            <v>Chain block</v>
          </cell>
        </row>
        <row r="114">
          <cell r="D114" t="str">
            <v>Bar bender</v>
          </cell>
        </row>
        <row r="115">
          <cell r="D115" t="str">
            <v>Bar cutter</v>
          </cell>
        </row>
        <row r="116">
          <cell r="D116" t="str">
            <v>Tripod</v>
          </cell>
        </row>
        <row r="117">
          <cell r="D117" t="str">
            <v>Vertikal Hammer 100 kg</v>
          </cell>
        </row>
        <row r="118">
          <cell r="D118" t="str">
            <v>Tamping Rammer</v>
          </cell>
        </row>
        <row r="119">
          <cell r="D119" t="str">
            <v>Alat bantu</v>
          </cell>
        </row>
      </sheetData>
      <sheetData sheetId="26"/>
      <sheetData sheetId="27"/>
      <sheetData sheetId="28"/>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B "/>
      <sheetName val="prod1"/>
      <sheetName val="prod2"/>
      <sheetName val="FINAL"/>
      <sheetName val="hitungan"/>
      <sheetName val="rekap"/>
      <sheetName val="BQ"/>
      <sheetName val="dasar"/>
      <sheetName val="AHS"/>
      <sheetName val="pintuair"/>
      <sheetName val="SubK"/>
      <sheetName val="sch"/>
      <sheetName val="hit"/>
      <sheetName val="mob"/>
      <sheetName val="BU"/>
      <sheetName val="jam"/>
      <sheetName val="envp"/>
    </sheetNames>
    <sheetDataSet>
      <sheetData sheetId="0"/>
      <sheetData sheetId="1"/>
      <sheetData sheetId="2"/>
      <sheetData sheetId="3"/>
      <sheetData sheetId="4"/>
      <sheetData sheetId="5"/>
      <sheetData sheetId="6"/>
      <sheetData sheetId="7">
        <row r="26">
          <cell r="C26" t="str">
            <v>Mandor</v>
          </cell>
          <cell r="E26" t="str">
            <v>Hari</v>
          </cell>
          <cell r="F26">
            <v>31085</v>
          </cell>
        </row>
        <row r="27">
          <cell r="C27" t="str">
            <v>Kepala Tukang</v>
          </cell>
          <cell r="E27" t="str">
            <v>Hari</v>
          </cell>
          <cell r="F27">
            <v>28495</v>
          </cell>
        </row>
        <row r="28">
          <cell r="C28" t="str">
            <v>Tukang Batu</v>
          </cell>
          <cell r="E28" t="str">
            <v>Hari</v>
          </cell>
          <cell r="F28">
            <v>25905</v>
          </cell>
        </row>
        <row r="29">
          <cell r="C29" t="str">
            <v>Tukang Kayu</v>
          </cell>
          <cell r="E29" t="str">
            <v>Hari</v>
          </cell>
          <cell r="F29">
            <v>25905</v>
          </cell>
        </row>
        <row r="30">
          <cell r="C30" t="str">
            <v>Tukang Pipa</v>
          </cell>
          <cell r="E30" t="str">
            <v>Hari</v>
          </cell>
          <cell r="F30">
            <v>28495</v>
          </cell>
        </row>
        <row r="31">
          <cell r="C31" t="str">
            <v>Tukang Besi</v>
          </cell>
          <cell r="E31" t="str">
            <v>Hari</v>
          </cell>
          <cell r="F31">
            <v>25905</v>
          </cell>
        </row>
        <row r="32">
          <cell r="C32" t="str">
            <v>Tukang Las</v>
          </cell>
          <cell r="E32" t="str">
            <v>Hari</v>
          </cell>
          <cell r="F32">
            <v>28495</v>
          </cell>
        </row>
        <row r="33">
          <cell r="C33" t="str">
            <v>Pekerja</v>
          </cell>
          <cell r="E33" t="str">
            <v>Hari</v>
          </cell>
          <cell r="F33">
            <v>20720</v>
          </cell>
        </row>
        <row r="39">
          <cell r="C39" t="str">
            <v>Semen</v>
          </cell>
          <cell r="E39" t="str">
            <v>kg</v>
          </cell>
          <cell r="F39">
            <v>555</v>
          </cell>
        </row>
        <row r="40">
          <cell r="C40" t="str">
            <v>Pasir Pasang</v>
          </cell>
          <cell r="E40" t="str">
            <v>m3</v>
          </cell>
          <cell r="F40">
            <v>53880</v>
          </cell>
        </row>
        <row r="41">
          <cell r="C41" t="str">
            <v>Pasir Cor</v>
          </cell>
          <cell r="E41" t="str">
            <v>m3</v>
          </cell>
          <cell r="F41">
            <v>53880</v>
          </cell>
        </row>
        <row r="42">
          <cell r="C42" t="str">
            <v>Pasir Urug</v>
          </cell>
          <cell r="E42" t="str">
            <v>m3</v>
          </cell>
          <cell r="F42">
            <v>41445</v>
          </cell>
        </row>
        <row r="43">
          <cell r="C43" t="str">
            <v>Besi Beton</v>
          </cell>
          <cell r="E43" t="str">
            <v>kg</v>
          </cell>
          <cell r="F43">
            <v>4975</v>
          </cell>
        </row>
        <row r="44">
          <cell r="C44" t="str">
            <v>Kawat Bendrat</v>
          </cell>
          <cell r="E44" t="str">
            <v>kg</v>
          </cell>
          <cell r="F44">
            <v>6215</v>
          </cell>
        </row>
        <row r="45">
          <cell r="C45" t="str">
            <v>Kawat BWG 12</v>
          </cell>
          <cell r="E45" t="str">
            <v>kg</v>
          </cell>
          <cell r="F45">
            <v>7255</v>
          </cell>
        </row>
        <row r="46">
          <cell r="C46" t="str">
            <v>Batu Belah</v>
          </cell>
          <cell r="E46" t="str">
            <v>m3</v>
          </cell>
          <cell r="F46">
            <v>44035</v>
          </cell>
        </row>
        <row r="47">
          <cell r="C47" t="str">
            <v>Tanah Timbunan</v>
          </cell>
          <cell r="E47" t="str">
            <v>m3</v>
          </cell>
          <cell r="F47">
            <v>1035</v>
          </cell>
        </row>
        <row r="48">
          <cell r="C48" t="str">
            <v>Sesek</v>
          </cell>
          <cell r="E48" t="str">
            <v>m2</v>
          </cell>
          <cell r="F48">
            <v>2590</v>
          </cell>
        </row>
        <row r="49">
          <cell r="C49" t="str">
            <v xml:space="preserve">Karung </v>
          </cell>
          <cell r="E49" t="str">
            <v>Bh</v>
          </cell>
          <cell r="F49">
            <v>935</v>
          </cell>
        </row>
        <row r="50">
          <cell r="C50" t="str">
            <v>Bambu</v>
          </cell>
          <cell r="E50" t="str">
            <v>m'</v>
          </cell>
          <cell r="F50">
            <v>2590</v>
          </cell>
        </row>
        <row r="51">
          <cell r="C51" t="str">
            <v>Gravel 1/2</v>
          </cell>
          <cell r="E51" t="str">
            <v>m3</v>
          </cell>
          <cell r="F51">
            <v>100505</v>
          </cell>
        </row>
        <row r="52">
          <cell r="C52" t="str">
            <v>Gravel 2/3</v>
          </cell>
          <cell r="E52" t="str">
            <v>m3</v>
          </cell>
          <cell r="F52">
            <v>90140</v>
          </cell>
        </row>
        <row r="53">
          <cell r="C53" t="str">
            <v>Gravel 3/5</v>
          </cell>
          <cell r="E53" t="str">
            <v>m3</v>
          </cell>
          <cell r="F53">
            <v>79780</v>
          </cell>
        </row>
        <row r="54">
          <cell r="C54" t="str">
            <v>Krikil</v>
          </cell>
          <cell r="E54" t="str">
            <v>m3</v>
          </cell>
          <cell r="F54">
            <v>51805</v>
          </cell>
        </row>
        <row r="55">
          <cell r="C55" t="str">
            <v>Batu kali 15/20</v>
          </cell>
          <cell r="E55" t="str">
            <v>m3</v>
          </cell>
          <cell r="F55">
            <v>41445</v>
          </cell>
        </row>
        <row r="56">
          <cell r="C56" t="str">
            <v>PVC dia. 2"</v>
          </cell>
          <cell r="E56" t="str">
            <v>m'</v>
          </cell>
          <cell r="F56">
            <v>8290</v>
          </cell>
        </row>
        <row r="57">
          <cell r="C57" t="str">
            <v>Ijuk</v>
          </cell>
          <cell r="E57" t="str">
            <v>kg</v>
          </cell>
          <cell r="F57">
            <v>1555</v>
          </cell>
        </row>
        <row r="58">
          <cell r="C58" t="str">
            <v>Kayu Begisting</v>
          </cell>
          <cell r="E58" t="str">
            <v>m3</v>
          </cell>
          <cell r="F58">
            <v>725285</v>
          </cell>
        </row>
        <row r="59">
          <cell r="C59" t="str">
            <v>Paku</v>
          </cell>
          <cell r="E59" t="str">
            <v>kg</v>
          </cell>
          <cell r="F59">
            <v>6215</v>
          </cell>
        </row>
        <row r="60">
          <cell r="C60" t="str">
            <v>Elastis Joint</v>
          </cell>
          <cell r="E60" t="str">
            <v>m2</v>
          </cell>
          <cell r="F60">
            <v>15540</v>
          </cell>
        </row>
        <row r="61">
          <cell r="C61" t="str">
            <v>Pancang Beton K- 225</v>
          </cell>
          <cell r="E61" t="str">
            <v>m'</v>
          </cell>
          <cell r="F61">
            <v>674385</v>
          </cell>
        </row>
        <row r="62">
          <cell r="C62" t="str">
            <v>Pintu Air</v>
          </cell>
          <cell r="E62" t="str">
            <v>unit</v>
          </cell>
          <cell r="F62">
            <v>21620455</v>
          </cell>
        </row>
        <row r="63">
          <cell r="C63" t="str">
            <v>Assesories Pintu Air</v>
          </cell>
          <cell r="E63" t="str">
            <v>ls</v>
          </cell>
          <cell r="F63">
            <v>27985240</v>
          </cell>
        </row>
        <row r="64">
          <cell r="C64" t="str">
            <v>Pengecatan</v>
          </cell>
          <cell r="E64" t="str">
            <v>m2</v>
          </cell>
          <cell r="F64">
            <v>59575</v>
          </cell>
        </row>
        <row r="65">
          <cell r="C65" t="str">
            <v>Material Lain</v>
          </cell>
          <cell r="E65" t="str">
            <v>ls</v>
          </cell>
          <cell r="F65">
            <v>5180</v>
          </cell>
        </row>
        <row r="66">
          <cell r="C66" t="str">
            <v>Administrasi</v>
          </cell>
          <cell r="E66" t="str">
            <v>bln</v>
          </cell>
          <cell r="F66">
            <v>3108360</v>
          </cell>
        </row>
        <row r="67">
          <cell r="C67" t="str">
            <v>As built drawing</v>
          </cell>
          <cell r="E67" t="str">
            <v>ls</v>
          </cell>
          <cell r="F67">
            <v>7252840</v>
          </cell>
        </row>
        <row r="68">
          <cell r="C68" t="str">
            <v>Dokumentasi</v>
          </cell>
          <cell r="E68" t="str">
            <v>ls</v>
          </cell>
          <cell r="F68">
            <v>4869765</v>
          </cell>
        </row>
        <row r="69">
          <cell r="C69" t="str">
            <v>Alat Tulis Kantor</v>
          </cell>
          <cell r="E69" t="str">
            <v>ls</v>
          </cell>
          <cell r="F69">
            <v>5387825</v>
          </cell>
        </row>
        <row r="70">
          <cell r="C70" t="str">
            <v>Papan Nama</v>
          </cell>
          <cell r="E70" t="str">
            <v>ls</v>
          </cell>
          <cell r="F70">
            <v>828895</v>
          </cell>
        </row>
        <row r="75">
          <cell r="C75" t="str">
            <v>Excavator PC200</v>
          </cell>
          <cell r="E75" t="str">
            <v>Jam</v>
          </cell>
          <cell r="F75">
            <v>175460</v>
          </cell>
        </row>
        <row r="76">
          <cell r="C76" t="str">
            <v>Buldozer D31</v>
          </cell>
          <cell r="E76" t="str">
            <v>Jam</v>
          </cell>
          <cell r="F76">
            <v>128685</v>
          </cell>
        </row>
        <row r="77">
          <cell r="C77" t="str">
            <v>Concrete Mixer 0.35 m3</v>
          </cell>
          <cell r="E77" t="str">
            <v>Jam</v>
          </cell>
          <cell r="F77">
            <v>14325</v>
          </cell>
        </row>
        <row r="78">
          <cell r="C78" t="str">
            <v>Concrete Vibrator</v>
          </cell>
          <cell r="E78" t="str">
            <v>Jam</v>
          </cell>
          <cell r="F78">
            <v>14455</v>
          </cell>
        </row>
        <row r="79">
          <cell r="C79" t="str">
            <v>Pompa Air 4"</v>
          </cell>
          <cell r="E79" t="str">
            <v>Jam</v>
          </cell>
          <cell r="F79">
            <v>14325</v>
          </cell>
        </row>
        <row r="80">
          <cell r="C80" t="str">
            <v>Dump Truck 4 ton</v>
          </cell>
          <cell r="E80" t="str">
            <v>Jam</v>
          </cell>
          <cell r="F80">
            <v>49445</v>
          </cell>
        </row>
        <row r="81">
          <cell r="C81" t="str">
            <v>Dump Truck 8 ton</v>
          </cell>
          <cell r="E81" t="str">
            <v>Jam</v>
          </cell>
          <cell r="F81">
            <v>64655</v>
          </cell>
        </row>
        <row r="82">
          <cell r="C82" t="str">
            <v>Mobil Crane</v>
          </cell>
          <cell r="E82" t="str">
            <v>Jam</v>
          </cell>
          <cell r="F82">
            <v>189695</v>
          </cell>
        </row>
        <row r="83">
          <cell r="C83" t="str">
            <v>Tamping Rammer</v>
          </cell>
          <cell r="E83" t="str">
            <v>Jam</v>
          </cell>
          <cell r="F83">
            <v>14455</v>
          </cell>
        </row>
        <row r="84">
          <cell r="C84" t="str">
            <v>Vibrator Roller</v>
          </cell>
          <cell r="E84" t="str">
            <v>Jam</v>
          </cell>
          <cell r="F84">
            <v>144240</v>
          </cell>
        </row>
        <row r="85">
          <cell r="C85" t="str">
            <v>Water Tanker</v>
          </cell>
          <cell r="E85" t="str">
            <v>Jam</v>
          </cell>
          <cell r="F85">
            <v>49445</v>
          </cell>
        </row>
        <row r="86">
          <cell r="C86" t="str">
            <v>Bar Bender</v>
          </cell>
          <cell r="E86" t="str">
            <v>Jam</v>
          </cell>
          <cell r="F86">
            <v>2745</v>
          </cell>
        </row>
        <row r="87">
          <cell r="C87" t="str">
            <v>Bar Cutter</v>
          </cell>
          <cell r="E87" t="str">
            <v>Jam</v>
          </cell>
          <cell r="F87">
            <v>2745</v>
          </cell>
        </row>
        <row r="88">
          <cell r="C88" t="str">
            <v>Jack Hammer</v>
          </cell>
          <cell r="E88" t="str">
            <v>Jam</v>
          </cell>
          <cell r="F88">
            <v>56355</v>
          </cell>
        </row>
        <row r="89">
          <cell r="C89" t="str">
            <v>Crane</v>
          </cell>
          <cell r="E89" t="str">
            <v>Jam</v>
          </cell>
          <cell r="F89">
            <v>216780</v>
          </cell>
        </row>
        <row r="90">
          <cell r="C90" t="str">
            <v>Diesel Hammer</v>
          </cell>
          <cell r="E90" t="str">
            <v>Jam</v>
          </cell>
          <cell r="F90">
            <v>57875</v>
          </cell>
        </row>
        <row r="91">
          <cell r="C91" t="str">
            <v>Tripot</v>
          </cell>
          <cell r="E91" t="str">
            <v>Jam</v>
          </cell>
          <cell r="F91">
            <v>61190</v>
          </cell>
        </row>
        <row r="92">
          <cell r="C92" t="str">
            <v>Drop Hammer</v>
          </cell>
          <cell r="E92" t="str">
            <v>Jam</v>
          </cell>
          <cell r="F92">
            <v>37280</v>
          </cell>
        </row>
        <row r="93">
          <cell r="C93" t="str">
            <v>Generator set</v>
          </cell>
          <cell r="E93" t="str">
            <v>Jam</v>
          </cell>
          <cell r="F93">
            <v>79885</v>
          </cell>
        </row>
        <row r="94">
          <cell r="C94" t="str">
            <v>Chain Block</v>
          </cell>
          <cell r="E94" t="str">
            <v>Jam</v>
          </cell>
          <cell r="F94">
            <v>9825</v>
          </cell>
        </row>
        <row r="95">
          <cell r="C95" t="str">
            <v>Alat Bantu</v>
          </cell>
          <cell r="E95" t="str">
            <v>Ls</v>
          </cell>
          <cell r="F95">
            <v>100</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s>
    <sheetDataSet>
      <sheetData sheetId="0">
        <row r="1">
          <cell r="B1" t="str">
            <v>PEMELIHARAAN BERKALA JALAN KAPTEN SUMARSONO</v>
          </cell>
        </row>
        <row r="2">
          <cell r="B2" t="str">
            <v>PEMELIHARAAN JALAN DAN JEMBATAN</v>
          </cell>
        </row>
        <row r="11">
          <cell r="B11">
            <v>30</v>
          </cell>
        </row>
        <row r="12">
          <cell r="B12">
            <v>50</v>
          </cell>
        </row>
        <row r="21">
          <cell r="B21">
            <v>4.2</v>
          </cell>
        </row>
      </sheetData>
      <sheetData sheetId="1">
        <row r="3">
          <cell r="B3" t="str">
            <v>REKAPITULASI</v>
          </cell>
        </row>
      </sheetData>
      <sheetData sheetId="2"/>
      <sheetData sheetId="3"/>
      <sheetData sheetId="4"/>
      <sheetData sheetId="5"/>
      <sheetData sheetId="6">
        <row r="13">
          <cell r="F13" t="str">
            <v>PERKIRAAN</v>
          </cell>
        </row>
      </sheetData>
      <sheetData sheetId="7"/>
      <sheetData sheetId="8"/>
      <sheetData sheetId="9"/>
      <sheetData sheetId="10">
        <row r="1">
          <cell r="A1" t="str">
            <v>INFORMASI  UMUM</v>
          </cell>
        </row>
      </sheetData>
      <sheetData sheetId="11">
        <row r="6">
          <cell r="A6" t="str">
            <v>No. Mata Pembayaran</v>
          </cell>
          <cell r="D6" t="str">
            <v>:   1.2</v>
          </cell>
        </row>
        <row r="7">
          <cell r="A7" t="str">
            <v>Jenis Pekerjaan</v>
          </cell>
          <cell r="D7" t="str">
            <v>:   MOBILISASI</v>
          </cell>
        </row>
        <row r="8">
          <cell r="A8" t="str">
            <v>Satuan Pengukuran</v>
          </cell>
          <cell r="D8" t="str">
            <v xml:space="preserve">:   Lump Sum </v>
          </cell>
        </row>
        <row r="10">
          <cell r="H10" t="str">
            <v>BIAYA</v>
          </cell>
          <cell r="I10" t="str">
            <v>JUMLAH</v>
          </cell>
        </row>
        <row r="11">
          <cell r="A11" t="str">
            <v>No.</v>
          </cell>
          <cell r="C11" t="str">
            <v>U R A I A N</v>
          </cell>
          <cell r="F11" t="str">
            <v>SATUAN</v>
          </cell>
          <cell r="G11" t="str">
            <v>VOL.</v>
          </cell>
          <cell r="H11" t="str">
            <v>SATUAN</v>
          </cell>
          <cell r="I11" t="str">
            <v>HARGA</v>
          </cell>
        </row>
        <row r="12">
          <cell r="H12" t="str">
            <v>(Rp.)</v>
          </cell>
          <cell r="I12" t="str">
            <v>(Rp.)</v>
          </cell>
        </row>
        <row r="14">
          <cell r="A14" t="str">
            <v>A.</v>
          </cell>
          <cell r="C14" t="str">
            <v>Pembelian atau Sewa Tanah</v>
          </cell>
          <cell r="F14" t="str">
            <v>M2</v>
          </cell>
          <cell r="G14">
            <v>0</v>
          </cell>
          <cell r="I14">
            <v>0</v>
          </cell>
        </row>
        <row r="17">
          <cell r="A17" t="str">
            <v>B.</v>
          </cell>
          <cell r="C17" t="str">
            <v>PERALATAN</v>
          </cell>
        </row>
        <row r="18">
          <cell r="C18" t="str">
            <v>Sesuai Lampiran 4b</v>
          </cell>
          <cell r="I18">
            <v>10800000</v>
          </cell>
        </row>
        <row r="21">
          <cell r="A21" t="str">
            <v>C.</v>
          </cell>
          <cell r="C21" t="str">
            <v>FASILITAS KONTRAKTOR</v>
          </cell>
        </row>
        <row r="22">
          <cell r="A22">
            <v>1</v>
          </cell>
          <cell r="C22" t="str">
            <v>Base Camp</v>
          </cell>
          <cell r="F22" t="str">
            <v>M2</v>
          </cell>
          <cell r="G22">
            <v>200</v>
          </cell>
          <cell r="H22">
            <v>100000</v>
          </cell>
          <cell r="I22">
            <v>20000000</v>
          </cell>
        </row>
        <row r="23">
          <cell r="A23">
            <v>2</v>
          </cell>
          <cell r="C23" t="str">
            <v>Kantor</v>
          </cell>
          <cell r="F23" t="str">
            <v>M2</v>
          </cell>
          <cell r="G23">
            <v>0</v>
          </cell>
          <cell r="H23">
            <v>0</v>
          </cell>
          <cell r="I23">
            <v>0</v>
          </cell>
        </row>
        <row r="24">
          <cell r="A24">
            <v>3</v>
          </cell>
          <cell r="C24" t="str">
            <v>Barak</v>
          </cell>
          <cell r="F24" t="str">
            <v>M2</v>
          </cell>
          <cell r="G24">
            <v>0</v>
          </cell>
          <cell r="H24">
            <v>0</v>
          </cell>
          <cell r="I24">
            <v>0</v>
          </cell>
        </row>
        <row r="25">
          <cell r="A25">
            <v>4</v>
          </cell>
          <cell r="C25" t="str">
            <v>Bengkel</v>
          </cell>
          <cell r="F25" t="str">
            <v>M2</v>
          </cell>
          <cell r="G25">
            <v>0</v>
          </cell>
          <cell r="H25">
            <v>0</v>
          </cell>
          <cell r="I25">
            <v>0</v>
          </cell>
        </row>
        <row r="26">
          <cell r="A26">
            <v>5</v>
          </cell>
          <cell r="C26" t="str">
            <v>Gudang, dan lain-lain</v>
          </cell>
          <cell r="F26" t="str">
            <v>M2</v>
          </cell>
          <cell r="G26">
            <v>0</v>
          </cell>
          <cell r="H26">
            <v>0</v>
          </cell>
          <cell r="I26">
            <v>0</v>
          </cell>
        </row>
        <row r="29">
          <cell r="A29" t="str">
            <v>D.</v>
          </cell>
          <cell r="C29" t="str">
            <v>FASILITAS DIREKSI TEKNIS</v>
          </cell>
        </row>
        <row r="30">
          <cell r="A30">
            <v>1</v>
          </cell>
          <cell r="C30" t="str">
            <v>Ruang Laboratorium</v>
          </cell>
          <cell r="F30" t="str">
            <v>M2</v>
          </cell>
          <cell r="G30">
            <v>0</v>
          </cell>
          <cell r="H30">
            <v>0</v>
          </cell>
          <cell r="I30">
            <v>0</v>
          </cell>
        </row>
        <row r="31">
          <cell r="A31">
            <v>2</v>
          </cell>
          <cell r="C31" t="str">
            <v>Peralatan Laboratorium</v>
          </cell>
          <cell r="F31" t="str">
            <v>set</v>
          </cell>
          <cell r="G31">
            <v>1</v>
          </cell>
          <cell r="H31">
            <v>2000000</v>
          </cell>
          <cell r="I31">
            <v>2000000</v>
          </cell>
        </row>
        <row r="32">
          <cell r="A32">
            <v>3</v>
          </cell>
          <cell r="C32" t="str">
            <v>Perabotan &amp; Layanan</v>
          </cell>
          <cell r="F32" t="str">
            <v>set</v>
          </cell>
          <cell r="G32">
            <v>0</v>
          </cell>
          <cell r="H32">
            <v>0</v>
          </cell>
          <cell r="I32">
            <v>0</v>
          </cell>
        </row>
        <row r="35">
          <cell r="A35" t="str">
            <v>E.</v>
          </cell>
          <cell r="C35" t="str">
            <v>MOBILISASI LAINNYA</v>
          </cell>
        </row>
        <row r="36">
          <cell r="A36" t="str">
            <v>E.I.</v>
          </cell>
          <cell r="C36" t="str">
            <v>PEKERJAAN DARURAT</v>
          </cell>
        </row>
        <row r="37">
          <cell r="A37">
            <v>1</v>
          </cell>
          <cell r="C37" t="str">
            <v>Jembatan Darurat</v>
          </cell>
          <cell r="F37" t="str">
            <v>LS</v>
          </cell>
          <cell r="G37">
            <v>0</v>
          </cell>
          <cell r="H37">
            <v>0</v>
          </cell>
          <cell r="I37">
            <v>0</v>
          </cell>
        </row>
        <row r="38">
          <cell r="A38">
            <v>2</v>
          </cell>
          <cell r="C38" t="str">
            <v>Pemeliharaan Jalan Kerja / Samping</v>
          </cell>
          <cell r="F38" t="str">
            <v>LS</v>
          </cell>
          <cell r="G38">
            <v>0</v>
          </cell>
          <cell r="H38">
            <v>0</v>
          </cell>
          <cell r="I38">
            <v>0</v>
          </cell>
        </row>
        <row r="39">
          <cell r="A39">
            <v>3</v>
          </cell>
          <cell r="C39" t="str">
            <v>Pengaturan Lalu Lintas</v>
          </cell>
          <cell r="F39" t="str">
            <v>. . . .</v>
          </cell>
          <cell r="I39">
            <v>0</v>
          </cell>
        </row>
        <row r="40">
          <cell r="A40">
            <v>4</v>
          </cell>
          <cell r="C40" t="str">
            <v>Rambu-rambu Lalu Lintas</v>
          </cell>
          <cell r="F40" t="str">
            <v>. . . .</v>
          </cell>
          <cell r="I40">
            <v>0</v>
          </cell>
        </row>
        <row r="42">
          <cell r="A42" t="str">
            <v>E.II.</v>
          </cell>
          <cell r="C42" t="str">
            <v>LAIN-LAIN</v>
          </cell>
        </row>
        <row r="43">
          <cell r="A43">
            <v>1</v>
          </cell>
          <cell r="C43" t="str">
            <v>As Built Drawing</v>
          </cell>
          <cell r="F43" t="str">
            <v>LS</v>
          </cell>
          <cell r="G43">
            <v>0</v>
          </cell>
          <cell r="H43">
            <v>0</v>
          </cell>
          <cell r="I43">
            <v>0</v>
          </cell>
        </row>
        <row r="44">
          <cell r="A44">
            <v>2</v>
          </cell>
          <cell r="C44" t="str">
            <v>Photo Dokumentasi</v>
          </cell>
          <cell r="F44" t="str">
            <v>Set</v>
          </cell>
          <cell r="G44">
            <v>0</v>
          </cell>
          <cell r="H44">
            <v>0</v>
          </cell>
          <cell r="I44">
            <v>0</v>
          </cell>
        </row>
        <row r="47">
          <cell r="A47" t="str">
            <v>F.</v>
          </cell>
          <cell r="C47" t="str">
            <v>DEMOBILISASI</v>
          </cell>
          <cell r="F47" t="str">
            <v>LS</v>
          </cell>
          <cell r="G47">
            <v>1</v>
          </cell>
          <cell r="H47">
            <v>3240000</v>
          </cell>
          <cell r="I47">
            <v>3240000</v>
          </cell>
        </row>
        <row r="50">
          <cell r="C50" t="str">
            <v>Total Biaya Mobilisasi</v>
          </cell>
          <cell r="I50">
            <v>36040000</v>
          </cell>
        </row>
        <row r="52">
          <cell r="A52" t="str">
            <v>Catatan :</v>
          </cell>
        </row>
        <row r="53">
          <cell r="A53" t="str">
            <v>●</v>
          </cell>
          <cell r="B53" t="str">
            <v>Biaya Satuan untuk peralatan sudah termasuk bahan bakar, bahan habis terpakai dan operator.</v>
          </cell>
        </row>
        <row r="54">
          <cell r="A54" t="str">
            <v>●</v>
          </cell>
          <cell r="B54" t="str">
            <v>Biaya Satuan sudah termasuk pengeluaran untuk seluruh pajak yang berkaitan (tetapi tidak termasuk PPN yang dibayarkan dari Kontrak) dan biaya-biaya lainnya</v>
          </cell>
        </row>
        <row r="56">
          <cell r="A56" t="str">
            <v>●</v>
          </cell>
          <cell r="B56" t="str">
            <v>Harga Lump Sum yang diajukan Penawar harus mencakup seluruh tambahan tenaga kerja, bahan, peralatan atau kerugian yang mungkin diperlukan untuk menyelesaikan pekerjaan sesuai dengan Spesifikasi dan Gambar.</v>
          </cell>
        </row>
        <row r="58">
          <cell r="A58" t="str">
            <v>●</v>
          </cell>
          <cell r="B58" t="str">
            <v>Harga Lump Sum yang diberikan oleh Peserta Lelang harus tidak termasuk Biaya Umum dan Keuntungan.</v>
          </cell>
        </row>
        <row r="60">
          <cell r="H60" t="str">
            <v>Medan, 10 April 2007.</v>
          </cell>
        </row>
        <row r="62">
          <cell r="H62" t="str">
            <v>PT. DIAN WIRA PUTRA</v>
          </cell>
        </row>
        <row r="67">
          <cell r="H67" t="str">
            <v>Ir. ARDIANSYAH LUBIS</v>
          </cell>
        </row>
        <row r="68">
          <cell r="H68" t="str">
            <v>DIREKTUR</v>
          </cell>
        </row>
        <row r="69">
          <cell r="A69" t="str">
            <v>LAMPIRAN  4b  PENAWARAN</v>
          </cell>
        </row>
        <row r="70">
          <cell r="A70" t="str">
            <v>ANALISA HARGA LUMP SUM UNTUK MOBILISASI</v>
          </cell>
        </row>
        <row r="73">
          <cell r="A73" t="str">
            <v>Nama Peserta Lelang</v>
          </cell>
          <cell r="D73" t="str">
            <v>:   PT. DIAN WIRA PUTRA</v>
          </cell>
        </row>
        <row r="74">
          <cell r="A74" t="str">
            <v>No. Mata Pembayaran</v>
          </cell>
          <cell r="D74" t="str">
            <v>:   1.2</v>
          </cell>
        </row>
        <row r="75">
          <cell r="A75" t="str">
            <v>Jenis Pekerjaan</v>
          </cell>
          <cell r="D75" t="str">
            <v>:   MOBILISASI</v>
          </cell>
        </row>
        <row r="76">
          <cell r="A76" t="str">
            <v>Satuan Pengukuran</v>
          </cell>
          <cell r="D76" t="str">
            <v xml:space="preserve">:   Lump Sum </v>
          </cell>
        </row>
        <row r="78">
          <cell r="H78" t="str">
            <v>Biaya</v>
          </cell>
          <cell r="I78" t="str">
            <v>Jumlah</v>
          </cell>
        </row>
        <row r="79">
          <cell r="A79" t="str">
            <v>No.</v>
          </cell>
          <cell r="C79" t="str">
            <v>Uraian</v>
          </cell>
          <cell r="F79" t="str">
            <v>Satuan</v>
          </cell>
          <cell r="G79" t="str">
            <v>Kuantitas</v>
          </cell>
          <cell r="H79" t="str">
            <v>Satuan</v>
          </cell>
          <cell r="I79" t="str">
            <v>Harga</v>
          </cell>
        </row>
        <row r="80">
          <cell r="H80" t="str">
            <v>(Rp.)</v>
          </cell>
          <cell r="I80" t="str">
            <v>(Rp.)</v>
          </cell>
        </row>
        <row r="82">
          <cell r="A82" t="str">
            <v>B.</v>
          </cell>
          <cell r="C82" t="str">
            <v>PERALATAN</v>
          </cell>
        </row>
        <row r="84">
          <cell r="A84">
            <v>1</v>
          </cell>
          <cell r="C84" t="str">
            <v>Asphalt Finisher, 80 ton/jam</v>
          </cell>
          <cell r="F84" t="str">
            <v>Unit</v>
          </cell>
          <cell r="G84">
            <v>1</v>
          </cell>
          <cell r="H84">
            <v>1000000</v>
          </cell>
          <cell r="I84">
            <v>1000000</v>
          </cell>
        </row>
        <row r="85">
          <cell r="A85">
            <v>2</v>
          </cell>
          <cell r="C85" t="str">
            <v>Pneumatic Tyre Roller, 10 Ton</v>
          </cell>
          <cell r="F85" t="str">
            <v>Unit</v>
          </cell>
          <cell r="G85">
            <v>1</v>
          </cell>
          <cell r="H85">
            <v>1000000</v>
          </cell>
          <cell r="I85">
            <v>1000000</v>
          </cell>
        </row>
        <row r="86">
          <cell r="A86">
            <v>3</v>
          </cell>
          <cell r="C86" t="str">
            <v>Tandem Roller, 8 Ton</v>
          </cell>
          <cell r="F86" t="str">
            <v>Unit</v>
          </cell>
          <cell r="G86">
            <v>1</v>
          </cell>
          <cell r="H86">
            <v>1000000</v>
          </cell>
          <cell r="I86">
            <v>1000000</v>
          </cell>
        </row>
        <row r="87">
          <cell r="A87">
            <v>4</v>
          </cell>
          <cell r="C87" t="str">
            <v>Asphalt Sprayer, 1000 liter</v>
          </cell>
          <cell r="F87" t="str">
            <v>Unit</v>
          </cell>
          <cell r="G87">
            <v>1</v>
          </cell>
          <cell r="H87">
            <v>1000000</v>
          </cell>
          <cell r="I87">
            <v>1000000</v>
          </cell>
        </row>
        <row r="88">
          <cell r="A88">
            <v>5</v>
          </cell>
          <cell r="C88" t="str">
            <v>Steel Wheel Roller, 10 Ton</v>
          </cell>
          <cell r="F88" t="str">
            <v>Unit</v>
          </cell>
          <cell r="G88">
            <v>0</v>
          </cell>
          <cell r="H88">
            <v>0</v>
          </cell>
          <cell r="I88">
            <v>0</v>
          </cell>
        </row>
        <row r="89">
          <cell r="A89">
            <v>6</v>
          </cell>
          <cell r="C89" t="str">
            <v>Vibratory Roller, 10 Ton</v>
          </cell>
          <cell r="F89" t="str">
            <v>Unit</v>
          </cell>
          <cell r="G89">
            <v>0</v>
          </cell>
          <cell r="H89">
            <v>0</v>
          </cell>
          <cell r="I89">
            <v>0</v>
          </cell>
        </row>
        <row r="90">
          <cell r="A90">
            <v>7</v>
          </cell>
          <cell r="C90" t="str">
            <v>Dump Truck, 8-10 m3</v>
          </cell>
          <cell r="F90" t="str">
            <v>Unit</v>
          </cell>
          <cell r="G90">
            <v>5</v>
          </cell>
          <cell r="H90">
            <v>250000</v>
          </cell>
          <cell r="I90">
            <v>1250000</v>
          </cell>
        </row>
        <row r="91">
          <cell r="A91">
            <v>8</v>
          </cell>
          <cell r="C91" t="str">
            <v>Dump Truck, 3-4 m3</v>
          </cell>
          <cell r="F91" t="str">
            <v>Unit</v>
          </cell>
          <cell r="G91">
            <v>5</v>
          </cell>
          <cell r="H91">
            <v>200000</v>
          </cell>
          <cell r="I91">
            <v>1000000</v>
          </cell>
        </row>
        <row r="92">
          <cell r="A92">
            <v>9</v>
          </cell>
          <cell r="C92" t="str">
            <v>Flat Bed Truck, 20 Ton</v>
          </cell>
          <cell r="F92" t="str">
            <v>Unit</v>
          </cell>
          <cell r="G92">
            <v>0</v>
          </cell>
          <cell r="H92">
            <v>0</v>
          </cell>
          <cell r="I92">
            <v>0</v>
          </cell>
        </row>
        <row r="93">
          <cell r="A93">
            <v>10</v>
          </cell>
          <cell r="C93" t="str">
            <v>Wheel Loader, 1-2 m3</v>
          </cell>
          <cell r="F93" t="str">
            <v>Unit</v>
          </cell>
          <cell r="G93">
            <v>1</v>
          </cell>
          <cell r="H93">
            <v>1000000</v>
          </cell>
          <cell r="I93">
            <v>1000000</v>
          </cell>
        </row>
        <row r="94">
          <cell r="A94">
            <v>11</v>
          </cell>
          <cell r="C94" t="str">
            <v>Bulldozer, 160 HP</v>
          </cell>
          <cell r="F94" t="str">
            <v>Unit</v>
          </cell>
          <cell r="G94">
            <v>0</v>
          </cell>
          <cell r="H94">
            <v>0</v>
          </cell>
          <cell r="I94">
            <v>0</v>
          </cell>
        </row>
        <row r="95">
          <cell r="A95">
            <v>12</v>
          </cell>
          <cell r="C95" t="str">
            <v>Motor Grader, 145 HP</v>
          </cell>
          <cell r="F95" t="str">
            <v>Unit</v>
          </cell>
          <cell r="G95">
            <v>1</v>
          </cell>
          <cell r="H95">
            <v>1000000</v>
          </cell>
          <cell r="I95">
            <v>1000000</v>
          </cell>
        </row>
        <row r="96">
          <cell r="A96">
            <v>13</v>
          </cell>
          <cell r="C96" t="str">
            <v>Excavator, 130 HP</v>
          </cell>
          <cell r="F96" t="str">
            <v>Unit</v>
          </cell>
          <cell r="G96">
            <v>0</v>
          </cell>
          <cell r="H96">
            <v>0</v>
          </cell>
          <cell r="I96">
            <v>0</v>
          </cell>
        </row>
        <row r="97">
          <cell r="A97">
            <v>14</v>
          </cell>
          <cell r="C97" t="str">
            <v>Water Tanker, 5000 liter</v>
          </cell>
          <cell r="F97" t="str">
            <v>Unit</v>
          </cell>
          <cell r="G97">
            <v>1</v>
          </cell>
          <cell r="H97">
            <v>250000</v>
          </cell>
          <cell r="I97">
            <v>250000</v>
          </cell>
        </row>
        <row r="98">
          <cell r="A98">
            <v>15</v>
          </cell>
          <cell r="C98" t="str">
            <v>Crane on Track, 35 Ton</v>
          </cell>
          <cell r="F98" t="str">
            <v>Unit</v>
          </cell>
          <cell r="G98">
            <v>0</v>
          </cell>
          <cell r="H98">
            <v>0</v>
          </cell>
          <cell r="I98">
            <v>0</v>
          </cell>
        </row>
        <row r="99">
          <cell r="A99">
            <v>16</v>
          </cell>
          <cell r="C99" t="str">
            <v>Concrete Vibrator, 3 HP</v>
          </cell>
          <cell r="F99" t="str">
            <v>Unit</v>
          </cell>
          <cell r="G99">
            <v>0</v>
          </cell>
          <cell r="H99">
            <v>0</v>
          </cell>
          <cell r="I99">
            <v>0</v>
          </cell>
        </row>
        <row r="100">
          <cell r="A100">
            <v>17</v>
          </cell>
          <cell r="C100" t="str">
            <v>Pedestrian Roller</v>
          </cell>
          <cell r="F100" t="str">
            <v>Unit</v>
          </cell>
          <cell r="G100">
            <v>1</v>
          </cell>
          <cell r="H100">
            <v>250000</v>
          </cell>
          <cell r="I100">
            <v>250000</v>
          </cell>
        </row>
        <row r="101">
          <cell r="A101">
            <v>18</v>
          </cell>
          <cell r="C101" t="str">
            <v>Concrete Mixer, 0.3-0.6 m3</v>
          </cell>
          <cell r="F101" t="str">
            <v>Unit</v>
          </cell>
          <cell r="G101">
            <v>0</v>
          </cell>
          <cell r="H101">
            <v>0</v>
          </cell>
          <cell r="I101">
            <v>0</v>
          </cell>
        </row>
        <row r="102">
          <cell r="A102">
            <v>19</v>
          </cell>
          <cell r="C102" t="str">
            <v>Generator Set, 250 KW</v>
          </cell>
          <cell r="F102" t="str">
            <v>Unit</v>
          </cell>
          <cell r="G102">
            <v>1</v>
          </cell>
          <cell r="H102">
            <v>200000</v>
          </cell>
          <cell r="I102">
            <v>200000</v>
          </cell>
        </row>
        <row r="103">
          <cell r="A103">
            <v>20</v>
          </cell>
          <cell r="C103" t="str">
            <v>Generator Set, 50 KW</v>
          </cell>
          <cell r="F103" t="str">
            <v>Unit</v>
          </cell>
          <cell r="G103">
            <v>0</v>
          </cell>
          <cell r="H103">
            <v>0</v>
          </cell>
          <cell r="I103">
            <v>0</v>
          </cell>
        </row>
        <row r="104">
          <cell r="A104">
            <v>21</v>
          </cell>
          <cell r="C104" t="str">
            <v>Air Compressor, 6000 liter/menit</v>
          </cell>
          <cell r="F104" t="str">
            <v>Unit</v>
          </cell>
          <cell r="G104">
            <v>1</v>
          </cell>
          <cell r="H104">
            <v>500000</v>
          </cell>
          <cell r="I104">
            <v>500000</v>
          </cell>
        </row>
        <row r="105">
          <cell r="A105">
            <v>22</v>
          </cell>
          <cell r="C105" t="str">
            <v>Jack Hammer</v>
          </cell>
          <cell r="F105" t="str">
            <v>Unit</v>
          </cell>
          <cell r="G105">
            <v>1</v>
          </cell>
          <cell r="H105">
            <v>50000</v>
          </cell>
          <cell r="I105">
            <v>50000</v>
          </cell>
        </row>
        <row r="106">
          <cell r="A106">
            <v>23</v>
          </cell>
          <cell r="C106" t="str">
            <v>Welding Set</v>
          </cell>
          <cell r="F106" t="str">
            <v>Unit</v>
          </cell>
          <cell r="G106">
            <v>0</v>
          </cell>
          <cell r="H106">
            <v>0</v>
          </cell>
          <cell r="I106">
            <v>0</v>
          </cell>
        </row>
        <row r="107">
          <cell r="A107">
            <v>24</v>
          </cell>
          <cell r="C107" t="str">
            <v>Vibratory Compactor, 6.5 HP</v>
          </cell>
          <cell r="F107" t="str">
            <v>Unit</v>
          </cell>
          <cell r="G107">
            <v>0</v>
          </cell>
          <cell r="H107">
            <v>0</v>
          </cell>
          <cell r="I107">
            <v>0</v>
          </cell>
        </row>
        <row r="108">
          <cell r="A108">
            <v>25</v>
          </cell>
          <cell r="C108" t="str">
            <v>Water Pump, 70-100 mm</v>
          </cell>
          <cell r="F108" t="str">
            <v>Unit</v>
          </cell>
          <cell r="G108">
            <v>0</v>
          </cell>
          <cell r="H108">
            <v>0</v>
          </cell>
          <cell r="I108">
            <v>0</v>
          </cell>
        </row>
        <row r="109">
          <cell r="A109">
            <v>26</v>
          </cell>
          <cell r="C109" t="str">
            <v>Laboratory Equipment</v>
          </cell>
          <cell r="F109" t="str">
            <v>Set</v>
          </cell>
          <cell r="G109">
            <v>0</v>
          </cell>
          <cell r="H109">
            <v>0</v>
          </cell>
          <cell r="I109">
            <v>0</v>
          </cell>
        </row>
        <row r="110">
          <cell r="A110">
            <v>27</v>
          </cell>
          <cell r="C110" t="str">
            <v>Pile Driven + Hammer</v>
          </cell>
          <cell r="F110" t="str">
            <v>Unit</v>
          </cell>
          <cell r="G110">
            <v>0</v>
          </cell>
          <cell r="H110">
            <v>0</v>
          </cell>
          <cell r="I110">
            <v>0</v>
          </cell>
        </row>
        <row r="111">
          <cell r="A111">
            <v>28</v>
          </cell>
          <cell r="C111" t="str">
            <v>Survey Equipment</v>
          </cell>
          <cell r="F111" t="str">
            <v>Set</v>
          </cell>
          <cell r="G111">
            <v>1</v>
          </cell>
          <cell r="H111">
            <v>1000000</v>
          </cell>
          <cell r="I111">
            <v>1000000</v>
          </cell>
        </row>
        <row r="112">
          <cell r="A112">
            <v>29</v>
          </cell>
          <cell r="C112" t="str">
            <v>Chain Saw</v>
          </cell>
          <cell r="F112" t="str">
            <v>Unit</v>
          </cell>
          <cell r="G112">
            <v>0</v>
          </cell>
          <cell r="H112">
            <v>0</v>
          </cell>
          <cell r="I112">
            <v>0</v>
          </cell>
        </row>
        <row r="113">
          <cell r="A113">
            <v>30</v>
          </cell>
          <cell r="C113" t="str">
            <v>Pick-Up</v>
          </cell>
          <cell r="F113" t="str">
            <v>Unit</v>
          </cell>
          <cell r="G113">
            <v>2</v>
          </cell>
          <cell r="H113">
            <v>100000</v>
          </cell>
          <cell r="I113">
            <v>200000</v>
          </cell>
        </row>
        <row r="114">
          <cell r="A114">
            <v>31</v>
          </cell>
          <cell r="C114" t="str">
            <v>Tamper, 0,2 Ton</v>
          </cell>
          <cell r="F114" t="str">
            <v>Unit</v>
          </cell>
          <cell r="G114">
            <v>2</v>
          </cell>
          <cell r="H114">
            <v>50000</v>
          </cell>
          <cell r="I114">
            <v>100000</v>
          </cell>
        </row>
        <row r="115">
          <cell r="A115">
            <v>32</v>
          </cell>
          <cell r="C115" t="str">
            <v>Crane</v>
          </cell>
          <cell r="F115" t="str">
            <v>Unit</v>
          </cell>
          <cell r="G115">
            <v>0</v>
          </cell>
          <cell r="H115">
            <v>0</v>
          </cell>
          <cell r="I115">
            <v>0</v>
          </cell>
        </row>
        <row r="116">
          <cell r="A116">
            <v>33</v>
          </cell>
          <cell r="C116" t="str">
            <v>Concrete Pump</v>
          </cell>
          <cell r="F116" t="str">
            <v>Unit</v>
          </cell>
          <cell r="G116">
            <v>0</v>
          </cell>
          <cell r="H116">
            <v>0</v>
          </cell>
          <cell r="I116">
            <v>0</v>
          </cell>
        </row>
        <row r="117">
          <cell r="A117">
            <v>34</v>
          </cell>
          <cell r="C117" t="str">
            <v>Mesin Las</v>
          </cell>
          <cell r="F117" t="str">
            <v>Unit</v>
          </cell>
          <cell r="G117">
            <v>0</v>
          </cell>
          <cell r="H117">
            <v>0</v>
          </cell>
          <cell r="I117">
            <v>0</v>
          </cell>
        </row>
        <row r="118">
          <cell r="A118">
            <v>35</v>
          </cell>
          <cell r="C118" t="str">
            <v>Las Potong</v>
          </cell>
          <cell r="F118" t="str">
            <v>Unit</v>
          </cell>
          <cell r="G118">
            <v>0</v>
          </cell>
          <cell r="H118">
            <v>0</v>
          </cell>
          <cell r="I118">
            <v>0</v>
          </cell>
        </row>
        <row r="122">
          <cell r="C122" t="str">
            <v>Jumlah untuk Mata Pembayaran B dalam Lampiran 4a</v>
          </cell>
          <cell r="I122">
            <v>10800000</v>
          </cell>
        </row>
      </sheetData>
      <sheetData sheetId="12">
        <row r="7">
          <cell r="A7" t="str">
            <v>No. Mata Pembayaran</v>
          </cell>
        </row>
      </sheetData>
      <sheetData sheetId="13"/>
      <sheetData sheetId="14">
        <row r="6">
          <cell r="A6" t="str">
            <v>No. Mata Pembayaran</v>
          </cell>
        </row>
      </sheetData>
      <sheetData sheetId="15">
        <row r="1">
          <cell r="A1" t="str">
            <v>ITEM PEMBAYARAN NO.</v>
          </cell>
        </row>
      </sheetData>
      <sheetData sheetId="16">
        <row r="1">
          <cell r="A1" t="str">
            <v>ITEM PEMBAYARAN NO.</v>
          </cell>
        </row>
      </sheetData>
      <sheetData sheetId="17"/>
      <sheetData sheetId="18">
        <row r="1">
          <cell r="A1" t="str">
            <v>ITEM PEMBAYARAN NO.</v>
          </cell>
        </row>
      </sheetData>
      <sheetData sheetId="19">
        <row r="1">
          <cell r="A1" t="str">
            <v>ITEM PEMBAYARAN No.</v>
          </cell>
        </row>
      </sheetData>
      <sheetData sheetId="20"/>
      <sheetData sheetId="21"/>
      <sheetData sheetId="22"/>
      <sheetData sheetId="23"/>
      <sheetData sheetId="24">
        <row r="1">
          <cell r="A1" t="str">
            <v>ITEM PEMBAYARAN</v>
          </cell>
        </row>
      </sheetData>
      <sheetData sheetId="25"/>
      <sheetData sheetId="26"/>
      <sheetData sheetId="27">
        <row r="1">
          <cell r="A1" t="str">
            <v>DAFTAR</v>
          </cell>
        </row>
        <row r="8">
          <cell r="F8">
            <v>5000</v>
          </cell>
        </row>
        <row r="10">
          <cell r="F10">
            <v>7857.1428571428569</v>
          </cell>
        </row>
        <row r="12">
          <cell r="F12">
            <v>7857.1428571428569</v>
          </cell>
        </row>
        <row r="14">
          <cell r="F14">
            <v>8642.8571428571431</v>
          </cell>
        </row>
        <row r="16">
          <cell r="F16">
            <v>5000</v>
          </cell>
        </row>
        <row r="22">
          <cell r="F22">
            <v>8642.8571428571431</v>
          </cell>
        </row>
        <row r="55">
          <cell r="F55">
            <v>132436</v>
          </cell>
        </row>
        <row r="57">
          <cell r="F57">
            <v>127910.14438586011</v>
          </cell>
        </row>
        <row r="59">
          <cell r="F59">
            <v>127859.59253573771</v>
          </cell>
        </row>
        <row r="63">
          <cell r="F63">
            <v>0</v>
          </cell>
        </row>
        <row r="67">
          <cell r="F67">
            <v>25000</v>
          </cell>
        </row>
        <row r="69">
          <cell r="F69">
            <v>40000</v>
          </cell>
        </row>
        <row r="71">
          <cell r="F71">
            <v>4650</v>
          </cell>
        </row>
        <row r="78">
          <cell r="F78">
            <v>11500</v>
          </cell>
        </row>
        <row r="84">
          <cell r="F84">
            <v>0</v>
          </cell>
        </row>
        <row r="89">
          <cell r="F89">
            <v>12000</v>
          </cell>
        </row>
        <row r="99">
          <cell r="F99">
            <v>4200000</v>
          </cell>
        </row>
        <row r="114">
          <cell r="F114">
            <v>0</v>
          </cell>
        </row>
        <row r="116">
          <cell r="F116">
            <v>0</v>
          </cell>
        </row>
        <row r="124">
          <cell r="F124">
            <v>4650</v>
          </cell>
        </row>
        <row r="128">
          <cell r="F128">
            <v>9000</v>
          </cell>
        </row>
      </sheetData>
      <sheetData sheetId="28">
        <row r="1">
          <cell r="A1" t="str">
            <v>URAIAN ANALISA ALAT</v>
          </cell>
        </row>
        <row r="16">
          <cell r="AW16">
            <v>157404.98779217986</v>
          </cell>
        </row>
        <row r="17">
          <cell r="AW17">
            <v>182342.59483367632</v>
          </cell>
        </row>
        <row r="66">
          <cell r="BP66" t="str">
            <v xml:space="preserve"> Alat Baru</v>
          </cell>
        </row>
        <row r="67">
          <cell r="BP67">
            <v>96000000</v>
          </cell>
        </row>
        <row r="126">
          <cell r="BP126" t="str">
            <v xml:space="preserve"> Alat Baru</v>
          </cell>
        </row>
        <row r="127">
          <cell r="BP127">
            <v>81600000</v>
          </cell>
        </row>
      </sheetData>
      <sheetData sheetId="29">
        <row r="1">
          <cell r="A1" t="str">
            <v>URAIAN ANALISA ALAT</v>
          </cell>
        </row>
      </sheetData>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Daf-isi"/>
      <sheetName val="GASATAGG.XLS"/>
      <sheetName val="Basic Price"/>
      <sheetName val="Informasi"/>
      <sheetName val="Analisa Quarry"/>
      <sheetName val="Agregat ABC"/>
      <sheetName val="Peralatan"/>
      <sheetName val="NP-10"/>
      <sheetName val="NP-9"/>
      <sheetName val="NP-8"/>
      <sheetName val="NP-7(1)"/>
      <sheetName val="NP-7"/>
      <sheetName val="NP-6"/>
      <sheetName val="NP-5"/>
      <sheetName val="NP-4"/>
      <sheetName val="NP-3"/>
      <sheetName val="NP-2"/>
      <sheetName val="Mobilisasi"/>
      <sheetName val="HSUMUM.XLS"/>
      <sheetName val="koef-beton"/>
      <sheetName val="HSBETON"/>
      <sheetName val="koef-tanah"/>
      <sheetName val="HSTANAH"/>
      <sheetName val="BOQ-RecylerSCB-10cm "/>
      <sheetName val="Qty-RecyclerSCB-10cm"/>
      <sheetName val="BOQ-Rigid-ALT-4"/>
      <sheetName val="Form-Qty"/>
      <sheetName val="Qty-Rigid-ALT-4"/>
      <sheetName val="Time Schedule"/>
      <sheetName val="BOQ-Recyler-4cm"/>
      <sheetName val="Qty-Recycler-4cm"/>
      <sheetName val="BOQ-Box Culvert"/>
      <sheetName val="BOQ-ALT-1"/>
      <sheetName val="Qty-ALT-1"/>
      <sheetName val="Earth Work"/>
      <sheetName val="Earth Work (2)"/>
      <sheetName val="Reinf steel Box"/>
      <sheetName val="Reinf steel Box (2)"/>
      <sheetName val="Reinf steel Box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All"/>
      <sheetName val="KWTS"/>
      <sheetName val="Penawaran Llg"/>
      <sheetName val="Penawaran PL"/>
      <sheetName val="neraca"/>
      <sheetName val="T Ahli"/>
      <sheetName val="Alat Jalan"/>
      <sheetName val="Alat Saluran"/>
      <sheetName val="Alat MCK"/>
      <sheetName val="Jadwalpek. Jl,Sal,mck "/>
      <sheetName val="Daf. Tnga Inti"/>
      <sheetName val="Pengurus Prshn"/>
      <sheetName val="Pemilik Modal"/>
    </sheetNames>
    <sheetDataSet>
      <sheetData sheetId="0">
        <row r="2">
          <cell r="B2">
            <v>12</v>
          </cell>
        </row>
        <row r="9">
          <cell r="A9">
            <v>1</v>
          </cell>
          <cell r="B9" t="str">
            <v>PB - BB - PKL - A1</v>
          </cell>
          <cell r="F9" t="str">
            <v>03/…./SPH/IV/2004</v>
          </cell>
          <cell r="G9" t="str">
            <v>14 April 2004</v>
          </cell>
          <cell r="H9" t="str">
            <v>Stimulan Bahan Bangunan</v>
          </cell>
          <cell r="I9">
            <v>342500000</v>
          </cell>
          <cell r="J9" t="str">
            <v>Kelurahan Pademangan Barat Kecamatan Pademangan Jakarta Utara</v>
          </cell>
          <cell r="K9">
            <v>82</v>
          </cell>
          <cell r="O9" t="str">
            <v>05 Mei 2004</v>
          </cell>
          <cell r="P9" t="str">
            <v>1A/BA.PF/BP.PKL/2004</v>
          </cell>
          <cell r="Q9">
            <v>38143</v>
          </cell>
          <cell r="R9" t="str">
            <v>1B/BA.P.I/BP.PKL/2004</v>
          </cell>
          <cell r="S9">
            <v>38143</v>
          </cell>
          <cell r="T9" t="str">
            <v>1C/BA.ST.I/BP.PKL/2004</v>
          </cell>
          <cell r="U9">
            <v>38143</v>
          </cell>
          <cell r="V9" t="str">
            <v>1D/BA.P.II/BP.PKL/2004</v>
          </cell>
          <cell r="W9">
            <v>38158</v>
          </cell>
          <cell r="X9" t="str">
            <v>1E/BA.ST.II/BP.PKL/2004</v>
          </cell>
          <cell r="Y9">
            <v>38158</v>
          </cell>
          <cell r="Z9" t="str">
            <v>1F/BA/BP.PKL/2004</v>
          </cell>
          <cell r="AA9">
            <v>38160</v>
          </cell>
          <cell r="AB9" t="str">
            <v>01./486893/SPL-VI/2004</v>
          </cell>
          <cell r="AC9" t="str">
            <v>KU.08.08/BP.PKL/34/V/2004</v>
          </cell>
          <cell r="AD9" t="str">
            <v>4 Mei 2004</v>
          </cell>
          <cell r="AE9">
            <v>342400000</v>
          </cell>
          <cell r="AF9">
            <v>311280972.79999995</v>
          </cell>
          <cell r="AK9">
            <v>342486000</v>
          </cell>
          <cell r="AL9" t="str">
            <v>44/Pan-Pl/Und/BP.PKL/III/2004</v>
          </cell>
          <cell r="AM9" t="str">
            <v>31 Maret 2004</v>
          </cell>
        </row>
        <row r="10">
          <cell r="A10">
            <v>2</v>
          </cell>
          <cell r="B10" t="str">
            <v>PB - PKL - 01</v>
          </cell>
          <cell r="C10" t="str">
            <v>CV. BILLY UTAMA</v>
          </cell>
          <cell r="D10" t="str">
            <v>Kp.Pulo No. 35 Pinang Ranti Jakarta Timur</v>
          </cell>
          <cell r="E10" t="str">
            <v>Lister Nurmawan</v>
          </cell>
          <cell r="F10" t="str">
            <v>08/ BU/SPH/IV/2004</v>
          </cell>
          <cell r="G10" t="str">
            <v>08 April 2004</v>
          </cell>
          <cell r="H10" t="str">
            <v>Perbaikan Jalan Lingkungan</v>
          </cell>
          <cell r="I10">
            <v>49351000</v>
          </cell>
          <cell r="J10" t="str">
            <v>Kelurahan Pademangan Barat Kecamatan Pademangan Jakarta Utara</v>
          </cell>
          <cell r="K10">
            <v>43</v>
          </cell>
          <cell r="O10" t="str">
            <v>20 April 2004</v>
          </cell>
          <cell r="P10" t="str">
            <v>2A/BA.PF/BP.PKL/2004</v>
          </cell>
          <cell r="Q10">
            <v>38127</v>
          </cell>
          <cell r="R10" t="str">
            <v>2B/BA.P.I/BP.PKL/2004</v>
          </cell>
          <cell r="S10">
            <v>38127</v>
          </cell>
          <cell r="T10" t="str">
            <v>2C/BA.ST.I/BP.PKL/2004</v>
          </cell>
          <cell r="U10">
            <v>38127</v>
          </cell>
          <cell r="V10" t="str">
            <v>2D/BA.P.II/BP.PKL/2004</v>
          </cell>
          <cell r="W10">
            <v>38142</v>
          </cell>
          <cell r="X10" t="str">
            <v>2E/BA.ST.II/BP.PKL/2004</v>
          </cell>
          <cell r="Y10">
            <v>38142</v>
          </cell>
          <cell r="Z10" t="str">
            <v>2F/BA/BP.PKL/2004</v>
          </cell>
          <cell r="AA10">
            <v>38144</v>
          </cell>
          <cell r="AB10" t="str">
            <v>02./486893/SPL-V/2004</v>
          </cell>
          <cell r="AC10" t="str">
            <v>KU.08.08/BP.PKL/11/IV/2004</v>
          </cell>
          <cell r="AD10" t="str">
            <v>19 April 2004</v>
          </cell>
          <cell r="AE10">
            <v>49226000</v>
          </cell>
          <cell r="AF10">
            <v>44750911.480000004</v>
          </cell>
          <cell r="AI10" t="str">
            <v>02.110.074.8-005.000</v>
          </cell>
          <cell r="AK10">
            <v>49296000</v>
          </cell>
          <cell r="AL10" t="str">
            <v>21/Pan-Pl/Und/BP.PKL/III/2004</v>
          </cell>
          <cell r="AM10" t="str">
            <v>23 Maret 2004</v>
          </cell>
        </row>
        <row r="11">
          <cell r="A11">
            <v>3</v>
          </cell>
          <cell r="B11" t="str">
            <v>PB - PKL - 02</v>
          </cell>
          <cell r="C11" t="str">
            <v>CV. RIZKI JAYATAMA</v>
          </cell>
          <cell r="D11" t="str">
            <v>Komplek AL Rawa Bambu Jl.Teluk Peleng B 36 Jakarta Selatan</v>
          </cell>
          <cell r="E11" t="str">
            <v>Dra. Andri Yoga Utami</v>
          </cell>
          <cell r="F11" t="str">
            <v>06/ RJU/SPH/IV/2004</v>
          </cell>
          <cell r="G11" t="str">
            <v>08 April 2004</v>
          </cell>
          <cell r="H11" t="str">
            <v>Perbaikan Jalan Lingkungan</v>
          </cell>
          <cell r="I11">
            <v>49393000</v>
          </cell>
          <cell r="J11" t="str">
            <v>Kelurahan Pademangan Barat Kecamatan Pademangan Jakarta Utara</v>
          </cell>
          <cell r="K11">
            <v>31</v>
          </cell>
          <cell r="O11" t="str">
            <v>20 April 2004</v>
          </cell>
          <cell r="P11" t="str">
            <v>3A/BA.PF/BP.PKL/2004</v>
          </cell>
          <cell r="Q11">
            <v>38127</v>
          </cell>
          <cell r="R11" t="str">
            <v>3B/BA.P.I/BP.PKL/2004</v>
          </cell>
          <cell r="S11">
            <v>38127</v>
          </cell>
          <cell r="T11" t="str">
            <v>3C/BA.ST.I/BP.PKL/2004</v>
          </cell>
          <cell r="U11">
            <v>38127</v>
          </cell>
          <cell r="V11" t="str">
            <v>3D/BA.P.II/BP.PKL/2004</v>
          </cell>
          <cell r="W11">
            <v>38142</v>
          </cell>
          <cell r="X11" t="str">
            <v>3E/BA.ST.II/BP.PKL/2004</v>
          </cell>
          <cell r="Y11">
            <v>38142</v>
          </cell>
          <cell r="Z11" t="str">
            <v>3F/BA/BP.PKL/2004</v>
          </cell>
          <cell r="AA11">
            <v>38144</v>
          </cell>
          <cell r="AB11" t="str">
            <v>03./486893/SPL-V/2004</v>
          </cell>
          <cell r="AC11" t="str">
            <v>KU.08.08/BP.PKL/12/IV/2004</v>
          </cell>
          <cell r="AD11" t="str">
            <v>19 April 2004</v>
          </cell>
          <cell r="AE11">
            <v>49326000</v>
          </cell>
          <cell r="AF11">
            <v>44842028.980000004</v>
          </cell>
          <cell r="AI11" t="str">
            <v>02.174.388.5-017.000</v>
          </cell>
          <cell r="AK11">
            <v>49338000</v>
          </cell>
          <cell r="AL11" t="str">
            <v>22/Pan-Pl/Und/BP.PKL/III/2004</v>
          </cell>
          <cell r="AM11" t="str">
            <v>23 Maret 2004</v>
          </cell>
        </row>
        <row r="12">
          <cell r="A12">
            <v>4</v>
          </cell>
          <cell r="B12" t="str">
            <v>PB - PKL - 03</v>
          </cell>
          <cell r="C12" t="str">
            <v>CV. PUTRA AGUNG BROTHER</v>
          </cell>
          <cell r="D12" t="str">
            <v>Jl. Ampera V No. 24 B Pademangan Barat Jakarta Utara</v>
          </cell>
          <cell r="E12" t="str">
            <v>Marta D.O. Tambunan</v>
          </cell>
          <cell r="F12" t="str">
            <v>03/ PAB/SPH/IV/2004</v>
          </cell>
          <cell r="G12" t="str">
            <v>08 April 2004</v>
          </cell>
          <cell r="H12" t="str">
            <v>Perbaikan Jalan Setapak</v>
          </cell>
          <cell r="I12">
            <v>46027000</v>
          </cell>
          <cell r="J12" t="str">
            <v>Kelurahan Pademangan Barat Kecamatan Pademangan Jakarta Utara</v>
          </cell>
          <cell r="K12">
            <v>32</v>
          </cell>
          <cell r="O12" t="str">
            <v>20 April 2004</v>
          </cell>
          <cell r="P12" t="str">
            <v>4A/BA.PF/BP.PKL/2004</v>
          </cell>
          <cell r="Q12">
            <v>38127</v>
          </cell>
          <cell r="R12" t="str">
            <v>4B/BA.P.I/BP.PKL/2004</v>
          </cell>
          <cell r="S12">
            <v>38127</v>
          </cell>
          <cell r="T12" t="str">
            <v>4C/BA.ST.I/BP.PKL/2004</v>
          </cell>
          <cell r="U12">
            <v>38127</v>
          </cell>
          <cell r="V12" t="str">
            <v>4D/BA.P.II/BP.PKL/2004</v>
          </cell>
          <cell r="W12">
            <v>38142</v>
          </cell>
          <cell r="X12" t="str">
            <v>4E/BA.ST.II/BP.PKL/2004</v>
          </cell>
          <cell r="Y12">
            <v>38142</v>
          </cell>
          <cell r="Z12" t="str">
            <v>4F/BA/BP.PKL/2004</v>
          </cell>
          <cell r="AA12">
            <v>38144</v>
          </cell>
          <cell r="AB12" t="str">
            <v>04./486893/SPL-V/2004</v>
          </cell>
          <cell r="AC12" t="str">
            <v>KU.08.08/BP.PKL/13/IV/2004</v>
          </cell>
          <cell r="AD12" t="str">
            <v>19 April 2004</v>
          </cell>
          <cell r="AE12">
            <v>46000000</v>
          </cell>
          <cell r="AF12">
            <v>41818514.873999998</v>
          </cell>
          <cell r="AI12" t="str">
            <v>02.039.128.0-044.000</v>
          </cell>
          <cell r="AK12">
            <v>46016000</v>
          </cell>
          <cell r="AL12" t="str">
            <v>23/Pan-Pl/Und/BP.PKL/III/2004</v>
          </cell>
          <cell r="AM12" t="str">
            <v>23 Maret 2004</v>
          </cell>
        </row>
        <row r="13">
          <cell r="A13">
            <v>5</v>
          </cell>
          <cell r="B13" t="str">
            <v>PB - PKL - 04</v>
          </cell>
          <cell r="C13" t="str">
            <v>PT. ANDAYU SUTAMAPUTRA</v>
          </cell>
          <cell r="D13" t="str">
            <v>Jl. Cempaka Putih Timur IX / 12 A Jakarta Pusat</v>
          </cell>
          <cell r="E13" t="str">
            <v>Mohamad Danu Surya, MBA</v>
          </cell>
          <cell r="F13" t="str">
            <v>05/ AS/SPH/IV/2004</v>
          </cell>
          <cell r="G13" t="str">
            <v>08 April 2004</v>
          </cell>
          <cell r="H13" t="str">
            <v>Pengerukan Lumpur Saluran</v>
          </cell>
          <cell r="I13">
            <v>40000000</v>
          </cell>
          <cell r="J13" t="str">
            <v>Kelurahan Pademangan Barat Kecamatan Pademangan Jakarta Utara</v>
          </cell>
          <cell r="K13">
            <v>34</v>
          </cell>
          <cell r="O13" t="str">
            <v>20 April 2004</v>
          </cell>
          <cell r="P13" t="str">
            <v>5A/BA.PF/BP.PKL/2004</v>
          </cell>
          <cell r="Q13">
            <v>38127</v>
          </cell>
          <cell r="R13" t="str">
            <v>5B/BA.P.I/BP.PKL/2004</v>
          </cell>
          <cell r="S13">
            <v>38127</v>
          </cell>
          <cell r="T13" t="str">
            <v>5C/BA.ST.I/BP.PKL/2004</v>
          </cell>
          <cell r="U13">
            <v>38127</v>
          </cell>
          <cell r="V13" t="str">
            <v>5D/BA.P.II/BP.PKL/2004</v>
          </cell>
          <cell r="W13">
            <v>38142</v>
          </cell>
          <cell r="X13" t="str">
            <v>5E/BA.ST.II/BP.PKL/2004</v>
          </cell>
          <cell r="Y13">
            <v>38142</v>
          </cell>
          <cell r="Z13" t="str">
            <v>5F/BA/BP.PKL/2004</v>
          </cell>
          <cell r="AA13">
            <v>38144</v>
          </cell>
          <cell r="AB13" t="str">
            <v>05./486893/SPL-V/2004</v>
          </cell>
          <cell r="AC13" t="str">
            <v>KU.08.08/BP.PKL/14/IV/2004</v>
          </cell>
          <cell r="AD13" t="str">
            <v>19 April 2004</v>
          </cell>
          <cell r="AE13">
            <v>39986000</v>
          </cell>
          <cell r="AF13">
            <v>36351448.480000004</v>
          </cell>
          <cell r="AI13" t="str">
            <v>01.333.215.0-024.000</v>
          </cell>
          <cell r="AK13">
            <v>39993000</v>
          </cell>
          <cell r="AL13" t="str">
            <v>24/Pan-Pl/Und/BP.PKL/III/2004</v>
          </cell>
          <cell r="AM13" t="str">
            <v>23 Maret 2004</v>
          </cell>
        </row>
        <row r="14">
          <cell r="A14">
            <v>6</v>
          </cell>
          <cell r="B14" t="str">
            <v>PB - PKL - 05</v>
          </cell>
          <cell r="C14" t="str">
            <v>CV. NARASIK RAYA</v>
          </cell>
          <cell r="D14" t="str">
            <v>Jl. Sumba IV No. 12 Jakarta Pusat</v>
          </cell>
          <cell r="E14" t="str">
            <v>Saut Hendrik Marpaung</v>
          </cell>
          <cell r="F14" t="str">
            <v>08/ NR/SPH/IV/2004</v>
          </cell>
          <cell r="G14" t="str">
            <v>08 April 2004</v>
          </cell>
          <cell r="H14" t="str">
            <v>Pengerukan Lumpur Saluran</v>
          </cell>
          <cell r="I14">
            <v>43814000</v>
          </cell>
          <cell r="J14" t="str">
            <v>Kelurahan Pademangan Barat Kecamatan Pademangan Jakarta Utara</v>
          </cell>
          <cell r="K14">
            <v>50.5</v>
          </cell>
          <cell r="O14" t="str">
            <v>20 April 2004</v>
          </cell>
          <cell r="P14" t="str">
            <v>6A/BA.PF/BP.PKL/2004</v>
          </cell>
          <cell r="Q14">
            <v>38127</v>
          </cell>
          <cell r="R14" t="str">
            <v>6B/BA.P.I/BP.PKL/2004</v>
          </cell>
          <cell r="S14">
            <v>38127</v>
          </cell>
          <cell r="T14" t="str">
            <v>6C/BA.ST.I/BP.PKL/2004</v>
          </cell>
          <cell r="U14">
            <v>38127</v>
          </cell>
          <cell r="V14" t="str">
            <v>6D/BA.P.II/BP.PKL/2004</v>
          </cell>
          <cell r="W14">
            <v>38142</v>
          </cell>
          <cell r="X14" t="str">
            <v>6E/BA.ST.II/BP.PKL/2004</v>
          </cell>
          <cell r="Y14">
            <v>38142</v>
          </cell>
          <cell r="Z14" t="str">
            <v>6F/BA/BP.PKL/2004</v>
          </cell>
          <cell r="AA14">
            <v>38144</v>
          </cell>
          <cell r="AB14" t="str">
            <v>06./486893/SPL-V/2004</v>
          </cell>
          <cell r="AC14" t="str">
            <v>KU.08.08/BP.PKL/15/IV/2004</v>
          </cell>
          <cell r="AD14" t="str">
            <v>19 April 2004</v>
          </cell>
          <cell r="AE14">
            <v>43535000</v>
          </cell>
          <cell r="AF14">
            <v>39578050.839999996</v>
          </cell>
          <cell r="AI14" t="str">
            <v>01.609.600.0-027.000</v>
          </cell>
          <cell r="AK14">
            <v>43799000</v>
          </cell>
          <cell r="AL14" t="str">
            <v>25/Pan-Pl/Und/BP.PKL/III/2004</v>
          </cell>
          <cell r="AM14" t="str">
            <v>23 Maret 2004</v>
          </cell>
        </row>
        <row r="15">
          <cell r="A15">
            <v>7</v>
          </cell>
          <cell r="B15" t="str">
            <v>PB - PKL - 06</v>
          </cell>
          <cell r="C15" t="str">
            <v>CV. ANDUHUR TIO</v>
          </cell>
          <cell r="D15" t="str">
            <v xml:space="preserve">Jl. Perintis No. 85 Cipayung Jakarta Timur </v>
          </cell>
          <cell r="E15" t="str">
            <v>Warni</v>
          </cell>
          <cell r="F15" t="str">
            <v>07/ AT/SPH/IV/2004</v>
          </cell>
          <cell r="G15" t="str">
            <v>08 April 2004</v>
          </cell>
          <cell r="H15" t="str">
            <v>Pembuatan Terminal Air</v>
          </cell>
          <cell r="I15">
            <v>40622000</v>
          </cell>
          <cell r="J15" t="str">
            <v>Kelurahan Pademangan Barat Kecamatan Pademangan Jakarta Utara</v>
          </cell>
          <cell r="K15">
            <v>57</v>
          </cell>
          <cell r="O15" t="str">
            <v>20 April 2004</v>
          </cell>
          <cell r="P15" t="str">
            <v>7A/BA.PF/BP.PKL/2004</v>
          </cell>
          <cell r="Q15">
            <v>38127</v>
          </cell>
          <cell r="R15" t="str">
            <v>7B/BA.P.I/BP.PKL/2004</v>
          </cell>
          <cell r="S15">
            <v>38127</v>
          </cell>
          <cell r="T15" t="str">
            <v>7C/BA.ST.I/BP.PKL/2004</v>
          </cell>
          <cell r="U15">
            <v>38127</v>
          </cell>
          <cell r="V15" t="str">
            <v>7D/BA.P.II/BP.PKL/2004</v>
          </cell>
          <cell r="W15">
            <v>38142</v>
          </cell>
          <cell r="X15" t="str">
            <v>7E/BA.ST.II/BP.PKL/2004</v>
          </cell>
          <cell r="Y15">
            <v>38142</v>
          </cell>
          <cell r="Z15" t="str">
            <v>7F/BA/BP.PKL/2004</v>
          </cell>
          <cell r="AA15">
            <v>38144</v>
          </cell>
          <cell r="AB15" t="str">
            <v>07./486893/SPL-V/2004</v>
          </cell>
          <cell r="AC15" t="str">
            <v>KU.08.08/BP.PKL/16/IV/2004</v>
          </cell>
          <cell r="AD15" t="str">
            <v>19 April 2004</v>
          </cell>
          <cell r="AE15">
            <v>40534000</v>
          </cell>
          <cell r="AF15">
            <v>36849936.836609095</v>
          </cell>
          <cell r="AI15" t="str">
            <v>01.553.181.7-005.000</v>
          </cell>
          <cell r="AK15">
            <v>40613000</v>
          </cell>
          <cell r="AL15" t="str">
            <v>26/Pan-Pl/Und/BP.PKL/III/2004</v>
          </cell>
          <cell r="AM15" t="str">
            <v>23 Maret 2004</v>
          </cell>
        </row>
        <row r="16">
          <cell r="A16">
            <v>8</v>
          </cell>
          <cell r="B16" t="str">
            <v>PB - PKL - 07</v>
          </cell>
          <cell r="C16" t="str">
            <v>CV. PRIMA JAYA</v>
          </cell>
          <cell r="D16" t="str">
            <v>Jl. Anggrek Neli Murni No. 98 Jakarta Barat</v>
          </cell>
          <cell r="E16" t="str">
            <v>Martha Qartina Tampubolon, SH</v>
          </cell>
          <cell r="F16" t="str">
            <v>012/PJ/SPH/IV/2004</v>
          </cell>
          <cell r="G16" t="str">
            <v>08 April 2004</v>
          </cell>
          <cell r="H16" t="str">
            <v>Pembuatan Terminal Air</v>
          </cell>
          <cell r="I16">
            <v>40622000</v>
          </cell>
          <cell r="J16" t="str">
            <v>Kelurahan Pademangan Barat Kecamatan Pademangan Jakarta Utara</v>
          </cell>
          <cell r="K16">
            <v>89</v>
          </cell>
          <cell r="O16" t="str">
            <v>20 April 2004</v>
          </cell>
          <cell r="P16" t="str">
            <v>8A/BA.PF/BP.PKL/2004</v>
          </cell>
          <cell r="Q16">
            <v>38127</v>
          </cell>
          <cell r="R16" t="str">
            <v>8B/BA.P.I/BP.PKL/2004</v>
          </cell>
          <cell r="S16">
            <v>38127</v>
          </cell>
          <cell r="T16" t="str">
            <v>8C/BA.ST.I/BP.PKL/2004</v>
          </cell>
          <cell r="U16">
            <v>38127</v>
          </cell>
          <cell r="V16" t="str">
            <v>8D/BA.P.II/BP.PKL/2004</v>
          </cell>
          <cell r="W16">
            <v>38142</v>
          </cell>
          <cell r="X16" t="str">
            <v>8E/BA.ST.II/BP.PKL/2004</v>
          </cell>
          <cell r="Y16">
            <v>38142</v>
          </cell>
          <cell r="Z16" t="str">
            <v>8F/BA/BP.PKL/2004</v>
          </cell>
          <cell r="AA16">
            <v>38144</v>
          </cell>
          <cell r="AB16" t="str">
            <v>08./486893/SPL-V/2004</v>
          </cell>
          <cell r="AC16" t="str">
            <v>KU.08.08/BP.PKL/17/IV/2004</v>
          </cell>
          <cell r="AD16" t="str">
            <v>19 April 2004</v>
          </cell>
          <cell r="AE16">
            <v>40534000</v>
          </cell>
          <cell r="AF16">
            <v>36849936.836609095</v>
          </cell>
          <cell r="AI16" t="str">
            <v>02.121.391.3-031.000</v>
          </cell>
          <cell r="AK16">
            <v>40613000</v>
          </cell>
          <cell r="AL16" t="str">
            <v>27/Pan-Pl/Und/BP.PKL/III/2004</v>
          </cell>
          <cell r="AM16" t="str">
            <v>23 Maret 2004</v>
          </cell>
        </row>
        <row r="17">
          <cell r="A17">
            <v>9</v>
          </cell>
          <cell r="B17" t="str">
            <v>PB - PKL - 08</v>
          </cell>
          <cell r="C17" t="str">
            <v>CV. KARYA MURNI ABADI</v>
          </cell>
          <cell r="D17" t="str">
            <v>Jl. Anggrek Neli Murni No. 98 Jakarta Barat</v>
          </cell>
          <cell r="E17" t="str">
            <v>Ranto Naibaho</v>
          </cell>
          <cell r="F17" t="str">
            <v>05/KMA/SPH/IV/2004</v>
          </cell>
          <cell r="G17" t="str">
            <v>08 April 2004</v>
          </cell>
          <cell r="H17" t="str">
            <v>Pembuatan MCK</v>
          </cell>
          <cell r="I17">
            <v>38000000</v>
          </cell>
          <cell r="J17" t="str">
            <v>Kelurahan Pademangan Barat Kecamatan Pademangan Jakarta Utara</v>
          </cell>
          <cell r="K17">
            <v>24.5</v>
          </cell>
          <cell r="O17" t="str">
            <v>20 April 2004</v>
          </cell>
          <cell r="P17" t="str">
            <v>9A/BA.PF/BP.PKL/2004</v>
          </cell>
          <cell r="Q17">
            <v>38127</v>
          </cell>
          <cell r="R17" t="str">
            <v>9B/BA.P.I/BP.PKL/2004</v>
          </cell>
          <cell r="S17">
            <v>38127</v>
          </cell>
          <cell r="T17" t="str">
            <v>9C/BA.ST.I/BP.PKL/2004</v>
          </cell>
          <cell r="U17">
            <v>38127</v>
          </cell>
          <cell r="V17" t="str">
            <v>9D/BA.P.II/BP.PKL/2004</v>
          </cell>
          <cell r="W17">
            <v>38142</v>
          </cell>
          <cell r="X17" t="str">
            <v>9E/BA.ST.II/BP.PKL/2004</v>
          </cell>
          <cell r="Y17">
            <v>38142</v>
          </cell>
          <cell r="Z17" t="str">
            <v>9F/BA/BP.PKL/2004</v>
          </cell>
          <cell r="AA17">
            <v>38144</v>
          </cell>
          <cell r="AB17" t="str">
            <v>09./486893/SPL-V/2004</v>
          </cell>
          <cell r="AC17" t="str">
            <v>KU.08.08/BP.PKL/18/IV/2004</v>
          </cell>
          <cell r="AD17" t="str">
            <v>19 April 2004</v>
          </cell>
          <cell r="AE17">
            <v>37964000</v>
          </cell>
          <cell r="AF17">
            <v>34513198.171875</v>
          </cell>
          <cell r="AI17" t="str">
            <v>02.121.376.4-031.000</v>
          </cell>
          <cell r="AK17">
            <v>37999000</v>
          </cell>
          <cell r="AL17" t="str">
            <v>28/Pan-Pl/Und/BP.PKL/III/2004</v>
          </cell>
          <cell r="AM17" t="str">
            <v>23 Maret 2004</v>
          </cell>
        </row>
        <row r="18">
          <cell r="A18">
            <v>10</v>
          </cell>
          <cell r="B18" t="str">
            <v>PB - PKL - 09</v>
          </cell>
          <cell r="C18" t="str">
            <v>PT. BOSTA KARYA PRIMA</v>
          </cell>
          <cell r="D18" t="str">
            <v>Jl. Anggrek Neli Murni No. 98 Jakarta Barat</v>
          </cell>
          <cell r="E18" t="str">
            <v>Rahman Simbolon</v>
          </cell>
          <cell r="F18" t="str">
            <v>012/BKP/SPH/IV/2004</v>
          </cell>
          <cell r="G18" t="str">
            <v>08 April 2004</v>
          </cell>
          <cell r="H18" t="str">
            <v>Pembuatan MCK</v>
          </cell>
          <cell r="I18">
            <v>49980000</v>
          </cell>
          <cell r="J18" t="str">
            <v>Kelurahan Pademangan Barat Kecamatan Pademangan Jakarta Utara</v>
          </cell>
          <cell r="K18">
            <v>12</v>
          </cell>
          <cell r="O18" t="str">
            <v>20 April 2004</v>
          </cell>
          <cell r="P18" t="str">
            <v>10A/BA.PF/BP.PKL/2004</v>
          </cell>
          <cell r="Q18">
            <v>38127</v>
          </cell>
          <cell r="R18" t="str">
            <v>10B/BA.P.I/BP.PKL/2004</v>
          </cell>
          <cell r="S18">
            <v>38127</v>
          </cell>
          <cell r="T18" t="str">
            <v>10C/BA.ST.I/BP.PKL/2004</v>
          </cell>
          <cell r="U18">
            <v>38127</v>
          </cell>
          <cell r="V18" t="str">
            <v>10D/BA.P.II/BP.PKL/2004</v>
          </cell>
          <cell r="W18">
            <v>38142</v>
          </cell>
          <cell r="X18" t="str">
            <v>10E/BA.ST.II/BP.PKL/2004</v>
          </cell>
          <cell r="Y18">
            <v>38142</v>
          </cell>
          <cell r="Z18" t="str">
            <v>10F/BA/BP.PKL/2004</v>
          </cell>
          <cell r="AA18">
            <v>38144</v>
          </cell>
          <cell r="AB18" t="str">
            <v>010./486893/SPL-V/2004</v>
          </cell>
          <cell r="AC18" t="str">
            <v>KU.08.08/BP.PKL/19/IV/2004</v>
          </cell>
          <cell r="AD18" t="str">
            <v>19 April 2004</v>
          </cell>
          <cell r="AE18">
            <v>49941000</v>
          </cell>
          <cell r="AF18">
            <v>45401707.864239991</v>
          </cell>
          <cell r="AI18" t="str">
            <v>02.121.377.2-031.000</v>
          </cell>
          <cell r="AK18">
            <v>49976000</v>
          </cell>
          <cell r="AL18" t="str">
            <v>29/Pan-Pl/Und/BP.PKL/III/2004</v>
          </cell>
          <cell r="AM18" t="str">
            <v>23 Maret 2004</v>
          </cell>
        </row>
        <row r="19">
          <cell r="A19">
            <v>11</v>
          </cell>
          <cell r="B19" t="str">
            <v>PKL - GAB - 10</v>
          </cell>
          <cell r="C19" t="str">
            <v>CV. ADUMA BAKTI</v>
          </cell>
          <cell r="D19" t="str">
            <v>Gedung Pembina Graha Jl. DI Panjaitan No. 45 Jatinegara Jakarta Timur</v>
          </cell>
          <cell r="E19" t="str">
            <v>Armen Subandi, SE</v>
          </cell>
          <cell r="F19" t="str">
            <v>05/ AB/SPH/IV/2004</v>
          </cell>
          <cell r="G19" t="str">
            <v>08 April 2004</v>
          </cell>
          <cell r="H19" t="str">
            <v>Pengadaan Gerobag Sampah dan Tong Sampah</v>
          </cell>
          <cell r="I19">
            <v>36000000</v>
          </cell>
          <cell r="J19" t="str">
            <v>Kelurahan Pademangan Barat Kecamatan Pademangan Jakarta Utara</v>
          </cell>
          <cell r="K19">
            <v>15</v>
          </cell>
          <cell r="O19" t="str">
            <v>20 April 2004</v>
          </cell>
          <cell r="P19" t="str">
            <v>11A/BA.PF/BP.PKL/2004</v>
          </cell>
          <cell r="Q19">
            <v>38127</v>
          </cell>
          <cell r="R19" t="str">
            <v>11B/BA.P.I/BP.PKL/2004</v>
          </cell>
          <cell r="S19">
            <v>38127</v>
          </cell>
          <cell r="T19" t="str">
            <v>11C/BA.ST.I/BP.PKL/2004</v>
          </cell>
          <cell r="U19">
            <v>38127</v>
          </cell>
          <cell r="V19" t="str">
            <v>11D/BA.P.II/BP.PKL/2004</v>
          </cell>
          <cell r="W19">
            <v>38142</v>
          </cell>
          <cell r="X19" t="str">
            <v>11E/BA.ST.II/BP.PKL/2004</v>
          </cell>
          <cell r="Y19">
            <v>38142</v>
          </cell>
          <cell r="Z19" t="str">
            <v>11F/BA/BP.PKL/2004</v>
          </cell>
          <cell r="AA19">
            <v>38144</v>
          </cell>
          <cell r="AB19" t="str">
            <v>011./486893/SPL-V/2004</v>
          </cell>
          <cell r="AC19" t="str">
            <v>KU.08.08/BP.PKL/20/IV/2004</v>
          </cell>
          <cell r="AD19" t="str">
            <v>19 April 2004</v>
          </cell>
          <cell r="AE19">
            <v>35970000</v>
          </cell>
          <cell r="AF19">
            <v>32700375</v>
          </cell>
          <cell r="AI19" t="str">
            <v>01.668.478.9-002.000</v>
          </cell>
          <cell r="AK19">
            <v>35983000</v>
          </cell>
          <cell r="AL19" t="str">
            <v>30/Pan-Pl/Und/BP.PKL/III/2004</v>
          </cell>
          <cell r="AM19" t="str">
            <v>23 Maret 2004</v>
          </cell>
        </row>
        <row r="20">
          <cell r="A20">
            <v>12</v>
          </cell>
          <cell r="B20" t="str">
            <v>C - PKL - 01</v>
          </cell>
          <cell r="C20" t="str">
            <v>PT. SUMBER HIDUP KARYA</v>
          </cell>
          <cell r="D20" t="str">
            <v>Jl. Kamal Raya No. 4 Jakarta Barat</v>
          </cell>
          <cell r="E20" t="str">
            <v>Alfred Alprino</v>
          </cell>
          <cell r="F20" t="str">
            <v>013/SHK/SPH/IV/2004</v>
          </cell>
          <cell r="G20" t="str">
            <v>08 April 2004</v>
          </cell>
          <cell r="H20" t="str">
            <v>Perbaikan Jalan Lingkungan</v>
          </cell>
          <cell r="I20">
            <v>48000000</v>
          </cell>
          <cell r="J20" t="str">
            <v>Kelurahan Cililitan Kecamatan Kramatjati Jakarta Timur</v>
          </cell>
          <cell r="K20">
            <v>17</v>
          </cell>
          <cell r="O20" t="str">
            <v>20 April 2004</v>
          </cell>
          <cell r="P20" t="str">
            <v>12A/BA.PF/BP.PKL/2004</v>
          </cell>
          <cell r="Q20">
            <v>38127</v>
          </cell>
          <cell r="R20" t="str">
            <v>12B/BA.P.I/BP.PKL/2004</v>
          </cell>
          <cell r="S20">
            <v>38127</v>
          </cell>
          <cell r="T20" t="str">
            <v>12C/BA.ST.I/BP.PKL/2004</v>
          </cell>
          <cell r="U20">
            <v>38127</v>
          </cell>
          <cell r="V20" t="str">
            <v>12D/BA.P.II/BP.PKL/2004</v>
          </cell>
          <cell r="W20">
            <v>38142</v>
          </cell>
          <cell r="X20" t="str">
            <v>12E/BA.ST.II/BP.PKL/2004</v>
          </cell>
          <cell r="Y20">
            <v>38142</v>
          </cell>
          <cell r="Z20" t="str">
            <v>12F/BA/BP.PKL/2004</v>
          </cell>
          <cell r="AA20">
            <v>38144</v>
          </cell>
          <cell r="AB20" t="str">
            <v>012./486893/SPL-V/2004</v>
          </cell>
          <cell r="AC20" t="str">
            <v>KU.08.08/BP.PKL/21/IV/2004</v>
          </cell>
          <cell r="AD20" t="str">
            <v>19 April 2004</v>
          </cell>
          <cell r="AE20">
            <v>47938000</v>
          </cell>
          <cell r="AF20">
            <v>43580851.480000004</v>
          </cell>
          <cell r="AI20" t="str">
            <v>01.806.617.5-034.000</v>
          </cell>
          <cell r="AK20">
            <v>47992000</v>
          </cell>
          <cell r="AL20" t="str">
            <v>31/Pan-Pl/Und/BP.PKL/III/2004</v>
          </cell>
          <cell r="AM20" t="str">
            <v>23 Maret 2004</v>
          </cell>
        </row>
        <row r="21">
          <cell r="A21">
            <v>13</v>
          </cell>
          <cell r="B21" t="str">
            <v>C - PKL - 02</v>
          </cell>
          <cell r="C21" t="str">
            <v>CV. ABADI MAS</v>
          </cell>
          <cell r="D21" t="str">
            <v>Jl. Bangka Raya No. 2 Gd. AKA Lt 1 Ruang G-20 Jaksel</v>
          </cell>
          <cell r="E21" t="str">
            <v>Kardi Ambarita</v>
          </cell>
          <cell r="F21" t="str">
            <v>07/AM/SPH/IV/2004</v>
          </cell>
          <cell r="G21" t="str">
            <v>08 April 2004</v>
          </cell>
          <cell r="H21" t="str">
            <v>Perbaikan Jalan Setapak</v>
          </cell>
          <cell r="I21">
            <v>46000000</v>
          </cell>
          <cell r="J21" t="str">
            <v>Kelurahan Cililitan Kecamatan Kramatjati Jakarta Timur</v>
          </cell>
          <cell r="K21">
            <v>20</v>
          </cell>
          <cell r="O21" t="str">
            <v>20 April 2004</v>
          </cell>
          <cell r="P21" t="str">
            <v>13A/BA.PF/BP.PKL/2004</v>
          </cell>
          <cell r="Q21">
            <v>38127</v>
          </cell>
          <cell r="R21" t="str">
            <v>13B/BA.P.I/BP.PKL/2004</v>
          </cell>
          <cell r="S21">
            <v>38127</v>
          </cell>
          <cell r="T21" t="str">
            <v>13C/BA.ST.I/BP.PKL/2004</v>
          </cell>
          <cell r="U21">
            <v>38127</v>
          </cell>
          <cell r="V21" t="str">
            <v>13D/BA.P.II/BP.PKL/2004</v>
          </cell>
          <cell r="W21">
            <v>38142</v>
          </cell>
          <cell r="X21" t="str">
            <v>13E/BA.ST.II/BP.PKL/2004</v>
          </cell>
          <cell r="Y21">
            <v>38142</v>
          </cell>
          <cell r="Z21" t="str">
            <v>13F/BA/BP.PKL/2004</v>
          </cell>
          <cell r="AA21">
            <v>38144</v>
          </cell>
          <cell r="AB21" t="str">
            <v>013./486893/SPL-V/2004</v>
          </cell>
          <cell r="AC21" t="str">
            <v>KU.08.08/BP.PKL/22/IV/2004</v>
          </cell>
          <cell r="AD21" t="str">
            <v>19 April 2004</v>
          </cell>
          <cell r="AE21">
            <v>45986000</v>
          </cell>
          <cell r="AF21">
            <v>41805725.680000007</v>
          </cell>
          <cell r="AI21" t="str">
            <v>01.355.580.0-014.000</v>
          </cell>
          <cell r="AK21">
            <v>45997000</v>
          </cell>
          <cell r="AL21" t="str">
            <v>32/Pan-Pl/Und/BP.PKL/III/2004</v>
          </cell>
          <cell r="AM21" t="str">
            <v>23 Maret 2004</v>
          </cell>
        </row>
        <row r="22">
          <cell r="A22">
            <v>14</v>
          </cell>
          <cell r="B22" t="str">
            <v>C - PKL - 03</v>
          </cell>
          <cell r="C22" t="str">
            <v>PT. SITONGGITONGGI JAYA</v>
          </cell>
          <cell r="D22" t="str">
            <v>Jl. Madrasah No. 50 Cilandak Jakarta Selatan</v>
          </cell>
          <cell r="E22" t="str">
            <v>Noko Nian</v>
          </cell>
          <cell r="F22" t="str">
            <v>012/STJ/SPH/IV/2004</v>
          </cell>
          <cell r="G22" t="str">
            <v>08 April 2004</v>
          </cell>
          <cell r="H22" t="str">
            <v>Perbaikan Saluran</v>
          </cell>
          <cell r="I22">
            <v>45280000</v>
          </cell>
          <cell r="J22" t="str">
            <v>Kelurahan Cililitan Kecamatan Kramatjati Jakarta Timur</v>
          </cell>
          <cell r="K22">
            <v>16</v>
          </cell>
          <cell r="O22" t="str">
            <v>20 April 2004</v>
          </cell>
          <cell r="P22" t="str">
            <v>14A/BA.PF/BP.PKL/2004</v>
          </cell>
          <cell r="Q22">
            <v>38127</v>
          </cell>
          <cell r="R22" t="str">
            <v>14B/BA.P.I/BP.PKL/2004</v>
          </cell>
          <cell r="S22">
            <v>38127</v>
          </cell>
          <cell r="T22" t="str">
            <v>14C/BA.ST.I/BP.PKL/2004</v>
          </cell>
          <cell r="U22">
            <v>38127</v>
          </cell>
          <cell r="V22" t="str">
            <v>14D/BA.P.II/BP.PKL/2004</v>
          </cell>
          <cell r="W22">
            <v>38142</v>
          </cell>
          <cell r="X22" t="str">
            <v>14E/BA.ST.II/BP.PKL/2004</v>
          </cell>
          <cell r="Y22">
            <v>38142</v>
          </cell>
          <cell r="Z22" t="str">
            <v>14F/BA/BP.PKL/2004</v>
          </cell>
          <cell r="AA22">
            <v>38144</v>
          </cell>
          <cell r="AB22" t="str">
            <v>014./486893/SPL-V/2004</v>
          </cell>
          <cell r="AC22" t="str">
            <v>KU.08.08/BP.PKL/23/IV/2004</v>
          </cell>
          <cell r="AD22" t="str">
            <v>19 April 2004</v>
          </cell>
          <cell r="AE22">
            <v>45278000</v>
          </cell>
          <cell r="AF22">
            <v>41162573.980000004</v>
          </cell>
          <cell r="AI22" t="str">
            <v>02.060.864.2-016.000</v>
          </cell>
          <cell r="AK22">
            <v>45278000</v>
          </cell>
          <cell r="AL22" t="str">
            <v>33/Pan-Pl/Und/BP.PKL/III/2004</v>
          </cell>
          <cell r="AM22" t="str">
            <v>23 Maret 2004</v>
          </cell>
        </row>
        <row r="23">
          <cell r="A23">
            <v>15</v>
          </cell>
          <cell r="B23" t="str">
            <v>C - PKL - 04</v>
          </cell>
          <cell r="C23" t="str">
            <v>CV. AMANTARA PRIMA JAYA</v>
          </cell>
          <cell r="D23" t="str">
            <v>Jl. Kemuning No. 16 Matraman Jakarta Timur</v>
          </cell>
          <cell r="E23" t="str">
            <v>Adam Mustopa</v>
          </cell>
          <cell r="F23" t="str">
            <v>010/APJ/SPH/IV/2004</v>
          </cell>
          <cell r="G23" t="str">
            <v>08 April 2004</v>
          </cell>
          <cell r="H23" t="str">
            <v>Pembuatan MCK</v>
          </cell>
          <cell r="I23">
            <v>42000000</v>
          </cell>
          <cell r="J23" t="str">
            <v>Kelurahan Cililitan Kecamatan Kramatjati Jakarta Timur</v>
          </cell>
          <cell r="K23">
            <v>31</v>
          </cell>
          <cell r="O23" t="str">
            <v>20 April 2004</v>
          </cell>
          <cell r="P23" t="str">
            <v>15A/BA.PF/BP.PKL/2004</v>
          </cell>
          <cell r="Q23">
            <v>38127</v>
          </cell>
          <cell r="R23" t="str">
            <v>15B/BA.P.I/BP.PKL/2004</v>
          </cell>
          <cell r="S23">
            <v>38127</v>
          </cell>
          <cell r="T23" t="str">
            <v>15C/BA.ST.I/BP.PKL/2004</v>
          </cell>
          <cell r="U23">
            <v>38127</v>
          </cell>
          <cell r="V23" t="str">
            <v>15D/BA.P.II/BP.PKL/2004</v>
          </cell>
          <cell r="W23">
            <v>38142</v>
          </cell>
          <cell r="X23" t="str">
            <v>15E/BA.ST.II/BP.PKL/2004</v>
          </cell>
          <cell r="Y23">
            <v>38142</v>
          </cell>
          <cell r="Z23" t="str">
            <v>15F/BA/BP.PKL/2004</v>
          </cell>
          <cell r="AA23">
            <v>38144</v>
          </cell>
          <cell r="AB23" t="str">
            <v>015./486893/SPL-V/2004</v>
          </cell>
          <cell r="AC23" t="str">
            <v>KU.08.08/BP.PKL/24/IV/2004</v>
          </cell>
          <cell r="AD23" t="str">
            <v>19 April 2004</v>
          </cell>
          <cell r="AE23">
            <v>41988000</v>
          </cell>
          <cell r="AF23">
            <v>38167073.329999998</v>
          </cell>
          <cell r="AI23" t="str">
            <v>01.566.826.2-001.000</v>
          </cell>
          <cell r="AK23">
            <v>41998000</v>
          </cell>
          <cell r="AL23" t="str">
            <v>34/Pan-Pl/Und/BP.PKL/III/2004</v>
          </cell>
          <cell r="AM23" t="str">
            <v>23 Maret 2004</v>
          </cell>
        </row>
        <row r="24">
          <cell r="A24">
            <v>16</v>
          </cell>
          <cell r="B24" t="str">
            <v>C - PKL - 05</v>
          </cell>
          <cell r="C24" t="str">
            <v>CV. TATA GUNA</v>
          </cell>
          <cell r="D24" t="str">
            <v>Jl. Cempedak III/ 12 Kramatjati Jakarta Timur</v>
          </cell>
          <cell r="E24" t="str">
            <v>Markus Silalahi</v>
          </cell>
          <cell r="F24" t="str">
            <v>06/TG/SPH/IV/2004</v>
          </cell>
          <cell r="G24" t="str">
            <v>08 April 2004</v>
          </cell>
          <cell r="H24" t="str">
            <v>Pembuatan MCK</v>
          </cell>
          <cell r="I24">
            <v>42000000</v>
          </cell>
          <cell r="J24" t="str">
            <v>Kelurahan Cililitan Kecamatan Kramatjati Jakarta Timur</v>
          </cell>
          <cell r="K24">
            <v>32</v>
          </cell>
          <cell r="O24" t="str">
            <v>20 April 2004</v>
          </cell>
          <cell r="P24" t="str">
            <v>16A/BA.PF/BP.PKL/2004</v>
          </cell>
          <cell r="Q24">
            <v>38127</v>
          </cell>
          <cell r="R24" t="str">
            <v>16B/BA.P.I/BP.PKL/2004</v>
          </cell>
          <cell r="S24">
            <v>38127</v>
          </cell>
          <cell r="T24" t="str">
            <v>16C/BA.ST.I/BP.PKL/2004</v>
          </cell>
          <cell r="U24">
            <v>38127</v>
          </cell>
          <cell r="V24" t="str">
            <v>16D/BA.P.II/BP.PKL/2004</v>
          </cell>
          <cell r="W24">
            <v>38142</v>
          </cell>
          <cell r="X24" t="str">
            <v>16E/BA.ST.II/BP.PKL/2004</v>
          </cell>
          <cell r="Y24">
            <v>38142</v>
          </cell>
          <cell r="Z24" t="str">
            <v>16F/BA/BP.PKL/2004</v>
          </cell>
          <cell r="AA24">
            <v>38144</v>
          </cell>
          <cell r="AB24" t="str">
            <v>016./486893/SPL-V/2004</v>
          </cell>
          <cell r="AC24" t="str">
            <v>KU.08.08/BP.PKL/25/IV/2004</v>
          </cell>
          <cell r="AD24" t="str">
            <v>19 April 2004</v>
          </cell>
          <cell r="AE24">
            <v>41983000</v>
          </cell>
          <cell r="AF24">
            <v>38167073.329999998</v>
          </cell>
          <cell r="AI24" t="str">
            <v>1.359.958.4-005</v>
          </cell>
          <cell r="AK24">
            <v>41993000</v>
          </cell>
          <cell r="AL24" t="str">
            <v>35/Pan-Pl/Und/BP.PKL/III/2004</v>
          </cell>
          <cell r="AM24" t="str">
            <v>23 Maret 2004</v>
          </cell>
        </row>
        <row r="25">
          <cell r="A25">
            <v>17</v>
          </cell>
          <cell r="B25" t="str">
            <v>UM - PKL - 06</v>
          </cell>
          <cell r="C25" t="str">
            <v>CV. SINAR PURNAMA</v>
          </cell>
          <cell r="D25" t="str">
            <v>Jl. Manunggal XVII No. 64 Jakarta Timur</v>
          </cell>
          <cell r="E25" t="str">
            <v>Siti Syarah</v>
          </cell>
          <cell r="F25" t="str">
            <v>04/SP/SPH/IV/2004</v>
          </cell>
          <cell r="G25" t="str">
            <v>08 April 2004</v>
          </cell>
          <cell r="H25" t="str">
            <v>Perbaikan Jalan Lingkungan</v>
          </cell>
          <cell r="I25">
            <v>42000000</v>
          </cell>
          <cell r="J25" t="str">
            <v>Kelurahan Ujung Menteng Kecamatan Cakung Jakarta Timur</v>
          </cell>
          <cell r="K25">
            <v>34</v>
          </cell>
          <cell r="O25" t="str">
            <v>20 April 2004</v>
          </cell>
          <cell r="P25" t="str">
            <v>17A/BA.PF/BP.PKL/2004</v>
          </cell>
          <cell r="Q25">
            <v>38127</v>
          </cell>
          <cell r="R25" t="str">
            <v>17B/BA.P.I/BP.PKL/2004</v>
          </cell>
          <cell r="S25">
            <v>38127</v>
          </cell>
          <cell r="T25" t="str">
            <v>17C/BA.ST.I/BP.PKL/2004</v>
          </cell>
          <cell r="U25">
            <v>38127</v>
          </cell>
          <cell r="V25" t="str">
            <v>17D/BA.P.II/BP.PKL/2004</v>
          </cell>
          <cell r="W25">
            <v>38142</v>
          </cell>
          <cell r="X25" t="str">
            <v>17E/BA.ST.II/BP.PKL/2004</v>
          </cell>
          <cell r="Y25">
            <v>38142</v>
          </cell>
          <cell r="Z25" t="str">
            <v>17F/BA/BP.PKL/2004</v>
          </cell>
          <cell r="AA25">
            <v>38144</v>
          </cell>
          <cell r="AB25" t="str">
            <v>017./486893/SPL-V/2004</v>
          </cell>
          <cell r="AC25" t="str">
            <v>KU.08.08/BP.PKL/26/IV/2004</v>
          </cell>
          <cell r="AD25" t="str">
            <v>19 April 2004</v>
          </cell>
          <cell r="AE25">
            <v>41945000</v>
          </cell>
          <cell r="AF25">
            <v>38132216.480000004</v>
          </cell>
          <cell r="AI25" t="str">
            <v>02.293.372.5-005.000</v>
          </cell>
          <cell r="AK25">
            <v>41991000</v>
          </cell>
          <cell r="AL25" t="str">
            <v>36/Pan-Pl/Und/BP.PKL/III/2004</v>
          </cell>
          <cell r="AM25" t="str">
            <v>23 Maret 2004</v>
          </cell>
        </row>
        <row r="26">
          <cell r="A26">
            <v>18</v>
          </cell>
          <cell r="B26" t="str">
            <v>UM - PKL - 07</v>
          </cell>
          <cell r="C26" t="str">
            <v xml:space="preserve">PT. ALDONIAL PUTRA PERKASA </v>
          </cell>
          <cell r="D26" t="str">
            <v>Jl. Bungur No. 90 Rambutan Jakarta Timur</v>
          </cell>
          <cell r="E26" t="str">
            <v>Pargaulan Panjaitan</v>
          </cell>
          <cell r="F26" t="str">
            <v>03/APP/SPH/IV/2004</v>
          </cell>
          <cell r="G26" t="str">
            <v>08 April 2004</v>
          </cell>
          <cell r="H26" t="str">
            <v>Perbaikan Jalan Setapak</v>
          </cell>
          <cell r="I26">
            <v>42000000</v>
          </cell>
          <cell r="J26" t="str">
            <v>Kelurahan Ujung Menteng Kecamatan Cakung Jakarta Timur</v>
          </cell>
          <cell r="K26">
            <v>50.5</v>
          </cell>
          <cell r="O26" t="str">
            <v>20 April 2004</v>
          </cell>
          <cell r="P26" t="str">
            <v>18A/BA.PF/BP.PKL/2004</v>
          </cell>
          <cell r="Q26">
            <v>38127</v>
          </cell>
          <cell r="R26" t="str">
            <v>18B/BA.P.I/BP.PKL/2004</v>
          </cell>
          <cell r="S26">
            <v>38127</v>
          </cell>
          <cell r="T26" t="str">
            <v>18C/BA.ST.I/BP.PKL/2004</v>
          </cell>
          <cell r="U26">
            <v>38127</v>
          </cell>
          <cell r="V26" t="str">
            <v>18D/BA.P.II/BP.PKL/2004</v>
          </cell>
          <cell r="W26">
            <v>38142</v>
          </cell>
          <cell r="X26" t="str">
            <v>18E/BA.ST.II/BP.PKL/2004</v>
          </cell>
          <cell r="Y26">
            <v>38142</v>
          </cell>
          <cell r="Z26" t="str">
            <v>18F/BA/BP.PKL/2004</v>
          </cell>
          <cell r="AA26">
            <v>38144</v>
          </cell>
          <cell r="AB26" t="str">
            <v>018./486893/SPL-V/2004</v>
          </cell>
          <cell r="AC26" t="str">
            <v>KU.08.08/BP.PKL/27/IV/2004</v>
          </cell>
          <cell r="AD26" t="str">
            <v>19 April 2004</v>
          </cell>
          <cell r="AE26">
            <v>41976000</v>
          </cell>
          <cell r="AF26">
            <v>38160227.200000003</v>
          </cell>
          <cell r="AI26" t="str">
            <v>01.854.959.2-005.000</v>
          </cell>
          <cell r="AK26">
            <v>41993000</v>
          </cell>
          <cell r="AL26" t="str">
            <v>37/Pan-Pl/Und/BP.PKL/III/2004</v>
          </cell>
          <cell r="AM26" t="str">
            <v>23 Maret 2004</v>
          </cell>
        </row>
        <row r="27">
          <cell r="A27">
            <v>19</v>
          </cell>
          <cell r="B27" t="str">
            <v>UM - PKL - 08</v>
          </cell>
          <cell r="C27" t="str">
            <v>CV. SINAR PALMARUM RAYA</v>
          </cell>
          <cell r="D27" t="str">
            <v>Jl. Letjen Suprapto No. 29 F Kemayoran Jakarta Pusat</v>
          </cell>
          <cell r="E27" t="str">
            <v>Harmoko Panjaitan</v>
          </cell>
          <cell r="F27" t="str">
            <v>014/SPR/SPH/IV/2004</v>
          </cell>
          <cell r="G27" t="str">
            <v>08 April 2004</v>
          </cell>
          <cell r="H27" t="str">
            <v>Perbaikan Jalan Setapak</v>
          </cell>
          <cell r="I27">
            <v>42000000</v>
          </cell>
          <cell r="J27" t="str">
            <v>Kelurahan Ujung Menteng Kecamatan Cakung Jakarta Timur</v>
          </cell>
          <cell r="K27">
            <v>57</v>
          </cell>
          <cell r="O27" t="str">
            <v>20 April 2004</v>
          </cell>
          <cell r="P27" t="str">
            <v>19A/BA.PF/BP.PKL/2004</v>
          </cell>
          <cell r="Q27">
            <v>38127</v>
          </cell>
          <cell r="R27" t="str">
            <v>19B/BA.P.I/BP.PKL/2004</v>
          </cell>
          <cell r="S27">
            <v>38127</v>
          </cell>
          <cell r="T27" t="str">
            <v>19C/BA.ST.I/BP.PKL/2004</v>
          </cell>
          <cell r="U27">
            <v>38127</v>
          </cell>
          <cell r="V27" t="str">
            <v>19D/BA.P.II/BP.PKL/2004</v>
          </cell>
          <cell r="W27">
            <v>38142</v>
          </cell>
          <cell r="X27" t="str">
            <v>19E/BA.ST.II/BP.PKL/2004</v>
          </cell>
          <cell r="Y27">
            <v>38142</v>
          </cell>
          <cell r="Z27" t="str">
            <v>19F/BA/BP.PKL/2004</v>
          </cell>
          <cell r="AA27">
            <v>38144</v>
          </cell>
          <cell r="AB27" t="str">
            <v>019./486893/SPL-V/2004</v>
          </cell>
          <cell r="AC27" t="str">
            <v>KU.08.08/BP.PKL/28/IV/2004</v>
          </cell>
          <cell r="AD27" t="str">
            <v>19 April 2004</v>
          </cell>
          <cell r="AE27">
            <v>41979000</v>
          </cell>
          <cell r="AF27">
            <v>38162925.144999996</v>
          </cell>
          <cell r="AI27" t="str">
            <v>02.087.410.3-027.000</v>
          </cell>
          <cell r="AK27">
            <v>41990000</v>
          </cell>
          <cell r="AL27" t="str">
            <v>38/Pan-Pl/Und/BP.PKL/III/2004</v>
          </cell>
          <cell r="AM27" t="str">
            <v>23 Maret 2004</v>
          </cell>
        </row>
        <row r="28">
          <cell r="A28">
            <v>20</v>
          </cell>
          <cell r="B28" t="str">
            <v>K - PKL - 09</v>
          </cell>
          <cell r="C28" t="str">
            <v>CV. LANDOLI PERMAI</v>
          </cell>
          <cell r="D28" t="str">
            <v>Jl. Raya Basmol No. 3 Kembang Barat Jakarta Barat</v>
          </cell>
          <cell r="E28" t="str">
            <v>Syafrudin</v>
          </cell>
          <cell r="F28" t="str">
            <v>012/LP/SPH/IV/2004</v>
          </cell>
          <cell r="G28" t="str">
            <v>08 April 2004</v>
          </cell>
          <cell r="H28" t="str">
            <v>Perbaikan Saluran</v>
          </cell>
          <cell r="I28">
            <v>39000000</v>
          </cell>
          <cell r="J28" t="str">
            <v>Kelurahan Kamal Kecamatan Kalideres Jakarta Barat</v>
          </cell>
          <cell r="K28">
            <v>89</v>
          </cell>
          <cell r="O28" t="str">
            <v>20 April 2004</v>
          </cell>
          <cell r="P28" t="str">
            <v>20A/BA.PF/BP.PKL/2004</v>
          </cell>
          <cell r="Q28">
            <v>38127</v>
          </cell>
          <cell r="R28" t="str">
            <v>20B/BA.P.I/BP.PKL/2004</v>
          </cell>
          <cell r="S28">
            <v>38127</v>
          </cell>
          <cell r="T28" t="str">
            <v>20C/BA.ST.I/BP.PKL/2004</v>
          </cell>
          <cell r="U28">
            <v>38127</v>
          </cell>
          <cell r="V28" t="str">
            <v>20D/BA.P.II/BP.PKL/2004</v>
          </cell>
          <cell r="W28">
            <v>38142</v>
          </cell>
          <cell r="X28" t="str">
            <v>20E/BA.ST.II/BP.PKL/2004</v>
          </cell>
          <cell r="Y28">
            <v>38142</v>
          </cell>
          <cell r="Z28" t="str">
            <v>20F/BA/BP.PKL/2004</v>
          </cell>
          <cell r="AA28">
            <v>38144</v>
          </cell>
          <cell r="AB28" t="str">
            <v>020./486893/SPL-V/2004</v>
          </cell>
          <cell r="AC28" t="str">
            <v>KU.08.08/BP.PKL/29/IV/2004</v>
          </cell>
          <cell r="AD28" t="str">
            <v>19 April 2004</v>
          </cell>
          <cell r="AE28">
            <v>38950000</v>
          </cell>
          <cell r="AF28">
            <v>45308655.876609087</v>
          </cell>
          <cell r="AI28" t="str">
            <v>01.843.788.9-035.000</v>
          </cell>
          <cell r="AK28">
            <v>38990000</v>
          </cell>
          <cell r="AL28" t="str">
            <v>39/Pan-Pl/Und/BP.PKL/III/2004</v>
          </cell>
          <cell r="AM28" t="str">
            <v>23 Maret 2004</v>
          </cell>
        </row>
        <row r="29">
          <cell r="A29">
            <v>21</v>
          </cell>
          <cell r="B29" t="str">
            <v>K - PKL - 10</v>
          </cell>
          <cell r="C29" t="str">
            <v>CV. SUNGAI SUKACITA ABADI</v>
          </cell>
          <cell r="D29" t="str">
            <v>Jl. Bungur No. 70 Jakarta Timur</v>
          </cell>
          <cell r="E29" t="str">
            <v>Iin Yulianti</v>
          </cell>
          <cell r="F29" t="str">
            <v>09/SSA/SPH/IV/2004</v>
          </cell>
          <cell r="G29" t="str">
            <v>08 April 2004</v>
          </cell>
          <cell r="H29" t="str">
            <v>Pembuatan Terminal Air</v>
          </cell>
          <cell r="I29">
            <v>49900000</v>
          </cell>
          <cell r="J29" t="str">
            <v>Kelurahan Kamal Kecamatan Kalideres Jakarta Barat</v>
          </cell>
          <cell r="K29">
            <v>24.5</v>
          </cell>
          <cell r="O29" t="str">
            <v>20 April 2004</v>
          </cell>
          <cell r="P29" t="str">
            <v>21A/BA.PF/BP.PKL/2004</v>
          </cell>
          <cell r="Q29">
            <v>38127</v>
          </cell>
          <cell r="R29" t="str">
            <v>21B/BA.P.I/BP.PKL/2004</v>
          </cell>
          <cell r="S29">
            <v>38127</v>
          </cell>
          <cell r="T29" t="str">
            <v>21C/BA.ST.I/BP.PKL/2004</v>
          </cell>
          <cell r="U29">
            <v>38127</v>
          </cell>
          <cell r="V29" t="str">
            <v>21D/BA.P.II/BP.PKL/2004</v>
          </cell>
          <cell r="W29">
            <v>38142</v>
          </cell>
          <cell r="X29" t="str">
            <v>21E/BA.ST.II/BP.PKL/2004</v>
          </cell>
          <cell r="Y29">
            <v>38142</v>
          </cell>
          <cell r="Z29" t="str">
            <v>21F/BA/BP.PKL/2004</v>
          </cell>
          <cell r="AA29">
            <v>38144</v>
          </cell>
          <cell r="AB29" t="str">
            <v>021./486893/SPL-V/2004</v>
          </cell>
          <cell r="AC29" t="str">
            <v>KU.08.08/BP.PKL/30/IV/2004</v>
          </cell>
          <cell r="AD29" t="str">
            <v>19 April 2004</v>
          </cell>
          <cell r="AE29">
            <v>49839000</v>
          </cell>
          <cell r="AF29">
            <v>45308655.876609087</v>
          </cell>
          <cell r="AI29" t="str">
            <v>02.002.931.0-005.000</v>
          </cell>
          <cell r="AK29">
            <v>49894000</v>
          </cell>
          <cell r="AL29" t="str">
            <v>40/Pan-Pl/Und/BP.PKL/III/2004</v>
          </cell>
          <cell r="AM29" t="str">
            <v>23 Maret 2004</v>
          </cell>
        </row>
        <row r="30">
          <cell r="A30">
            <v>22</v>
          </cell>
          <cell r="B30" t="str">
            <v>K - PKL - 11</v>
          </cell>
          <cell r="C30" t="str">
            <v>CV. DOGLAS JAYA</v>
          </cell>
          <cell r="D30" t="str">
            <v>Jl. Telaga Ratna IV Sunter Jaya Jakarta Utara</v>
          </cell>
          <cell r="E30" t="str">
            <v>Jhonny</v>
          </cell>
          <cell r="F30" t="str">
            <v>08/DJ/SPH/IV/2004</v>
          </cell>
          <cell r="G30" t="str">
            <v>08 April 2004</v>
          </cell>
          <cell r="H30" t="str">
            <v>Pembuatan Terminal Air</v>
          </cell>
          <cell r="I30">
            <v>49900000</v>
          </cell>
          <cell r="J30" t="str">
            <v>Kelurahan Kamal Kecamatan Kalideres Jakarta Barat</v>
          </cell>
          <cell r="K30">
            <v>26</v>
          </cell>
          <cell r="O30" t="str">
            <v>20 April 2004</v>
          </cell>
          <cell r="P30" t="str">
            <v>22A/BA.PF/BP.PKL/2004</v>
          </cell>
          <cell r="Q30">
            <v>38127</v>
          </cell>
          <cell r="R30" t="str">
            <v>22B/BA.P.I/BP.PKL/2004</v>
          </cell>
          <cell r="S30">
            <v>38127</v>
          </cell>
          <cell r="T30" t="str">
            <v>22C/BA.ST.I/BP.PKL/2004</v>
          </cell>
          <cell r="U30">
            <v>38127</v>
          </cell>
          <cell r="V30" t="str">
            <v>22D/BA.P.II/BP.PKL/2004</v>
          </cell>
          <cell r="W30">
            <v>38142</v>
          </cell>
          <cell r="X30" t="str">
            <v>22E/BA.ST.II/BP.PKL/2004</v>
          </cell>
          <cell r="Y30">
            <v>38142</v>
          </cell>
          <cell r="Z30" t="str">
            <v>22F/BA/BP.PKL/2004</v>
          </cell>
          <cell r="AA30">
            <v>38144</v>
          </cell>
          <cell r="AB30" t="str">
            <v>022./486893/SPL-V/2004</v>
          </cell>
          <cell r="AC30" t="str">
            <v>KU.08.08/BP.PKL/31/IV/2004</v>
          </cell>
          <cell r="AD30" t="str">
            <v>19 April 2004</v>
          </cell>
          <cell r="AE30">
            <v>49839000</v>
          </cell>
          <cell r="AF30">
            <v>45308655.876609087</v>
          </cell>
          <cell r="AI30" t="str">
            <v>02.106.564.4-042.000</v>
          </cell>
          <cell r="AK30">
            <v>49894000</v>
          </cell>
          <cell r="AL30" t="str">
            <v>41/Pan-Pl/Und/BP.PKL/III/2004</v>
          </cell>
          <cell r="AM30" t="str">
            <v>23 Maret 2004</v>
          </cell>
        </row>
        <row r="31">
          <cell r="A31">
            <v>23</v>
          </cell>
          <cell r="B31" t="str">
            <v>K - PKL - 12</v>
          </cell>
          <cell r="C31" t="str">
            <v>CV. AULIA RIZKY PRATAMA</v>
          </cell>
          <cell r="D31" t="str">
            <v>Jl. Mangga No. 17 Bidara Cina Jakarta Timur</v>
          </cell>
          <cell r="E31" t="str">
            <v>Muzaefah</v>
          </cell>
          <cell r="F31" t="str">
            <v>013/ARP/SPH/IV/2004</v>
          </cell>
          <cell r="G31" t="str">
            <v>08 April 2004</v>
          </cell>
          <cell r="H31" t="str">
            <v>Perbaikan Saluran</v>
          </cell>
          <cell r="I31">
            <v>39000000</v>
          </cell>
          <cell r="J31" t="str">
            <v>Kelurahan Kamal Kecamatan Kalideres Jakarta Barat</v>
          </cell>
          <cell r="K31">
            <v>28</v>
          </cell>
          <cell r="O31" t="str">
            <v>20 April 2004</v>
          </cell>
          <cell r="P31" t="str">
            <v>23A/BA.PF/BP.PKL/2004</v>
          </cell>
          <cell r="Q31">
            <v>38127</v>
          </cell>
          <cell r="R31" t="str">
            <v>23B/BA.P.I/BP.PKL/2004</v>
          </cell>
          <cell r="S31">
            <v>38127</v>
          </cell>
          <cell r="T31" t="str">
            <v>23C/BA.ST.I/BP.PKL/2004</v>
          </cell>
          <cell r="U31">
            <v>38127</v>
          </cell>
          <cell r="V31" t="str">
            <v>23D/BA.P.II/BP.PKL/2004</v>
          </cell>
          <cell r="W31">
            <v>38142</v>
          </cell>
          <cell r="X31" t="str">
            <v>23E/BA.ST.II/BP.PKL/2004</v>
          </cell>
          <cell r="Y31">
            <v>38142</v>
          </cell>
          <cell r="Z31" t="str">
            <v>23F/BA/BP.PKL/2004</v>
          </cell>
          <cell r="AA31">
            <v>38144</v>
          </cell>
          <cell r="AB31" t="str">
            <v>023./486893/SPL-V/2004</v>
          </cell>
          <cell r="AC31" t="str">
            <v>KU.08.08/BP.PKL/32/IV/2004</v>
          </cell>
          <cell r="AD31" t="str">
            <v>19 April 2004</v>
          </cell>
          <cell r="AE31">
            <v>49839000</v>
          </cell>
          <cell r="AF31">
            <v>35409781.480000004</v>
          </cell>
          <cell r="AI31" t="str">
            <v>02.125.931.2-002.000</v>
          </cell>
          <cell r="AK31">
            <v>38990000</v>
          </cell>
          <cell r="AL31" t="str">
            <v>42/Pan-Pl/Und/BP.PKL/III/2004</v>
          </cell>
          <cell r="AM31" t="str">
            <v>23 Maret 2004</v>
          </cell>
        </row>
        <row r="32">
          <cell r="A32">
            <v>24</v>
          </cell>
          <cell r="B32" t="str">
            <v>PB -  A  - PKL - 13</v>
          </cell>
          <cell r="C32" t="str">
            <v>CV. MARKO JAYA</v>
          </cell>
          <cell r="D32" t="str">
            <v>Jl. Tanah Kusir II No. 51 Jakarta Selatan</v>
          </cell>
          <cell r="E32" t="str">
            <v>Sri Agus Wahyuningsih</v>
          </cell>
          <cell r="F32" t="str">
            <v>015/MJ/SPH/IV/2004</v>
          </cell>
          <cell r="G32" t="str">
            <v>08 April 2004</v>
          </cell>
          <cell r="H32" t="str">
            <v>Perbaikan Balai Karya ( Lt. Atas )</v>
          </cell>
          <cell r="I32">
            <v>49900000</v>
          </cell>
          <cell r="J32" t="str">
            <v>Kelurahan Pademangan Barat Kecamatan Pademangan Jakarta Utara</v>
          </cell>
          <cell r="K32">
            <v>36</v>
          </cell>
          <cell r="O32" t="str">
            <v>20 April 2004</v>
          </cell>
          <cell r="P32" t="str">
            <v>24A/BA.PF/BP.PKL/2004</v>
          </cell>
          <cell r="Q32">
            <v>38127</v>
          </cell>
          <cell r="R32" t="str">
            <v>24B/BA.P.I/BP.PKL/2004</v>
          </cell>
          <cell r="S32">
            <v>38127</v>
          </cell>
          <cell r="T32" t="str">
            <v>24C/BA.ST.I/BP.PKL/2004</v>
          </cell>
          <cell r="U32">
            <v>38127</v>
          </cell>
          <cell r="V32" t="str">
            <v>24D/BA.P.II/BP.PKL/2004</v>
          </cell>
          <cell r="W32">
            <v>38142</v>
          </cell>
          <cell r="X32" t="str">
            <v>24E/BA.ST.II/BP.PKL/2004</v>
          </cell>
          <cell r="Y32">
            <v>38142</v>
          </cell>
          <cell r="Z32" t="str">
            <v>24F/BA/BP.PKL/2004</v>
          </cell>
          <cell r="AA32">
            <v>38144</v>
          </cell>
          <cell r="AB32" t="str">
            <v>024./486893/SPL-V/2004</v>
          </cell>
          <cell r="AC32" t="str">
            <v>KU.08.08/BP.PKL/33/IV/2004</v>
          </cell>
          <cell r="AD32" t="str">
            <v>19 April 2004</v>
          </cell>
          <cell r="AE32">
            <v>49607000</v>
          </cell>
          <cell r="AF32">
            <v>45097853.969099998</v>
          </cell>
          <cell r="AI32" t="str">
            <v>02.290.065.8-013.000</v>
          </cell>
          <cell r="AK32">
            <v>49621000</v>
          </cell>
          <cell r="AL32" t="str">
            <v>43/Pan-Pl/Und/BP.PKL/III/2004</v>
          </cell>
          <cell r="AM32" t="str">
            <v>23 Maret 2004</v>
          </cell>
        </row>
        <row r="33">
          <cell r="A33">
            <v>25</v>
          </cell>
          <cell r="K33">
            <v>20</v>
          </cell>
          <cell r="AG33" t="str">
            <v>belum</v>
          </cell>
        </row>
        <row r="34">
          <cell r="A34">
            <v>26</v>
          </cell>
          <cell r="K34">
            <v>16</v>
          </cell>
        </row>
        <row r="35">
          <cell r="A35">
            <v>27</v>
          </cell>
          <cell r="K35">
            <v>82</v>
          </cell>
        </row>
        <row r="36">
          <cell r="A36">
            <v>28</v>
          </cell>
          <cell r="K36">
            <v>83</v>
          </cell>
        </row>
        <row r="37">
          <cell r="A37">
            <v>29</v>
          </cell>
          <cell r="K37">
            <v>84</v>
          </cell>
        </row>
        <row r="38">
          <cell r="A38">
            <v>30</v>
          </cell>
          <cell r="K38">
            <v>85</v>
          </cell>
        </row>
        <row r="39">
          <cell r="A39">
            <v>31</v>
          </cell>
          <cell r="K39">
            <v>86</v>
          </cell>
        </row>
        <row r="40">
          <cell r="A40">
            <v>32</v>
          </cell>
          <cell r="K40">
            <v>43</v>
          </cell>
        </row>
        <row r="41">
          <cell r="A41">
            <v>33</v>
          </cell>
          <cell r="K41">
            <v>31</v>
          </cell>
        </row>
        <row r="42">
          <cell r="A42">
            <v>34</v>
          </cell>
          <cell r="K42">
            <v>32</v>
          </cell>
        </row>
        <row r="43">
          <cell r="A43">
            <v>35</v>
          </cell>
          <cell r="K43">
            <v>34</v>
          </cell>
        </row>
        <row r="44">
          <cell r="A44">
            <v>36</v>
          </cell>
          <cell r="K44">
            <v>50.5</v>
          </cell>
        </row>
        <row r="45">
          <cell r="A45">
            <v>37</v>
          </cell>
          <cell r="K45">
            <v>57</v>
          </cell>
        </row>
        <row r="46">
          <cell r="A46">
            <v>38</v>
          </cell>
          <cell r="K46">
            <v>89</v>
          </cell>
        </row>
        <row r="47">
          <cell r="A47">
            <v>39</v>
          </cell>
          <cell r="K47">
            <v>24.5</v>
          </cell>
        </row>
        <row r="48">
          <cell r="A48">
            <v>40</v>
          </cell>
          <cell r="K48">
            <v>12</v>
          </cell>
        </row>
        <row r="49">
          <cell r="A49">
            <v>41</v>
          </cell>
          <cell r="K49">
            <v>15</v>
          </cell>
        </row>
        <row r="50">
          <cell r="A50">
            <v>42</v>
          </cell>
          <cell r="K50">
            <v>17</v>
          </cell>
        </row>
        <row r="51">
          <cell r="A51">
            <v>43</v>
          </cell>
          <cell r="K51">
            <v>20</v>
          </cell>
        </row>
        <row r="52">
          <cell r="A52">
            <v>44</v>
          </cell>
          <cell r="K52">
            <v>16</v>
          </cell>
          <cell r="AG52" t="str">
            <v>belum</v>
          </cell>
        </row>
        <row r="53">
          <cell r="A53">
            <v>45</v>
          </cell>
          <cell r="I53">
            <v>1353289000</v>
          </cell>
          <cell r="AE53">
            <v>1362563000</v>
          </cell>
        </row>
        <row r="54">
          <cell r="A54">
            <v>46</v>
          </cell>
          <cell r="AE54">
            <v>-1362563000</v>
          </cell>
        </row>
        <row r="55">
          <cell r="A55">
            <v>47</v>
          </cell>
        </row>
        <row r="56">
          <cell r="A56">
            <v>48</v>
          </cell>
        </row>
        <row r="57">
          <cell r="A57">
            <v>49</v>
          </cell>
        </row>
        <row r="58">
          <cell r="A58">
            <v>50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bilang"/>
      <sheetName val="SKh.210.a(18)pengecetan Kerb "/>
      <sheetName val="Skh.2.10.a"/>
      <sheetName val="smk3"/>
      <sheetName val="Mobilisasis"/>
      <sheetName val="jembatan 3"/>
      <sheetName val="jembatan 2"/>
      <sheetName val="jembatan 1"/>
      <sheetName val="rutin Jl.2"/>
      <sheetName val="rutin jl.1"/>
      <sheetName val="DISCLAIMER"/>
      <sheetName val="MAJOR"/>
      <sheetName val="%"/>
      <sheetName val="Peta Quarry"/>
      <sheetName val="Perhitungan Mobilisasi Alat"/>
      <sheetName val="Lalu Lintas"/>
      <sheetName val="Jembatan Sementara"/>
      <sheetName val="Analisa K3"/>
      <sheetName val="4-Formulir harga bahan"/>
      <sheetName val="5-ALAT(1)"/>
      <sheetName val="5-ALAT(2)"/>
      <sheetName val="Agg Halus &amp; Kasar"/>
      <sheetName val="Agg A"/>
      <sheetName val="Agg B"/>
      <sheetName val="Agg C"/>
      <sheetName val="Agg  CBR 60"/>
      <sheetName val="4-Analisa Quarry"/>
      <sheetName val="Informasi"/>
      <sheetName val="Rekap"/>
      <sheetName val="jadwal secduel"/>
      <sheetName val="BOQ"/>
      <sheetName val="Jadwal"/>
      <sheetName val="4-Basic Price"/>
      <sheetName val="Mobilisasi"/>
      <sheetName val="koeff"/>
      <sheetName val="D1"/>
      <sheetName val="D2"/>
      <sheetName val="D3"/>
      <sheetName val="D4"/>
      <sheetName val="D5"/>
      <sheetName val="D6"/>
      <sheetName val="D7(1)"/>
      <sheetName val="D7(2)"/>
      <sheetName val="D8(1)"/>
      <sheetName val="D8(2)"/>
      <sheetName val="Marka"/>
      <sheetName val="Solar Cell"/>
      <sheetName val="D9"/>
      <sheetName val="D10 LS-Rutin"/>
      <sheetName val="D10 Kuantitas"/>
      <sheetName val="D10 Analisa HSP"/>
      <sheetName val="sllury ceal"/>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AP8" t="str">
            <v>E01</v>
          </cell>
          <cell r="AQ8" t="str">
            <v>Asphalt Mixing Plant</v>
          </cell>
          <cell r="AR8" t="str">
            <v>E01</v>
          </cell>
          <cell r="AS8">
            <v>294</v>
          </cell>
          <cell r="AT8">
            <v>60</v>
          </cell>
          <cell r="AU8" t="str">
            <v>T/Jam</v>
          </cell>
          <cell r="AV8">
            <v>3750000000</v>
          </cell>
          <cell r="AW8">
            <v>6241983.5807657568</v>
          </cell>
          <cell r="AX8" t="str">
            <v>Jam</v>
          </cell>
        </row>
        <row r="9">
          <cell r="AP9" t="str">
            <v>E02</v>
          </cell>
          <cell r="AQ9" t="str">
            <v>Asphalt Finisher</v>
          </cell>
          <cell r="AR9" t="str">
            <v>E02</v>
          </cell>
          <cell r="AS9">
            <v>72.400000000000006</v>
          </cell>
          <cell r="AT9">
            <v>10</v>
          </cell>
          <cell r="AU9" t="str">
            <v>Ton</v>
          </cell>
          <cell r="AV9">
            <v>2121910999.9999998</v>
          </cell>
          <cell r="AW9">
            <v>901074.29379793629</v>
          </cell>
          <cell r="AX9" t="str">
            <v>Jam</v>
          </cell>
        </row>
        <row r="10">
          <cell r="AP10" t="str">
            <v>E03</v>
          </cell>
          <cell r="AQ10" t="str">
            <v>Asphalt Sprayer</v>
          </cell>
          <cell r="AR10" t="str">
            <v>E03</v>
          </cell>
          <cell r="AS10">
            <v>4</v>
          </cell>
          <cell r="AT10">
            <v>850</v>
          </cell>
          <cell r="AU10" t="str">
            <v>Liter</v>
          </cell>
          <cell r="AV10">
            <v>225000000</v>
          </cell>
          <cell r="AW10">
            <v>92553.521452760557</v>
          </cell>
          <cell r="AX10" t="str">
            <v>Jam</v>
          </cell>
        </row>
        <row r="11">
          <cell r="AP11" t="str">
            <v>E04</v>
          </cell>
          <cell r="AQ11" t="str">
            <v>Bulldozer 100-150 HP</v>
          </cell>
          <cell r="AR11" t="str">
            <v>E04</v>
          </cell>
          <cell r="AS11">
            <v>155</v>
          </cell>
          <cell r="AT11" t="str">
            <v xml:space="preserve">-  </v>
          </cell>
          <cell r="AU11" t="str">
            <v xml:space="preserve">-  </v>
          </cell>
          <cell r="AV11">
            <v>2436940000</v>
          </cell>
          <cell r="AW11">
            <v>902988.81385373464</v>
          </cell>
          <cell r="AX11" t="str">
            <v>Jam</v>
          </cell>
        </row>
        <row r="12">
          <cell r="AP12" t="str">
            <v>E05</v>
          </cell>
          <cell r="AQ12" t="str">
            <v>Compressor 4000-6500 L\M</v>
          </cell>
          <cell r="AR12" t="str">
            <v>E05</v>
          </cell>
          <cell r="AS12">
            <v>60</v>
          </cell>
          <cell r="AT12">
            <v>5000</v>
          </cell>
          <cell r="AU12" t="str">
            <v>CPM/(L/m)</v>
          </cell>
          <cell r="AV12">
            <v>322500000</v>
          </cell>
          <cell r="AW12">
            <v>219819.06741562346</v>
          </cell>
          <cell r="AX12" t="str">
            <v>Jam</v>
          </cell>
        </row>
        <row r="13">
          <cell r="AP13" t="str">
            <v>E06</v>
          </cell>
          <cell r="AQ13" t="str">
            <v>Concrete Mixer 0.3-0.6 M3</v>
          </cell>
          <cell r="AR13" t="str">
            <v>E06</v>
          </cell>
          <cell r="AS13">
            <v>20</v>
          </cell>
          <cell r="AT13">
            <v>500</v>
          </cell>
          <cell r="AU13" t="str">
            <v>Liter</v>
          </cell>
          <cell r="AV13">
            <v>135000000</v>
          </cell>
          <cell r="AW13">
            <v>145827.64705882352</v>
          </cell>
          <cell r="AX13" t="str">
            <v>Jam</v>
          </cell>
        </row>
        <row r="14">
          <cell r="AP14" t="str">
            <v>E07</v>
          </cell>
          <cell r="AQ14" t="str">
            <v>CRANE 10-15 TON</v>
          </cell>
          <cell r="AR14" t="str">
            <v>E07</v>
          </cell>
          <cell r="AS14">
            <v>138</v>
          </cell>
          <cell r="AT14">
            <v>15</v>
          </cell>
          <cell r="AU14" t="str">
            <v>Ton</v>
          </cell>
          <cell r="AV14">
            <v>1050000000</v>
          </cell>
          <cell r="AW14">
            <v>545101.63344621588</v>
          </cell>
          <cell r="AX14" t="str">
            <v>Jam</v>
          </cell>
        </row>
        <row r="15">
          <cell r="AP15" t="str">
            <v>E08</v>
          </cell>
          <cell r="AQ15" t="str">
            <v>DUMP TRUCK 3.5 TON</v>
          </cell>
          <cell r="AR15" t="str">
            <v>E08</v>
          </cell>
          <cell r="AS15">
            <v>100</v>
          </cell>
          <cell r="AT15">
            <v>3.5</v>
          </cell>
          <cell r="AU15" t="str">
            <v>Ton</v>
          </cell>
          <cell r="AV15">
            <v>412500000</v>
          </cell>
          <cell r="AW15">
            <v>283174.1559967277</v>
          </cell>
          <cell r="AX15" t="str">
            <v>Jam</v>
          </cell>
        </row>
        <row r="16">
          <cell r="AP16" t="str">
            <v>E09</v>
          </cell>
          <cell r="AQ16" t="str">
            <v>DUMP TRUCK 10 TON</v>
          </cell>
          <cell r="AR16" t="str">
            <v>E09</v>
          </cell>
          <cell r="AS16">
            <v>190</v>
          </cell>
          <cell r="AT16">
            <v>10</v>
          </cell>
          <cell r="AU16" t="str">
            <v>Ton</v>
          </cell>
          <cell r="AV16">
            <v>517500000</v>
          </cell>
          <cell r="AW16">
            <v>453325.75934134924</v>
          </cell>
          <cell r="AX16" t="str">
            <v>Jam</v>
          </cell>
        </row>
        <row r="17">
          <cell r="AP17" t="str">
            <v>E10</v>
          </cell>
          <cell r="AQ17" t="str">
            <v>EXCAVATOR 80-140 HP</v>
          </cell>
          <cell r="AR17" t="str">
            <v>E10</v>
          </cell>
          <cell r="AS17">
            <v>133</v>
          </cell>
          <cell r="AT17">
            <v>0.93</v>
          </cell>
          <cell r="AU17" t="str">
            <v>M3</v>
          </cell>
          <cell r="AV17">
            <v>1495559999.9999998</v>
          </cell>
          <cell r="AW17">
            <v>639243.73998173582</v>
          </cell>
          <cell r="AX17" t="str">
            <v>Jam</v>
          </cell>
        </row>
        <row r="18">
          <cell r="AP18" t="str">
            <v>E11</v>
          </cell>
          <cell r="AQ18" t="str">
            <v>FLAT BED TRUCK 3-4 M3</v>
          </cell>
          <cell r="AR18" t="str">
            <v>E11</v>
          </cell>
          <cell r="AS18">
            <v>190</v>
          </cell>
          <cell r="AT18">
            <v>10</v>
          </cell>
          <cell r="AU18" t="str">
            <v>ton</v>
          </cell>
          <cell r="AV18">
            <v>412500000</v>
          </cell>
          <cell r="AW18">
            <v>428794.1559967277</v>
          </cell>
          <cell r="AX18" t="str">
            <v>Jam</v>
          </cell>
        </row>
        <row r="19">
          <cell r="AP19" t="str">
            <v>E12</v>
          </cell>
          <cell r="AQ19" t="str">
            <v>GENERATOR SET</v>
          </cell>
          <cell r="AR19" t="str">
            <v>E12</v>
          </cell>
          <cell r="AS19">
            <v>180</v>
          </cell>
          <cell r="AT19">
            <v>135</v>
          </cell>
          <cell r="AU19" t="str">
            <v>KVA</v>
          </cell>
          <cell r="AV19">
            <v>345000000</v>
          </cell>
          <cell r="AW19">
            <v>464019.83956089953</v>
          </cell>
          <cell r="AX19" t="str">
            <v>Jam</v>
          </cell>
        </row>
        <row r="20">
          <cell r="AP20" t="str">
            <v>E13</v>
          </cell>
          <cell r="AQ20" t="str">
            <v>MOTOR GRADER &gt;100 HP</v>
          </cell>
          <cell r="AR20" t="str">
            <v>E13</v>
          </cell>
          <cell r="AS20">
            <v>135</v>
          </cell>
          <cell r="AT20">
            <v>10800</v>
          </cell>
          <cell r="AU20" t="str">
            <v>-</v>
          </cell>
          <cell r="AV20">
            <v>2381939999.9999995</v>
          </cell>
          <cell r="AW20">
            <v>850314.92638750421</v>
          </cell>
          <cell r="AX20" t="str">
            <v>Jam</v>
          </cell>
        </row>
        <row r="21">
          <cell r="AP21" t="str">
            <v>E14</v>
          </cell>
          <cell r="AQ21" t="str">
            <v>TRACK LOADER 75-100 HP</v>
          </cell>
          <cell r="AR21" t="str">
            <v>E14</v>
          </cell>
          <cell r="AS21">
            <v>70</v>
          </cell>
          <cell r="AT21">
            <v>0.8</v>
          </cell>
          <cell r="AU21" t="str">
            <v>M3</v>
          </cell>
          <cell r="AV21">
            <v>975000000</v>
          </cell>
          <cell r="AW21">
            <v>392177.45962862903</v>
          </cell>
          <cell r="AX21" t="str">
            <v>Jam</v>
          </cell>
        </row>
        <row r="22">
          <cell r="AP22" t="str">
            <v>E15</v>
          </cell>
          <cell r="AQ22" t="str">
            <v>WHEEL LOADER 1.0-1.6 M3</v>
          </cell>
          <cell r="AR22" t="str">
            <v>E15</v>
          </cell>
          <cell r="AS22">
            <v>96</v>
          </cell>
          <cell r="AT22">
            <v>1.5</v>
          </cell>
          <cell r="AU22" t="str">
            <v>M3</v>
          </cell>
          <cell r="AV22">
            <v>2477474999.9999995</v>
          </cell>
          <cell r="AW22">
            <v>794978.38091634633</v>
          </cell>
          <cell r="AX22" t="str">
            <v>Jam</v>
          </cell>
        </row>
        <row r="23">
          <cell r="AP23" t="str">
            <v>E16</v>
          </cell>
          <cell r="AQ23" t="str">
            <v>THREE WHEEL ROLLER 6-8 T</v>
          </cell>
          <cell r="AR23" t="str">
            <v>E16</v>
          </cell>
          <cell r="AS23">
            <v>55</v>
          </cell>
          <cell r="AT23">
            <v>8</v>
          </cell>
          <cell r="AU23" t="str">
            <v>Ton</v>
          </cell>
          <cell r="AV23">
            <v>765000000</v>
          </cell>
          <cell r="AW23">
            <v>313246.25293938589</v>
          </cell>
          <cell r="AX23" t="str">
            <v>Jam</v>
          </cell>
        </row>
        <row r="24">
          <cell r="AP24" t="str">
            <v>E17</v>
          </cell>
          <cell r="AQ24" t="str">
            <v>TANDEM ROLLER 6-8 T.</v>
          </cell>
          <cell r="AR24" t="str">
            <v>E17</v>
          </cell>
          <cell r="AS24">
            <v>82</v>
          </cell>
          <cell r="AT24">
            <v>8.1</v>
          </cell>
          <cell r="AU24" t="str">
            <v>Ton</v>
          </cell>
          <cell r="AV24">
            <v>2121916500</v>
          </cell>
          <cell r="AW24">
            <v>684030.91341340705</v>
          </cell>
          <cell r="AX24" t="str">
            <v>Jam</v>
          </cell>
        </row>
        <row r="25">
          <cell r="AP25" t="str">
            <v>E18</v>
          </cell>
          <cell r="AQ25" t="str">
            <v>TIRE ROLLER 8-10 T.</v>
          </cell>
          <cell r="AR25" t="str">
            <v>E18</v>
          </cell>
          <cell r="AS25">
            <v>100.5</v>
          </cell>
          <cell r="AT25">
            <v>9</v>
          </cell>
          <cell r="AU25" t="str">
            <v>Ton</v>
          </cell>
          <cell r="AV25">
            <v>2276224499.9999995</v>
          </cell>
          <cell r="AW25">
            <v>756919.75768866274</v>
          </cell>
          <cell r="AX25" t="str">
            <v>Jam</v>
          </cell>
        </row>
        <row r="26">
          <cell r="AP26" t="str">
            <v>E19</v>
          </cell>
          <cell r="AQ26" t="str">
            <v>VIBRATORY ROLLER 5-8 T.</v>
          </cell>
          <cell r="AR26" t="str">
            <v>E19</v>
          </cell>
          <cell r="AS26">
            <v>82</v>
          </cell>
          <cell r="AT26">
            <v>7.05</v>
          </cell>
          <cell r="AU26" t="str">
            <v>Ton</v>
          </cell>
          <cell r="AV26">
            <v>1447924499.9999998</v>
          </cell>
          <cell r="AW26">
            <v>526563.25244723365</v>
          </cell>
          <cell r="AX26" t="str">
            <v>Jam</v>
          </cell>
        </row>
        <row r="27">
          <cell r="AP27" t="str">
            <v>E20</v>
          </cell>
          <cell r="AQ27" t="str">
            <v>CONCRETE VIBRATOR</v>
          </cell>
          <cell r="AR27" t="str">
            <v>E20</v>
          </cell>
          <cell r="AS27">
            <v>5.5</v>
          </cell>
          <cell r="AT27">
            <v>25</v>
          </cell>
          <cell r="AU27" t="str">
            <v>-</v>
          </cell>
          <cell r="AV27">
            <v>15000000</v>
          </cell>
          <cell r="AW27">
            <v>46498.556795131844</v>
          </cell>
          <cell r="AX27" t="str">
            <v>Jam</v>
          </cell>
        </row>
        <row r="28">
          <cell r="AP28" t="str">
            <v>E21</v>
          </cell>
          <cell r="AQ28" t="str">
            <v>STONE CRUSHER</v>
          </cell>
          <cell r="AR28" t="str">
            <v>E21</v>
          </cell>
          <cell r="AS28">
            <v>220</v>
          </cell>
          <cell r="AT28">
            <v>50</v>
          </cell>
          <cell r="AU28" t="str">
            <v>T/Jam</v>
          </cell>
          <cell r="AV28">
            <v>1787775000</v>
          </cell>
          <cell r="AW28">
            <v>891463.87780410354</v>
          </cell>
          <cell r="AX28" t="str">
            <v>Jam</v>
          </cell>
        </row>
        <row r="29">
          <cell r="AP29" t="str">
            <v>E22</v>
          </cell>
          <cell r="AQ29" t="str">
            <v>WATER PUMP 70-100 mm</v>
          </cell>
          <cell r="AR29" t="str">
            <v>E22</v>
          </cell>
          <cell r="AS29">
            <v>6</v>
          </cell>
          <cell r="AT29" t="str">
            <v xml:space="preserve">-  </v>
          </cell>
          <cell r="AU29" t="str">
            <v xml:space="preserve">-  </v>
          </cell>
          <cell r="AV29">
            <v>15000000</v>
          </cell>
          <cell r="AW29">
            <v>41390.483410138244</v>
          </cell>
          <cell r="AX29" t="str">
            <v>Jam</v>
          </cell>
        </row>
        <row r="30">
          <cell r="AP30" t="str">
            <v>E23</v>
          </cell>
          <cell r="AQ30" t="str">
            <v>WATER TANKER 3000-4500 L.</v>
          </cell>
          <cell r="AR30" t="str">
            <v>E23</v>
          </cell>
          <cell r="AS30">
            <v>100</v>
          </cell>
          <cell r="AT30">
            <v>4000</v>
          </cell>
          <cell r="AU30" t="str">
            <v>Liter</v>
          </cell>
          <cell r="AV30">
            <v>40500000</v>
          </cell>
          <cell r="AW30">
            <v>233582.18986149691</v>
          </cell>
          <cell r="AX30" t="str">
            <v>Jam</v>
          </cell>
        </row>
        <row r="31">
          <cell r="AP31" t="str">
            <v>E24</v>
          </cell>
          <cell r="AQ31" t="str">
            <v>PEDESTRIAN ROLLER</v>
          </cell>
          <cell r="AR31" t="str">
            <v>E24</v>
          </cell>
          <cell r="AS31">
            <v>8.8000000000000007</v>
          </cell>
          <cell r="AT31">
            <v>835</v>
          </cell>
          <cell r="AU31" t="str">
            <v>Ton</v>
          </cell>
          <cell r="AV31">
            <v>195000000</v>
          </cell>
          <cell r="AW31">
            <v>100285.24433179724</v>
          </cell>
          <cell r="AX31" t="str">
            <v>Jam</v>
          </cell>
        </row>
        <row r="32">
          <cell r="AP32" t="str">
            <v>E25</v>
          </cell>
          <cell r="AQ32" t="str">
            <v>TAMPER</v>
          </cell>
          <cell r="AR32" t="str">
            <v>E25</v>
          </cell>
          <cell r="AS32">
            <v>4.7</v>
          </cell>
          <cell r="AT32">
            <v>121</v>
          </cell>
          <cell r="AU32" t="str">
            <v>Ton</v>
          </cell>
          <cell r="AV32">
            <v>15000000</v>
          </cell>
          <cell r="AW32">
            <v>44547.356795131847</v>
          </cell>
          <cell r="AX32" t="str">
            <v>Jam</v>
          </cell>
        </row>
        <row r="33">
          <cell r="AP33" t="str">
            <v>E26</v>
          </cell>
          <cell r="AQ33" t="str">
            <v>JACK HAMMER</v>
          </cell>
          <cell r="AR33" t="str">
            <v>E26</v>
          </cell>
          <cell r="AS33">
            <v>0</v>
          </cell>
          <cell r="AT33">
            <v>1330</v>
          </cell>
          <cell r="AU33" t="str">
            <v>-</v>
          </cell>
          <cell r="AV33">
            <v>30000000</v>
          </cell>
          <cell r="AW33">
            <v>32009.029527034741</v>
          </cell>
          <cell r="AX33" t="str">
            <v>Jam</v>
          </cell>
        </row>
        <row r="34">
          <cell r="AP34" t="str">
            <v>E27</v>
          </cell>
          <cell r="AQ34" t="str">
            <v>FULVI MIXER</v>
          </cell>
          <cell r="AR34" t="str">
            <v>E27</v>
          </cell>
          <cell r="AS34">
            <v>345</v>
          </cell>
          <cell r="AT34">
            <v>2005</v>
          </cell>
          <cell r="AU34" t="str">
            <v>-</v>
          </cell>
          <cell r="AV34">
            <v>1275000000</v>
          </cell>
          <cell r="AW34">
            <v>1553599.8275862068</v>
          </cell>
          <cell r="AX34" t="str">
            <v>Jam</v>
          </cell>
        </row>
        <row r="35">
          <cell r="AP35" t="str">
            <v>E28</v>
          </cell>
          <cell r="AQ35" t="str">
            <v>CONCRETE PUMP</v>
          </cell>
          <cell r="AR35" t="str">
            <v>E28</v>
          </cell>
          <cell r="AS35">
            <v>100</v>
          </cell>
          <cell r="AT35">
            <v>8</v>
          </cell>
          <cell r="AU35" t="str">
            <v>M3</v>
          </cell>
          <cell r="AV35">
            <v>1275000000</v>
          </cell>
          <cell r="AW35">
            <v>502396.27438293037</v>
          </cell>
          <cell r="AX35" t="str">
            <v>Jam</v>
          </cell>
        </row>
        <row r="36">
          <cell r="AP36" t="str">
            <v>E29</v>
          </cell>
          <cell r="AQ36" t="str">
            <v>TRAILER 20 TON</v>
          </cell>
          <cell r="AR36" t="str">
            <v>E29</v>
          </cell>
          <cell r="AS36">
            <v>175</v>
          </cell>
          <cell r="AT36">
            <v>20</v>
          </cell>
          <cell r="AU36" t="str">
            <v>Ton</v>
          </cell>
          <cell r="AV36">
            <v>825000000</v>
          </cell>
          <cell r="AW36">
            <v>553521.11871836672</v>
          </cell>
          <cell r="AX36" t="str">
            <v>Jam</v>
          </cell>
        </row>
        <row r="37">
          <cell r="AP37" t="str">
            <v>E30</v>
          </cell>
          <cell r="AQ37" t="str">
            <v>PILE DRIVER + HAMMER</v>
          </cell>
          <cell r="AR37" t="str">
            <v>E30</v>
          </cell>
          <cell r="AS37">
            <v>25</v>
          </cell>
          <cell r="AT37">
            <v>2.5</v>
          </cell>
          <cell r="AU37" t="str">
            <v>Ton</v>
          </cell>
          <cell r="AV37">
            <v>2700000000</v>
          </cell>
          <cell r="AW37">
            <v>705592.65743312659</v>
          </cell>
          <cell r="AX37" t="str">
            <v>Jam</v>
          </cell>
        </row>
        <row r="38">
          <cell r="AP38" t="str">
            <v>E31</v>
          </cell>
          <cell r="AQ38" t="str">
            <v>CRANE ON TRACK 35 TON</v>
          </cell>
          <cell r="AR38" t="str">
            <v>E31</v>
          </cell>
          <cell r="AS38">
            <v>125</v>
          </cell>
          <cell r="AT38">
            <v>35</v>
          </cell>
          <cell r="AU38" t="str">
            <v>Ton</v>
          </cell>
          <cell r="AV38">
            <v>2700000000</v>
          </cell>
          <cell r="AW38">
            <v>863190.93398738198</v>
          </cell>
          <cell r="AX38" t="str">
            <v>Jam</v>
          </cell>
        </row>
        <row r="39">
          <cell r="AP39" t="str">
            <v>E32</v>
          </cell>
          <cell r="AQ39" t="str">
            <v>WELDING SET</v>
          </cell>
          <cell r="AR39" t="str">
            <v>E32</v>
          </cell>
          <cell r="AS39">
            <v>40</v>
          </cell>
          <cell r="AT39">
            <v>250</v>
          </cell>
          <cell r="AU39" t="str">
            <v>Amp</v>
          </cell>
          <cell r="AV39">
            <v>67500000</v>
          </cell>
          <cell r="AW39">
            <v>120418.31643582816</v>
          </cell>
          <cell r="AX39" t="str">
            <v>Jam</v>
          </cell>
        </row>
        <row r="40">
          <cell r="AP40" t="str">
            <v>E33</v>
          </cell>
          <cell r="AQ40" t="str">
            <v>BORE PILE MACHINE</v>
          </cell>
          <cell r="AR40" t="str">
            <v>E33</v>
          </cell>
          <cell r="AS40">
            <v>150</v>
          </cell>
          <cell r="AT40">
            <v>2000</v>
          </cell>
          <cell r="AU40" t="str">
            <v>Meter</v>
          </cell>
          <cell r="AV40">
            <v>6750000000</v>
          </cell>
          <cell r="AW40">
            <v>1796907.3349684549</v>
          </cell>
          <cell r="AX40" t="str">
            <v>Jam</v>
          </cell>
        </row>
        <row r="41">
          <cell r="AP41" t="str">
            <v>E34</v>
          </cell>
          <cell r="AQ41" t="str">
            <v>ASPHALT LIQUID MIXER</v>
          </cell>
          <cell r="AR41" t="str">
            <v>E34</v>
          </cell>
          <cell r="AS41">
            <v>5</v>
          </cell>
          <cell r="AT41">
            <v>1000</v>
          </cell>
          <cell r="AU41" t="str">
            <v>Liter</v>
          </cell>
          <cell r="AV41">
            <v>225000000</v>
          </cell>
          <cell r="AW41">
            <v>92773.925963488844</v>
          </cell>
          <cell r="AX41" t="str">
            <v>Jam</v>
          </cell>
        </row>
        <row r="42">
          <cell r="AP42" t="str">
            <v>E35</v>
          </cell>
          <cell r="AQ42" t="str">
            <v>Tronton</v>
          </cell>
          <cell r="AR42" t="str">
            <v>E35</v>
          </cell>
          <cell r="AS42">
            <v>150</v>
          </cell>
          <cell r="AT42">
            <v>15</v>
          </cell>
          <cell r="AU42" t="str">
            <v>Ton</v>
          </cell>
          <cell r="AV42">
            <v>1342500000</v>
          </cell>
          <cell r="AW42">
            <v>794496.91677128407</v>
          </cell>
          <cell r="AX42" t="str">
            <v>Jam</v>
          </cell>
        </row>
        <row r="43">
          <cell r="AP43" t="str">
            <v>E36</v>
          </cell>
          <cell r="AQ43" t="str">
            <v>Cold Milling Machine</v>
          </cell>
          <cell r="AR43" t="str">
            <v>E36</v>
          </cell>
          <cell r="AS43">
            <v>248</v>
          </cell>
          <cell r="AT43">
            <v>1000</v>
          </cell>
          <cell r="AU43" t="str">
            <v>m</v>
          </cell>
          <cell r="AV43">
            <v>7417500000</v>
          </cell>
          <cell r="AW43">
            <v>2273228.721987911</v>
          </cell>
          <cell r="AX43" t="str">
            <v>Jam</v>
          </cell>
        </row>
        <row r="44">
          <cell r="AP44" t="str">
            <v>E37</v>
          </cell>
          <cell r="AQ44" t="str">
            <v>ROCK DRILL BREAKER</v>
          </cell>
          <cell r="AR44" t="str">
            <v>E37</v>
          </cell>
          <cell r="AS44">
            <v>3</v>
          </cell>
          <cell r="AT44" t="str">
            <v>-</v>
          </cell>
          <cell r="AU44" t="str">
            <v>-</v>
          </cell>
          <cell r="AV44">
            <v>1350000000</v>
          </cell>
          <cell r="AW44">
            <v>438099.21478995826</v>
          </cell>
          <cell r="AX44" t="str">
            <v>Jam</v>
          </cell>
        </row>
        <row r="45">
          <cell r="AP45" t="str">
            <v>E38</v>
          </cell>
          <cell r="AQ45" t="str">
            <v>COLD RECYCLER</v>
          </cell>
          <cell r="AR45" t="str">
            <v>E38</v>
          </cell>
          <cell r="AS45">
            <v>900</v>
          </cell>
          <cell r="AT45">
            <v>2200</v>
          </cell>
          <cell r="AU45" t="str">
            <v>M</v>
          </cell>
          <cell r="AV45">
            <v>15000000000</v>
          </cell>
          <cell r="AW45">
            <v>5343023.3349459413</v>
          </cell>
          <cell r="AX45" t="str">
            <v>Jam</v>
          </cell>
        </row>
        <row r="46">
          <cell r="AP46" t="str">
            <v>E39</v>
          </cell>
          <cell r="AQ46" t="str">
            <v>HOT RECYCLER</v>
          </cell>
          <cell r="AR46" t="str">
            <v>E39</v>
          </cell>
          <cell r="AS46">
            <v>400</v>
          </cell>
          <cell r="AT46">
            <v>3</v>
          </cell>
          <cell r="AU46" t="str">
            <v>M</v>
          </cell>
          <cell r="AV46">
            <v>15000000000</v>
          </cell>
          <cell r="AW46">
            <v>4347423.3349459413</v>
          </cell>
          <cell r="AX46" t="str">
            <v>Jam</v>
          </cell>
        </row>
        <row r="47">
          <cell r="AP47" t="str">
            <v>E40</v>
          </cell>
          <cell r="AQ47" t="str">
            <v>AGGREGAT (CHIP) SPREADER</v>
          </cell>
          <cell r="AR47" t="str">
            <v>E40</v>
          </cell>
          <cell r="AS47">
            <v>115</v>
          </cell>
          <cell r="AT47">
            <v>3.5</v>
          </cell>
          <cell r="AU47" t="str">
            <v>M</v>
          </cell>
          <cell r="AV47">
            <v>600000000</v>
          </cell>
          <cell r="AW47">
            <v>650275.8432338452</v>
          </cell>
          <cell r="AX47" t="str">
            <v>Jam</v>
          </cell>
        </row>
        <row r="48">
          <cell r="AP48" t="str">
            <v>E41</v>
          </cell>
          <cell r="AQ48" t="str">
            <v>ASPHALT DISTRIBUTOR</v>
          </cell>
          <cell r="AR48" t="str">
            <v>E41</v>
          </cell>
          <cell r="AS48">
            <v>115</v>
          </cell>
          <cell r="AT48">
            <v>4000</v>
          </cell>
          <cell r="AU48" t="str">
            <v>Liter</v>
          </cell>
          <cell r="AV48">
            <v>540000000</v>
          </cell>
          <cell r="AW48">
            <v>401579.10291519674</v>
          </cell>
          <cell r="AX48" t="str">
            <v>Jam</v>
          </cell>
        </row>
        <row r="49">
          <cell r="AP49" t="str">
            <v>E42</v>
          </cell>
          <cell r="AQ49" t="str">
            <v>SLIP FORM PAVER</v>
          </cell>
          <cell r="AR49" t="str">
            <v>E42</v>
          </cell>
          <cell r="AS49">
            <v>105</v>
          </cell>
          <cell r="AT49">
            <v>2.5</v>
          </cell>
          <cell r="AU49" t="str">
            <v>M</v>
          </cell>
          <cell r="AV49">
            <v>1845000000</v>
          </cell>
          <cell r="AW49">
            <v>658186.70965328242</v>
          </cell>
          <cell r="AX49" t="str">
            <v>Jam</v>
          </cell>
        </row>
        <row r="50">
          <cell r="AP50" t="str">
            <v>E43</v>
          </cell>
          <cell r="AQ50" t="str">
            <v>CONCRETE PAN MIXER</v>
          </cell>
          <cell r="AR50" t="str">
            <v>E43</v>
          </cell>
          <cell r="AS50">
            <v>134</v>
          </cell>
          <cell r="AT50">
            <v>600</v>
          </cell>
          <cell r="AU50" t="str">
            <v>Liter</v>
          </cell>
          <cell r="AV50">
            <v>1380000000</v>
          </cell>
          <cell r="AW50">
            <v>766149.40686465579</v>
          </cell>
          <cell r="AX50" t="str">
            <v>Jam</v>
          </cell>
        </row>
        <row r="51">
          <cell r="AP51" t="str">
            <v>E44</v>
          </cell>
          <cell r="AQ51" t="str">
            <v>CONCRETE BREAKER</v>
          </cell>
          <cell r="AR51" t="str">
            <v>E44</v>
          </cell>
          <cell r="AS51">
            <v>290</v>
          </cell>
          <cell r="AT51">
            <v>20</v>
          </cell>
          <cell r="AU51" t="str">
            <v>m3/jam</v>
          </cell>
          <cell r="AV51">
            <v>1350000000</v>
          </cell>
          <cell r="AW51">
            <v>939282.90014513477</v>
          </cell>
          <cell r="AX51" t="str">
            <v>Jam</v>
          </cell>
        </row>
        <row r="52">
          <cell r="AP52" t="str">
            <v>E45</v>
          </cell>
          <cell r="AQ52" t="str">
            <v>ASPAHLT TANKER</v>
          </cell>
          <cell r="AR52" t="str">
            <v>E45</v>
          </cell>
          <cell r="AS52">
            <v>190</v>
          </cell>
          <cell r="AT52">
            <v>4000</v>
          </cell>
          <cell r="AU52" t="str">
            <v>liter</v>
          </cell>
          <cell r="AV52">
            <v>675000000</v>
          </cell>
          <cell r="AW52">
            <v>583690.73349684547</v>
          </cell>
          <cell r="AX52" t="str">
            <v>Jam</v>
          </cell>
        </row>
        <row r="53">
          <cell r="AP53" t="str">
            <v>E46</v>
          </cell>
          <cell r="AQ53" t="str">
            <v>CEMENT TANKER</v>
          </cell>
          <cell r="AR53" t="str">
            <v>E46</v>
          </cell>
          <cell r="AS53">
            <v>190</v>
          </cell>
          <cell r="AT53">
            <v>4000</v>
          </cell>
          <cell r="AU53" t="str">
            <v>liter</v>
          </cell>
          <cell r="AV53">
            <v>690000000</v>
          </cell>
          <cell r="AW53">
            <v>553924.57201899763</v>
          </cell>
          <cell r="AX53" t="str">
            <v>Jam</v>
          </cell>
        </row>
        <row r="54">
          <cell r="AP54" t="str">
            <v>E47</v>
          </cell>
          <cell r="AQ54" t="str">
            <v>CONDRETE MIXER (350)</v>
          </cell>
          <cell r="AR54" t="str">
            <v>E47</v>
          </cell>
          <cell r="AS54">
            <v>20</v>
          </cell>
          <cell r="AT54">
            <v>350</v>
          </cell>
          <cell r="AU54" t="str">
            <v>liter</v>
          </cell>
          <cell r="AV54">
            <v>30000000</v>
          </cell>
          <cell r="AW54">
            <v>76081.941176470587</v>
          </cell>
          <cell r="AX54" t="str">
            <v>Jam</v>
          </cell>
        </row>
        <row r="55">
          <cell r="AP55" t="str">
            <v>E48</v>
          </cell>
          <cell r="AQ55" t="str">
            <v>VIBRATING RAMMER</v>
          </cell>
          <cell r="AR55" t="str">
            <v>E48</v>
          </cell>
          <cell r="AS55">
            <v>4.2</v>
          </cell>
          <cell r="AT55">
            <v>80</v>
          </cell>
          <cell r="AU55" t="str">
            <v>KG</v>
          </cell>
          <cell r="AV55">
            <v>48750000</v>
          </cell>
          <cell r="AW55">
            <v>61516.984584178499</v>
          </cell>
          <cell r="AX55" t="str">
            <v>Jam</v>
          </cell>
        </row>
        <row r="56">
          <cell r="AP56" t="str">
            <v>E49</v>
          </cell>
          <cell r="AQ56" t="str">
            <v>TRUK MIXER (AGITATOR)</v>
          </cell>
          <cell r="AR56" t="str">
            <v>E49</v>
          </cell>
          <cell r="AS56">
            <v>220</v>
          </cell>
          <cell r="AT56">
            <v>5</v>
          </cell>
          <cell r="AU56" t="str">
            <v>M3</v>
          </cell>
          <cell r="AV56">
            <v>1080000000</v>
          </cell>
          <cell r="AW56">
            <v>715389.06297325063</v>
          </cell>
          <cell r="AX56" t="str">
            <v>Jam</v>
          </cell>
        </row>
        <row r="57">
          <cell r="AP57" t="str">
            <v>E50</v>
          </cell>
          <cell r="AQ57" t="str">
            <v>BORE PILE MACHINE</v>
          </cell>
          <cell r="AR57" t="str">
            <v>E50</v>
          </cell>
          <cell r="AS57">
            <v>125</v>
          </cell>
          <cell r="AT57">
            <v>60</v>
          </cell>
          <cell r="AU57" t="str">
            <v>CM</v>
          </cell>
          <cell r="AV57">
            <v>1620000000</v>
          </cell>
          <cell r="AW57">
            <v>791099.37203366426</v>
          </cell>
          <cell r="AX57" t="str">
            <v>Jam</v>
          </cell>
        </row>
        <row r="58">
          <cell r="AP58" t="str">
            <v>E51</v>
          </cell>
          <cell r="AQ58" t="str">
            <v>CRANE ON TRACK 75-100 TON</v>
          </cell>
          <cell r="AR58" t="str">
            <v>E51</v>
          </cell>
          <cell r="AS58">
            <v>200</v>
          </cell>
          <cell r="AT58">
            <v>75</v>
          </cell>
          <cell r="AU58" t="str">
            <v>Ton</v>
          </cell>
          <cell r="AV58">
            <v>3300000000</v>
          </cell>
          <cell r="AW58">
            <v>1194233.2479738214</v>
          </cell>
          <cell r="AX58" t="str">
            <v>Jam</v>
          </cell>
        </row>
        <row r="59">
          <cell r="AP59" t="str">
            <v>E52</v>
          </cell>
          <cell r="AQ59" t="str">
            <v>BLENDING EQUIPMENT</v>
          </cell>
          <cell r="AR59" t="str">
            <v>E52</v>
          </cell>
          <cell r="AS59">
            <v>50</v>
          </cell>
          <cell r="AT59">
            <v>30</v>
          </cell>
          <cell r="AU59" t="str">
            <v>Ton</v>
          </cell>
          <cell r="AV59">
            <v>900000000</v>
          </cell>
          <cell r="AW59">
            <v>298185.76224092458</v>
          </cell>
          <cell r="AX59" t="str">
            <v>Jam</v>
          </cell>
        </row>
        <row r="60">
          <cell r="AP60" t="str">
            <v>E34a</v>
          </cell>
          <cell r="AQ60" t="str">
            <v>ASPHALT LIQUID MIXER</v>
          </cell>
          <cell r="AR60" t="str">
            <v>E34a</v>
          </cell>
          <cell r="AS60">
            <v>40</v>
          </cell>
          <cell r="AT60">
            <v>20000</v>
          </cell>
          <cell r="AU60" t="str">
            <v>Liter</v>
          </cell>
          <cell r="AV60">
            <v>225000000</v>
          </cell>
          <cell r="AW60">
            <v>162465.92596348884</v>
          </cell>
          <cell r="AX60" t="str">
            <v>Jam</v>
          </cell>
        </row>
        <row r="61">
          <cell r="AP61" t="str">
            <v>E53</v>
          </cell>
          <cell r="AQ61" t="str">
            <v>BAR BENDER</v>
          </cell>
          <cell r="AR61" t="str">
            <v>E53</v>
          </cell>
          <cell r="AS61">
            <v>3</v>
          </cell>
          <cell r="AT61">
            <v>0</v>
          </cell>
          <cell r="AU61">
            <v>0</v>
          </cell>
          <cell r="AV61">
            <v>25000000</v>
          </cell>
          <cell r="AW61">
            <v>34318.183298168078</v>
          </cell>
          <cell r="AX61" t="str">
            <v>Jam</v>
          </cell>
        </row>
        <row r="62">
          <cell r="AP62" t="str">
            <v>E54</v>
          </cell>
          <cell r="AQ62" t="str">
            <v>BAR CUTTER</v>
          </cell>
          <cell r="AR62" t="str">
            <v>E54</v>
          </cell>
          <cell r="AS62">
            <v>3</v>
          </cell>
          <cell r="AT62">
            <v>0</v>
          </cell>
          <cell r="AU62">
            <v>0</v>
          </cell>
          <cell r="AV62">
            <v>37500000</v>
          </cell>
          <cell r="AW62">
            <v>34318.183298168078</v>
          </cell>
          <cell r="AX62" t="str">
            <v>Jam</v>
          </cell>
        </row>
        <row r="63">
          <cell r="AP63" t="str">
            <v>E55</v>
          </cell>
          <cell r="AQ63" t="str">
            <v>BREAKER</v>
          </cell>
          <cell r="AR63" t="str">
            <v>E55</v>
          </cell>
          <cell r="AS63">
            <v>80</v>
          </cell>
          <cell r="AT63">
            <v>3</v>
          </cell>
          <cell r="AU63" t="str">
            <v>m3/jam</v>
          </cell>
          <cell r="AV63">
            <v>150000000</v>
          </cell>
          <cell r="AW63">
            <v>198314.05905406948</v>
          </cell>
          <cell r="AX63" t="str">
            <v>Jam</v>
          </cell>
        </row>
        <row r="64">
          <cell r="AP64" t="str">
            <v>E56</v>
          </cell>
          <cell r="AQ64" t="str">
            <v>GROUTING PUMP</v>
          </cell>
          <cell r="AR64" t="str">
            <v>E56</v>
          </cell>
          <cell r="AS64">
            <v>100</v>
          </cell>
          <cell r="AT64">
            <v>15</v>
          </cell>
          <cell r="AU64" t="str">
            <v>Ton</v>
          </cell>
          <cell r="AV64">
            <v>60000000</v>
          </cell>
          <cell r="AW64">
            <v>238138.05905406948</v>
          </cell>
          <cell r="AX64" t="str">
            <v>Jam</v>
          </cell>
        </row>
        <row r="65">
          <cell r="AP65" t="str">
            <v>E57</v>
          </cell>
          <cell r="AQ65" t="str">
            <v>Jack Hidrolic</v>
          </cell>
          <cell r="AR65" t="str">
            <v>E57</v>
          </cell>
          <cell r="AS65">
            <v>3</v>
          </cell>
          <cell r="AT65">
            <v>150</v>
          </cell>
          <cell r="AU65" t="str">
            <v>Ton</v>
          </cell>
          <cell r="AV65">
            <v>100</v>
          </cell>
          <cell r="AW65">
            <v>30973.623363431758</v>
          </cell>
          <cell r="AX65" t="str">
            <v>Jam</v>
          </cell>
        </row>
        <row r="66">
          <cell r="AP66" t="str">
            <v>E58</v>
          </cell>
          <cell r="AQ66" t="str">
            <v>MESIN LAS</v>
          </cell>
          <cell r="AR66" t="str">
            <v>E58</v>
          </cell>
          <cell r="AS66">
            <v>3</v>
          </cell>
          <cell r="AT66">
            <v>0.17</v>
          </cell>
          <cell r="AU66" t="str">
            <v>Ton</v>
          </cell>
          <cell r="AV66">
            <v>100</v>
          </cell>
          <cell r="AW66">
            <v>32317.068604198666</v>
          </cell>
          <cell r="AX66" t="str">
            <v>Jam</v>
          </cell>
        </row>
        <row r="67">
          <cell r="AP67" t="str">
            <v>E59</v>
          </cell>
          <cell r="AQ67" t="str">
            <v>PILE DRIVER LEADER, 75 kw</v>
          </cell>
          <cell r="AR67" t="str">
            <v>E59</v>
          </cell>
          <cell r="AS67">
            <v>70</v>
          </cell>
          <cell r="AT67">
            <v>75</v>
          </cell>
          <cell r="AU67" t="str">
            <v>kw</v>
          </cell>
          <cell r="AV67">
            <v>100</v>
          </cell>
          <cell r="AW67">
            <v>164384.00486738162</v>
          </cell>
          <cell r="AX67" t="str">
            <v>Jam</v>
          </cell>
        </row>
        <row r="68">
          <cell r="AP68" t="str">
            <v>E60</v>
          </cell>
          <cell r="AQ68" t="str">
            <v>PILE HAMMER</v>
          </cell>
          <cell r="AR68" t="str">
            <v>E60</v>
          </cell>
          <cell r="AS68">
            <v>10</v>
          </cell>
          <cell r="AT68">
            <v>0</v>
          </cell>
          <cell r="AU68">
            <v>0</v>
          </cell>
          <cell r="AV68">
            <v>100</v>
          </cell>
          <cell r="AW68">
            <v>49390.077179723492</v>
          </cell>
          <cell r="AX68" t="str">
            <v>Jam</v>
          </cell>
        </row>
        <row r="69">
          <cell r="AP69" t="str">
            <v>E61</v>
          </cell>
          <cell r="AQ69" t="str">
            <v>PILE HAMMER, 2,5 Ton</v>
          </cell>
          <cell r="AR69" t="str">
            <v>E61</v>
          </cell>
          <cell r="AS69">
            <v>1</v>
          </cell>
          <cell r="AT69">
            <v>2.5</v>
          </cell>
          <cell r="AU69" t="str">
            <v>Ton</v>
          </cell>
          <cell r="AV69">
            <v>100</v>
          </cell>
          <cell r="AW69">
            <v>26991.20584085794</v>
          </cell>
          <cell r="AX69" t="str">
            <v>Jam</v>
          </cell>
        </row>
        <row r="70">
          <cell r="AP70" t="str">
            <v>E62</v>
          </cell>
          <cell r="AQ70" t="str">
            <v>STRESSING JACK</v>
          </cell>
          <cell r="AR70" t="str">
            <v>E62</v>
          </cell>
          <cell r="AS70">
            <v>89</v>
          </cell>
          <cell r="AT70">
            <v>15</v>
          </cell>
          <cell r="AU70" t="str">
            <v>Ton</v>
          </cell>
          <cell r="AV70">
            <v>100</v>
          </cell>
          <cell r="AW70">
            <v>202216.82595936861</v>
          </cell>
          <cell r="AX70" t="str">
            <v>Jam</v>
          </cell>
        </row>
        <row r="71">
          <cell r="AP71" t="str">
            <v>E63</v>
          </cell>
          <cell r="AQ71" t="str">
            <v>Welding Machine 300 A</v>
          </cell>
          <cell r="AR71" t="str">
            <v>E63</v>
          </cell>
          <cell r="AS71">
            <v>5</v>
          </cell>
          <cell r="AT71">
            <v>0</v>
          </cell>
          <cell r="AU71">
            <v>0</v>
          </cell>
          <cell r="AV71">
            <v>100</v>
          </cell>
          <cell r="AW71">
            <v>34956.004672686351</v>
          </cell>
          <cell r="AX71" t="str">
            <v>Jam</v>
          </cell>
        </row>
        <row r="72">
          <cell r="AP72">
            <v>0</v>
          </cell>
        </row>
        <row r="73">
          <cell r="AP73">
            <v>0</v>
          </cell>
        </row>
        <row r="74">
          <cell r="AP74">
            <v>0</v>
          </cell>
        </row>
        <row r="75">
          <cell r="AP75">
            <v>0</v>
          </cell>
        </row>
        <row r="76">
          <cell r="AP76">
            <v>0</v>
          </cell>
        </row>
        <row r="77">
          <cell r="AP77">
            <v>0</v>
          </cell>
        </row>
        <row r="78">
          <cell r="AP78">
            <v>0</v>
          </cell>
        </row>
        <row r="79">
          <cell r="AP79">
            <v>0</v>
          </cell>
        </row>
        <row r="80">
          <cell r="AP80">
            <v>0</v>
          </cell>
        </row>
        <row r="81">
          <cell r="AP81">
            <v>0</v>
          </cell>
        </row>
        <row r="82">
          <cell r="AP82">
            <v>0</v>
          </cell>
        </row>
        <row r="83">
          <cell r="AP83">
            <v>0</v>
          </cell>
        </row>
        <row r="84">
          <cell r="AP84">
            <v>0</v>
          </cell>
        </row>
        <row r="85">
          <cell r="AP85">
            <v>0</v>
          </cell>
        </row>
        <row r="86">
          <cell r="AP86">
            <v>0</v>
          </cell>
        </row>
        <row r="87">
          <cell r="AP87">
            <v>0</v>
          </cell>
        </row>
        <row r="88">
          <cell r="AP88">
            <v>0</v>
          </cell>
        </row>
        <row r="89">
          <cell r="AP89">
            <v>0</v>
          </cell>
        </row>
        <row r="90">
          <cell r="AP90">
            <v>0</v>
          </cell>
        </row>
        <row r="91">
          <cell r="AP91">
            <v>0</v>
          </cell>
        </row>
        <row r="92">
          <cell r="AP92">
            <v>0</v>
          </cell>
        </row>
        <row r="93">
          <cell r="AP93">
            <v>0</v>
          </cell>
        </row>
        <row r="94">
          <cell r="AP94">
            <v>0</v>
          </cell>
        </row>
        <row r="95">
          <cell r="AP95">
            <v>0</v>
          </cell>
        </row>
        <row r="96">
          <cell r="AP96">
            <v>0</v>
          </cell>
        </row>
        <row r="97">
          <cell r="AP97">
            <v>0</v>
          </cell>
        </row>
        <row r="98">
          <cell r="AP98">
            <v>0</v>
          </cell>
        </row>
        <row r="99">
          <cell r="AP99">
            <v>0</v>
          </cell>
        </row>
        <row r="100">
          <cell r="AP100">
            <v>0</v>
          </cell>
        </row>
        <row r="101">
          <cell r="AP101">
            <v>0</v>
          </cell>
        </row>
        <row r="102">
          <cell r="AP102">
            <v>0</v>
          </cell>
        </row>
        <row r="103">
          <cell r="AP103">
            <v>0</v>
          </cell>
        </row>
        <row r="104">
          <cell r="AP104">
            <v>0</v>
          </cell>
        </row>
        <row r="105">
          <cell r="AP105">
            <v>0</v>
          </cell>
        </row>
        <row r="106">
          <cell r="AP106">
            <v>0</v>
          </cell>
        </row>
        <row r="107">
          <cell r="AP107">
            <v>0</v>
          </cell>
        </row>
        <row r="108">
          <cell r="AP108">
            <v>0</v>
          </cell>
        </row>
        <row r="109">
          <cell r="AP109">
            <v>0</v>
          </cell>
        </row>
        <row r="110">
          <cell r="AP110">
            <v>0</v>
          </cell>
        </row>
      </sheetData>
      <sheetData sheetId="20"/>
      <sheetData sheetId="21"/>
      <sheetData sheetId="22"/>
      <sheetData sheetId="23"/>
      <sheetData sheetId="24"/>
      <sheetData sheetId="25"/>
      <sheetData sheetId="26"/>
      <sheetData sheetId="27"/>
      <sheetData sheetId="28">
        <row r="31">
          <cell r="I31">
            <v>33129507272.730518</v>
          </cell>
        </row>
      </sheetData>
      <sheetData sheetId="29"/>
      <sheetData sheetId="30">
        <row r="26">
          <cell r="G26">
            <v>428187400</v>
          </cell>
        </row>
      </sheetData>
      <sheetData sheetId="31"/>
      <sheetData sheetId="32">
        <row r="8">
          <cell r="B8" t="str">
            <v>(L01)</v>
          </cell>
          <cell r="C8" t="str">
            <v>Pekerja Biasa</v>
          </cell>
          <cell r="D8" t="str">
            <v>(L01)</v>
          </cell>
          <cell r="E8" t="str">
            <v>Jam</v>
          </cell>
          <cell r="F8">
            <v>10285.714285714286</v>
          </cell>
        </row>
        <row r="9">
          <cell r="B9" t="str">
            <v>(L02)</v>
          </cell>
          <cell r="C9" t="str">
            <v>Tukang</v>
          </cell>
          <cell r="D9" t="str">
            <v>(L02)</v>
          </cell>
          <cell r="E9" t="str">
            <v>Jam</v>
          </cell>
          <cell r="F9">
            <v>14285.714285714286</v>
          </cell>
        </row>
        <row r="10">
          <cell r="B10" t="str">
            <v>(L03)</v>
          </cell>
          <cell r="C10" t="str">
            <v>Mandor</v>
          </cell>
          <cell r="D10" t="str">
            <v>(L03)</v>
          </cell>
          <cell r="E10" t="str">
            <v>Jam</v>
          </cell>
          <cell r="F10">
            <v>17857.142857142859</v>
          </cell>
        </row>
        <row r="11">
          <cell r="B11" t="str">
            <v>(L04)</v>
          </cell>
          <cell r="C11" t="str">
            <v>Operator</v>
          </cell>
          <cell r="D11" t="str">
            <v>(L04)</v>
          </cell>
          <cell r="E11" t="str">
            <v>Jam</v>
          </cell>
          <cell r="F11">
            <v>14285.714285714286</v>
          </cell>
        </row>
        <row r="12">
          <cell r="B12" t="str">
            <v>(L05)</v>
          </cell>
          <cell r="C12" t="str">
            <v>Pembantu Operator</v>
          </cell>
          <cell r="D12" t="str">
            <v>(L05)</v>
          </cell>
          <cell r="E12" t="str">
            <v>Jam</v>
          </cell>
          <cell r="F12">
            <v>10714.285714285714</v>
          </cell>
        </row>
        <row r="13">
          <cell r="B13" t="str">
            <v>(L06)</v>
          </cell>
          <cell r="C13" t="str">
            <v>Sopir / Driver</v>
          </cell>
          <cell r="D13" t="str">
            <v>(L06)</v>
          </cell>
          <cell r="E13" t="str">
            <v>Jam</v>
          </cell>
          <cell r="F13">
            <v>11428.571428571429</v>
          </cell>
        </row>
        <row r="14">
          <cell r="B14" t="str">
            <v>(L07)</v>
          </cell>
          <cell r="C14" t="str">
            <v>Pembantu Sopir / Driver</v>
          </cell>
          <cell r="D14" t="str">
            <v>(L07)</v>
          </cell>
          <cell r="E14" t="str">
            <v>Jam</v>
          </cell>
          <cell r="F14">
            <v>10285.714285714286</v>
          </cell>
        </row>
        <row r="15">
          <cell r="B15" t="str">
            <v>(L08)</v>
          </cell>
          <cell r="C15" t="str">
            <v>Mekanik</v>
          </cell>
          <cell r="D15" t="str">
            <v>(L08)</v>
          </cell>
          <cell r="E15" t="str">
            <v>Jam</v>
          </cell>
          <cell r="F15">
            <v>14285.714285714286</v>
          </cell>
        </row>
        <row r="16">
          <cell r="B16" t="str">
            <v>(L09)</v>
          </cell>
          <cell r="C16" t="str">
            <v>Pembantu Mekanik</v>
          </cell>
          <cell r="D16" t="str">
            <v>(L09)</v>
          </cell>
          <cell r="E16" t="str">
            <v>Jam</v>
          </cell>
          <cell r="F16">
            <v>10285.714285714286</v>
          </cell>
        </row>
        <row r="17">
          <cell r="B17" t="str">
            <v>(L10)</v>
          </cell>
          <cell r="C17" t="str">
            <v>Kepala Tukang</v>
          </cell>
          <cell r="D17" t="str">
            <v>(L10)</v>
          </cell>
          <cell r="E17" t="str">
            <v>Jam</v>
          </cell>
          <cell r="F17">
            <v>17857.142857142859</v>
          </cell>
        </row>
        <row r="27">
          <cell r="B27" t="str">
            <v>(M01b)</v>
          </cell>
          <cell r="C27" t="str">
            <v>Pasir Pasang (Sedang)</v>
          </cell>
          <cell r="D27" t="str">
            <v>(M01b)</v>
          </cell>
          <cell r="E27" t="str">
            <v>M3</v>
          </cell>
          <cell r="F27">
            <v>274200</v>
          </cell>
        </row>
        <row r="28">
          <cell r="F28">
            <v>274200</v>
          </cell>
        </row>
        <row r="29">
          <cell r="B29" t="str">
            <v>(M01a)</v>
          </cell>
          <cell r="C29" t="str">
            <v>Pasir Beton (Kasar)</v>
          </cell>
          <cell r="D29" t="str">
            <v>(M01a)</v>
          </cell>
          <cell r="E29" t="str">
            <v>M3</v>
          </cell>
          <cell r="F29">
            <v>246700</v>
          </cell>
        </row>
        <row r="30">
          <cell r="F30">
            <v>260400</v>
          </cell>
        </row>
        <row r="31">
          <cell r="F31">
            <v>246700</v>
          </cell>
        </row>
        <row r="32">
          <cell r="B32" t="str">
            <v>(M01c)</v>
          </cell>
          <cell r="C32" t="str">
            <v>Pasir Halus (unuk HRS)</v>
          </cell>
          <cell r="D32" t="str">
            <v>(M01c)</v>
          </cell>
          <cell r="E32" t="str">
            <v>M3</v>
          </cell>
          <cell r="F32">
            <v>175000</v>
          </cell>
        </row>
        <row r="33">
          <cell r="B33" t="str">
            <v>(M01d)</v>
          </cell>
          <cell r="C33" t="str">
            <v>Pasir Urug (ada unsur lempung)</v>
          </cell>
          <cell r="D33" t="str">
            <v>(M01d)</v>
          </cell>
          <cell r="E33" t="str">
            <v>M3</v>
          </cell>
          <cell r="F33">
            <v>214000</v>
          </cell>
        </row>
        <row r="34">
          <cell r="F34">
            <v>218100</v>
          </cell>
        </row>
        <row r="35">
          <cell r="B35" t="str">
            <v>(M02)</v>
          </cell>
          <cell r="C35" t="str">
            <v>Batu Kali</v>
          </cell>
          <cell r="D35" t="str">
            <v>(M02)</v>
          </cell>
          <cell r="E35" t="str">
            <v>M3</v>
          </cell>
          <cell r="F35">
            <v>294800</v>
          </cell>
        </row>
        <row r="36">
          <cell r="F36">
            <v>298200</v>
          </cell>
        </row>
        <row r="37">
          <cell r="B37" t="str">
            <v>(M03)</v>
          </cell>
          <cell r="C37" t="str">
            <v>Agregat Pecah kasar</v>
          </cell>
          <cell r="D37" t="str">
            <v>(M03)</v>
          </cell>
          <cell r="E37" t="str">
            <v>M3</v>
          </cell>
          <cell r="F37">
            <v>354390.04281006986</v>
          </cell>
        </row>
        <row r="38">
          <cell r="F38">
            <v>417000</v>
          </cell>
        </row>
        <row r="39">
          <cell r="F39">
            <v>409100</v>
          </cell>
        </row>
        <row r="40">
          <cell r="F40">
            <v>468300</v>
          </cell>
        </row>
        <row r="41">
          <cell r="B41" t="str">
            <v>(M04)</v>
          </cell>
          <cell r="C41" t="str">
            <v xml:space="preserve">Agregat Halus Lapis Pondasi </v>
          </cell>
          <cell r="D41" t="str">
            <v>(M04)</v>
          </cell>
          <cell r="E41" t="str">
            <v>M3</v>
          </cell>
          <cell r="F41">
            <v>318331.284951968</v>
          </cell>
        </row>
        <row r="42">
          <cell r="C42" t="str">
            <v>Agregat Lolos # 1"</v>
          </cell>
          <cell r="E42" t="str">
            <v>M3</v>
          </cell>
          <cell r="F42">
            <v>343032.03424805589</v>
          </cell>
        </row>
        <row r="43">
          <cell r="C43" t="str">
            <v>Agregat Lolos Screen 1 uk (0 - 5)</v>
          </cell>
          <cell r="E43" t="str">
            <v>M3</v>
          </cell>
          <cell r="F43">
            <v>318331.284951968</v>
          </cell>
        </row>
        <row r="44">
          <cell r="C44" t="str">
            <v>Agregat Lolos Screen 2 uk (0 - 5)</v>
          </cell>
          <cell r="E44" t="str">
            <v>M3</v>
          </cell>
          <cell r="F44">
            <v>411180.08562013973</v>
          </cell>
        </row>
        <row r="45">
          <cell r="F45">
            <v>455800</v>
          </cell>
        </row>
        <row r="46">
          <cell r="C46" t="str">
            <v>Agregat Lolos Screen 2 uk (5 - 9,5)</v>
          </cell>
          <cell r="E46" t="str">
            <v>M3</v>
          </cell>
          <cell r="F46">
            <v>373320.05708009313</v>
          </cell>
        </row>
        <row r="47">
          <cell r="F47">
            <v>435900</v>
          </cell>
        </row>
        <row r="48">
          <cell r="C48" t="str">
            <v>Agregat Lolos Screen 1 uk (9,5 - 19)</v>
          </cell>
          <cell r="E48" t="str">
            <v>M3</v>
          </cell>
          <cell r="F48">
            <v>343032.03424805589</v>
          </cell>
        </row>
        <row r="49">
          <cell r="F49">
            <v>443500</v>
          </cell>
        </row>
        <row r="50">
          <cell r="B50" t="str">
            <v>(M05)</v>
          </cell>
          <cell r="C50" t="str">
            <v>Filler</v>
          </cell>
          <cell r="D50" t="str">
            <v>(M05)</v>
          </cell>
          <cell r="E50" t="str">
            <v>Kg</v>
          </cell>
          <cell r="F50">
            <v>1200</v>
          </cell>
        </row>
        <row r="51">
          <cell r="B51" t="str">
            <v>(M06)</v>
          </cell>
          <cell r="C51" t="str">
            <v>Batu Belah / Kerakal</v>
          </cell>
          <cell r="D51" t="str">
            <v>(M06)</v>
          </cell>
          <cell r="E51" t="str">
            <v>M3</v>
          </cell>
          <cell r="F51">
            <v>315500</v>
          </cell>
        </row>
        <row r="52">
          <cell r="B52" t="str">
            <v>(M07)</v>
          </cell>
          <cell r="C52" t="str">
            <v>Gravel</v>
          </cell>
          <cell r="D52" t="str">
            <v>(M07)</v>
          </cell>
          <cell r="E52" t="str">
            <v>M3</v>
          </cell>
          <cell r="F52">
            <v>388100</v>
          </cell>
        </row>
        <row r="53">
          <cell r="B53" t="str">
            <v>(M08)</v>
          </cell>
          <cell r="C53" t="str">
            <v>Material Tanah Timbunan</v>
          </cell>
          <cell r="D53" t="str">
            <v>(M08)</v>
          </cell>
          <cell r="E53" t="str">
            <v>M3</v>
          </cell>
          <cell r="F53">
            <v>35000</v>
          </cell>
        </row>
        <row r="54">
          <cell r="B54" t="str">
            <v>(M09)</v>
          </cell>
          <cell r="C54" t="str">
            <v>Material Pilihan</v>
          </cell>
          <cell r="D54" t="str">
            <v>(M09)</v>
          </cell>
          <cell r="E54" t="str">
            <v>M3</v>
          </cell>
          <cell r="F54">
            <v>45000</v>
          </cell>
        </row>
        <row r="55">
          <cell r="B55" t="str">
            <v>(M10)</v>
          </cell>
          <cell r="C55" t="str">
            <v>Aspal</v>
          </cell>
          <cell r="D55" t="str">
            <v>(M10)</v>
          </cell>
          <cell r="E55" t="str">
            <v>KG</v>
          </cell>
          <cell r="F55">
            <v>8550</v>
          </cell>
        </row>
        <row r="56">
          <cell r="B56" t="str">
            <v>(M11)</v>
          </cell>
          <cell r="C56" t="str">
            <v>Kerosen / Minyak Tanah</v>
          </cell>
          <cell r="D56" t="str">
            <v>(M11)</v>
          </cell>
          <cell r="E56" t="str">
            <v>LITER</v>
          </cell>
          <cell r="F56">
            <v>9250</v>
          </cell>
        </row>
        <row r="57">
          <cell r="B57" t="str">
            <v>(M12)</v>
          </cell>
          <cell r="C57" t="str">
            <v>Semen / PC  (50kg)</v>
          </cell>
          <cell r="D57" t="str">
            <v>(M12)</v>
          </cell>
          <cell r="E57" t="str">
            <v>Zak</v>
          </cell>
          <cell r="F57">
            <v>60000</v>
          </cell>
        </row>
        <row r="58">
          <cell r="B58" t="str">
            <v>(M12a)</v>
          </cell>
          <cell r="C58" t="str">
            <v>Semen / PC</v>
          </cell>
          <cell r="D58" t="str">
            <v>(M12a)</v>
          </cell>
          <cell r="E58" t="str">
            <v>Kg</v>
          </cell>
          <cell r="F58">
            <v>1200</v>
          </cell>
        </row>
        <row r="59">
          <cell r="B59" t="str">
            <v>(M13)</v>
          </cell>
          <cell r="C59" t="str">
            <v>Besi Beton</v>
          </cell>
          <cell r="D59" t="str">
            <v>(M13)</v>
          </cell>
          <cell r="E59" t="str">
            <v>Kg</v>
          </cell>
          <cell r="F59">
            <v>9300</v>
          </cell>
        </row>
        <row r="60">
          <cell r="B60" t="str">
            <v>(M14)</v>
          </cell>
          <cell r="C60" t="str">
            <v>Kawat Beton</v>
          </cell>
          <cell r="D60" t="str">
            <v>(M14)</v>
          </cell>
          <cell r="E60" t="str">
            <v>Kg</v>
          </cell>
          <cell r="F60">
            <v>16000</v>
          </cell>
        </row>
        <row r="61">
          <cell r="B61" t="str">
            <v>(M15)</v>
          </cell>
          <cell r="C61" t="str">
            <v>Kawat Bronjong</v>
          </cell>
          <cell r="D61" t="str">
            <v>(M15)</v>
          </cell>
          <cell r="E61" t="str">
            <v>Kg</v>
          </cell>
          <cell r="F61">
            <v>17500</v>
          </cell>
        </row>
        <row r="62">
          <cell r="B62" t="str">
            <v>(M16)</v>
          </cell>
          <cell r="C62" t="str">
            <v>Sirtu</v>
          </cell>
          <cell r="D62" t="str">
            <v>(M16)</v>
          </cell>
          <cell r="E62" t="str">
            <v>M3</v>
          </cell>
          <cell r="F62">
            <v>297600</v>
          </cell>
        </row>
        <row r="63">
          <cell r="B63" t="str">
            <v>(M17a)</v>
          </cell>
          <cell r="C63" t="str">
            <v>Cat Marka (Non Thermoplas)</v>
          </cell>
          <cell r="D63" t="str">
            <v>(M17a)</v>
          </cell>
          <cell r="E63" t="str">
            <v>Kg</v>
          </cell>
          <cell r="F63">
            <v>17000</v>
          </cell>
        </row>
        <row r="64">
          <cell r="B64" t="str">
            <v>(M17b)</v>
          </cell>
          <cell r="C64" t="str">
            <v>Cat Marka (Thermoplastic)</v>
          </cell>
          <cell r="D64" t="str">
            <v>(M17b)</v>
          </cell>
          <cell r="E64" t="str">
            <v>Kg</v>
          </cell>
          <cell r="F64">
            <v>19500</v>
          </cell>
        </row>
        <row r="65">
          <cell r="B65" t="str">
            <v>(M18)</v>
          </cell>
          <cell r="C65" t="str">
            <v>Paku</v>
          </cell>
          <cell r="D65" t="str">
            <v>(M18)</v>
          </cell>
          <cell r="E65" t="str">
            <v>Kg</v>
          </cell>
          <cell r="F65">
            <v>17000</v>
          </cell>
        </row>
        <row r="66">
          <cell r="B66" t="str">
            <v>(M19)</v>
          </cell>
          <cell r="C66" t="str">
            <v>Kayu Perancah/Bekisting</v>
          </cell>
          <cell r="D66" t="str">
            <v>(M19)</v>
          </cell>
          <cell r="E66" t="str">
            <v>M3</v>
          </cell>
          <cell r="F66">
            <v>3600000</v>
          </cell>
        </row>
        <row r="67">
          <cell r="B67" t="str">
            <v>(M20)</v>
          </cell>
          <cell r="C67" t="str">
            <v>Bensin</v>
          </cell>
          <cell r="D67" t="str">
            <v>(M20)</v>
          </cell>
          <cell r="E67" t="str">
            <v>LITER</v>
          </cell>
          <cell r="F67">
            <v>8200</v>
          </cell>
        </row>
        <row r="68">
          <cell r="F68">
            <v>6450</v>
          </cell>
        </row>
        <row r="69">
          <cell r="B69" t="str">
            <v>(M21)</v>
          </cell>
          <cell r="C69" t="str">
            <v>Solar</v>
          </cell>
          <cell r="D69" t="str">
            <v>(M21)</v>
          </cell>
          <cell r="E69" t="str">
            <v>LITER</v>
          </cell>
          <cell r="F69">
            <v>8260</v>
          </cell>
        </row>
        <row r="70">
          <cell r="F70">
            <v>5150</v>
          </cell>
        </row>
        <row r="71">
          <cell r="B71" t="str">
            <v>(M22)</v>
          </cell>
          <cell r="C71" t="str">
            <v>Minyak Pelumas / Olie</v>
          </cell>
          <cell r="D71" t="str">
            <v>(M22)</v>
          </cell>
          <cell r="E71" t="str">
            <v>LITER</v>
          </cell>
          <cell r="F71">
            <v>40000</v>
          </cell>
        </row>
        <row r="72">
          <cell r="B72" t="str">
            <v>(M23)</v>
          </cell>
          <cell r="C72" t="str">
            <v>Plastik Filter</v>
          </cell>
          <cell r="D72" t="str">
            <v>(M23)</v>
          </cell>
          <cell r="E72" t="str">
            <v>M2</v>
          </cell>
          <cell r="F72">
            <v>35000</v>
          </cell>
        </row>
        <row r="73">
          <cell r="B73" t="str">
            <v>(M24)</v>
          </cell>
          <cell r="C73" t="str">
            <v>Pipa Galvanis Dia. 1.6"</v>
          </cell>
          <cell r="D73" t="str">
            <v>(M24)</v>
          </cell>
          <cell r="E73" t="str">
            <v>Batang</v>
          </cell>
          <cell r="F73">
            <v>550000</v>
          </cell>
        </row>
        <row r="74">
          <cell r="B74" t="str">
            <v>(M25)</v>
          </cell>
          <cell r="C74" t="str">
            <v>Pipa Porus</v>
          </cell>
          <cell r="D74" t="str">
            <v>(M25)</v>
          </cell>
          <cell r="E74" t="str">
            <v>M'</v>
          </cell>
          <cell r="F74">
            <v>40000</v>
          </cell>
        </row>
        <row r="75">
          <cell r="B75" t="str">
            <v>(M26)</v>
          </cell>
          <cell r="C75" t="str">
            <v>Bahan Agr.Base Kelas A</v>
          </cell>
          <cell r="D75" t="str">
            <v>(M26)</v>
          </cell>
          <cell r="E75" t="str">
            <v>M3</v>
          </cell>
          <cell r="F75">
            <v>393021.05729278037</v>
          </cell>
        </row>
        <row r="76">
          <cell r="B76" t="str">
            <v>(M27)</v>
          </cell>
          <cell r="C76" t="str">
            <v>Bahan Agr.Base Kelas B</v>
          </cell>
          <cell r="D76" t="str">
            <v>(M27)</v>
          </cell>
          <cell r="E76" t="str">
            <v>M3</v>
          </cell>
          <cell r="F76">
            <v>384123.55879129382</v>
          </cell>
        </row>
        <row r="77">
          <cell r="B77" t="str">
            <v>(M28)</v>
          </cell>
          <cell r="C77" t="str">
            <v>Bahan Agr.Base Kelas S</v>
          </cell>
          <cell r="D77" t="str">
            <v>(M28)</v>
          </cell>
          <cell r="E77" t="str">
            <v>M3</v>
          </cell>
          <cell r="F77">
            <v>367753.03401257464</v>
          </cell>
        </row>
        <row r="78">
          <cell r="B78" t="str">
            <v>(M29)</v>
          </cell>
          <cell r="C78" t="str">
            <v>Bahan Agr.Base Kelas C2</v>
          </cell>
          <cell r="D78" t="str">
            <v>(M29)</v>
          </cell>
          <cell r="E78" t="str">
            <v>M3</v>
          </cell>
        </row>
        <row r="79">
          <cell r="B79" t="str">
            <v>(M30)</v>
          </cell>
          <cell r="C79" t="str">
            <v>Geotextile Non woven Kelas 1</v>
          </cell>
          <cell r="D79" t="str">
            <v>(M30)</v>
          </cell>
          <cell r="E79" t="str">
            <v>M2</v>
          </cell>
          <cell r="F79">
            <v>16520</v>
          </cell>
        </row>
        <row r="80">
          <cell r="C80" t="str">
            <v>Geotextile Non woven Kelas 2</v>
          </cell>
          <cell r="E80" t="str">
            <v>M2</v>
          </cell>
          <cell r="F80">
            <v>20060</v>
          </cell>
        </row>
        <row r="81">
          <cell r="C81" t="str">
            <v>Geotextile Non woven Kelas 3</v>
          </cell>
          <cell r="E81" t="str">
            <v>M2</v>
          </cell>
          <cell r="F81">
            <v>20449</v>
          </cell>
        </row>
        <row r="86">
          <cell r="F86" t="str">
            <v>HARGA</v>
          </cell>
        </row>
        <row r="87">
          <cell r="B87" t="str">
            <v>U R A I A N</v>
          </cell>
          <cell r="D87" t="str">
            <v>KODE</v>
          </cell>
          <cell r="E87" t="str">
            <v>SATUAN</v>
          </cell>
          <cell r="F87" t="str">
            <v>SATUAN</v>
          </cell>
        </row>
        <row r="88">
          <cell r="F88" t="str">
            <v>( Rp.)</v>
          </cell>
        </row>
        <row r="90">
          <cell r="C90" t="str">
            <v>Geotextile woven Kelas 1</v>
          </cell>
          <cell r="E90" t="str">
            <v>M2</v>
          </cell>
          <cell r="F90">
            <v>14750</v>
          </cell>
        </row>
        <row r="91">
          <cell r="C91" t="str">
            <v>Geotextile woven Kelas 2</v>
          </cell>
          <cell r="E91" t="str">
            <v>M2</v>
          </cell>
          <cell r="F91">
            <v>14750</v>
          </cell>
        </row>
        <row r="92">
          <cell r="C92" t="str">
            <v>Geotextile woven Kelas 3</v>
          </cell>
          <cell r="E92" t="str">
            <v>M2</v>
          </cell>
          <cell r="F92">
            <v>14750</v>
          </cell>
        </row>
        <row r="93">
          <cell r="B93" t="str">
            <v>(M31)</v>
          </cell>
          <cell r="C93" t="str">
            <v>Aspal Emulsi</v>
          </cell>
          <cell r="D93" t="str">
            <v>(M31)</v>
          </cell>
          <cell r="E93" t="str">
            <v>Kg</v>
          </cell>
          <cell r="F93">
            <v>10300</v>
          </cell>
        </row>
        <row r="94">
          <cell r="B94" t="str">
            <v>(M32)</v>
          </cell>
          <cell r="C94" t="str">
            <v>Gebalan Rumput</v>
          </cell>
          <cell r="D94" t="str">
            <v>(M32)</v>
          </cell>
          <cell r="E94" t="str">
            <v>M2</v>
          </cell>
          <cell r="F94">
            <v>20000</v>
          </cell>
        </row>
        <row r="95">
          <cell r="C95" t="str">
            <v>Pohon</v>
          </cell>
          <cell r="D95" t="str">
            <v>(M32a)</v>
          </cell>
          <cell r="E95" t="str">
            <v>Buah</v>
          </cell>
          <cell r="F95">
            <v>80000</v>
          </cell>
        </row>
        <row r="96">
          <cell r="B96" t="str">
            <v>(M33)</v>
          </cell>
          <cell r="C96" t="str">
            <v>Thinner</v>
          </cell>
          <cell r="D96" t="str">
            <v>(M33)</v>
          </cell>
          <cell r="E96" t="str">
            <v>LITER</v>
          </cell>
          <cell r="F96">
            <v>24000</v>
          </cell>
        </row>
        <row r="97">
          <cell r="B97" t="str">
            <v>(M34)</v>
          </cell>
          <cell r="C97" t="str">
            <v>Glass Bead</v>
          </cell>
          <cell r="D97" t="str">
            <v>(M34)</v>
          </cell>
          <cell r="E97" t="str">
            <v>Kg</v>
          </cell>
          <cell r="F97">
            <v>17500</v>
          </cell>
        </row>
        <row r="98">
          <cell r="B98" t="str">
            <v>(M35a)</v>
          </cell>
          <cell r="C98" t="str">
            <v>Pelat Rambu (Eng. Grade)</v>
          </cell>
          <cell r="D98" t="str">
            <v>(M35a)</v>
          </cell>
          <cell r="E98" t="str">
            <v>BH</v>
          </cell>
          <cell r="F98">
            <v>275000</v>
          </cell>
        </row>
        <row r="99">
          <cell r="B99" t="str">
            <v>(M35b)</v>
          </cell>
          <cell r="C99" t="str">
            <v>Pelat Rambu (High I. Grade)</v>
          </cell>
          <cell r="D99" t="str">
            <v>(M35b)</v>
          </cell>
          <cell r="E99" t="str">
            <v>BH</v>
          </cell>
          <cell r="F99">
            <v>325000</v>
          </cell>
        </row>
        <row r="100">
          <cell r="B100" t="str">
            <v>(M36)</v>
          </cell>
          <cell r="C100" t="str">
            <v>Rel Pengaman</v>
          </cell>
          <cell r="D100" t="str">
            <v>(M36)</v>
          </cell>
          <cell r="E100" t="str">
            <v>M'</v>
          </cell>
          <cell r="F100">
            <v>550000</v>
          </cell>
        </row>
        <row r="101">
          <cell r="B101" t="str">
            <v>(M37)</v>
          </cell>
          <cell r="C101" t="str">
            <v>Beton K-250</v>
          </cell>
          <cell r="D101" t="str">
            <v>(M37)</v>
          </cell>
          <cell r="E101" t="str">
            <v>M3</v>
          </cell>
          <cell r="F101">
            <v>1835022.0195965867</v>
          </cell>
        </row>
        <row r="102">
          <cell r="B102" t="str">
            <v>(M39a)</v>
          </cell>
          <cell r="C102" t="str">
            <v>Baja Tulangan (Polos) U24</v>
          </cell>
          <cell r="D102" t="str">
            <v>(M39a)</v>
          </cell>
          <cell r="E102" t="str">
            <v>Kg</v>
          </cell>
          <cell r="F102">
            <v>9300</v>
          </cell>
        </row>
        <row r="103">
          <cell r="B103" t="str">
            <v>(M39b)</v>
          </cell>
          <cell r="C103" t="str">
            <v>Baja Tulangan (Ulir) D32</v>
          </cell>
          <cell r="D103" t="str">
            <v>(M39b)</v>
          </cell>
          <cell r="E103" t="str">
            <v>Kg</v>
          </cell>
          <cell r="F103">
            <v>9800</v>
          </cell>
        </row>
        <row r="104">
          <cell r="B104" t="str">
            <v>(M40)</v>
          </cell>
          <cell r="C104" t="str">
            <v>Kapur</v>
          </cell>
          <cell r="D104" t="str">
            <v>(M40)</v>
          </cell>
          <cell r="E104" t="str">
            <v>M3</v>
          </cell>
          <cell r="F104">
            <v>40000</v>
          </cell>
        </row>
        <row r="105">
          <cell r="B105" t="str">
            <v>(M41)</v>
          </cell>
          <cell r="C105" t="str">
            <v>Chipping</v>
          </cell>
          <cell r="D105" t="str">
            <v>(M41)</v>
          </cell>
          <cell r="E105" t="str">
            <v>M3</v>
          </cell>
          <cell r="F105">
            <v>373320.05708009313</v>
          </cell>
        </row>
        <row r="106">
          <cell r="B106" t="str">
            <v>(M41kg)</v>
          </cell>
          <cell r="C106" t="str">
            <v>Chipping (kg)</v>
          </cell>
          <cell r="D106" t="str">
            <v>(M41kg)</v>
          </cell>
          <cell r="E106" t="str">
            <v>Kg</v>
          </cell>
          <cell r="F106">
            <v>266.65718362863794</v>
          </cell>
        </row>
        <row r="107">
          <cell r="B107" t="str">
            <v>(M42)</v>
          </cell>
          <cell r="C107" t="str">
            <v>Cat</v>
          </cell>
          <cell r="D107" t="str">
            <v>(M42)</v>
          </cell>
          <cell r="E107" t="str">
            <v>Kg</v>
          </cell>
          <cell r="F107">
            <v>42400</v>
          </cell>
        </row>
        <row r="108">
          <cell r="B108" t="str">
            <v>(M43)</v>
          </cell>
          <cell r="C108" t="str">
            <v>Pemantul Cahaya (Reflector)</v>
          </cell>
          <cell r="D108" t="str">
            <v>(M43)</v>
          </cell>
          <cell r="E108" t="str">
            <v>Bh.</v>
          </cell>
        </row>
        <row r="109">
          <cell r="B109" t="str">
            <v>(M44)</v>
          </cell>
          <cell r="C109" t="str">
            <v>Pasir Urug</v>
          </cell>
          <cell r="D109" t="str">
            <v>(M44)</v>
          </cell>
          <cell r="E109" t="str">
            <v>M3</v>
          </cell>
          <cell r="F109">
            <v>218100</v>
          </cell>
        </row>
        <row r="110">
          <cell r="B110" t="str">
            <v>(M45)</v>
          </cell>
          <cell r="C110" t="str">
            <v>Arbocell</v>
          </cell>
          <cell r="D110" t="str">
            <v>(M45)</v>
          </cell>
          <cell r="E110" t="str">
            <v>Kg.</v>
          </cell>
        </row>
        <row r="111">
          <cell r="B111" t="str">
            <v>(M46)</v>
          </cell>
          <cell r="C111" t="str">
            <v>Baja Bergelombang</v>
          </cell>
          <cell r="D111" t="str">
            <v>(M46)</v>
          </cell>
          <cell r="E111" t="str">
            <v>Kg</v>
          </cell>
        </row>
        <row r="112">
          <cell r="B112" t="str">
            <v>(M47)</v>
          </cell>
          <cell r="C112" t="str">
            <v>Beton K-125</v>
          </cell>
          <cell r="D112" t="str">
            <v>(M47)</v>
          </cell>
          <cell r="E112" t="str">
            <v>M3</v>
          </cell>
          <cell r="F112">
            <v>1250390.4473833798</v>
          </cell>
        </row>
        <row r="113">
          <cell r="B113" t="str">
            <v>(M48)</v>
          </cell>
          <cell r="C113" t="str">
            <v>Plat Baja</v>
          </cell>
          <cell r="D113" t="str">
            <v>(M48)</v>
          </cell>
          <cell r="E113" t="str">
            <v>Kg</v>
          </cell>
          <cell r="F113">
            <v>15500</v>
          </cell>
        </row>
        <row r="114">
          <cell r="B114" t="str">
            <v>(M49)</v>
          </cell>
          <cell r="C114" t="str">
            <v>Tiang Pancang Baja</v>
          </cell>
          <cell r="D114" t="str">
            <v>(M49)</v>
          </cell>
          <cell r="E114" t="str">
            <v>M'</v>
          </cell>
          <cell r="F114">
            <v>25247.37</v>
          </cell>
        </row>
        <row r="115">
          <cell r="B115" t="str">
            <v>(M50)</v>
          </cell>
          <cell r="C115" t="str">
            <v>Tiang Pancang Beton Pratekan</v>
          </cell>
          <cell r="D115" t="str">
            <v>(M50)</v>
          </cell>
          <cell r="E115" t="str">
            <v>M3</v>
          </cell>
          <cell r="F115">
            <v>423957.93</v>
          </cell>
        </row>
        <row r="116">
          <cell r="B116" t="str">
            <v>(M51)</v>
          </cell>
          <cell r="C116" t="str">
            <v>Kawat Las</v>
          </cell>
          <cell r="D116" t="str">
            <v>(M51)</v>
          </cell>
          <cell r="E116" t="str">
            <v>Dos</v>
          </cell>
          <cell r="F116">
            <v>40000</v>
          </cell>
        </row>
        <row r="117">
          <cell r="B117" t="str">
            <v>(M52)</v>
          </cell>
          <cell r="C117" t="str">
            <v>Pipa Baja</v>
          </cell>
          <cell r="D117" t="str">
            <v>(M52)</v>
          </cell>
          <cell r="E117" t="str">
            <v>Kg</v>
          </cell>
          <cell r="F117">
            <v>17500</v>
          </cell>
        </row>
        <row r="118">
          <cell r="B118" t="str">
            <v>(M53)</v>
          </cell>
          <cell r="C118" t="str">
            <v>Minyak Fluks</v>
          </cell>
          <cell r="D118" t="str">
            <v>(M53)</v>
          </cell>
          <cell r="E118" t="str">
            <v>Liter</v>
          </cell>
        </row>
        <row r="119">
          <cell r="B119" t="str">
            <v>(M54)</v>
          </cell>
          <cell r="C119" t="str">
            <v>Bunker Oil</v>
          </cell>
          <cell r="D119" t="str">
            <v>(M54)</v>
          </cell>
          <cell r="E119" t="str">
            <v>Liter</v>
          </cell>
        </row>
        <row r="120">
          <cell r="B120" t="str">
            <v>(M55)</v>
          </cell>
          <cell r="C120" t="str">
            <v>Asbuton Halus</v>
          </cell>
          <cell r="D120" t="str">
            <v>(M55)</v>
          </cell>
          <cell r="E120" t="str">
            <v>Ton</v>
          </cell>
        </row>
        <row r="121">
          <cell r="B121" t="str">
            <v>(M56)</v>
          </cell>
          <cell r="C121" t="str">
            <v>Baja Prategang</v>
          </cell>
          <cell r="D121" t="str">
            <v>(M56)</v>
          </cell>
          <cell r="E121" t="str">
            <v>Kg</v>
          </cell>
        </row>
        <row r="122">
          <cell r="B122" t="str">
            <v>(M57a)</v>
          </cell>
          <cell r="C122" t="str">
            <v>Baja Tulangan (Polos) U32</v>
          </cell>
          <cell r="D122" t="str">
            <v>(M57a)</v>
          </cell>
          <cell r="E122" t="str">
            <v>Kg</v>
          </cell>
          <cell r="F122">
            <v>9800</v>
          </cell>
        </row>
        <row r="123">
          <cell r="B123" t="str">
            <v>(M39c)</v>
          </cell>
          <cell r="C123" t="str">
            <v>Baja Tulangan (Ulir) D39</v>
          </cell>
          <cell r="D123" t="str">
            <v>(M39c)</v>
          </cell>
          <cell r="E123" t="str">
            <v>Kg</v>
          </cell>
          <cell r="F123">
            <v>10200</v>
          </cell>
        </row>
        <row r="124">
          <cell r="B124" t="str">
            <v>(M39d)</v>
          </cell>
          <cell r="C124" t="str">
            <v>Baja Tulangan (Ulir) D48</v>
          </cell>
          <cell r="D124" t="str">
            <v>(M39d)</v>
          </cell>
          <cell r="E124" t="str">
            <v>Kg</v>
          </cell>
          <cell r="F124">
            <v>11500</v>
          </cell>
        </row>
        <row r="125">
          <cell r="B125" t="str">
            <v>(M58a)</v>
          </cell>
          <cell r="C125" t="str">
            <v>PCI Girder L=17 m</v>
          </cell>
          <cell r="D125" t="str">
            <v>(M58a)</v>
          </cell>
          <cell r="E125" t="str">
            <v>Buah</v>
          </cell>
        </row>
        <row r="126">
          <cell r="B126" t="str">
            <v>(M58b)</v>
          </cell>
          <cell r="C126" t="str">
            <v>PCI Girder L=21 m</v>
          </cell>
          <cell r="D126" t="str">
            <v>(M58b)</v>
          </cell>
          <cell r="E126" t="str">
            <v>Buah</v>
          </cell>
        </row>
        <row r="127">
          <cell r="B127" t="str">
            <v>(M58c)</v>
          </cell>
          <cell r="C127" t="str">
            <v>PCI Girder L=26 m</v>
          </cell>
          <cell r="D127" t="str">
            <v>(M58c)</v>
          </cell>
          <cell r="E127" t="str">
            <v>Buah</v>
          </cell>
        </row>
        <row r="128">
          <cell r="B128" t="str">
            <v>(M58d)</v>
          </cell>
          <cell r="C128" t="str">
            <v>PCI Girder L=32 m</v>
          </cell>
          <cell r="D128" t="str">
            <v>(M58d)</v>
          </cell>
          <cell r="E128" t="str">
            <v>Buah</v>
          </cell>
        </row>
        <row r="129">
          <cell r="B129" t="str">
            <v>(M58e)</v>
          </cell>
          <cell r="C129" t="str">
            <v>PCI Girder L=36 m</v>
          </cell>
          <cell r="D129" t="str">
            <v>(M58e)</v>
          </cell>
          <cell r="E129" t="str">
            <v>Buah</v>
          </cell>
        </row>
        <row r="130">
          <cell r="B130" t="str">
            <v>(M58f)</v>
          </cell>
          <cell r="C130" t="str">
            <v>PCI Girder L=41 m</v>
          </cell>
          <cell r="D130" t="str">
            <v>(M58f)</v>
          </cell>
          <cell r="E130" t="str">
            <v>Buah</v>
          </cell>
        </row>
        <row r="131">
          <cell r="B131" t="str">
            <v>(M59)</v>
          </cell>
          <cell r="C131" t="str">
            <v>Beton K-300</v>
          </cell>
          <cell r="D131" t="str">
            <v>(M59)</v>
          </cell>
          <cell r="E131" t="str">
            <v>M3</v>
          </cell>
          <cell r="F131">
            <v>2183452.1871179063</v>
          </cell>
        </row>
        <row r="132">
          <cell r="B132" t="str">
            <v>(M60)</v>
          </cell>
          <cell r="C132" t="str">
            <v>Beton K-175</v>
          </cell>
          <cell r="D132" t="str">
            <v>(M60)</v>
          </cell>
          <cell r="E132" t="str">
            <v>M3</v>
          </cell>
          <cell r="F132">
            <v>1502464.2293945013</v>
          </cell>
        </row>
        <row r="133">
          <cell r="B133" t="str">
            <v>(M61)</v>
          </cell>
          <cell r="C133" t="str">
            <v>Cerucuk</v>
          </cell>
          <cell r="D133" t="str">
            <v>(M61)</v>
          </cell>
          <cell r="E133" t="str">
            <v>M</v>
          </cell>
        </row>
        <row r="134">
          <cell r="B134" t="str">
            <v>(M62)</v>
          </cell>
          <cell r="C134" t="str">
            <v xml:space="preserve">Elastomer </v>
          </cell>
          <cell r="D134" t="str">
            <v>(M62)</v>
          </cell>
          <cell r="E134" t="str">
            <v>buah</v>
          </cell>
        </row>
        <row r="135">
          <cell r="B135" t="str">
            <v>(M63)</v>
          </cell>
          <cell r="C135" t="str">
            <v>Bahan pengawet: kreosot</v>
          </cell>
          <cell r="D135" t="str">
            <v>(M63)</v>
          </cell>
          <cell r="E135" t="str">
            <v>liter</v>
          </cell>
        </row>
        <row r="136">
          <cell r="B136" t="str">
            <v>(M64)</v>
          </cell>
          <cell r="C136" t="str">
            <v>Mata Kucing</v>
          </cell>
          <cell r="D136" t="str">
            <v>(M64)</v>
          </cell>
          <cell r="E136" t="str">
            <v>buah</v>
          </cell>
          <cell r="F136">
            <v>125000</v>
          </cell>
        </row>
        <row r="137">
          <cell r="B137" t="str">
            <v>(M65)</v>
          </cell>
          <cell r="C137" t="str">
            <v>Anchorage</v>
          </cell>
          <cell r="D137" t="str">
            <v>(M65)</v>
          </cell>
          <cell r="E137" t="str">
            <v>buah</v>
          </cell>
        </row>
        <row r="138">
          <cell r="B138" t="str">
            <v>(M66)</v>
          </cell>
          <cell r="C138" t="str">
            <v>Anti strpping agent</v>
          </cell>
          <cell r="D138" t="str">
            <v>(M66)</v>
          </cell>
          <cell r="E138" t="str">
            <v>Kg</v>
          </cell>
          <cell r="F138">
            <v>75000</v>
          </cell>
        </row>
        <row r="139">
          <cell r="B139" t="str">
            <v>(M67)</v>
          </cell>
          <cell r="C139" t="str">
            <v>Bahan Modifikasi</v>
          </cell>
          <cell r="D139" t="str">
            <v>(M67)</v>
          </cell>
          <cell r="E139" t="str">
            <v>Kg</v>
          </cell>
          <cell r="F139">
            <v>75000</v>
          </cell>
        </row>
        <row r="140">
          <cell r="B140" t="str">
            <v>(M68)</v>
          </cell>
          <cell r="C140" t="str">
            <v>Beton K-500</v>
          </cell>
          <cell r="D140" t="str">
            <v>(M68)</v>
          </cell>
          <cell r="E140" t="str">
            <v>M3</v>
          </cell>
          <cell r="F140">
            <v>3075672.2745121028</v>
          </cell>
        </row>
        <row r="141">
          <cell r="B141" t="str">
            <v>(M69)</v>
          </cell>
          <cell r="C141" t="str">
            <v>Beton K-400</v>
          </cell>
          <cell r="D141" t="str">
            <v>(M69)</v>
          </cell>
          <cell r="E141" t="str">
            <v>M3</v>
          </cell>
          <cell r="F141">
            <v>2969739.412973641</v>
          </cell>
        </row>
        <row r="142">
          <cell r="B142" t="str">
            <v>(M70)</v>
          </cell>
          <cell r="C142" t="str">
            <v>Ducting (Kabel prestress)</v>
          </cell>
          <cell r="D142" t="str">
            <v>(M70)</v>
          </cell>
          <cell r="E142" t="str">
            <v>M'</v>
          </cell>
        </row>
        <row r="143">
          <cell r="B143" t="str">
            <v>(M71)</v>
          </cell>
          <cell r="C143" t="str">
            <v>Ducting (Strand prestress)</v>
          </cell>
          <cell r="D143" t="str">
            <v>(M71)</v>
          </cell>
          <cell r="E143" t="str">
            <v>M'</v>
          </cell>
        </row>
        <row r="144">
          <cell r="B144" t="str">
            <v>(M72)</v>
          </cell>
          <cell r="C144" t="str">
            <v>Beton K-350</v>
          </cell>
          <cell r="D144" t="str">
            <v>(M72)</v>
          </cell>
          <cell r="E144" t="str">
            <v>M3</v>
          </cell>
          <cell r="F144">
            <v>2923170.7889261958</v>
          </cell>
        </row>
        <row r="145">
          <cell r="B145" t="str">
            <v>(M73)</v>
          </cell>
          <cell r="C145" t="str">
            <v>Multipleks 12 mm</v>
          </cell>
          <cell r="D145" t="str">
            <v>(M73)</v>
          </cell>
          <cell r="E145" t="str">
            <v>Lbr</v>
          </cell>
          <cell r="F145">
            <v>225000</v>
          </cell>
        </row>
        <row r="150">
          <cell r="F150" t="str">
            <v>HARGA</v>
          </cell>
        </row>
        <row r="151">
          <cell r="B151" t="str">
            <v>U R A I A N</v>
          </cell>
          <cell r="D151" t="str">
            <v>KODE</v>
          </cell>
          <cell r="E151" t="str">
            <v>SATUAN</v>
          </cell>
          <cell r="F151" t="str">
            <v>SATUAN</v>
          </cell>
        </row>
        <row r="152">
          <cell r="F152" t="str">
            <v>( Rp.)</v>
          </cell>
        </row>
        <row r="154">
          <cell r="B154" t="str">
            <v>(M74a)</v>
          </cell>
          <cell r="C154" t="str">
            <v>Elastomer jenis 1</v>
          </cell>
          <cell r="D154" t="str">
            <v>(M74a)</v>
          </cell>
          <cell r="E154" t="str">
            <v>buah</v>
          </cell>
        </row>
        <row r="155">
          <cell r="B155" t="str">
            <v>(M74b)</v>
          </cell>
          <cell r="C155" t="str">
            <v>Elastomer jenis 2</v>
          </cell>
          <cell r="D155" t="str">
            <v>(M74b)</v>
          </cell>
          <cell r="E155" t="str">
            <v>buah</v>
          </cell>
        </row>
        <row r="156">
          <cell r="B156" t="str">
            <v>(M74c)</v>
          </cell>
          <cell r="C156" t="str">
            <v>Elastomer jenis 3</v>
          </cell>
          <cell r="D156" t="str">
            <v>(M74c)</v>
          </cell>
          <cell r="E156" t="str">
            <v>buah</v>
          </cell>
        </row>
        <row r="157">
          <cell r="B157" t="str">
            <v>(M75d)</v>
          </cell>
          <cell r="C157" t="str">
            <v>Expansion Tipe Joint Asphaltic Plug</v>
          </cell>
          <cell r="D157" t="str">
            <v>(M75d)</v>
          </cell>
          <cell r="E157" t="str">
            <v>M</v>
          </cell>
        </row>
        <row r="158">
          <cell r="B158" t="str">
            <v>(M75e)</v>
          </cell>
          <cell r="C158" t="str">
            <v>Expansion Join Tipe Rubber</v>
          </cell>
          <cell r="D158" t="str">
            <v>(M75e)</v>
          </cell>
          <cell r="E158" t="str">
            <v>M</v>
          </cell>
        </row>
        <row r="159">
          <cell r="B159" t="str">
            <v>(M75f)</v>
          </cell>
          <cell r="C159" t="str">
            <v>Expansion Join Baja Siku</v>
          </cell>
          <cell r="D159" t="str">
            <v>(M75f)</v>
          </cell>
          <cell r="E159" t="str">
            <v>M</v>
          </cell>
        </row>
        <row r="160">
          <cell r="B160" t="str">
            <v>(M76)</v>
          </cell>
          <cell r="C160" t="str">
            <v>Marmer</v>
          </cell>
          <cell r="D160" t="str">
            <v>(M76)</v>
          </cell>
          <cell r="E160" t="str">
            <v>Buah</v>
          </cell>
          <cell r="F160">
            <v>750000</v>
          </cell>
        </row>
        <row r="161">
          <cell r="B161" t="str">
            <v>(M77)</v>
          </cell>
          <cell r="C161" t="str">
            <v>Kerb Type A</v>
          </cell>
          <cell r="D161" t="str">
            <v>(M77)</v>
          </cell>
          <cell r="E161" t="str">
            <v>Buah</v>
          </cell>
        </row>
        <row r="162">
          <cell r="B162" t="str">
            <v>(M78)</v>
          </cell>
          <cell r="C162" t="str">
            <v>Paving Block</v>
          </cell>
          <cell r="D162" t="str">
            <v>(M78)</v>
          </cell>
          <cell r="E162" t="str">
            <v>Buah</v>
          </cell>
          <cell r="F162">
            <v>1800</v>
          </cell>
        </row>
        <row r="163">
          <cell r="C163" t="str">
            <v>Guiding Block</v>
          </cell>
          <cell r="D163" t="str">
            <v>(M78)a</v>
          </cell>
          <cell r="E163" t="str">
            <v>Buah</v>
          </cell>
          <cell r="F163">
            <v>6000</v>
          </cell>
        </row>
        <row r="164">
          <cell r="B164" t="str">
            <v>(M79)</v>
          </cell>
          <cell r="C164" t="str">
            <v>Mini Timber Pile</v>
          </cell>
          <cell r="D164" t="str">
            <v>(M79)</v>
          </cell>
          <cell r="E164" t="str">
            <v>Buah</v>
          </cell>
          <cell r="F164">
            <v>27000</v>
          </cell>
        </row>
        <row r="165">
          <cell r="B165" t="str">
            <v>(M80)</v>
          </cell>
          <cell r="C165" t="str">
            <v>Expansion Joint Tipe Torma</v>
          </cell>
          <cell r="D165" t="str">
            <v>(M80)</v>
          </cell>
          <cell r="E165" t="str">
            <v>M1</v>
          </cell>
          <cell r="F165">
            <v>1200000</v>
          </cell>
        </row>
        <row r="166">
          <cell r="B166" t="str">
            <v>(M81)</v>
          </cell>
          <cell r="C166" t="str">
            <v>Strip Bearing</v>
          </cell>
          <cell r="D166" t="str">
            <v>(M81)</v>
          </cell>
          <cell r="E166" t="str">
            <v>Buah</v>
          </cell>
          <cell r="F166">
            <v>229500</v>
          </cell>
        </row>
        <row r="167">
          <cell r="B167" t="str">
            <v>(M82)</v>
          </cell>
          <cell r="C167" t="str">
            <v>Joint Socket Pile 35x35</v>
          </cell>
          <cell r="D167" t="str">
            <v>(M82)</v>
          </cell>
          <cell r="E167" t="str">
            <v>Set</v>
          </cell>
          <cell r="F167">
            <v>607500</v>
          </cell>
        </row>
        <row r="168">
          <cell r="B168" t="str">
            <v>(M83)</v>
          </cell>
          <cell r="C168" t="str">
            <v>Joint Socket Pile 16x16x16</v>
          </cell>
          <cell r="D168" t="str">
            <v>(M83)</v>
          </cell>
          <cell r="E168" t="str">
            <v>Set</v>
          </cell>
          <cell r="F168">
            <v>67500</v>
          </cell>
        </row>
        <row r="169">
          <cell r="B169" t="str">
            <v>(M84)</v>
          </cell>
          <cell r="C169" t="str">
            <v>Mikro Pile 16x16x16</v>
          </cell>
          <cell r="D169" t="str">
            <v>(M84)</v>
          </cell>
          <cell r="E169" t="str">
            <v>M1</v>
          </cell>
          <cell r="F169">
            <v>60750</v>
          </cell>
        </row>
        <row r="170">
          <cell r="B170" t="str">
            <v>(M85)</v>
          </cell>
          <cell r="C170" t="str">
            <v>Matras Concrete</v>
          </cell>
          <cell r="D170" t="str">
            <v>(M85)</v>
          </cell>
          <cell r="E170" t="str">
            <v>Buah</v>
          </cell>
          <cell r="F170">
            <v>405000</v>
          </cell>
        </row>
        <row r="171">
          <cell r="B171" t="str">
            <v>(M86)</v>
          </cell>
          <cell r="C171" t="str">
            <v>Assetilline</v>
          </cell>
          <cell r="D171" t="str">
            <v>(M86)</v>
          </cell>
          <cell r="E171" t="str">
            <v>Botol</v>
          </cell>
          <cell r="F171">
            <v>229500</v>
          </cell>
        </row>
        <row r="172">
          <cell r="B172" t="str">
            <v>(M87)</v>
          </cell>
          <cell r="C172" t="str">
            <v>Oxygen</v>
          </cell>
          <cell r="D172" t="str">
            <v>(M87)</v>
          </cell>
          <cell r="E172" t="str">
            <v>Botol</v>
          </cell>
          <cell r="F172">
            <v>114750</v>
          </cell>
        </row>
        <row r="173">
          <cell r="B173" t="str">
            <v>(M88)</v>
          </cell>
          <cell r="C173" t="str">
            <v>Batu Bara</v>
          </cell>
          <cell r="D173" t="str">
            <v>(M88)</v>
          </cell>
          <cell r="E173" t="str">
            <v>Kg</v>
          </cell>
          <cell r="F173">
            <v>600</v>
          </cell>
        </row>
        <row r="174">
          <cell r="B174" t="str">
            <v>(M24a)</v>
          </cell>
          <cell r="C174" t="str">
            <v>Pipa Galvanis Dia 3"</v>
          </cell>
          <cell r="D174" t="str">
            <v>(M24a)</v>
          </cell>
          <cell r="E174" t="str">
            <v>M</v>
          </cell>
          <cell r="F174">
            <v>105000</v>
          </cell>
        </row>
        <row r="175">
          <cell r="B175" t="str">
            <v>(M24b)</v>
          </cell>
          <cell r="C175" t="str">
            <v>Pipa Galvanis Dia 1,5"</v>
          </cell>
          <cell r="D175" t="str">
            <v>(M24b)</v>
          </cell>
          <cell r="E175" t="str">
            <v>M</v>
          </cell>
          <cell r="F175">
            <v>80000</v>
          </cell>
        </row>
        <row r="176">
          <cell r="B176" t="str">
            <v>(M91)</v>
          </cell>
          <cell r="C176" t="str">
            <v>Agregat Pecah Mesin 0-5 mm</v>
          </cell>
          <cell r="D176" t="str">
            <v>(M91)</v>
          </cell>
          <cell r="E176" t="str">
            <v>M3</v>
          </cell>
        </row>
        <row r="177">
          <cell r="B177" t="str">
            <v>(M92)</v>
          </cell>
          <cell r="C177" t="str">
            <v>Agregat Pecah Mesin 5-10 &amp; 10-20 mm</v>
          </cell>
          <cell r="D177" t="str">
            <v>(M92)</v>
          </cell>
          <cell r="E177" t="str">
            <v>M3</v>
          </cell>
        </row>
        <row r="178">
          <cell r="B178" t="str">
            <v>(M93)</v>
          </cell>
          <cell r="C178" t="str">
            <v>Agregat Pecah Mesin 20-30 mm</v>
          </cell>
          <cell r="D178" t="str">
            <v>(M93)</v>
          </cell>
          <cell r="E178" t="str">
            <v>M3</v>
          </cell>
        </row>
        <row r="179">
          <cell r="B179" t="str">
            <v>(M94)</v>
          </cell>
          <cell r="C179" t="str">
            <v>Joint Sealent</v>
          </cell>
          <cell r="D179" t="str">
            <v>(M94)</v>
          </cell>
          <cell r="E179" t="str">
            <v>Kg</v>
          </cell>
          <cell r="F179">
            <v>47500</v>
          </cell>
        </row>
        <row r="180">
          <cell r="B180" t="str">
            <v>(M95)</v>
          </cell>
          <cell r="C180" t="str">
            <v>Cat Anti Karat</v>
          </cell>
          <cell r="D180" t="str">
            <v>(M95)</v>
          </cell>
          <cell r="E180" t="str">
            <v>Kg</v>
          </cell>
          <cell r="F180">
            <v>65000</v>
          </cell>
        </row>
        <row r="181">
          <cell r="B181" t="str">
            <v>(M96)</v>
          </cell>
          <cell r="C181" t="str">
            <v>Expansion Cap</v>
          </cell>
          <cell r="D181" t="str">
            <v>(M96)</v>
          </cell>
          <cell r="E181" t="str">
            <v>M2</v>
          </cell>
          <cell r="F181">
            <v>6050</v>
          </cell>
        </row>
        <row r="182">
          <cell r="B182" t="str">
            <v>(M97)</v>
          </cell>
          <cell r="C182" t="str">
            <v>Polytene 125 mikron</v>
          </cell>
          <cell r="D182" t="str">
            <v>(M97)</v>
          </cell>
          <cell r="E182" t="str">
            <v>Kg</v>
          </cell>
          <cell r="F182">
            <v>19250</v>
          </cell>
        </row>
        <row r="183">
          <cell r="B183" t="str">
            <v>(M98)</v>
          </cell>
          <cell r="C183" t="str">
            <v>Curing Compound</v>
          </cell>
          <cell r="D183" t="str">
            <v>(M98)</v>
          </cell>
          <cell r="E183" t="str">
            <v>Ltr</v>
          </cell>
          <cell r="F183">
            <v>87800</v>
          </cell>
        </row>
        <row r="184">
          <cell r="B184" t="str">
            <v>(M99)</v>
          </cell>
          <cell r="C184" t="str">
            <v>Kayu Acuan</v>
          </cell>
          <cell r="D184" t="str">
            <v>(M99)</v>
          </cell>
          <cell r="E184" t="str">
            <v>M3</v>
          </cell>
          <cell r="F184">
            <v>3600000</v>
          </cell>
        </row>
        <row r="185">
          <cell r="B185" t="str">
            <v>(M67a)</v>
          </cell>
          <cell r="C185" t="str">
            <v>Additive</v>
          </cell>
          <cell r="D185" t="str">
            <v>(M67a)</v>
          </cell>
          <cell r="E185" t="str">
            <v>Ltr</v>
          </cell>
          <cell r="F185">
            <v>22500</v>
          </cell>
        </row>
        <row r="186">
          <cell r="B186" t="str">
            <v>(M100)</v>
          </cell>
          <cell r="C186" t="str">
            <v>Casing</v>
          </cell>
          <cell r="D186" t="str">
            <v>(M100)</v>
          </cell>
          <cell r="E186" t="str">
            <v>M2</v>
          </cell>
        </row>
        <row r="187">
          <cell r="B187" t="str">
            <v>(M101)</v>
          </cell>
          <cell r="C187" t="str">
            <v>Pasir Tailing</v>
          </cell>
          <cell r="D187" t="str">
            <v>(M101)</v>
          </cell>
          <cell r="E187" t="str">
            <v>M3</v>
          </cell>
        </row>
        <row r="188">
          <cell r="B188" t="str">
            <v>(M102)</v>
          </cell>
          <cell r="C188" t="str">
            <v>Polimer</v>
          </cell>
          <cell r="D188" t="str">
            <v>(M102)</v>
          </cell>
        </row>
        <row r="189">
          <cell r="B189" t="str">
            <v>(M103)</v>
          </cell>
          <cell r="C189" t="str">
            <v>Batubara</v>
          </cell>
          <cell r="D189" t="str">
            <v>(M103)</v>
          </cell>
          <cell r="E189" t="str">
            <v>kg</v>
          </cell>
        </row>
        <row r="190">
          <cell r="B190" t="str">
            <v>(M104)</v>
          </cell>
          <cell r="C190" t="str">
            <v>Kerb jenis 1</v>
          </cell>
          <cell r="D190" t="str">
            <v>(M104)</v>
          </cell>
          <cell r="E190" t="str">
            <v>Buah</v>
          </cell>
          <cell r="F190">
            <v>62500</v>
          </cell>
        </row>
        <row r="191">
          <cell r="B191" t="str">
            <v>(M105)</v>
          </cell>
          <cell r="C191" t="str">
            <v>Kerb jenis 2</v>
          </cell>
          <cell r="D191" t="str">
            <v>(M105)</v>
          </cell>
          <cell r="E191" t="str">
            <v>Buah</v>
          </cell>
          <cell r="F191">
            <v>70000</v>
          </cell>
        </row>
        <row r="192">
          <cell r="B192" t="str">
            <v>(M106)</v>
          </cell>
          <cell r="C192" t="str">
            <v>Kerb jenis 3</v>
          </cell>
          <cell r="D192" t="str">
            <v>(M106)</v>
          </cell>
          <cell r="E192" t="str">
            <v>Buah</v>
          </cell>
          <cell r="F192">
            <v>82500</v>
          </cell>
        </row>
        <row r="193">
          <cell r="C193" t="str">
            <v>Kerb jenis 4</v>
          </cell>
          <cell r="D193" t="str">
            <v>(M106)</v>
          </cell>
          <cell r="E193" t="str">
            <v>Buah</v>
          </cell>
          <cell r="F193">
            <v>82500</v>
          </cell>
        </row>
        <row r="194">
          <cell r="C194" t="str">
            <v>Kerb jenis 5</v>
          </cell>
          <cell r="D194" t="str">
            <v>(M106)</v>
          </cell>
          <cell r="E194" t="str">
            <v>Buah</v>
          </cell>
          <cell r="F194">
            <v>90000</v>
          </cell>
        </row>
        <row r="195">
          <cell r="C195" t="str">
            <v>Kerb jenis 6</v>
          </cell>
          <cell r="D195" t="str">
            <v>(M106)</v>
          </cell>
          <cell r="E195" t="str">
            <v>Buah</v>
          </cell>
          <cell r="F195">
            <v>80000</v>
          </cell>
        </row>
        <row r="196">
          <cell r="C196" t="str">
            <v>Kerb jenis 7</v>
          </cell>
          <cell r="D196" t="str">
            <v>(M106)</v>
          </cell>
          <cell r="E196" t="str">
            <v>Buah</v>
          </cell>
          <cell r="F196">
            <v>65000</v>
          </cell>
        </row>
        <row r="197">
          <cell r="C197" t="str">
            <v>Kerb jenis 7a</v>
          </cell>
          <cell r="D197" t="str">
            <v>(M106)</v>
          </cell>
          <cell r="E197" t="str">
            <v>Buah</v>
          </cell>
          <cell r="F197">
            <v>55000</v>
          </cell>
        </row>
        <row r="198">
          <cell r="C198" t="str">
            <v>Kerb jenis 7b</v>
          </cell>
          <cell r="D198" t="str">
            <v>(M106)</v>
          </cell>
          <cell r="E198" t="str">
            <v>Buah</v>
          </cell>
          <cell r="F198">
            <v>55000</v>
          </cell>
        </row>
        <row r="199">
          <cell r="C199" t="str">
            <v>Kerb jenis 7c</v>
          </cell>
          <cell r="D199" t="str">
            <v>(M106)</v>
          </cell>
          <cell r="E199" t="str">
            <v>Buah</v>
          </cell>
          <cell r="F199">
            <v>55000</v>
          </cell>
        </row>
        <row r="200">
          <cell r="C200" t="str">
            <v>Kerb jenis 7d</v>
          </cell>
          <cell r="D200" t="str">
            <v>(M106)</v>
          </cell>
          <cell r="E200" t="str">
            <v>Buah</v>
          </cell>
          <cell r="F200">
            <v>55000</v>
          </cell>
        </row>
        <row r="201">
          <cell r="B201" t="str">
            <v>(M107)</v>
          </cell>
          <cell r="C201" t="str">
            <v>Bahan Modifikasi</v>
          </cell>
          <cell r="D201" t="str">
            <v>(M107)</v>
          </cell>
          <cell r="E201" t="str">
            <v>Kg</v>
          </cell>
          <cell r="F201">
            <v>75000</v>
          </cell>
        </row>
        <row r="202">
          <cell r="B202" t="str">
            <v>(M108)</v>
          </cell>
          <cell r="C202" t="str">
            <v>Aditif anti pengelupasan</v>
          </cell>
          <cell r="D202" t="str">
            <v>(M108)</v>
          </cell>
          <cell r="E202" t="str">
            <v>Kg</v>
          </cell>
          <cell r="F202">
            <v>80000</v>
          </cell>
        </row>
        <row r="203">
          <cell r="B203" t="str">
            <v>(M109)</v>
          </cell>
          <cell r="C203" t="str">
            <v>Bahan Pengisi (Filler) Tambahan</v>
          </cell>
          <cell r="D203" t="str">
            <v>(M109)</v>
          </cell>
          <cell r="E203" t="str">
            <v>Kg</v>
          </cell>
          <cell r="F203">
            <v>1200</v>
          </cell>
        </row>
        <row r="204">
          <cell r="B204" t="str">
            <v>(M110)</v>
          </cell>
          <cell r="C204" t="str">
            <v>Asbuton yang diproses</v>
          </cell>
          <cell r="D204" t="str">
            <v>(M110)</v>
          </cell>
          <cell r="E204" t="str">
            <v>Kg</v>
          </cell>
        </row>
        <row r="205">
          <cell r="B205" t="str">
            <v>(M111)</v>
          </cell>
          <cell r="C205" t="str">
            <v>Elastomer Alam</v>
          </cell>
          <cell r="D205" t="str">
            <v>(M111)</v>
          </cell>
          <cell r="E205" t="str">
            <v>Kg</v>
          </cell>
        </row>
        <row r="206">
          <cell r="B206" t="str">
            <v>(M112)</v>
          </cell>
          <cell r="C206" t="str">
            <v>Elastomer Sintesis</v>
          </cell>
          <cell r="D206" t="str">
            <v>(M112)</v>
          </cell>
          <cell r="E206" t="str">
            <v>Kg</v>
          </cell>
        </row>
        <row r="207">
          <cell r="C207" t="str">
            <v>Anchorage</v>
          </cell>
        </row>
        <row r="208">
          <cell r="C208" t="str">
            <v>- hidup</v>
          </cell>
          <cell r="D208" t="str">
            <v>(M113a)</v>
          </cell>
          <cell r="E208" t="str">
            <v>bh</v>
          </cell>
        </row>
        <row r="209">
          <cell r="C209" t="str">
            <v>- mati</v>
          </cell>
          <cell r="D209" t="str">
            <v>(M113b)</v>
          </cell>
          <cell r="E209" t="str">
            <v>bh</v>
          </cell>
        </row>
        <row r="210">
          <cell r="C210" t="str">
            <v>Kabel Prategang</v>
          </cell>
          <cell r="E210" t="str">
            <v>Kg</v>
          </cell>
        </row>
        <row r="211">
          <cell r="C211" t="str">
            <v>- Selongsong</v>
          </cell>
          <cell r="D211" t="str">
            <v>(M114a)</v>
          </cell>
          <cell r="E211" t="str">
            <v>M'</v>
          </cell>
        </row>
        <row r="212">
          <cell r="C212" t="str">
            <v>- Baja Prategang</v>
          </cell>
          <cell r="D212" t="str">
            <v>(M114b)</v>
          </cell>
          <cell r="E212" t="str">
            <v>Kg</v>
          </cell>
        </row>
        <row r="213">
          <cell r="C213" t="str">
            <v>- Grouting</v>
          </cell>
          <cell r="D213" t="str">
            <v>(M114c)</v>
          </cell>
          <cell r="E213" t="str">
            <v>M2</v>
          </cell>
        </row>
        <row r="218">
          <cell r="F218" t="str">
            <v>HARGA</v>
          </cell>
        </row>
        <row r="219">
          <cell r="B219" t="str">
            <v>U R A I A N</v>
          </cell>
          <cell r="D219" t="str">
            <v>KODE</v>
          </cell>
          <cell r="E219" t="str">
            <v>SATUAN</v>
          </cell>
          <cell r="F219" t="str">
            <v>SATUAN</v>
          </cell>
        </row>
        <row r="220">
          <cell r="F220" t="str">
            <v>( Rp.)</v>
          </cell>
        </row>
        <row r="222">
          <cell r="C222" t="str">
            <v>Angkur Kabel Prategang, Tipe...............</v>
          </cell>
          <cell r="D222" t="str">
            <v>(M115)</v>
          </cell>
          <cell r="E222" t="str">
            <v>M2</v>
          </cell>
        </row>
        <row r="223">
          <cell r="C223" t="str">
            <v>Angkur Kabel Prategang, Tipe............</v>
          </cell>
          <cell r="D223" t="str">
            <v>(M116)</v>
          </cell>
          <cell r="E223" t="str">
            <v>buah</v>
          </cell>
        </row>
        <row r="224">
          <cell r="C224" t="str">
            <v>Baja Profil</v>
          </cell>
          <cell r="D224" t="str">
            <v>(M117)</v>
          </cell>
          <cell r="E224" t="str">
            <v>Kg</v>
          </cell>
        </row>
        <row r="225">
          <cell r="C225" t="str">
            <v>Baja Tulangan BJTP 24 (epoxy coated)</v>
          </cell>
          <cell r="D225" t="str">
            <v>(M118)</v>
          </cell>
          <cell r="E225" t="str">
            <v>Kg</v>
          </cell>
        </row>
        <row r="226">
          <cell r="C226" t="str">
            <v>Epoxy coated</v>
          </cell>
          <cell r="D226" t="str">
            <v>(M119)</v>
          </cell>
          <cell r="E226" t="str">
            <v>Kg</v>
          </cell>
        </row>
        <row r="227">
          <cell r="C227" t="str">
            <v>Cairan Perekat (Epoxy Resin)</v>
          </cell>
          <cell r="D227" t="str">
            <v>(M120)</v>
          </cell>
          <cell r="E227" t="str">
            <v>Kg</v>
          </cell>
        </row>
        <row r="228">
          <cell r="C228" t="str">
            <v>Epoxy Bahan Penutup (sealant)</v>
          </cell>
          <cell r="D228" t="str">
            <v>(M121)</v>
          </cell>
          <cell r="E228" t="str">
            <v>Kg</v>
          </cell>
        </row>
        <row r="229">
          <cell r="C229" t="str">
            <v>Alat Penyuntik Anti Gravitasi</v>
          </cell>
          <cell r="D229" t="str">
            <v>(M122)</v>
          </cell>
          <cell r="E229" t="str">
            <v>Kg</v>
          </cell>
        </row>
        <row r="230">
          <cell r="C230" t="str">
            <v>Polymer Mortar</v>
          </cell>
          <cell r="D230" t="str">
            <v>(M123)</v>
          </cell>
          <cell r="E230" t="str">
            <v>Kg</v>
          </cell>
        </row>
        <row r="231">
          <cell r="C231" t="str">
            <v>Anti Korosif Baja</v>
          </cell>
          <cell r="D231" t="str">
            <v>(M124)</v>
          </cell>
          <cell r="E231" t="str">
            <v>Kg</v>
          </cell>
        </row>
        <row r="232">
          <cell r="C232" t="str">
            <v>Acuan/multipleks</v>
          </cell>
          <cell r="D232" t="str">
            <v>(M125)</v>
          </cell>
          <cell r="E232" t="str">
            <v>M3</v>
          </cell>
        </row>
        <row r="233">
          <cell r="C233" t="str">
            <v>Concrete Grouting</v>
          </cell>
          <cell r="D233" t="str">
            <v>(M126)</v>
          </cell>
          <cell r="E233" t="str">
            <v>Kg</v>
          </cell>
        </row>
        <row r="234">
          <cell r="C234" t="str">
            <v>Acuan/multipleks</v>
          </cell>
          <cell r="D234" t="str">
            <v>(M127)</v>
          </cell>
          <cell r="E234" t="str">
            <v>M3</v>
          </cell>
        </row>
        <row r="235">
          <cell r="C235" t="str">
            <v>Pelat Baja</v>
          </cell>
          <cell r="D235" t="str">
            <v>(M128)</v>
          </cell>
          <cell r="E235" t="str">
            <v>Kg</v>
          </cell>
        </row>
        <row r="236">
          <cell r="C236" t="str">
            <v>Baut Angkur</v>
          </cell>
          <cell r="D236" t="str">
            <v>(M129)</v>
          </cell>
          <cell r="E236" t="str">
            <v>Kg</v>
          </cell>
        </row>
        <row r="237">
          <cell r="C237" t="str">
            <v>Pipa Aluminium</v>
          </cell>
          <cell r="D237" t="str">
            <v>(M130)</v>
          </cell>
          <cell r="E237" t="str">
            <v>M'</v>
          </cell>
        </row>
        <row r="238">
          <cell r="C238" t="str">
            <v>Cat Galvanis</v>
          </cell>
          <cell r="D238" t="str">
            <v>(M131)</v>
          </cell>
          <cell r="E238" t="str">
            <v>Kg</v>
          </cell>
        </row>
        <row r="239">
          <cell r="C239" t="str">
            <v>Baut Mutu Tinggi</v>
          </cell>
          <cell r="D239" t="str">
            <v>(M132)</v>
          </cell>
          <cell r="E239" t="str">
            <v>Buah</v>
          </cell>
        </row>
        <row r="240">
          <cell r="C240" t="str">
            <v>Baja Struktur Titik  leleh 2500 kg/cm2</v>
          </cell>
          <cell r="D240" t="str">
            <v>(M133)</v>
          </cell>
          <cell r="E240" t="str">
            <v>Kg</v>
          </cell>
        </row>
        <row r="241">
          <cell r="C241" t="str">
            <v xml:space="preserve">Baja Struktur Titik  leleh 2800 kg/cm2 </v>
          </cell>
          <cell r="D241" t="str">
            <v>(M134)</v>
          </cell>
          <cell r="E241" t="str">
            <v>Kg</v>
          </cell>
        </row>
        <row r="242">
          <cell r="C242" t="str">
            <v xml:space="preserve">Baja Struktur Titik  leleh 3500 kg/cm2 </v>
          </cell>
          <cell r="D242" t="str">
            <v>(M135)</v>
          </cell>
          <cell r="E242" t="str">
            <v>Kg</v>
          </cell>
        </row>
        <row r="243">
          <cell r="C243" t="str">
            <v>Bahan Grouting</v>
          </cell>
          <cell r="D243" t="str">
            <v>(M136)</v>
          </cell>
          <cell r="E243" t="str">
            <v>Kg</v>
          </cell>
        </row>
        <row r="244">
          <cell r="C244" t="str">
            <v>Kayu Kelas 1</v>
          </cell>
          <cell r="D244" t="str">
            <v>(M137)</v>
          </cell>
          <cell r="E244" t="str">
            <v>Kg</v>
          </cell>
        </row>
        <row r="245">
          <cell r="C245" t="str">
            <v>Pelat Baja (Klem)</v>
          </cell>
          <cell r="D245" t="str">
            <v>(M138)</v>
          </cell>
          <cell r="E245" t="str">
            <v>Kg</v>
          </cell>
        </row>
        <row r="246">
          <cell r="C246" t="str">
            <v>Timbunan Porous</v>
          </cell>
          <cell r="D246" t="str">
            <v>(M139)</v>
          </cell>
          <cell r="E246" t="str">
            <v>M3</v>
          </cell>
        </row>
        <row r="247">
          <cell r="C247" t="str">
            <v>Bahan pengaman tebing galian (kayu)</v>
          </cell>
          <cell r="D247" t="str">
            <v>(M140)</v>
          </cell>
          <cell r="E247" t="str">
            <v>M3</v>
          </cell>
        </row>
        <row r="248">
          <cell r="C248" t="str">
            <v>Bahan Curing</v>
          </cell>
          <cell r="D248" t="str">
            <v>(M141)</v>
          </cell>
          <cell r="E248" t="str">
            <v>M2</v>
          </cell>
        </row>
        <row r="249">
          <cell r="C249" t="str">
            <v>Gelagar baja</v>
          </cell>
          <cell r="D249" t="str">
            <v>(M142)</v>
          </cell>
          <cell r="E249" t="str">
            <v>Kg</v>
          </cell>
        </row>
        <row r="250">
          <cell r="C250" t="str">
            <v>Fibre jenis e-glass</v>
          </cell>
          <cell r="D250" t="str">
            <v>(M143)</v>
          </cell>
          <cell r="E250" t="str">
            <v>M2</v>
          </cell>
        </row>
        <row r="251">
          <cell r="C251" t="str">
            <v>Bahan Geosynthetic</v>
          </cell>
          <cell r="D251" t="str">
            <v>(M144)</v>
          </cell>
          <cell r="E251" t="str">
            <v>M2</v>
          </cell>
        </row>
      </sheetData>
      <sheetData sheetId="33"/>
      <sheetData sheetId="34"/>
      <sheetData sheetId="35"/>
      <sheetData sheetId="36">
        <row r="161">
          <cell r="H161">
            <v>16.88</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kapasitas plant"/>
      <sheetName val="Agregat"/>
      <sheetName val="Blasting Method"/>
      <sheetName val="Formwork"/>
      <sheetName val="jadwal"/>
      <sheetName val="Dewatering"/>
      <sheetName val="Analisa Teknik"/>
      <sheetName val="Metode Pelaksanaan"/>
      <sheetName val="Coferdam"/>
      <sheetName val="amp"/>
      <sheetName val="hotmix"/>
      <sheetName val="Anal.HargBatu (2)"/>
      <sheetName val="Pek.Persiapan"/>
      <sheetName val="Pancang Sheet Pile (2)"/>
      <sheetName val="Pancang"/>
      <sheetName val="Prod-Alt (2)"/>
      <sheetName val="equipment"/>
      <sheetName val="material"/>
      <sheetName val="ANTEK-GAL"/>
      <sheetName val="ANTEK-TIMB"/>
      <sheetName val="ANTEK-AGGA"/>
      <sheetName val="ANTEK-PRIME"/>
      <sheetName val="BURDA"/>
      <sheetName val="HRS-ATB"/>
      <sheetName val="Lamp-6"/>
      <sheetName val="AMP-CRUSH"/>
      <sheetName val="HARSAT-AGG"/>
      <sheetName val="Turap"/>
      <sheetName val="TURAP-1"/>
      <sheetName val="JUM-MAT"/>
      <sheetName val="Prod-Alt"/>
      <sheetName val="BM (2)"/>
      <sheetName val="Pasbatu"/>
      <sheetName val="Beton"/>
      <sheetName val="JMF"/>
      <sheetName val="BETON-1"/>
      <sheetName val="PASBATU-1"/>
      <sheetName val="K-Ker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14">
          <cell r="D14">
            <v>1</v>
          </cell>
          <cell r="E14" t="str">
            <v>III / K - 275</v>
          </cell>
          <cell r="F14">
            <v>0.5</v>
          </cell>
          <cell r="I14">
            <v>340</v>
          </cell>
          <cell r="K14">
            <v>400</v>
          </cell>
        </row>
        <row r="15">
          <cell r="D15">
            <v>2</v>
          </cell>
          <cell r="E15" t="str">
            <v xml:space="preserve"> II / K - 225</v>
          </cell>
          <cell r="F15">
            <v>0.52</v>
          </cell>
          <cell r="I15">
            <v>325</v>
          </cell>
          <cell r="K15">
            <v>350</v>
          </cell>
        </row>
        <row r="16">
          <cell r="D16">
            <v>3</v>
          </cell>
          <cell r="E16" t="str">
            <v xml:space="preserve"> II / K - 175</v>
          </cell>
          <cell r="F16">
            <v>0.56999999999999995</v>
          </cell>
          <cell r="I16">
            <v>220</v>
          </cell>
          <cell r="K16">
            <v>300</v>
          </cell>
        </row>
        <row r="17">
          <cell r="D17">
            <v>4</v>
          </cell>
          <cell r="E17" t="str">
            <v>I / BO</v>
          </cell>
          <cell r="F17">
            <v>0.65</v>
          </cell>
          <cell r="I17">
            <v>200</v>
          </cell>
          <cell r="K17">
            <v>250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B "/>
      <sheetName val="prod1"/>
      <sheetName val="prod2"/>
      <sheetName val="FINAL"/>
      <sheetName val="hitungan"/>
      <sheetName val="rekap"/>
      <sheetName val="BQ"/>
      <sheetName val="dasar"/>
      <sheetName val="AHS"/>
      <sheetName val="pintuair"/>
      <sheetName val="SubK"/>
      <sheetName val="sch"/>
      <sheetName val="hit"/>
      <sheetName val="mob"/>
      <sheetName val="BU"/>
      <sheetName val="jam"/>
      <sheetName val="en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C26" t="str">
            <v>Mandor</v>
          </cell>
          <cell r="E26" t="str">
            <v>Hari</v>
          </cell>
          <cell r="F26">
            <v>31085</v>
          </cell>
        </row>
        <row r="27">
          <cell r="C27" t="str">
            <v>Kepala Tukang</v>
          </cell>
          <cell r="E27" t="str">
            <v>Hari</v>
          </cell>
          <cell r="F27">
            <v>28495</v>
          </cell>
        </row>
        <row r="28">
          <cell r="C28" t="str">
            <v>Tukang Batu</v>
          </cell>
          <cell r="E28" t="str">
            <v>Hari</v>
          </cell>
          <cell r="F28">
            <v>25905</v>
          </cell>
        </row>
        <row r="29">
          <cell r="C29" t="str">
            <v>Tukang Kayu</v>
          </cell>
          <cell r="E29" t="str">
            <v>Hari</v>
          </cell>
          <cell r="F29">
            <v>25905</v>
          </cell>
        </row>
        <row r="30">
          <cell r="C30" t="str">
            <v>Tukang Pipa</v>
          </cell>
          <cell r="E30" t="str">
            <v>Hari</v>
          </cell>
          <cell r="F30">
            <v>28495</v>
          </cell>
        </row>
        <row r="31">
          <cell r="C31" t="str">
            <v>Tukang Besi</v>
          </cell>
          <cell r="E31" t="str">
            <v>Hari</v>
          </cell>
          <cell r="F31">
            <v>25905</v>
          </cell>
        </row>
        <row r="32">
          <cell r="C32" t="str">
            <v>Tukang Las</v>
          </cell>
          <cell r="E32" t="str">
            <v>Hari</v>
          </cell>
          <cell r="F32">
            <v>28495</v>
          </cell>
        </row>
        <row r="33">
          <cell r="C33" t="str">
            <v>Pekerja</v>
          </cell>
          <cell r="E33" t="str">
            <v>Hari</v>
          </cell>
          <cell r="F33">
            <v>20720</v>
          </cell>
        </row>
        <row r="39">
          <cell r="C39" t="str">
            <v>Semen</v>
          </cell>
          <cell r="E39" t="str">
            <v>kg</v>
          </cell>
          <cell r="F39">
            <v>555</v>
          </cell>
        </row>
        <row r="40">
          <cell r="C40" t="str">
            <v>Pasir Pasang</v>
          </cell>
          <cell r="E40" t="str">
            <v>m3</v>
          </cell>
          <cell r="F40">
            <v>53880</v>
          </cell>
        </row>
        <row r="41">
          <cell r="C41" t="str">
            <v>Pasir Cor</v>
          </cell>
          <cell r="E41" t="str">
            <v>m3</v>
          </cell>
          <cell r="F41">
            <v>53880</v>
          </cell>
        </row>
        <row r="42">
          <cell r="C42" t="str">
            <v>Pasir Urug</v>
          </cell>
          <cell r="E42" t="str">
            <v>m3</v>
          </cell>
          <cell r="F42">
            <v>41445</v>
          </cell>
        </row>
        <row r="43">
          <cell r="C43" t="str">
            <v>Besi Beton</v>
          </cell>
          <cell r="E43" t="str">
            <v>kg</v>
          </cell>
          <cell r="F43">
            <v>4975</v>
          </cell>
        </row>
        <row r="44">
          <cell r="C44" t="str">
            <v>Kawat Bendrat</v>
          </cell>
          <cell r="E44" t="str">
            <v>kg</v>
          </cell>
          <cell r="F44">
            <v>6215</v>
          </cell>
        </row>
        <row r="45">
          <cell r="C45" t="str">
            <v>Kawat BWG 12</v>
          </cell>
          <cell r="E45" t="str">
            <v>kg</v>
          </cell>
          <cell r="F45">
            <v>7255</v>
          </cell>
        </row>
        <row r="46">
          <cell r="C46" t="str">
            <v>Batu Belah</v>
          </cell>
          <cell r="E46" t="str">
            <v>m3</v>
          </cell>
          <cell r="F46">
            <v>44035</v>
          </cell>
        </row>
        <row r="47">
          <cell r="C47" t="str">
            <v>Tanah Timbunan</v>
          </cell>
          <cell r="E47" t="str">
            <v>m3</v>
          </cell>
          <cell r="F47">
            <v>1035</v>
          </cell>
        </row>
        <row r="48">
          <cell r="C48" t="str">
            <v>Sesek</v>
          </cell>
          <cell r="E48" t="str">
            <v>m2</v>
          </cell>
          <cell r="F48">
            <v>2590</v>
          </cell>
        </row>
        <row r="49">
          <cell r="C49" t="str">
            <v xml:space="preserve">Karung </v>
          </cell>
          <cell r="E49" t="str">
            <v>Bh</v>
          </cell>
          <cell r="F49">
            <v>935</v>
          </cell>
        </row>
        <row r="50">
          <cell r="C50" t="str">
            <v>Bambu</v>
          </cell>
          <cell r="E50" t="str">
            <v>m'</v>
          </cell>
          <cell r="F50">
            <v>2590</v>
          </cell>
        </row>
        <row r="51">
          <cell r="C51" t="str">
            <v>Gravel 1/2</v>
          </cell>
          <cell r="E51" t="str">
            <v>m3</v>
          </cell>
          <cell r="F51">
            <v>100505</v>
          </cell>
        </row>
        <row r="52">
          <cell r="C52" t="str">
            <v>Gravel 2/3</v>
          </cell>
          <cell r="E52" t="str">
            <v>m3</v>
          </cell>
          <cell r="F52">
            <v>90140</v>
          </cell>
        </row>
        <row r="53">
          <cell r="C53" t="str">
            <v>Gravel 3/5</v>
          </cell>
          <cell r="E53" t="str">
            <v>m3</v>
          </cell>
          <cell r="F53">
            <v>79780</v>
          </cell>
        </row>
        <row r="54">
          <cell r="C54" t="str">
            <v>Krikil</v>
          </cell>
          <cell r="E54" t="str">
            <v>m3</v>
          </cell>
          <cell r="F54">
            <v>51805</v>
          </cell>
        </row>
        <row r="55">
          <cell r="C55" t="str">
            <v>Batu kali 15/20</v>
          </cell>
          <cell r="E55" t="str">
            <v>m3</v>
          </cell>
          <cell r="F55">
            <v>41445</v>
          </cell>
        </row>
        <row r="56">
          <cell r="C56" t="str">
            <v>PVC dia. 2"</v>
          </cell>
          <cell r="E56" t="str">
            <v>m'</v>
          </cell>
          <cell r="F56">
            <v>8290</v>
          </cell>
        </row>
        <row r="57">
          <cell r="C57" t="str">
            <v>Ijuk</v>
          </cell>
          <cell r="E57" t="str">
            <v>kg</v>
          </cell>
          <cell r="F57">
            <v>1555</v>
          </cell>
        </row>
        <row r="58">
          <cell r="C58" t="str">
            <v>Kayu Begisting</v>
          </cell>
          <cell r="E58" t="str">
            <v>m3</v>
          </cell>
          <cell r="F58">
            <v>725285</v>
          </cell>
        </row>
        <row r="59">
          <cell r="C59" t="str">
            <v>Paku</v>
          </cell>
          <cell r="E59" t="str">
            <v>kg</v>
          </cell>
          <cell r="F59">
            <v>6215</v>
          </cell>
        </row>
        <row r="60">
          <cell r="C60" t="str">
            <v>Elastis Joint</v>
          </cell>
          <cell r="E60" t="str">
            <v>m2</v>
          </cell>
          <cell r="F60">
            <v>15540</v>
          </cell>
        </row>
        <row r="61">
          <cell r="C61" t="str">
            <v>Pancang Beton K- 225</v>
          </cell>
          <cell r="E61" t="str">
            <v>m'</v>
          </cell>
          <cell r="F61">
            <v>674385</v>
          </cell>
        </row>
        <row r="62">
          <cell r="C62" t="str">
            <v>Pintu Air</v>
          </cell>
          <cell r="E62" t="str">
            <v>unit</v>
          </cell>
          <cell r="F62">
            <v>21620455</v>
          </cell>
        </row>
        <row r="63">
          <cell r="C63" t="str">
            <v>Assesories Pintu Air</v>
          </cell>
          <cell r="E63" t="str">
            <v>ls</v>
          </cell>
          <cell r="F63">
            <v>27985240</v>
          </cell>
        </row>
        <row r="64">
          <cell r="C64" t="str">
            <v>Pengecatan</v>
          </cell>
          <cell r="E64" t="str">
            <v>m2</v>
          </cell>
          <cell r="F64">
            <v>59575</v>
          </cell>
        </row>
        <row r="65">
          <cell r="C65" t="str">
            <v>Material Lain</v>
          </cell>
          <cell r="E65" t="str">
            <v>ls</v>
          </cell>
          <cell r="F65">
            <v>5180</v>
          </cell>
        </row>
        <row r="66">
          <cell r="C66" t="str">
            <v>Administrasi</v>
          </cell>
          <cell r="E66" t="str">
            <v>bln</v>
          </cell>
          <cell r="F66">
            <v>3108360</v>
          </cell>
        </row>
        <row r="67">
          <cell r="C67" t="str">
            <v>As built drawing</v>
          </cell>
          <cell r="E67" t="str">
            <v>ls</v>
          </cell>
          <cell r="F67">
            <v>7252840</v>
          </cell>
        </row>
        <row r="68">
          <cell r="C68" t="str">
            <v>Dokumentasi</v>
          </cell>
          <cell r="E68" t="str">
            <v>ls</v>
          </cell>
          <cell r="F68">
            <v>4869765</v>
          </cell>
        </row>
        <row r="69">
          <cell r="C69" t="str">
            <v>Alat Tulis Kantor</v>
          </cell>
          <cell r="E69" t="str">
            <v>ls</v>
          </cell>
          <cell r="F69">
            <v>5387825</v>
          </cell>
        </row>
        <row r="70">
          <cell r="C70" t="str">
            <v>Papan Nama</v>
          </cell>
          <cell r="E70" t="str">
            <v>ls</v>
          </cell>
          <cell r="F70">
            <v>828895</v>
          </cell>
        </row>
        <row r="75">
          <cell r="C75" t="str">
            <v>Excavator PC200</v>
          </cell>
          <cell r="E75" t="str">
            <v>Jam</v>
          </cell>
          <cell r="F75">
            <v>175460</v>
          </cell>
        </row>
        <row r="76">
          <cell r="C76" t="str">
            <v>Buldozer D31</v>
          </cell>
          <cell r="E76" t="str">
            <v>Jam</v>
          </cell>
          <cell r="F76">
            <v>128685</v>
          </cell>
        </row>
        <row r="77">
          <cell r="C77" t="str">
            <v>Concrete Mixer 0.35 m3</v>
          </cell>
          <cell r="E77" t="str">
            <v>Jam</v>
          </cell>
          <cell r="F77">
            <v>14325</v>
          </cell>
        </row>
        <row r="78">
          <cell r="C78" t="str">
            <v>Concrete Vibrator</v>
          </cell>
          <cell r="E78" t="str">
            <v>Jam</v>
          </cell>
          <cell r="F78">
            <v>14455</v>
          </cell>
        </row>
        <row r="79">
          <cell r="C79" t="str">
            <v>Pompa Air 4"</v>
          </cell>
          <cell r="E79" t="str">
            <v>Jam</v>
          </cell>
          <cell r="F79">
            <v>14325</v>
          </cell>
        </row>
        <row r="80">
          <cell r="C80" t="str">
            <v>Dump Truck 4 ton</v>
          </cell>
          <cell r="E80" t="str">
            <v>Jam</v>
          </cell>
          <cell r="F80">
            <v>49445</v>
          </cell>
        </row>
        <row r="81">
          <cell r="C81" t="str">
            <v>Dump Truck 8 ton</v>
          </cell>
          <cell r="E81" t="str">
            <v>Jam</v>
          </cell>
          <cell r="F81">
            <v>64655</v>
          </cell>
        </row>
        <row r="82">
          <cell r="C82" t="str">
            <v>Mobil Crane</v>
          </cell>
          <cell r="E82" t="str">
            <v>Jam</v>
          </cell>
          <cell r="F82">
            <v>189695</v>
          </cell>
        </row>
        <row r="83">
          <cell r="C83" t="str">
            <v>Tamping Rammer</v>
          </cell>
          <cell r="E83" t="str">
            <v>Jam</v>
          </cell>
          <cell r="F83">
            <v>14455</v>
          </cell>
        </row>
        <row r="84">
          <cell r="C84" t="str">
            <v>Vibrator Roller</v>
          </cell>
          <cell r="E84" t="str">
            <v>Jam</v>
          </cell>
          <cell r="F84">
            <v>144240</v>
          </cell>
        </row>
        <row r="85">
          <cell r="C85" t="str">
            <v>Water Tanker</v>
          </cell>
          <cell r="E85" t="str">
            <v>Jam</v>
          </cell>
          <cell r="F85">
            <v>49445</v>
          </cell>
        </row>
        <row r="86">
          <cell r="C86" t="str">
            <v>Bar Bender</v>
          </cell>
          <cell r="E86" t="str">
            <v>Jam</v>
          </cell>
          <cell r="F86">
            <v>2745</v>
          </cell>
        </row>
        <row r="87">
          <cell r="C87" t="str">
            <v>Bar Cutter</v>
          </cell>
          <cell r="E87" t="str">
            <v>Jam</v>
          </cell>
          <cell r="F87">
            <v>2745</v>
          </cell>
        </row>
        <row r="88">
          <cell r="C88" t="str">
            <v>Jack Hammer</v>
          </cell>
          <cell r="E88" t="str">
            <v>Jam</v>
          </cell>
          <cell r="F88">
            <v>56355</v>
          </cell>
        </row>
        <row r="89">
          <cell r="C89" t="str">
            <v>Crane</v>
          </cell>
          <cell r="E89" t="str">
            <v>Jam</v>
          </cell>
          <cell r="F89">
            <v>216780</v>
          </cell>
        </row>
        <row r="90">
          <cell r="C90" t="str">
            <v>Diesel Hammer</v>
          </cell>
          <cell r="E90" t="str">
            <v>Jam</v>
          </cell>
          <cell r="F90">
            <v>57875</v>
          </cell>
        </row>
        <row r="91">
          <cell r="C91" t="str">
            <v>Tripot</v>
          </cell>
          <cell r="E91" t="str">
            <v>Jam</v>
          </cell>
          <cell r="F91">
            <v>61190</v>
          </cell>
        </row>
        <row r="92">
          <cell r="C92" t="str">
            <v>Drop Hammer</v>
          </cell>
          <cell r="E92" t="str">
            <v>Jam</v>
          </cell>
          <cell r="F92">
            <v>37280</v>
          </cell>
        </row>
        <row r="93">
          <cell r="C93" t="str">
            <v>Generator set</v>
          </cell>
          <cell r="E93" t="str">
            <v>Jam</v>
          </cell>
          <cell r="F93">
            <v>79885</v>
          </cell>
        </row>
        <row r="94">
          <cell r="C94" t="str">
            <v>Chain Block</v>
          </cell>
          <cell r="E94" t="str">
            <v>Jam</v>
          </cell>
          <cell r="F94">
            <v>9825</v>
          </cell>
        </row>
        <row r="95">
          <cell r="C95" t="str">
            <v>Alat Bantu</v>
          </cell>
          <cell r="E95" t="str">
            <v>Ls</v>
          </cell>
          <cell r="F95">
            <v>100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Har_sat_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1Q47"/>
      <sheetName val="TJ1Q43"/>
      <sheetName val="RYQ52"/>
      <sheetName val="RYQ46"/>
    </sheetNames>
    <sheetDataSet>
      <sheetData sheetId="0" refreshError="1">
        <row r="7">
          <cell r="E7">
            <v>1</v>
          </cell>
          <cell r="G7">
            <v>0.60589999999999999</v>
          </cell>
        </row>
        <row r="8">
          <cell r="G8">
            <v>0.60589999999999999</v>
          </cell>
        </row>
        <row r="9">
          <cell r="G9">
            <v>0.60589999999999999</v>
          </cell>
        </row>
        <row r="10">
          <cell r="G10">
            <v>0.60589999999999999</v>
          </cell>
        </row>
        <row r="11">
          <cell r="G11">
            <v>0.66459999999999997</v>
          </cell>
        </row>
        <row r="12">
          <cell r="G12">
            <v>0.78369999999999995</v>
          </cell>
        </row>
        <row r="13">
          <cell r="G13">
            <v>1.5189999999999999</v>
          </cell>
        </row>
        <row r="14">
          <cell r="G14">
            <v>1.6028</v>
          </cell>
        </row>
        <row r="15">
          <cell r="G15">
            <v>1.5246</v>
          </cell>
        </row>
        <row r="16">
          <cell r="G16">
            <v>1.3683000000000001</v>
          </cell>
        </row>
        <row r="17">
          <cell r="G17">
            <v>1.2119</v>
          </cell>
        </row>
        <row r="18">
          <cell r="G18">
            <v>1.0946</v>
          </cell>
        </row>
        <row r="19">
          <cell r="G19">
            <v>1.0946</v>
          </cell>
        </row>
        <row r="20">
          <cell r="G20">
            <v>1.0555000000000001</v>
          </cell>
        </row>
        <row r="21">
          <cell r="G21">
            <v>1.036</v>
          </cell>
        </row>
        <row r="22">
          <cell r="G22">
            <v>1.1728000000000001</v>
          </cell>
        </row>
        <row r="23">
          <cell r="G23">
            <v>1.2901</v>
          </cell>
        </row>
        <row r="24">
          <cell r="G24">
            <v>1.2901</v>
          </cell>
        </row>
        <row r="25">
          <cell r="G25">
            <v>1.0946</v>
          </cell>
        </row>
        <row r="26">
          <cell r="G26">
            <v>0.93820000000000003</v>
          </cell>
        </row>
        <row r="27">
          <cell r="G27">
            <v>0.78190000000000004</v>
          </cell>
        </row>
        <row r="28">
          <cell r="G28">
            <v>0.74280000000000002</v>
          </cell>
        </row>
        <row r="29">
          <cell r="G29">
            <v>0.66459999999999997</v>
          </cell>
        </row>
        <row r="30">
          <cell r="G30">
            <v>0.64500000000000002</v>
          </cell>
        </row>
        <row r="31">
          <cell r="G31">
            <v>0.60589999999999999</v>
          </cell>
        </row>
      </sheetData>
      <sheetData sheetId="1" refreshError="1"/>
      <sheetData sheetId="2" refreshError="1"/>
      <sheetData sheetId="3"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row r="31">
          <cell r="N31">
            <v>0</v>
          </cell>
        </row>
      </sheetData>
      <sheetData sheetId="1" refreshError="1"/>
      <sheetData sheetId="2" refreshError="1">
        <row r="17">
          <cell r="L17">
            <v>257240.84</v>
          </cell>
        </row>
        <row r="24">
          <cell r="L24">
            <v>58080</v>
          </cell>
        </row>
        <row r="34">
          <cell r="L34">
            <v>19360</v>
          </cell>
        </row>
      </sheetData>
      <sheetData sheetId="3"/>
      <sheetData sheetId="4"/>
      <sheetData sheetId="5"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s>
    <sheetDataSet>
      <sheetData sheetId="0"/>
      <sheetData sheetId="1"/>
      <sheetData sheetId="2"/>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sheetName val="cashflow"/>
      <sheetName val="BQ"/>
      <sheetName val="MAJOR"/>
      <sheetName val="tt"/>
      <sheetName val="H.Satuan"/>
      <sheetName val="Item2"/>
      <sheetName val="Item3"/>
      <sheetName val="Item5"/>
      <sheetName val="list beton"/>
      <sheetName val="Item6"/>
      <sheetName val="Item7"/>
      <sheetName val="Item11"/>
      <sheetName val="Sheet3"/>
      <sheetName val="scedule"/>
      <sheetName val="SPEC"/>
      <sheetName val="Rekapitulasi"/>
      <sheetName val="A-a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5-Daftar-ALAT"/>
      <sheetName val="5-An-ALAT"/>
      <sheetName val="5-Ur-ALAT"/>
      <sheetName val="5-Perh-ALAT-Utama"/>
      <sheetName val="Agg Halus &amp; Kasar"/>
      <sheetName val="Analisa-AggA-B-S"/>
      <sheetName val="Ur-An-AggA&amp;B"/>
      <sheetName val="Agg C"/>
      <sheetName val="kondisi-jalan"/>
      <sheetName val="alat-bantu"/>
    </sheetNames>
    <sheetDataSet>
      <sheetData sheetId="0"/>
      <sheetData sheetId="1"/>
      <sheetData sheetId="2"/>
      <sheetData sheetId="3"/>
      <sheetData sheetId="4"/>
      <sheetData sheetId="5"/>
      <sheetData sheetId="6">
        <row r="14">
          <cell r="G14">
            <v>155636.10937470017</v>
          </cell>
        </row>
        <row r="24">
          <cell r="G24">
            <v>15000</v>
          </cell>
        </row>
        <row r="33">
          <cell r="G33">
            <v>62300</v>
          </cell>
        </row>
        <row r="37">
          <cell r="G37">
            <v>2364000</v>
          </cell>
        </row>
      </sheetData>
      <sheetData sheetId="7"/>
      <sheetData sheetId="8"/>
      <sheetData sheetId="9">
        <row r="16">
          <cell r="I16">
            <v>454298.43955446011</v>
          </cell>
        </row>
        <row r="17">
          <cell r="I17">
            <v>601498.87876084214</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l kost "/>
      <sheetName val="COV"/>
      <sheetName val="Srt Penawaran"/>
      <sheetName val="RAB (2)"/>
      <sheetName val="SATUAN JADI"/>
      <sheetName val="ANALISA"/>
      <sheetName val="HARGA BAHAN"/>
      <sheetName val="Kurva S"/>
      <sheetName val="JADWAL BAHAN"/>
      <sheetName val="JADWAL TENAGA"/>
      <sheetName val="mstr"/>
      <sheetName val="Per.Pasca "/>
      <sheetName val="minat"/>
      <sheetName val="inst.pemrintah"/>
      <sheetName val="s.p.dok"/>
      <sheetName val="ganti rugi"/>
      <sheetName val="kode etik"/>
      <sheetName val="dh"/>
      <sheetName val="pengadilan"/>
      <sheetName val="Pakta "/>
      <sheetName val="FOR.2"/>
      <sheetName val="DATA PERUS."/>
      <sheetName val="NERACA"/>
      <sheetName val="PERSONALIA"/>
      <sheetName val="ALAT"/>
      <sheetName val="PENGALAMAN"/>
      <sheetName val="modal"/>
      <sheetName val="skn"/>
      <sheetName val="ALAT UTAMA"/>
      <sheetName val="PERSNIL INTI"/>
      <sheetName val="SAMPUL"/>
      <sheetName val="Kaf Kualif"/>
      <sheetName val="Kaf Penawaran"/>
      <sheetName val="KAFER"/>
      <sheetName val="CEK LIST"/>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RT"/>
      <sheetName val="SCH"/>
      <sheetName val="KONF"/>
      <sheetName val="REK"/>
      <sheetName val="BOQ"/>
      <sheetName val="MJR"/>
      <sheetName val="ANA"/>
      <sheetName val="ANA MOB"/>
      <sheetName val="HSD"/>
      <sheetName val="MOS"/>
      <sheetName val="RTN"/>
      <sheetName val="Met Rtn"/>
      <sheetName val="MET"/>
      <sheetName val="lamp penw"/>
      <sheetName val="DT  KONT SL"/>
      <sheetName val="ALT"/>
      <sheetName val="STF"/>
      <sheetName val="Peng STF"/>
      <sheetName val="SUB"/>
      <sheetName val="ana alat"/>
      <sheetName val="LMP.1"/>
      <sheetName val="IND"/>
      <sheetName val="Sheet2"/>
      <sheetName val="Sheet1"/>
      <sheetName val="TM"/>
      <sheetName val="alat"/>
      <sheetName val="Penjelasan"/>
      <sheetName val="TPI"/>
      <sheetName val="carburant"/>
      <sheetName val="Analisa HSP"/>
      <sheetName val="Data-Masukan"/>
      <sheetName val="Depreciation2"/>
      <sheetName val="Depreciation"/>
      <sheetName val="Gen_Ass"/>
      <sheetName val="Jagorawi"/>
      <sheetName val="Piutang Normal Psrt"/>
      <sheetName val="13 - Jakarta Cikampek"/>
      <sheetName val="14 - Jakarta Tangerang"/>
      <sheetName val="17 - Surabaya Gempol"/>
      <sheetName val="SEX"/>
    </sheetNames>
    <sheetDataSet>
      <sheetData sheetId="0">
        <row r="25">
          <cell r="C25">
            <v>24</v>
          </cell>
        </row>
        <row r="42">
          <cell r="C42" t="str">
            <v>DIREKTUR UTAMA</v>
          </cell>
        </row>
      </sheetData>
      <sheetData sheetId="1" refreshError="1"/>
      <sheetData sheetId="2" refreshError="1"/>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ampul "/>
      <sheetName val="informasi"/>
      <sheetName val="Rekap"/>
      <sheetName val="BOQ"/>
      <sheetName val="4-Basic Price"/>
      <sheetName val="Anl. Alat"/>
      <sheetName val="HARGA-ALAT"/>
      <sheetName val="bow"/>
      <sheetName val="D1"/>
      <sheetName val="D2"/>
      <sheetName val="D3"/>
      <sheetName val="D4"/>
      <sheetName val="D5"/>
      <sheetName val="D6"/>
      <sheetName val="D7"/>
      <sheetName val="D8"/>
      <sheetName val="D9"/>
      <sheetName val="Sheet11"/>
      <sheetName val="6-Agg Halus &amp; Kasar"/>
      <sheetName val="LL"/>
      <sheetName val="MUTU"/>
      <sheetName val="Jembatan Sementara"/>
    </sheetNames>
    <sheetDataSet>
      <sheetData sheetId="0" refreshError="1"/>
      <sheetData sheetId="1" refreshError="1"/>
      <sheetData sheetId="2" refreshError="1"/>
      <sheetData sheetId="3" refreshError="1"/>
      <sheetData sheetId="4" refreshError="1">
        <row r="21">
          <cell r="G21">
            <v>10810000</v>
          </cell>
        </row>
        <row r="46">
          <cell r="G46">
            <v>0</v>
          </cell>
        </row>
        <row r="258">
          <cell r="G258">
            <v>0</v>
          </cell>
        </row>
        <row r="318">
          <cell r="G318">
            <v>0</v>
          </cell>
        </row>
        <row r="329">
          <cell r="G329">
            <v>0</v>
          </cell>
        </row>
      </sheetData>
      <sheetData sheetId="5" refreshError="1">
        <row r="10">
          <cell r="G10">
            <v>21600</v>
          </cell>
        </row>
        <row r="12">
          <cell r="G12">
            <v>25200</v>
          </cell>
        </row>
        <row r="14">
          <cell r="G14">
            <v>24000</v>
          </cell>
        </row>
        <row r="16">
          <cell r="G16">
            <v>18100</v>
          </cell>
        </row>
        <row r="18">
          <cell r="G18">
            <v>21800</v>
          </cell>
        </row>
        <row r="20">
          <cell r="G20">
            <v>12900</v>
          </cell>
        </row>
        <row r="22">
          <cell r="G22">
            <v>23760</v>
          </cell>
        </row>
        <row r="24">
          <cell r="G24">
            <v>19890</v>
          </cell>
        </row>
        <row r="26">
          <cell r="G26">
            <v>28800</v>
          </cell>
        </row>
        <row r="45">
          <cell r="G45">
            <v>185160</v>
          </cell>
        </row>
        <row r="46">
          <cell r="G46">
            <v>185160</v>
          </cell>
        </row>
        <row r="47">
          <cell r="G47">
            <v>193410</v>
          </cell>
        </row>
        <row r="48">
          <cell r="G48">
            <v>193410</v>
          </cell>
        </row>
        <row r="49">
          <cell r="G49">
            <v>197430</v>
          </cell>
        </row>
        <row r="50">
          <cell r="G50">
            <v>278540</v>
          </cell>
        </row>
        <row r="51">
          <cell r="G51">
            <v>224110</v>
          </cell>
        </row>
        <row r="52">
          <cell r="G52">
            <v>3200</v>
          </cell>
        </row>
        <row r="53">
          <cell r="G53">
            <v>197430</v>
          </cell>
        </row>
        <row r="55">
          <cell r="G55">
            <v>93910</v>
          </cell>
        </row>
        <row r="56">
          <cell r="G56">
            <v>93910</v>
          </cell>
        </row>
        <row r="57">
          <cell r="G57">
            <v>12340</v>
          </cell>
        </row>
        <row r="58">
          <cell r="G58">
            <v>9400</v>
          </cell>
        </row>
        <row r="59">
          <cell r="G59">
            <v>53360</v>
          </cell>
        </row>
        <row r="60">
          <cell r="G60">
            <v>1330</v>
          </cell>
        </row>
        <row r="63">
          <cell r="G63">
            <v>22940</v>
          </cell>
        </row>
        <row r="64">
          <cell r="G64">
            <v>19200</v>
          </cell>
        </row>
        <row r="68">
          <cell r="G68">
            <v>19400</v>
          </cell>
        </row>
        <row r="69">
          <cell r="G69">
            <v>21340</v>
          </cell>
        </row>
        <row r="70">
          <cell r="G70">
            <v>19200</v>
          </cell>
        </row>
        <row r="71">
          <cell r="G71">
            <v>3952590</v>
          </cell>
        </row>
        <row r="72">
          <cell r="G72">
            <v>10670</v>
          </cell>
        </row>
        <row r="73">
          <cell r="G73">
            <v>12400</v>
          </cell>
        </row>
        <row r="74">
          <cell r="G74">
            <v>66000</v>
          </cell>
        </row>
        <row r="75">
          <cell r="G75">
            <v>12000</v>
          </cell>
        </row>
        <row r="76">
          <cell r="G76">
            <v>182400</v>
          </cell>
        </row>
        <row r="84">
          <cell r="G84">
            <v>17290</v>
          </cell>
        </row>
        <row r="97">
          <cell r="G97">
            <v>336170</v>
          </cell>
        </row>
        <row r="98">
          <cell r="G98">
            <v>319620</v>
          </cell>
        </row>
        <row r="99">
          <cell r="G99">
            <v>302540</v>
          </cell>
        </row>
        <row r="102">
          <cell r="G102">
            <v>880</v>
          </cell>
        </row>
        <row r="103">
          <cell r="G103">
            <v>229980</v>
          </cell>
        </row>
        <row r="105">
          <cell r="G105">
            <v>13870</v>
          </cell>
        </row>
        <row r="106">
          <cell r="G106">
            <v>2400</v>
          </cell>
        </row>
        <row r="107">
          <cell r="G107">
            <v>260000</v>
          </cell>
        </row>
        <row r="108">
          <cell r="G108">
            <v>300000</v>
          </cell>
        </row>
        <row r="109">
          <cell r="G109">
            <v>480000</v>
          </cell>
        </row>
        <row r="111">
          <cell r="G111">
            <v>24000</v>
          </cell>
        </row>
        <row r="112">
          <cell r="G112">
            <v>19200</v>
          </cell>
        </row>
        <row r="113">
          <cell r="G113">
            <v>32800</v>
          </cell>
        </row>
        <row r="114">
          <cell r="G114">
            <v>33200</v>
          </cell>
        </row>
        <row r="115">
          <cell r="G115">
            <v>34000</v>
          </cell>
        </row>
        <row r="116">
          <cell r="G116">
            <v>46950</v>
          </cell>
        </row>
        <row r="117">
          <cell r="G117">
            <v>278540</v>
          </cell>
        </row>
        <row r="118">
          <cell r="G118">
            <v>150</v>
          </cell>
        </row>
        <row r="122">
          <cell r="G122">
            <v>10000</v>
          </cell>
        </row>
        <row r="124">
          <cell r="G124">
            <v>8800</v>
          </cell>
        </row>
        <row r="126">
          <cell r="G126">
            <v>3600000</v>
          </cell>
        </row>
        <row r="127">
          <cell r="G127">
            <v>12800</v>
          </cell>
        </row>
        <row r="128">
          <cell r="G128">
            <v>12000</v>
          </cell>
        </row>
        <row r="139">
          <cell r="G139">
            <v>1996620</v>
          </cell>
        </row>
        <row r="140">
          <cell r="G140">
            <v>773720</v>
          </cell>
        </row>
        <row r="141">
          <cell r="G141">
            <v>12000</v>
          </cell>
        </row>
        <row r="148">
          <cell r="G148">
            <v>30800</v>
          </cell>
        </row>
        <row r="150">
          <cell r="G150">
            <v>2636660</v>
          </cell>
        </row>
        <row r="153">
          <cell r="G153">
            <v>2316620</v>
          </cell>
        </row>
        <row r="154">
          <cell r="G154">
            <v>145200</v>
          </cell>
        </row>
        <row r="160">
          <cell r="G160">
            <v>220000</v>
          </cell>
        </row>
        <row r="161">
          <cell r="G161">
            <v>320000</v>
          </cell>
        </row>
        <row r="163">
          <cell r="G163">
            <v>32000</v>
          </cell>
        </row>
        <row r="174">
          <cell r="G174">
            <v>278540</v>
          </cell>
        </row>
        <row r="175">
          <cell r="G175">
            <v>283870</v>
          </cell>
        </row>
        <row r="177">
          <cell r="G177">
            <v>27280</v>
          </cell>
        </row>
        <row r="178">
          <cell r="G178">
            <v>28600</v>
          </cell>
        </row>
        <row r="179">
          <cell r="G179">
            <v>4840</v>
          </cell>
        </row>
        <row r="180">
          <cell r="G180">
            <v>15400</v>
          </cell>
        </row>
        <row r="181">
          <cell r="G181">
            <v>30800</v>
          </cell>
        </row>
        <row r="182">
          <cell r="G182">
            <v>14080</v>
          </cell>
        </row>
        <row r="183">
          <cell r="G183">
            <v>7200</v>
          </cell>
        </row>
        <row r="184">
          <cell r="G184">
            <v>800</v>
          </cell>
        </row>
        <row r="196">
          <cell r="G196">
            <v>186140</v>
          </cell>
        </row>
        <row r="197">
          <cell r="G197">
            <v>162000</v>
          </cell>
        </row>
        <row r="198">
          <cell r="G198">
            <v>142740</v>
          </cell>
        </row>
      </sheetData>
      <sheetData sheetId="6" refreshError="1"/>
      <sheetData sheetId="7" refreshError="1"/>
      <sheetData sheetId="8" refreshError="1"/>
      <sheetData sheetId="9" refreshError="1"/>
      <sheetData sheetId="10" refreshError="1">
        <row r="55">
          <cell r="N55">
            <v>132117.49</v>
          </cell>
        </row>
        <row r="199">
          <cell r="N199">
            <v>793320.8600000001</v>
          </cell>
        </row>
        <row r="782">
          <cell r="N782">
            <v>548977.12</v>
          </cell>
        </row>
        <row r="850">
          <cell r="N850">
            <v>835563</v>
          </cell>
        </row>
        <row r="990">
          <cell r="N990">
            <v>1169788</v>
          </cell>
        </row>
      </sheetData>
      <sheetData sheetId="11" refreshError="1">
        <row r="263">
          <cell r="M263">
            <v>290956.15000000002</v>
          </cell>
        </row>
        <row r="343">
          <cell r="M343">
            <v>288621.85000000003</v>
          </cell>
        </row>
        <row r="936">
          <cell r="M936">
            <v>267807</v>
          </cell>
        </row>
        <row r="1163">
          <cell r="M1163">
            <v>251353.45</v>
          </cell>
        </row>
      </sheetData>
      <sheetData sheetId="12" refreshError="1">
        <row r="127">
          <cell r="M127">
            <v>618444.69999999995</v>
          </cell>
        </row>
      </sheetData>
      <sheetData sheetId="13" refreshError="1">
        <row r="54">
          <cell r="N54">
            <v>638476.74999999988</v>
          </cell>
        </row>
        <row r="126">
          <cell r="N126">
            <v>608719.25</v>
          </cell>
        </row>
        <row r="636">
          <cell r="N636">
            <v>1923156.4999999993</v>
          </cell>
        </row>
        <row r="708">
          <cell r="N708">
            <v>1911258.15</v>
          </cell>
        </row>
        <row r="780">
          <cell r="N780">
            <v>2019333.2899999998</v>
          </cell>
        </row>
        <row r="852">
          <cell r="N852">
            <v>1988187.79</v>
          </cell>
        </row>
        <row r="924">
          <cell r="N924">
            <v>1968609.65</v>
          </cell>
        </row>
        <row r="996">
          <cell r="N996">
            <v>1950925.42</v>
          </cell>
        </row>
        <row r="1068">
          <cell r="N1068">
            <v>1929898.2299999995</v>
          </cell>
        </row>
        <row r="1140">
          <cell r="N1140">
            <v>1918392.8099999998</v>
          </cell>
        </row>
        <row r="1212">
          <cell r="N1212">
            <v>1913967.4699999997</v>
          </cell>
        </row>
        <row r="1284">
          <cell r="N1284">
            <v>1964531.2899999998</v>
          </cell>
        </row>
        <row r="1356">
          <cell r="N1356">
            <v>1947349.0199999998</v>
          </cell>
        </row>
        <row r="1428">
          <cell r="N1428">
            <v>1926729.6499999994</v>
          </cell>
        </row>
        <row r="1500">
          <cell r="N1500">
            <v>3178405.2100000004</v>
          </cell>
        </row>
      </sheetData>
      <sheetData sheetId="14" refreshError="1">
        <row r="55">
          <cell r="N55">
            <v>13889.48</v>
          </cell>
        </row>
        <row r="128">
          <cell r="N128">
            <v>14516.209999999997</v>
          </cell>
        </row>
        <row r="348">
          <cell r="N348">
            <v>14809.319999999998</v>
          </cell>
        </row>
        <row r="1764">
          <cell r="N1764">
            <v>780139.48</v>
          </cell>
        </row>
        <row r="1837">
          <cell r="N1837">
            <v>2162733.0299999998</v>
          </cell>
        </row>
      </sheetData>
      <sheetData sheetId="15" refreshError="1">
        <row r="56">
          <cell r="N56">
            <v>3725235.9699999997</v>
          </cell>
        </row>
        <row r="206">
          <cell r="N206">
            <v>3561431.14</v>
          </cell>
        </row>
        <row r="362">
          <cell r="N362">
            <v>3447231.29</v>
          </cell>
        </row>
        <row r="438">
          <cell r="N438">
            <v>3446210.8200000003</v>
          </cell>
        </row>
        <row r="514">
          <cell r="N514">
            <v>3380448.9200000004</v>
          </cell>
        </row>
        <row r="1038">
          <cell r="N1038">
            <v>1815562.79</v>
          </cell>
        </row>
        <row r="1393">
          <cell r="N1393">
            <v>2619172.4299999997</v>
          </cell>
        </row>
        <row r="1461">
          <cell r="N1461">
            <v>2561313.27</v>
          </cell>
        </row>
        <row r="1528">
          <cell r="N1528">
            <v>2619172.4299999997</v>
          </cell>
        </row>
        <row r="2334">
          <cell r="N2334">
            <v>11420.56</v>
          </cell>
        </row>
        <row r="2481">
          <cell r="N2481">
            <v>12487.98</v>
          </cell>
        </row>
        <row r="3217">
          <cell r="N3217">
            <v>5143717.5999999996</v>
          </cell>
        </row>
        <row r="3367">
          <cell r="N3367">
            <v>95330.349999999991</v>
          </cell>
        </row>
        <row r="3594">
          <cell r="N3594">
            <v>4476525.3699999992</v>
          </cell>
        </row>
        <row r="3881">
          <cell r="N3881">
            <v>912541.03999999992</v>
          </cell>
        </row>
        <row r="3957">
          <cell r="N3957">
            <v>914358.11</v>
          </cell>
        </row>
        <row r="4106">
          <cell r="N4106">
            <v>749832.2</v>
          </cell>
        </row>
        <row r="4181">
          <cell r="N4181">
            <v>488135.3</v>
          </cell>
        </row>
        <row r="4257">
          <cell r="N4257">
            <v>591338.14</v>
          </cell>
        </row>
        <row r="4328">
          <cell r="N4328">
            <v>326473.03999999998</v>
          </cell>
        </row>
        <row r="4402">
          <cell r="N4402">
            <v>695382</v>
          </cell>
        </row>
      </sheetData>
      <sheetData sheetId="16" refreshError="1">
        <row r="54">
          <cell r="N54">
            <v>547170.99</v>
          </cell>
        </row>
        <row r="126">
          <cell r="N126">
            <v>545805.39999999991</v>
          </cell>
        </row>
        <row r="202">
          <cell r="N202">
            <v>616294.91</v>
          </cell>
        </row>
        <row r="279">
          <cell r="N279">
            <v>462568.92</v>
          </cell>
        </row>
        <row r="353">
          <cell r="N353">
            <v>608866.27999999991</v>
          </cell>
        </row>
        <row r="430">
          <cell r="N430">
            <v>3719986.7100000004</v>
          </cell>
        </row>
        <row r="504">
          <cell r="N504">
            <v>2264778.87</v>
          </cell>
        </row>
        <row r="579">
          <cell r="N579">
            <v>2146980.8400000003</v>
          </cell>
        </row>
        <row r="654">
          <cell r="N654">
            <v>822799.74999999988</v>
          </cell>
        </row>
        <row r="729">
          <cell r="N729">
            <v>16024.380000000001</v>
          </cell>
        </row>
        <row r="808">
          <cell r="N808">
            <v>444048.89999999997</v>
          </cell>
        </row>
        <row r="885">
          <cell r="N885">
            <v>576688.56000000006</v>
          </cell>
        </row>
        <row r="958">
          <cell r="N958">
            <v>845562.69000000006</v>
          </cell>
        </row>
        <row r="1033">
          <cell r="N1033">
            <v>1678284.1600000001</v>
          </cell>
        </row>
        <row r="1105">
          <cell r="N1105">
            <v>301478.93999999994</v>
          </cell>
        </row>
        <row r="1185">
          <cell r="N1185">
            <v>894725.23</v>
          </cell>
        </row>
        <row r="1260">
          <cell r="N1260">
            <v>300065.36</v>
          </cell>
        </row>
        <row r="1334">
          <cell r="N1334">
            <v>56540.9</v>
          </cell>
        </row>
        <row r="1941">
          <cell r="N1941">
            <v>1048207.9360000001</v>
          </cell>
        </row>
        <row r="2997">
          <cell r="N2997">
            <v>88490.12</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4"/>
      <sheetName val="Isolasi Luar"/>
      <sheetName val="Isolasi Luar Dalam"/>
      <sheetName val="Tanpa Isolasi"/>
      <sheetName val="INFO"/>
      <sheetName val="CAT-HARGA"/>
      <sheetName val="TOTAL"/>
      <sheetName val="DAF-1"/>
      <sheetName val="DAF-2"/>
      <sheetName val="DAF-3"/>
    </sheetNames>
    <sheetDataSet>
      <sheetData sheetId="0"/>
      <sheetData sheetId="1">
        <row r="342">
          <cell r="K342">
            <v>1092.3399999999997</v>
          </cell>
          <cell r="L342">
            <v>1210.4800000000002</v>
          </cell>
          <cell r="M342">
            <v>164.61</v>
          </cell>
          <cell r="N342">
            <v>40.5</v>
          </cell>
          <cell r="O342">
            <v>0</v>
          </cell>
        </row>
      </sheetData>
      <sheetData sheetId="2">
        <row r="23">
          <cell r="N23">
            <v>28.799999999999997</v>
          </cell>
        </row>
        <row r="46">
          <cell r="L46">
            <v>16.16</v>
          </cell>
          <cell r="M46">
            <v>15.319999999999999</v>
          </cell>
          <cell r="N46">
            <v>80.239999999999995</v>
          </cell>
        </row>
      </sheetData>
      <sheetData sheetId="3"/>
      <sheetData sheetId="4"/>
      <sheetData sheetId="5"/>
      <sheetData sheetId="6"/>
      <sheetData sheetId="7"/>
      <sheetData sheetId="8"/>
      <sheetData sheetId="9"/>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k dpk"/>
      <sheetName val="Joint Op"/>
      <sheetName val="Usul alat"/>
      <sheetName val="personil"/>
      <sheetName val="CRUSHER"/>
      <sheetName val="Stone Crush"/>
      <sheetName val="AMP"/>
      <sheetName val="KONF ASPAL"/>
      <sheetName val="Batch Plan"/>
      <sheetName val="List App"/>
      <sheetName val="Shed Gen"/>
      <sheetName val="Major"/>
      <sheetName val="BASIC"/>
      <sheetName val="Rekap Biaya"/>
      <sheetName val="BQ &amp; Harga"/>
      <sheetName val="Sheet1"/>
      <sheetName val="SUBCON"/>
      <sheetName val="DIVISI-1 MOB"/>
      <sheetName val="DIVISI-2"/>
      <sheetName val="DIVISI-2b"/>
      <sheetName val="DIVISI-3"/>
      <sheetName val="DIVISI-3b"/>
      <sheetName val="DIVIS-4"/>
      <sheetName val="DIVISI-5"/>
      <sheetName val="DIVISI-6a"/>
      <sheetName val="DIVISI-6b"/>
      <sheetName val="DIVISI-6c"/>
      <sheetName val="DIVISI-6d"/>
      <sheetName val="DIVISI-7a"/>
      <sheetName val="DIVISI-7b"/>
      <sheetName val="DIVISI-8"/>
      <sheetName val="DIVISI-9"/>
      <sheetName val="DIVISI-10"/>
      <sheetName val="Anal ALAT"/>
      <sheetName val="Anal Quarry Igg"/>
      <sheetName val="Anal Agg Hls&amp;Ksr"/>
      <sheetName val="UMUM INFO"/>
      <sheetName val="MOS"/>
      <sheetName val="Agg Base A"/>
      <sheetName val="Agg Base B"/>
      <sheetName val="Agg Base C"/>
      <sheetName val="Ranking %"/>
      <sheetName val="sCHEDULE"/>
      <sheetName val="srt pnw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5">
          <cell r="B25" t="str">
            <v>DIV. II</v>
          </cell>
          <cell r="D25" t="str">
            <v>DRAINASE</v>
          </cell>
        </row>
        <row r="27">
          <cell r="B27" t="str">
            <v>2.1</v>
          </cell>
          <cell r="D27" t="str">
            <v>Pekerjaan Galian untuk selokan</v>
          </cell>
          <cell r="E27" t="str">
            <v>M3</v>
          </cell>
          <cell r="F27">
            <v>678.6</v>
          </cell>
          <cell r="G27">
            <v>48317.340478620026</v>
          </cell>
          <cell r="H27">
            <v>32788147.248791549</v>
          </cell>
        </row>
        <row r="28">
          <cell r="D28" t="str">
            <v>drainase dan saluran air</v>
          </cell>
        </row>
        <row r="30">
          <cell r="B30">
            <v>2.2000000000000002</v>
          </cell>
          <cell r="D30" t="str">
            <v>Pekerjaan Pasangan Batu dengan</v>
          </cell>
        </row>
        <row r="31">
          <cell r="D31" t="str">
            <v>mortar</v>
          </cell>
          <cell r="E31" t="str">
            <v>M3</v>
          </cell>
        </row>
        <row r="33">
          <cell r="B33" t="str">
            <v>2.3.(1)</v>
          </cell>
          <cell r="D33" t="str">
            <v>Gorong-gorong pipa beton bertulang</v>
          </cell>
        </row>
        <row r="34">
          <cell r="D34" t="str">
            <v>diameter dalam &lt; 45 cm</v>
          </cell>
          <cell r="E34" t="str">
            <v>M1</v>
          </cell>
        </row>
        <row r="36">
          <cell r="B36" t="str">
            <v>2.3.(2)</v>
          </cell>
          <cell r="D36" t="str">
            <v>Gorong-gorong pipa beton bertulang</v>
          </cell>
        </row>
        <row r="37">
          <cell r="D37" t="str">
            <v>diameter dalam &lt; 45 - 75 cm</v>
          </cell>
          <cell r="E37" t="str">
            <v>M'</v>
          </cell>
        </row>
        <row r="39">
          <cell r="B39" t="str">
            <v>2.3.(3)</v>
          </cell>
          <cell r="D39" t="str">
            <v>Gorong-gorong pipa beton bertulang</v>
          </cell>
        </row>
        <row r="40">
          <cell r="D40" t="str">
            <v>diameter dalam &lt; 75 - 120 cm</v>
          </cell>
          <cell r="E40" t="str">
            <v>M'</v>
          </cell>
        </row>
        <row r="42">
          <cell r="B42" t="str">
            <v>2.3.(4)</v>
          </cell>
          <cell r="D42" t="str">
            <v>Gorong - gorong pipa baja bergelombang</v>
          </cell>
          <cell r="E42" t="str">
            <v>Ton</v>
          </cell>
        </row>
        <row r="44">
          <cell r="B44" t="str">
            <v>2.4.(1)</v>
          </cell>
          <cell r="D44" t="str">
            <v xml:space="preserve">Urugan berongga atau material </v>
          </cell>
        </row>
        <row r="45">
          <cell r="D45" t="str">
            <v>filter</v>
          </cell>
          <cell r="E45" t="str">
            <v>M3</v>
          </cell>
        </row>
        <row r="47">
          <cell r="B47" t="str">
            <v>2.4.(2)</v>
          </cell>
          <cell r="D47" t="str">
            <v>Anyaman Filter Plastic untuk drainase</v>
          </cell>
        </row>
        <row r="48">
          <cell r="D48" t="str">
            <v>dibawah permukaan</v>
          </cell>
          <cell r="E48" t="str">
            <v>M2</v>
          </cell>
        </row>
        <row r="50">
          <cell r="B50" t="str">
            <v>2.4.(3)</v>
          </cell>
          <cell r="D50" t="str">
            <v>Pipa untuk pekerjaan drainase</v>
          </cell>
        </row>
        <row r="51">
          <cell r="D51" t="str">
            <v>dibawah permukaan</v>
          </cell>
          <cell r="E51" t="str">
            <v>M'</v>
          </cell>
        </row>
        <row r="55">
          <cell r="C55" t="str">
            <v>Jumlah Harga Pekerjaan  DIVISI II</v>
          </cell>
          <cell r="H55">
            <v>32788147.248791549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s>
    <sheetDataSet>
      <sheetData sheetId="0" refreshError="1"/>
      <sheetData sheetId="1"/>
      <sheetData sheetId="2">
        <row r="16">
          <cell r="G16">
            <v>62500</v>
          </cell>
        </row>
        <row r="32">
          <cell r="G32">
            <v>917890</v>
          </cell>
        </row>
      </sheetData>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bill qty"/>
      <sheetName val="sum -ik-oe"/>
      <sheetName val="bq-ik-oe"/>
      <sheetName val="majjor"/>
      <sheetName val="plant"/>
      <sheetName val="plant (2)"/>
      <sheetName val="sched (3)"/>
      <sheetName val="sched (2)"/>
      <sheetName val="basic price"/>
      <sheetName val="sum UPA"/>
      <sheetName val="alat"/>
      <sheetName val="sched"/>
      <sheetName val="antek_seka"/>
      <sheetName val="UPA 1"/>
      <sheetName val="UPA 2"/>
      <sheetName val="UPA 2B"/>
      <sheetName val="UPA 2C"/>
      <sheetName val="UPA 2D"/>
      <sheetName val="UPA 2E"/>
      <sheetName val="UPA 2F"/>
      <sheetName val="UPA 2G"/>
      <sheetName val="UPA 2H"/>
      <sheetName val="UPA 3"/>
      <sheetName val="UPA 4"/>
      <sheetName val="an-alat"/>
      <sheetName val="antek"/>
      <sheetName val="subkont"/>
      <sheetName val="Sheet1"/>
      <sheetName val="personil"/>
    </sheetNames>
    <sheetDataSet>
      <sheetData sheetId="0"/>
      <sheetData sheetId="1">
        <row r="203">
          <cell r="A203" t="str">
            <v>2.C.</v>
          </cell>
        </row>
        <row r="262">
          <cell r="A262" t="str">
            <v>2.D.</v>
          </cell>
        </row>
        <row r="399">
          <cell r="A399" t="str">
            <v>2.E.</v>
          </cell>
        </row>
        <row r="533">
          <cell r="A533" t="str">
            <v>2.G.</v>
          </cell>
        </row>
        <row r="631">
          <cell r="A631" t="str">
            <v>2.H.</v>
          </cell>
        </row>
        <row r="690">
          <cell r="A690" t="str">
            <v>3.</v>
          </cell>
        </row>
        <row r="745">
          <cell r="A745">
            <v>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BQ"/>
      <sheetName val="group"/>
      <sheetName val="antek_seka"/>
      <sheetName val="UPA 1"/>
      <sheetName val="UPA 2"/>
      <sheetName val="rec Equip (2)"/>
      <sheetName val="sched Equip"/>
      <sheetName val="bill qty"/>
      <sheetName val="sum -ik-oe"/>
      <sheetName val="bq-ik-oe"/>
      <sheetName val="majjor"/>
      <sheetName val="rec Equip"/>
      <sheetName val="plant"/>
      <sheetName val="plant (2)"/>
      <sheetName val="sched (3)"/>
      <sheetName val="sched (2)"/>
      <sheetName val="basic price"/>
      <sheetName val="sum UPA"/>
      <sheetName val="alat"/>
      <sheetName val="sched"/>
      <sheetName val="UPA 2B"/>
      <sheetName val="UPA 2C"/>
      <sheetName val="UPA 2D"/>
      <sheetName val="UPA 2E"/>
      <sheetName val="UPA 2F"/>
      <sheetName val="UPA 2G"/>
      <sheetName val="UPA 2H"/>
      <sheetName val="UPA 3"/>
      <sheetName val="UPA 4"/>
      <sheetName val="an-alat"/>
      <sheetName val="antek"/>
      <sheetName val="subkont"/>
      <sheetName val="Sheet1"/>
      <sheetName val="person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PL"/>
      <sheetName val="Cover"/>
      <sheetName val="Peringkat Eva SPH"/>
      <sheetName val="Png Peringkat Eva SPH (2)"/>
      <sheetName val="Peringkat SPH (3)"/>
      <sheetName val="Absnsi-PL"/>
      <sheetName val="Absnsi-plh"/>
      <sheetName val="Und-Llg &amp; PL"/>
      <sheetName val="Lamp.BA.SPH"/>
      <sheetName val="BA.Eva SPH TL"/>
      <sheetName val="BA.Eva SPH pl"/>
      <sheetName val="BA.Eva SPH Lg"/>
      <sheetName val="BA. Aanwz PL"/>
      <sheetName val="BA. Aanwz Llg"/>
      <sheetName val="BA. SPH"/>
      <sheetName val="BA. SPH-Llg"/>
      <sheetName val="SPL Fis-L+TL"/>
      <sheetName val="SPMK-Fis-L+TL"/>
      <sheetName val="SPMK-PL"/>
      <sheetName val="SPMK-PL0"/>
      <sheetName val="BA. Eva PQ Llng"/>
      <sheetName val="BA. Eva PQ PL"/>
      <sheetName val="Png PQ Llg"/>
      <sheetName val="Kla &amp; Nego tl"/>
      <sheetName val="Kla &amp; Nego pl"/>
      <sheetName val="PP TL-1"/>
      <sheetName val="Usul PP llg"/>
      <sheetName val="PP. llg"/>
      <sheetName val="PNG-Llg"/>
      <sheetName val="SK Llg+TL"/>
      <sheetName val="Srt Pnjukan"/>
      <sheetName val="Kontrak Lelg"/>
      <sheetName val="SK PL"/>
      <sheetName val="Syarat Khs F,TL"/>
      <sheetName val="Syarat Khs"/>
      <sheetName val="Syarat Khs BBR"/>
      <sheetName val="Surat Janji"/>
      <sheetName val="BAP"/>
      <sheetName val="PERNYATAAN-LS"/>
      <sheetName val="Ringks Kontr"/>
      <sheetName val="Data All"/>
      <sheetName val="BA. AAn"/>
      <sheetName val="Kwts-Komptr"/>
      <sheetName val="KWTS"/>
      <sheetName val="Prestasi Pmbrg"/>
      <sheetName val="Prestasi lain"/>
      <sheetName val="Prestasi JS Lain"/>
      <sheetName val="Periksa I Pmbr"/>
      <sheetName val="Periksa I Jsl"/>
      <sheetName val="PHO"/>
      <sheetName val="Periksa II PL"/>
      <sheetName val="FHO"/>
      <sheetName val="SPPPL Lb-A"/>
      <sheetName val="Kwts-Mtr"/>
      <sheetName val="Srt.SPPL Mtr"/>
      <sheetName val="Srt.SPPL Kmpt"/>
      <sheetName val="BA-BYR Kmptr"/>
      <sheetName val="LHP Fisik"/>
      <sheetName val="BA-BYR Mtr"/>
      <sheetName val="LHP Komptr"/>
      <sheetName val="LHP Mtr"/>
      <sheetName val="Resume Sewa Kompt"/>
      <sheetName val="Resume Sewa Kndra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H.Bhn"/>
      <sheetName val="H.Uph"/>
      <sheetName val="Daf B"/>
      <sheetName val="Bow"/>
      <sheetName val="Daf K"/>
      <sheetName val="ANL K"/>
      <sheetName val="Anl alat"/>
      <sheetName val="alat"/>
      <sheetName val="Angkut"/>
      <sheetName val="Anl Angkut"/>
      <sheetName val="H.Alt"/>
      <sheetName val="Sampul "/>
      <sheetName val="Sheet1"/>
      <sheetName val="RAB"/>
      <sheetName val="Rekap"/>
      <sheetName val="Sheet2"/>
      <sheetName val="Sheet3"/>
      <sheetName val="Mobilisasi"/>
      <sheetName val="Jarak Angkut"/>
      <sheetName val="Cover"/>
      <sheetName val="Galian++80"/>
      <sheetName val="GG-80"/>
      <sheetName val="Galian++GG-100"/>
      <sheetName val="GG-100"/>
      <sheetName val="Penyebrangan"/>
      <sheetName val="Saluran"/>
      <sheetName val="Pasangan"/>
      <sheetName val="Saluran Tertutup"/>
      <sheetName val="Pasangan (2)"/>
    </sheetNames>
    <sheetDataSet>
      <sheetData sheetId="0" refreshError="1"/>
      <sheetData sheetId="1">
        <row r="36">
          <cell r="M36">
            <v>354844</v>
          </cell>
        </row>
      </sheetData>
      <sheetData sheetId="2">
        <row r="11">
          <cell r="F11">
            <v>157500</v>
          </cell>
        </row>
        <row r="13">
          <cell r="F13">
            <v>112500</v>
          </cell>
        </row>
      </sheetData>
      <sheetData sheetId="3" refreshError="1"/>
      <sheetData sheetId="4">
        <row r="491">
          <cell r="O491">
            <v>54293.8</v>
          </cell>
        </row>
      </sheetData>
      <sheetData sheetId="5" refreshError="1"/>
      <sheetData sheetId="6">
        <row r="441">
          <cell r="J441">
            <v>638765</v>
          </cell>
        </row>
        <row r="2823">
          <cell r="J2823">
            <v>939752</v>
          </cell>
        </row>
        <row r="6329">
          <cell r="J6329">
            <v>154574</v>
          </cell>
        </row>
      </sheetData>
      <sheetData sheetId="7" refreshError="1"/>
      <sheetData sheetId="8">
        <row r="7">
          <cell r="AC7">
            <v>736845</v>
          </cell>
        </row>
        <row r="30">
          <cell r="AC30">
            <v>237928</v>
          </cell>
        </row>
      </sheetData>
      <sheetData sheetId="9" refreshError="1"/>
      <sheetData sheetId="10" refreshError="1"/>
      <sheetData sheetId="11" refreshError="1"/>
      <sheetData sheetId="12" refreshError="1"/>
      <sheetData sheetId="13" refreshError="1"/>
      <sheetData sheetId="14">
        <row r="7">
          <cell r="I7" t="str">
            <v>APBD TAHUN ANGGARAN 2017</v>
          </cell>
        </row>
      </sheetData>
      <sheetData sheetId="15" refreshError="1"/>
      <sheetData sheetId="16">
        <row r="4">
          <cell r="F4" t="str">
            <v>Pembangunan/Pembetonan Drainase Jl. Purwosari m/d Sei Kera ke arah Jl. Krakatau</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E3" t="str">
            <v>APBD TAHUN ANGGARAN 2017</v>
          </cell>
        </row>
      </sheetData>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Penawaran"/>
      <sheetName val="Rekap Biaya"/>
      <sheetName val="Kuantitas &amp; Harga"/>
      <sheetName val="Sheet1"/>
      <sheetName val="Persentase"/>
    </sheetNames>
    <sheetDataSet>
      <sheetData sheetId="0"/>
      <sheetData sheetId="1"/>
      <sheetData sheetId="2"/>
      <sheetData sheetId="3"/>
      <sheetData sheetId="4"/>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Bahan"/>
      <sheetName val="K"/>
      <sheetName val="E"/>
      <sheetName val="Rab"/>
      <sheetName val="TS"/>
      <sheetName val="Tawar"/>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amp;BAHAN"/>
      <sheetName val="Input Data"/>
      <sheetName val="Informasi"/>
      <sheetName val="4-A Quarry"/>
      <sheetName val="5-ALA1"/>
      <sheetName val="4-B Price"/>
      <sheetName val="Rekap"/>
      <sheetName val="BOQ"/>
      <sheetName val="Mobil"/>
      <sheetName val="D2"/>
      <sheetName val="D3"/>
      <sheetName val="D5"/>
      <sheetName val="D6"/>
      <sheetName val="D7(1)"/>
      <sheetName val="D7(2)"/>
      <sheetName val="D7(3)"/>
      <sheetName val="D8(1)"/>
      <sheetName val="D8(2)"/>
      <sheetName val="Agg Halus &amp; Kasar"/>
      <sheetName val="Agg A"/>
      <sheetName val="Agg B"/>
    </sheetNames>
    <sheetDataSet>
      <sheetData sheetId="0"/>
      <sheetData sheetId="1"/>
      <sheetData sheetId="2">
        <row r="30">
          <cell r="E30">
            <v>40</v>
          </cell>
        </row>
        <row r="32">
          <cell r="D32">
            <v>1</v>
          </cell>
        </row>
      </sheetData>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JADWAL"/>
      <sheetName val="ALAT&amp;BAHAN"/>
      <sheetName val="Input Data"/>
      <sheetName val="Informasi"/>
      <sheetName val="4-A Quarry"/>
      <sheetName val="5-ALA1"/>
      <sheetName val="4-B Price"/>
      <sheetName val="Rekap"/>
      <sheetName val="BOQ"/>
      <sheetName val="Mobil"/>
      <sheetName val="D2"/>
      <sheetName val="D3"/>
      <sheetName val="D5"/>
      <sheetName val="D6"/>
      <sheetName val="D7(1)"/>
      <sheetName val="D7(3)"/>
      <sheetName val="D7(2)"/>
      <sheetName val="D8(1)"/>
      <sheetName val="D8(2)"/>
      <sheetName val="Agg Halus &amp; Kasar"/>
      <sheetName val="Agg A"/>
      <sheetName val="Agg B"/>
    </sheetNames>
    <sheetDataSet>
      <sheetData sheetId="0"/>
      <sheetData sheetId="1"/>
      <sheetData sheetId="2"/>
      <sheetData sheetId="3">
        <row r="23">
          <cell r="T23">
            <v>220</v>
          </cell>
        </row>
        <row r="30">
          <cell r="E30">
            <v>40</v>
          </cell>
          <cell r="F30">
            <v>50</v>
          </cell>
        </row>
        <row r="31">
          <cell r="E31">
            <v>20</v>
          </cell>
          <cell r="F31">
            <v>30</v>
          </cell>
          <cell r="I31">
            <v>9.9393939393939406E-3</v>
          </cell>
        </row>
        <row r="32">
          <cell r="I32">
            <v>11.5</v>
          </cell>
          <cell r="K32">
            <v>0.9</v>
          </cell>
        </row>
        <row r="35">
          <cell r="D35">
            <v>0.8</v>
          </cell>
          <cell r="E35">
            <v>5</v>
          </cell>
        </row>
        <row r="37">
          <cell r="D37">
            <v>0.89999999999999991</v>
          </cell>
          <cell r="I37">
            <v>0.55000000000000004</v>
          </cell>
        </row>
        <row r="39">
          <cell r="E39">
            <v>2</v>
          </cell>
          <cell r="K39">
            <v>1</v>
          </cell>
        </row>
      </sheetData>
      <sheetData sheetId="4">
        <row r="48">
          <cell r="H48">
            <v>15</v>
          </cell>
        </row>
      </sheetData>
      <sheetData sheetId="5"/>
      <sheetData sheetId="6"/>
      <sheetData sheetId="7">
        <row r="8">
          <cell r="D8" t="str">
            <v>(L01)</v>
          </cell>
        </row>
      </sheetData>
      <sheetData sheetId="8">
        <row r="28">
          <cell r="H28">
            <v>2164701088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AL-Full"/>
      <sheetName val="BU "/>
      <sheetName val="Owning-Cost"/>
      <sheetName val="PERSIAPAN"/>
      <sheetName val="PRICE"/>
      <sheetName val="Pek_Persiapan"/>
      <sheetName val="HARSAT-lain"/>
      <sheetName val="HARSAT-lhn"/>
      <sheetName val="HARSAT-tanah"/>
      <sheetName val="KEBAL"/>
      <sheetName val="KEBMAT"/>
      <sheetName val="Analisa Teknik"/>
      <sheetName val="Analisa Teknik3"/>
      <sheetName val="Analisa Teknik4"/>
      <sheetName val="Faktor Efisiensi"/>
      <sheetName val="Sikl-Dozer"/>
      <sheetName val="Sikl-Excav"/>
      <sheetName val="rekap-DC"/>
      <sheetName val="HARSAT-lain DC"/>
      <sheetName val="Antek-lama"/>
      <sheetName val="LC-Hutan"/>
      <sheetName val="LC-KEBUN"/>
      <sheetName val="LC-Kebun Jeruk"/>
      <sheetName val="LC-Bekas Tebang"/>
      <sheetName val="LC-SEMAK BELUKAR BERAT"/>
      <sheetName val="LC-SEMAK Belukar Ringan"/>
      <sheetName val="LC-Alang2_Pd Rumput"/>
      <sheetName val="CM-BETON"/>
      <sheetName val="CM-BATU"/>
      <sheetName val="Beton-E"/>
      <sheetName val="Pasbatu"/>
      <sheetName val="Beton-A"/>
      <sheetName val="Beton-B"/>
      <sheetName val="Beton-C1"/>
      <sheetName val="Beton-C2"/>
      <sheetName val="Beton-D"/>
      <sheetName val="AnTek_3-2"/>
      <sheetName val="AnTek_4-1"/>
      <sheetName val="AnTek_6-1"/>
      <sheetName val="AnTek_4-2"/>
      <sheetName val="AnTek_5-"/>
      <sheetName val="AnTek_4-1_un"/>
      <sheetName val="Analisa Teknik lain"/>
      <sheetName val="Analisa Teknik4 (2)"/>
      <sheetName val="Sheet1"/>
      <sheetName val="Boq-A"/>
      <sheetName val="Boq-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E2" t="str">
            <v>Analisa Harga Satuan (Breakdown of Unit Rate)</v>
          </cell>
        </row>
        <row r="4">
          <cell r="E4" t="str">
            <v>Lokasi</v>
          </cell>
          <cell r="I4" t="str">
            <v>:</v>
          </cell>
          <cell r="J4" t="str">
            <v>Proyek PLB, Paket LCB-6 Lot-4</v>
          </cell>
        </row>
        <row r="5">
          <cell r="D5">
            <v>61000</v>
          </cell>
          <cell r="E5" t="str">
            <v>No. Item</v>
          </cell>
          <cell r="I5" t="str">
            <v>:</v>
          </cell>
          <cell r="J5" t="str">
            <v>4-1-11</v>
          </cell>
          <cell r="K5" t="str">
            <v>, 6-1-9</v>
          </cell>
        </row>
        <row r="6">
          <cell r="D6">
            <v>61000</v>
          </cell>
          <cell r="E6" t="str">
            <v>Item Pekerjaan</v>
          </cell>
          <cell r="I6" t="str">
            <v>:</v>
          </cell>
          <cell r="J6" t="str">
            <v>Pasang lempeng rumput untuk saluran tersier</v>
          </cell>
        </row>
        <row r="8">
          <cell r="D8">
            <v>61000</v>
          </cell>
          <cell r="E8" t="str">
            <v>Uraian Tugas</v>
          </cell>
          <cell r="I8" t="str">
            <v>:</v>
          </cell>
          <cell r="J8" t="str">
            <v>Untuk area yang sudah bersih tutup dengan lempeng rumput</v>
          </cell>
        </row>
        <row r="10">
          <cell r="D10">
            <v>61000</v>
          </cell>
          <cell r="E10" t="str">
            <v>Kapasitas Produksi</v>
          </cell>
          <cell r="I10" t="str">
            <v>:</v>
          </cell>
          <cell r="J10">
            <v>1</v>
          </cell>
          <cell r="K10" t="str">
            <v>m2</v>
          </cell>
        </row>
        <row r="11">
          <cell r="L11" t="str">
            <v>Harga</v>
          </cell>
          <cell r="N11" t="str">
            <v>Jumlah</v>
          </cell>
        </row>
        <row r="12">
          <cell r="E12" t="str">
            <v>No.</v>
          </cell>
          <cell r="F12" t="str">
            <v>U r a i a n</v>
          </cell>
          <cell r="J12" t="str">
            <v>Satuan</v>
          </cell>
          <cell r="K12" t="str">
            <v>Q'ty</v>
          </cell>
          <cell r="L12" t="str">
            <v>Satuan</v>
          </cell>
          <cell r="N12" t="str">
            <v>Harga</v>
          </cell>
        </row>
        <row r="13">
          <cell r="L13" t="str">
            <v>(Rp.)</v>
          </cell>
          <cell r="N13" t="str">
            <v>(Rp.)</v>
          </cell>
        </row>
        <row r="14">
          <cell r="E14" t="str">
            <v>I</v>
          </cell>
          <cell r="G14" t="str">
            <v>Bahan</v>
          </cell>
        </row>
        <row r="15">
          <cell r="E15">
            <v>1</v>
          </cell>
          <cell r="G15" t="str">
            <v>Sod</v>
          </cell>
          <cell r="J15" t="str">
            <v>m2</v>
          </cell>
          <cell r="K15">
            <v>1</v>
          </cell>
          <cell r="M15">
            <v>1500</v>
          </cell>
          <cell r="O15">
            <v>1500</v>
          </cell>
        </row>
        <row r="16">
          <cell r="E16" t="str">
            <v/>
          </cell>
          <cell r="J16">
            <v>0</v>
          </cell>
          <cell r="K16">
            <v>0</v>
          </cell>
          <cell r="M16">
            <v>0</v>
          </cell>
          <cell r="O16">
            <v>0</v>
          </cell>
        </row>
        <row r="17">
          <cell r="E17" t="str">
            <v/>
          </cell>
          <cell r="I17" t="str">
            <v/>
          </cell>
          <cell r="J17">
            <v>0</v>
          </cell>
          <cell r="K17">
            <v>0</v>
          </cell>
          <cell r="M17">
            <v>0</v>
          </cell>
          <cell r="O17">
            <v>0</v>
          </cell>
        </row>
        <row r="18">
          <cell r="E18" t="str">
            <v/>
          </cell>
          <cell r="J18">
            <v>0</v>
          </cell>
          <cell r="K18">
            <v>0</v>
          </cell>
          <cell r="M18">
            <v>0</v>
          </cell>
          <cell r="O18">
            <v>0</v>
          </cell>
        </row>
        <row r="19">
          <cell r="E19" t="str">
            <v/>
          </cell>
          <cell r="J19">
            <v>0</v>
          </cell>
          <cell r="K19">
            <v>0</v>
          </cell>
          <cell r="M19">
            <v>0</v>
          </cell>
          <cell r="O19">
            <v>0</v>
          </cell>
        </row>
        <row r="21">
          <cell r="E21" t="str">
            <v>II</v>
          </cell>
          <cell r="G21" t="str">
            <v>Tenaga</v>
          </cell>
        </row>
        <row r="22">
          <cell r="E22">
            <v>1</v>
          </cell>
          <cell r="G22" t="str">
            <v>Mandor</v>
          </cell>
          <cell r="J22" t="str">
            <v>OH</v>
          </cell>
          <cell r="K22">
            <v>1.4999999999999999E-2</v>
          </cell>
          <cell r="M22">
            <v>35000</v>
          </cell>
          <cell r="O22">
            <v>525</v>
          </cell>
        </row>
        <row r="23">
          <cell r="E23">
            <v>2</v>
          </cell>
          <cell r="G23" t="str">
            <v>Pekerja</v>
          </cell>
          <cell r="J23" t="str">
            <v>OH</v>
          </cell>
          <cell r="K23">
            <v>0.15</v>
          </cell>
          <cell r="M23">
            <v>20000</v>
          </cell>
          <cell r="O23">
            <v>3000</v>
          </cell>
        </row>
        <row r="24">
          <cell r="E24" t="str">
            <v/>
          </cell>
          <cell r="J24">
            <v>0</v>
          </cell>
          <cell r="K24">
            <v>0</v>
          </cell>
          <cell r="M24">
            <v>0</v>
          </cell>
          <cell r="O24">
            <v>0</v>
          </cell>
        </row>
        <row r="25">
          <cell r="E25" t="str">
            <v/>
          </cell>
          <cell r="J25">
            <v>0</v>
          </cell>
          <cell r="K25">
            <v>0</v>
          </cell>
          <cell r="M25">
            <v>0</v>
          </cell>
          <cell r="O25">
            <v>0</v>
          </cell>
        </row>
        <row r="26">
          <cell r="E26" t="str">
            <v/>
          </cell>
          <cell r="J26">
            <v>0</v>
          </cell>
          <cell r="K26">
            <v>0</v>
          </cell>
          <cell r="M26">
            <v>0</v>
          </cell>
          <cell r="O26">
            <v>0</v>
          </cell>
        </row>
        <row r="29">
          <cell r="E29" t="str">
            <v>III</v>
          </cell>
          <cell r="G29" t="str">
            <v>Alat</v>
          </cell>
        </row>
        <row r="30">
          <cell r="E30">
            <v>1</v>
          </cell>
          <cell r="G30" t="str">
            <v>Lain-Lain</v>
          </cell>
          <cell r="J30" t="str">
            <v>ls</v>
          </cell>
          <cell r="K30">
            <v>1</v>
          </cell>
          <cell r="M30">
            <v>250</v>
          </cell>
          <cell r="O30">
            <v>250</v>
          </cell>
        </row>
        <row r="31">
          <cell r="E31" t="str">
            <v/>
          </cell>
          <cell r="J31">
            <v>0</v>
          </cell>
          <cell r="K31">
            <v>0</v>
          </cell>
          <cell r="M31">
            <v>0</v>
          </cell>
          <cell r="O31">
            <v>0</v>
          </cell>
        </row>
        <row r="32">
          <cell r="E32" t="str">
            <v/>
          </cell>
          <cell r="J32">
            <v>0</v>
          </cell>
          <cell r="K32">
            <v>0</v>
          </cell>
          <cell r="M32">
            <v>0</v>
          </cell>
          <cell r="O32">
            <v>0</v>
          </cell>
        </row>
        <row r="33">
          <cell r="E33" t="str">
            <v/>
          </cell>
          <cell r="J33">
            <v>0</v>
          </cell>
          <cell r="K33">
            <v>0</v>
          </cell>
          <cell r="M33">
            <v>0</v>
          </cell>
          <cell r="O33">
            <v>0</v>
          </cell>
        </row>
        <row r="34">
          <cell r="E34" t="str">
            <v/>
          </cell>
          <cell r="J34">
            <v>0</v>
          </cell>
          <cell r="K34">
            <v>0</v>
          </cell>
          <cell r="M34">
            <v>0</v>
          </cell>
          <cell r="O34">
            <v>0</v>
          </cell>
        </row>
        <row r="36">
          <cell r="E36" t="str">
            <v>Sub Total</v>
          </cell>
          <cell r="O36">
            <v>5275</v>
          </cell>
        </row>
        <row r="37">
          <cell r="E37" t="str">
            <v>Biaya Tidak Langsung dan Laba</v>
          </cell>
          <cell r="J37">
            <v>0.1</v>
          </cell>
          <cell r="O37">
            <v>527.5</v>
          </cell>
        </row>
        <row r="38">
          <cell r="E38" t="str">
            <v>Jumlah Harga</v>
          </cell>
          <cell r="O38">
            <v>5802.5</v>
          </cell>
        </row>
        <row r="39">
          <cell r="D39">
            <v>61005</v>
          </cell>
          <cell r="E39" t="str">
            <v>Harga Satuan Pekerjaan</v>
          </cell>
          <cell r="J39" t="str">
            <v>m2</v>
          </cell>
          <cell r="K39" t="str">
            <v/>
          </cell>
          <cell r="O39">
            <v>5802.5</v>
          </cell>
        </row>
        <row r="46">
          <cell r="E46" t="str">
            <v>Analisa Harga Satuan (Breakdown of Unit Rate)</v>
          </cell>
        </row>
        <row r="48">
          <cell r="E48" t="str">
            <v>Lokasi</v>
          </cell>
          <cell r="I48" t="str">
            <v>:</v>
          </cell>
          <cell r="J48" t="str">
            <v>Proyek PLB, Paket LCB-6 Lot-4</v>
          </cell>
        </row>
        <row r="49">
          <cell r="D49">
            <v>62000</v>
          </cell>
          <cell r="E49" t="str">
            <v>No. Item</v>
          </cell>
          <cell r="I49" t="str">
            <v>:</v>
          </cell>
          <cell r="J49" t="str">
            <v>4-1-12</v>
          </cell>
        </row>
        <row r="50">
          <cell r="D50">
            <v>62000</v>
          </cell>
          <cell r="E50" t="str">
            <v>Item Pekerjaan</v>
          </cell>
          <cell r="I50" t="str">
            <v>:</v>
          </cell>
          <cell r="J50" t="str">
            <v>Pasang beton lining (K-125)</v>
          </cell>
        </row>
        <row r="52">
          <cell r="D52">
            <v>62000</v>
          </cell>
          <cell r="E52" t="str">
            <v>Uraian Tugas</v>
          </cell>
          <cell r="I52" t="str">
            <v>:</v>
          </cell>
        </row>
        <row r="54">
          <cell r="D54">
            <v>62000</v>
          </cell>
          <cell r="E54" t="str">
            <v>Kapasitas Produksi</v>
          </cell>
          <cell r="I54" t="str">
            <v>:</v>
          </cell>
          <cell r="J54">
            <v>1</v>
          </cell>
          <cell r="K54" t="str">
            <v>m3</v>
          </cell>
        </row>
        <row r="55">
          <cell r="L55" t="str">
            <v>Harga</v>
          </cell>
          <cell r="N55" t="str">
            <v>Jumlah</v>
          </cell>
        </row>
        <row r="56">
          <cell r="E56" t="str">
            <v>No.</v>
          </cell>
          <cell r="F56" t="str">
            <v>U r a i a n</v>
          </cell>
          <cell r="J56" t="str">
            <v>Satuan</v>
          </cell>
          <cell r="K56" t="str">
            <v>Q'ty</v>
          </cell>
          <cell r="L56" t="str">
            <v>Satuan</v>
          </cell>
          <cell r="N56" t="str">
            <v>Harga</v>
          </cell>
        </row>
        <row r="57">
          <cell r="L57" t="str">
            <v>(Rp.)</v>
          </cell>
          <cell r="N57" t="str">
            <v>(Rp.)</v>
          </cell>
        </row>
        <row r="58">
          <cell r="E58" t="str">
            <v>I</v>
          </cell>
          <cell r="G58" t="str">
            <v>Bahan</v>
          </cell>
        </row>
        <row r="59">
          <cell r="E59">
            <v>1</v>
          </cell>
          <cell r="G59" t="str">
            <v>Semen Portland</v>
          </cell>
          <cell r="J59" t="str">
            <v>kg</v>
          </cell>
          <cell r="K59">
            <v>325</v>
          </cell>
          <cell r="M59">
            <v>560</v>
          </cell>
          <cell r="O59">
            <v>182000</v>
          </cell>
        </row>
        <row r="60">
          <cell r="E60">
            <v>2</v>
          </cell>
          <cell r="G60" t="str">
            <v>Pasir Beton</v>
          </cell>
          <cell r="J60" t="str">
            <v>m3</v>
          </cell>
          <cell r="K60">
            <v>0.54</v>
          </cell>
          <cell r="M60">
            <v>35000</v>
          </cell>
          <cell r="O60">
            <v>18900</v>
          </cell>
        </row>
        <row r="61">
          <cell r="E61">
            <v>3</v>
          </cell>
          <cell r="G61" t="str">
            <v>Batu Pecah 3/4 cm</v>
          </cell>
          <cell r="I61" t="str">
            <v/>
          </cell>
          <cell r="J61" t="str">
            <v>m3</v>
          </cell>
          <cell r="K61">
            <v>0.82</v>
          </cell>
          <cell r="M61">
            <v>50000</v>
          </cell>
          <cell r="O61">
            <v>41000</v>
          </cell>
        </row>
        <row r="62">
          <cell r="E62" t="str">
            <v/>
          </cell>
          <cell r="J62">
            <v>0</v>
          </cell>
          <cell r="K62">
            <v>0</v>
          </cell>
          <cell r="M62">
            <v>0</v>
          </cell>
          <cell r="O62">
            <v>0</v>
          </cell>
        </row>
        <row r="63">
          <cell r="E63" t="str">
            <v/>
          </cell>
          <cell r="J63">
            <v>0</v>
          </cell>
          <cell r="K63">
            <v>0</v>
          </cell>
          <cell r="M63">
            <v>0</v>
          </cell>
          <cell r="O63">
            <v>0</v>
          </cell>
        </row>
        <row r="65">
          <cell r="E65" t="str">
            <v>II</v>
          </cell>
          <cell r="G65" t="str">
            <v>Tenaga</v>
          </cell>
        </row>
        <row r="66">
          <cell r="E66">
            <v>1</v>
          </cell>
          <cell r="G66" t="str">
            <v>Mandor</v>
          </cell>
          <cell r="J66" t="str">
            <v>OH</v>
          </cell>
          <cell r="K66">
            <v>0.3</v>
          </cell>
          <cell r="M66">
            <v>35000</v>
          </cell>
          <cell r="O66">
            <v>10500</v>
          </cell>
        </row>
        <row r="67">
          <cell r="E67">
            <v>2</v>
          </cell>
          <cell r="G67" t="str">
            <v>Kepala Tukang Batu</v>
          </cell>
          <cell r="J67" t="str">
            <v>OH</v>
          </cell>
          <cell r="K67">
            <v>0.1</v>
          </cell>
          <cell r="M67">
            <v>40000</v>
          </cell>
          <cell r="O67">
            <v>4000</v>
          </cell>
        </row>
        <row r="68">
          <cell r="E68">
            <v>3</v>
          </cell>
          <cell r="G68" t="str">
            <v>Tukang Batu</v>
          </cell>
          <cell r="J68" t="str">
            <v>OH</v>
          </cell>
          <cell r="K68">
            <v>1</v>
          </cell>
          <cell r="M68">
            <v>35000</v>
          </cell>
          <cell r="O68">
            <v>35000</v>
          </cell>
        </row>
        <row r="69">
          <cell r="E69">
            <v>4</v>
          </cell>
          <cell r="G69" t="str">
            <v>Pekerja</v>
          </cell>
          <cell r="J69" t="str">
            <v>OH</v>
          </cell>
          <cell r="K69">
            <v>6</v>
          </cell>
          <cell r="M69">
            <v>20000</v>
          </cell>
          <cell r="O69">
            <v>120000</v>
          </cell>
        </row>
        <row r="70">
          <cell r="E70" t="str">
            <v/>
          </cell>
          <cell r="J70">
            <v>0</v>
          </cell>
          <cell r="K70">
            <v>0</v>
          </cell>
          <cell r="M70">
            <v>0</v>
          </cell>
          <cell r="O70">
            <v>0</v>
          </cell>
        </row>
        <row r="73">
          <cell r="E73" t="str">
            <v>III</v>
          </cell>
          <cell r="G73" t="str">
            <v>Alat</v>
          </cell>
        </row>
        <row r="74">
          <cell r="E74">
            <v>1</v>
          </cell>
          <cell r="G74" t="str">
            <v>Molen</v>
          </cell>
          <cell r="J74" t="str">
            <v>Unit/ hari</v>
          </cell>
          <cell r="K74">
            <v>0.1</v>
          </cell>
          <cell r="M74">
            <v>97845</v>
          </cell>
          <cell r="O74">
            <v>9784.5</v>
          </cell>
        </row>
        <row r="75">
          <cell r="E75" t="str">
            <v/>
          </cell>
          <cell r="J75">
            <v>0</v>
          </cell>
          <cell r="K75">
            <v>0</v>
          </cell>
          <cell r="M75">
            <v>0</v>
          </cell>
          <cell r="O75">
            <v>0</v>
          </cell>
        </row>
        <row r="76">
          <cell r="E76" t="str">
            <v/>
          </cell>
          <cell r="J76">
            <v>0</v>
          </cell>
          <cell r="K76">
            <v>0</v>
          </cell>
          <cell r="M76">
            <v>0</v>
          </cell>
          <cell r="O76">
            <v>0</v>
          </cell>
        </row>
        <row r="77">
          <cell r="E77" t="str">
            <v/>
          </cell>
          <cell r="J77">
            <v>0</v>
          </cell>
          <cell r="K77">
            <v>0</v>
          </cell>
          <cell r="M77">
            <v>0</v>
          </cell>
          <cell r="O77">
            <v>0</v>
          </cell>
        </row>
        <row r="78">
          <cell r="E78" t="str">
            <v/>
          </cell>
          <cell r="J78">
            <v>0</v>
          </cell>
          <cell r="K78">
            <v>0</v>
          </cell>
          <cell r="M78">
            <v>0</v>
          </cell>
          <cell r="O78">
            <v>0</v>
          </cell>
        </row>
        <row r="80">
          <cell r="E80" t="str">
            <v>Sub Total</v>
          </cell>
          <cell r="O80">
            <v>421184.5</v>
          </cell>
        </row>
        <row r="81">
          <cell r="E81" t="str">
            <v>Biaya Tidak Langsung dan Laba</v>
          </cell>
          <cell r="J81">
            <v>0.1</v>
          </cell>
          <cell r="O81">
            <v>42118.45</v>
          </cell>
        </row>
        <row r="82">
          <cell r="E82" t="str">
            <v>Jumlah Harga</v>
          </cell>
          <cell r="O82">
            <v>463302.95</v>
          </cell>
        </row>
        <row r="83">
          <cell r="D83">
            <v>62005</v>
          </cell>
          <cell r="E83" t="str">
            <v>Harga Satuan Pekerjaan</v>
          </cell>
          <cell r="J83" t="str">
            <v>m3</v>
          </cell>
          <cell r="K83" t="str">
            <v/>
          </cell>
          <cell r="O83">
            <v>463302.95</v>
          </cell>
        </row>
        <row r="90">
          <cell r="E90" t="str">
            <v>Analisa Harga Satuan (Breakdown of Unit Rate)</v>
          </cell>
        </row>
        <row r="92">
          <cell r="E92" t="str">
            <v>Lokasi</v>
          </cell>
          <cell r="I92" t="str">
            <v>:</v>
          </cell>
          <cell r="J92" t="str">
            <v>Proyek PLB, Paket LCB-6 Lot-4</v>
          </cell>
        </row>
        <row r="93">
          <cell r="D93">
            <v>63000</v>
          </cell>
          <cell r="E93" t="str">
            <v>No. Item</v>
          </cell>
          <cell r="I93" t="str">
            <v>:</v>
          </cell>
          <cell r="J93" t="str">
            <v>4-1-13</v>
          </cell>
        </row>
        <row r="94">
          <cell r="D94">
            <v>63000</v>
          </cell>
          <cell r="E94" t="str">
            <v>Item Pekerjaan</v>
          </cell>
          <cell r="I94" t="str">
            <v>:</v>
          </cell>
          <cell r="J94" t="str">
            <v>Mengisi sambungan lining (joint filler)</v>
          </cell>
        </row>
        <row r="96">
          <cell r="D96">
            <v>63000</v>
          </cell>
          <cell r="E96" t="str">
            <v>Uraian Tugas</v>
          </cell>
          <cell r="I96" t="str">
            <v>:</v>
          </cell>
          <cell r="J96" t="str">
            <v>Pengisi sambungan dan pasir aspal</v>
          </cell>
        </row>
        <row r="98">
          <cell r="D98">
            <v>63000</v>
          </cell>
          <cell r="E98" t="str">
            <v>Kapasitas Produksi</v>
          </cell>
          <cell r="I98" t="str">
            <v>:</v>
          </cell>
          <cell r="J98">
            <v>1</v>
          </cell>
          <cell r="K98" t="str">
            <v>m</v>
          </cell>
          <cell r="L98">
            <v>0</v>
          </cell>
        </row>
        <row r="99">
          <cell r="L99" t="str">
            <v>Harga</v>
          </cell>
          <cell r="N99" t="str">
            <v>Jumlah</v>
          </cell>
        </row>
        <row r="100">
          <cell r="E100" t="str">
            <v>No.</v>
          </cell>
          <cell r="F100" t="str">
            <v>U r a i a n</v>
          </cell>
          <cell r="J100" t="str">
            <v>Satuan</v>
          </cell>
          <cell r="K100" t="str">
            <v>Q'ty</v>
          </cell>
          <cell r="L100" t="str">
            <v>Satuan</v>
          </cell>
          <cell r="N100" t="str">
            <v>Harga</v>
          </cell>
        </row>
        <row r="101">
          <cell r="L101" t="str">
            <v>(Rp.)</v>
          </cell>
          <cell r="N101" t="str">
            <v>(Rp.)</v>
          </cell>
        </row>
        <row r="102">
          <cell r="E102" t="str">
            <v>I</v>
          </cell>
          <cell r="G102" t="str">
            <v>Bahan</v>
          </cell>
        </row>
        <row r="103">
          <cell r="E103">
            <v>1</v>
          </cell>
          <cell r="G103" t="str">
            <v xml:space="preserve">Asphalt Joint Sealant </v>
          </cell>
          <cell r="J103" t="str">
            <v>Liter</v>
          </cell>
          <cell r="K103">
            <v>0.02</v>
          </cell>
          <cell r="M103">
            <v>30000</v>
          </cell>
          <cell r="O103">
            <v>600</v>
          </cell>
        </row>
        <row r="104">
          <cell r="E104">
            <v>2</v>
          </cell>
          <cell r="G104" t="str">
            <v>Joint Filler/ pengisi</v>
          </cell>
          <cell r="J104" t="str">
            <v>m2</v>
          </cell>
          <cell r="K104">
            <v>1.4999999999999999E-2</v>
          </cell>
          <cell r="M104">
            <v>75000</v>
          </cell>
          <cell r="O104">
            <v>1125</v>
          </cell>
        </row>
        <row r="105">
          <cell r="E105" t="str">
            <v/>
          </cell>
          <cell r="I105" t="str">
            <v/>
          </cell>
          <cell r="J105">
            <v>0</v>
          </cell>
          <cell r="K105">
            <v>0</v>
          </cell>
          <cell r="M105">
            <v>0</v>
          </cell>
          <cell r="O105">
            <v>0</v>
          </cell>
        </row>
        <row r="106">
          <cell r="E106" t="str">
            <v/>
          </cell>
          <cell r="J106">
            <v>0</v>
          </cell>
          <cell r="K106">
            <v>0</v>
          </cell>
          <cell r="M106">
            <v>0</v>
          </cell>
          <cell r="O106">
            <v>0</v>
          </cell>
        </row>
        <row r="107">
          <cell r="E107" t="str">
            <v/>
          </cell>
          <cell r="J107">
            <v>0</v>
          </cell>
          <cell r="K107">
            <v>0</v>
          </cell>
          <cell r="M107">
            <v>0</v>
          </cell>
          <cell r="O107">
            <v>0</v>
          </cell>
        </row>
        <row r="109">
          <cell r="E109" t="str">
            <v>II</v>
          </cell>
          <cell r="G109" t="str">
            <v>Tenaga</v>
          </cell>
        </row>
        <row r="110">
          <cell r="E110">
            <v>1</v>
          </cell>
          <cell r="G110" t="str">
            <v>Mandor</v>
          </cell>
          <cell r="J110" t="str">
            <v>OH</v>
          </cell>
          <cell r="K110">
            <v>5.7000000000000002E-3</v>
          </cell>
          <cell r="M110">
            <v>35000</v>
          </cell>
          <cell r="O110">
            <v>199.5</v>
          </cell>
        </row>
        <row r="111">
          <cell r="E111">
            <v>2</v>
          </cell>
          <cell r="G111" t="str">
            <v>Pekerja Terlatih</v>
          </cell>
          <cell r="J111" t="str">
            <v>OH</v>
          </cell>
          <cell r="K111">
            <v>5.7099999999999998E-2</v>
          </cell>
          <cell r="M111">
            <v>25000</v>
          </cell>
          <cell r="O111">
            <v>1427.5</v>
          </cell>
        </row>
        <row r="112">
          <cell r="E112">
            <v>3</v>
          </cell>
          <cell r="G112" t="str">
            <v>Pekerja</v>
          </cell>
          <cell r="J112" t="str">
            <v>OH</v>
          </cell>
          <cell r="K112">
            <v>0.57140000000000002</v>
          </cell>
          <cell r="M112">
            <v>20000</v>
          </cell>
          <cell r="O112">
            <v>11428</v>
          </cell>
        </row>
        <row r="113">
          <cell r="E113" t="str">
            <v/>
          </cell>
          <cell r="J113">
            <v>0</v>
          </cell>
          <cell r="K113">
            <v>0</v>
          </cell>
          <cell r="M113">
            <v>0</v>
          </cell>
          <cell r="O113">
            <v>0</v>
          </cell>
        </row>
        <row r="114">
          <cell r="E114" t="str">
            <v/>
          </cell>
          <cell r="J114">
            <v>0</v>
          </cell>
          <cell r="K114">
            <v>0</v>
          </cell>
          <cell r="M114">
            <v>0</v>
          </cell>
          <cell r="O114">
            <v>0</v>
          </cell>
        </row>
        <row r="117">
          <cell r="E117" t="str">
            <v>III</v>
          </cell>
          <cell r="G117" t="str">
            <v>Alat</v>
          </cell>
        </row>
        <row r="118">
          <cell r="E118">
            <v>1</v>
          </cell>
          <cell r="G118" t="str">
            <v>Lain-Lain</v>
          </cell>
          <cell r="J118" t="str">
            <v>ls</v>
          </cell>
          <cell r="K118">
            <v>1</v>
          </cell>
          <cell r="M118">
            <v>250</v>
          </cell>
          <cell r="O118">
            <v>250</v>
          </cell>
        </row>
        <row r="119">
          <cell r="E119" t="str">
            <v/>
          </cell>
          <cell r="J119">
            <v>0</v>
          </cell>
          <cell r="K119">
            <v>0</v>
          </cell>
          <cell r="M119">
            <v>0</v>
          </cell>
          <cell r="O119">
            <v>0</v>
          </cell>
        </row>
        <row r="120">
          <cell r="E120" t="str">
            <v/>
          </cell>
          <cell r="J120">
            <v>0</v>
          </cell>
          <cell r="K120">
            <v>0</v>
          </cell>
          <cell r="M120">
            <v>0</v>
          </cell>
          <cell r="O120">
            <v>0</v>
          </cell>
        </row>
        <row r="121">
          <cell r="E121" t="str">
            <v/>
          </cell>
          <cell r="J121">
            <v>0</v>
          </cell>
          <cell r="K121">
            <v>0</v>
          </cell>
          <cell r="M121">
            <v>0</v>
          </cell>
          <cell r="O121">
            <v>0</v>
          </cell>
        </row>
        <row r="122">
          <cell r="E122" t="str">
            <v/>
          </cell>
          <cell r="J122">
            <v>0</v>
          </cell>
          <cell r="K122">
            <v>0</v>
          </cell>
          <cell r="M122">
            <v>0</v>
          </cell>
          <cell r="O122">
            <v>0</v>
          </cell>
        </row>
        <row r="124">
          <cell r="E124" t="str">
            <v>Sub Total</v>
          </cell>
          <cell r="O124">
            <v>15030</v>
          </cell>
        </row>
        <row r="125">
          <cell r="E125" t="str">
            <v>Biaya Tidak Langsung dan Laba</v>
          </cell>
          <cell r="J125">
            <v>0.1</v>
          </cell>
          <cell r="O125">
            <v>1503</v>
          </cell>
        </row>
        <row r="126">
          <cell r="E126" t="str">
            <v>Jumlah Harga</v>
          </cell>
          <cell r="O126">
            <v>16533</v>
          </cell>
        </row>
        <row r="127">
          <cell r="D127">
            <v>63005</v>
          </cell>
          <cell r="E127" t="str">
            <v>Harga Satuan Pekerjaan</v>
          </cell>
          <cell r="J127" t="str">
            <v>m</v>
          </cell>
          <cell r="K127" t="str">
            <v/>
          </cell>
          <cell r="O127">
            <v>16533</v>
          </cell>
        </row>
        <row r="134">
          <cell r="E134" t="str">
            <v>Analisa Harga Satuan (Breakdown of Unit Rate)</v>
          </cell>
        </row>
        <row r="136">
          <cell r="E136" t="str">
            <v>Lokasi</v>
          </cell>
          <cell r="I136" t="str">
            <v>:</v>
          </cell>
          <cell r="J136" t="str">
            <v>Proyek PLB, Paket LCB-6 Lot-4</v>
          </cell>
        </row>
        <row r="137">
          <cell r="D137">
            <v>64000</v>
          </cell>
          <cell r="E137" t="str">
            <v>No. Item</v>
          </cell>
          <cell r="I137" t="str">
            <v>:</v>
          </cell>
          <cell r="J137" t="str">
            <v>5-5</v>
          </cell>
        </row>
        <row r="138">
          <cell r="D138">
            <v>64000</v>
          </cell>
          <cell r="E138" t="str">
            <v>Item Pekerjaan</v>
          </cell>
          <cell r="I138" t="str">
            <v>:</v>
          </cell>
          <cell r="J138" t="str">
            <v>pancang kayu dia 10cm</v>
          </cell>
        </row>
        <row r="140">
          <cell r="D140">
            <v>64000</v>
          </cell>
          <cell r="E140" t="str">
            <v>Uraian Tugas</v>
          </cell>
          <cell r="I140" t="str">
            <v>:</v>
          </cell>
        </row>
        <row r="142">
          <cell r="D142">
            <v>64000</v>
          </cell>
          <cell r="E142" t="str">
            <v>Kapasitas Produksi</v>
          </cell>
          <cell r="I142" t="str">
            <v>:</v>
          </cell>
          <cell r="J142">
            <v>1</v>
          </cell>
          <cell r="K142" t="str">
            <v>Nos</v>
          </cell>
          <cell r="L142">
            <v>0</v>
          </cell>
        </row>
        <row r="143">
          <cell r="L143" t="str">
            <v>Harga</v>
          </cell>
          <cell r="N143" t="str">
            <v>Jumlah</v>
          </cell>
        </row>
        <row r="144">
          <cell r="E144" t="str">
            <v>No.</v>
          </cell>
          <cell r="F144" t="str">
            <v>U r a i a n</v>
          </cell>
          <cell r="J144" t="str">
            <v>Satuan</v>
          </cell>
          <cell r="K144" t="str">
            <v>Q'ty</v>
          </cell>
          <cell r="L144" t="str">
            <v>Satuan</v>
          </cell>
          <cell r="N144" t="str">
            <v>Harga</v>
          </cell>
        </row>
        <row r="145">
          <cell r="L145" t="str">
            <v>(Rp.)</v>
          </cell>
          <cell r="N145" t="str">
            <v>(Rp.)</v>
          </cell>
        </row>
        <row r="146">
          <cell r="E146" t="str">
            <v>I</v>
          </cell>
          <cell r="G146" t="str">
            <v>Bahan</v>
          </cell>
        </row>
        <row r="147">
          <cell r="E147">
            <v>1</v>
          </cell>
          <cell r="G147" t="str">
            <v>Pohon utk pancang d. 10 cm</v>
          </cell>
          <cell r="J147" t="str">
            <v>batang</v>
          </cell>
          <cell r="K147">
            <v>1</v>
          </cell>
          <cell r="M147">
            <v>20000</v>
          </cell>
          <cell r="O147">
            <v>20000</v>
          </cell>
        </row>
        <row r="148">
          <cell r="E148" t="str">
            <v/>
          </cell>
          <cell r="J148">
            <v>0</v>
          </cell>
          <cell r="K148">
            <v>0</v>
          </cell>
          <cell r="M148">
            <v>0</v>
          </cell>
          <cell r="O148">
            <v>0</v>
          </cell>
        </row>
        <row r="149">
          <cell r="E149" t="str">
            <v/>
          </cell>
          <cell r="I149" t="str">
            <v/>
          </cell>
          <cell r="J149">
            <v>0</v>
          </cell>
          <cell r="K149">
            <v>0</v>
          </cell>
          <cell r="M149">
            <v>0</v>
          </cell>
          <cell r="O149">
            <v>0</v>
          </cell>
        </row>
        <row r="150">
          <cell r="E150" t="str">
            <v/>
          </cell>
          <cell r="J150">
            <v>0</v>
          </cell>
          <cell r="K150">
            <v>0</v>
          </cell>
          <cell r="M150">
            <v>0</v>
          </cell>
          <cell r="O150">
            <v>0</v>
          </cell>
        </row>
        <row r="151">
          <cell r="E151" t="str">
            <v/>
          </cell>
          <cell r="J151">
            <v>0</v>
          </cell>
          <cell r="K151">
            <v>0</v>
          </cell>
          <cell r="M151">
            <v>0</v>
          </cell>
          <cell r="O151">
            <v>0</v>
          </cell>
        </row>
        <row r="153">
          <cell r="E153" t="str">
            <v>II</v>
          </cell>
          <cell r="G153" t="str">
            <v>Tenaga</v>
          </cell>
        </row>
        <row r="154">
          <cell r="E154">
            <v>1</v>
          </cell>
          <cell r="G154" t="str">
            <v>Mandor</v>
          </cell>
          <cell r="J154" t="str">
            <v>OH</v>
          </cell>
          <cell r="K154">
            <v>4.2999999999999997E-2</v>
          </cell>
          <cell r="M154">
            <v>35000</v>
          </cell>
          <cell r="O154">
            <v>1505</v>
          </cell>
        </row>
        <row r="155">
          <cell r="E155">
            <v>2</v>
          </cell>
          <cell r="G155" t="str">
            <v>Kepala Tukang Kayu</v>
          </cell>
          <cell r="J155" t="str">
            <v>OH</v>
          </cell>
          <cell r="K155">
            <v>4.0000000000000001E-3</v>
          </cell>
          <cell r="M155">
            <v>40000</v>
          </cell>
          <cell r="O155">
            <v>160</v>
          </cell>
        </row>
        <row r="156">
          <cell r="E156">
            <v>3</v>
          </cell>
          <cell r="G156" t="str">
            <v>Tukang Kayu</v>
          </cell>
          <cell r="J156" t="str">
            <v>OH</v>
          </cell>
          <cell r="K156">
            <v>0.04</v>
          </cell>
          <cell r="M156">
            <v>35000</v>
          </cell>
          <cell r="O156">
            <v>1400</v>
          </cell>
        </row>
        <row r="157">
          <cell r="E157">
            <v>4</v>
          </cell>
          <cell r="G157" t="str">
            <v>Pekerja</v>
          </cell>
          <cell r="J157" t="str">
            <v>OH</v>
          </cell>
          <cell r="K157">
            <v>0.25</v>
          </cell>
          <cell r="M157">
            <v>20000</v>
          </cell>
          <cell r="O157">
            <v>5000</v>
          </cell>
        </row>
        <row r="158">
          <cell r="E158" t="str">
            <v/>
          </cell>
          <cell r="J158">
            <v>0</v>
          </cell>
          <cell r="K158">
            <v>0</v>
          </cell>
          <cell r="M158">
            <v>0</v>
          </cell>
          <cell r="O158">
            <v>0</v>
          </cell>
        </row>
        <row r="161">
          <cell r="E161" t="str">
            <v>III</v>
          </cell>
          <cell r="G161" t="str">
            <v>Alat</v>
          </cell>
        </row>
        <row r="162">
          <cell r="E162" t="str">
            <v/>
          </cell>
          <cell r="M162">
            <v>0</v>
          </cell>
          <cell r="O162">
            <v>0</v>
          </cell>
        </row>
        <row r="163">
          <cell r="E163" t="str">
            <v/>
          </cell>
          <cell r="J163">
            <v>0</v>
          </cell>
          <cell r="K163">
            <v>0</v>
          </cell>
          <cell r="M163">
            <v>0</v>
          </cell>
          <cell r="O163">
            <v>0</v>
          </cell>
        </row>
        <row r="164">
          <cell r="E164" t="str">
            <v/>
          </cell>
          <cell r="J164">
            <v>0</v>
          </cell>
          <cell r="K164">
            <v>0</v>
          </cell>
          <cell r="M164">
            <v>0</v>
          </cell>
          <cell r="O164">
            <v>0</v>
          </cell>
        </row>
        <row r="165">
          <cell r="E165" t="str">
            <v/>
          </cell>
          <cell r="J165">
            <v>0</v>
          </cell>
          <cell r="K165">
            <v>0</v>
          </cell>
          <cell r="M165">
            <v>0</v>
          </cell>
          <cell r="O165">
            <v>0</v>
          </cell>
        </row>
        <row r="166">
          <cell r="E166" t="str">
            <v/>
          </cell>
          <cell r="J166">
            <v>0</v>
          </cell>
          <cell r="K166">
            <v>0</v>
          </cell>
          <cell r="M166">
            <v>0</v>
          </cell>
          <cell r="O166">
            <v>0</v>
          </cell>
        </row>
        <row r="168">
          <cell r="E168" t="str">
            <v>Sub Total</v>
          </cell>
          <cell r="O168">
            <v>28065</v>
          </cell>
        </row>
        <row r="169">
          <cell r="E169" t="str">
            <v>Biaya Tidak Langsung dan Laba</v>
          </cell>
          <cell r="J169">
            <v>0.1</v>
          </cell>
          <cell r="O169">
            <v>2806.5</v>
          </cell>
        </row>
        <row r="170">
          <cell r="E170" t="str">
            <v>Jumlah Harga</v>
          </cell>
          <cell r="O170">
            <v>30871.5</v>
          </cell>
        </row>
        <row r="171">
          <cell r="D171">
            <v>64005</v>
          </cell>
          <cell r="E171" t="str">
            <v>Harga Satuan Pekerjaan</v>
          </cell>
          <cell r="J171" t="str">
            <v>Nos</v>
          </cell>
          <cell r="K171" t="str">
            <v/>
          </cell>
          <cell r="O171">
            <v>30871.5</v>
          </cell>
        </row>
        <row r="178">
          <cell r="E178" t="str">
            <v>Analisa Harga Satuan (Breakdown of Unit Rate)</v>
          </cell>
        </row>
        <row r="180">
          <cell r="E180" t="str">
            <v>Lokasi</v>
          </cell>
          <cell r="I180" t="str">
            <v>:</v>
          </cell>
          <cell r="J180" t="str">
            <v>Proyek PLB, Paket LCB-6 Lot-4</v>
          </cell>
        </row>
        <row r="181">
          <cell r="D181">
            <v>65000</v>
          </cell>
          <cell r="E181" t="str">
            <v>No. Item</v>
          </cell>
          <cell r="I181" t="str">
            <v>:</v>
          </cell>
          <cell r="J181" t="str">
            <v>5-6</v>
          </cell>
          <cell r="K181" t="str">
            <v>, I.3.1, VI.1.2</v>
          </cell>
        </row>
        <row r="182">
          <cell r="D182">
            <v>65000</v>
          </cell>
          <cell r="E182" t="str">
            <v>Item Pekerjaan</v>
          </cell>
          <cell r="I182" t="str">
            <v>:</v>
          </cell>
          <cell r="J182" t="str">
            <v>Timbunan dengan Pasir Urug</v>
          </cell>
        </row>
        <row r="184">
          <cell r="D184">
            <v>65000</v>
          </cell>
          <cell r="E184" t="str">
            <v>Uraian Tugas</v>
          </cell>
          <cell r="I184" t="str">
            <v>:</v>
          </cell>
        </row>
        <row r="186">
          <cell r="D186">
            <v>65000</v>
          </cell>
          <cell r="E186" t="str">
            <v>Kapasitas Produksi</v>
          </cell>
          <cell r="I186" t="str">
            <v>:</v>
          </cell>
          <cell r="J186">
            <v>1</v>
          </cell>
          <cell r="K186" t="str">
            <v>m3</v>
          </cell>
        </row>
        <row r="187">
          <cell r="L187" t="str">
            <v>Harga</v>
          </cell>
          <cell r="N187" t="str">
            <v>Jumlah</v>
          </cell>
        </row>
        <row r="188">
          <cell r="E188" t="str">
            <v>No.</v>
          </cell>
          <cell r="F188" t="str">
            <v>U r a i a n</v>
          </cell>
          <cell r="J188" t="str">
            <v>Satuan</v>
          </cell>
          <cell r="K188" t="str">
            <v>Q'ty</v>
          </cell>
          <cell r="L188" t="str">
            <v>Satuan</v>
          </cell>
          <cell r="N188" t="str">
            <v>Harga</v>
          </cell>
        </row>
        <row r="189">
          <cell r="L189" t="str">
            <v>(Rp.)</v>
          </cell>
          <cell r="N189" t="str">
            <v>(Rp.)</v>
          </cell>
        </row>
        <row r="190">
          <cell r="E190" t="str">
            <v>I</v>
          </cell>
          <cell r="G190" t="str">
            <v>Bahan</v>
          </cell>
        </row>
        <row r="191">
          <cell r="E191">
            <v>1</v>
          </cell>
          <cell r="G191" t="str">
            <v>Pasir Urug</v>
          </cell>
          <cell r="J191" t="str">
            <v>m3</v>
          </cell>
          <cell r="K191">
            <v>1.2</v>
          </cell>
          <cell r="M191">
            <v>30000</v>
          </cell>
          <cell r="O191">
            <v>36000</v>
          </cell>
        </row>
        <row r="192">
          <cell r="E192" t="str">
            <v/>
          </cell>
          <cell r="J192">
            <v>0</v>
          </cell>
          <cell r="K192">
            <v>0</v>
          </cell>
          <cell r="M192">
            <v>0</v>
          </cell>
          <cell r="O192">
            <v>0</v>
          </cell>
        </row>
        <row r="193">
          <cell r="E193" t="str">
            <v/>
          </cell>
          <cell r="I193" t="str">
            <v/>
          </cell>
          <cell r="J193">
            <v>0</v>
          </cell>
          <cell r="K193">
            <v>0</v>
          </cell>
          <cell r="M193">
            <v>0</v>
          </cell>
          <cell r="O193">
            <v>0</v>
          </cell>
        </row>
        <row r="194">
          <cell r="E194" t="str">
            <v/>
          </cell>
          <cell r="J194">
            <v>0</v>
          </cell>
          <cell r="K194">
            <v>0</v>
          </cell>
          <cell r="M194">
            <v>0</v>
          </cell>
          <cell r="O194">
            <v>0</v>
          </cell>
        </row>
        <row r="195">
          <cell r="E195" t="str">
            <v/>
          </cell>
          <cell r="J195">
            <v>0</v>
          </cell>
          <cell r="K195">
            <v>0</v>
          </cell>
          <cell r="M195">
            <v>0</v>
          </cell>
          <cell r="O195">
            <v>0</v>
          </cell>
        </row>
        <row r="197">
          <cell r="E197" t="str">
            <v>II</v>
          </cell>
          <cell r="G197" t="str">
            <v>Tenaga</v>
          </cell>
        </row>
        <row r="198">
          <cell r="E198">
            <v>1</v>
          </cell>
          <cell r="G198" t="str">
            <v>Mandor</v>
          </cell>
          <cell r="J198" t="str">
            <v>OH</v>
          </cell>
          <cell r="K198">
            <v>0.01</v>
          </cell>
          <cell r="M198">
            <v>35000</v>
          </cell>
          <cell r="O198">
            <v>350</v>
          </cell>
        </row>
        <row r="199">
          <cell r="E199">
            <v>2</v>
          </cell>
          <cell r="G199" t="str">
            <v>Pekerja</v>
          </cell>
          <cell r="J199" t="str">
            <v>OH</v>
          </cell>
          <cell r="K199">
            <v>0.3</v>
          </cell>
          <cell r="M199">
            <v>20000</v>
          </cell>
          <cell r="O199">
            <v>6000</v>
          </cell>
        </row>
        <row r="200">
          <cell r="E200" t="str">
            <v/>
          </cell>
          <cell r="J200">
            <v>0</v>
          </cell>
          <cell r="K200">
            <v>0</v>
          </cell>
          <cell r="M200">
            <v>0</v>
          </cell>
          <cell r="O200">
            <v>0</v>
          </cell>
        </row>
        <row r="201">
          <cell r="E201" t="str">
            <v/>
          </cell>
          <cell r="J201">
            <v>0</v>
          </cell>
          <cell r="K201">
            <v>0</v>
          </cell>
          <cell r="M201">
            <v>0</v>
          </cell>
          <cell r="O201">
            <v>0</v>
          </cell>
        </row>
        <row r="202">
          <cell r="E202" t="str">
            <v/>
          </cell>
          <cell r="J202">
            <v>0</v>
          </cell>
          <cell r="K202">
            <v>0</v>
          </cell>
          <cell r="M202">
            <v>0</v>
          </cell>
          <cell r="O202">
            <v>0</v>
          </cell>
        </row>
        <row r="205">
          <cell r="E205" t="str">
            <v>III</v>
          </cell>
          <cell r="G205" t="str">
            <v>Alat</v>
          </cell>
        </row>
        <row r="206">
          <cell r="E206" t="str">
            <v/>
          </cell>
          <cell r="M206">
            <v>0</v>
          </cell>
          <cell r="O206">
            <v>0</v>
          </cell>
        </row>
        <row r="207">
          <cell r="E207" t="str">
            <v/>
          </cell>
          <cell r="J207">
            <v>0</v>
          </cell>
          <cell r="K207">
            <v>0</v>
          </cell>
          <cell r="M207">
            <v>0</v>
          </cell>
          <cell r="O207">
            <v>0</v>
          </cell>
        </row>
        <row r="208">
          <cell r="E208" t="str">
            <v/>
          </cell>
          <cell r="J208">
            <v>0</v>
          </cell>
          <cell r="K208">
            <v>0</v>
          </cell>
          <cell r="M208">
            <v>0</v>
          </cell>
          <cell r="O208">
            <v>0</v>
          </cell>
        </row>
        <row r="209">
          <cell r="E209" t="str">
            <v/>
          </cell>
          <cell r="J209">
            <v>0</v>
          </cell>
          <cell r="K209">
            <v>0</v>
          </cell>
          <cell r="M209">
            <v>0</v>
          </cell>
          <cell r="O209">
            <v>0</v>
          </cell>
        </row>
        <row r="210">
          <cell r="E210" t="str">
            <v/>
          </cell>
          <cell r="J210">
            <v>0</v>
          </cell>
          <cell r="K210">
            <v>0</v>
          </cell>
          <cell r="M210">
            <v>0</v>
          </cell>
          <cell r="O210">
            <v>0</v>
          </cell>
        </row>
        <row r="212">
          <cell r="E212" t="str">
            <v>Sub Total</v>
          </cell>
          <cell r="O212">
            <v>42350</v>
          </cell>
        </row>
        <row r="213">
          <cell r="E213" t="str">
            <v>Biaya Tidak Langsung dan Laba</v>
          </cell>
          <cell r="J213">
            <v>0.1</v>
          </cell>
          <cell r="O213">
            <v>4235</v>
          </cell>
        </row>
        <row r="214">
          <cell r="E214" t="str">
            <v>Jumlah Harga</v>
          </cell>
          <cell r="O214">
            <v>46585</v>
          </cell>
        </row>
        <row r="215">
          <cell r="D215">
            <v>65005</v>
          </cell>
          <cell r="E215" t="str">
            <v>Harga Satuan Pekerjaan</v>
          </cell>
          <cell r="J215" t="str">
            <v>m3</v>
          </cell>
          <cell r="K215" t="str">
            <v/>
          </cell>
          <cell r="O215">
            <v>46585</v>
          </cell>
        </row>
        <row r="222">
          <cell r="E222" t="str">
            <v>Analisa Harga Satuan (Breakdown of Unit Rate)</v>
          </cell>
        </row>
        <row r="224">
          <cell r="E224" t="str">
            <v>Lokasi</v>
          </cell>
          <cell r="I224" t="str">
            <v>:</v>
          </cell>
          <cell r="J224" t="str">
            <v>Proyek PLB, Paket LCB-6 Lot-4</v>
          </cell>
        </row>
        <row r="225">
          <cell r="D225">
            <v>66000</v>
          </cell>
          <cell r="E225" t="str">
            <v>No. Item</v>
          </cell>
          <cell r="I225" t="str">
            <v>:</v>
          </cell>
          <cell r="J225" t="str">
            <v>5-7</v>
          </cell>
          <cell r="K225" t="str">
            <v>, 6-2-2</v>
          </cell>
        </row>
        <row r="226">
          <cell r="D226">
            <v>66000</v>
          </cell>
          <cell r="E226" t="str">
            <v>Item Pekerjaan</v>
          </cell>
          <cell r="I226" t="str">
            <v>:</v>
          </cell>
          <cell r="J226" t="str">
            <v>Lantai kerja</v>
          </cell>
          <cell r="K226" t="str">
            <v>(Beton tipe B-1)</v>
          </cell>
        </row>
        <row r="228">
          <cell r="D228">
            <v>66000</v>
          </cell>
          <cell r="E228" t="str">
            <v>Uraian Tugas</v>
          </cell>
          <cell r="I228" t="str">
            <v>:</v>
          </cell>
        </row>
        <row r="230">
          <cell r="D230">
            <v>66000</v>
          </cell>
          <cell r="E230" t="str">
            <v>Kapasitas Produksi</v>
          </cell>
          <cell r="I230" t="str">
            <v>:</v>
          </cell>
          <cell r="J230">
            <v>1</v>
          </cell>
          <cell r="K230" t="str">
            <v>m3</v>
          </cell>
        </row>
        <row r="231">
          <cell r="L231" t="str">
            <v>Harga</v>
          </cell>
          <cell r="N231" t="str">
            <v>Jumlah</v>
          </cell>
        </row>
        <row r="232">
          <cell r="E232" t="str">
            <v>No.</v>
          </cell>
          <cell r="F232" t="str">
            <v>U r a i a n</v>
          </cell>
          <cell r="J232" t="str">
            <v>Satuan</v>
          </cell>
          <cell r="K232" t="str">
            <v>Q'ty</v>
          </cell>
          <cell r="L232" t="str">
            <v>Satuan</v>
          </cell>
          <cell r="N232" t="str">
            <v>Harga</v>
          </cell>
        </row>
        <row r="233">
          <cell r="L233" t="str">
            <v>(Rp.)</v>
          </cell>
          <cell r="N233" t="str">
            <v>(Rp.)</v>
          </cell>
        </row>
        <row r="234">
          <cell r="E234" t="str">
            <v>I</v>
          </cell>
          <cell r="G234" t="str">
            <v>Bahan</v>
          </cell>
        </row>
        <row r="235">
          <cell r="E235">
            <v>1</v>
          </cell>
          <cell r="G235" t="str">
            <v>Semen Portland</v>
          </cell>
          <cell r="J235" t="str">
            <v>kg</v>
          </cell>
          <cell r="K235">
            <v>325</v>
          </cell>
          <cell r="M235">
            <v>560</v>
          </cell>
          <cell r="O235">
            <v>182000</v>
          </cell>
        </row>
        <row r="236">
          <cell r="E236">
            <v>2</v>
          </cell>
          <cell r="G236" t="str">
            <v>Pasir Beton</v>
          </cell>
          <cell r="J236" t="str">
            <v>m3</v>
          </cell>
          <cell r="K236">
            <v>0.54</v>
          </cell>
          <cell r="M236">
            <v>35000</v>
          </cell>
          <cell r="O236">
            <v>18900</v>
          </cell>
        </row>
        <row r="237">
          <cell r="E237">
            <v>3</v>
          </cell>
          <cell r="G237" t="str">
            <v>Batu Pecah 3/4 cm</v>
          </cell>
          <cell r="I237" t="str">
            <v/>
          </cell>
          <cell r="J237" t="str">
            <v>m3</v>
          </cell>
          <cell r="K237">
            <v>0.82</v>
          </cell>
          <cell r="M237">
            <v>50000</v>
          </cell>
          <cell r="O237">
            <v>41000</v>
          </cell>
        </row>
        <row r="238">
          <cell r="E238" t="str">
            <v/>
          </cell>
          <cell r="J238">
            <v>0</v>
          </cell>
          <cell r="K238">
            <v>0</v>
          </cell>
          <cell r="M238">
            <v>0</v>
          </cell>
          <cell r="O238">
            <v>0</v>
          </cell>
        </row>
        <row r="239">
          <cell r="E239" t="str">
            <v/>
          </cell>
          <cell r="J239">
            <v>0</v>
          </cell>
          <cell r="K239">
            <v>0</v>
          </cell>
          <cell r="M239">
            <v>0</v>
          </cell>
          <cell r="O239">
            <v>0</v>
          </cell>
        </row>
        <row r="241">
          <cell r="E241" t="str">
            <v>II</v>
          </cell>
          <cell r="G241" t="str">
            <v>Tenaga</v>
          </cell>
        </row>
        <row r="242">
          <cell r="E242">
            <v>1</v>
          </cell>
          <cell r="G242" t="str">
            <v>Mandor</v>
          </cell>
          <cell r="J242" t="str">
            <v>OH</v>
          </cell>
          <cell r="K242">
            <v>0.3</v>
          </cell>
          <cell r="M242">
            <v>35000</v>
          </cell>
          <cell r="O242">
            <v>10500</v>
          </cell>
        </row>
        <row r="243">
          <cell r="E243">
            <v>2</v>
          </cell>
          <cell r="G243" t="str">
            <v>Kepala Tukang Batu</v>
          </cell>
          <cell r="J243" t="str">
            <v>OH</v>
          </cell>
          <cell r="K243">
            <v>0.1</v>
          </cell>
          <cell r="M243">
            <v>40000</v>
          </cell>
          <cell r="O243">
            <v>4000</v>
          </cell>
        </row>
        <row r="244">
          <cell r="E244">
            <v>3</v>
          </cell>
          <cell r="G244" t="str">
            <v>Tukang Batu</v>
          </cell>
          <cell r="J244" t="str">
            <v>OH</v>
          </cell>
          <cell r="K244">
            <v>1</v>
          </cell>
          <cell r="M244">
            <v>35000</v>
          </cell>
          <cell r="O244">
            <v>35000</v>
          </cell>
        </row>
        <row r="245">
          <cell r="E245">
            <v>4</v>
          </cell>
          <cell r="G245" t="str">
            <v>Pekerja</v>
          </cell>
          <cell r="J245" t="str">
            <v>OH</v>
          </cell>
          <cell r="K245">
            <v>6</v>
          </cell>
          <cell r="M245">
            <v>20000</v>
          </cell>
          <cell r="O245">
            <v>120000</v>
          </cell>
        </row>
        <row r="246">
          <cell r="E246" t="str">
            <v/>
          </cell>
          <cell r="J246">
            <v>0</v>
          </cell>
          <cell r="K246">
            <v>0</v>
          </cell>
          <cell r="M246">
            <v>0</v>
          </cell>
          <cell r="O246">
            <v>0</v>
          </cell>
        </row>
        <row r="249">
          <cell r="E249" t="str">
            <v>III</v>
          </cell>
          <cell r="G249" t="str">
            <v>Alat</v>
          </cell>
        </row>
        <row r="250">
          <cell r="E250">
            <v>1</v>
          </cell>
          <cell r="G250" t="str">
            <v>Molen</v>
          </cell>
          <cell r="J250" t="str">
            <v>Unit/ hari</v>
          </cell>
          <cell r="K250">
            <v>0.4</v>
          </cell>
          <cell r="M250">
            <v>97845</v>
          </cell>
          <cell r="O250">
            <v>39138</v>
          </cell>
        </row>
        <row r="251">
          <cell r="E251" t="str">
            <v/>
          </cell>
          <cell r="J251">
            <v>0</v>
          </cell>
          <cell r="K251">
            <v>0</v>
          </cell>
          <cell r="M251">
            <v>0</v>
          </cell>
          <cell r="O251">
            <v>0</v>
          </cell>
        </row>
        <row r="252">
          <cell r="E252" t="str">
            <v/>
          </cell>
          <cell r="J252">
            <v>0</v>
          </cell>
          <cell r="K252">
            <v>0</v>
          </cell>
          <cell r="M252">
            <v>0</v>
          </cell>
          <cell r="O252">
            <v>0</v>
          </cell>
        </row>
        <row r="253">
          <cell r="E253" t="str">
            <v/>
          </cell>
          <cell r="J253">
            <v>0</v>
          </cell>
          <cell r="K253">
            <v>0</v>
          </cell>
          <cell r="M253">
            <v>0</v>
          </cell>
          <cell r="O253">
            <v>0</v>
          </cell>
        </row>
        <row r="254">
          <cell r="E254" t="str">
            <v/>
          </cell>
          <cell r="J254">
            <v>0</v>
          </cell>
          <cell r="K254">
            <v>0</v>
          </cell>
          <cell r="M254">
            <v>0</v>
          </cell>
          <cell r="O254">
            <v>0</v>
          </cell>
        </row>
        <row r="256">
          <cell r="E256" t="str">
            <v>Sub Total</v>
          </cell>
          <cell r="O256">
            <v>450538</v>
          </cell>
        </row>
        <row r="257">
          <cell r="E257" t="str">
            <v>Biaya Tidak Langsung dan Laba</v>
          </cell>
          <cell r="J257">
            <v>0.1</v>
          </cell>
          <cell r="O257">
            <v>45053.8</v>
          </cell>
        </row>
        <row r="258">
          <cell r="E258" t="str">
            <v>Jumlah Harga</v>
          </cell>
          <cell r="O258">
            <v>495591.8</v>
          </cell>
        </row>
        <row r="259">
          <cell r="D259">
            <v>66005</v>
          </cell>
          <cell r="E259" t="str">
            <v>Harga Satuan Pekerjaan</v>
          </cell>
          <cell r="J259" t="str">
            <v>m3</v>
          </cell>
          <cell r="K259" t="str">
            <v/>
          </cell>
          <cell r="O259">
            <v>495591.8</v>
          </cell>
        </row>
        <row r="266">
          <cell r="E266" t="str">
            <v>Analisa Harga Satuan (Breakdown of Unit Rate)</v>
          </cell>
        </row>
        <row r="268">
          <cell r="E268" t="str">
            <v>Lokasi</v>
          </cell>
          <cell r="I268" t="str">
            <v>:</v>
          </cell>
          <cell r="J268" t="str">
            <v>Proyek PLB, Paket LCB-6 Lot-4</v>
          </cell>
        </row>
        <row r="269">
          <cell r="D269">
            <v>67000</v>
          </cell>
          <cell r="E269" t="str">
            <v>No. Item</v>
          </cell>
          <cell r="I269" t="str">
            <v>:</v>
          </cell>
          <cell r="J269" t="str">
            <v>5-8</v>
          </cell>
          <cell r="K269" t="str">
            <v>, 4-1-14, 6-2-3, I.3.2</v>
          </cell>
        </row>
        <row r="270">
          <cell r="D270">
            <v>67000</v>
          </cell>
          <cell r="E270" t="str">
            <v>Item Pekerjaan</v>
          </cell>
          <cell r="I270" t="str">
            <v>:</v>
          </cell>
          <cell r="J270" t="str">
            <v>Pasangan batu kali dengan campuran 1:4</v>
          </cell>
        </row>
        <row r="272">
          <cell r="D272">
            <v>67000</v>
          </cell>
          <cell r="E272" t="str">
            <v>Uraian Tugas</v>
          </cell>
          <cell r="I272" t="str">
            <v>:</v>
          </cell>
        </row>
        <row r="274">
          <cell r="D274">
            <v>67000</v>
          </cell>
          <cell r="E274" t="str">
            <v>Kapasitas Produksi</v>
          </cell>
          <cell r="I274" t="str">
            <v>:</v>
          </cell>
          <cell r="J274">
            <v>1</v>
          </cell>
          <cell r="K274" t="str">
            <v>m3</v>
          </cell>
          <cell r="L274" t="str">
            <v>(116m3/ha)</v>
          </cell>
        </row>
        <row r="275">
          <cell r="L275" t="str">
            <v>Harga</v>
          </cell>
          <cell r="N275" t="str">
            <v>Jumlah</v>
          </cell>
        </row>
        <row r="276">
          <cell r="E276" t="str">
            <v>No.</v>
          </cell>
          <cell r="F276" t="str">
            <v>U r a i a n</v>
          </cell>
          <cell r="J276" t="str">
            <v>Satuan</v>
          </cell>
          <cell r="K276" t="str">
            <v>Q'ty</v>
          </cell>
          <cell r="L276" t="str">
            <v>Satuan</v>
          </cell>
          <cell r="N276" t="str">
            <v>Harga</v>
          </cell>
        </row>
        <row r="277">
          <cell r="L277" t="str">
            <v>(Rp.)</v>
          </cell>
          <cell r="N277" t="str">
            <v>(Rp.)</v>
          </cell>
        </row>
        <row r="278">
          <cell r="E278" t="str">
            <v>I</v>
          </cell>
          <cell r="G278" t="str">
            <v>Bahan</v>
          </cell>
        </row>
        <row r="279">
          <cell r="E279">
            <v>1</v>
          </cell>
          <cell r="G279" t="str">
            <v>Semen Portland</v>
          </cell>
          <cell r="J279" t="str">
            <v>kg</v>
          </cell>
          <cell r="K279">
            <v>138.54999999999998</v>
          </cell>
          <cell r="M279">
            <v>560</v>
          </cell>
          <cell r="O279">
            <v>77588</v>
          </cell>
        </row>
        <row r="280">
          <cell r="E280">
            <v>2</v>
          </cell>
          <cell r="G280" t="str">
            <v>Pasir Pasang</v>
          </cell>
          <cell r="J280" t="str">
            <v>m3</v>
          </cell>
          <cell r="K280">
            <v>0.52200000000000002</v>
          </cell>
          <cell r="M280">
            <v>35000</v>
          </cell>
          <cell r="O280">
            <v>18270</v>
          </cell>
        </row>
        <row r="281">
          <cell r="E281">
            <v>3</v>
          </cell>
          <cell r="G281" t="str">
            <v>Batu Sungai</v>
          </cell>
          <cell r="I281" t="str">
            <v/>
          </cell>
          <cell r="J281" t="str">
            <v>m3</v>
          </cell>
          <cell r="K281">
            <v>1.2</v>
          </cell>
          <cell r="M281">
            <v>40000</v>
          </cell>
          <cell r="O281">
            <v>48000</v>
          </cell>
        </row>
        <row r="282">
          <cell r="E282" t="str">
            <v/>
          </cell>
          <cell r="J282">
            <v>0</v>
          </cell>
          <cell r="K282">
            <v>0</v>
          </cell>
          <cell r="M282">
            <v>0</v>
          </cell>
          <cell r="O282">
            <v>0</v>
          </cell>
        </row>
        <row r="283">
          <cell r="E283" t="str">
            <v/>
          </cell>
          <cell r="J283">
            <v>0</v>
          </cell>
          <cell r="K283">
            <v>0</v>
          </cell>
          <cell r="M283">
            <v>0</v>
          </cell>
          <cell r="O283">
            <v>0</v>
          </cell>
        </row>
        <row r="285">
          <cell r="E285" t="str">
            <v>II</v>
          </cell>
          <cell r="G285" t="str">
            <v>Tenaga</v>
          </cell>
        </row>
        <row r="286">
          <cell r="E286">
            <v>1</v>
          </cell>
          <cell r="G286" t="str">
            <v>Mandor</v>
          </cell>
          <cell r="J286" t="str">
            <v>OH</v>
          </cell>
          <cell r="K286">
            <v>0.18</v>
          </cell>
          <cell r="M286">
            <v>35000</v>
          </cell>
          <cell r="O286">
            <v>6300</v>
          </cell>
        </row>
        <row r="287">
          <cell r="E287">
            <v>2</v>
          </cell>
          <cell r="G287" t="str">
            <v>Kepala Tukang Batu</v>
          </cell>
          <cell r="J287" t="str">
            <v>OH</v>
          </cell>
          <cell r="K287">
            <v>0.12</v>
          </cell>
          <cell r="M287">
            <v>40000</v>
          </cell>
          <cell r="O287">
            <v>4800</v>
          </cell>
        </row>
        <row r="288">
          <cell r="E288">
            <v>3</v>
          </cell>
          <cell r="G288" t="str">
            <v>Tukang Batu</v>
          </cell>
          <cell r="J288" t="str">
            <v>OH</v>
          </cell>
          <cell r="K288">
            <v>1.2</v>
          </cell>
          <cell r="M288">
            <v>35000</v>
          </cell>
          <cell r="O288">
            <v>42000</v>
          </cell>
        </row>
        <row r="289">
          <cell r="E289">
            <v>4</v>
          </cell>
          <cell r="G289" t="str">
            <v>Pekerja</v>
          </cell>
          <cell r="J289" t="str">
            <v>OH</v>
          </cell>
          <cell r="K289">
            <v>3.6</v>
          </cell>
          <cell r="M289">
            <v>20000</v>
          </cell>
          <cell r="O289">
            <v>72000</v>
          </cell>
        </row>
        <row r="290">
          <cell r="E290" t="str">
            <v/>
          </cell>
          <cell r="J290">
            <v>0</v>
          </cell>
          <cell r="K290">
            <v>0</v>
          </cell>
          <cell r="M290">
            <v>0</v>
          </cell>
          <cell r="O290">
            <v>0</v>
          </cell>
        </row>
        <row r="293">
          <cell r="E293" t="str">
            <v>III</v>
          </cell>
          <cell r="G293" t="str">
            <v>Alat</v>
          </cell>
        </row>
        <row r="294">
          <cell r="E294" t="str">
            <v/>
          </cell>
          <cell r="J294">
            <v>0</v>
          </cell>
          <cell r="K294">
            <v>0</v>
          </cell>
          <cell r="M294">
            <v>0</v>
          </cell>
          <cell r="O294">
            <v>0</v>
          </cell>
        </row>
        <row r="295">
          <cell r="E295" t="str">
            <v/>
          </cell>
          <cell r="J295">
            <v>0</v>
          </cell>
          <cell r="K295">
            <v>0</v>
          </cell>
          <cell r="M295">
            <v>0</v>
          </cell>
          <cell r="O295">
            <v>0</v>
          </cell>
        </row>
        <row r="296">
          <cell r="E296" t="str">
            <v/>
          </cell>
          <cell r="J296">
            <v>0</v>
          </cell>
          <cell r="K296">
            <v>0</v>
          </cell>
          <cell r="M296">
            <v>0</v>
          </cell>
          <cell r="O296">
            <v>0</v>
          </cell>
        </row>
        <row r="297">
          <cell r="E297" t="str">
            <v/>
          </cell>
          <cell r="J297">
            <v>0</v>
          </cell>
          <cell r="K297">
            <v>0</v>
          </cell>
          <cell r="M297">
            <v>0</v>
          </cell>
          <cell r="O297">
            <v>0</v>
          </cell>
        </row>
        <row r="298">
          <cell r="E298" t="str">
            <v/>
          </cell>
          <cell r="J298">
            <v>0</v>
          </cell>
          <cell r="K298">
            <v>0</v>
          </cell>
          <cell r="M298">
            <v>0</v>
          </cell>
          <cell r="O298">
            <v>0</v>
          </cell>
        </row>
        <row r="300">
          <cell r="E300" t="str">
            <v>Sub Total</v>
          </cell>
          <cell r="O300">
            <v>268958</v>
          </cell>
        </row>
        <row r="301">
          <cell r="E301" t="str">
            <v>Biaya Tidak Langsung dan Laba</v>
          </cell>
          <cell r="J301">
            <v>0.1</v>
          </cell>
          <cell r="O301">
            <v>26895.8</v>
          </cell>
        </row>
        <row r="302">
          <cell r="E302" t="str">
            <v>Jumlah Harga</v>
          </cell>
          <cell r="O302">
            <v>295853.8</v>
          </cell>
        </row>
        <row r="303">
          <cell r="D303">
            <v>67005</v>
          </cell>
          <cell r="E303" t="str">
            <v>Harga Satuan Pekerjaan</v>
          </cell>
          <cell r="J303" t="str">
            <v>m3</v>
          </cell>
          <cell r="K303" t="str">
            <v/>
          </cell>
          <cell r="O303">
            <v>295853.8</v>
          </cell>
        </row>
        <row r="310">
          <cell r="E310" t="str">
            <v>Analisa Harga Satuan (Breakdown of Unit Rate)</v>
          </cell>
        </row>
        <row r="312">
          <cell r="E312" t="str">
            <v>Lokasi</v>
          </cell>
          <cell r="I312" t="str">
            <v>:</v>
          </cell>
          <cell r="J312" t="str">
            <v>Proyek PLB, Paket LCB-6 Lot-4</v>
          </cell>
        </row>
        <row r="313">
          <cell r="D313">
            <v>68000</v>
          </cell>
          <cell r="E313" t="str">
            <v>No. Item</v>
          </cell>
          <cell r="I313" t="str">
            <v>:</v>
          </cell>
          <cell r="J313" t="str">
            <v>5-9</v>
          </cell>
        </row>
        <row r="314">
          <cell r="D314">
            <v>68000</v>
          </cell>
          <cell r="E314" t="str">
            <v>Item Pekerjaan</v>
          </cell>
          <cell r="I314" t="str">
            <v>:</v>
          </cell>
          <cell r="J314" t="str">
            <v>Pasangan batu kosong</v>
          </cell>
        </row>
        <row r="316">
          <cell r="D316">
            <v>68000</v>
          </cell>
          <cell r="E316" t="str">
            <v>Uraian Tugas</v>
          </cell>
          <cell r="I316" t="str">
            <v>:</v>
          </cell>
        </row>
        <row r="318">
          <cell r="D318">
            <v>68000</v>
          </cell>
          <cell r="E318" t="str">
            <v>Kapasitas Produksi</v>
          </cell>
          <cell r="I318" t="str">
            <v>:</v>
          </cell>
          <cell r="J318">
            <v>1</v>
          </cell>
          <cell r="K318" t="str">
            <v>m3</v>
          </cell>
        </row>
        <row r="319">
          <cell r="L319" t="str">
            <v>Harga</v>
          </cell>
          <cell r="N319" t="str">
            <v>Jumlah</v>
          </cell>
        </row>
        <row r="320">
          <cell r="E320" t="str">
            <v>No.</v>
          </cell>
          <cell r="F320" t="str">
            <v>U r a i a n</v>
          </cell>
          <cell r="J320" t="str">
            <v>Satuan</v>
          </cell>
          <cell r="K320" t="str">
            <v>Q'ty</v>
          </cell>
          <cell r="L320" t="str">
            <v>Satuan</v>
          </cell>
          <cell r="N320" t="str">
            <v>Harga</v>
          </cell>
        </row>
        <row r="321">
          <cell r="L321" t="str">
            <v>(Rp.)</v>
          </cell>
          <cell r="N321" t="str">
            <v>(Rp.)</v>
          </cell>
        </row>
        <row r="322">
          <cell r="E322" t="str">
            <v>I</v>
          </cell>
          <cell r="G322" t="str">
            <v>Bahan</v>
          </cell>
        </row>
        <row r="323">
          <cell r="E323">
            <v>1</v>
          </cell>
          <cell r="G323" t="str">
            <v>Batu Sungai</v>
          </cell>
          <cell r="J323" t="str">
            <v>m3</v>
          </cell>
          <cell r="K323">
            <v>1.2</v>
          </cell>
          <cell r="M323">
            <v>40000</v>
          </cell>
          <cell r="O323">
            <v>48000</v>
          </cell>
        </row>
        <row r="324">
          <cell r="E324" t="str">
            <v/>
          </cell>
          <cell r="J324">
            <v>0</v>
          </cell>
          <cell r="K324">
            <v>0</v>
          </cell>
          <cell r="M324">
            <v>0</v>
          </cell>
          <cell r="O324">
            <v>0</v>
          </cell>
        </row>
        <row r="325">
          <cell r="E325" t="str">
            <v/>
          </cell>
          <cell r="I325" t="str">
            <v/>
          </cell>
          <cell r="J325">
            <v>0</v>
          </cell>
          <cell r="K325">
            <v>0</v>
          </cell>
          <cell r="M325">
            <v>0</v>
          </cell>
          <cell r="O325">
            <v>0</v>
          </cell>
        </row>
        <row r="326">
          <cell r="E326" t="str">
            <v/>
          </cell>
          <cell r="J326">
            <v>0</v>
          </cell>
          <cell r="K326">
            <v>0</v>
          </cell>
          <cell r="M326">
            <v>0</v>
          </cell>
          <cell r="O326">
            <v>0</v>
          </cell>
        </row>
        <row r="327">
          <cell r="E327" t="str">
            <v/>
          </cell>
          <cell r="J327">
            <v>0</v>
          </cell>
          <cell r="K327">
            <v>0</v>
          </cell>
          <cell r="M327">
            <v>0</v>
          </cell>
          <cell r="O327">
            <v>0</v>
          </cell>
        </row>
        <row r="329">
          <cell r="E329" t="str">
            <v>II</v>
          </cell>
          <cell r="G329" t="str">
            <v>Tenaga</v>
          </cell>
        </row>
        <row r="330">
          <cell r="E330">
            <v>1</v>
          </cell>
          <cell r="G330" t="str">
            <v>Mandor</v>
          </cell>
          <cell r="J330" t="str">
            <v>OH</v>
          </cell>
          <cell r="K330">
            <v>7.4999999999999997E-2</v>
          </cell>
          <cell r="M330">
            <v>35000</v>
          </cell>
          <cell r="O330">
            <v>2625</v>
          </cell>
        </row>
        <row r="331">
          <cell r="E331">
            <v>2</v>
          </cell>
          <cell r="G331" t="str">
            <v>Pekerja</v>
          </cell>
          <cell r="J331" t="str">
            <v>OH</v>
          </cell>
          <cell r="K331">
            <v>1.5</v>
          </cell>
          <cell r="M331">
            <v>20000</v>
          </cell>
          <cell r="O331">
            <v>30000</v>
          </cell>
        </row>
        <row r="332">
          <cell r="E332" t="str">
            <v/>
          </cell>
          <cell r="J332">
            <v>0</v>
          </cell>
          <cell r="K332">
            <v>0</v>
          </cell>
          <cell r="M332">
            <v>0</v>
          </cell>
          <cell r="O332">
            <v>0</v>
          </cell>
        </row>
        <row r="333">
          <cell r="E333" t="str">
            <v/>
          </cell>
          <cell r="J333">
            <v>0</v>
          </cell>
          <cell r="K333">
            <v>0</v>
          </cell>
          <cell r="M333">
            <v>0</v>
          </cell>
          <cell r="O333">
            <v>0</v>
          </cell>
        </row>
        <row r="334">
          <cell r="E334" t="str">
            <v/>
          </cell>
          <cell r="J334">
            <v>0</v>
          </cell>
          <cell r="K334">
            <v>0</v>
          </cell>
          <cell r="M334">
            <v>0</v>
          </cell>
          <cell r="O334">
            <v>0</v>
          </cell>
        </row>
        <row r="337">
          <cell r="E337" t="str">
            <v>III</v>
          </cell>
          <cell r="G337" t="str">
            <v>Alat</v>
          </cell>
        </row>
        <row r="338">
          <cell r="E338" t="str">
            <v/>
          </cell>
          <cell r="J338">
            <v>0</v>
          </cell>
          <cell r="K338">
            <v>0</v>
          </cell>
          <cell r="M338">
            <v>0</v>
          </cell>
          <cell r="O338">
            <v>0</v>
          </cell>
        </row>
        <row r="339">
          <cell r="E339" t="str">
            <v/>
          </cell>
          <cell r="J339">
            <v>0</v>
          </cell>
          <cell r="K339">
            <v>0</v>
          </cell>
          <cell r="M339">
            <v>0</v>
          </cell>
          <cell r="O339">
            <v>0</v>
          </cell>
        </row>
        <row r="340">
          <cell r="E340" t="str">
            <v/>
          </cell>
          <cell r="J340">
            <v>0</v>
          </cell>
          <cell r="K340">
            <v>0</v>
          </cell>
          <cell r="M340">
            <v>0</v>
          </cell>
          <cell r="O340">
            <v>0</v>
          </cell>
        </row>
        <row r="341">
          <cell r="E341" t="str">
            <v/>
          </cell>
          <cell r="J341">
            <v>0</v>
          </cell>
          <cell r="K341">
            <v>0</v>
          </cell>
          <cell r="M341">
            <v>0</v>
          </cell>
          <cell r="O341">
            <v>0</v>
          </cell>
        </row>
        <row r="342">
          <cell r="E342" t="str">
            <v/>
          </cell>
          <cell r="J342">
            <v>0</v>
          </cell>
          <cell r="K342">
            <v>0</v>
          </cell>
          <cell r="M342">
            <v>0</v>
          </cell>
          <cell r="O342">
            <v>0</v>
          </cell>
        </row>
        <row r="344">
          <cell r="E344" t="str">
            <v>Sub Total</v>
          </cell>
          <cell r="O344">
            <v>80625</v>
          </cell>
        </row>
        <row r="345">
          <cell r="E345" t="str">
            <v>Biaya Tidak Langsung dan Laba</v>
          </cell>
          <cell r="J345">
            <v>0.1</v>
          </cell>
          <cell r="O345">
            <v>8062.5</v>
          </cell>
        </row>
        <row r="346">
          <cell r="E346" t="str">
            <v>Jumlah Harga</v>
          </cell>
          <cell r="O346">
            <v>88687.5</v>
          </cell>
        </row>
        <row r="347">
          <cell r="D347">
            <v>68005</v>
          </cell>
          <cell r="E347" t="str">
            <v>Harga Satuan Pekerjaan</v>
          </cell>
          <cell r="J347" t="str">
            <v>m3</v>
          </cell>
          <cell r="K347" t="str">
            <v/>
          </cell>
          <cell r="O347">
            <v>88687.5</v>
          </cell>
        </row>
        <row r="354">
          <cell r="E354" t="str">
            <v>Analisa Harga Satuan (Breakdown of Unit Rate)</v>
          </cell>
        </row>
        <row r="356">
          <cell r="E356" t="str">
            <v>Lokasi</v>
          </cell>
          <cell r="I356" t="str">
            <v>:</v>
          </cell>
          <cell r="J356" t="str">
            <v>Proyek PLB, Paket LCB-6 Lot-4</v>
          </cell>
        </row>
        <row r="357">
          <cell r="D357">
            <v>69000</v>
          </cell>
          <cell r="E357" t="str">
            <v>No. Item</v>
          </cell>
          <cell r="I357" t="str">
            <v>:</v>
          </cell>
          <cell r="J357" t="str">
            <v>5-10</v>
          </cell>
          <cell r="K357" t="str">
            <v>, 6-2-4</v>
          </cell>
        </row>
        <row r="358">
          <cell r="D358">
            <v>69000</v>
          </cell>
          <cell r="E358" t="str">
            <v>Item Pekerjaan</v>
          </cell>
          <cell r="I358" t="str">
            <v>:</v>
          </cell>
          <cell r="J358" t="str">
            <v>Beton (K-175)</v>
          </cell>
        </row>
        <row r="360">
          <cell r="D360">
            <v>69000</v>
          </cell>
          <cell r="E360" t="str">
            <v>Uraian Tugas</v>
          </cell>
          <cell r="I360" t="str">
            <v>:</v>
          </cell>
        </row>
        <row r="362">
          <cell r="D362">
            <v>69000</v>
          </cell>
          <cell r="E362" t="str">
            <v>Kapasitas Produksi</v>
          </cell>
          <cell r="I362" t="str">
            <v>:</v>
          </cell>
          <cell r="J362">
            <v>1</v>
          </cell>
          <cell r="K362" t="str">
            <v>m3</v>
          </cell>
          <cell r="L362">
            <v>0</v>
          </cell>
        </row>
        <row r="363">
          <cell r="L363" t="str">
            <v>Harga</v>
          </cell>
          <cell r="N363" t="str">
            <v>Jumlah</v>
          </cell>
        </row>
        <row r="364">
          <cell r="E364" t="str">
            <v>No.</v>
          </cell>
          <cell r="F364" t="str">
            <v>U r a i a n</v>
          </cell>
          <cell r="J364" t="str">
            <v>Satuan</v>
          </cell>
          <cell r="K364" t="str">
            <v>Q'ty</v>
          </cell>
          <cell r="L364" t="str">
            <v>Satuan</v>
          </cell>
          <cell r="N364" t="str">
            <v>Harga</v>
          </cell>
        </row>
        <row r="365">
          <cell r="L365" t="str">
            <v>(Rp.)</v>
          </cell>
          <cell r="N365" t="str">
            <v>(Rp.)</v>
          </cell>
        </row>
        <row r="366">
          <cell r="E366" t="str">
            <v>I</v>
          </cell>
          <cell r="G366" t="str">
            <v>Bahan</v>
          </cell>
        </row>
        <row r="367">
          <cell r="E367">
            <v>1</v>
          </cell>
          <cell r="G367" t="str">
            <v>Semen Portland</v>
          </cell>
          <cell r="J367" t="str">
            <v>kg</v>
          </cell>
          <cell r="K367">
            <v>340</v>
          </cell>
          <cell r="M367">
            <v>560</v>
          </cell>
          <cell r="O367">
            <v>190400</v>
          </cell>
        </row>
        <row r="368">
          <cell r="E368">
            <v>2</v>
          </cell>
          <cell r="G368" t="str">
            <v>Pasir Beton</v>
          </cell>
          <cell r="J368" t="str">
            <v>m3</v>
          </cell>
          <cell r="K368">
            <v>0.54</v>
          </cell>
          <cell r="M368">
            <v>35000</v>
          </cell>
          <cell r="O368">
            <v>18900</v>
          </cell>
        </row>
        <row r="369">
          <cell r="E369">
            <v>3</v>
          </cell>
          <cell r="G369" t="str">
            <v>Batu Pecah 3/4 cm</v>
          </cell>
          <cell r="I369" t="str">
            <v/>
          </cell>
          <cell r="J369" t="str">
            <v>m3</v>
          </cell>
          <cell r="K369">
            <v>0.82</v>
          </cell>
          <cell r="M369">
            <v>50000</v>
          </cell>
          <cell r="O369">
            <v>41000</v>
          </cell>
        </row>
        <row r="370">
          <cell r="E370" t="str">
            <v/>
          </cell>
          <cell r="J370">
            <v>0</v>
          </cell>
          <cell r="K370">
            <v>0</v>
          </cell>
          <cell r="M370">
            <v>0</v>
          </cell>
          <cell r="O370">
            <v>0</v>
          </cell>
        </row>
        <row r="371">
          <cell r="E371" t="str">
            <v/>
          </cell>
          <cell r="J371">
            <v>0</v>
          </cell>
          <cell r="K371">
            <v>0</v>
          </cell>
          <cell r="M371">
            <v>0</v>
          </cell>
          <cell r="O371">
            <v>0</v>
          </cell>
        </row>
        <row r="373">
          <cell r="E373" t="str">
            <v>II</v>
          </cell>
          <cell r="G373" t="str">
            <v>Tenaga</v>
          </cell>
        </row>
        <row r="374">
          <cell r="E374">
            <v>1</v>
          </cell>
          <cell r="G374" t="str">
            <v>Mandor</v>
          </cell>
          <cell r="J374" t="str">
            <v>OH</v>
          </cell>
          <cell r="K374">
            <v>0.3</v>
          </cell>
          <cell r="M374">
            <v>35000</v>
          </cell>
          <cell r="O374">
            <v>10500</v>
          </cell>
        </row>
        <row r="375">
          <cell r="E375">
            <v>2</v>
          </cell>
          <cell r="G375" t="str">
            <v>Kepala Tukang Batu</v>
          </cell>
          <cell r="J375" t="str">
            <v>OH</v>
          </cell>
          <cell r="K375">
            <v>0.1</v>
          </cell>
          <cell r="M375">
            <v>40000</v>
          </cell>
          <cell r="O375">
            <v>4000</v>
          </cell>
        </row>
        <row r="376">
          <cell r="E376">
            <v>3</v>
          </cell>
          <cell r="G376" t="str">
            <v>Tukang Batu</v>
          </cell>
          <cell r="J376" t="str">
            <v>OH</v>
          </cell>
          <cell r="K376">
            <v>1</v>
          </cell>
          <cell r="M376">
            <v>35000</v>
          </cell>
          <cell r="O376">
            <v>35000</v>
          </cell>
        </row>
        <row r="377">
          <cell r="E377">
            <v>4</v>
          </cell>
          <cell r="G377" t="str">
            <v>Pekerja</v>
          </cell>
          <cell r="J377" t="str">
            <v>OH</v>
          </cell>
          <cell r="K377">
            <v>6</v>
          </cell>
          <cell r="M377">
            <v>20000</v>
          </cell>
          <cell r="O377">
            <v>120000</v>
          </cell>
        </row>
        <row r="378">
          <cell r="E378" t="str">
            <v/>
          </cell>
          <cell r="J378">
            <v>0</v>
          </cell>
          <cell r="K378">
            <v>0</v>
          </cell>
          <cell r="M378">
            <v>0</v>
          </cell>
          <cell r="O378">
            <v>0</v>
          </cell>
        </row>
        <row r="381">
          <cell r="E381" t="str">
            <v>III</v>
          </cell>
          <cell r="G381" t="str">
            <v>Alat</v>
          </cell>
        </row>
        <row r="382">
          <cell r="E382">
            <v>1</v>
          </cell>
          <cell r="G382" t="str">
            <v>Molen</v>
          </cell>
          <cell r="J382" t="str">
            <v>Unit/ hari</v>
          </cell>
          <cell r="K382">
            <v>0.14280000000000001</v>
          </cell>
          <cell r="M382">
            <v>97845</v>
          </cell>
          <cell r="O382">
            <v>13972.26</v>
          </cell>
        </row>
        <row r="383">
          <cell r="E383">
            <v>2</v>
          </cell>
          <cell r="G383" t="str">
            <v>Vibrator/ pemadat beton</v>
          </cell>
          <cell r="J383" t="str">
            <v>Unit/ hari</v>
          </cell>
          <cell r="K383">
            <v>0.14280000000000001</v>
          </cell>
          <cell r="M383">
            <v>118140</v>
          </cell>
          <cell r="O383">
            <v>16870.39</v>
          </cell>
        </row>
        <row r="384">
          <cell r="E384" t="str">
            <v/>
          </cell>
          <cell r="J384">
            <v>0</v>
          </cell>
          <cell r="K384">
            <v>0</v>
          </cell>
          <cell r="M384">
            <v>0</v>
          </cell>
          <cell r="O384">
            <v>0</v>
          </cell>
        </row>
        <row r="385">
          <cell r="E385" t="str">
            <v/>
          </cell>
          <cell r="J385">
            <v>0</v>
          </cell>
          <cell r="K385">
            <v>0</v>
          </cell>
          <cell r="M385">
            <v>0</v>
          </cell>
          <cell r="O385">
            <v>0</v>
          </cell>
        </row>
        <row r="386">
          <cell r="E386" t="str">
            <v/>
          </cell>
          <cell r="J386">
            <v>0</v>
          </cell>
          <cell r="K386">
            <v>0</v>
          </cell>
          <cell r="M386">
            <v>0</v>
          </cell>
          <cell r="O386">
            <v>0</v>
          </cell>
        </row>
        <row r="388">
          <cell r="E388" t="str">
            <v>Sub Total</v>
          </cell>
          <cell r="O388">
            <v>450642.65</v>
          </cell>
        </row>
        <row r="389">
          <cell r="E389" t="str">
            <v>Biaya Tidak Langsung dan Laba</v>
          </cell>
          <cell r="J389">
            <v>0.1</v>
          </cell>
          <cell r="O389">
            <v>45064.26</v>
          </cell>
        </row>
        <row r="390">
          <cell r="E390" t="str">
            <v>Jumlah Harga</v>
          </cell>
          <cell r="O390">
            <v>495706.91000000003</v>
          </cell>
        </row>
        <row r="391">
          <cell r="D391">
            <v>69005</v>
          </cell>
          <cell r="E391" t="str">
            <v>Harga Satuan Pekerjaan</v>
          </cell>
          <cell r="J391" t="str">
            <v>m3</v>
          </cell>
          <cell r="K391" t="str">
            <v/>
          </cell>
          <cell r="O391">
            <v>495706.91000000003</v>
          </cell>
        </row>
        <row r="398">
          <cell r="E398" t="str">
            <v>Analisa Harga Satuan (Breakdown of Unit Rate)</v>
          </cell>
        </row>
        <row r="400">
          <cell r="E400" t="str">
            <v>Lokasi</v>
          </cell>
          <cell r="I400" t="str">
            <v>:</v>
          </cell>
          <cell r="J400" t="str">
            <v>Proyek PLB, Paket LCB-6 Lot-4</v>
          </cell>
        </row>
        <row r="401">
          <cell r="D401">
            <v>70000</v>
          </cell>
          <cell r="E401" t="str">
            <v>No. Item</v>
          </cell>
          <cell r="I401" t="str">
            <v>:</v>
          </cell>
          <cell r="J401" t="str">
            <v>5-11</v>
          </cell>
          <cell r="K401" t="str">
            <v>, 6-2-5</v>
          </cell>
        </row>
        <row r="402">
          <cell r="D402">
            <v>70000</v>
          </cell>
          <cell r="E402" t="str">
            <v>Item Pekerjaan</v>
          </cell>
          <cell r="I402" t="str">
            <v>:</v>
          </cell>
          <cell r="J402" t="str">
            <v>Pasang bekisting</v>
          </cell>
        </row>
        <row r="404">
          <cell r="D404">
            <v>70000</v>
          </cell>
          <cell r="E404" t="str">
            <v>Uraian Tugas</v>
          </cell>
          <cell r="I404" t="str">
            <v>:</v>
          </cell>
        </row>
        <row r="406">
          <cell r="D406">
            <v>70000</v>
          </cell>
          <cell r="E406" t="str">
            <v>Kapasitas Produksi</v>
          </cell>
          <cell r="I406" t="str">
            <v>:</v>
          </cell>
          <cell r="J406">
            <v>1</v>
          </cell>
          <cell r="K406" t="str">
            <v>m2</v>
          </cell>
          <cell r="L406">
            <v>0</v>
          </cell>
        </row>
        <row r="407">
          <cell r="L407" t="str">
            <v>Harga</v>
          </cell>
          <cell r="N407" t="str">
            <v>Jumlah</v>
          </cell>
        </row>
        <row r="408">
          <cell r="E408" t="str">
            <v>No.</v>
          </cell>
          <cell r="F408" t="str">
            <v>U r a i a n</v>
          </cell>
          <cell r="J408" t="str">
            <v>Satuan</v>
          </cell>
          <cell r="K408" t="str">
            <v>Q'ty</v>
          </cell>
          <cell r="L408" t="str">
            <v>Satuan</v>
          </cell>
          <cell r="N408" t="str">
            <v>Harga</v>
          </cell>
        </row>
        <row r="409">
          <cell r="L409" t="str">
            <v>(Rp.)</v>
          </cell>
          <cell r="N409" t="str">
            <v>(Rp.)</v>
          </cell>
        </row>
        <row r="410">
          <cell r="E410" t="str">
            <v>I</v>
          </cell>
          <cell r="G410" t="str">
            <v>Bahan</v>
          </cell>
        </row>
        <row r="411">
          <cell r="E411">
            <v>1</v>
          </cell>
          <cell r="G411" t="str">
            <v>Kayu, klas III</v>
          </cell>
          <cell r="J411" t="str">
            <v>m3</v>
          </cell>
          <cell r="K411">
            <v>0.02</v>
          </cell>
          <cell r="M411">
            <v>750000</v>
          </cell>
          <cell r="O411">
            <v>15000</v>
          </cell>
        </row>
        <row r="412">
          <cell r="E412">
            <v>2</v>
          </cell>
          <cell r="G412" t="str">
            <v>Paku</v>
          </cell>
          <cell r="J412" t="str">
            <v>kg</v>
          </cell>
          <cell r="K412">
            <v>0.4</v>
          </cell>
          <cell r="M412">
            <v>7500</v>
          </cell>
          <cell r="O412">
            <v>3000</v>
          </cell>
        </row>
        <row r="413">
          <cell r="E413" t="str">
            <v/>
          </cell>
          <cell r="I413" t="str">
            <v/>
          </cell>
          <cell r="J413">
            <v>0</v>
          </cell>
          <cell r="M413">
            <v>0</v>
          </cell>
          <cell r="O413">
            <v>0</v>
          </cell>
        </row>
        <row r="414">
          <cell r="E414" t="str">
            <v/>
          </cell>
          <cell r="J414">
            <v>0</v>
          </cell>
          <cell r="K414">
            <v>0</v>
          </cell>
          <cell r="M414">
            <v>0</v>
          </cell>
          <cell r="O414">
            <v>0</v>
          </cell>
        </row>
        <row r="415">
          <cell r="E415" t="str">
            <v/>
          </cell>
          <cell r="J415">
            <v>0</v>
          </cell>
          <cell r="K415">
            <v>0</v>
          </cell>
          <cell r="M415">
            <v>0</v>
          </cell>
          <cell r="O415">
            <v>0</v>
          </cell>
        </row>
        <row r="417">
          <cell r="E417" t="str">
            <v>II</v>
          </cell>
          <cell r="G417" t="str">
            <v>Tenaga</v>
          </cell>
        </row>
        <row r="418">
          <cell r="E418">
            <v>1</v>
          </cell>
          <cell r="G418" t="str">
            <v>Mandor</v>
          </cell>
          <cell r="J418" t="str">
            <v>OH</v>
          </cell>
          <cell r="K418">
            <v>0.01</v>
          </cell>
          <cell r="M418">
            <v>35000</v>
          </cell>
          <cell r="O418">
            <v>350</v>
          </cell>
        </row>
        <row r="419">
          <cell r="E419">
            <v>2</v>
          </cell>
          <cell r="G419" t="str">
            <v>Kepala Tukang Kayu</v>
          </cell>
          <cell r="J419" t="str">
            <v>OH</v>
          </cell>
          <cell r="K419">
            <v>0.05</v>
          </cell>
          <cell r="M419">
            <v>40000</v>
          </cell>
          <cell r="O419">
            <v>2000</v>
          </cell>
        </row>
        <row r="420">
          <cell r="E420">
            <v>3</v>
          </cell>
          <cell r="G420" t="str">
            <v>Tukang Kayu</v>
          </cell>
          <cell r="J420" t="str">
            <v>OH</v>
          </cell>
          <cell r="K420">
            <v>0.5</v>
          </cell>
          <cell r="M420">
            <v>35000</v>
          </cell>
          <cell r="O420">
            <v>17500</v>
          </cell>
        </row>
        <row r="421">
          <cell r="E421">
            <v>4</v>
          </cell>
          <cell r="G421" t="str">
            <v>Pekerja</v>
          </cell>
          <cell r="J421" t="str">
            <v>OH</v>
          </cell>
          <cell r="K421">
            <v>0.2</v>
          </cell>
          <cell r="M421">
            <v>20000</v>
          </cell>
          <cell r="O421">
            <v>4000</v>
          </cell>
        </row>
        <row r="422">
          <cell r="E422" t="str">
            <v/>
          </cell>
          <cell r="J422">
            <v>0</v>
          </cell>
          <cell r="K422">
            <v>0</v>
          </cell>
          <cell r="M422">
            <v>0</v>
          </cell>
          <cell r="O422">
            <v>0</v>
          </cell>
        </row>
        <row r="425">
          <cell r="E425" t="str">
            <v>III</v>
          </cell>
          <cell r="G425" t="str">
            <v>Alat</v>
          </cell>
        </row>
        <row r="426">
          <cell r="E426" t="str">
            <v/>
          </cell>
          <cell r="J426">
            <v>0</v>
          </cell>
          <cell r="K426">
            <v>0</v>
          </cell>
          <cell r="M426">
            <v>0</v>
          </cell>
          <cell r="O426">
            <v>0</v>
          </cell>
        </row>
        <row r="427">
          <cell r="E427" t="str">
            <v/>
          </cell>
          <cell r="J427">
            <v>0</v>
          </cell>
          <cell r="K427">
            <v>0</v>
          </cell>
          <cell r="M427">
            <v>0</v>
          </cell>
          <cell r="O427">
            <v>0</v>
          </cell>
        </row>
        <row r="428">
          <cell r="E428" t="str">
            <v/>
          </cell>
          <cell r="J428">
            <v>0</v>
          </cell>
          <cell r="K428">
            <v>0</v>
          </cell>
          <cell r="M428">
            <v>0</v>
          </cell>
          <cell r="O428">
            <v>0</v>
          </cell>
        </row>
        <row r="429">
          <cell r="E429" t="str">
            <v/>
          </cell>
          <cell r="J429">
            <v>0</v>
          </cell>
          <cell r="K429">
            <v>0</v>
          </cell>
          <cell r="M429">
            <v>0</v>
          </cell>
          <cell r="O429">
            <v>0</v>
          </cell>
        </row>
        <row r="430">
          <cell r="E430" t="str">
            <v/>
          </cell>
          <cell r="J430">
            <v>0</v>
          </cell>
          <cell r="K430">
            <v>0</v>
          </cell>
          <cell r="M430">
            <v>0</v>
          </cell>
          <cell r="O430">
            <v>0</v>
          </cell>
        </row>
        <row r="432">
          <cell r="E432" t="str">
            <v>Sub Total</v>
          </cell>
          <cell r="O432">
            <v>41850</v>
          </cell>
        </row>
        <row r="433">
          <cell r="E433" t="str">
            <v>Biaya Tidak Langsung dan Laba</v>
          </cell>
          <cell r="J433">
            <v>0.1</v>
          </cell>
          <cell r="O433">
            <v>4185</v>
          </cell>
        </row>
        <row r="434">
          <cell r="E434" t="str">
            <v>Jumlah Harga</v>
          </cell>
          <cell r="O434">
            <v>46035</v>
          </cell>
        </row>
        <row r="435">
          <cell r="D435">
            <v>70005</v>
          </cell>
          <cell r="E435" t="str">
            <v>Harga Satuan Pekerjaan</v>
          </cell>
          <cell r="J435" t="str">
            <v>m2</v>
          </cell>
          <cell r="K435" t="str">
            <v/>
          </cell>
          <cell r="O435">
            <v>46035</v>
          </cell>
        </row>
        <row r="442">
          <cell r="E442" t="str">
            <v>Analisa Harga Satuan (Breakdown of Unit Rate)</v>
          </cell>
        </row>
        <row r="444">
          <cell r="E444" t="str">
            <v>Lokasi</v>
          </cell>
          <cell r="I444" t="str">
            <v>:</v>
          </cell>
          <cell r="J444" t="str">
            <v>Proyek PLB, Paket LCB-6 Lot-4</v>
          </cell>
        </row>
        <row r="445">
          <cell r="D445">
            <v>71000</v>
          </cell>
          <cell r="E445" t="str">
            <v>No. Item</v>
          </cell>
          <cell r="I445" t="str">
            <v>:</v>
          </cell>
          <cell r="J445" t="str">
            <v>5-12</v>
          </cell>
          <cell r="K445" t="str">
            <v>, 6-2-6</v>
          </cell>
        </row>
        <row r="446">
          <cell r="D446">
            <v>71000</v>
          </cell>
          <cell r="E446" t="str">
            <v>Item Pekerjaan</v>
          </cell>
          <cell r="I446" t="str">
            <v>:</v>
          </cell>
          <cell r="J446" t="str">
            <v>Besi beton</v>
          </cell>
        </row>
        <row r="448">
          <cell r="D448">
            <v>71000</v>
          </cell>
          <cell r="E448" t="str">
            <v>Uraian Tugas</v>
          </cell>
          <cell r="I448" t="str">
            <v>:</v>
          </cell>
        </row>
        <row r="450">
          <cell r="D450">
            <v>71000</v>
          </cell>
          <cell r="E450" t="str">
            <v>Kapasitas Produksi</v>
          </cell>
          <cell r="I450" t="str">
            <v>:</v>
          </cell>
          <cell r="J450">
            <v>100</v>
          </cell>
          <cell r="K450" t="str">
            <v>kg</v>
          </cell>
          <cell r="L450">
            <v>0</v>
          </cell>
        </row>
        <row r="451">
          <cell r="L451" t="str">
            <v>Harga</v>
          </cell>
          <cell r="N451" t="str">
            <v>Jumlah</v>
          </cell>
        </row>
        <row r="452">
          <cell r="E452" t="str">
            <v>No.</v>
          </cell>
          <cell r="F452" t="str">
            <v>U r a i a n</v>
          </cell>
          <cell r="J452" t="str">
            <v>Satuan</v>
          </cell>
          <cell r="K452" t="str">
            <v>Q'ty</v>
          </cell>
          <cell r="L452" t="str">
            <v>Satuan</v>
          </cell>
          <cell r="N452" t="str">
            <v>Harga</v>
          </cell>
        </row>
        <row r="453">
          <cell r="L453" t="str">
            <v>(Rp.)</v>
          </cell>
          <cell r="N453" t="str">
            <v>(Rp.)</v>
          </cell>
        </row>
        <row r="454">
          <cell r="E454" t="str">
            <v>I</v>
          </cell>
          <cell r="G454" t="str">
            <v>Bahan</v>
          </cell>
        </row>
        <row r="455">
          <cell r="E455">
            <v>1</v>
          </cell>
          <cell r="G455" t="str">
            <v>Besi beton</v>
          </cell>
          <cell r="J455" t="str">
            <v>kg</v>
          </cell>
          <cell r="K455">
            <v>110</v>
          </cell>
          <cell r="M455">
            <v>6400</v>
          </cell>
          <cell r="O455">
            <v>704000</v>
          </cell>
        </row>
        <row r="456">
          <cell r="E456">
            <v>2</v>
          </cell>
          <cell r="G456" t="str">
            <v>Kawat Beton</v>
          </cell>
          <cell r="J456" t="str">
            <v>kg</v>
          </cell>
          <cell r="K456">
            <v>2</v>
          </cell>
          <cell r="M456">
            <v>9000</v>
          </cell>
          <cell r="O456">
            <v>18000</v>
          </cell>
        </row>
        <row r="457">
          <cell r="E457" t="str">
            <v/>
          </cell>
          <cell r="I457" t="str">
            <v/>
          </cell>
          <cell r="J457">
            <v>0</v>
          </cell>
          <cell r="K457">
            <v>0</v>
          </cell>
          <cell r="M457">
            <v>0</v>
          </cell>
          <cell r="O457">
            <v>0</v>
          </cell>
        </row>
        <row r="458">
          <cell r="E458" t="str">
            <v/>
          </cell>
          <cell r="J458">
            <v>0</v>
          </cell>
          <cell r="K458">
            <v>0</v>
          </cell>
          <cell r="M458">
            <v>0</v>
          </cell>
          <cell r="O458">
            <v>0</v>
          </cell>
        </row>
        <row r="459">
          <cell r="E459" t="str">
            <v/>
          </cell>
          <cell r="J459">
            <v>0</v>
          </cell>
          <cell r="K459">
            <v>0</v>
          </cell>
          <cell r="M459">
            <v>0</v>
          </cell>
          <cell r="O459">
            <v>0</v>
          </cell>
        </row>
        <row r="461">
          <cell r="E461" t="str">
            <v>II</v>
          </cell>
          <cell r="G461" t="str">
            <v>Tenaga</v>
          </cell>
        </row>
        <row r="462">
          <cell r="E462">
            <v>1</v>
          </cell>
          <cell r="G462" t="str">
            <v>Mandor</v>
          </cell>
          <cell r="J462" t="str">
            <v>OH</v>
          </cell>
          <cell r="K462">
            <v>7.5000000000000011E-2</v>
          </cell>
          <cell r="M462">
            <v>35000</v>
          </cell>
          <cell r="O462">
            <v>2625</v>
          </cell>
        </row>
        <row r="463">
          <cell r="E463">
            <v>2</v>
          </cell>
          <cell r="G463" t="str">
            <v>Kepala Tukang Besi</v>
          </cell>
          <cell r="J463" t="str">
            <v>OH</v>
          </cell>
          <cell r="K463">
            <v>0.22500000000000001</v>
          </cell>
          <cell r="M463">
            <v>40000</v>
          </cell>
          <cell r="O463">
            <v>9000</v>
          </cell>
        </row>
        <row r="464">
          <cell r="E464">
            <v>3</v>
          </cell>
          <cell r="G464" t="str">
            <v>Tukang Besi</v>
          </cell>
          <cell r="J464" t="str">
            <v>OH</v>
          </cell>
          <cell r="K464">
            <v>0.67500000000000004</v>
          </cell>
          <cell r="M464">
            <v>35000</v>
          </cell>
          <cell r="O464">
            <v>23625</v>
          </cell>
        </row>
        <row r="465">
          <cell r="E465">
            <v>4</v>
          </cell>
          <cell r="G465" t="str">
            <v>Pekerja</v>
          </cell>
          <cell r="J465" t="str">
            <v>OH</v>
          </cell>
          <cell r="K465">
            <v>0.67500000000000004</v>
          </cell>
          <cell r="M465">
            <v>20000</v>
          </cell>
          <cell r="O465">
            <v>13500</v>
          </cell>
        </row>
        <row r="466">
          <cell r="E466" t="str">
            <v/>
          </cell>
          <cell r="J466">
            <v>0</v>
          </cell>
          <cell r="K466">
            <v>0</v>
          </cell>
          <cell r="M466">
            <v>0</v>
          </cell>
          <cell r="O466">
            <v>0</v>
          </cell>
        </row>
        <row r="469">
          <cell r="E469" t="str">
            <v>III</v>
          </cell>
          <cell r="G469" t="str">
            <v>Alat</v>
          </cell>
        </row>
        <row r="470">
          <cell r="E470">
            <v>1</v>
          </cell>
          <cell r="G470" t="str">
            <v>Pemotong Besi</v>
          </cell>
          <cell r="J470" t="str">
            <v>Unit/ hari</v>
          </cell>
          <cell r="K470">
            <v>1</v>
          </cell>
          <cell r="M470">
            <v>18795</v>
          </cell>
          <cell r="O470">
            <v>18795</v>
          </cell>
        </row>
        <row r="471">
          <cell r="E471" t="str">
            <v/>
          </cell>
          <cell r="J471">
            <v>0</v>
          </cell>
          <cell r="K471">
            <v>0</v>
          </cell>
          <cell r="M471">
            <v>0</v>
          </cell>
          <cell r="O471">
            <v>0</v>
          </cell>
        </row>
        <row r="472">
          <cell r="E472" t="str">
            <v/>
          </cell>
          <cell r="J472">
            <v>0</v>
          </cell>
          <cell r="K472">
            <v>0</v>
          </cell>
          <cell r="M472">
            <v>0</v>
          </cell>
          <cell r="O472">
            <v>0</v>
          </cell>
        </row>
        <row r="473">
          <cell r="E473" t="str">
            <v/>
          </cell>
          <cell r="J473">
            <v>0</v>
          </cell>
          <cell r="K473">
            <v>0</v>
          </cell>
          <cell r="M473">
            <v>0</v>
          </cell>
          <cell r="O473">
            <v>0</v>
          </cell>
        </row>
        <row r="474">
          <cell r="E474" t="str">
            <v/>
          </cell>
          <cell r="J474">
            <v>0</v>
          </cell>
          <cell r="K474">
            <v>0</v>
          </cell>
          <cell r="M474">
            <v>0</v>
          </cell>
          <cell r="O474">
            <v>0</v>
          </cell>
        </row>
        <row r="476">
          <cell r="E476" t="str">
            <v>Sub Total</v>
          </cell>
          <cell r="O476">
            <v>789545</v>
          </cell>
        </row>
        <row r="477">
          <cell r="E477" t="str">
            <v>Biaya Tidak Langsung dan Laba</v>
          </cell>
          <cell r="J477">
            <v>0.1</v>
          </cell>
          <cell r="O477">
            <v>78954.5</v>
          </cell>
        </row>
        <row r="478">
          <cell r="E478" t="str">
            <v>Jumlah Harga</v>
          </cell>
          <cell r="O478">
            <v>868499.5</v>
          </cell>
        </row>
        <row r="479">
          <cell r="D479">
            <v>71005</v>
          </cell>
          <cell r="E479" t="str">
            <v>Harga Satuan Pekerjaan</v>
          </cell>
          <cell r="J479" t="str">
            <v>kg</v>
          </cell>
          <cell r="K479" t="str">
            <v/>
          </cell>
          <cell r="O479">
            <v>8684.9950000000008</v>
          </cell>
        </row>
        <row r="486">
          <cell r="E486" t="str">
            <v>Analisa Harga Satuan (Breakdown of Unit Rate)</v>
          </cell>
        </row>
        <row r="488">
          <cell r="E488" t="str">
            <v>Lokasi</v>
          </cell>
          <cell r="I488" t="str">
            <v>:</v>
          </cell>
          <cell r="J488" t="str">
            <v>Proyek PLB, Paket LCB-6 Lot-4</v>
          </cell>
        </row>
        <row r="489">
          <cell r="D489">
            <v>72000</v>
          </cell>
          <cell r="E489" t="str">
            <v>No. Item</v>
          </cell>
          <cell r="I489" t="str">
            <v>:</v>
          </cell>
          <cell r="J489" t="str">
            <v>5-13</v>
          </cell>
          <cell r="K489" t="str">
            <v>, 4-1-15, 6-2-7</v>
          </cell>
        </row>
        <row r="490">
          <cell r="D490">
            <v>72000</v>
          </cell>
          <cell r="E490" t="str">
            <v>Item Pekerjaan</v>
          </cell>
          <cell r="I490" t="str">
            <v>:</v>
          </cell>
          <cell r="J490" t="str">
            <v>Pekerjaan plesteran dengan campuran 1:3</v>
          </cell>
        </row>
        <row r="491">
          <cell r="J491" t="str">
            <v>(t=15 mm)</v>
          </cell>
        </row>
        <row r="492">
          <cell r="D492">
            <v>72000</v>
          </cell>
          <cell r="E492" t="str">
            <v>Uraian Tugas</v>
          </cell>
          <cell r="I492" t="str">
            <v>:</v>
          </cell>
        </row>
        <row r="494">
          <cell r="D494">
            <v>72000</v>
          </cell>
          <cell r="E494" t="str">
            <v>Kapasitas Produksi</v>
          </cell>
          <cell r="I494" t="str">
            <v>:</v>
          </cell>
          <cell r="J494">
            <v>1</v>
          </cell>
          <cell r="K494" t="str">
            <v>m2</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row>
        <row r="497">
          <cell r="L497" t="str">
            <v>(Rp.)</v>
          </cell>
          <cell r="N497" t="str">
            <v>(Rp.)</v>
          </cell>
        </row>
        <row r="498">
          <cell r="E498" t="str">
            <v>I</v>
          </cell>
          <cell r="G498" t="str">
            <v>Bahan</v>
          </cell>
        </row>
        <row r="499">
          <cell r="E499">
            <v>1</v>
          </cell>
          <cell r="G499" t="str">
            <v>Semen Portland</v>
          </cell>
          <cell r="J499" t="str">
            <v>kg</v>
          </cell>
          <cell r="K499">
            <v>6.9275000000000002</v>
          </cell>
          <cell r="M499">
            <v>560</v>
          </cell>
          <cell r="O499">
            <v>3879.4</v>
          </cell>
        </row>
        <row r="500">
          <cell r="E500">
            <v>2</v>
          </cell>
          <cell r="G500" t="str">
            <v>Pasir Pasang</v>
          </cell>
          <cell r="J500" t="str">
            <v>m3</v>
          </cell>
          <cell r="K500">
            <v>1.9400000000000001E-2</v>
          </cell>
          <cell r="M500">
            <v>35000</v>
          </cell>
          <cell r="O500">
            <v>679</v>
          </cell>
        </row>
        <row r="501">
          <cell r="E501" t="str">
            <v/>
          </cell>
          <cell r="I501" t="str">
            <v/>
          </cell>
          <cell r="J501">
            <v>0</v>
          </cell>
          <cell r="K501">
            <v>0</v>
          </cell>
          <cell r="M501">
            <v>0</v>
          </cell>
          <cell r="O501">
            <v>0</v>
          </cell>
        </row>
        <row r="502">
          <cell r="E502" t="str">
            <v/>
          </cell>
          <cell r="J502">
            <v>0</v>
          </cell>
          <cell r="K502">
            <v>0</v>
          </cell>
          <cell r="M502">
            <v>0</v>
          </cell>
          <cell r="O502">
            <v>0</v>
          </cell>
        </row>
        <row r="503">
          <cell r="E503" t="str">
            <v/>
          </cell>
          <cell r="J503">
            <v>0</v>
          </cell>
          <cell r="K503">
            <v>0</v>
          </cell>
          <cell r="M503">
            <v>0</v>
          </cell>
          <cell r="O503">
            <v>0</v>
          </cell>
        </row>
        <row r="505">
          <cell r="E505" t="str">
            <v>II</v>
          </cell>
          <cell r="G505" t="str">
            <v>Tenaga</v>
          </cell>
        </row>
        <row r="506">
          <cell r="E506">
            <v>1</v>
          </cell>
          <cell r="G506" t="str">
            <v>Mandor</v>
          </cell>
          <cell r="J506" t="str">
            <v>OH</v>
          </cell>
          <cell r="K506">
            <v>0.01</v>
          </cell>
          <cell r="M506">
            <v>35000</v>
          </cell>
          <cell r="O506">
            <v>350</v>
          </cell>
        </row>
        <row r="507">
          <cell r="E507">
            <v>2</v>
          </cell>
          <cell r="G507" t="str">
            <v>Kepala Tukang Batu</v>
          </cell>
          <cell r="J507" t="str">
            <v>OH</v>
          </cell>
          <cell r="K507">
            <v>0.01</v>
          </cell>
          <cell r="M507">
            <v>40000</v>
          </cell>
          <cell r="O507">
            <v>400</v>
          </cell>
        </row>
        <row r="508">
          <cell r="E508">
            <v>3</v>
          </cell>
          <cell r="G508" t="str">
            <v>Tukang Batu</v>
          </cell>
          <cell r="J508" t="str">
            <v>OH</v>
          </cell>
          <cell r="K508">
            <v>0.1</v>
          </cell>
          <cell r="M508">
            <v>35000</v>
          </cell>
          <cell r="O508">
            <v>3500</v>
          </cell>
        </row>
        <row r="509">
          <cell r="E509">
            <v>4</v>
          </cell>
          <cell r="G509" t="str">
            <v>Pekerja</v>
          </cell>
          <cell r="J509" t="str">
            <v>OH</v>
          </cell>
          <cell r="K509">
            <v>0.2</v>
          </cell>
          <cell r="M509">
            <v>20000</v>
          </cell>
          <cell r="O509">
            <v>4000</v>
          </cell>
        </row>
        <row r="510">
          <cell r="E510" t="str">
            <v/>
          </cell>
          <cell r="J510">
            <v>0</v>
          </cell>
          <cell r="K510">
            <v>0</v>
          </cell>
          <cell r="M510">
            <v>0</v>
          </cell>
          <cell r="O510">
            <v>0</v>
          </cell>
        </row>
        <row r="513">
          <cell r="E513" t="str">
            <v>III</v>
          </cell>
          <cell r="G513" t="str">
            <v>Alat</v>
          </cell>
        </row>
        <row r="514">
          <cell r="E514" t="str">
            <v/>
          </cell>
          <cell r="J514">
            <v>0</v>
          </cell>
          <cell r="K514">
            <v>0</v>
          </cell>
          <cell r="M514">
            <v>0</v>
          </cell>
          <cell r="O514">
            <v>0</v>
          </cell>
        </row>
        <row r="515">
          <cell r="E515" t="str">
            <v/>
          </cell>
          <cell r="J515">
            <v>0</v>
          </cell>
          <cell r="K515">
            <v>0</v>
          </cell>
          <cell r="M515">
            <v>0</v>
          </cell>
          <cell r="O515">
            <v>0</v>
          </cell>
        </row>
        <row r="516">
          <cell r="E516" t="str">
            <v/>
          </cell>
          <cell r="J516">
            <v>0</v>
          </cell>
          <cell r="K516">
            <v>0</v>
          </cell>
          <cell r="M516">
            <v>0</v>
          </cell>
          <cell r="O516">
            <v>0</v>
          </cell>
        </row>
        <row r="517">
          <cell r="E517" t="str">
            <v/>
          </cell>
          <cell r="J517">
            <v>0</v>
          </cell>
          <cell r="K517">
            <v>0</v>
          </cell>
          <cell r="M517">
            <v>0</v>
          </cell>
          <cell r="O517">
            <v>0</v>
          </cell>
        </row>
        <row r="518">
          <cell r="E518" t="str">
            <v/>
          </cell>
          <cell r="J518">
            <v>0</v>
          </cell>
          <cell r="K518">
            <v>0</v>
          </cell>
          <cell r="M518">
            <v>0</v>
          </cell>
          <cell r="O518">
            <v>0</v>
          </cell>
        </row>
        <row r="520">
          <cell r="E520" t="str">
            <v>Sub Total</v>
          </cell>
          <cell r="O520">
            <v>12808.4</v>
          </cell>
        </row>
        <row r="521">
          <cell r="E521" t="str">
            <v>Biaya Tidak Langsung dan Laba</v>
          </cell>
          <cell r="J521">
            <v>0.1</v>
          </cell>
          <cell r="O521">
            <v>1280.8399999999999</v>
          </cell>
        </row>
        <row r="522">
          <cell r="E522" t="str">
            <v>Jumlah Harga</v>
          </cell>
          <cell r="O522">
            <v>14089.24</v>
          </cell>
        </row>
        <row r="523">
          <cell r="D523">
            <v>72005</v>
          </cell>
          <cell r="E523" t="str">
            <v>Harga Satuan Pekerjaan</v>
          </cell>
          <cell r="J523" t="str">
            <v>m2</v>
          </cell>
          <cell r="K523" t="str">
            <v/>
          </cell>
          <cell r="O523">
            <v>14089.24</v>
          </cell>
        </row>
        <row r="530">
          <cell r="E530" t="str">
            <v>Analisa Harga Satuan (Breakdown of Unit Rate)</v>
          </cell>
        </row>
        <row r="532">
          <cell r="E532" t="str">
            <v>Lokasi</v>
          </cell>
          <cell r="I532" t="str">
            <v>:</v>
          </cell>
          <cell r="J532" t="str">
            <v>Proyek PLB, Paket LCB-6 Lot-4</v>
          </cell>
        </row>
        <row r="533">
          <cell r="D533">
            <v>73000</v>
          </cell>
          <cell r="E533" t="str">
            <v>No. Item</v>
          </cell>
          <cell r="I533" t="str">
            <v>:</v>
          </cell>
          <cell r="J533" t="str">
            <v>5-14</v>
          </cell>
          <cell r="K533" t="str">
            <v>, 4-1-16, 6-2-8</v>
          </cell>
        </row>
        <row r="534">
          <cell r="D534">
            <v>73000</v>
          </cell>
          <cell r="E534" t="str">
            <v>Item Pekerjaan</v>
          </cell>
          <cell r="I534" t="str">
            <v>:</v>
          </cell>
          <cell r="J534" t="str">
            <v>Pekerjaan siaran batu kali 1:2</v>
          </cell>
        </row>
        <row r="536">
          <cell r="D536">
            <v>73000</v>
          </cell>
          <cell r="E536" t="str">
            <v>Uraian Tugas</v>
          </cell>
          <cell r="I536" t="str">
            <v>:</v>
          </cell>
        </row>
        <row r="538">
          <cell r="D538">
            <v>73000</v>
          </cell>
          <cell r="E538" t="str">
            <v>Kapasitas Produksi</v>
          </cell>
          <cell r="I538" t="str">
            <v>:</v>
          </cell>
          <cell r="J538">
            <v>1</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row>
        <row r="541">
          <cell r="L541" t="str">
            <v>(Rp.)</v>
          </cell>
          <cell r="N541" t="str">
            <v>(Rp.)</v>
          </cell>
        </row>
        <row r="542">
          <cell r="E542" t="str">
            <v>I</v>
          </cell>
          <cell r="G542" t="str">
            <v>Bahan</v>
          </cell>
        </row>
        <row r="543">
          <cell r="E543">
            <v>1</v>
          </cell>
          <cell r="G543" t="str">
            <v>Semen Portland</v>
          </cell>
          <cell r="J543" t="str">
            <v>kg</v>
          </cell>
          <cell r="K543">
            <v>4.4624999999999995</v>
          </cell>
          <cell r="M543">
            <v>560</v>
          </cell>
          <cell r="O543">
            <v>2499</v>
          </cell>
        </row>
        <row r="544">
          <cell r="E544">
            <v>2</v>
          </cell>
          <cell r="G544" t="str">
            <v>Pasir Pasang</v>
          </cell>
          <cell r="J544" t="str">
            <v>m3</v>
          </cell>
          <cell r="K544">
            <v>8.5000000000000006E-3</v>
          </cell>
          <cell r="M544">
            <v>35000</v>
          </cell>
          <cell r="O544">
            <v>297.5</v>
          </cell>
        </row>
        <row r="545">
          <cell r="E545" t="str">
            <v/>
          </cell>
          <cell r="I545" t="str">
            <v/>
          </cell>
          <cell r="J545">
            <v>0</v>
          </cell>
          <cell r="K545">
            <v>0</v>
          </cell>
          <cell r="M545">
            <v>0</v>
          </cell>
          <cell r="O545">
            <v>0</v>
          </cell>
        </row>
        <row r="546">
          <cell r="E546" t="str">
            <v/>
          </cell>
          <cell r="J546">
            <v>0</v>
          </cell>
          <cell r="K546">
            <v>0</v>
          </cell>
          <cell r="M546">
            <v>0</v>
          </cell>
          <cell r="O546">
            <v>0</v>
          </cell>
        </row>
        <row r="547">
          <cell r="E547" t="str">
            <v/>
          </cell>
          <cell r="J547">
            <v>0</v>
          </cell>
          <cell r="K547">
            <v>0</v>
          </cell>
          <cell r="M547">
            <v>0</v>
          </cell>
          <cell r="O547">
            <v>0</v>
          </cell>
        </row>
        <row r="549">
          <cell r="E549" t="str">
            <v>II</v>
          </cell>
          <cell r="G549" t="str">
            <v>Tenaga</v>
          </cell>
        </row>
        <row r="550">
          <cell r="E550">
            <v>1</v>
          </cell>
          <cell r="G550" t="str">
            <v>Mandor</v>
          </cell>
          <cell r="J550" t="str">
            <v>OH</v>
          </cell>
          <cell r="K550">
            <v>1.7999999999999999E-2</v>
          </cell>
          <cell r="M550">
            <v>35000</v>
          </cell>
          <cell r="O550">
            <v>630</v>
          </cell>
        </row>
        <row r="551">
          <cell r="E551">
            <v>2</v>
          </cell>
          <cell r="G551" t="str">
            <v>Kepala Tukang Batu</v>
          </cell>
          <cell r="J551" t="str">
            <v>OH</v>
          </cell>
          <cell r="K551">
            <v>1.2E-2</v>
          </cell>
          <cell r="M551">
            <v>40000</v>
          </cell>
          <cell r="O551">
            <v>480</v>
          </cell>
        </row>
        <row r="552">
          <cell r="E552">
            <v>3</v>
          </cell>
          <cell r="G552" t="str">
            <v>Tukang Batu</v>
          </cell>
          <cell r="J552" t="str">
            <v>OH</v>
          </cell>
          <cell r="K552">
            <v>0.12</v>
          </cell>
          <cell r="M552">
            <v>35000</v>
          </cell>
          <cell r="O552">
            <v>4200</v>
          </cell>
        </row>
        <row r="553">
          <cell r="E553">
            <v>4</v>
          </cell>
          <cell r="G553" t="str">
            <v>Pekerja</v>
          </cell>
          <cell r="J553" t="str">
            <v>OH</v>
          </cell>
          <cell r="K553">
            <v>0.36</v>
          </cell>
          <cell r="M553">
            <v>20000</v>
          </cell>
          <cell r="O553">
            <v>7200</v>
          </cell>
        </row>
        <row r="554">
          <cell r="E554" t="str">
            <v/>
          </cell>
          <cell r="J554">
            <v>0</v>
          </cell>
          <cell r="K554">
            <v>0</v>
          </cell>
          <cell r="M554">
            <v>0</v>
          </cell>
          <cell r="O554">
            <v>0</v>
          </cell>
        </row>
        <row r="557">
          <cell r="E557" t="str">
            <v>III</v>
          </cell>
          <cell r="G557" t="str">
            <v>Alat</v>
          </cell>
        </row>
        <row r="558">
          <cell r="E558" t="str">
            <v/>
          </cell>
          <cell r="J558">
            <v>0</v>
          </cell>
          <cell r="K558">
            <v>0</v>
          </cell>
          <cell r="M558">
            <v>0</v>
          </cell>
          <cell r="O558">
            <v>0</v>
          </cell>
        </row>
        <row r="559">
          <cell r="E559" t="str">
            <v/>
          </cell>
          <cell r="J559">
            <v>0</v>
          </cell>
          <cell r="K559">
            <v>0</v>
          </cell>
          <cell r="M559">
            <v>0</v>
          </cell>
          <cell r="O559">
            <v>0</v>
          </cell>
        </row>
        <row r="560">
          <cell r="E560" t="str">
            <v/>
          </cell>
          <cell r="J560">
            <v>0</v>
          </cell>
          <cell r="K560">
            <v>0</v>
          </cell>
          <cell r="M560">
            <v>0</v>
          </cell>
          <cell r="O560">
            <v>0</v>
          </cell>
        </row>
        <row r="561">
          <cell r="E561" t="str">
            <v/>
          </cell>
          <cell r="J561">
            <v>0</v>
          </cell>
          <cell r="K561">
            <v>0</v>
          </cell>
          <cell r="M561">
            <v>0</v>
          </cell>
          <cell r="O561">
            <v>0</v>
          </cell>
        </row>
        <row r="562">
          <cell r="E562" t="str">
            <v/>
          </cell>
          <cell r="J562">
            <v>0</v>
          </cell>
          <cell r="K562">
            <v>0</v>
          </cell>
          <cell r="M562">
            <v>0</v>
          </cell>
          <cell r="O562">
            <v>0</v>
          </cell>
        </row>
        <row r="564">
          <cell r="E564" t="str">
            <v>Sub Total</v>
          </cell>
          <cell r="O564">
            <v>15306.5</v>
          </cell>
        </row>
        <row r="565">
          <cell r="E565" t="str">
            <v>Biaya Tidak Langsung dan Laba</v>
          </cell>
          <cell r="J565">
            <v>0.1</v>
          </cell>
          <cell r="O565">
            <v>1530.65</v>
          </cell>
        </row>
        <row r="566">
          <cell r="E566" t="str">
            <v>Jumlah Harga</v>
          </cell>
          <cell r="O566">
            <v>16837.150000000001</v>
          </cell>
        </row>
        <row r="567">
          <cell r="D567">
            <v>73005</v>
          </cell>
          <cell r="E567" t="str">
            <v>Harga Satuan Pekerjaan</v>
          </cell>
          <cell r="J567" t="str">
            <v>m2</v>
          </cell>
          <cell r="K567" t="str">
            <v/>
          </cell>
          <cell r="O567">
            <v>16837.150000000001</v>
          </cell>
        </row>
        <row r="574">
          <cell r="E574" t="str">
            <v>Analisa Harga Satuan (Breakdown of Unit Rate)</v>
          </cell>
        </row>
        <row r="576">
          <cell r="E576" t="str">
            <v>Lokasi</v>
          </cell>
          <cell r="I576" t="str">
            <v>:</v>
          </cell>
          <cell r="J576" t="str">
            <v>Proyek PLB, Paket LCB-6 Lot-4</v>
          </cell>
        </row>
        <row r="577">
          <cell r="D577">
            <v>74000</v>
          </cell>
          <cell r="E577" t="str">
            <v>No. Item</v>
          </cell>
          <cell r="I577" t="str">
            <v>:</v>
          </cell>
          <cell r="J577" t="str">
            <v>5-15</v>
          </cell>
        </row>
        <row r="578">
          <cell r="D578">
            <v>74000</v>
          </cell>
          <cell r="E578" t="str">
            <v>Item Pekerjaan</v>
          </cell>
          <cell r="I578" t="str">
            <v>:</v>
          </cell>
          <cell r="J578" t="str">
            <v>Pipa baja galvanis dia 5 cm</v>
          </cell>
        </row>
        <row r="580">
          <cell r="D580">
            <v>74000</v>
          </cell>
          <cell r="E580" t="str">
            <v>Uraian Tugas</v>
          </cell>
          <cell r="I580" t="str">
            <v>:</v>
          </cell>
          <cell r="J580" t="str">
            <v>Untuk bangunan talang</v>
          </cell>
        </row>
        <row r="582">
          <cell r="D582">
            <v>74000</v>
          </cell>
          <cell r="E582" t="str">
            <v>Kapasitas Produksi</v>
          </cell>
          <cell r="I582" t="str">
            <v>:</v>
          </cell>
          <cell r="J582">
            <v>10</v>
          </cell>
          <cell r="K582" t="str">
            <v>m</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row>
        <row r="585">
          <cell r="L585" t="str">
            <v>(Rp.)</v>
          </cell>
          <cell r="N585" t="str">
            <v>(Rp.)</v>
          </cell>
        </row>
        <row r="586">
          <cell r="E586" t="str">
            <v>I</v>
          </cell>
          <cell r="G586" t="str">
            <v>Bahan</v>
          </cell>
        </row>
        <row r="587">
          <cell r="E587">
            <v>1</v>
          </cell>
          <cell r="G587" t="str">
            <v>Galvanized Steel Pipe dia. 5 cm</v>
          </cell>
          <cell r="J587" t="str">
            <v>m'</v>
          </cell>
          <cell r="K587">
            <v>10</v>
          </cell>
          <cell r="M587">
            <v>50000</v>
          </cell>
          <cell r="O587">
            <v>500000</v>
          </cell>
        </row>
        <row r="588">
          <cell r="E588">
            <v>2</v>
          </cell>
          <cell r="G588" t="str">
            <v>Kawat las listrik</v>
          </cell>
          <cell r="J588" t="str">
            <v>kg</v>
          </cell>
          <cell r="K588">
            <v>35</v>
          </cell>
          <cell r="M588">
            <v>7500</v>
          </cell>
          <cell r="O588">
            <v>262500</v>
          </cell>
        </row>
        <row r="589">
          <cell r="E589" t="str">
            <v/>
          </cell>
          <cell r="I589" t="str">
            <v/>
          </cell>
          <cell r="J589">
            <v>0</v>
          </cell>
          <cell r="K589">
            <v>0</v>
          </cell>
          <cell r="M589">
            <v>0</v>
          </cell>
          <cell r="O589">
            <v>0</v>
          </cell>
        </row>
        <row r="590">
          <cell r="E590" t="str">
            <v/>
          </cell>
          <cell r="J590">
            <v>0</v>
          </cell>
          <cell r="K590">
            <v>0</v>
          </cell>
          <cell r="M590">
            <v>0</v>
          </cell>
          <cell r="O590">
            <v>0</v>
          </cell>
        </row>
        <row r="591">
          <cell r="E591" t="str">
            <v/>
          </cell>
          <cell r="J591">
            <v>0</v>
          </cell>
          <cell r="K591">
            <v>0</v>
          </cell>
          <cell r="M591">
            <v>0</v>
          </cell>
          <cell r="O591">
            <v>0</v>
          </cell>
        </row>
        <row r="593">
          <cell r="E593" t="str">
            <v>II</v>
          </cell>
          <cell r="G593" t="str">
            <v>Tenaga</v>
          </cell>
        </row>
        <row r="594">
          <cell r="E594">
            <v>1</v>
          </cell>
          <cell r="G594" t="str">
            <v>Mandor</v>
          </cell>
          <cell r="J594" t="str">
            <v>OH</v>
          </cell>
          <cell r="K594">
            <v>1.4200000000000001E-2</v>
          </cell>
          <cell r="M594">
            <v>35000</v>
          </cell>
          <cell r="O594">
            <v>497</v>
          </cell>
        </row>
        <row r="595">
          <cell r="E595">
            <v>2</v>
          </cell>
          <cell r="G595" t="str">
            <v>Tukang Pipa</v>
          </cell>
          <cell r="J595" t="str">
            <v>OH</v>
          </cell>
          <cell r="K595">
            <v>2.8500000000000001E-2</v>
          </cell>
          <cell r="M595">
            <v>36000</v>
          </cell>
          <cell r="O595">
            <v>1026</v>
          </cell>
        </row>
        <row r="596">
          <cell r="E596">
            <v>3</v>
          </cell>
          <cell r="G596" t="str">
            <v>Tukang Las</v>
          </cell>
          <cell r="J596" t="str">
            <v>OH</v>
          </cell>
          <cell r="K596">
            <v>2.8500000000000001E-2</v>
          </cell>
          <cell r="M596">
            <v>35000</v>
          </cell>
          <cell r="O596">
            <v>997.5</v>
          </cell>
        </row>
        <row r="597">
          <cell r="E597">
            <v>4</v>
          </cell>
          <cell r="G597" t="str">
            <v>Pekerja</v>
          </cell>
          <cell r="J597" t="str">
            <v>OH</v>
          </cell>
          <cell r="K597">
            <v>0.28570000000000001</v>
          </cell>
          <cell r="M597">
            <v>20000</v>
          </cell>
          <cell r="O597">
            <v>5714</v>
          </cell>
        </row>
        <row r="598">
          <cell r="E598" t="str">
            <v/>
          </cell>
          <cell r="J598">
            <v>0</v>
          </cell>
          <cell r="K598">
            <v>0</v>
          </cell>
          <cell r="M598">
            <v>0</v>
          </cell>
          <cell r="O598">
            <v>0</v>
          </cell>
        </row>
        <row r="601">
          <cell r="E601" t="str">
            <v>III</v>
          </cell>
          <cell r="G601" t="str">
            <v>Alat</v>
          </cell>
        </row>
        <row r="602">
          <cell r="E602">
            <v>1</v>
          </cell>
          <cell r="G602" t="str">
            <v>ARC Mesin las</v>
          </cell>
          <cell r="J602" t="str">
            <v>Unit/ hari</v>
          </cell>
          <cell r="K602">
            <v>2.5000000000000001E-2</v>
          </cell>
          <cell r="M602">
            <v>189490</v>
          </cell>
          <cell r="O602">
            <v>4737.25</v>
          </cell>
        </row>
        <row r="603">
          <cell r="E603" t="str">
            <v/>
          </cell>
          <cell r="J603">
            <v>0</v>
          </cell>
          <cell r="K603">
            <v>0</v>
          </cell>
          <cell r="M603">
            <v>0</v>
          </cell>
          <cell r="O603">
            <v>0</v>
          </cell>
        </row>
        <row r="604">
          <cell r="E604" t="str">
            <v/>
          </cell>
          <cell r="J604">
            <v>0</v>
          </cell>
          <cell r="K604">
            <v>0</v>
          </cell>
          <cell r="M604">
            <v>0</v>
          </cell>
          <cell r="O604">
            <v>0</v>
          </cell>
        </row>
        <row r="605">
          <cell r="E605" t="str">
            <v/>
          </cell>
          <cell r="J605">
            <v>0</v>
          </cell>
          <cell r="K605">
            <v>0</v>
          </cell>
          <cell r="M605">
            <v>0</v>
          </cell>
          <cell r="O605">
            <v>0</v>
          </cell>
        </row>
        <row r="606">
          <cell r="E606" t="str">
            <v/>
          </cell>
          <cell r="J606">
            <v>0</v>
          </cell>
          <cell r="K606">
            <v>0</v>
          </cell>
          <cell r="M606">
            <v>0</v>
          </cell>
          <cell r="O606">
            <v>0</v>
          </cell>
        </row>
        <row r="608">
          <cell r="E608" t="str">
            <v>Sub Total</v>
          </cell>
          <cell r="O608">
            <v>775471.75</v>
          </cell>
        </row>
        <row r="609">
          <cell r="E609" t="str">
            <v>Biaya Tidak Langsung dan Laba</v>
          </cell>
          <cell r="J609">
            <v>0.1</v>
          </cell>
          <cell r="O609">
            <v>77547.17</v>
          </cell>
        </row>
        <row r="610">
          <cell r="E610" t="str">
            <v>Jumlah Harga</v>
          </cell>
          <cell r="O610">
            <v>853018.92</v>
          </cell>
        </row>
        <row r="611">
          <cell r="D611">
            <v>74005</v>
          </cell>
          <cell r="E611" t="str">
            <v>Harga Satuan Pekerjaan</v>
          </cell>
          <cell r="J611" t="str">
            <v>m</v>
          </cell>
          <cell r="K611" t="str">
            <v/>
          </cell>
          <cell r="O611">
            <v>85301.892000000007</v>
          </cell>
        </row>
        <row r="618">
          <cell r="E618" t="str">
            <v>Analisa Harga Satuan (Breakdown of Unit Rate)</v>
          </cell>
        </row>
        <row r="620">
          <cell r="E620" t="str">
            <v>Lokasi</v>
          </cell>
          <cell r="I620" t="str">
            <v>:</v>
          </cell>
          <cell r="J620" t="str">
            <v>Proyek PLB, Paket LCB-6 Lot-4</v>
          </cell>
        </row>
        <row r="621">
          <cell r="D621">
            <v>75000</v>
          </cell>
          <cell r="E621" t="str">
            <v>No. Item</v>
          </cell>
          <cell r="I621" t="str">
            <v>:</v>
          </cell>
          <cell r="J621" t="str">
            <v>5-16</v>
          </cell>
        </row>
        <row r="622">
          <cell r="D622">
            <v>75000</v>
          </cell>
          <cell r="E622" t="str">
            <v>Item Pekerjaan</v>
          </cell>
          <cell r="I622" t="str">
            <v>:</v>
          </cell>
          <cell r="J622" t="str">
            <v>Pipa baja galvanis dia 25 cm</v>
          </cell>
        </row>
        <row r="624">
          <cell r="D624">
            <v>75000</v>
          </cell>
          <cell r="E624" t="str">
            <v>Uraian Tugas</v>
          </cell>
          <cell r="I624" t="str">
            <v>:</v>
          </cell>
        </row>
        <row r="626">
          <cell r="D626">
            <v>75000</v>
          </cell>
          <cell r="E626" t="str">
            <v>Kapasitas Produksi</v>
          </cell>
          <cell r="I626" t="str">
            <v>:</v>
          </cell>
          <cell r="J626">
            <v>10</v>
          </cell>
          <cell r="K626" t="str">
            <v>m</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row>
        <row r="629">
          <cell r="L629" t="str">
            <v>(Rp.)</v>
          </cell>
          <cell r="N629" t="str">
            <v>(Rp.)</v>
          </cell>
        </row>
        <row r="630">
          <cell r="E630" t="str">
            <v>I</v>
          </cell>
          <cell r="G630" t="str">
            <v>Bahan</v>
          </cell>
        </row>
        <row r="631">
          <cell r="E631">
            <v>1</v>
          </cell>
          <cell r="G631" t="str">
            <v>Galvanized Steel Pipe dia. 25 cm</v>
          </cell>
          <cell r="J631" t="str">
            <v>m'</v>
          </cell>
          <cell r="K631">
            <v>10</v>
          </cell>
          <cell r="M631">
            <v>575000</v>
          </cell>
          <cell r="O631">
            <v>5750000</v>
          </cell>
        </row>
        <row r="632">
          <cell r="E632">
            <v>2</v>
          </cell>
          <cell r="G632" t="str">
            <v>Baut</v>
          </cell>
          <cell r="J632" t="str">
            <v>buah</v>
          </cell>
          <cell r="K632">
            <v>40</v>
          </cell>
          <cell r="M632">
            <v>10000</v>
          </cell>
          <cell r="O632">
            <v>400000</v>
          </cell>
        </row>
        <row r="633">
          <cell r="E633">
            <v>3</v>
          </cell>
          <cell r="G633" t="str">
            <v>Besi plat</v>
          </cell>
          <cell r="I633" t="str">
            <v/>
          </cell>
          <cell r="J633" t="str">
            <v>lembar</v>
          </cell>
          <cell r="K633">
            <v>2.5</v>
          </cell>
          <cell r="M633">
            <v>60400</v>
          </cell>
          <cell r="O633">
            <v>151000</v>
          </cell>
        </row>
        <row r="634">
          <cell r="E634">
            <v>4</v>
          </cell>
          <cell r="G634" t="str">
            <v>Kawat las listrik</v>
          </cell>
          <cell r="J634" t="str">
            <v>kg</v>
          </cell>
          <cell r="K634">
            <v>25</v>
          </cell>
          <cell r="M634">
            <v>7500</v>
          </cell>
          <cell r="O634">
            <v>187500</v>
          </cell>
        </row>
        <row r="635">
          <cell r="E635" t="str">
            <v/>
          </cell>
          <cell r="J635">
            <v>0</v>
          </cell>
          <cell r="K635">
            <v>0</v>
          </cell>
          <cell r="M635">
            <v>0</v>
          </cell>
          <cell r="O635">
            <v>0</v>
          </cell>
        </row>
        <row r="637">
          <cell r="E637" t="str">
            <v>II</v>
          </cell>
          <cell r="G637" t="str">
            <v>Tenaga</v>
          </cell>
        </row>
        <row r="638">
          <cell r="E638">
            <v>1</v>
          </cell>
          <cell r="G638" t="str">
            <v>Mandor</v>
          </cell>
          <cell r="J638" t="str">
            <v>OH</v>
          </cell>
          <cell r="K638">
            <v>1.4E-3</v>
          </cell>
          <cell r="M638">
            <v>35000</v>
          </cell>
          <cell r="O638">
            <v>49</v>
          </cell>
        </row>
        <row r="639">
          <cell r="E639">
            <v>2</v>
          </cell>
          <cell r="G639" t="str">
            <v>Tukang Pipa</v>
          </cell>
          <cell r="J639" t="str">
            <v>OH</v>
          </cell>
          <cell r="K639">
            <v>0.28570000000000001</v>
          </cell>
          <cell r="M639">
            <v>36000</v>
          </cell>
          <cell r="O639">
            <v>10285.200000000001</v>
          </cell>
        </row>
        <row r="640">
          <cell r="E640">
            <v>3</v>
          </cell>
          <cell r="G640" t="str">
            <v>Tukang Las</v>
          </cell>
          <cell r="J640" t="str">
            <v>OH</v>
          </cell>
          <cell r="K640">
            <v>0.28570000000000001</v>
          </cell>
          <cell r="M640">
            <v>35000</v>
          </cell>
          <cell r="O640">
            <v>9999.5</v>
          </cell>
        </row>
        <row r="641">
          <cell r="E641">
            <v>4</v>
          </cell>
          <cell r="G641" t="str">
            <v>Pekerja</v>
          </cell>
          <cell r="J641" t="str">
            <v>OH</v>
          </cell>
          <cell r="K641">
            <v>1.4285000000000001</v>
          </cell>
          <cell r="M641">
            <v>20000</v>
          </cell>
          <cell r="O641">
            <v>28570</v>
          </cell>
        </row>
        <row r="642">
          <cell r="E642" t="str">
            <v/>
          </cell>
          <cell r="J642">
            <v>0</v>
          </cell>
          <cell r="K642">
            <v>0</v>
          </cell>
          <cell r="M642">
            <v>0</v>
          </cell>
          <cell r="O642">
            <v>0</v>
          </cell>
        </row>
        <row r="645">
          <cell r="E645" t="str">
            <v>III</v>
          </cell>
          <cell r="G645" t="str">
            <v>Alat</v>
          </cell>
        </row>
        <row r="646">
          <cell r="E646">
            <v>1</v>
          </cell>
          <cell r="G646" t="str">
            <v>Excavator</v>
          </cell>
          <cell r="H646" t="str">
            <v>(angkat &amp; pasang)</v>
          </cell>
          <cell r="J646" t="str">
            <v>jam</v>
          </cell>
          <cell r="K646">
            <v>1.6666666666666666E-2</v>
          </cell>
          <cell r="M646">
            <v>146000</v>
          </cell>
          <cell r="O646">
            <v>2433.33</v>
          </cell>
        </row>
        <row r="647">
          <cell r="E647">
            <v>2</v>
          </cell>
          <cell r="G647" t="str">
            <v>ARC Mesin las</v>
          </cell>
          <cell r="J647" t="str">
            <v>Unit/ hari</v>
          </cell>
          <cell r="K647">
            <v>2.5000000000000001E-2</v>
          </cell>
          <cell r="M647">
            <v>189490</v>
          </cell>
          <cell r="O647">
            <v>4737.25</v>
          </cell>
        </row>
        <row r="648">
          <cell r="E648" t="str">
            <v/>
          </cell>
          <cell r="J648">
            <v>0</v>
          </cell>
          <cell r="K648">
            <v>0</v>
          </cell>
          <cell r="M648">
            <v>0</v>
          </cell>
          <cell r="O648">
            <v>0</v>
          </cell>
        </row>
        <row r="649">
          <cell r="E649" t="str">
            <v/>
          </cell>
          <cell r="J649">
            <v>0</v>
          </cell>
          <cell r="K649">
            <v>0</v>
          </cell>
          <cell r="M649">
            <v>0</v>
          </cell>
          <cell r="O649">
            <v>0</v>
          </cell>
        </row>
        <row r="650">
          <cell r="E650" t="str">
            <v/>
          </cell>
          <cell r="J650">
            <v>0</v>
          </cell>
          <cell r="K650">
            <v>0</v>
          </cell>
          <cell r="M650">
            <v>0</v>
          </cell>
          <cell r="O650">
            <v>0</v>
          </cell>
        </row>
        <row r="652">
          <cell r="E652" t="str">
            <v>Sub Total</v>
          </cell>
          <cell r="O652">
            <v>6544574.2800000003</v>
          </cell>
        </row>
        <row r="653">
          <cell r="E653" t="str">
            <v>Biaya Tidak Langsung dan Laba</v>
          </cell>
          <cell r="J653">
            <v>0.1</v>
          </cell>
          <cell r="O653">
            <v>654457.42000000004</v>
          </cell>
        </row>
        <row r="654">
          <cell r="E654" t="str">
            <v>Jumlah Harga</v>
          </cell>
          <cell r="O654">
            <v>7199031.7000000002</v>
          </cell>
        </row>
        <row r="655">
          <cell r="D655">
            <v>75005</v>
          </cell>
          <cell r="E655" t="str">
            <v>Harga Satuan Pekerjaan</v>
          </cell>
          <cell r="J655" t="str">
            <v>m</v>
          </cell>
          <cell r="K655" t="str">
            <v/>
          </cell>
          <cell r="O655">
            <v>719903.17</v>
          </cell>
        </row>
        <row r="662">
          <cell r="E662" t="str">
            <v>Analisa Harga Satuan (Breakdown of Unit Rate)</v>
          </cell>
        </row>
        <row r="664">
          <cell r="E664" t="str">
            <v>Lokasi</v>
          </cell>
          <cell r="I664" t="str">
            <v>:</v>
          </cell>
          <cell r="J664" t="str">
            <v>Proyek PLB, Paket LCB-6 Lot-4</v>
          </cell>
        </row>
        <row r="665">
          <cell r="D665">
            <v>76000</v>
          </cell>
          <cell r="E665" t="str">
            <v>No. Item</v>
          </cell>
          <cell r="I665" t="str">
            <v>:</v>
          </cell>
          <cell r="J665" t="str">
            <v>5-17</v>
          </cell>
        </row>
        <row r="666">
          <cell r="D666">
            <v>76000</v>
          </cell>
          <cell r="E666" t="str">
            <v>Item Pekerjaan</v>
          </cell>
          <cell r="I666" t="str">
            <v>:</v>
          </cell>
          <cell r="J666" t="str">
            <v>Pipa beton dia 30 cm</v>
          </cell>
        </row>
        <row r="668">
          <cell r="D668">
            <v>76000</v>
          </cell>
          <cell r="E668" t="str">
            <v>Uraian Tugas</v>
          </cell>
          <cell r="I668" t="str">
            <v>:</v>
          </cell>
        </row>
        <row r="670">
          <cell r="D670">
            <v>76000</v>
          </cell>
          <cell r="E670" t="str">
            <v>Kapasitas Produksi</v>
          </cell>
          <cell r="I670" t="str">
            <v>:</v>
          </cell>
          <cell r="J670">
            <v>10</v>
          </cell>
          <cell r="K670" t="str">
            <v>m</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row>
        <row r="673">
          <cell r="L673" t="str">
            <v>(Rp.)</v>
          </cell>
          <cell r="N673" t="str">
            <v>(Rp.)</v>
          </cell>
        </row>
        <row r="674">
          <cell r="E674" t="str">
            <v>I</v>
          </cell>
          <cell r="G674" t="str">
            <v>Bahan</v>
          </cell>
        </row>
        <row r="675">
          <cell r="E675">
            <v>1</v>
          </cell>
          <cell r="G675" t="str">
            <v>Pipa beton dia. 30 cm</v>
          </cell>
          <cell r="J675" t="str">
            <v>m'</v>
          </cell>
          <cell r="K675">
            <v>10</v>
          </cell>
          <cell r="M675">
            <v>47500</v>
          </cell>
          <cell r="O675">
            <v>475000</v>
          </cell>
        </row>
        <row r="676">
          <cell r="E676" t="str">
            <v/>
          </cell>
          <cell r="J676">
            <v>0</v>
          </cell>
          <cell r="K676">
            <v>0</v>
          </cell>
          <cell r="M676">
            <v>0</v>
          </cell>
          <cell r="O676">
            <v>0</v>
          </cell>
        </row>
        <row r="677">
          <cell r="E677" t="str">
            <v/>
          </cell>
          <cell r="I677" t="str">
            <v/>
          </cell>
          <cell r="J677">
            <v>0</v>
          </cell>
          <cell r="K677">
            <v>0</v>
          </cell>
          <cell r="M677">
            <v>0</v>
          </cell>
          <cell r="O677">
            <v>0</v>
          </cell>
        </row>
        <row r="678">
          <cell r="E678" t="str">
            <v/>
          </cell>
          <cell r="J678">
            <v>0</v>
          </cell>
          <cell r="K678">
            <v>0</v>
          </cell>
          <cell r="M678">
            <v>0</v>
          </cell>
          <cell r="O678">
            <v>0</v>
          </cell>
        </row>
        <row r="679">
          <cell r="E679" t="str">
            <v/>
          </cell>
          <cell r="J679">
            <v>0</v>
          </cell>
          <cell r="K679">
            <v>0</v>
          </cell>
          <cell r="M679">
            <v>0</v>
          </cell>
          <cell r="O679">
            <v>0</v>
          </cell>
        </row>
        <row r="681">
          <cell r="E681" t="str">
            <v>II</v>
          </cell>
          <cell r="G681" t="str">
            <v>Tenaga</v>
          </cell>
        </row>
        <row r="682">
          <cell r="E682">
            <v>1</v>
          </cell>
          <cell r="G682" t="str">
            <v>Mandor</v>
          </cell>
          <cell r="J682" t="str">
            <v>OH</v>
          </cell>
          <cell r="K682">
            <v>5.7099999999999998E-2</v>
          </cell>
          <cell r="M682">
            <v>35000</v>
          </cell>
          <cell r="O682">
            <v>1998.5</v>
          </cell>
        </row>
        <row r="683">
          <cell r="E683">
            <v>2</v>
          </cell>
          <cell r="G683" t="str">
            <v>Kepala Tukang Pipa</v>
          </cell>
          <cell r="J683" t="str">
            <v>OH</v>
          </cell>
          <cell r="K683">
            <v>1.9E-2</v>
          </cell>
          <cell r="M683">
            <v>39000</v>
          </cell>
          <cell r="O683">
            <v>741</v>
          </cell>
        </row>
        <row r="684">
          <cell r="E684">
            <v>3</v>
          </cell>
          <cell r="G684" t="str">
            <v>Tukang Pipa</v>
          </cell>
          <cell r="J684" t="str">
            <v>OH</v>
          </cell>
          <cell r="K684">
            <v>1.9047000000000001</v>
          </cell>
          <cell r="M684">
            <v>36000</v>
          </cell>
          <cell r="O684">
            <v>68569.2</v>
          </cell>
        </row>
        <row r="685">
          <cell r="E685">
            <v>4</v>
          </cell>
          <cell r="G685" t="str">
            <v>Pekerja</v>
          </cell>
          <cell r="J685" t="str">
            <v>OH</v>
          </cell>
          <cell r="K685">
            <v>11.4285</v>
          </cell>
          <cell r="M685">
            <v>20000</v>
          </cell>
          <cell r="O685">
            <v>228570</v>
          </cell>
        </row>
        <row r="686">
          <cell r="E686" t="str">
            <v/>
          </cell>
          <cell r="J686">
            <v>0</v>
          </cell>
          <cell r="K686">
            <v>0</v>
          </cell>
          <cell r="M686">
            <v>0</v>
          </cell>
          <cell r="O686">
            <v>0</v>
          </cell>
        </row>
        <row r="689">
          <cell r="E689" t="str">
            <v>III</v>
          </cell>
          <cell r="G689" t="str">
            <v>Alat</v>
          </cell>
        </row>
        <row r="690">
          <cell r="E690" t="str">
            <v/>
          </cell>
          <cell r="J690">
            <v>0</v>
          </cell>
          <cell r="M690">
            <v>0</v>
          </cell>
          <cell r="O690">
            <v>0</v>
          </cell>
        </row>
        <row r="691">
          <cell r="E691" t="str">
            <v/>
          </cell>
          <cell r="J691">
            <v>0</v>
          </cell>
          <cell r="K691">
            <v>0</v>
          </cell>
          <cell r="M691">
            <v>0</v>
          </cell>
          <cell r="O691">
            <v>0</v>
          </cell>
        </row>
        <row r="692">
          <cell r="E692" t="str">
            <v/>
          </cell>
          <cell r="J692">
            <v>0</v>
          </cell>
          <cell r="K692">
            <v>0</v>
          </cell>
          <cell r="M692">
            <v>0</v>
          </cell>
          <cell r="O692">
            <v>0</v>
          </cell>
        </row>
        <row r="693">
          <cell r="E693" t="str">
            <v/>
          </cell>
          <cell r="J693">
            <v>0</v>
          </cell>
          <cell r="K693">
            <v>0</v>
          </cell>
          <cell r="M693">
            <v>0</v>
          </cell>
          <cell r="O693">
            <v>0</v>
          </cell>
        </row>
        <row r="694">
          <cell r="E694" t="str">
            <v/>
          </cell>
          <cell r="J694">
            <v>0</v>
          </cell>
          <cell r="K694">
            <v>0</v>
          </cell>
          <cell r="M694">
            <v>0</v>
          </cell>
          <cell r="O694">
            <v>0</v>
          </cell>
        </row>
        <row r="696">
          <cell r="E696" t="str">
            <v>Sub Total</v>
          </cell>
          <cell r="O696">
            <v>774878.7</v>
          </cell>
        </row>
        <row r="697">
          <cell r="E697" t="str">
            <v>Biaya Tidak Langsung dan Laba</v>
          </cell>
          <cell r="J697">
            <v>0.1</v>
          </cell>
          <cell r="O697">
            <v>77487.87</v>
          </cell>
        </row>
        <row r="698">
          <cell r="E698" t="str">
            <v>Jumlah Harga</v>
          </cell>
          <cell r="O698">
            <v>852366.57</v>
          </cell>
        </row>
        <row r="699">
          <cell r="D699">
            <v>76005</v>
          </cell>
          <cell r="E699" t="str">
            <v>Harga Satuan Pekerjaan</v>
          </cell>
          <cell r="J699" t="str">
            <v>m</v>
          </cell>
          <cell r="K699" t="str">
            <v/>
          </cell>
          <cell r="O699">
            <v>85236.656999999992</v>
          </cell>
        </row>
        <row r="706">
          <cell r="E706" t="str">
            <v>Analisa Harga Satuan (Breakdown of Unit Rate)</v>
          </cell>
        </row>
        <row r="708">
          <cell r="E708" t="str">
            <v>Lokasi</v>
          </cell>
          <cell r="I708" t="str">
            <v>:</v>
          </cell>
          <cell r="J708" t="str">
            <v>Proyek PLB, Paket LCB-6 Lot-4</v>
          </cell>
        </row>
        <row r="709">
          <cell r="D709">
            <v>77000</v>
          </cell>
          <cell r="E709" t="str">
            <v>No. Item</v>
          </cell>
          <cell r="I709" t="str">
            <v>:</v>
          </cell>
          <cell r="J709" t="str">
            <v>5-18</v>
          </cell>
        </row>
        <row r="710">
          <cell r="D710">
            <v>77000</v>
          </cell>
          <cell r="E710" t="str">
            <v>Item Pekerjaan</v>
          </cell>
          <cell r="I710" t="str">
            <v>:</v>
          </cell>
          <cell r="J710" t="str">
            <v>Pipa beton dia 40 cm</v>
          </cell>
        </row>
        <row r="712">
          <cell r="D712">
            <v>77000</v>
          </cell>
          <cell r="E712" t="str">
            <v>Uraian Tugas</v>
          </cell>
          <cell r="I712" t="str">
            <v>:</v>
          </cell>
        </row>
        <row r="714">
          <cell r="D714">
            <v>77000</v>
          </cell>
          <cell r="E714" t="str">
            <v>Kapasitas Produksi</v>
          </cell>
          <cell r="I714" t="str">
            <v>:</v>
          </cell>
          <cell r="J714">
            <v>10</v>
          </cell>
          <cell r="K714" t="str">
            <v>m</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row>
        <row r="717">
          <cell r="L717" t="str">
            <v>(Rp.)</v>
          </cell>
          <cell r="N717" t="str">
            <v>(Rp.)</v>
          </cell>
        </row>
        <row r="718">
          <cell r="E718" t="str">
            <v>I</v>
          </cell>
          <cell r="G718" t="str">
            <v>Bahan</v>
          </cell>
        </row>
        <row r="719">
          <cell r="E719">
            <v>1</v>
          </cell>
          <cell r="G719" t="str">
            <v>Pipa beton dia. 40 cm</v>
          </cell>
          <cell r="J719" t="str">
            <v>m'</v>
          </cell>
          <cell r="K719">
            <v>10</v>
          </cell>
          <cell r="M719">
            <v>68500</v>
          </cell>
          <cell r="O719">
            <v>685000</v>
          </cell>
        </row>
        <row r="720">
          <cell r="E720" t="str">
            <v/>
          </cell>
          <cell r="J720">
            <v>0</v>
          </cell>
          <cell r="K720">
            <v>0</v>
          </cell>
          <cell r="M720">
            <v>0</v>
          </cell>
          <cell r="O720">
            <v>0</v>
          </cell>
        </row>
        <row r="721">
          <cell r="E721" t="str">
            <v/>
          </cell>
          <cell r="I721" t="str">
            <v/>
          </cell>
          <cell r="J721">
            <v>0</v>
          </cell>
          <cell r="K721">
            <v>0</v>
          </cell>
          <cell r="M721">
            <v>0</v>
          </cell>
          <cell r="O721">
            <v>0</v>
          </cell>
        </row>
        <row r="722">
          <cell r="E722" t="str">
            <v/>
          </cell>
          <cell r="J722">
            <v>0</v>
          </cell>
          <cell r="K722">
            <v>0</v>
          </cell>
          <cell r="M722">
            <v>0</v>
          </cell>
          <cell r="O722">
            <v>0</v>
          </cell>
        </row>
        <row r="723">
          <cell r="E723" t="str">
            <v/>
          </cell>
          <cell r="J723">
            <v>0</v>
          </cell>
          <cell r="K723">
            <v>0</v>
          </cell>
          <cell r="M723">
            <v>0</v>
          </cell>
          <cell r="O723">
            <v>0</v>
          </cell>
        </row>
        <row r="725">
          <cell r="E725" t="str">
            <v>II</v>
          </cell>
          <cell r="G725" t="str">
            <v>Tenaga</v>
          </cell>
        </row>
        <row r="726">
          <cell r="E726">
            <v>1</v>
          </cell>
          <cell r="G726" t="str">
            <v>Mandor</v>
          </cell>
          <cell r="J726" t="str">
            <v>OH</v>
          </cell>
          <cell r="K726">
            <v>0.57140000000000002</v>
          </cell>
          <cell r="M726">
            <v>35000</v>
          </cell>
          <cell r="O726">
            <v>19999</v>
          </cell>
        </row>
        <row r="727">
          <cell r="E727">
            <v>2</v>
          </cell>
          <cell r="G727" t="str">
            <v>Kepala Tukang Pipa</v>
          </cell>
          <cell r="J727" t="str">
            <v>OH</v>
          </cell>
          <cell r="K727">
            <v>1.1428</v>
          </cell>
          <cell r="M727">
            <v>39000</v>
          </cell>
          <cell r="O727">
            <v>44569.2</v>
          </cell>
        </row>
        <row r="728">
          <cell r="E728">
            <v>3</v>
          </cell>
          <cell r="G728" t="str">
            <v>Tukang Pipa</v>
          </cell>
          <cell r="J728" t="str">
            <v>OH</v>
          </cell>
          <cell r="K728">
            <v>2.2856999999999998</v>
          </cell>
          <cell r="M728">
            <v>36000</v>
          </cell>
          <cell r="O728">
            <v>82285.2</v>
          </cell>
        </row>
        <row r="729">
          <cell r="E729">
            <v>4</v>
          </cell>
          <cell r="G729" t="str">
            <v>Pekerja</v>
          </cell>
          <cell r="J729" t="str">
            <v>OH</v>
          </cell>
          <cell r="K729">
            <v>4.5713999999999997</v>
          </cell>
          <cell r="M729">
            <v>20000</v>
          </cell>
          <cell r="O729">
            <v>91428</v>
          </cell>
        </row>
        <row r="730">
          <cell r="E730" t="str">
            <v/>
          </cell>
          <cell r="J730">
            <v>0</v>
          </cell>
          <cell r="K730">
            <v>0</v>
          </cell>
          <cell r="M730">
            <v>0</v>
          </cell>
          <cell r="O730">
            <v>0</v>
          </cell>
        </row>
        <row r="733">
          <cell r="E733" t="str">
            <v>III</v>
          </cell>
          <cell r="G733" t="str">
            <v>Alat</v>
          </cell>
        </row>
        <row r="734">
          <cell r="E734" t="str">
            <v/>
          </cell>
          <cell r="J734">
            <v>0</v>
          </cell>
          <cell r="M734">
            <v>0</v>
          </cell>
          <cell r="O734">
            <v>0</v>
          </cell>
        </row>
        <row r="735">
          <cell r="E735" t="str">
            <v/>
          </cell>
          <cell r="J735">
            <v>0</v>
          </cell>
          <cell r="K735">
            <v>0</v>
          </cell>
          <cell r="M735">
            <v>0</v>
          </cell>
          <cell r="O735">
            <v>0</v>
          </cell>
        </row>
        <row r="736">
          <cell r="E736" t="str">
            <v/>
          </cell>
          <cell r="J736">
            <v>0</v>
          </cell>
          <cell r="K736">
            <v>0</v>
          </cell>
          <cell r="M736">
            <v>0</v>
          </cell>
          <cell r="O736">
            <v>0</v>
          </cell>
        </row>
        <row r="737">
          <cell r="E737" t="str">
            <v/>
          </cell>
          <cell r="J737">
            <v>0</v>
          </cell>
          <cell r="K737">
            <v>0</v>
          </cell>
          <cell r="M737">
            <v>0</v>
          </cell>
          <cell r="O737">
            <v>0</v>
          </cell>
        </row>
        <row r="738">
          <cell r="E738" t="str">
            <v/>
          </cell>
          <cell r="J738">
            <v>0</v>
          </cell>
          <cell r="K738">
            <v>0</v>
          </cell>
          <cell r="M738">
            <v>0</v>
          </cell>
          <cell r="O738">
            <v>0</v>
          </cell>
        </row>
        <row r="740">
          <cell r="E740" t="str">
            <v>Sub Total</v>
          </cell>
          <cell r="O740">
            <v>923281.39999999991</v>
          </cell>
        </row>
        <row r="741">
          <cell r="E741" t="str">
            <v>Biaya Tidak Langsung dan Laba</v>
          </cell>
          <cell r="J741">
            <v>0.1</v>
          </cell>
          <cell r="O741">
            <v>92328.14</v>
          </cell>
        </row>
        <row r="742">
          <cell r="E742" t="str">
            <v>Jumlah Harga</v>
          </cell>
          <cell r="O742">
            <v>1015609.5399999999</v>
          </cell>
        </row>
        <row r="743">
          <cell r="D743">
            <v>77005</v>
          </cell>
          <cell r="E743" t="str">
            <v>Harga Satuan Pekerjaan</v>
          </cell>
          <cell r="J743" t="str">
            <v>m</v>
          </cell>
          <cell r="K743" t="str">
            <v/>
          </cell>
          <cell r="O743">
            <v>101560.954</v>
          </cell>
        </row>
        <row r="750">
          <cell r="E750" t="str">
            <v>Analisa Harga Satuan (Breakdown of Unit Rate)</v>
          </cell>
        </row>
        <row r="752">
          <cell r="E752" t="str">
            <v>Lokasi</v>
          </cell>
          <cell r="I752" t="str">
            <v>:</v>
          </cell>
          <cell r="J752" t="str">
            <v>Proyek PLB, Paket LCB-6 Lot-4</v>
          </cell>
        </row>
        <row r="753">
          <cell r="D753">
            <v>78000</v>
          </cell>
          <cell r="E753" t="str">
            <v>No. Item</v>
          </cell>
          <cell r="I753" t="str">
            <v>:</v>
          </cell>
          <cell r="J753" t="str">
            <v>5-19</v>
          </cell>
        </row>
        <row r="754">
          <cell r="D754">
            <v>78000</v>
          </cell>
          <cell r="E754" t="str">
            <v>Item Pekerjaan</v>
          </cell>
          <cell r="I754" t="str">
            <v>:</v>
          </cell>
          <cell r="J754" t="str">
            <v>Pipa beton dia 60 cm</v>
          </cell>
        </row>
        <row r="756">
          <cell r="D756">
            <v>78000</v>
          </cell>
          <cell r="E756" t="str">
            <v>Uraian Tugas</v>
          </cell>
          <cell r="I756" t="str">
            <v>:</v>
          </cell>
        </row>
        <row r="758">
          <cell r="D758">
            <v>78000</v>
          </cell>
          <cell r="E758" t="str">
            <v>Kapasitas Produksi</v>
          </cell>
          <cell r="I758" t="str">
            <v>:</v>
          </cell>
          <cell r="J758">
            <v>10</v>
          </cell>
          <cell r="K758" t="str">
            <v>m</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row>
        <row r="761">
          <cell r="L761" t="str">
            <v>(Rp.)</v>
          </cell>
          <cell r="N761" t="str">
            <v>(Rp.)</v>
          </cell>
        </row>
        <row r="762">
          <cell r="E762" t="str">
            <v>I</v>
          </cell>
          <cell r="G762" t="str">
            <v>Bahan</v>
          </cell>
        </row>
        <row r="763">
          <cell r="E763">
            <v>1</v>
          </cell>
          <cell r="G763" t="str">
            <v>Pipa beton dia. 60 cm</v>
          </cell>
          <cell r="J763" t="str">
            <v>m'</v>
          </cell>
          <cell r="K763">
            <v>10</v>
          </cell>
          <cell r="M763">
            <v>145000</v>
          </cell>
          <cell r="O763">
            <v>1450000</v>
          </cell>
        </row>
        <row r="764">
          <cell r="E764" t="str">
            <v/>
          </cell>
          <cell r="J764">
            <v>0</v>
          </cell>
          <cell r="K764">
            <v>0</v>
          </cell>
          <cell r="M764">
            <v>0</v>
          </cell>
          <cell r="O764">
            <v>0</v>
          </cell>
        </row>
        <row r="765">
          <cell r="E765" t="str">
            <v/>
          </cell>
          <cell r="I765" t="str">
            <v/>
          </cell>
          <cell r="J765">
            <v>0</v>
          </cell>
          <cell r="K765">
            <v>0</v>
          </cell>
          <cell r="M765">
            <v>0</v>
          </cell>
          <cell r="O765">
            <v>0</v>
          </cell>
        </row>
        <row r="766">
          <cell r="E766" t="str">
            <v/>
          </cell>
          <cell r="J766">
            <v>0</v>
          </cell>
          <cell r="K766">
            <v>0</v>
          </cell>
          <cell r="M766">
            <v>0</v>
          </cell>
          <cell r="O766">
            <v>0</v>
          </cell>
        </row>
        <row r="767">
          <cell r="E767" t="str">
            <v/>
          </cell>
          <cell r="J767">
            <v>0</v>
          </cell>
          <cell r="K767">
            <v>0</v>
          </cell>
          <cell r="M767">
            <v>0</v>
          </cell>
          <cell r="O767">
            <v>0</v>
          </cell>
        </row>
        <row r="769">
          <cell r="E769" t="str">
            <v>II</v>
          </cell>
          <cell r="G769" t="str">
            <v>Tenaga</v>
          </cell>
        </row>
        <row r="770">
          <cell r="E770">
            <v>1</v>
          </cell>
          <cell r="G770" t="str">
            <v>Mandor</v>
          </cell>
          <cell r="J770" t="str">
            <v>OH</v>
          </cell>
          <cell r="K770">
            <v>0.57140000000000002</v>
          </cell>
          <cell r="M770">
            <v>35000</v>
          </cell>
          <cell r="O770">
            <v>19999</v>
          </cell>
        </row>
        <row r="771">
          <cell r="E771">
            <v>2</v>
          </cell>
          <cell r="G771" t="str">
            <v>Kepala Tukang Pipa</v>
          </cell>
          <cell r="J771" t="str">
            <v>OH</v>
          </cell>
          <cell r="K771">
            <v>1.1428</v>
          </cell>
          <cell r="M771">
            <v>39000</v>
          </cell>
          <cell r="O771">
            <v>44569.2</v>
          </cell>
        </row>
        <row r="772">
          <cell r="E772">
            <v>3</v>
          </cell>
          <cell r="G772" t="str">
            <v>Tukang Pipa</v>
          </cell>
          <cell r="J772" t="str">
            <v>OH</v>
          </cell>
          <cell r="K772">
            <v>2.2856999999999998</v>
          </cell>
          <cell r="M772">
            <v>36000</v>
          </cell>
          <cell r="O772">
            <v>82285.2</v>
          </cell>
        </row>
        <row r="773">
          <cell r="E773">
            <v>4</v>
          </cell>
          <cell r="G773" t="str">
            <v>Pekerja</v>
          </cell>
          <cell r="J773" t="str">
            <v>OH</v>
          </cell>
          <cell r="K773">
            <v>4.5713999999999997</v>
          </cell>
          <cell r="M773">
            <v>20000</v>
          </cell>
          <cell r="O773">
            <v>91428</v>
          </cell>
        </row>
        <row r="774">
          <cell r="E774" t="str">
            <v/>
          </cell>
          <cell r="J774">
            <v>0</v>
          </cell>
          <cell r="K774">
            <v>0</v>
          </cell>
          <cell r="M774">
            <v>0</v>
          </cell>
          <cell r="O774">
            <v>0</v>
          </cell>
        </row>
        <row r="777">
          <cell r="E777" t="str">
            <v>III</v>
          </cell>
          <cell r="G777" t="str">
            <v>Alat</v>
          </cell>
        </row>
        <row r="778">
          <cell r="E778" t="str">
            <v/>
          </cell>
          <cell r="J778">
            <v>0</v>
          </cell>
          <cell r="M778">
            <v>0</v>
          </cell>
          <cell r="O778">
            <v>0</v>
          </cell>
        </row>
        <row r="779">
          <cell r="E779" t="str">
            <v/>
          </cell>
          <cell r="J779">
            <v>0</v>
          </cell>
          <cell r="K779">
            <v>0</v>
          </cell>
          <cell r="M779">
            <v>0</v>
          </cell>
          <cell r="O779">
            <v>0</v>
          </cell>
        </row>
        <row r="780">
          <cell r="E780" t="str">
            <v/>
          </cell>
          <cell r="J780">
            <v>0</v>
          </cell>
          <cell r="K780">
            <v>0</v>
          </cell>
          <cell r="M780">
            <v>0</v>
          </cell>
          <cell r="O780">
            <v>0</v>
          </cell>
        </row>
        <row r="781">
          <cell r="E781" t="str">
            <v/>
          </cell>
          <cell r="J781">
            <v>0</v>
          </cell>
          <cell r="K781">
            <v>0</v>
          </cell>
          <cell r="M781">
            <v>0</v>
          </cell>
          <cell r="O781">
            <v>0</v>
          </cell>
        </row>
        <row r="782">
          <cell r="E782" t="str">
            <v/>
          </cell>
          <cell r="J782">
            <v>0</v>
          </cell>
          <cell r="K782">
            <v>0</v>
          </cell>
          <cell r="M782">
            <v>0</v>
          </cell>
          <cell r="O782">
            <v>0</v>
          </cell>
        </row>
        <row r="784">
          <cell r="E784" t="str">
            <v>Sub Total</v>
          </cell>
          <cell r="O784">
            <v>1688281.4</v>
          </cell>
        </row>
        <row r="785">
          <cell r="E785" t="str">
            <v>Biaya Tidak Langsung dan Laba</v>
          </cell>
          <cell r="J785">
            <v>0.1</v>
          </cell>
          <cell r="O785">
            <v>168828.14</v>
          </cell>
        </row>
        <row r="786">
          <cell r="E786" t="str">
            <v>Jumlah Harga</v>
          </cell>
          <cell r="O786">
            <v>1857109.54</v>
          </cell>
        </row>
        <row r="787">
          <cell r="D787">
            <v>78005</v>
          </cell>
          <cell r="E787" t="str">
            <v>Harga Satuan Pekerjaan</v>
          </cell>
          <cell r="J787" t="str">
            <v>m</v>
          </cell>
          <cell r="K787" t="str">
            <v/>
          </cell>
          <cell r="O787">
            <v>185710.954</v>
          </cell>
        </row>
        <row r="794">
          <cell r="E794" t="str">
            <v>Analisa Harga Satuan (Breakdown of Unit Rate)</v>
          </cell>
        </row>
        <row r="796">
          <cell r="E796" t="str">
            <v>Lokasi</v>
          </cell>
          <cell r="I796" t="str">
            <v>:</v>
          </cell>
          <cell r="J796" t="str">
            <v>Proyek PLB, Paket LCB-6 Lot-4</v>
          </cell>
        </row>
        <row r="797">
          <cell r="D797">
            <v>79000</v>
          </cell>
          <cell r="E797" t="str">
            <v>No. Item</v>
          </cell>
          <cell r="I797" t="str">
            <v>:</v>
          </cell>
          <cell r="J797" t="str">
            <v>5-20</v>
          </cell>
        </row>
        <row r="798">
          <cell r="D798">
            <v>79000</v>
          </cell>
          <cell r="E798" t="str">
            <v>Item Pekerjaan</v>
          </cell>
          <cell r="I798" t="str">
            <v>:</v>
          </cell>
          <cell r="J798" t="str">
            <v>Pipa beton dia 80 cm</v>
          </cell>
        </row>
        <row r="800">
          <cell r="D800">
            <v>79000</v>
          </cell>
          <cell r="E800" t="str">
            <v>Uraian Tugas</v>
          </cell>
          <cell r="I800" t="str">
            <v>:</v>
          </cell>
        </row>
        <row r="802">
          <cell r="D802">
            <v>79000</v>
          </cell>
          <cell r="E802" t="str">
            <v>Kapasitas Produksi</v>
          </cell>
          <cell r="I802" t="str">
            <v>:</v>
          </cell>
          <cell r="J802">
            <v>10</v>
          </cell>
          <cell r="K802" t="str">
            <v>m</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row>
        <row r="805">
          <cell r="L805" t="str">
            <v>(Rp.)</v>
          </cell>
          <cell r="N805" t="str">
            <v>(Rp.)</v>
          </cell>
        </row>
        <row r="806">
          <cell r="E806" t="str">
            <v>I</v>
          </cell>
          <cell r="G806" t="str">
            <v>Bahan</v>
          </cell>
        </row>
        <row r="807">
          <cell r="E807">
            <v>1</v>
          </cell>
          <cell r="G807" t="str">
            <v>Pipa beton dia. 80 cm</v>
          </cell>
          <cell r="J807" t="str">
            <v>m'</v>
          </cell>
          <cell r="K807">
            <v>10</v>
          </cell>
          <cell r="M807">
            <v>155000</v>
          </cell>
          <cell r="O807">
            <v>1550000</v>
          </cell>
        </row>
        <row r="808">
          <cell r="E808" t="str">
            <v/>
          </cell>
          <cell r="J808">
            <v>0</v>
          </cell>
          <cell r="K808">
            <v>0</v>
          </cell>
          <cell r="M808">
            <v>0</v>
          </cell>
          <cell r="O808">
            <v>0</v>
          </cell>
        </row>
        <row r="809">
          <cell r="E809" t="str">
            <v/>
          </cell>
          <cell r="I809" t="str">
            <v/>
          </cell>
          <cell r="J809">
            <v>0</v>
          </cell>
          <cell r="K809">
            <v>0</v>
          </cell>
          <cell r="M809">
            <v>0</v>
          </cell>
          <cell r="O809">
            <v>0</v>
          </cell>
        </row>
        <row r="810">
          <cell r="E810" t="str">
            <v/>
          </cell>
          <cell r="J810">
            <v>0</v>
          </cell>
          <cell r="K810">
            <v>0</v>
          </cell>
          <cell r="M810">
            <v>0</v>
          </cell>
          <cell r="O810">
            <v>0</v>
          </cell>
        </row>
        <row r="811">
          <cell r="E811" t="str">
            <v/>
          </cell>
          <cell r="J811">
            <v>0</v>
          </cell>
          <cell r="K811">
            <v>0</v>
          </cell>
          <cell r="M811">
            <v>0</v>
          </cell>
          <cell r="O811">
            <v>0</v>
          </cell>
        </row>
        <row r="813">
          <cell r="E813" t="str">
            <v>II</v>
          </cell>
          <cell r="G813" t="str">
            <v>Tenaga</v>
          </cell>
        </row>
        <row r="814">
          <cell r="E814">
            <v>1</v>
          </cell>
          <cell r="G814" t="str">
            <v>Mandor</v>
          </cell>
          <cell r="J814" t="str">
            <v>OH</v>
          </cell>
          <cell r="K814">
            <v>0.57140000000000002</v>
          </cell>
          <cell r="M814">
            <v>35000</v>
          </cell>
          <cell r="O814">
            <v>19999</v>
          </cell>
        </row>
        <row r="815">
          <cell r="E815">
            <v>2</v>
          </cell>
          <cell r="G815" t="str">
            <v>Kepala Tukang Pipa</v>
          </cell>
          <cell r="J815" t="str">
            <v>OH</v>
          </cell>
          <cell r="K815">
            <v>1.1428</v>
          </cell>
          <cell r="M815">
            <v>39000</v>
          </cell>
          <cell r="O815">
            <v>44569.2</v>
          </cell>
        </row>
        <row r="816">
          <cell r="E816">
            <v>3</v>
          </cell>
          <cell r="G816" t="str">
            <v>Tukang Pipa</v>
          </cell>
          <cell r="J816" t="str">
            <v>OH</v>
          </cell>
          <cell r="K816">
            <v>2.2856999999999998</v>
          </cell>
          <cell r="M816">
            <v>36000</v>
          </cell>
          <cell r="O816">
            <v>82285.2</v>
          </cell>
        </row>
        <row r="817">
          <cell r="E817">
            <v>4</v>
          </cell>
          <cell r="G817" t="str">
            <v>Pekerja</v>
          </cell>
          <cell r="J817" t="str">
            <v>OH</v>
          </cell>
          <cell r="K817">
            <v>4.5713999999999997</v>
          </cell>
          <cell r="M817">
            <v>20000</v>
          </cell>
          <cell r="O817">
            <v>91428</v>
          </cell>
        </row>
        <row r="818">
          <cell r="E818" t="str">
            <v/>
          </cell>
          <cell r="J818">
            <v>0</v>
          </cell>
          <cell r="K818">
            <v>0</v>
          </cell>
          <cell r="M818">
            <v>0</v>
          </cell>
          <cell r="O818">
            <v>0</v>
          </cell>
        </row>
        <row r="821">
          <cell r="E821" t="str">
            <v>III</v>
          </cell>
          <cell r="G821" t="str">
            <v>Alat</v>
          </cell>
        </row>
        <row r="822">
          <cell r="E822">
            <v>1</v>
          </cell>
          <cell r="G822" t="str">
            <v>Excavator, 0.7 m3</v>
          </cell>
          <cell r="H822" t="str">
            <v>(Angkat Pasang)</v>
          </cell>
          <cell r="J822" t="str">
            <v>jam</v>
          </cell>
          <cell r="K822">
            <v>0.25</v>
          </cell>
          <cell r="M822">
            <v>239115</v>
          </cell>
          <cell r="O822">
            <v>59778.75</v>
          </cell>
        </row>
        <row r="823">
          <cell r="E823" t="str">
            <v/>
          </cell>
          <cell r="J823">
            <v>0</v>
          </cell>
          <cell r="K823">
            <v>0</v>
          </cell>
          <cell r="M823">
            <v>0</v>
          </cell>
          <cell r="O823">
            <v>0</v>
          </cell>
        </row>
        <row r="824">
          <cell r="E824" t="str">
            <v/>
          </cell>
          <cell r="J824">
            <v>0</v>
          </cell>
          <cell r="K824">
            <v>0</v>
          </cell>
          <cell r="M824">
            <v>0</v>
          </cell>
          <cell r="O824">
            <v>0</v>
          </cell>
        </row>
        <row r="825">
          <cell r="E825" t="str">
            <v/>
          </cell>
          <cell r="J825">
            <v>0</v>
          </cell>
          <cell r="K825">
            <v>0</v>
          </cell>
          <cell r="M825">
            <v>0</v>
          </cell>
          <cell r="O825">
            <v>0</v>
          </cell>
        </row>
        <row r="826">
          <cell r="E826" t="str">
            <v/>
          </cell>
          <cell r="J826">
            <v>0</v>
          </cell>
          <cell r="K826">
            <v>0</v>
          </cell>
          <cell r="M826">
            <v>0</v>
          </cell>
          <cell r="O826">
            <v>0</v>
          </cell>
        </row>
        <row r="828">
          <cell r="E828" t="str">
            <v>Sub Total</v>
          </cell>
          <cell r="O828">
            <v>1848060.15</v>
          </cell>
        </row>
        <row r="829">
          <cell r="E829" t="str">
            <v>Biaya Tidak Langsung dan Laba</v>
          </cell>
          <cell r="J829">
            <v>0.1</v>
          </cell>
          <cell r="O829">
            <v>184806.01</v>
          </cell>
        </row>
        <row r="830">
          <cell r="E830" t="str">
            <v>Jumlah Harga</v>
          </cell>
          <cell r="O830">
            <v>2032866.16</v>
          </cell>
        </row>
        <row r="831">
          <cell r="D831">
            <v>79005</v>
          </cell>
          <cell r="E831" t="str">
            <v>Harga Satuan Pekerjaan</v>
          </cell>
          <cell r="J831" t="str">
            <v>m</v>
          </cell>
          <cell r="K831" t="str">
            <v/>
          </cell>
          <cell r="O831">
            <v>203286.61599999998</v>
          </cell>
        </row>
        <row r="838">
          <cell r="E838" t="str">
            <v>Analisa Harga Satuan (Breakdown of Unit Rate)</v>
          </cell>
        </row>
        <row r="840">
          <cell r="E840" t="str">
            <v>Lokasi</v>
          </cell>
          <cell r="I840" t="str">
            <v>:</v>
          </cell>
          <cell r="J840" t="str">
            <v>Proyek PLB, Paket LCB-6 Lot-4</v>
          </cell>
        </row>
        <row r="841">
          <cell r="D841">
            <v>80000</v>
          </cell>
          <cell r="E841" t="str">
            <v>No. Item</v>
          </cell>
          <cell r="I841" t="str">
            <v>:</v>
          </cell>
          <cell r="J841" t="str">
            <v>5-21</v>
          </cell>
        </row>
        <row r="842">
          <cell r="D842">
            <v>80000</v>
          </cell>
          <cell r="E842" t="str">
            <v>Item Pekerjaan</v>
          </cell>
          <cell r="I842" t="str">
            <v>:</v>
          </cell>
          <cell r="J842" t="str">
            <v>Pipa beton dia 100 cm</v>
          </cell>
        </row>
        <row r="844">
          <cell r="D844">
            <v>80000</v>
          </cell>
          <cell r="E844" t="str">
            <v>Uraian Tugas</v>
          </cell>
          <cell r="I844" t="str">
            <v>:</v>
          </cell>
        </row>
        <row r="846">
          <cell r="D846">
            <v>80000</v>
          </cell>
          <cell r="E846" t="str">
            <v>Kapasitas Produksi</v>
          </cell>
          <cell r="I846" t="str">
            <v>:</v>
          </cell>
          <cell r="J846">
            <v>10</v>
          </cell>
          <cell r="K846" t="str">
            <v>m</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row>
        <row r="849">
          <cell r="L849" t="str">
            <v>(Rp.)</v>
          </cell>
          <cell r="N849" t="str">
            <v>(Rp.)</v>
          </cell>
        </row>
        <row r="850">
          <cell r="E850" t="str">
            <v>I</v>
          </cell>
          <cell r="G850" t="str">
            <v>Bahan</v>
          </cell>
        </row>
        <row r="851">
          <cell r="E851">
            <v>1</v>
          </cell>
          <cell r="G851" t="str">
            <v>Pipa beton dia. 100 cm</v>
          </cell>
          <cell r="J851" t="str">
            <v>m'</v>
          </cell>
          <cell r="K851">
            <v>10</v>
          </cell>
          <cell r="M851">
            <v>165000</v>
          </cell>
          <cell r="O851">
            <v>1650000</v>
          </cell>
        </row>
        <row r="852">
          <cell r="E852" t="str">
            <v/>
          </cell>
          <cell r="J852">
            <v>0</v>
          </cell>
          <cell r="K852">
            <v>0</v>
          </cell>
          <cell r="M852">
            <v>0</v>
          </cell>
          <cell r="O852">
            <v>0</v>
          </cell>
        </row>
        <row r="853">
          <cell r="E853" t="str">
            <v/>
          </cell>
          <cell r="I853" t="str">
            <v/>
          </cell>
          <cell r="J853">
            <v>0</v>
          </cell>
          <cell r="K853">
            <v>0</v>
          </cell>
          <cell r="M853">
            <v>0</v>
          </cell>
          <cell r="O853">
            <v>0</v>
          </cell>
        </row>
        <row r="854">
          <cell r="E854" t="str">
            <v/>
          </cell>
          <cell r="J854">
            <v>0</v>
          </cell>
          <cell r="K854">
            <v>0</v>
          </cell>
          <cell r="M854">
            <v>0</v>
          </cell>
          <cell r="O854">
            <v>0</v>
          </cell>
        </row>
        <row r="855">
          <cell r="E855" t="str">
            <v/>
          </cell>
          <cell r="J855">
            <v>0</v>
          </cell>
          <cell r="K855">
            <v>0</v>
          </cell>
          <cell r="M855">
            <v>0</v>
          </cell>
          <cell r="O855">
            <v>0</v>
          </cell>
        </row>
        <row r="857">
          <cell r="E857" t="str">
            <v>II</v>
          </cell>
          <cell r="G857" t="str">
            <v>Tenaga</v>
          </cell>
        </row>
        <row r="858">
          <cell r="E858">
            <v>1</v>
          </cell>
          <cell r="G858" t="str">
            <v>Mandor</v>
          </cell>
          <cell r="J858" t="str">
            <v>OH</v>
          </cell>
          <cell r="K858">
            <v>0.57140000000000002</v>
          </cell>
          <cell r="M858">
            <v>35000</v>
          </cell>
          <cell r="O858">
            <v>19999</v>
          </cell>
        </row>
        <row r="859">
          <cell r="E859">
            <v>2</v>
          </cell>
          <cell r="G859" t="str">
            <v>Kepala Tukang Pipa</v>
          </cell>
          <cell r="J859" t="str">
            <v>OH</v>
          </cell>
          <cell r="K859">
            <v>1.1428</v>
          </cell>
          <cell r="M859">
            <v>39000</v>
          </cell>
          <cell r="O859">
            <v>44569.2</v>
          </cell>
        </row>
        <row r="860">
          <cell r="E860">
            <v>3</v>
          </cell>
          <cell r="G860" t="str">
            <v>Tukang Pipa</v>
          </cell>
          <cell r="J860" t="str">
            <v>OH</v>
          </cell>
          <cell r="K860">
            <v>2.2856999999999998</v>
          </cell>
          <cell r="M860">
            <v>36000</v>
          </cell>
          <cell r="O860">
            <v>82285.2</v>
          </cell>
        </row>
        <row r="861">
          <cell r="E861">
            <v>4</v>
          </cell>
          <cell r="G861" t="str">
            <v>Pekerja</v>
          </cell>
          <cell r="J861" t="str">
            <v>OH</v>
          </cell>
          <cell r="K861">
            <v>4.5713999999999997</v>
          </cell>
          <cell r="M861">
            <v>20000</v>
          </cell>
          <cell r="O861">
            <v>91428</v>
          </cell>
        </row>
        <row r="862">
          <cell r="E862" t="str">
            <v/>
          </cell>
          <cell r="J862">
            <v>0</v>
          </cell>
          <cell r="K862">
            <v>0</v>
          </cell>
          <cell r="M862">
            <v>0</v>
          </cell>
          <cell r="O862">
            <v>0</v>
          </cell>
        </row>
        <row r="865">
          <cell r="E865" t="str">
            <v>III</v>
          </cell>
          <cell r="G865" t="str">
            <v>Alat</v>
          </cell>
        </row>
        <row r="866">
          <cell r="E866">
            <v>1</v>
          </cell>
          <cell r="G866" t="str">
            <v>Excavator, 0.7 m3</v>
          </cell>
          <cell r="J866" t="str">
            <v>jam</v>
          </cell>
          <cell r="M866">
            <v>239115</v>
          </cell>
          <cell r="O866">
            <v>0</v>
          </cell>
        </row>
        <row r="867">
          <cell r="E867" t="str">
            <v/>
          </cell>
          <cell r="J867">
            <v>0</v>
          </cell>
          <cell r="K867">
            <v>0</v>
          </cell>
          <cell r="M867">
            <v>0</v>
          </cell>
          <cell r="O867">
            <v>0</v>
          </cell>
        </row>
        <row r="868">
          <cell r="E868" t="str">
            <v/>
          </cell>
          <cell r="J868">
            <v>0</v>
          </cell>
          <cell r="K868">
            <v>0</v>
          </cell>
          <cell r="M868">
            <v>0</v>
          </cell>
          <cell r="O868">
            <v>0</v>
          </cell>
        </row>
        <row r="869">
          <cell r="E869" t="str">
            <v/>
          </cell>
          <cell r="J869">
            <v>0</v>
          </cell>
          <cell r="K869">
            <v>0</v>
          </cell>
          <cell r="M869">
            <v>0</v>
          </cell>
          <cell r="O869">
            <v>0</v>
          </cell>
        </row>
        <row r="870">
          <cell r="E870" t="str">
            <v/>
          </cell>
          <cell r="J870">
            <v>0</v>
          </cell>
          <cell r="K870">
            <v>0</v>
          </cell>
          <cell r="M870">
            <v>0</v>
          </cell>
          <cell r="O870">
            <v>0</v>
          </cell>
        </row>
        <row r="872">
          <cell r="E872" t="str">
            <v>Sub Total</v>
          </cell>
          <cell r="O872">
            <v>1888281.4</v>
          </cell>
        </row>
        <row r="873">
          <cell r="E873" t="str">
            <v>Biaya Tidak Langsung dan Laba</v>
          </cell>
          <cell r="J873">
            <v>0.1</v>
          </cell>
          <cell r="O873">
            <v>188828.14</v>
          </cell>
        </row>
        <row r="874">
          <cell r="E874" t="str">
            <v>Jumlah Harga</v>
          </cell>
          <cell r="O874">
            <v>2077109.54</v>
          </cell>
        </row>
        <row r="875">
          <cell r="D875">
            <v>80005</v>
          </cell>
          <cell r="E875" t="str">
            <v>Harga Satuan Pekerjaan</v>
          </cell>
          <cell r="J875" t="str">
            <v>m</v>
          </cell>
          <cell r="K875" t="str">
            <v/>
          </cell>
          <cell r="O875">
            <v>207710.954</v>
          </cell>
        </row>
        <row r="882">
          <cell r="E882" t="str">
            <v>Analisa Harga Satuan (Breakdown of Unit Rate)</v>
          </cell>
        </row>
        <row r="884">
          <cell r="E884" t="str">
            <v>Lokasi</v>
          </cell>
          <cell r="I884" t="str">
            <v>:</v>
          </cell>
          <cell r="J884" t="str">
            <v>Proyek PLB, Paket LCB-6 Lot-4</v>
          </cell>
        </row>
        <row r="885">
          <cell r="D885">
            <v>81000</v>
          </cell>
          <cell r="E885" t="str">
            <v>No. Item</v>
          </cell>
          <cell r="I885" t="str">
            <v>:</v>
          </cell>
          <cell r="J885" t="str">
            <v>5-22</v>
          </cell>
        </row>
        <row r="886">
          <cell r="D886">
            <v>81000</v>
          </cell>
          <cell r="E886" t="str">
            <v>Item Pekerjaan</v>
          </cell>
          <cell r="I886" t="str">
            <v>:</v>
          </cell>
          <cell r="J886" t="str">
            <v>Pasang batu bronjong</v>
          </cell>
        </row>
        <row r="888">
          <cell r="D888">
            <v>81000</v>
          </cell>
          <cell r="E888" t="str">
            <v>Uraian Tugas</v>
          </cell>
          <cell r="I888" t="str">
            <v>:</v>
          </cell>
        </row>
        <row r="890">
          <cell r="D890">
            <v>81000</v>
          </cell>
          <cell r="E890" t="str">
            <v>Kapasitas Produksi</v>
          </cell>
          <cell r="I890" t="str">
            <v>:</v>
          </cell>
          <cell r="J890">
            <v>1</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row>
        <row r="893">
          <cell r="L893" t="str">
            <v>(Rp.)</v>
          </cell>
          <cell r="N893" t="str">
            <v>(Rp.)</v>
          </cell>
        </row>
        <row r="894">
          <cell r="E894" t="str">
            <v>I</v>
          </cell>
          <cell r="G894" t="str">
            <v>Bahan</v>
          </cell>
        </row>
        <row r="895">
          <cell r="E895">
            <v>1</v>
          </cell>
          <cell r="G895" t="str">
            <v>Batu Sungai</v>
          </cell>
          <cell r="J895" t="str">
            <v>m3</v>
          </cell>
          <cell r="K895">
            <v>1</v>
          </cell>
          <cell r="M895">
            <v>40000</v>
          </cell>
          <cell r="O895">
            <v>40000</v>
          </cell>
        </row>
        <row r="896">
          <cell r="E896">
            <v>2</v>
          </cell>
          <cell r="G896" t="str">
            <v>Kawat Bronjong (4mm)</v>
          </cell>
          <cell r="J896" t="str">
            <v>kg</v>
          </cell>
          <cell r="K896">
            <v>15</v>
          </cell>
          <cell r="M896">
            <v>10500</v>
          </cell>
          <cell r="O896">
            <v>157500</v>
          </cell>
        </row>
        <row r="897">
          <cell r="E897">
            <v>3</v>
          </cell>
          <cell r="G897" t="str">
            <v>Ijuk</v>
          </cell>
          <cell r="I897" t="str">
            <v/>
          </cell>
          <cell r="J897" t="str">
            <v>kg</v>
          </cell>
          <cell r="K897">
            <v>3</v>
          </cell>
          <cell r="M897">
            <v>4000</v>
          </cell>
          <cell r="O897">
            <v>12000</v>
          </cell>
        </row>
        <row r="898">
          <cell r="E898" t="str">
            <v/>
          </cell>
          <cell r="J898">
            <v>0</v>
          </cell>
          <cell r="K898">
            <v>0</v>
          </cell>
          <cell r="M898">
            <v>0</v>
          </cell>
          <cell r="O898">
            <v>0</v>
          </cell>
        </row>
        <row r="899">
          <cell r="E899" t="str">
            <v/>
          </cell>
          <cell r="J899">
            <v>0</v>
          </cell>
          <cell r="K899">
            <v>0</v>
          </cell>
          <cell r="M899">
            <v>0</v>
          </cell>
          <cell r="O899">
            <v>0</v>
          </cell>
        </row>
        <row r="901">
          <cell r="E901" t="str">
            <v>II</v>
          </cell>
          <cell r="G901" t="str">
            <v>Tenaga</v>
          </cell>
        </row>
        <row r="902">
          <cell r="E902">
            <v>1</v>
          </cell>
          <cell r="G902" t="str">
            <v>Mandor</v>
          </cell>
          <cell r="J902" t="str">
            <v>OH</v>
          </cell>
          <cell r="K902">
            <v>2.4999999999999998E-2</v>
          </cell>
          <cell r="M902">
            <v>35000</v>
          </cell>
          <cell r="O902">
            <v>875</v>
          </cell>
        </row>
        <row r="903">
          <cell r="E903">
            <v>2</v>
          </cell>
          <cell r="G903" t="str">
            <v>Pekerja Terlatih</v>
          </cell>
          <cell r="J903" t="str">
            <v>OH</v>
          </cell>
          <cell r="K903">
            <v>1.5</v>
          </cell>
          <cell r="M903">
            <v>25000</v>
          </cell>
          <cell r="O903">
            <v>37500</v>
          </cell>
        </row>
        <row r="904">
          <cell r="E904">
            <v>3</v>
          </cell>
          <cell r="G904" t="str">
            <v>Pekerja</v>
          </cell>
          <cell r="J904" t="str">
            <v>OH</v>
          </cell>
          <cell r="M904">
            <v>20000</v>
          </cell>
          <cell r="O904">
            <v>0</v>
          </cell>
        </row>
        <row r="905">
          <cell r="E905" t="str">
            <v/>
          </cell>
          <cell r="J905">
            <v>0</v>
          </cell>
          <cell r="K905">
            <v>0</v>
          </cell>
          <cell r="M905">
            <v>0</v>
          </cell>
          <cell r="O905">
            <v>0</v>
          </cell>
        </row>
        <row r="906">
          <cell r="E906" t="str">
            <v/>
          </cell>
          <cell r="J906">
            <v>0</v>
          </cell>
          <cell r="K906">
            <v>0</v>
          </cell>
          <cell r="M906">
            <v>0</v>
          </cell>
          <cell r="O906">
            <v>0</v>
          </cell>
        </row>
        <row r="909">
          <cell r="E909" t="str">
            <v>III</v>
          </cell>
          <cell r="G909" t="str">
            <v>Alat</v>
          </cell>
        </row>
        <row r="910">
          <cell r="E910" t="str">
            <v/>
          </cell>
          <cell r="J910">
            <v>0</v>
          </cell>
          <cell r="M910">
            <v>0</v>
          </cell>
          <cell r="O910">
            <v>0</v>
          </cell>
        </row>
        <row r="911">
          <cell r="E911" t="str">
            <v/>
          </cell>
          <cell r="J911">
            <v>0</v>
          </cell>
          <cell r="K911">
            <v>0</v>
          </cell>
          <cell r="M911">
            <v>0</v>
          </cell>
          <cell r="O911">
            <v>0</v>
          </cell>
        </row>
        <row r="912">
          <cell r="E912" t="str">
            <v/>
          </cell>
          <cell r="J912">
            <v>0</v>
          </cell>
          <cell r="K912">
            <v>0</v>
          </cell>
          <cell r="M912">
            <v>0</v>
          </cell>
          <cell r="O912">
            <v>0</v>
          </cell>
        </row>
        <row r="913">
          <cell r="E913" t="str">
            <v/>
          </cell>
          <cell r="J913">
            <v>0</v>
          </cell>
          <cell r="K913">
            <v>0</v>
          </cell>
          <cell r="M913">
            <v>0</v>
          </cell>
          <cell r="O913">
            <v>0</v>
          </cell>
        </row>
        <row r="914">
          <cell r="E914" t="str">
            <v/>
          </cell>
          <cell r="J914">
            <v>0</v>
          </cell>
          <cell r="K914">
            <v>0</v>
          </cell>
          <cell r="M914">
            <v>0</v>
          </cell>
          <cell r="O914">
            <v>0</v>
          </cell>
        </row>
        <row r="916">
          <cell r="E916" t="str">
            <v>Sub Total</v>
          </cell>
          <cell r="O916">
            <v>247875</v>
          </cell>
        </row>
        <row r="917">
          <cell r="E917" t="str">
            <v>Biaya Tidak Langsung dan Laba</v>
          </cell>
          <cell r="J917">
            <v>0.1</v>
          </cell>
          <cell r="O917">
            <v>24787.5</v>
          </cell>
        </row>
        <row r="918">
          <cell r="E918" t="str">
            <v>Jumlah Harga</v>
          </cell>
          <cell r="O918">
            <v>272662.5</v>
          </cell>
        </row>
        <row r="919">
          <cell r="D919">
            <v>81005</v>
          </cell>
          <cell r="E919" t="str">
            <v>Harga Satuan Pekerjaan</v>
          </cell>
          <cell r="J919" t="str">
            <v>m3</v>
          </cell>
          <cell r="K919" t="str">
            <v/>
          </cell>
          <cell r="O919">
            <v>272662.5</v>
          </cell>
        </row>
        <row r="926">
          <cell r="E926" t="str">
            <v>Analisa Harga Satuan (Breakdown of Unit Rate)</v>
          </cell>
        </row>
        <row r="928">
          <cell r="E928" t="str">
            <v>Lokasi</v>
          </cell>
          <cell r="I928" t="str">
            <v>:</v>
          </cell>
          <cell r="J928" t="str">
            <v>Proyek PLB, Paket LCB-6 Lot-4</v>
          </cell>
        </row>
        <row r="929">
          <cell r="D929">
            <v>82000</v>
          </cell>
          <cell r="E929" t="str">
            <v>No. Item</v>
          </cell>
          <cell r="I929" t="str">
            <v>:</v>
          </cell>
          <cell r="J929" t="str">
            <v>5-23</v>
          </cell>
        </row>
        <row r="930">
          <cell r="D930">
            <v>82000</v>
          </cell>
          <cell r="E930" t="str">
            <v>Item Pekerjaan</v>
          </cell>
          <cell r="I930" t="str">
            <v>:</v>
          </cell>
          <cell r="J930" t="str">
            <v>saringan untuk talang pipa baja dia 25 cm</v>
          </cell>
        </row>
        <row r="932">
          <cell r="D932">
            <v>82000</v>
          </cell>
          <cell r="E932" t="str">
            <v>Uraian Tugas</v>
          </cell>
          <cell r="I932" t="str">
            <v>:</v>
          </cell>
        </row>
        <row r="934">
          <cell r="D934">
            <v>82000</v>
          </cell>
          <cell r="E934" t="str">
            <v>Kapasitas Produksi</v>
          </cell>
          <cell r="I934" t="str">
            <v>:</v>
          </cell>
          <cell r="J934">
            <v>1</v>
          </cell>
          <cell r="K934" t="str">
            <v>Nos</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row>
        <row r="937">
          <cell r="L937" t="str">
            <v>(Rp.)</v>
          </cell>
          <cell r="N937" t="str">
            <v>(Rp.)</v>
          </cell>
        </row>
        <row r="938">
          <cell r="E938" t="str">
            <v>I</v>
          </cell>
          <cell r="G938" t="str">
            <v>Bahan</v>
          </cell>
        </row>
        <row r="939">
          <cell r="E939">
            <v>1</v>
          </cell>
          <cell r="G939" t="str">
            <v>Besi siku 40*40*6</v>
          </cell>
          <cell r="J939" t="str">
            <v>kg</v>
          </cell>
          <cell r="K939">
            <v>5.5</v>
          </cell>
          <cell r="M939">
            <v>10000</v>
          </cell>
          <cell r="O939">
            <v>55000</v>
          </cell>
        </row>
        <row r="940">
          <cell r="E940">
            <v>2</v>
          </cell>
          <cell r="G940" t="str">
            <v>Besi dia 6 mm</v>
          </cell>
          <cell r="J940" t="str">
            <v>kg</v>
          </cell>
          <cell r="K940">
            <v>4.5</v>
          </cell>
          <cell r="M940">
            <v>5150</v>
          </cell>
          <cell r="O940">
            <v>23175</v>
          </cell>
        </row>
        <row r="941">
          <cell r="E941">
            <v>3</v>
          </cell>
          <cell r="G941" t="str">
            <v>Cat besi</v>
          </cell>
          <cell r="I941" t="str">
            <v/>
          </cell>
          <cell r="J941" t="str">
            <v>kg</v>
          </cell>
          <cell r="K941">
            <v>0.65</v>
          </cell>
          <cell r="M941">
            <v>20000</v>
          </cell>
          <cell r="O941">
            <v>13000</v>
          </cell>
        </row>
        <row r="942">
          <cell r="E942">
            <v>4</v>
          </cell>
          <cell r="G942" t="str">
            <v>Kawat las listrik</v>
          </cell>
          <cell r="J942" t="str">
            <v>kg</v>
          </cell>
          <cell r="K942">
            <v>4</v>
          </cell>
          <cell r="M942">
            <v>7500</v>
          </cell>
          <cell r="O942">
            <v>30000</v>
          </cell>
        </row>
        <row r="943">
          <cell r="E943" t="str">
            <v/>
          </cell>
          <cell r="J943">
            <v>0</v>
          </cell>
          <cell r="K943">
            <v>0</v>
          </cell>
          <cell r="M943">
            <v>0</v>
          </cell>
          <cell r="O943">
            <v>0</v>
          </cell>
        </row>
        <row r="945">
          <cell r="E945" t="str">
            <v>II</v>
          </cell>
          <cell r="G945" t="str">
            <v>Tenaga</v>
          </cell>
        </row>
        <row r="946">
          <cell r="E946">
            <v>1</v>
          </cell>
          <cell r="G946" t="str">
            <v>Mandor</v>
          </cell>
          <cell r="J946" t="str">
            <v>OH</v>
          </cell>
          <cell r="K946">
            <v>0.125</v>
          </cell>
          <cell r="M946">
            <v>35000</v>
          </cell>
          <cell r="O946">
            <v>4375</v>
          </cell>
        </row>
        <row r="947">
          <cell r="E947">
            <v>2</v>
          </cell>
          <cell r="G947" t="str">
            <v>Tukang Las</v>
          </cell>
          <cell r="J947" t="str">
            <v>OH</v>
          </cell>
          <cell r="K947">
            <v>0.25</v>
          </cell>
          <cell r="M947">
            <v>35000</v>
          </cell>
          <cell r="O947">
            <v>8750</v>
          </cell>
        </row>
        <row r="948">
          <cell r="E948">
            <v>3</v>
          </cell>
          <cell r="G948" t="str">
            <v>Tukang Besi</v>
          </cell>
          <cell r="J948" t="str">
            <v>OH</v>
          </cell>
          <cell r="K948">
            <v>0.25</v>
          </cell>
          <cell r="M948">
            <v>35000</v>
          </cell>
          <cell r="O948">
            <v>8750</v>
          </cell>
        </row>
        <row r="949">
          <cell r="E949">
            <v>4</v>
          </cell>
          <cell r="G949" t="str">
            <v>Pekerja</v>
          </cell>
          <cell r="J949" t="str">
            <v>OH</v>
          </cell>
          <cell r="K949">
            <v>1</v>
          </cell>
          <cell r="M949">
            <v>20000</v>
          </cell>
          <cell r="O949">
            <v>20000</v>
          </cell>
        </row>
        <row r="950">
          <cell r="E950" t="str">
            <v/>
          </cell>
          <cell r="J950">
            <v>0</v>
          </cell>
          <cell r="K950">
            <v>0</v>
          </cell>
          <cell r="M950">
            <v>0</v>
          </cell>
          <cell r="O950">
            <v>0</v>
          </cell>
        </row>
        <row r="953">
          <cell r="E953" t="str">
            <v>III</v>
          </cell>
          <cell r="G953" t="str">
            <v>Alat</v>
          </cell>
        </row>
        <row r="954">
          <cell r="E954">
            <v>1</v>
          </cell>
          <cell r="G954" t="str">
            <v>Arc Mesin las</v>
          </cell>
          <cell r="J954" t="str">
            <v>jam</v>
          </cell>
          <cell r="K954">
            <v>0.75</v>
          </cell>
          <cell r="M954">
            <v>40270</v>
          </cell>
          <cell r="O954">
            <v>30202.5</v>
          </cell>
        </row>
        <row r="955">
          <cell r="E955" t="str">
            <v/>
          </cell>
          <cell r="J955">
            <v>0</v>
          </cell>
          <cell r="K955">
            <v>0</v>
          </cell>
          <cell r="M955">
            <v>0</v>
          </cell>
          <cell r="O955">
            <v>0</v>
          </cell>
        </row>
        <row r="956">
          <cell r="E956" t="str">
            <v/>
          </cell>
          <cell r="J956">
            <v>0</v>
          </cell>
          <cell r="K956">
            <v>0</v>
          </cell>
          <cell r="M956">
            <v>0</v>
          </cell>
          <cell r="O956">
            <v>0</v>
          </cell>
        </row>
        <row r="957">
          <cell r="E957" t="str">
            <v/>
          </cell>
          <cell r="J957">
            <v>0</v>
          </cell>
          <cell r="K957">
            <v>0</v>
          </cell>
          <cell r="M957">
            <v>0</v>
          </cell>
          <cell r="O957">
            <v>0</v>
          </cell>
        </row>
        <row r="958">
          <cell r="E958" t="str">
            <v/>
          </cell>
          <cell r="J958">
            <v>0</v>
          </cell>
          <cell r="K958">
            <v>0</v>
          </cell>
          <cell r="M958">
            <v>0</v>
          </cell>
          <cell r="O958">
            <v>0</v>
          </cell>
        </row>
        <row r="960">
          <cell r="E960" t="str">
            <v>Sub Total</v>
          </cell>
          <cell r="O960">
            <v>193252.5</v>
          </cell>
        </row>
        <row r="961">
          <cell r="E961" t="str">
            <v>Biaya Tidak Langsung dan Laba</v>
          </cell>
          <cell r="J961">
            <v>0.1</v>
          </cell>
          <cell r="O961">
            <v>19325.25</v>
          </cell>
        </row>
        <row r="962">
          <cell r="E962" t="str">
            <v>Jumlah Harga</v>
          </cell>
          <cell r="O962">
            <v>212577.75</v>
          </cell>
        </row>
        <row r="963">
          <cell r="D963">
            <v>82005</v>
          </cell>
          <cell r="E963" t="str">
            <v>Harga Satuan Pekerjaan</v>
          </cell>
          <cell r="J963" t="str">
            <v>Nos</v>
          </cell>
          <cell r="K963" t="str">
            <v/>
          </cell>
          <cell r="O963">
            <v>212577.75</v>
          </cell>
        </row>
        <row r="970">
          <cell r="E970" t="str">
            <v>Analisa Harga Satuan (Breakdown of Unit Rate)</v>
          </cell>
        </row>
        <row r="972">
          <cell r="E972" t="str">
            <v>Lokasi</v>
          </cell>
          <cell r="I972" t="str">
            <v>:</v>
          </cell>
          <cell r="J972" t="str">
            <v>Proyek PLB, Paket LCB-6 Lot-4</v>
          </cell>
        </row>
        <row r="973">
          <cell r="D973">
            <v>83000</v>
          </cell>
          <cell r="E973" t="str">
            <v>No. Item</v>
          </cell>
          <cell r="I973" t="str">
            <v>:</v>
          </cell>
          <cell r="J973" t="str">
            <v>5-24</v>
          </cell>
        </row>
        <row r="974">
          <cell r="D974">
            <v>83000</v>
          </cell>
          <cell r="E974" t="str">
            <v>Item Pekerjaan</v>
          </cell>
          <cell r="I974" t="str">
            <v>:</v>
          </cell>
          <cell r="J974" t="str">
            <v>Pembongkaran beton bertulang</v>
          </cell>
        </row>
        <row r="976">
          <cell r="D976">
            <v>83000</v>
          </cell>
          <cell r="E976" t="str">
            <v>Uraian Tugas</v>
          </cell>
          <cell r="I976" t="str">
            <v>:</v>
          </cell>
        </row>
        <row r="978">
          <cell r="D978">
            <v>83000</v>
          </cell>
          <cell r="E978" t="str">
            <v>Kapasitas Produksi</v>
          </cell>
          <cell r="I978" t="str">
            <v>:</v>
          </cell>
          <cell r="J978">
            <v>1</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row>
        <row r="981">
          <cell r="L981" t="str">
            <v>(Rp.)</v>
          </cell>
          <cell r="N981" t="str">
            <v>(Rp.)</v>
          </cell>
        </row>
        <row r="982">
          <cell r="E982" t="str">
            <v>I</v>
          </cell>
          <cell r="G982" t="str">
            <v>Bahan</v>
          </cell>
        </row>
        <row r="983">
          <cell r="E983" t="str">
            <v/>
          </cell>
          <cell r="J983">
            <v>0</v>
          </cell>
          <cell r="K983">
            <v>0</v>
          </cell>
          <cell r="M983">
            <v>0</v>
          </cell>
          <cell r="O983">
            <v>0</v>
          </cell>
        </row>
        <row r="984">
          <cell r="E984" t="str">
            <v/>
          </cell>
          <cell r="J984">
            <v>0</v>
          </cell>
          <cell r="K984">
            <v>0</v>
          </cell>
          <cell r="M984">
            <v>0</v>
          </cell>
          <cell r="O984">
            <v>0</v>
          </cell>
        </row>
        <row r="985">
          <cell r="E985" t="str">
            <v/>
          </cell>
          <cell r="I985" t="str">
            <v/>
          </cell>
          <cell r="J985">
            <v>0</v>
          </cell>
          <cell r="K985">
            <v>0</v>
          </cell>
          <cell r="M985">
            <v>0</v>
          </cell>
          <cell r="O985">
            <v>0</v>
          </cell>
        </row>
        <row r="986">
          <cell r="E986" t="str">
            <v/>
          </cell>
          <cell r="J986">
            <v>0</v>
          </cell>
          <cell r="K986">
            <v>0</v>
          </cell>
          <cell r="M986">
            <v>0</v>
          </cell>
          <cell r="O986">
            <v>0</v>
          </cell>
        </row>
        <row r="987">
          <cell r="E987" t="str">
            <v/>
          </cell>
          <cell r="J987">
            <v>0</v>
          </cell>
          <cell r="K987">
            <v>0</v>
          </cell>
          <cell r="M987">
            <v>0</v>
          </cell>
          <cell r="O987">
            <v>0</v>
          </cell>
        </row>
        <row r="989">
          <cell r="E989" t="str">
            <v>II</v>
          </cell>
          <cell r="G989" t="str">
            <v>Tenaga</v>
          </cell>
        </row>
        <row r="990">
          <cell r="E990">
            <v>1</v>
          </cell>
          <cell r="G990" t="str">
            <v>Mandor</v>
          </cell>
          <cell r="J990" t="str">
            <v>OH</v>
          </cell>
          <cell r="K990">
            <v>5.3499999999999999E-2</v>
          </cell>
          <cell r="M990">
            <v>35000</v>
          </cell>
          <cell r="O990">
            <v>1872.5</v>
          </cell>
        </row>
        <row r="991">
          <cell r="E991">
            <v>2</v>
          </cell>
          <cell r="G991" t="str">
            <v>Kepala Tukang</v>
          </cell>
          <cell r="J991" t="str">
            <v>OH</v>
          </cell>
          <cell r="K991">
            <v>1.78E-2</v>
          </cell>
          <cell r="M991">
            <v>40000</v>
          </cell>
          <cell r="O991">
            <v>712</v>
          </cell>
        </row>
        <row r="992">
          <cell r="E992">
            <v>3</v>
          </cell>
          <cell r="G992" t="str">
            <v>Pekerja Terlatih</v>
          </cell>
          <cell r="J992" t="str">
            <v>OH</v>
          </cell>
          <cell r="K992">
            <v>0.17849999999999999</v>
          </cell>
          <cell r="M992">
            <v>25000</v>
          </cell>
          <cell r="O992">
            <v>4462.5</v>
          </cell>
        </row>
        <row r="993">
          <cell r="E993">
            <v>4</v>
          </cell>
          <cell r="G993" t="str">
            <v>Pekerja</v>
          </cell>
          <cell r="J993" t="str">
            <v>OH</v>
          </cell>
          <cell r="K993">
            <v>1.4285000000000001</v>
          </cell>
          <cell r="M993">
            <v>20000</v>
          </cell>
          <cell r="O993">
            <v>28570</v>
          </cell>
        </row>
        <row r="994">
          <cell r="E994" t="str">
            <v/>
          </cell>
          <cell r="J994">
            <v>0</v>
          </cell>
          <cell r="K994">
            <v>0</v>
          </cell>
          <cell r="M994">
            <v>0</v>
          </cell>
          <cell r="O994">
            <v>0</v>
          </cell>
        </row>
        <row r="997">
          <cell r="E997" t="str">
            <v>III</v>
          </cell>
          <cell r="G997" t="str">
            <v>Alat</v>
          </cell>
        </row>
        <row r="998">
          <cell r="E998">
            <v>1</v>
          </cell>
          <cell r="G998" t="str">
            <v>Lain-Lain</v>
          </cell>
          <cell r="J998" t="str">
            <v>ls</v>
          </cell>
          <cell r="K998">
            <v>1</v>
          </cell>
          <cell r="M998">
            <v>250</v>
          </cell>
          <cell r="O998">
            <v>250</v>
          </cell>
        </row>
        <row r="999">
          <cell r="E999" t="str">
            <v/>
          </cell>
          <cell r="J999">
            <v>0</v>
          </cell>
          <cell r="K999">
            <v>0</v>
          </cell>
          <cell r="M999">
            <v>0</v>
          </cell>
          <cell r="O999">
            <v>0</v>
          </cell>
        </row>
        <row r="1000">
          <cell r="E1000" t="str">
            <v/>
          </cell>
          <cell r="J1000">
            <v>0</v>
          </cell>
          <cell r="K1000">
            <v>0</v>
          </cell>
          <cell r="M1000">
            <v>0</v>
          </cell>
          <cell r="O1000">
            <v>0</v>
          </cell>
        </row>
        <row r="1001">
          <cell r="E1001" t="str">
            <v/>
          </cell>
          <cell r="J1001">
            <v>0</v>
          </cell>
          <cell r="K1001">
            <v>0</v>
          </cell>
          <cell r="M1001">
            <v>0</v>
          </cell>
          <cell r="O1001">
            <v>0</v>
          </cell>
        </row>
        <row r="1002">
          <cell r="E1002" t="str">
            <v/>
          </cell>
          <cell r="J1002">
            <v>0</v>
          </cell>
          <cell r="K1002">
            <v>0</v>
          </cell>
          <cell r="M1002">
            <v>0</v>
          </cell>
          <cell r="O1002">
            <v>0</v>
          </cell>
        </row>
        <row r="1004">
          <cell r="E1004" t="str">
            <v>Sub Total</v>
          </cell>
          <cell r="O1004">
            <v>35867</v>
          </cell>
        </row>
        <row r="1005">
          <cell r="E1005" t="str">
            <v>Biaya Tidak Langsung dan Laba</v>
          </cell>
          <cell r="J1005">
            <v>0.1</v>
          </cell>
          <cell r="O1005">
            <v>3586.7</v>
          </cell>
        </row>
        <row r="1006">
          <cell r="E1006" t="str">
            <v>Jumlah Harga</v>
          </cell>
          <cell r="O1006">
            <v>39453.699999999997</v>
          </cell>
        </row>
        <row r="1007">
          <cell r="D1007">
            <v>83005</v>
          </cell>
          <cell r="E1007" t="str">
            <v>Harga Satuan Pekerjaan</v>
          </cell>
          <cell r="J1007" t="str">
            <v>m3</v>
          </cell>
          <cell r="K1007" t="str">
            <v/>
          </cell>
          <cell r="O1007">
            <v>39453.699999999997</v>
          </cell>
        </row>
        <row r="1014">
          <cell r="E1014" t="str">
            <v>Analisa Harga Satuan (Breakdown of Unit Rate)</v>
          </cell>
        </row>
        <row r="1016">
          <cell r="E1016" t="str">
            <v>Lokasi</v>
          </cell>
          <cell r="I1016" t="str">
            <v>:</v>
          </cell>
          <cell r="J1016" t="str">
            <v>Proyek PLB, Paket LCB-6 Lot-4</v>
          </cell>
        </row>
        <row r="1017">
          <cell r="D1017">
            <v>84000</v>
          </cell>
          <cell r="E1017" t="str">
            <v>No. Item</v>
          </cell>
          <cell r="I1017" t="str">
            <v>:</v>
          </cell>
          <cell r="J1017" t="str">
            <v>5-25</v>
          </cell>
        </row>
        <row r="1018">
          <cell r="D1018">
            <v>84000</v>
          </cell>
          <cell r="E1018" t="str">
            <v>Item Pekerjaan</v>
          </cell>
          <cell r="I1018" t="str">
            <v>:</v>
          </cell>
          <cell r="J1018" t="str">
            <v>Pembongkaran beton tanpa tulangan</v>
          </cell>
        </row>
        <row r="1020">
          <cell r="D1020">
            <v>84000</v>
          </cell>
          <cell r="E1020" t="str">
            <v>Uraian Tugas</v>
          </cell>
          <cell r="I1020" t="str">
            <v>:</v>
          </cell>
        </row>
        <row r="1022">
          <cell r="D1022">
            <v>84000</v>
          </cell>
          <cell r="E1022" t="str">
            <v>Kapasitas Produksi</v>
          </cell>
          <cell r="I1022" t="str">
            <v>:</v>
          </cell>
          <cell r="J1022">
            <v>1</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row>
        <row r="1025">
          <cell r="L1025" t="str">
            <v>(Rp.)</v>
          </cell>
          <cell r="N1025" t="str">
            <v>(Rp.)</v>
          </cell>
        </row>
        <row r="1026">
          <cell r="E1026" t="str">
            <v>I</v>
          </cell>
          <cell r="G1026" t="str">
            <v>Bahan</v>
          </cell>
        </row>
        <row r="1027">
          <cell r="E1027" t="str">
            <v/>
          </cell>
          <cell r="J1027">
            <v>0</v>
          </cell>
          <cell r="K1027">
            <v>0</v>
          </cell>
          <cell r="M1027">
            <v>0</v>
          </cell>
          <cell r="O1027">
            <v>0</v>
          </cell>
        </row>
        <row r="1028">
          <cell r="E1028" t="str">
            <v/>
          </cell>
          <cell r="J1028">
            <v>0</v>
          </cell>
          <cell r="K1028">
            <v>0</v>
          </cell>
          <cell r="M1028">
            <v>0</v>
          </cell>
          <cell r="O1028">
            <v>0</v>
          </cell>
        </row>
        <row r="1029">
          <cell r="E1029" t="str">
            <v/>
          </cell>
          <cell r="I1029" t="str">
            <v/>
          </cell>
          <cell r="J1029">
            <v>0</v>
          </cell>
          <cell r="K1029">
            <v>0</v>
          </cell>
          <cell r="M1029">
            <v>0</v>
          </cell>
          <cell r="O1029">
            <v>0</v>
          </cell>
        </row>
        <row r="1030">
          <cell r="E1030" t="str">
            <v/>
          </cell>
          <cell r="J1030">
            <v>0</v>
          </cell>
          <cell r="K1030">
            <v>0</v>
          </cell>
          <cell r="M1030">
            <v>0</v>
          </cell>
          <cell r="O1030">
            <v>0</v>
          </cell>
        </row>
        <row r="1031">
          <cell r="E1031" t="str">
            <v/>
          </cell>
          <cell r="J1031">
            <v>0</v>
          </cell>
          <cell r="K1031">
            <v>0</v>
          </cell>
          <cell r="M1031">
            <v>0</v>
          </cell>
          <cell r="O1031">
            <v>0</v>
          </cell>
        </row>
        <row r="1033">
          <cell r="E1033" t="str">
            <v>II</v>
          </cell>
          <cell r="G1033" t="str">
            <v>Tenaga</v>
          </cell>
        </row>
        <row r="1034">
          <cell r="E1034">
            <v>1</v>
          </cell>
          <cell r="G1034" t="str">
            <v>Mandor</v>
          </cell>
          <cell r="J1034" t="str">
            <v>OH</v>
          </cell>
          <cell r="K1034">
            <v>3.0599999999999999E-2</v>
          </cell>
          <cell r="M1034">
            <v>35000</v>
          </cell>
          <cell r="O1034">
            <v>1071</v>
          </cell>
        </row>
        <row r="1035">
          <cell r="E1035">
            <v>2</v>
          </cell>
          <cell r="G1035" t="str">
            <v>Kepala Tukang</v>
          </cell>
          <cell r="J1035" t="str">
            <v>OH</v>
          </cell>
          <cell r="K1035">
            <v>1.0200000000000001E-2</v>
          </cell>
          <cell r="M1035">
            <v>40000</v>
          </cell>
          <cell r="O1035">
            <v>408</v>
          </cell>
        </row>
        <row r="1036">
          <cell r="E1036">
            <v>3</v>
          </cell>
          <cell r="G1036" t="str">
            <v>Pekerja Terlatih</v>
          </cell>
          <cell r="J1036" t="str">
            <v>OH</v>
          </cell>
          <cell r="K1036">
            <v>0.10199999999999999</v>
          </cell>
          <cell r="M1036">
            <v>25000</v>
          </cell>
          <cell r="O1036">
            <v>2550</v>
          </cell>
        </row>
        <row r="1037">
          <cell r="E1037">
            <v>4</v>
          </cell>
          <cell r="G1037" t="str">
            <v>Pekerja</v>
          </cell>
          <cell r="J1037" t="str">
            <v>OH</v>
          </cell>
          <cell r="K1037">
            <v>0.81630000000000003</v>
          </cell>
          <cell r="M1037">
            <v>20000</v>
          </cell>
          <cell r="O1037">
            <v>16326</v>
          </cell>
        </row>
        <row r="1038">
          <cell r="E1038" t="str">
            <v/>
          </cell>
          <cell r="J1038">
            <v>0</v>
          </cell>
          <cell r="K1038">
            <v>0</v>
          </cell>
          <cell r="M1038">
            <v>0</v>
          </cell>
          <cell r="O1038">
            <v>0</v>
          </cell>
        </row>
        <row r="1041">
          <cell r="E1041" t="str">
            <v>III</v>
          </cell>
          <cell r="G1041" t="str">
            <v>Alat</v>
          </cell>
        </row>
        <row r="1042">
          <cell r="E1042">
            <v>1</v>
          </cell>
          <cell r="G1042" t="str">
            <v>Lain-Lain</v>
          </cell>
          <cell r="J1042" t="str">
            <v>ls</v>
          </cell>
          <cell r="K1042">
            <v>1</v>
          </cell>
          <cell r="M1042">
            <v>250</v>
          </cell>
          <cell r="O1042">
            <v>250</v>
          </cell>
        </row>
        <row r="1043">
          <cell r="E1043" t="str">
            <v/>
          </cell>
          <cell r="J1043">
            <v>0</v>
          </cell>
          <cell r="K1043">
            <v>0</v>
          </cell>
          <cell r="M1043">
            <v>0</v>
          </cell>
          <cell r="O1043">
            <v>0</v>
          </cell>
        </row>
        <row r="1044">
          <cell r="E1044" t="str">
            <v/>
          </cell>
          <cell r="J1044">
            <v>0</v>
          </cell>
          <cell r="K1044">
            <v>0</v>
          </cell>
          <cell r="M1044">
            <v>0</v>
          </cell>
          <cell r="O1044">
            <v>0</v>
          </cell>
        </row>
        <row r="1045">
          <cell r="E1045" t="str">
            <v/>
          </cell>
          <cell r="J1045">
            <v>0</v>
          </cell>
          <cell r="K1045">
            <v>0</v>
          </cell>
          <cell r="M1045">
            <v>0</v>
          </cell>
          <cell r="O1045">
            <v>0</v>
          </cell>
        </row>
        <row r="1046">
          <cell r="E1046" t="str">
            <v/>
          </cell>
          <cell r="J1046">
            <v>0</v>
          </cell>
          <cell r="K1046">
            <v>0</v>
          </cell>
          <cell r="M1046">
            <v>0</v>
          </cell>
          <cell r="O1046">
            <v>0</v>
          </cell>
        </row>
        <row r="1048">
          <cell r="E1048" t="str">
            <v>Sub Total</v>
          </cell>
          <cell r="O1048">
            <v>20605</v>
          </cell>
        </row>
        <row r="1049">
          <cell r="E1049" t="str">
            <v>Biaya Tidak Langsung dan Laba</v>
          </cell>
          <cell r="J1049">
            <v>0.1</v>
          </cell>
          <cell r="O1049">
            <v>2060.5</v>
          </cell>
        </row>
        <row r="1050">
          <cell r="E1050" t="str">
            <v>Jumlah Harga</v>
          </cell>
          <cell r="O1050">
            <v>22665.5</v>
          </cell>
        </row>
        <row r="1051">
          <cell r="D1051">
            <v>84005</v>
          </cell>
          <cell r="E1051" t="str">
            <v>Harga Satuan Pekerjaan</v>
          </cell>
          <cell r="J1051" t="str">
            <v>m3</v>
          </cell>
          <cell r="K1051" t="str">
            <v/>
          </cell>
          <cell r="O1051">
            <v>22665.5</v>
          </cell>
        </row>
        <row r="1058">
          <cell r="E1058" t="str">
            <v>Analisa Harga Satuan (Breakdown of Unit Rate)</v>
          </cell>
        </row>
        <row r="1060">
          <cell r="E1060" t="str">
            <v>Lokasi</v>
          </cell>
          <cell r="I1060" t="str">
            <v>:</v>
          </cell>
          <cell r="J1060" t="str">
            <v>Proyek PLB, Paket LCB-6 Lot-4</v>
          </cell>
        </row>
        <row r="1061">
          <cell r="D1061">
            <v>85000</v>
          </cell>
          <cell r="E1061" t="str">
            <v>No. Item</v>
          </cell>
          <cell r="I1061" t="str">
            <v>:</v>
          </cell>
          <cell r="J1061" t="str">
            <v>5-26</v>
          </cell>
        </row>
        <row r="1062">
          <cell r="D1062">
            <v>85000</v>
          </cell>
          <cell r="E1062" t="str">
            <v>Item Pekerjaan</v>
          </cell>
          <cell r="I1062" t="str">
            <v>:</v>
          </cell>
          <cell r="J1062" t="str">
            <v>Pembongkaran pasangan batu kali</v>
          </cell>
        </row>
        <row r="1064">
          <cell r="D1064">
            <v>85000</v>
          </cell>
          <cell r="E1064" t="str">
            <v>Uraian Tugas</v>
          </cell>
          <cell r="I1064" t="str">
            <v>:</v>
          </cell>
        </row>
        <row r="1066">
          <cell r="D1066">
            <v>85000</v>
          </cell>
          <cell r="E1066" t="str">
            <v>Kapasitas Produksi</v>
          </cell>
          <cell r="I1066" t="str">
            <v>:</v>
          </cell>
          <cell r="J1066">
            <v>1</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row>
        <row r="1069">
          <cell r="L1069" t="str">
            <v>(Rp.)</v>
          </cell>
          <cell r="N1069" t="str">
            <v>(Rp.)</v>
          </cell>
        </row>
        <row r="1070">
          <cell r="E1070" t="str">
            <v>I</v>
          </cell>
          <cell r="G1070" t="str">
            <v>Bahan</v>
          </cell>
        </row>
        <row r="1071">
          <cell r="E1071" t="str">
            <v/>
          </cell>
          <cell r="J1071">
            <v>0</v>
          </cell>
          <cell r="K1071">
            <v>0</v>
          </cell>
          <cell r="M1071">
            <v>0</v>
          </cell>
          <cell r="O1071">
            <v>0</v>
          </cell>
        </row>
        <row r="1072">
          <cell r="E1072" t="str">
            <v/>
          </cell>
          <cell r="J1072">
            <v>0</v>
          </cell>
          <cell r="K1072">
            <v>0</v>
          </cell>
          <cell r="M1072">
            <v>0</v>
          </cell>
          <cell r="O1072">
            <v>0</v>
          </cell>
        </row>
        <row r="1073">
          <cell r="E1073" t="str">
            <v/>
          </cell>
          <cell r="I1073" t="str">
            <v/>
          </cell>
          <cell r="J1073">
            <v>0</v>
          </cell>
          <cell r="K1073">
            <v>0</v>
          </cell>
          <cell r="M1073">
            <v>0</v>
          </cell>
          <cell r="O1073">
            <v>0</v>
          </cell>
        </row>
        <row r="1074">
          <cell r="E1074" t="str">
            <v/>
          </cell>
          <cell r="J1074">
            <v>0</v>
          </cell>
          <cell r="K1074">
            <v>0</v>
          </cell>
          <cell r="M1074">
            <v>0</v>
          </cell>
          <cell r="O1074">
            <v>0</v>
          </cell>
        </row>
        <row r="1075">
          <cell r="E1075" t="str">
            <v/>
          </cell>
          <cell r="J1075">
            <v>0</v>
          </cell>
          <cell r="K1075">
            <v>0</v>
          </cell>
          <cell r="M1075">
            <v>0</v>
          </cell>
          <cell r="O1075">
            <v>0</v>
          </cell>
        </row>
        <row r="1077">
          <cell r="E1077" t="str">
            <v>II</v>
          </cell>
          <cell r="G1077" t="str">
            <v>Tenaga</v>
          </cell>
        </row>
        <row r="1078">
          <cell r="E1078">
            <v>1</v>
          </cell>
          <cell r="G1078" t="str">
            <v>Mandor</v>
          </cell>
          <cell r="J1078" t="str">
            <v>OH</v>
          </cell>
          <cell r="K1078">
            <v>2.52E-2</v>
          </cell>
          <cell r="M1078">
            <v>35000</v>
          </cell>
          <cell r="O1078">
            <v>882</v>
          </cell>
        </row>
        <row r="1079">
          <cell r="E1079">
            <v>2</v>
          </cell>
          <cell r="G1079" t="str">
            <v>Pekerja</v>
          </cell>
          <cell r="J1079" t="str">
            <v>OH</v>
          </cell>
          <cell r="K1079">
            <v>0.84030000000000005</v>
          </cell>
          <cell r="M1079">
            <v>20000</v>
          </cell>
          <cell r="O1079">
            <v>16806</v>
          </cell>
        </row>
        <row r="1080">
          <cell r="E1080" t="str">
            <v/>
          </cell>
          <cell r="J1080">
            <v>0</v>
          </cell>
          <cell r="K1080">
            <v>0</v>
          </cell>
          <cell r="M1080">
            <v>0</v>
          </cell>
          <cell r="O1080">
            <v>0</v>
          </cell>
        </row>
        <row r="1081">
          <cell r="E1081" t="str">
            <v/>
          </cell>
          <cell r="J1081">
            <v>0</v>
          </cell>
          <cell r="K1081">
            <v>0</v>
          </cell>
          <cell r="M1081">
            <v>0</v>
          </cell>
          <cell r="O1081">
            <v>0</v>
          </cell>
        </row>
        <row r="1082">
          <cell r="E1082" t="str">
            <v/>
          </cell>
          <cell r="J1082">
            <v>0</v>
          </cell>
          <cell r="K1082">
            <v>0</v>
          </cell>
          <cell r="M1082">
            <v>0</v>
          </cell>
          <cell r="O1082">
            <v>0</v>
          </cell>
        </row>
        <row r="1085">
          <cell r="E1085" t="str">
            <v>III</v>
          </cell>
          <cell r="G1085" t="str">
            <v>Alat</v>
          </cell>
        </row>
        <row r="1086">
          <cell r="E1086">
            <v>1</v>
          </cell>
          <cell r="G1086" t="str">
            <v>Lain-Lain</v>
          </cell>
          <cell r="J1086" t="str">
            <v>ls</v>
          </cell>
          <cell r="K1086">
            <v>1</v>
          </cell>
          <cell r="M1086">
            <v>250</v>
          </cell>
          <cell r="O1086">
            <v>250</v>
          </cell>
        </row>
        <row r="1087">
          <cell r="E1087" t="str">
            <v/>
          </cell>
          <cell r="J1087">
            <v>0</v>
          </cell>
          <cell r="K1087">
            <v>0</v>
          </cell>
          <cell r="M1087">
            <v>0</v>
          </cell>
          <cell r="O1087">
            <v>0</v>
          </cell>
        </row>
        <row r="1088">
          <cell r="E1088" t="str">
            <v/>
          </cell>
          <cell r="J1088">
            <v>0</v>
          </cell>
          <cell r="K1088">
            <v>0</v>
          </cell>
          <cell r="M1088">
            <v>0</v>
          </cell>
          <cell r="O1088">
            <v>0</v>
          </cell>
        </row>
        <row r="1089">
          <cell r="E1089" t="str">
            <v/>
          </cell>
          <cell r="J1089">
            <v>0</v>
          </cell>
          <cell r="K1089">
            <v>0</v>
          </cell>
          <cell r="M1089">
            <v>0</v>
          </cell>
          <cell r="O1089">
            <v>0</v>
          </cell>
        </row>
        <row r="1090">
          <cell r="E1090" t="str">
            <v/>
          </cell>
          <cell r="J1090">
            <v>0</v>
          </cell>
          <cell r="K1090">
            <v>0</v>
          </cell>
          <cell r="M1090">
            <v>0</v>
          </cell>
          <cell r="O1090">
            <v>0</v>
          </cell>
        </row>
        <row r="1092">
          <cell r="E1092" t="str">
            <v>Sub Total</v>
          </cell>
          <cell r="O1092">
            <v>17938</v>
          </cell>
        </row>
        <row r="1093">
          <cell r="E1093" t="str">
            <v>Biaya Tidak Langsung dan Laba</v>
          </cell>
          <cell r="J1093">
            <v>0.1</v>
          </cell>
          <cell r="O1093">
            <v>1793.8</v>
          </cell>
        </row>
        <row r="1094">
          <cell r="E1094" t="str">
            <v>Jumlah Harga</v>
          </cell>
          <cell r="O1094">
            <v>19731.8</v>
          </cell>
        </row>
        <row r="1095">
          <cell r="D1095">
            <v>85005</v>
          </cell>
          <cell r="E1095" t="str">
            <v>Harga Satuan Pekerjaan</v>
          </cell>
          <cell r="J1095" t="str">
            <v>m3</v>
          </cell>
          <cell r="K1095" t="str">
            <v/>
          </cell>
          <cell r="O1095">
            <v>19731.8</v>
          </cell>
        </row>
        <row r="1102">
          <cell r="E1102" t="str">
            <v>Analisa Harga Satuan (Breakdown of Unit Rate)</v>
          </cell>
        </row>
        <row r="1104">
          <cell r="E1104" t="str">
            <v>Lokasi</v>
          </cell>
          <cell r="I1104" t="str">
            <v>:</v>
          </cell>
          <cell r="J1104" t="str">
            <v>Proyek PLB, Paket LCB-6 Lot-4</v>
          </cell>
        </row>
        <row r="1105">
          <cell r="D1105">
            <v>86000</v>
          </cell>
          <cell r="E1105" t="str">
            <v>No. Item</v>
          </cell>
          <cell r="I1105" t="str">
            <v>:</v>
          </cell>
          <cell r="J1105" t="str">
            <v>5-27</v>
          </cell>
        </row>
        <row r="1106">
          <cell r="D1106">
            <v>86000</v>
          </cell>
          <cell r="E1106" t="str">
            <v>Item Pekerjaan</v>
          </cell>
          <cell r="I1106" t="str">
            <v>:</v>
          </cell>
          <cell r="J1106" t="str">
            <v>Perancah untuk bangunan talang beton</v>
          </cell>
        </row>
        <row r="1108">
          <cell r="D1108">
            <v>86000</v>
          </cell>
          <cell r="E1108" t="str">
            <v>Uraian Tugas</v>
          </cell>
          <cell r="I1108" t="str">
            <v>:</v>
          </cell>
        </row>
        <row r="1110">
          <cell r="D1110">
            <v>86000</v>
          </cell>
          <cell r="E1110" t="str">
            <v>Kapasitas Produksi</v>
          </cell>
          <cell r="I1110" t="str">
            <v>:</v>
          </cell>
          <cell r="J1110">
            <v>6</v>
          </cell>
          <cell r="K1110" t="str">
            <v>m2</v>
          </cell>
          <cell r="L1110" t="str">
            <v>(L*H)</v>
          </cell>
        </row>
        <row r="1111">
          <cell r="L1111" t="str">
            <v>Harga</v>
          </cell>
          <cell r="N1111" t="str">
            <v>Jumlah</v>
          </cell>
        </row>
        <row r="1112">
          <cell r="E1112" t="str">
            <v>No.</v>
          </cell>
          <cell r="F1112" t="str">
            <v>U r a i a n</v>
          </cell>
          <cell r="J1112" t="str">
            <v>Satuan</v>
          </cell>
          <cell r="K1112" t="str">
            <v>Q'ty</v>
          </cell>
          <cell r="L1112" t="str">
            <v>Satuan</v>
          </cell>
          <cell r="N1112" t="str">
            <v>Harga</v>
          </cell>
        </row>
        <row r="1113">
          <cell r="L1113" t="str">
            <v>(Rp.)</v>
          </cell>
          <cell r="N1113" t="str">
            <v>(Rp.)</v>
          </cell>
        </row>
        <row r="1114">
          <cell r="E1114" t="str">
            <v>I</v>
          </cell>
          <cell r="G1114" t="str">
            <v>Bahan</v>
          </cell>
        </row>
        <row r="1115">
          <cell r="E1115">
            <v>1</v>
          </cell>
          <cell r="G1115" t="str">
            <v>Kayu, klas III</v>
          </cell>
          <cell r="J1115" t="str">
            <v>m3</v>
          </cell>
          <cell r="K1115">
            <v>0.21</v>
          </cell>
          <cell r="M1115">
            <v>750000</v>
          </cell>
          <cell r="O1115">
            <v>157500</v>
          </cell>
        </row>
        <row r="1116">
          <cell r="E1116" t="str">
            <v/>
          </cell>
          <cell r="J1116">
            <v>0</v>
          </cell>
          <cell r="K1116">
            <v>0</v>
          </cell>
          <cell r="M1116">
            <v>0</v>
          </cell>
          <cell r="O1116">
            <v>0</v>
          </cell>
        </row>
        <row r="1117">
          <cell r="E1117" t="str">
            <v/>
          </cell>
          <cell r="I1117" t="str">
            <v/>
          </cell>
          <cell r="J1117">
            <v>0</v>
          </cell>
          <cell r="K1117">
            <v>0</v>
          </cell>
          <cell r="M1117">
            <v>0</v>
          </cell>
          <cell r="O1117">
            <v>0</v>
          </cell>
        </row>
        <row r="1118">
          <cell r="E1118" t="str">
            <v/>
          </cell>
          <cell r="J1118">
            <v>0</v>
          </cell>
          <cell r="K1118">
            <v>0</v>
          </cell>
          <cell r="M1118">
            <v>0</v>
          </cell>
          <cell r="O1118">
            <v>0</v>
          </cell>
        </row>
        <row r="1119">
          <cell r="E1119" t="str">
            <v/>
          </cell>
          <cell r="J1119">
            <v>0</v>
          </cell>
          <cell r="K1119">
            <v>0</v>
          </cell>
          <cell r="M1119">
            <v>0</v>
          </cell>
          <cell r="O1119">
            <v>0</v>
          </cell>
        </row>
        <row r="1121">
          <cell r="E1121" t="str">
            <v>II</v>
          </cell>
          <cell r="G1121" t="str">
            <v>Tenaga</v>
          </cell>
        </row>
        <row r="1122">
          <cell r="E1122">
            <v>1</v>
          </cell>
          <cell r="G1122" t="str">
            <v>Mandor</v>
          </cell>
          <cell r="J1122" t="str">
            <v>OH</v>
          </cell>
          <cell r="K1122">
            <v>5.0000000000000001E-3</v>
          </cell>
          <cell r="M1122">
            <v>35000</v>
          </cell>
          <cell r="O1122">
            <v>175</v>
          </cell>
        </row>
        <row r="1123">
          <cell r="E1123">
            <v>2</v>
          </cell>
          <cell r="G1123" t="str">
            <v>Kepala Tukang</v>
          </cell>
          <cell r="J1123" t="str">
            <v>OH</v>
          </cell>
          <cell r="K1123">
            <v>2.5000000000000001E-2</v>
          </cell>
          <cell r="M1123">
            <v>40000</v>
          </cell>
          <cell r="O1123">
            <v>1000</v>
          </cell>
        </row>
        <row r="1124">
          <cell r="E1124">
            <v>3</v>
          </cell>
          <cell r="G1124" t="str">
            <v>Pekerja Terlatih</v>
          </cell>
          <cell r="J1124" t="str">
            <v>OH</v>
          </cell>
          <cell r="K1124">
            <v>0.25</v>
          </cell>
          <cell r="M1124">
            <v>25000</v>
          </cell>
          <cell r="O1124">
            <v>6250</v>
          </cell>
        </row>
        <row r="1125">
          <cell r="E1125">
            <v>4</v>
          </cell>
          <cell r="G1125" t="str">
            <v>Pekerja</v>
          </cell>
          <cell r="J1125" t="str">
            <v>OH</v>
          </cell>
          <cell r="K1125">
            <v>0.1</v>
          </cell>
          <cell r="M1125">
            <v>20000</v>
          </cell>
          <cell r="O1125">
            <v>2000</v>
          </cell>
        </row>
        <row r="1126">
          <cell r="E1126" t="str">
            <v/>
          </cell>
          <cell r="J1126">
            <v>0</v>
          </cell>
          <cell r="K1126">
            <v>0</v>
          </cell>
          <cell r="M1126">
            <v>0</v>
          </cell>
          <cell r="O1126">
            <v>0</v>
          </cell>
        </row>
        <row r="1129">
          <cell r="E1129" t="str">
            <v>III</v>
          </cell>
          <cell r="G1129" t="str">
            <v>Alat</v>
          </cell>
        </row>
        <row r="1130">
          <cell r="E1130">
            <v>1</v>
          </cell>
          <cell r="G1130" t="str">
            <v>Lain-Lain</v>
          </cell>
          <cell r="J1130" t="str">
            <v>ls</v>
          </cell>
          <cell r="K1130">
            <v>1</v>
          </cell>
          <cell r="M1130">
            <v>250</v>
          </cell>
          <cell r="O1130">
            <v>250</v>
          </cell>
        </row>
        <row r="1131">
          <cell r="E1131" t="str">
            <v/>
          </cell>
          <cell r="J1131">
            <v>0</v>
          </cell>
          <cell r="K1131">
            <v>0</v>
          </cell>
          <cell r="M1131">
            <v>0</v>
          </cell>
          <cell r="O1131">
            <v>0</v>
          </cell>
        </row>
        <row r="1132">
          <cell r="E1132" t="str">
            <v/>
          </cell>
          <cell r="J1132">
            <v>0</v>
          </cell>
          <cell r="K1132">
            <v>0</v>
          </cell>
          <cell r="M1132">
            <v>0</v>
          </cell>
          <cell r="O1132">
            <v>0</v>
          </cell>
        </row>
        <row r="1133">
          <cell r="E1133" t="str">
            <v/>
          </cell>
          <cell r="J1133">
            <v>0</v>
          </cell>
          <cell r="K1133">
            <v>0</v>
          </cell>
          <cell r="M1133">
            <v>0</v>
          </cell>
          <cell r="O1133">
            <v>0</v>
          </cell>
        </row>
        <row r="1134">
          <cell r="E1134" t="str">
            <v/>
          </cell>
          <cell r="J1134">
            <v>0</v>
          </cell>
          <cell r="K1134">
            <v>0</v>
          </cell>
          <cell r="M1134">
            <v>0</v>
          </cell>
          <cell r="O1134">
            <v>0</v>
          </cell>
        </row>
        <row r="1136">
          <cell r="E1136" t="str">
            <v>Sub Total</v>
          </cell>
          <cell r="O1136">
            <v>167175</v>
          </cell>
        </row>
        <row r="1137">
          <cell r="E1137" t="str">
            <v>Biaya Tidak Langsung dan Laba</v>
          </cell>
          <cell r="J1137">
            <v>0.1</v>
          </cell>
          <cell r="O1137">
            <v>16717.5</v>
          </cell>
        </row>
        <row r="1138">
          <cell r="E1138" t="str">
            <v>Jumlah Harga</v>
          </cell>
          <cell r="O1138">
            <v>183892.5</v>
          </cell>
        </row>
        <row r="1139">
          <cell r="D1139">
            <v>86005</v>
          </cell>
          <cell r="E1139" t="str">
            <v>Harga Satuan Pekerjaan</v>
          </cell>
          <cell r="J1139" t="str">
            <v>m2</v>
          </cell>
          <cell r="K1139" t="str">
            <v/>
          </cell>
          <cell r="O1139">
            <v>30648.75</v>
          </cell>
        </row>
        <row r="1146">
          <cell r="E1146" t="str">
            <v>Analisa Harga Satuan (Breakdown of Unit Rate)</v>
          </cell>
        </row>
        <row r="1148">
          <cell r="E1148" t="str">
            <v>Lokasi</v>
          </cell>
          <cell r="I1148" t="str">
            <v>:</v>
          </cell>
          <cell r="J1148" t="str">
            <v>Proyek PLB, Paket LCB-6 Lot-4</v>
          </cell>
        </row>
        <row r="1149">
          <cell r="D1149">
            <v>87000</v>
          </cell>
          <cell r="E1149" t="str">
            <v>No. Item</v>
          </cell>
          <cell r="I1149" t="str">
            <v>:</v>
          </cell>
          <cell r="J1149" t="str">
            <v>6-1-10</v>
          </cell>
        </row>
        <row r="1150">
          <cell r="D1150">
            <v>87000</v>
          </cell>
          <cell r="E1150" t="str">
            <v>Item Pekerjaan</v>
          </cell>
          <cell r="I1150" t="str">
            <v>:</v>
          </cell>
          <cell r="J1150" t="str">
            <v>Perkerasan lapisan sirtu t=20cm</v>
          </cell>
        </row>
        <row r="1151">
          <cell r="J1151" t="str">
            <v>(jalan tani)</v>
          </cell>
        </row>
        <row r="1152">
          <cell r="D1152">
            <v>87000</v>
          </cell>
          <cell r="E1152" t="str">
            <v>Uraian Tugas</v>
          </cell>
          <cell r="I1152" t="str">
            <v>:</v>
          </cell>
        </row>
        <row r="1154">
          <cell r="D1154">
            <v>87000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row>
        <row r="1157">
          <cell r="L1157" t="str">
            <v>(Rp.)</v>
          </cell>
          <cell r="N1157" t="str">
            <v>(Rp.)</v>
          </cell>
        </row>
        <row r="1158">
          <cell r="E1158" t="str">
            <v>I</v>
          </cell>
          <cell r="G1158" t="str">
            <v>Bahan</v>
          </cell>
        </row>
        <row r="1159">
          <cell r="E1159">
            <v>1</v>
          </cell>
          <cell r="G1159" t="str">
            <v>Sirtu</v>
          </cell>
          <cell r="J1159" t="str">
            <v>m3</v>
          </cell>
          <cell r="K1159">
            <v>110</v>
          </cell>
          <cell r="M1159">
            <v>30000</v>
          </cell>
          <cell r="O1159">
            <v>3300000</v>
          </cell>
        </row>
        <row r="1160">
          <cell r="E1160" t="str">
            <v/>
          </cell>
          <cell r="J1160">
            <v>0</v>
          </cell>
          <cell r="K1160">
            <v>0</v>
          </cell>
          <cell r="M1160">
            <v>0</v>
          </cell>
          <cell r="O1160">
            <v>0</v>
          </cell>
        </row>
        <row r="1161">
          <cell r="E1161" t="str">
            <v/>
          </cell>
          <cell r="I1161" t="str">
            <v/>
          </cell>
          <cell r="J1161">
            <v>0</v>
          </cell>
          <cell r="K1161">
            <v>0</v>
          </cell>
          <cell r="M1161">
            <v>0</v>
          </cell>
          <cell r="O1161">
            <v>0</v>
          </cell>
        </row>
        <row r="1162">
          <cell r="E1162" t="str">
            <v/>
          </cell>
          <cell r="J1162">
            <v>0</v>
          </cell>
          <cell r="K1162">
            <v>0</v>
          </cell>
          <cell r="M1162">
            <v>0</v>
          </cell>
          <cell r="O1162">
            <v>0</v>
          </cell>
        </row>
        <row r="1163">
          <cell r="E1163" t="str">
            <v/>
          </cell>
          <cell r="J1163">
            <v>0</v>
          </cell>
          <cell r="K1163">
            <v>0</v>
          </cell>
          <cell r="M1163">
            <v>0</v>
          </cell>
          <cell r="O1163">
            <v>0</v>
          </cell>
        </row>
        <row r="1165">
          <cell r="E1165" t="str">
            <v>II</v>
          </cell>
          <cell r="G1165" t="str">
            <v>Tenaga</v>
          </cell>
        </row>
        <row r="1166">
          <cell r="E1166">
            <v>1</v>
          </cell>
          <cell r="G1166" t="str">
            <v>Mandor</v>
          </cell>
          <cell r="J1166" t="str">
            <v>OH</v>
          </cell>
          <cell r="K1166">
            <v>0.05</v>
          </cell>
          <cell r="M1166">
            <v>35000</v>
          </cell>
          <cell r="O1166">
            <v>1750</v>
          </cell>
        </row>
        <row r="1167">
          <cell r="E1167" t="str">
            <v/>
          </cell>
          <cell r="J1167">
            <v>0</v>
          </cell>
          <cell r="K1167">
            <v>0</v>
          </cell>
          <cell r="M1167">
            <v>0</v>
          </cell>
          <cell r="O1167">
            <v>0</v>
          </cell>
        </row>
        <row r="1168">
          <cell r="E1168" t="str">
            <v/>
          </cell>
          <cell r="J1168">
            <v>0</v>
          </cell>
          <cell r="K1168">
            <v>0</v>
          </cell>
          <cell r="M1168">
            <v>0</v>
          </cell>
          <cell r="O1168">
            <v>0</v>
          </cell>
        </row>
        <row r="1169">
          <cell r="E1169" t="str">
            <v/>
          </cell>
          <cell r="J1169">
            <v>0</v>
          </cell>
          <cell r="K1169">
            <v>0</v>
          </cell>
          <cell r="M1169">
            <v>0</v>
          </cell>
          <cell r="O1169">
            <v>0</v>
          </cell>
        </row>
        <row r="1170">
          <cell r="E1170" t="str">
            <v/>
          </cell>
          <cell r="J1170">
            <v>0</v>
          </cell>
          <cell r="K1170">
            <v>0</v>
          </cell>
          <cell r="M1170">
            <v>0</v>
          </cell>
          <cell r="O1170">
            <v>0</v>
          </cell>
        </row>
        <row r="1173">
          <cell r="E1173" t="str">
            <v>III</v>
          </cell>
          <cell r="G1173" t="str">
            <v>Alat</v>
          </cell>
        </row>
        <row r="1174">
          <cell r="E1174">
            <v>1</v>
          </cell>
          <cell r="G1174" t="str">
            <v>Bulldozer D65</v>
          </cell>
          <cell r="J1174" t="str">
            <v>jam</v>
          </cell>
          <cell r="K1174">
            <v>0.90900000000000003</v>
          </cell>
          <cell r="M1174">
            <v>335455</v>
          </cell>
          <cell r="O1174">
            <v>304928.59000000003</v>
          </cell>
        </row>
        <row r="1175">
          <cell r="E1175">
            <v>2</v>
          </cell>
          <cell r="G1175" t="str">
            <v>Vibratory Roller, 10 ton</v>
          </cell>
          <cell r="J1175" t="str">
            <v>jam</v>
          </cell>
          <cell r="K1175">
            <v>1.1763999999999999</v>
          </cell>
          <cell r="M1175">
            <v>223545</v>
          </cell>
          <cell r="O1175">
            <v>262978.33</v>
          </cell>
        </row>
        <row r="1176">
          <cell r="E1176" t="str">
            <v/>
          </cell>
          <cell r="J1176">
            <v>0</v>
          </cell>
          <cell r="K1176">
            <v>0</v>
          </cell>
          <cell r="M1176">
            <v>0</v>
          </cell>
          <cell r="O1176">
            <v>0</v>
          </cell>
        </row>
        <row r="1177">
          <cell r="E1177" t="str">
            <v/>
          </cell>
          <cell r="J1177">
            <v>0</v>
          </cell>
          <cell r="K1177">
            <v>0</v>
          </cell>
          <cell r="M1177">
            <v>0</v>
          </cell>
          <cell r="O1177">
            <v>0</v>
          </cell>
        </row>
        <row r="1178">
          <cell r="E1178" t="str">
            <v/>
          </cell>
          <cell r="J1178">
            <v>0</v>
          </cell>
          <cell r="K1178">
            <v>0</v>
          </cell>
          <cell r="M1178">
            <v>0</v>
          </cell>
          <cell r="O1178">
            <v>0</v>
          </cell>
        </row>
        <row r="1180">
          <cell r="E1180" t="str">
            <v>Sub Total</v>
          </cell>
          <cell r="O1180">
            <v>3869656.92</v>
          </cell>
        </row>
        <row r="1181">
          <cell r="E1181" t="str">
            <v>Biaya Tidak Langsung dan Laba</v>
          </cell>
          <cell r="J1181">
            <v>0.1</v>
          </cell>
          <cell r="O1181">
            <v>386965.69</v>
          </cell>
        </row>
        <row r="1182">
          <cell r="E1182" t="str">
            <v>Jumlah Harga</v>
          </cell>
          <cell r="O1182">
            <v>4256622.6100000003</v>
          </cell>
        </row>
        <row r="1183">
          <cell r="D1183">
            <v>87005</v>
          </cell>
          <cell r="E1183" t="str">
            <v>Harga Satuan Pekerjaan</v>
          </cell>
          <cell r="J1183" t="str">
            <v>m3</v>
          </cell>
          <cell r="K1183" t="str">
            <v/>
          </cell>
          <cell r="O1183">
            <v>42566.2261</v>
          </cell>
        </row>
        <row r="1190">
          <cell r="E1190" t="str">
            <v>Analisa Harga Satuan (Breakdown of Unit Rate)</v>
          </cell>
        </row>
        <row r="1192">
          <cell r="E1192" t="str">
            <v>Lokasi</v>
          </cell>
          <cell r="I1192" t="str">
            <v>:</v>
          </cell>
          <cell r="J1192" t="str">
            <v>Proyek PLB, Paket LCB-6 Lot-4</v>
          </cell>
        </row>
        <row r="1193">
          <cell r="D1193">
            <v>88000</v>
          </cell>
          <cell r="E1193" t="str">
            <v>No. Item</v>
          </cell>
          <cell r="I1193" t="str">
            <v>:</v>
          </cell>
          <cell r="J1193" t="str">
            <v>I.1.1</v>
          </cell>
          <cell r="K1193" t="str">
            <v>(P3A Building)</v>
          </cell>
        </row>
        <row r="1194">
          <cell r="D1194">
            <v>88000</v>
          </cell>
          <cell r="E1194" t="str">
            <v>Item Pekerjaan</v>
          </cell>
          <cell r="I1194" t="str">
            <v>:</v>
          </cell>
          <cell r="J1194" t="str">
            <v>Pembersihan</v>
          </cell>
        </row>
        <row r="1196">
          <cell r="D1196">
            <v>88000</v>
          </cell>
          <cell r="E1196" t="str">
            <v>Uraian Tugas</v>
          </cell>
          <cell r="I1196" t="str">
            <v>:</v>
          </cell>
        </row>
        <row r="1198">
          <cell r="D1198">
            <v>88000</v>
          </cell>
          <cell r="E1198" t="str">
            <v>Kapasitas Produksi</v>
          </cell>
          <cell r="I1198" t="str">
            <v>:</v>
          </cell>
          <cell r="J1198">
            <v>10</v>
          </cell>
          <cell r="K1198" t="str">
            <v>m2</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row>
        <row r="1201">
          <cell r="L1201" t="str">
            <v>(Rp.)</v>
          </cell>
          <cell r="N1201" t="str">
            <v>(Rp.)</v>
          </cell>
        </row>
        <row r="1202">
          <cell r="E1202" t="str">
            <v>I</v>
          </cell>
          <cell r="G1202" t="str">
            <v>Bahan</v>
          </cell>
        </row>
        <row r="1203">
          <cell r="E1203" t="str">
            <v/>
          </cell>
          <cell r="J1203">
            <v>0</v>
          </cell>
          <cell r="K1203">
            <v>0</v>
          </cell>
          <cell r="M1203">
            <v>0</v>
          </cell>
          <cell r="O1203">
            <v>0</v>
          </cell>
        </row>
        <row r="1204">
          <cell r="E1204" t="str">
            <v/>
          </cell>
          <cell r="J1204">
            <v>0</v>
          </cell>
          <cell r="K1204">
            <v>0</v>
          </cell>
          <cell r="M1204">
            <v>0</v>
          </cell>
          <cell r="O1204">
            <v>0</v>
          </cell>
        </row>
        <row r="1205">
          <cell r="E1205" t="str">
            <v/>
          </cell>
          <cell r="I1205" t="str">
            <v/>
          </cell>
          <cell r="J1205">
            <v>0</v>
          </cell>
          <cell r="K1205">
            <v>0</v>
          </cell>
          <cell r="M1205">
            <v>0</v>
          </cell>
          <cell r="O1205">
            <v>0</v>
          </cell>
        </row>
        <row r="1206">
          <cell r="E1206" t="str">
            <v/>
          </cell>
          <cell r="J1206">
            <v>0</v>
          </cell>
          <cell r="K1206">
            <v>0</v>
          </cell>
          <cell r="M1206">
            <v>0</v>
          </cell>
          <cell r="O1206">
            <v>0</v>
          </cell>
        </row>
        <row r="1207">
          <cell r="E1207" t="str">
            <v/>
          </cell>
          <cell r="J1207">
            <v>0</v>
          </cell>
          <cell r="K1207">
            <v>0</v>
          </cell>
          <cell r="M1207">
            <v>0</v>
          </cell>
          <cell r="O1207">
            <v>0</v>
          </cell>
        </row>
        <row r="1209">
          <cell r="E1209" t="str">
            <v>II</v>
          </cell>
          <cell r="G1209" t="str">
            <v>Tenaga</v>
          </cell>
        </row>
        <row r="1210">
          <cell r="E1210">
            <v>1</v>
          </cell>
          <cell r="G1210" t="str">
            <v>Mandor</v>
          </cell>
          <cell r="J1210" t="str">
            <v>OH</v>
          </cell>
          <cell r="K1210">
            <v>6.9999999999999999E-4</v>
          </cell>
          <cell r="M1210">
            <v>35000</v>
          </cell>
          <cell r="O1210">
            <v>24.5</v>
          </cell>
        </row>
        <row r="1211">
          <cell r="E1211">
            <v>2</v>
          </cell>
          <cell r="G1211" t="str">
            <v>Pekerja</v>
          </cell>
          <cell r="J1211" t="str">
            <v>OH</v>
          </cell>
          <cell r="K1211">
            <v>2.8E-3</v>
          </cell>
          <cell r="M1211">
            <v>20000</v>
          </cell>
          <cell r="O1211">
            <v>56</v>
          </cell>
        </row>
        <row r="1212">
          <cell r="E1212" t="str">
            <v/>
          </cell>
          <cell r="J1212">
            <v>0</v>
          </cell>
          <cell r="K1212">
            <v>0</v>
          </cell>
          <cell r="M1212">
            <v>0</v>
          </cell>
          <cell r="O1212">
            <v>0</v>
          </cell>
        </row>
        <row r="1213">
          <cell r="E1213" t="str">
            <v/>
          </cell>
          <cell r="J1213">
            <v>0</v>
          </cell>
          <cell r="K1213">
            <v>0</v>
          </cell>
          <cell r="M1213">
            <v>0</v>
          </cell>
          <cell r="O1213">
            <v>0</v>
          </cell>
        </row>
        <row r="1214">
          <cell r="E1214" t="str">
            <v/>
          </cell>
          <cell r="J1214">
            <v>0</v>
          </cell>
          <cell r="K1214">
            <v>0</v>
          </cell>
          <cell r="M1214">
            <v>0</v>
          </cell>
          <cell r="O1214">
            <v>0</v>
          </cell>
        </row>
        <row r="1217">
          <cell r="E1217" t="str">
            <v>III</v>
          </cell>
          <cell r="G1217" t="str">
            <v>Alat</v>
          </cell>
        </row>
        <row r="1218">
          <cell r="E1218" t="str">
            <v/>
          </cell>
          <cell r="J1218">
            <v>0</v>
          </cell>
          <cell r="K1218">
            <v>0</v>
          </cell>
          <cell r="M1218">
            <v>0</v>
          </cell>
          <cell r="O1218">
            <v>0</v>
          </cell>
        </row>
        <row r="1219">
          <cell r="E1219" t="str">
            <v/>
          </cell>
          <cell r="J1219">
            <v>0</v>
          </cell>
          <cell r="K1219">
            <v>0</v>
          </cell>
          <cell r="M1219">
            <v>0</v>
          </cell>
          <cell r="O1219">
            <v>0</v>
          </cell>
        </row>
        <row r="1220">
          <cell r="E1220" t="str">
            <v/>
          </cell>
          <cell r="J1220">
            <v>0</v>
          </cell>
          <cell r="K1220">
            <v>0</v>
          </cell>
          <cell r="M1220">
            <v>0</v>
          </cell>
          <cell r="O1220">
            <v>0</v>
          </cell>
        </row>
        <row r="1221">
          <cell r="E1221" t="str">
            <v/>
          </cell>
          <cell r="J1221">
            <v>0</v>
          </cell>
          <cell r="K1221">
            <v>0</v>
          </cell>
          <cell r="M1221">
            <v>0</v>
          </cell>
          <cell r="O1221">
            <v>0</v>
          </cell>
        </row>
        <row r="1222">
          <cell r="E1222" t="str">
            <v/>
          </cell>
          <cell r="J1222">
            <v>0</v>
          </cell>
          <cell r="K1222">
            <v>0</v>
          </cell>
          <cell r="M1222">
            <v>0</v>
          </cell>
          <cell r="O1222">
            <v>0</v>
          </cell>
        </row>
        <row r="1224">
          <cell r="E1224" t="str">
            <v>Sub Total</v>
          </cell>
          <cell r="O1224">
            <v>80.5</v>
          </cell>
        </row>
        <row r="1225">
          <cell r="E1225" t="str">
            <v>Biaya Tidak Langsung dan Laba</v>
          </cell>
          <cell r="J1225">
            <v>0.1</v>
          </cell>
          <cell r="O1225">
            <v>8.0500000000000007</v>
          </cell>
        </row>
        <row r="1226">
          <cell r="E1226" t="str">
            <v>Jumlah Harga</v>
          </cell>
          <cell r="O1226">
            <v>88.55</v>
          </cell>
        </row>
        <row r="1227">
          <cell r="D1227">
            <v>88005</v>
          </cell>
          <cell r="E1227" t="str">
            <v>Harga Satuan Pekerjaan</v>
          </cell>
          <cell r="J1227" t="str">
            <v>m2</v>
          </cell>
          <cell r="K1227" t="str">
            <v/>
          </cell>
          <cell r="O1227">
            <v>88.55</v>
          </cell>
        </row>
        <row r="1234">
          <cell r="E1234" t="str">
            <v>Analisa Harga Satuan (Breakdown of Unit Rate)</v>
          </cell>
        </row>
        <row r="1236">
          <cell r="E1236" t="str">
            <v>Lokasi</v>
          </cell>
          <cell r="I1236" t="str">
            <v>:</v>
          </cell>
          <cell r="J1236" t="str">
            <v>Proyek PLB, Paket LCB-6 Lot-4</v>
          </cell>
        </row>
        <row r="1237">
          <cell r="D1237">
            <v>89000</v>
          </cell>
          <cell r="E1237" t="str">
            <v>No. Item</v>
          </cell>
          <cell r="I1237" t="str">
            <v>:</v>
          </cell>
          <cell r="J1237" t="str">
            <v>I.2.2, VI.1.1</v>
          </cell>
          <cell r="K1237" t="str">
            <v>(P3A Building)</v>
          </cell>
        </row>
        <row r="1238">
          <cell r="D1238">
            <v>89000</v>
          </cell>
          <cell r="E1238" t="str">
            <v>Item Pekerjaan</v>
          </cell>
          <cell r="I1238" t="str">
            <v>:</v>
          </cell>
          <cell r="J1238" t="str">
            <v>Urugan tanah kembali</v>
          </cell>
        </row>
        <row r="1240">
          <cell r="D1240">
            <v>89000</v>
          </cell>
          <cell r="E1240" t="str">
            <v>Uraian Tugas</v>
          </cell>
          <cell r="I1240" t="str">
            <v>:</v>
          </cell>
        </row>
        <row r="1242">
          <cell r="D1242">
            <v>89000</v>
          </cell>
          <cell r="E1242" t="str">
            <v>Kapasitas Produksi</v>
          </cell>
          <cell r="I1242" t="str">
            <v>:</v>
          </cell>
          <cell r="J1242">
            <v>1</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row>
        <row r="1245">
          <cell r="L1245" t="str">
            <v>(Rp.)</v>
          </cell>
          <cell r="N1245" t="str">
            <v>(Rp.)</v>
          </cell>
        </row>
        <row r="1246">
          <cell r="E1246" t="str">
            <v>I</v>
          </cell>
          <cell r="G1246" t="str">
            <v>Bahan</v>
          </cell>
        </row>
        <row r="1247">
          <cell r="E1247" t="str">
            <v/>
          </cell>
          <cell r="J1247">
            <v>0</v>
          </cell>
          <cell r="K1247">
            <v>0</v>
          </cell>
          <cell r="M1247">
            <v>0</v>
          </cell>
          <cell r="O1247">
            <v>0</v>
          </cell>
        </row>
        <row r="1248">
          <cell r="E1248" t="str">
            <v/>
          </cell>
          <cell r="J1248">
            <v>0</v>
          </cell>
          <cell r="K1248">
            <v>0</v>
          </cell>
          <cell r="M1248">
            <v>0</v>
          </cell>
          <cell r="O1248">
            <v>0</v>
          </cell>
        </row>
        <row r="1249">
          <cell r="E1249" t="str">
            <v/>
          </cell>
          <cell r="I1249" t="str">
            <v/>
          </cell>
          <cell r="J1249">
            <v>0</v>
          </cell>
          <cell r="K1249">
            <v>0</v>
          </cell>
          <cell r="M1249">
            <v>0</v>
          </cell>
          <cell r="O1249">
            <v>0</v>
          </cell>
        </row>
        <row r="1250">
          <cell r="E1250" t="str">
            <v/>
          </cell>
          <cell r="J1250">
            <v>0</v>
          </cell>
          <cell r="K1250">
            <v>0</v>
          </cell>
          <cell r="M1250">
            <v>0</v>
          </cell>
          <cell r="O1250">
            <v>0</v>
          </cell>
        </row>
        <row r="1251">
          <cell r="E1251" t="str">
            <v/>
          </cell>
          <cell r="J1251">
            <v>0</v>
          </cell>
          <cell r="K1251">
            <v>0</v>
          </cell>
          <cell r="M1251">
            <v>0</v>
          </cell>
          <cell r="O1251">
            <v>0</v>
          </cell>
        </row>
        <row r="1253">
          <cell r="E1253" t="str">
            <v>II</v>
          </cell>
          <cell r="G1253" t="str">
            <v>Tenaga</v>
          </cell>
        </row>
        <row r="1254">
          <cell r="E1254">
            <v>1</v>
          </cell>
          <cell r="G1254" t="str">
            <v>Mandor</v>
          </cell>
          <cell r="J1254" t="str">
            <v>OH</v>
          </cell>
          <cell r="K1254">
            <v>7.1400000000000005E-2</v>
          </cell>
          <cell r="M1254">
            <v>35000</v>
          </cell>
          <cell r="O1254">
            <v>2499</v>
          </cell>
        </row>
        <row r="1255">
          <cell r="E1255">
            <v>2</v>
          </cell>
          <cell r="G1255" t="str">
            <v>Pekerja</v>
          </cell>
          <cell r="J1255" t="str">
            <v>OH</v>
          </cell>
          <cell r="K1255">
            <v>0.28570000000000001</v>
          </cell>
          <cell r="M1255">
            <v>20000</v>
          </cell>
          <cell r="O1255">
            <v>5714</v>
          </cell>
        </row>
        <row r="1256">
          <cell r="E1256" t="str">
            <v/>
          </cell>
          <cell r="J1256">
            <v>0</v>
          </cell>
          <cell r="K1256">
            <v>0</v>
          </cell>
          <cell r="M1256">
            <v>0</v>
          </cell>
          <cell r="O1256">
            <v>0</v>
          </cell>
        </row>
        <row r="1257">
          <cell r="E1257" t="str">
            <v/>
          </cell>
          <cell r="J1257">
            <v>0</v>
          </cell>
          <cell r="K1257">
            <v>0</v>
          </cell>
          <cell r="M1257">
            <v>0</v>
          </cell>
          <cell r="O1257">
            <v>0</v>
          </cell>
        </row>
        <row r="1258">
          <cell r="E1258" t="str">
            <v/>
          </cell>
          <cell r="J1258">
            <v>0</v>
          </cell>
          <cell r="K1258">
            <v>0</v>
          </cell>
          <cell r="M1258">
            <v>0</v>
          </cell>
          <cell r="O1258">
            <v>0</v>
          </cell>
        </row>
        <row r="1261">
          <cell r="E1261" t="str">
            <v>III</v>
          </cell>
          <cell r="G1261" t="str">
            <v>Alat</v>
          </cell>
        </row>
        <row r="1262">
          <cell r="E1262">
            <v>1</v>
          </cell>
          <cell r="G1262" t="str">
            <v>Compactor.</v>
          </cell>
          <cell r="J1262" t="str">
            <v>jam</v>
          </cell>
          <cell r="K1262">
            <v>1.2500000000000001E-2</v>
          </cell>
          <cell r="M1262">
            <v>18785</v>
          </cell>
          <cell r="O1262">
            <v>234.81</v>
          </cell>
        </row>
        <row r="1263">
          <cell r="E1263" t="str">
            <v/>
          </cell>
          <cell r="J1263">
            <v>0</v>
          </cell>
          <cell r="K1263">
            <v>0</v>
          </cell>
          <cell r="M1263">
            <v>0</v>
          </cell>
          <cell r="O1263">
            <v>0</v>
          </cell>
        </row>
        <row r="1264">
          <cell r="E1264" t="str">
            <v/>
          </cell>
          <cell r="J1264">
            <v>0</v>
          </cell>
          <cell r="K1264">
            <v>0</v>
          </cell>
          <cell r="M1264">
            <v>0</v>
          </cell>
          <cell r="O1264">
            <v>0</v>
          </cell>
        </row>
        <row r="1265">
          <cell r="E1265" t="str">
            <v/>
          </cell>
          <cell r="J1265">
            <v>0</v>
          </cell>
          <cell r="K1265">
            <v>0</v>
          </cell>
          <cell r="M1265">
            <v>0</v>
          </cell>
          <cell r="O1265">
            <v>0</v>
          </cell>
        </row>
        <row r="1266">
          <cell r="E1266" t="str">
            <v/>
          </cell>
          <cell r="J1266">
            <v>0</v>
          </cell>
          <cell r="K1266">
            <v>0</v>
          </cell>
          <cell r="M1266">
            <v>0</v>
          </cell>
          <cell r="O1266">
            <v>0</v>
          </cell>
        </row>
        <row r="1268">
          <cell r="E1268" t="str">
            <v>Sub Total</v>
          </cell>
          <cell r="O1268">
            <v>8447.81</v>
          </cell>
        </row>
        <row r="1269">
          <cell r="E1269" t="str">
            <v>Biaya Tidak Langsung dan Laba</v>
          </cell>
          <cell r="J1269">
            <v>0.1</v>
          </cell>
          <cell r="O1269">
            <v>844.78</v>
          </cell>
        </row>
        <row r="1270">
          <cell r="E1270" t="str">
            <v>Jumlah Harga</v>
          </cell>
          <cell r="O1270">
            <v>9292.59</v>
          </cell>
        </row>
        <row r="1271">
          <cell r="D1271">
            <v>89005</v>
          </cell>
          <cell r="E1271" t="str">
            <v>Harga Satuan Pekerjaan</v>
          </cell>
          <cell r="J1271" t="str">
            <v>m3</v>
          </cell>
          <cell r="K1271" t="str">
            <v/>
          </cell>
          <cell r="O1271">
            <v>9292.59</v>
          </cell>
        </row>
        <row r="1278">
          <cell r="E1278" t="str">
            <v>Analisa Harga Satuan (Breakdown of Unit Rate)</v>
          </cell>
        </row>
        <row r="1280">
          <cell r="E1280" t="str">
            <v>Lokasi</v>
          </cell>
          <cell r="I1280" t="str">
            <v>:</v>
          </cell>
          <cell r="J1280" t="str">
            <v>Proyek PLB, Paket LCB-6 Lot-4</v>
          </cell>
        </row>
        <row r="1281">
          <cell r="D1281">
            <v>90000</v>
          </cell>
          <cell r="E1281" t="str">
            <v>No. Item</v>
          </cell>
          <cell r="I1281" t="str">
            <v>:</v>
          </cell>
          <cell r="J1281" t="str">
            <v>II.2</v>
          </cell>
          <cell r="K1281" t="str">
            <v>(P3A Building)</v>
          </cell>
        </row>
        <row r="1282">
          <cell r="D1282">
            <v>90000</v>
          </cell>
          <cell r="E1282" t="str">
            <v>Item Pekerjaan</v>
          </cell>
          <cell r="I1282" t="str">
            <v>:</v>
          </cell>
          <cell r="J1282" t="str">
            <v>Dinding pas batu-bata</v>
          </cell>
        </row>
        <row r="1284">
          <cell r="D1284">
            <v>90000</v>
          </cell>
          <cell r="E1284" t="str">
            <v>Uraian Tugas</v>
          </cell>
          <cell r="I1284" t="str">
            <v>:</v>
          </cell>
        </row>
        <row r="1286">
          <cell r="D1286">
            <v>90000</v>
          </cell>
          <cell r="E1286" t="str">
            <v>Kapasitas Produksi</v>
          </cell>
          <cell r="I1286" t="str">
            <v>:</v>
          </cell>
          <cell r="J1286">
            <v>1</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row>
        <row r="1289">
          <cell r="L1289" t="str">
            <v>(Rp.)</v>
          </cell>
          <cell r="N1289" t="str">
            <v>(Rp.)</v>
          </cell>
        </row>
        <row r="1290">
          <cell r="E1290" t="str">
            <v>I</v>
          </cell>
          <cell r="G1290" t="str">
            <v>Bahan</v>
          </cell>
        </row>
        <row r="1291">
          <cell r="E1291">
            <v>1</v>
          </cell>
          <cell r="G1291" t="str">
            <v>Batu Bata</v>
          </cell>
          <cell r="J1291" t="str">
            <v>buah</v>
          </cell>
          <cell r="K1291">
            <v>450</v>
          </cell>
          <cell r="M1291">
            <v>250</v>
          </cell>
          <cell r="O1291">
            <v>112500</v>
          </cell>
        </row>
        <row r="1292">
          <cell r="E1292">
            <v>2</v>
          </cell>
          <cell r="G1292" t="str">
            <v>Pasir Pasang</v>
          </cell>
          <cell r="J1292" t="str">
            <v>m3</v>
          </cell>
          <cell r="K1292">
            <v>0.40600000000000003</v>
          </cell>
          <cell r="M1292">
            <v>35000</v>
          </cell>
          <cell r="O1292">
            <v>14210</v>
          </cell>
        </row>
        <row r="1293">
          <cell r="E1293">
            <v>3</v>
          </cell>
          <cell r="G1293" t="str">
            <v>Semen Portland</v>
          </cell>
          <cell r="I1293" t="str">
            <v/>
          </cell>
          <cell r="J1293" t="str">
            <v>kg</v>
          </cell>
          <cell r="K1293">
            <v>126.49999999999999</v>
          </cell>
          <cell r="M1293">
            <v>560</v>
          </cell>
          <cell r="O1293">
            <v>70840</v>
          </cell>
        </row>
        <row r="1294">
          <cell r="E1294" t="str">
            <v/>
          </cell>
          <cell r="J1294">
            <v>0</v>
          </cell>
          <cell r="K1294">
            <v>0</v>
          </cell>
          <cell r="M1294">
            <v>0</v>
          </cell>
          <cell r="O1294">
            <v>0</v>
          </cell>
        </row>
        <row r="1295">
          <cell r="E1295" t="str">
            <v/>
          </cell>
          <cell r="J1295">
            <v>0</v>
          </cell>
          <cell r="K1295">
            <v>0</v>
          </cell>
          <cell r="M1295">
            <v>0</v>
          </cell>
          <cell r="O1295">
            <v>0</v>
          </cell>
        </row>
        <row r="1297">
          <cell r="E1297" t="str">
            <v>II</v>
          </cell>
          <cell r="G1297" t="str">
            <v>Tenaga</v>
          </cell>
        </row>
        <row r="1298">
          <cell r="E1298">
            <v>1</v>
          </cell>
          <cell r="G1298" t="str">
            <v>Mandor</v>
          </cell>
          <cell r="J1298" t="str">
            <v>OH</v>
          </cell>
          <cell r="K1298">
            <v>0.22500000000000001</v>
          </cell>
          <cell r="M1298">
            <v>35000</v>
          </cell>
          <cell r="O1298">
            <v>7875</v>
          </cell>
        </row>
        <row r="1299">
          <cell r="E1299">
            <v>2</v>
          </cell>
          <cell r="G1299" t="str">
            <v>Kepala Tukang Batu</v>
          </cell>
          <cell r="J1299" t="str">
            <v>OH</v>
          </cell>
          <cell r="K1299">
            <v>0.15</v>
          </cell>
          <cell r="M1299">
            <v>40000</v>
          </cell>
          <cell r="O1299">
            <v>6000</v>
          </cell>
        </row>
        <row r="1300">
          <cell r="E1300">
            <v>3</v>
          </cell>
          <cell r="G1300" t="str">
            <v>Tukang Batu</v>
          </cell>
          <cell r="J1300" t="str">
            <v>OH</v>
          </cell>
          <cell r="K1300">
            <v>1.5</v>
          </cell>
          <cell r="M1300">
            <v>35000</v>
          </cell>
          <cell r="O1300">
            <v>52500</v>
          </cell>
        </row>
        <row r="1301">
          <cell r="E1301">
            <v>4</v>
          </cell>
          <cell r="G1301" t="str">
            <v>Pekerja</v>
          </cell>
          <cell r="J1301" t="str">
            <v>OH</v>
          </cell>
          <cell r="K1301">
            <v>4.5</v>
          </cell>
          <cell r="M1301">
            <v>20000</v>
          </cell>
          <cell r="O1301">
            <v>90000</v>
          </cell>
        </row>
        <row r="1302">
          <cell r="E1302" t="str">
            <v/>
          </cell>
          <cell r="J1302">
            <v>0</v>
          </cell>
          <cell r="K1302">
            <v>0</v>
          </cell>
          <cell r="M1302">
            <v>0</v>
          </cell>
          <cell r="O1302">
            <v>0</v>
          </cell>
        </row>
        <row r="1305">
          <cell r="E1305" t="str">
            <v>III</v>
          </cell>
          <cell r="G1305" t="str">
            <v>Alat</v>
          </cell>
        </row>
        <row r="1306">
          <cell r="E1306" t="str">
            <v/>
          </cell>
          <cell r="J1306">
            <v>0</v>
          </cell>
          <cell r="K1306">
            <v>0</v>
          </cell>
          <cell r="M1306">
            <v>0</v>
          </cell>
          <cell r="O1306">
            <v>0</v>
          </cell>
        </row>
        <row r="1307">
          <cell r="E1307" t="str">
            <v/>
          </cell>
          <cell r="J1307">
            <v>0</v>
          </cell>
          <cell r="K1307">
            <v>0</v>
          </cell>
          <cell r="M1307">
            <v>0</v>
          </cell>
          <cell r="O1307">
            <v>0</v>
          </cell>
        </row>
        <row r="1308">
          <cell r="E1308" t="str">
            <v/>
          </cell>
          <cell r="J1308">
            <v>0</v>
          </cell>
          <cell r="K1308">
            <v>0</v>
          </cell>
          <cell r="M1308">
            <v>0</v>
          </cell>
          <cell r="O1308">
            <v>0</v>
          </cell>
        </row>
        <row r="1309">
          <cell r="E1309" t="str">
            <v/>
          </cell>
          <cell r="J1309">
            <v>0</v>
          </cell>
          <cell r="K1309">
            <v>0</v>
          </cell>
          <cell r="M1309">
            <v>0</v>
          </cell>
          <cell r="O1309">
            <v>0</v>
          </cell>
        </row>
        <row r="1310">
          <cell r="E1310" t="str">
            <v/>
          </cell>
          <cell r="J1310">
            <v>0</v>
          </cell>
          <cell r="K1310">
            <v>0</v>
          </cell>
          <cell r="M1310">
            <v>0</v>
          </cell>
          <cell r="O1310">
            <v>0</v>
          </cell>
        </row>
        <row r="1312">
          <cell r="E1312" t="str">
            <v>Sub Total</v>
          </cell>
          <cell r="O1312">
            <v>353925</v>
          </cell>
        </row>
        <row r="1313">
          <cell r="E1313" t="str">
            <v>Biaya Tidak Langsung dan Laba</v>
          </cell>
          <cell r="J1313">
            <v>0.1</v>
          </cell>
          <cell r="O1313">
            <v>35392.5</v>
          </cell>
        </row>
        <row r="1314">
          <cell r="E1314" t="str">
            <v>Jumlah Harga</v>
          </cell>
          <cell r="O1314">
            <v>389317.5</v>
          </cell>
        </row>
        <row r="1315">
          <cell r="D1315">
            <v>90005</v>
          </cell>
          <cell r="E1315" t="str">
            <v>Harga Satuan Pekerjaan</v>
          </cell>
          <cell r="J1315" t="str">
            <v>m3</v>
          </cell>
          <cell r="K1315" t="str">
            <v/>
          </cell>
          <cell r="O1315">
            <v>389317.5</v>
          </cell>
        </row>
        <row r="1322">
          <cell r="E1322" t="str">
            <v>Analisa Harga Satuan (Breakdown of Unit Rate)</v>
          </cell>
        </row>
        <row r="1324">
          <cell r="E1324" t="str">
            <v>Lokasi</v>
          </cell>
          <cell r="I1324" t="str">
            <v>:</v>
          </cell>
          <cell r="J1324" t="str">
            <v>Proyek PLB, Paket LCB-6 Lot-4</v>
          </cell>
        </row>
        <row r="1325">
          <cell r="D1325">
            <v>91000</v>
          </cell>
          <cell r="E1325" t="str">
            <v>No. Item</v>
          </cell>
          <cell r="I1325" t="str">
            <v>:</v>
          </cell>
          <cell r="J1325" t="str">
            <v>II.3</v>
          </cell>
          <cell r="K1325" t="str">
            <v>(P3A Building)</v>
          </cell>
        </row>
        <row r="1326">
          <cell r="D1326">
            <v>91000</v>
          </cell>
          <cell r="E1326" t="str">
            <v>Item Pekerjaan</v>
          </cell>
          <cell r="I1326" t="str">
            <v>:</v>
          </cell>
          <cell r="J1326" t="str">
            <v>Kusen Pintu &amp; jendela</v>
          </cell>
          <cell r="O1326" t="str">
            <v>(jalan tani)</v>
          </cell>
        </row>
        <row r="1328">
          <cell r="D1328">
            <v>91000</v>
          </cell>
          <cell r="E1328" t="str">
            <v>Uraian Tugas</v>
          </cell>
          <cell r="I1328" t="str">
            <v>:</v>
          </cell>
        </row>
        <row r="1330">
          <cell r="D1330">
            <v>91000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row>
        <row r="1333">
          <cell r="L1333" t="str">
            <v>(Rp.)</v>
          </cell>
          <cell r="N1333" t="str">
            <v>(Rp.)</v>
          </cell>
        </row>
        <row r="1334">
          <cell r="E1334" t="str">
            <v>I</v>
          </cell>
          <cell r="G1334" t="str">
            <v>Bahan</v>
          </cell>
        </row>
        <row r="1335">
          <cell r="E1335">
            <v>1</v>
          </cell>
          <cell r="G1335" t="str">
            <v>Kayu, klas II</v>
          </cell>
          <cell r="J1335" t="str">
            <v>m3</v>
          </cell>
          <cell r="K1335">
            <v>1</v>
          </cell>
          <cell r="M1335">
            <v>1050000</v>
          </cell>
          <cell r="O1335">
            <v>1050000</v>
          </cell>
        </row>
        <row r="1336">
          <cell r="E1336">
            <v>2</v>
          </cell>
          <cell r="G1336" t="str">
            <v>Paku</v>
          </cell>
          <cell r="J1336" t="str">
            <v>kg</v>
          </cell>
          <cell r="K1336">
            <v>1</v>
          </cell>
          <cell r="M1336">
            <v>7500</v>
          </cell>
          <cell r="O1336">
            <v>7500</v>
          </cell>
        </row>
        <row r="1337">
          <cell r="E1337" t="str">
            <v/>
          </cell>
          <cell r="I1337" t="str">
            <v/>
          </cell>
          <cell r="J1337">
            <v>0</v>
          </cell>
          <cell r="K1337">
            <v>0</v>
          </cell>
          <cell r="M1337">
            <v>0</v>
          </cell>
          <cell r="O1337">
            <v>0</v>
          </cell>
        </row>
        <row r="1338">
          <cell r="E1338" t="str">
            <v/>
          </cell>
          <cell r="J1338">
            <v>0</v>
          </cell>
          <cell r="K1338">
            <v>0</v>
          </cell>
          <cell r="M1338">
            <v>0</v>
          </cell>
          <cell r="O1338">
            <v>0</v>
          </cell>
        </row>
        <row r="1339">
          <cell r="E1339" t="str">
            <v/>
          </cell>
          <cell r="J1339">
            <v>0</v>
          </cell>
          <cell r="K1339">
            <v>0</v>
          </cell>
          <cell r="M1339">
            <v>0</v>
          </cell>
          <cell r="O1339">
            <v>0</v>
          </cell>
        </row>
        <row r="1341">
          <cell r="E1341" t="str">
            <v>II</v>
          </cell>
          <cell r="G1341" t="str">
            <v>Tenaga</v>
          </cell>
        </row>
        <row r="1342">
          <cell r="E1342">
            <v>1</v>
          </cell>
          <cell r="G1342" t="str">
            <v>Mandor</v>
          </cell>
          <cell r="J1342" t="str">
            <v>OH</v>
          </cell>
          <cell r="K1342">
            <v>0.3</v>
          </cell>
          <cell r="M1342">
            <v>35000</v>
          </cell>
          <cell r="O1342">
            <v>10500</v>
          </cell>
        </row>
        <row r="1343">
          <cell r="E1343">
            <v>2</v>
          </cell>
          <cell r="G1343" t="str">
            <v>Kepala Tukang Kayu</v>
          </cell>
          <cell r="J1343" t="str">
            <v>OH</v>
          </cell>
          <cell r="K1343">
            <v>1.7999999999999998</v>
          </cell>
          <cell r="M1343">
            <v>40000</v>
          </cell>
          <cell r="O1343">
            <v>72000</v>
          </cell>
        </row>
        <row r="1344">
          <cell r="E1344">
            <v>3</v>
          </cell>
          <cell r="G1344" t="str">
            <v>Tukang Kayu</v>
          </cell>
          <cell r="J1344" t="str">
            <v>OH</v>
          </cell>
          <cell r="K1344">
            <v>18</v>
          </cell>
          <cell r="M1344">
            <v>35000</v>
          </cell>
          <cell r="O1344">
            <v>630000</v>
          </cell>
        </row>
        <row r="1345">
          <cell r="E1345">
            <v>4</v>
          </cell>
          <cell r="G1345" t="str">
            <v>Pekerja</v>
          </cell>
          <cell r="J1345" t="str">
            <v>OH</v>
          </cell>
          <cell r="K1345">
            <v>6</v>
          </cell>
          <cell r="M1345">
            <v>20000</v>
          </cell>
          <cell r="O1345">
            <v>120000</v>
          </cell>
        </row>
        <row r="1346">
          <cell r="E1346" t="str">
            <v/>
          </cell>
          <cell r="J1346">
            <v>0</v>
          </cell>
          <cell r="K1346">
            <v>0</v>
          </cell>
          <cell r="M1346">
            <v>0</v>
          </cell>
          <cell r="O1346">
            <v>0</v>
          </cell>
        </row>
        <row r="1349">
          <cell r="E1349" t="str">
            <v>III</v>
          </cell>
          <cell r="G1349" t="str">
            <v>Alat</v>
          </cell>
        </row>
        <row r="1350">
          <cell r="E1350" t="str">
            <v/>
          </cell>
          <cell r="J1350">
            <v>0</v>
          </cell>
          <cell r="K1350">
            <v>0</v>
          </cell>
          <cell r="M1350">
            <v>0</v>
          </cell>
          <cell r="O1350">
            <v>0</v>
          </cell>
        </row>
        <row r="1351">
          <cell r="E1351" t="str">
            <v/>
          </cell>
          <cell r="J1351">
            <v>0</v>
          </cell>
          <cell r="K1351">
            <v>0</v>
          </cell>
          <cell r="M1351">
            <v>0</v>
          </cell>
          <cell r="O1351">
            <v>0</v>
          </cell>
        </row>
        <row r="1352">
          <cell r="E1352" t="str">
            <v/>
          </cell>
          <cell r="J1352">
            <v>0</v>
          </cell>
          <cell r="K1352">
            <v>0</v>
          </cell>
          <cell r="M1352">
            <v>0</v>
          </cell>
          <cell r="O1352">
            <v>0</v>
          </cell>
        </row>
        <row r="1353">
          <cell r="E1353" t="str">
            <v/>
          </cell>
          <cell r="J1353">
            <v>0</v>
          </cell>
          <cell r="K1353">
            <v>0</v>
          </cell>
          <cell r="M1353">
            <v>0</v>
          </cell>
          <cell r="O1353">
            <v>0</v>
          </cell>
        </row>
        <row r="1354">
          <cell r="E1354" t="str">
            <v/>
          </cell>
          <cell r="J1354">
            <v>0</v>
          </cell>
          <cell r="K1354">
            <v>0</v>
          </cell>
          <cell r="M1354">
            <v>0</v>
          </cell>
          <cell r="O1354">
            <v>0</v>
          </cell>
        </row>
        <row r="1356">
          <cell r="E1356" t="str">
            <v>Sub Total</v>
          </cell>
          <cell r="O1356">
            <v>1890000</v>
          </cell>
        </row>
        <row r="1357">
          <cell r="E1357" t="str">
            <v>Biaya Tidak Langsung dan Laba</v>
          </cell>
          <cell r="J1357">
            <v>0.1</v>
          </cell>
          <cell r="O1357">
            <v>189000</v>
          </cell>
        </row>
        <row r="1358">
          <cell r="E1358" t="str">
            <v>Jumlah Harga</v>
          </cell>
          <cell r="O1358">
            <v>2079000</v>
          </cell>
        </row>
        <row r="1359">
          <cell r="D1359">
            <v>91005</v>
          </cell>
          <cell r="E1359" t="str">
            <v>Harga Satuan Pekerjaan</v>
          </cell>
          <cell r="J1359" t="str">
            <v>m3</v>
          </cell>
          <cell r="K1359" t="str">
            <v/>
          </cell>
          <cell r="O1359">
            <v>2079000</v>
          </cell>
        </row>
        <row r="1366">
          <cell r="E1366" t="str">
            <v>Analisa Harga Satuan (Breakdown of Unit Rate)</v>
          </cell>
        </row>
        <row r="1368">
          <cell r="E1368" t="str">
            <v>Lokasi</v>
          </cell>
          <cell r="I1368" t="str">
            <v>:</v>
          </cell>
          <cell r="J1368" t="str">
            <v>Proyek PLB, Paket LCB-6 Lot-4</v>
          </cell>
        </row>
        <row r="1369">
          <cell r="D1369">
            <v>92000</v>
          </cell>
          <cell r="E1369" t="str">
            <v>No. Item</v>
          </cell>
          <cell r="I1369" t="str">
            <v>:</v>
          </cell>
          <cell r="J1369" t="str">
            <v>III.1.1</v>
          </cell>
          <cell r="K1369" t="str">
            <v>(P3A Building)</v>
          </cell>
        </row>
        <row r="1370">
          <cell r="D1370">
            <v>92000</v>
          </cell>
          <cell r="E1370" t="str">
            <v>Item Pekerjaan</v>
          </cell>
          <cell r="I1370" t="str">
            <v>:</v>
          </cell>
          <cell r="J1370" t="str">
            <v>Pekerjaan kuda-kuda</v>
          </cell>
        </row>
        <row r="1372">
          <cell r="D1372">
            <v>92000</v>
          </cell>
          <cell r="E1372" t="str">
            <v>Uraian Tugas</v>
          </cell>
          <cell r="I1372" t="str">
            <v>:</v>
          </cell>
        </row>
        <row r="1374">
          <cell r="D1374">
            <v>92000</v>
          </cell>
          <cell r="E1374" t="str">
            <v>Kapasitas Produksi</v>
          </cell>
          <cell r="I1374" t="str">
            <v>:</v>
          </cell>
          <cell r="J1374">
            <v>1</v>
          </cell>
          <cell r="K1374" t="str">
            <v>m3</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row>
        <row r="1377">
          <cell r="L1377" t="str">
            <v>(Rp.)</v>
          </cell>
          <cell r="N1377" t="str">
            <v>(Rp.)</v>
          </cell>
        </row>
        <row r="1378">
          <cell r="E1378" t="str">
            <v>I</v>
          </cell>
          <cell r="G1378" t="str">
            <v>Bahan</v>
          </cell>
        </row>
        <row r="1379">
          <cell r="E1379">
            <v>1</v>
          </cell>
          <cell r="G1379" t="str">
            <v>Kayu, klas II</v>
          </cell>
          <cell r="J1379" t="str">
            <v>m3</v>
          </cell>
          <cell r="K1379">
            <v>1</v>
          </cell>
          <cell r="M1379">
            <v>1050000</v>
          </cell>
          <cell r="O1379">
            <v>1050000</v>
          </cell>
        </row>
        <row r="1380">
          <cell r="E1380">
            <v>2</v>
          </cell>
          <cell r="G1380" t="str">
            <v>Paku</v>
          </cell>
          <cell r="J1380" t="str">
            <v>kg</v>
          </cell>
          <cell r="K1380">
            <v>1</v>
          </cell>
          <cell r="M1380">
            <v>7500</v>
          </cell>
          <cell r="O1380">
            <v>7500</v>
          </cell>
        </row>
        <row r="1381">
          <cell r="E1381" t="str">
            <v/>
          </cell>
          <cell r="I1381" t="str">
            <v/>
          </cell>
          <cell r="J1381">
            <v>0</v>
          </cell>
          <cell r="K1381">
            <v>0</v>
          </cell>
          <cell r="M1381">
            <v>0</v>
          </cell>
          <cell r="O1381">
            <v>0</v>
          </cell>
        </row>
        <row r="1382">
          <cell r="E1382" t="str">
            <v/>
          </cell>
          <cell r="J1382">
            <v>0</v>
          </cell>
          <cell r="K1382">
            <v>0</v>
          </cell>
          <cell r="M1382">
            <v>0</v>
          </cell>
          <cell r="O1382">
            <v>0</v>
          </cell>
        </row>
        <row r="1383">
          <cell r="E1383" t="str">
            <v/>
          </cell>
          <cell r="J1383">
            <v>0</v>
          </cell>
          <cell r="K1383">
            <v>0</v>
          </cell>
          <cell r="M1383">
            <v>0</v>
          </cell>
          <cell r="O1383">
            <v>0</v>
          </cell>
        </row>
        <row r="1385">
          <cell r="E1385" t="str">
            <v>II</v>
          </cell>
          <cell r="G1385" t="str">
            <v>Tenaga</v>
          </cell>
        </row>
        <row r="1386">
          <cell r="E1386">
            <v>1</v>
          </cell>
          <cell r="G1386" t="str">
            <v>Mandor</v>
          </cell>
          <cell r="J1386" t="str">
            <v>OH</v>
          </cell>
          <cell r="K1386">
            <v>0.1</v>
          </cell>
          <cell r="M1386">
            <v>35000</v>
          </cell>
          <cell r="O1386">
            <v>3500</v>
          </cell>
        </row>
        <row r="1387">
          <cell r="E1387">
            <v>2</v>
          </cell>
          <cell r="G1387" t="str">
            <v>Kepala Tukang Kayu</v>
          </cell>
          <cell r="J1387" t="str">
            <v>OH</v>
          </cell>
          <cell r="K1387">
            <v>1.2</v>
          </cell>
          <cell r="M1387">
            <v>40000</v>
          </cell>
          <cell r="O1387">
            <v>48000</v>
          </cell>
        </row>
        <row r="1388">
          <cell r="E1388">
            <v>3</v>
          </cell>
          <cell r="G1388" t="str">
            <v>Tukang Kayu</v>
          </cell>
          <cell r="J1388" t="str">
            <v>OH</v>
          </cell>
          <cell r="K1388">
            <v>12</v>
          </cell>
          <cell r="M1388">
            <v>35000</v>
          </cell>
          <cell r="O1388">
            <v>420000</v>
          </cell>
        </row>
        <row r="1389">
          <cell r="E1389">
            <v>4</v>
          </cell>
          <cell r="G1389" t="str">
            <v>Pekerja</v>
          </cell>
          <cell r="J1389" t="str">
            <v>OH</v>
          </cell>
          <cell r="K1389">
            <v>4</v>
          </cell>
          <cell r="M1389">
            <v>20000</v>
          </cell>
          <cell r="O1389">
            <v>80000</v>
          </cell>
        </row>
        <row r="1390">
          <cell r="E1390" t="str">
            <v/>
          </cell>
          <cell r="J1390">
            <v>0</v>
          </cell>
          <cell r="K1390">
            <v>0</v>
          </cell>
          <cell r="M1390">
            <v>0</v>
          </cell>
          <cell r="O1390">
            <v>0</v>
          </cell>
        </row>
        <row r="1393">
          <cell r="E1393" t="str">
            <v>III</v>
          </cell>
          <cell r="G1393" t="str">
            <v>Alat</v>
          </cell>
        </row>
        <row r="1394">
          <cell r="E1394" t="str">
            <v/>
          </cell>
          <cell r="J1394">
            <v>0</v>
          </cell>
          <cell r="K1394">
            <v>0</v>
          </cell>
          <cell r="M1394">
            <v>0</v>
          </cell>
          <cell r="O1394">
            <v>0</v>
          </cell>
        </row>
        <row r="1395">
          <cell r="E1395" t="str">
            <v/>
          </cell>
          <cell r="J1395">
            <v>0</v>
          </cell>
          <cell r="K1395">
            <v>0</v>
          </cell>
          <cell r="M1395">
            <v>0</v>
          </cell>
          <cell r="O1395">
            <v>0</v>
          </cell>
        </row>
        <row r="1396">
          <cell r="E1396" t="str">
            <v/>
          </cell>
          <cell r="J1396">
            <v>0</v>
          </cell>
          <cell r="K1396">
            <v>0</v>
          </cell>
          <cell r="M1396">
            <v>0</v>
          </cell>
          <cell r="O1396">
            <v>0</v>
          </cell>
        </row>
        <row r="1397">
          <cell r="E1397" t="str">
            <v/>
          </cell>
          <cell r="J1397">
            <v>0</v>
          </cell>
          <cell r="K1397">
            <v>0</v>
          </cell>
          <cell r="M1397">
            <v>0</v>
          </cell>
          <cell r="O1397">
            <v>0</v>
          </cell>
        </row>
        <row r="1398">
          <cell r="E1398" t="str">
            <v/>
          </cell>
          <cell r="J1398">
            <v>0</v>
          </cell>
          <cell r="K1398">
            <v>0</v>
          </cell>
          <cell r="M1398">
            <v>0</v>
          </cell>
          <cell r="O1398">
            <v>0</v>
          </cell>
        </row>
        <row r="1400">
          <cell r="E1400" t="str">
            <v>Sub Total</v>
          </cell>
          <cell r="O1400">
            <v>1609000</v>
          </cell>
        </row>
        <row r="1401">
          <cell r="E1401" t="str">
            <v>Biaya Tidak Langsung dan Laba</v>
          </cell>
          <cell r="J1401">
            <v>0.1</v>
          </cell>
          <cell r="O1401">
            <v>160900</v>
          </cell>
        </row>
        <row r="1402">
          <cell r="E1402" t="str">
            <v>Jumlah Harga</v>
          </cell>
          <cell r="O1402">
            <v>1769900</v>
          </cell>
        </row>
        <row r="1403">
          <cell r="D1403">
            <v>92005</v>
          </cell>
          <cell r="E1403" t="str">
            <v>Harga Satuan Pekerjaan</v>
          </cell>
          <cell r="J1403" t="str">
            <v>m3</v>
          </cell>
          <cell r="K1403" t="str">
            <v/>
          </cell>
          <cell r="O1403">
            <v>1769900</v>
          </cell>
        </row>
        <row r="1410">
          <cell r="E1410" t="str">
            <v>Analisa Harga Satuan (Breakdown of Unit Rate)</v>
          </cell>
        </row>
        <row r="1412">
          <cell r="E1412" t="str">
            <v>Lokasi</v>
          </cell>
          <cell r="I1412" t="str">
            <v>:</v>
          </cell>
          <cell r="J1412" t="str">
            <v>Proyek PLB, Paket LCB-6 Lot-4</v>
          </cell>
        </row>
        <row r="1413">
          <cell r="D1413">
            <v>93000</v>
          </cell>
          <cell r="E1413" t="str">
            <v>No. Item</v>
          </cell>
          <cell r="I1413" t="str">
            <v>:</v>
          </cell>
          <cell r="J1413" t="str">
            <v>III.1.2</v>
          </cell>
          <cell r="K1413" t="str">
            <v>(P3A Building)</v>
          </cell>
        </row>
        <row r="1414">
          <cell r="D1414">
            <v>93000</v>
          </cell>
          <cell r="E1414" t="str">
            <v>Item Pekerjaan</v>
          </cell>
          <cell r="I1414" t="str">
            <v>:</v>
          </cell>
          <cell r="J1414" t="str">
            <v>Pekerjaan rangka atap seng</v>
          </cell>
        </row>
        <row r="1416">
          <cell r="D1416">
            <v>93000</v>
          </cell>
          <cell r="E1416" t="str">
            <v>Uraian Tugas</v>
          </cell>
          <cell r="I1416" t="str">
            <v>:</v>
          </cell>
        </row>
        <row r="1418">
          <cell r="D1418">
            <v>93000</v>
          </cell>
          <cell r="E1418" t="str">
            <v>Kapasitas Produksi</v>
          </cell>
          <cell r="I1418" t="str">
            <v>:</v>
          </cell>
          <cell r="J1418">
            <v>1</v>
          </cell>
          <cell r="K1418" t="str">
            <v>m2</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row>
        <row r="1421">
          <cell r="L1421" t="str">
            <v>(Rp.)</v>
          </cell>
          <cell r="N1421" t="str">
            <v>(Rp.)</v>
          </cell>
        </row>
        <row r="1422">
          <cell r="E1422" t="str">
            <v>I</v>
          </cell>
          <cell r="G1422" t="str">
            <v>Bahan</v>
          </cell>
        </row>
        <row r="1423">
          <cell r="E1423">
            <v>1</v>
          </cell>
          <cell r="G1423" t="str">
            <v>Kayu, klas II</v>
          </cell>
          <cell r="J1423" t="str">
            <v>m3</v>
          </cell>
          <cell r="K1423">
            <v>7.77E-3</v>
          </cell>
          <cell r="M1423">
            <v>1050000</v>
          </cell>
          <cell r="O1423">
            <v>8158.5</v>
          </cell>
        </row>
        <row r="1424">
          <cell r="E1424">
            <v>2</v>
          </cell>
          <cell r="G1424" t="str">
            <v>Paku seng</v>
          </cell>
          <cell r="J1424" t="str">
            <v>kg</v>
          </cell>
          <cell r="K1424">
            <v>0.1</v>
          </cell>
          <cell r="M1424">
            <v>12500</v>
          </cell>
          <cell r="O1424">
            <v>1250</v>
          </cell>
        </row>
        <row r="1425">
          <cell r="E1425" t="str">
            <v/>
          </cell>
          <cell r="I1425" t="str">
            <v/>
          </cell>
          <cell r="J1425">
            <v>0</v>
          </cell>
          <cell r="K1425">
            <v>0</v>
          </cell>
          <cell r="M1425">
            <v>0</v>
          </cell>
          <cell r="O1425">
            <v>0</v>
          </cell>
        </row>
        <row r="1426">
          <cell r="E1426" t="str">
            <v/>
          </cell>
          <cell r="J1426">
            <v>0</v>
          </cell>
          <cell r="K1426">
            <v>0</v>
          </cell>
          <cell r="M1426">
            <v>0</v>
          </cell>
          <cell r="O1426">
            <v>0</v>
          </cell>
        </row>
        <row r="1427">
          <cell r="E1427" t="str">
            <v/>
          </cell>
          <cell r="J1427">
            <v>0</v>
          </cell>
          <cell r="K1427">
            <v>0</v>
          </cell>
          <cell r="M1427">
            <v>0</v>
          </cell>
          <cell r="O1427">
            <v>0</v>
          </cell>
        </row>
        <row r="1429">
          <cell r="E1429" t="str">
            <v>II</v>
          </cell>
          <cell r="G1429" t="str">
            <v>Tenaga</v>
          </cell>
        </row>
        <row r="1430">
          <cell r="E1430">
            <v>1</v>
          </cell>
          <cell r="G1430" t="str">
            <v>Mandor</v>
          </cell>
          <cell r="J1430" t="str">
            <v>OH</v>
          </cell>
          <cell r="K1430">
            <v>7.4999999999999997E-3</v>
          </cell>
          <cell r="M1430">
            <v>35000</v>
          </cell>
          <cell r="O1430">
            <v>262.5</v>
          </cell>
        </row>
        <row r="1431">
          <cell r="E1431">
            <v>2</v>
          </cell>
          <cell r="G1431" t="str">
            <v>Kepala Tukang Kayu</v>
          </cell>
          <cell r="J1431" t="str">
            <v>OH</v>
          </cell>
          <cell r="K1431">
            <v>0.01</v>
          </cell>
          <cell r="M1431">
            <v>40000</v>
          </cell>
          <cell r="O1431">
            <v>400</v>
          </cell>
        </row>
        <row r="1432">
          <cell r="E1432">
            <v>3</v>
          </cell>
          <cell r="G1432" t="str">
            <v>Tukang Kayu</v>
          </cell>
          <cell r="J1432" t="str">
            <v>OH</v>
          </cell>
          <cell r="K1432">
            <v>3.3333333333333333E-2</v>
          </cell>
          <cell r="M1432">
            <v>35000</v>
          </cell>
          <cell r="O1432">
            <v>1166.6600000000001</v>
          </cell>
        </row>
        <row r="1433">
          <cell r="E1433">
            <v>4</v>
          </cell>
          <cell r="G1433" t="str">
            <v>Pekerja</v>
          </cell>
          <cell r="J1433" t="str">
            <v>OH</v>
          </cell>
          <cell r="K1433">
            <v>4.9999999999999996E-2</v>
          </cell>
          <cell r="M1433">
            <v>20000</v>
          </cell>
          <cell r="O1433">
            <v>1000</v>
          </cell>
        </row>
        <row r="1434">
          <cell r="E1434" t="str">
            <v/>
          </cell>
          <cell r="J1434">
            <v>0</v>
          </cell>
          <cell r="K1434">
            <v>0</v>
          </cell>
          <cell r="M1434">
            <v>0</v>
          </cell>
          <cell r="O1434">
            <v>0</v>
          </cell>
        </row>
        <row r="1437">
          <cell r="E1437" t="str">
            <v>III</v>
          </cell>
          <cell r="G1437" t="str">
            <v>Alat</v>
          </cell>
        </row>
        <row r="1438">
          <cell r="E1438" t="str">
            <v/>
          </cell>
          <cell r="J1438">
            <v>0</v>
          </cell>
          <cell r="K1438">
            <v>0</v>
          </cell>
          <cell r="M1438">
            <v>0</v>
          </cell>
          <cell r="O1438">
            <v>0</v>
          </cell>
        </row>
        <row r="1439">
          <cell r="E1439" t="str">
            <v/>
          </cell>
          <cell r="J1439">
            <v>0</v>
          </cell>
          <cell r="K1439">
            <v>0</v>
          </cell>
          <cell r="M1439">
            <v>0</v>
          </cell>
          <cell r="O1439">
            <v>0</v>
          </cell>
        </row>
        <row r="1440">
          <cell r="E1440" t="str">
            <v/>
          </cell>
          <cell r="J1440">
            <v>0</v>
          </cell>
          <cell r="K1440">
            <v>0</v>
          </cell>
          <cell r="M1440">
            <v>0</v>
          </cell>
          <cell r="O1440">
            <v>0</v>
          </cell>
        </row>
        <row r="1441">
          <cell r="E1441" t="str">
            <v/>
          </cell>
          <cell r="J1441">
            <v>0</v>
          </cell>
          <cell r="K1441">
            <v>0</v>
          </cell>
          <cell r="M1441">
            <v>0</v>
          </cell>
          <cell r="O1441">
            <v>0</v>
          </cell>
        </row>
        <row r="1442">
          <cell r="E1442" t="str">
            <v/>
          </cell>
          <cell r="J1442">
            <v>0</v>
          </cell>
          <cell r="K1442">
            <v>0</v>
          </cell>
          <cell r="M1442">
            <v>0</v>
          </cell>
          <cell r="O1442">
            <v>0</v>
          </cell>
        </row>
        <row r="1444">
          <cell r="E1444" t="str">
            <v>Sub Total</v>
          </cell>
          <cell r="O1444">
            <v>12237.66</v>
          </cell>
        </row>
        <row r="1445">
          <cell r="E1445" t="str">
            <v>Biaya Tidak Langsung dan Laba</v>
          </cell>
          <cell r="J1445">
            <v>0.1</v>
          </cell>
          <cell r="O1445">
            <v>1223.76</v>
          </cell>
        </row>
        <row r="1446">
          <cell r="E1446" t="str">
            <v>Jumlah Harga</v>
          </cell>
          <cell r="O1446">
            <v>13461.42</v>
          </cell>
        </row>
        <row r="1447">
          <cell r="D1447">
            <v>93005</v>
          </cell>
          <cell r="E1447" t="str">
            <v>Harga Satuan Pekerjaan</v>
          </cell>
          <cell r="J1447" t="str">
            <v>m2</v>
          </cell>
          <cell r="K1447" t="str">
            <v/>
          </cell>
          <cell r="O1447">
            <v>13461.42</v>
          </cell>
        </row>
        <row r="1454">
          <cell r="E1454" t="str">
            <v>Analisa Harga Satuan (Breakdown of Unit Rate)</v>
          </cell>
        </row>
        <row r="1456">
          <cell r="E1456" t="str">
            <v>Lokasi</v>
          </cell>
          <cell r="I1456" t="str">
            <v>:</v>
          </cell>
          <cell r="J1456" t="str">
            <v>Proyek PLB, Paket LCB-6 Lot-4</v>
          </cell>
        </row>
        <row r="1457">
          <cell r="D1457">
            <v>94000</v>
          </cell>
          <cell r="E1457" t="str">
            <v>No. Item</v>
          </cell>
          <cell r="I1457" t="str">
            <v>:</v>
          </cell>
          <cell r="J1457" t="str">
            <v>III.1.3</v>
          </cell>
          <cell r="K1457" t="str">
            <v>(P3A Building)</v>
          </cell>
        </row>
        <row r="1458">
          <cell r="D1458">
            <v>94000</v>
          </cell>
          <cell r="E1458" t="str">
            <v>Item Pekerjaan</v>
          </cell>
          <cell r="I1458" t="str">
            <v>:</v>
          </cell>
          <cell r="J1458" t="str">
            <v>Pekerjaan lisplank papan</v>
          </cell>
        </row>
        <row r="1460">
          <cell r="D1460">
            <v>94000</v>
          </cell>
          <cell r="E1460" t="str">
            <v>Uraian Tugas</v>
          </cell>
          <cell r="I1460" t="str">
            <v>:</v>
          </cell>
        </row>
        <row r="1462">
          <cell r="D1462">
            <v>94000</v>
          </cell>
          <cell r="E1462" t="str">
            <v>Kapasitas Produksi</v>
          </cell>
          <cell r="I1462" t="str">
            <v>:</v>
          </cell>
          <cell r="J1462">
            <v>1</v>
          </cell>
          <cell r="K1462" t="str">
            <v>m2</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row>
        <row r="1465">
          <cell r="L1465" t="str">
            <v>(Rp.)</v>
          </cell>
          <cell r="N1465" t="str">
            <v>(Rp.)</v>
          </cell>
        </row>
        <row r="1466">
          <cell r="E1466" t="str">
            <v>I</v>
          </cell>
          <cell r="G1466" t="str">
            <v>Bahan</v>
          </cell>
        </row>
        <row r="1467">
          <cell r="E1467">
            <v>1</v>
          </cell>
          <cell r="G1467" t="str">
            <v>Kayu, klas II</v>
          </cell>
          <cell r="J1467" t="str">
            <v>m3</v>
          </cell>
          <cell r="K1467">
            <v>0.02</v>
          </cell>
          <cell r="M1467">
            <v>1050000</v>
          </cell>
          <cell r="O1467">
            <v>21000</v>
          </cell>
        </row>
        <row r="1468">
          <cell r="E1468">
            <v>2</v>
          </cell>
          <cell r="G1468" t="str">
            <v>Paku</v>
          </cell>
          <cell r="J1468" t="str">
            <v>kg</v>
          </cell>
          <cell r="K1468">
            <v>0.1</v>
          </cell>
          <cell r="M1468">
            <v>7500</v>
          </cell>
          <cell r="O1468">
            <v>750</v>
          </cell>
        </row>
        <row r="1469">
          <cell r="E1469" t="str">
            <v/>
          </cell>
          <cell r="I1469" t="str">
            <v/>
          </cell>
          <cell r="J1469">
            <v>0</v>
          </cell>
          <cell r="K1469">
            <v>0</v>
          </cell>
          <cell r="M1469">
            <v>0</v>
          </cell>
          <cell r="O1469">
            <v>0</v>
          </cell>
        </row>
        <row r="1470">
          <cell r="E1470" t="str">
            <v/>
          </cell>
          <cell r="J1470">
            <v>0</v>
          </cell>
          <cell r="K1470">
            <v>0</v>
          </cell>
          <cell r="M1470">
            <v>0</v>
          </cell>
          <cell r="O1470">
            <v>0</v>
          </cell>
        </row>
        <row r="1471">
          <cell r="E1471" t="str">
            <v/>
          </cell>
          <cell r="J1471">
            <v>0</v>
          </cell>
          <cell r="K1471">
            <v>0</v>
          </cell>
          <cell r="M1471">
            <v>0</v>
          </cell>
          <cell r="O1471">
            <v>0</v>
          </cell>
        </row>
        <row r="1473">
          <cell r="E1473" t="str">
            <v>II</v>
          </cell>
          <cell r="G1473" t="str">
            <v>Tenaga</v>
          </cell>
        </row>
        <row r="1474">
          <cell r="E1474">
            <v>1</v>
          </cell>
          <cell r="G1474" t="str">
            <v>Mandor</v>
          </cell>
          <cell r="J1474" t="str">
            <v>OH</v>
          </cell>
          <cell r="K1474">
            <v>7.0000000000000001E-3</v>
          </cell>
          <cell r="M1474">
            <v>35000</v>
          </cell>
          <cell r="O1474">
            <v>245</v>
          </cell>
        </row>
        <row r="1475">
          <cell r="E1475">
            <v>2</v>
          </cell>
          <cell r="G1475" t="str">
            <v>Kepala Tukang Kayu</v>
          </cell>
          <cell r="J1475" t="str">
            <v>OH</v>
          </cell>
          <cell r="K1475">
            <v>0.04</v>
          </cell>
          <cell r="M1475">
            <v>40000</v>
          </cell>
          <cell r="O1475">
            <v>1600</v>
          </cell>
        </row>
        <row r="1476">
          <cell r="E1476">
            <v>3</v>
          </cell>
          <cell r="G1476" t="str">
            <v>Tukang Kayu</v>
          </cell>
          <cell r="J1476" t="str">
            <v>OH</v>
          </cell>
          <cell r="K1476">
            <v>0.4</v>
          </cell>
          <cell r="M1476">
            <v>35000</v>
          </cell>
          <cell r="O1476">
            <v>14000</v>
          </cell>
        </row>
        <row r="1477">
          <cell r="E1477">
            <v>4</v>
          </cell>
          <cell r="G1477" t="str">
            <v>Pekerja</v>
          </cell>
          <cell r="J1477" t="str">
            <v>OH</v>
          </cell>
          <cell r="K1477">
            <v>0.14000000000000001</v>
          </cell>
          <cell r="M1477">
            <v>20000</v>
          </cell>
          <cell r="O1477">
            <v>2800</v>
          </cell>
        </row>
        <row r="1478">
          <cell r="E1478" t="str">
            <v/>
          </cell>
          <cell r="J1478">
            <v>0</v>
          </cell>
          <cell r="K1478">
            <v>0</v>
          </cell>
          <cell r="M1478">
            <v>0</v>
          </cell>
          <cell r="O1478">
            <v>0</v>
          </cell>
        </row>
        <row r="1481">
          <cell r="E1481" t="str">
            <v>III</v>
          </cell>
          <cell r="G1481" t="str">
            <v>Alat</v>
          </cell>
        </row>
        <row r="1482">
          <cell r="E1482" t="str">
            <v/>
          </cell>
          <cell r="J1482">
            <v>0</v>
          </cell>
          <cell r="K1482">
            <v>0</v>
          </cell>
          <cell r="M1482">
            <v>0</v>
          </cell>
          <cell r="O1482">
            <v>0</v>
          </cell>
        </row>
        <row r="1483">
          <cell r="E1483" t="str">
            <v/>
          </cell>
          <cell r="J1483">
            <v>0</v>
          </cell>
          <cell r="K1483">
            <v>0</v>
          </cell>
          <cell r="M1483">
            <v>0</v>
          </cell>
          <cell r="O1483">
            <v>0</v>
          </cell>
        </row>
        <row r="1484">
          <cell r="E1484" t="str">
            <v/>
          </cell>
          <cell r="J1484">
            <v>0</v>
          </cell>
          <cell r="K1484">
            <v>0</v>
          </cell>
          <cell r="M1484">
            <v>0</v>
          </cell>
          <cell r="O1484">
            <v>0</v>
          </cell>
        </row>
        <row r="1485">
          <cell r="E1485" t="str">
            <v/>
          </cell>
          <cell r="J1485">
            <v>0</v>
          </cell>
          <cell r="K1485">
            <v>0</v>
          </cell>
          <cell r="M1485">
            <v>0</v>
          </cell>
          <cell r="O1485">
            <v>0</v>
          </cell>
        </row>
        <row r="1486">
          <cell r="E1486" t="str">
            <v/>
          </cell>
          <cell r="J1486">
            <v>0</v>
          </cell>
          <cell r="K1486">
            <v>0</v>
          </cell>
          <cell r="M1486">
            <v>0</v>
          </cell>
          <cell r="O1486">
            <v>0</v>
          </cell>
        </row>
        <row r="1488">
          <cell r="E1488" t="str">
            <v>Sub Total</v>
          </cell>
          <cell r="O1488">
            <v>40395</v>
          </cell>
        </row>
        <row r="1489">
          <cell r="E1489" t="str">
            <v>Biaya Tidak Langsung dan Laba</v>
          </cell>
          <cell r="J1489">
            <v>0.1</v>
          </cell>
          <cell r="O1489">
            <v>4039.5</v>
          </cell>
        </row>
        <row r="1490">
          <cell r="E1490" t="str">
            <v>Jumlah Harga</v>
          </cell>
          <cell r="O1490">
            <v>44434.5</v>
          </cell>
        </row>
        <row r="1491">
          <cell r="D1491">
            <v>94005</v>
          </cell>
          <cell r="E1491" t="str">
            <v>Harga Satuan Pekerjaan</v>
          </cell>
          <cell r="J1491" t="str">
            <v>m2</v>
          </cell>
          <cell r="K1491" t="str">
            <v/>
          </cell>
          <cell r="O1491">
            <v>44434.5</v>
          </cell>
        </row>
        <row r="1498">
          <cell r="E1498" t="str">
            <v>Analisa Harga Satuan (Breakdown of Unit Rate)</v>
          </cell>
        </row>
        <row r="1500">
          <cell r="E1500" t="str">
            <v>Lokasi</v>
          </cell>
          <cell r="I1500" t="str">
            <v>:</v>
          </cell>
          <cell r="J1500" t="str">
            <v>Proyek PLB, Paket LCB-6 Lot-4</v>
          </cell>
        </row>
        <row r="1501">
          <cell r="D1501">
            <v>95000</v>
          </cell>
          <cell r="E1501" t="str">
            <v>No. Item</v>
          </cell>
          <cell r="I1501" t="str">
            <v>:</v>
          </cell>
          <cell r="J1501" t="str">
            <v>III.2.1</v>
          </cell>
          <cell r="K1501" t="str">
            <v>(P3A Building)</v>
          </cell>
        </row>
        <row r="1502">
          <cell r="D1502">
            <v>95000</v>
          </cell>
          <cell r="E1502" t="str">
            <v>Item Pekerjaan</v>
          </cell>
          <cell r="I1502" t="str">
            <v>:</v>
          </cell>
          <cell r="J1502" t="str">
            <v>Memasang atap BJLS 30</v>
          </cell>
        </row>
        <row r="1504">
          <cell r="D1504">
            <v>95000</v>
          </cell>
          <cell r="E1504" t="str">
            <v>Uraian Tugas</v>
          </cell>
          <cell r="I1504" t="str">
            <v>:</v>
          </cell>
        </row>
        <row r="1506">
          <cell r="D1506">
            <v>95000</v>
          </cell>
          <cell r="E1506" t="str">
            <v>Kapasitas Produksi</v>
          </cell>
          <cell r="I1506" t="str">
            <v>:</v>
          </cell>
          <cell r="J1506">
            <v>1</v>
          </cell>
          <cell r="K1506" t="str">
            <v>m2</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row>
        <row r="1509">
          <cell r="L1509" t="str">
            <v>(Rp.)</v>
          </cell>
          <cell r="N1509" t="str">
            <v>(Rp.)</v>
          </cell>
        </row>
        <row r="1510">
          <cell r="E1510" t="str">
            <v>I</v>
          </cell>
          <cell r="G1510" t="str">
            <v>Bahan</v>
          </cell>
        </row>
        <row r="1511">
          <cell r="E1511">
            <v>1</v>
          </cell>
          <cell r="G1511" t="str">
            <v>Seng Plat BJLS 30</v>
          </cell>
          <cell r="J1511" t="str">
            <v>lembar</v>
          </cell>
          <cell r="K1511">
            <v>0.625</v>
          </cell>
          <cell r="M1511">
            <v>39000</v>
          </cell>
          <cell r="O1511">
            <v>24375</v>
          </cell>
        </row>
        <row r="1512">
          <cell r="E1512">
            <v>2</v>
          </cell>
          <cell r="G1512" t="str">
            <v>Paku seng</v>
          </cell>
          <cell r="J1512" t="str">
            <v>kg</v>
          </cell>
          <cell r="K1512">
            <v>0.1</v>
          </cell>
          <cell r="M1512">
            <v>12500</v>
          </cell>
          <cell r="O1512">
            <v>1250</v>
          </cell>
        </row>
        <row r="1513">
          <cell r="E1513" t="str">
            <v/>
          </cell>
          <cell r="I1513" t="str">
            <v/>
          </cell>
          <cell r="J1513">
            <v>0</v>
          </cell>
          <cell r="K1513">
            <v>0</v>
          </cell>
          <cell r="M1513">
            <v>0</v>
          </cell>
          <cell r="O1513">
            <v>0</v>
          </cell>
        </row>
        <row r="1514">
          <cell r="E1514" t="str">
            <v/>
          </cell>
          <cell r="J1514">
            <v>0</v>
          </cell>
          <cell r="K1514">
            <v>0</v>
          </cell>
          <cell r="M1514">
            <v>0</v>
          </cell>
          <cell r="O1514">
            <v>0</v>
          </cell>
        </row>
        <row r="1515">
          <cell r="E1515" t="str">
            <v/>
          </cell>
          <cell r="J1515">
            <v>0</v>
          </cell>
          <cell r="K1515">
            <v>0</v>
          </cell>
          <cell r="M1515">
            <v>0</v>
          </cell>
          <cell r="O1515">
            <v>0</v>
          </cell>
        </row>
        <row r="1517">
          <cell r="E1517" t="str">
            <v>II</v>
          </cell>
          <cell r="G1517" t="str">
            <v>Tenaga</v>
          </cell>
        </row>
        <row r="1518">
          <cell r="E1518">
            <v>1</v>
          </cell>
          <cell r="G1518" t="str">
            <v>Mandor</v>
          </cell>
          <cell r="J1518" t="str">
            <v>OH</v>
          </cell>
          <cell r="K1518">
            <v>2.5000000000000001E-3</v>
          </cell>
          <cell r="M1518">
            <v>35000</v>
          </cell>
          <cell r="O1518">
            <v>87.5</v>
          </cell>
        </row>
        <row r="1519">
          <cell r="E1519">
            <v>2</v>
          </cell>
          <cell r="G1519" t="str">
            <v>Kepala Tukang Kayu</v>
          </cell>
          <cell r="J1519" t="str">
            <v>OH</v>
          </cell>
          <cell r="K1519">
            <v>0.01</v>
          </cell>
          <cell r="M1519">
            <v>40000</v>
          </cell>
          <cell r="O1519">
            <v>400</v>
          </cell>
        </row>
        <row r="1520">
          <cell r="E1520">
            <v>3</v>
          </cell>
          <cell r="G1520" t="str">
            <v>Tukang Kayu</v>
          </cell>
          <cell r="J1520" t="str">
            <v>OH</v>
          </cell>
          <cell r="K1520">
            <v>0.1</v>
          </cell>
          <cell r="M1520">
            <v>35000</v>
          </cell>
          <cell r="O1520">
            <v>3500</v>
          </cell>
        </row>
        <row r="1521">
          <cell r="E1521">
            <v>4</v>
          </cell>
          <cell r="G1521" t="str">
            <v>Pekerja</v>
          </cell>
          <cell r="J1521" t="str">
            <v>OH</v>
          </cell>
          <cell r="K1521">
            <v>0.05</v>
          </cell>
          <cell r="M1521">
            <v>20000</v>
          </cell>
          <cell r="O1521">
            <v>1000</v>
          </cell>
        </row>
        <row r="1522">
          <cell r="E1522" t="str">
            <v/>
          </cell>
          <cell r="J1522">
            <v>0</v>
          </cell>
          <cell r="K1522">
            <v>0</v>
          </cell>
          <cell r="M1522">
            <v>0</v>
          </cell>
          <cell r="O1522">
            <v>0</v>
          </cell>
        </row>
        <row r="1525">
          <cell r="E1525" t="str">
            <v>III</v>
          </cell>
          <cell r="G1525" t="str">
            <v>Alat</v>
          </cell>
        </row>
        <row r="1526">
          <cell r="E1526" t="str">
            <v/>
          </cell>
          <cell r="J1526">
            <v>0</v>
          </cell>
          <cell r="K1526">
            <v>0</v>
          </cell>
          <cell r="M1526">
            <v>0</v>
          </cell>
          <cell r="O1526">
            <v>0</v>
          </cell>
        </row>
        <row r="1527">
          <cell r="E1527" t="str">
            <v/>
          </cell>
          <cell r="J1527">
            <v>0</v>
          </cell>
          <cell r="K1527">
            <v>0</v>
          </cell>
          <cell r="M1527">
            <v>0</v>
          </cell>
          <cell r="O1527">
            <v>0</v>
          </cell>
        </row>
        <row r="1528">
          <cell r="E1528" t="str">
            <v/>
          </cell>
          <cell r="J1528">
            <v>0</v>
          </cell>
          <cell r="K1528">
            <v>0</v>
          </cell>
          <cell r="M1528">
            <v>0</v>
          </cell>
          <cell r="O1528">
            <v>0</v>
          </cell>
        </row>
        <row r="1529">
          <cell r="E1529" t="str">
            <v/>
          </cell>
          <cell r="J1529">
            <v>0</v>
          </cell>
          <cell r="K1529">
            <v>0</v>
          </cell>
          <cell r="M1529">
            <v>0</v>
          </cell>
          <cell r="O1529">
            <v>0</v>
          </cell>
        </row>
        <row r="1530">
          <cell r="E1530" t="str">
            <v/>
          </cell>
          <cell r="J1530">
            <v>0</v>
          </cell>
          <cell r="K1530">
            <v>0</v>
          </cell>
          <cell r="M1530">
            <v>0</v>
          </cell>
          <cell r="O1530">
            <v>0</v>
          </cell>
        </row>
        <row r="1532">
          <cell r="E1532" t="str">
            <v>Sub Total</v>
          </cell>
          <cell r="O1532">
            <v>30612.5</v>
          </cell>
        </row>
        <row r="1533">
          <cell r="E1533" t="str">
            <v>Biaya Tidak Langsung dan Laba</v>
          </cell>
          <cell r="J1533">
            <v>0.1</v>
          </cell>
          <cell r="O1533">
            <v>3061.25</v>
          </cell>
        </row>
        <row r="1534">
          <cell r="E1534" t="str">
            <v>Jumlah Harga</v>
          </cell>
          <cell r="O1534">
            <v>33673.75</v>
          </cell>
        </row>
        <row r="1535">
          <cell r="D1535">
            <v>95005</v>
          </cell>
          <cell r="E1535" t="str">
            <v>Harga Satuan Pekerjaan</v>
          </cell>
          <cell r="J1535" t="str">
            <v>m2</v>
          </cell>
          <cell r="K1535" t="str">
            <v/>
          </cell>
          <cell r="O1535">
            <v>33673.75</v>
          </cell>
        </row>
        <row r="1542">
          <cell r="E1542" t="str">
            <v>Analisa Harga Satuan (Breakdown of Unit Rate)</v>
          </cell>
        </row>
        <row r="1544">
          <cell r="E1544" t="str">
            <v>Lokasi</v>
          </cell>
          <cell r="I1544" t="str">
            <v>:</v>
          </cell>
          <cell r="J1544" t="str">
            <v>Proyek PLB, Paket LCB-6 Lot-4</v>
          </cell>
        </row>
        <row r="1545">
          <cell r="D1545">
            <v>96000</v>
          </cell>
          <cell r="E1545" t="str">
            <v>No. Item</v>
          </cell>
          <cell r="I1545" t="str">
            <v>:</v>
          </cell>
          <cell r="J1545" t="str">
            <v>IV.1</v>
          </cell>
          <cell r="K1545" t="str">
            <v>(P3A Building)</v>
          </cell>
        </row>
        <row r="1546">
          <cell r="D1546">
            <v>96000</v>
          </cell>
          <cell r="E1546" t="str">
            <v>Item Pekerjaan</v>
          </cell>
          <cell r="I1546" t="str">
            <v>:</v>
          </cell>
          <cell r="J1546" t="str">
            <v>Pasang rangka langit-langit dan triplek t=4mm</v>
          </cell>
        </row>
        <row r="1548">
          <cell r="D1548">
            <v>96000</v>
          </cell>
          <cell r="E1548" t="str">
            <v>Uraian Tugas</v>
          </cell>
          <cell r="I1548" t="str">
            <v>:</v>
          </cell>
        </row>
        <row r="1550">
          <cell r="D1550">
            <v>96000</v>
          </cell>
          <cell r="E1550" t="str">
            <v>Kapasitas Produksi</v>
          </cell>
          <cell r="I1550" t="str">
            <v>:</v>
          </cell>
          <cell r="J1550">
            <v>1</v>
          </cell>
          <cell r="K1550" t="str">
            <v>m2</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row>
        <row r="1553">
          <cell r="L1553" t="str">
            <v>(Rp.)</v>
          </cell>
          <cell r="N1553" t="str">
            <v>(Rp.)</v>
          </cell>
        </row>
        <row r="1554">
          <cell r="E1554" t="str">
            <v>I</v>
          </cell>
          <cell r="G1554" t="str">
            <v>Bahan</v>
          </cell>
        </row>
        <row r="1555">
          <cell r="E1555">
            <v>1</v>
          </cell>
          <cell r="G1555" t="str">
            <v>Kayu, klas II</v>
          </cell>
          <cell r="J1555" t="str">
            <v>m3</v>
          </cell>
          <cell r="K1555">
            <v>1.2E-2</v>
          </cell>
          <cell r="M1555">
            <v>1050000</v>
          </cell>
          <cell r="O1555">
            <v>12600</v>
          </cell>
        </row>
        <row r="1556">
          <cell r="E1556">
            <v>2</v>
          </cell>
          <cell r="G1556" t="str">
            <v>Triplek 120x240x4mm</v>
          </cell>
          <cell r="J1556" t="str">
            <v>lembar</v>
          </cell>
          <cell r="K1556">
            <v>0.38194444444444448</v>
          </cell>
          <cell r="M1556">
            <v>40000</v>
          </cell>
          <cell r="O1556">
            <v>15277.77</v>
          </cell>
        </row>
        <row r="1557">
          <cell r="E1557">
            <v>3</v>
          </cell>
          <cell r="G1557" t="str">
            <v>Paku</v>
          </cell>
          <cell r="I1557" t="str">
            <v/>
          </cell>
          <cell r="J1557" t="str">
            <v>kg</v>
          </cell>
          <cell r="K1557">
            <v>0.1</v>
          </cell>
          <cell r="M1557">
            <v>7500</v>
          </cell>
          <cell r="O1557">
            <v>750</v>
          </cell>
        </row>
        <row r="1558">
          <cell r="E1558" t="str">
            <v/>
          </cell>
          <cell r="J1558">
            <v>0</v>
          </cell>
          <cell r="K1558">
            <v>0</v>
          </cell>
          <cell r="M1558">
            <v>0</v>
          </cell>
          <cell r="O1558">
            <v>0</v>
          </cell>
        </row>
        <row r="1559">
          <cell r="E1559" t="str">
            <v/>
          </cell>
          <cell r="J1559">
            <v>0</v>
          </cell>
          <cell r="K1559">
            <v>0</v>
          </cell>
          <cell r="M1559">
            <v>0</v>
          </cell>
          <cell r="O1559">
            <v>0</v>
          </cell>
        </row>
        <row r="1561">
          <cell r="E1561" t="str">
            <v>II</v>
          </cell>
          <cell r="G1561" t="str">
            <v>Tenaga</v>
          </cell>
        </row>
        <row r="1562">
          <cell r="E1562">
            <v>1</v>
          </cell>
          <cell r="G1562" t="str">
            <v>Mandor</v>
          </cell>
          <cell r="J1562" t="str">
            <v>OH</v>
          </cell>
          <cell r="K1562">
            <v>5.0000000000000001E-3</v>
          </cell>
          <cell r="M1562">
            <v>35000</v>
          </cell>
          <cell r="O1562">
            <v>175</v>
          </cell>
        </row>
        <row r="1563">
          <cell r="E1563">
            <v>2</v>
          </cell>
          <cell r="G1563" t="str">
            <v>Kepala Tukang Kayu</v>
          </cell>
          <cell r="J1563" t="str">
            <v>OH</v>
          </cell>
          <cell r="K1563">
            <v>0.02</v>
          </cell>
          <cell r="M1563">
            <v>40000</v>
          </cell>
          <cell r="O1563">
            <v>800</v>
          </cell>
        </row>
        <row r="1564">
          <cell r="E1564">
            <v>3</v>
          </cell>
          <cell r="G1564" t="str">
            <v>Tukang Kayu</v>
          </cell>
          <cell r="J1564" t="str">
            <v>OH</v>
          </cell>
          <cell r="K1564">
            <v>0.2</v>
          </cell>
          <cell r="M1564">
            <v>35000</v>
          </cell>
          <cell r="O1564">
            <v>7000</v>
          </cell>
        </row>
        <row r="1565">
          <cell r="E1565">
            <v>4</v>
          </cell>
          <cell r="G1565" t="str">
            <v>Pekerja</v>
          </cell>
          <cell r="J1565" t="str">
            <v>OH</v>
          </cell>
          <cell r="K1565">
            <v>0.1</v>
          </cell>
          <cell r="M1565">
            <v>20000</v>
          </cell>
          <cell r="O1565">
            <v>2000</v>
          </cell>
        </row>
        <row r="1566">
          <cell r="E1566" t="str">
            <v/>
          </cell>
          <cell r="J1566">
            <v>0</v>
          </cell>
          <cell r="K1566">
            <v>0</v>
          </cell>
          <cell r="M1566">
            <v>0</v>
          </cell>
          <cell r="O1566">
            <v>0</v>
          </cell>
        </row>
        <row r="1569">
          <cell r="E1569" t="str">
            <v>III</v>
          </cell>
          <cell r="G1569" t="str">
            <v>Alat</v>
          </cell>
        </row>
        <row r="1570">
          <cell r="E1570" t="str">
            <v/>
          </cell>
          <cell r="J1570">
            <v>0</v>
          </cell>
          <cell r="K1570">
            <v>0</v>
          </cell>
          <cell r="M1570">
            <v>0</v>
          </cell>
          <cell r="O1570">
            <v>0</v>
          </cell>
        </row>
        <row r="1571">
          <cell r="E1571" t="str">
            <v/>
          </cell>
          <cell r="J1571">
            <v>0</v>
          </cell>
          <cell r="K1571">
            <v>0</v>
          </cell>
          <cell r="M1571">
            <v>0</v>
          </cell>
          <cell r="O1571">
            <v>0</v>
          </cell>
        </row>
        <row r="1572">
          <cell r="E1572" t="str">
            <v/>
          </cell>
          <cell r="J1572">
            <v>0</v>
          </cell>
          <cell r="K1572">
            <v>0</v>
          </cell>
          <cell r="M1572">
            <v>0</v>
          </cell>
          <cell r="O1572">
            <v>0</v>
          </cell>
        </row>
        <row r="1573">
          <cell r="E1573" t="str">
            <v/>
          </cell>
          <cell r="J1573">
            <v>0</v>
          </cell>
          <cell r="K1573">
            <v>0</v>
          </cell>
          <cell r="M1573">
            <v>0</v>
          </cell>
          <cell r="O1573">
            <v>0</v>
          </cell>
        </row>
        <row r="1574">
          <cell r="E1574" t="str">
            <v/>
          </cell>
          <cell r="J1574">
            <v>0</v>
          </cell>
          <cell r="K1574">
            <v>0</v>
          </cell>
          <cell r="M1574">
            <v>0</v>
          </cell>
          <cell r="O1574">
            <v>0</v>
          </cell>
        </row>
        <row r="1576">
          <cell r="E1576" t="str">
            <v>Sub Total</v>
          </cell>
          <cell r="O1576">
            <v>38602.770000000004</v>
          </cell>
        </row>
        <row r="1577">
          <cell r="E1577" t="str">
            <v>Biaya Tidak Langsung dan Laba</v>
          </cell>
          <cell r="J1577">
            <v>0.1</v>
          </cell>
          <cell r="O1577">
            <v>3860.27</v>
          </cell>
        </row>
        <row r="1578">
          <cell r="E1578" t="str">
            <v>Jumlah Harga</v>
          </cell>
          <cell r="O1578">
            <v>42463.040000000001</v>
          </cell>
        </row>
        <row r="1579">
          <cell r="D1579">
            <v>96005</v>
          </cell>
          <cell r="E1579" t="str">
            <v>Harga Satuan Pekerjaan</v>
          </cell>
          <cell r="J1579" t="str">
            <v>m2</v>
          </cell>
          <cell r="K1579" t="str">
            <v/>
          </cell>
          <cell r="O1579">
            <v>42463.040000000001</v>
          </cell>
        </row>
        <row r="1586">
          <cell r="E1586" t="str">
            <v>Analisa Harga Satuan (Breakdown of Unit Rate)</v>
          </cell>
        </row>
        <row r="1588">
          <cell r="E1588" t="str">
            <v>Lokasi</v>
          </cell>
          <cell r="I1588" t="str">
            <v>:</v>
          </cell>
          <cell r="J1588" t="str">
            <v>Proyek PLB, Paket LCB-6 Lot-4</v>
          </cell>
        </row>
        <row r="1589">
          <cell r="D1589">
            <v>97000</v>
          </cell>
          <cell r="E1589" t="str">
            <v>No. Item</v>
          </cell>
          <cell r="I1589" t="str">
            <v>:</v>
          </cell>
          <cell r="J1589" t="str">
            <v>V.1</v>
          </cell>
          <cell r="K1589" t="str">
            <v>(P3A Building)</v>
          </cell>
        </row>
        <row r="1590">
          <cell r="D1590">
            <v>97000</v>
          </cell>
          <cell r="E1590" t="str">
            <v>Item Pekerjaan</v>
          </cell>
          <cell r="I1590" t="str">
            <v>:</v>
          </cell>
          <cell r="J1590" t="str">
            <v>Plesteran dinding 1:3</v>
          </cell>
        </row>
        <row r="1592">
          <cell r="D1592">
            <v>97000</v>
          </cell>
          <cell r="E1592" t="str">
            <v>Uraian Tugas</v>
          </cell>
          <cell r="I1592" t="str">
            <v>:</v>
          </cell>
        </row>
        <row r="1594">
          <cell r="D1594">
            <v>97000</v>
          </cell>
          <cell r="E1594" t="str">
            <v>Kapasitas Produksi</v>
          </cell>
          <cell r="I1594" t="str">
            <v>:</v>
          </cell>
          <cell r="J1594">
            <v>1</v>
          </cell>
          <cell r="K1594" t="str">
            <v>m2</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row>
        <row r="1597">
          <cell r="L1597" t="str">
            <v>(Rp.)</v>
          </cell>
          <cell r="N1597" t="str">
            <v>(Rp.)</v>
          </cell>
        </row>
        <row r="1598">
          <cell r="E1598" t="str">
            <v>I</v>
          </cell>
          <cell r="G1598" t="str">
            <v>Bahan</v>
          </cell>
        </row>
        <row r="1599">
          <cell r="E1599">
            <v>1</v>
          </cell>
          <cell r="G1599" t="str">
            <v>Pasir Pasang</v>
          </cell>
          <cell r="J1599" t="str">
            <v>m3</v>
          </cell>
          <cell r="K1599">
            <v>1.14E-2</v>
          </cell>
          <cell r="M1599">
            <v>35000</v>
          </cell>
          <cell r="O1599">
            <v>399</v>
          </cell>
        </row>
        <row r="1600">
          <cell r="E1600">
            <v>2</v>
          </cell>
          <cell r="G1600" t="str">
            <v>Semen Portland</v>
          </cell>
          <cell r="J1600" t="str">
            <v>kg</v>
          </cell>
          <cell r="K1600">
            <v>7.0000000000000009</v>
          </cell>
          <cell r="M1600">
            <v>560</v>
          </cell>
          <cell r="O1600">
            <v>3920</v>
          </cell>
        </row>
        <row r="1601">
          <cell r="E1601" t="str">
            <v/>
          </cell>
          <cell r="I1601" t="str">
            <v/>
          </cell>
          <cell r="J1601">
            <v>0</v>
          </cell>
          <cell r="K1601">
            <v>0</v>
          </cell>
          <cell r="M1601">
            <v>0</v>
          </cell>
          <cell r="O1601">
            <v>0</v>
          </cell>
        </row>
        <row r="1602">
          <cell r="E1602" t="str">
            <v/>
          </cell>
          <cell r="J1602">
            <v>0</v>
          </cell>
          <cell r="K1602">
            <v>0</v>
          </cell>
          <cell r="M1602">
            <v>0</v>
          </cell>
          <cell r="O1602">
            <v>0</v>
          </cell>
        </row>
        <row r="1603">
          <cell r="E1603" t="str">
            <v/>
          </cell>
          <cell r="J1603">
            <v>0</v>
          </cell>
          <cell r="K1603">
            <v>0</v>
          </cell>
          <cell r="M1603">
            <v>0</v>
          </cell>
          <cell r="O1603">
            <v>0</v>
          </cell>
        </row>
        <row r="1605">
          <cell r="E1605" t="str">
            <v>II</v>
          </cell>
          <cell r="G1605" t="str">
            <v>Tenaga</v>
          </cell>
        </row>
        <row r="1606">
          <cell r="E1606">
            <v>1</v>
          </cell>
          <cell r="G1606" t="str">
            <v>Mandor</v>
          </cell>
          <cell r="J1606" t="str">
            <v>OH</v>
          </cell>
          <cell r="K1606">
            <v>0.02</v>
          </cell>
          <cell r="M1606">
            <v>35000</v>
          </cell>
          <cell r="O1606">
            <v>700</v>
          </cell>
        </row>
        <row r="1607">
          <cell r="E1607">
            <v>2</v>
          </cell>
          <cell r="G1607" t="str">
            <v>Kepala Tukang Batu</v>
          </cell>
          <cell r="J1607" t="str">
            <v>OH</v>
          </cell>
          <cell r="K1607">
            <v>0.02</v>
          </cell>
          <cell r="M1607">
            <v>40000</v>
          </cell>
          <cell r="O1607">
            <v>800</v>
          </cell>
        </row>
        <row r="1608">
          <cell r="E1608">
            <v>3</v>
          </cell>
          <cell r="G1608" t="str">
            <v>Tukang Batu</v>
          </cell>
          <cell r="J1608" t="str">
            <v>OH</v>
          </cell>
          <cell r="K1608">
            <v>0.2</v>
          </cell>
          <cell r="M1608">
            <v>35000</v>
          </cell>
          <cell r="O1608">
            <v>7000</v>
          </cell>
        </row>
        <row r="1609">
          <cell r="E1609">
            <v>4</v>
          </cell>
          <cell r="G1609" t="str">
            <v>Pekerja</v>
          </cell>
          <cell r="J1609" t="str">
            <v>OH</v>
          </cell>
          <cell r="K1609">
            <v>0.4</v>
          </cell>
          <cell r="M1609">
            <v>20000</v>
          </cell>
          <cell r="O1609">
            <v>8000</v>
          </cell>
        </row>
        <row r="1610">
          <cell r="E1610" t="str">
            <v/>
          </cell>
          <cell r="J1610">
            <v>0</v>
          </cell>
          <cell r="K1610">
            <v>0</v>
          </cell>
          <cell r="M1610">
            <v>0</v>
          </cell>
          <cell r="O1610">
            <v>0</v>
          </cell>
        </row>
        <row r="1613">
          <cell r="E1613" t="str">
            <v>III</v>
          </cell>
          <cell r="G1613" t="str">
            <v>Alat</v>
          </cell>
        </row>
        <row r="1614">
          <cell r="E1614" t="str">
            <v/>
          </cell>
          <cell r="J1614">
            <v>0</v>
          </cell>
          <cell r="K1614">
            <v>0</v>
          </cell>
          <cell r="M1614">
            <v>0</v>
          </cell>
          <cell r="O1614">
            <v>0</v>
          </cell>
        </row>
        <row r="1615">
          <cell r="E1615" t="str">
            <v/>
          </cell>
          <cell r="J1615">
            <v>0</v>
          </cell>
          <cell r="K1615">
            <v>0</v>
          </cell>
          <cell r="M1615">
            <v>0</v>
          </cell>
          <cell r="O1615">
            <v>0</v>
          </cell>
        </row>
        <row r="1616">
          <cell r="E1616" t="str">
            <v/>
          </cell>
          <cell r="J1616">
            <v>0</v>
          </cell>
          <cell r="K1616">
            <v>0</v>
          </cell>
          <cell r="M1616">
            <v>0</v>
          </cell>
          <cell r="O1616">
            <v>0</v>
          </cell>
        </row>
        <row r="1617">
          <cell r="E1617" t="str">
            <v/>
          </cell>
          <cell r="J1617">
            <v>0</v>
          </cell>
          <cell r="K1617">
            <v>0</v>
          </cell>
          <cell r="M1617">
            <v>0</v>
          </cell>
          <cell r="O1617">
            <v>0</v>
          </cell>
        </row>
        <row r="1618">
          <cell r="E1618" t="str">
            <v/>
          </cell>
          <cell r="J1618">
            <v>0</v>
          </cell>
          <cell r="K1618">
            <v>0</v>
          </cell>
          <cell r="M1618">
            <v>0</v>
          </cell>
          <cell r="O1618">
            <v>0</v>
          </cell>
        </row>
        <row r="1620">
          <cell r="E1620" t="str">
            <v>Sub Total</v>
          </cell>
          <cell r="O1620">
            <v>20819</v>
          </cell>
        </row>
        <row r="1621">
          <cell r="E1621" t="str">
            <v>Biaya Tidak Langsung dan Laba</v>
          </cell>
          <cell r="J1621">
            <v>0.1</v>
          </cell>
          <cell r="O1621">
            <v>2081.9</v>
          </cell>
        </row>
        <row r="1622">
          <cell r="E1622" t="str">
            <v>Jumlah Harga</v>
          </cell>
          <cell r="O1622">
            <v>22900.9</v>
          </cell>
        </row>
        <row r="1623">
          <cell r="D1623">
            <v>97005</v>
          </cell>
          <cell r="E1623" t="str">
            <v>Harga Satuan Pekerjaan</v>
          </cell>
          <cell r="J1623" t="str">
            <v>m2</v>
          </cell>
          <cell r="K1623" t="str">
            <v/>
          </cell>
          <cell r="O1623">
            <v>22900.9</v>
          </cell>
        </row>
        <row r="1630">
          <cell r="E1630" t="str">
            <v>Analisa Harga Satuan (Breakdown of Unit Rate)</v>
          </cell>
        </row>
        <row r="1632">
          <cell r="E1632" t="str">
            <v>Lokasi</v>
          </cell>
          <cell r="I1632" t="str">
            <v>:</v>
          </cell>
          <cell r="J1632" t="str">
            <v>Proyek PLB, Paket LCB-6 Lot-4</v>
          </cell>
        </row>
        <row r="1633">
          <cell r="D1633">
            <v>98000</v>
          </cell>
          <cell r="E1633" t="str">
            <v>No. Item</v>
          </cell>
          <cell r="I1633" t="str">
            <v>:</v>
          </cell>
          <cell r="J1633" t="str">
            <v>VI.2.1</v>
          </cell>
          <cell r="K1633" t="str">
            <v>(P3A Building)</v>
          </cell>
        </row>
        <row r="1634">
          <cell r="D1634">
            <v>98000</v>
          </cell>
          <cell r="E1634" t="str">
            <v>Item Pekerjaan</v>
          </cell>
          <cell r="I1634" t="str">
            <v>:</v>
          </cell>
          <cell r="J1634" t="str">
            <v>Pasangan lantai beton t=10cm</v>
          </cell>
        </row>
        <row r="1636">
          <cell r="D1636">
            <v>98000</v>
          </cell>
          <cell r="E1636" t="str">
            <v>Uraian Tugas</v>
          </cell>
          <cell r="I1636" t="str">
            <v>:</v>
          </cell>
        </row>
        <row r="1638">
          <cell r="D1638">
            <v>98000</v>
          </cell>
          <cell r="E1638" t="str">
            <v>Kapasitas Produksi</v>
          </cell>
          <cell r="I1638" t="str">
            <v>:</v>
          </cell>
          <cell r="J1638">
            <v>10</v>
          </cell>
          <cell r="K1638" t="str">
            <v>m2</v>
          </cell>
          <cell r="L1638" t="str">
            <v>(1 m3)</v>
          </cell>
        </row>
        <row r="1639">
          <cell r="L1639" t="str">
            <v>Harga</v>
          </cell>
          <cell r="N1639" t="str">
            <v>Jumlah</v>
          </cell>
        </row>
        <row r="1640">
          <cell r="E1640" t="str">
            <v>No.</v>
          </cell>
          <cell r="F1640" t="str">
            <v>U r a i a n</v>
          </cell>
          <cell r="J1640" t="str">
            <v>Satuan</v>
          </cell>
          <cell r="K1640" t="str">
            <v>Q'ty</v>
          </cell>
          <cell r="L1640" t="str">
            <v>Satuan</v>
          </cell>
          <cell r="N1640" t="str">
            <v>Harga</v>
          </cell>
        </row>
        <row r="1641">
          <cell r="L1641" t="str">
            <v>(Rp.)</v>
          </cell>
          <cell r="N1641" t="str">
            <v>(Rp.)</v>
          </cell>
        </row>
        <row r="1642">
          <cell r="E1642" t="str">
            <v>I</v>
          </cell>
          <cell r="G1642" t="str">
            <v>Bahan</v>
          </cell>
        </row>
        <row r="1643">
          <cell r="E1643">
            <v>1</v>
          </cell>
          <cell r="G1643" t="str">
            <v>Batu Pecah 3/4 cm</v>
          </cell>
          <cell r="J1643" t="str">
            <v>m3</v>
          </cell>
          <cell r="K1643">
            <v>0.82</v>
          </cell>
          <cell r="M1643">
            <v>50000</v>
          </cell>
          <cell r="O1643">
            <v>41000</v>
          </cell>
        </row>
        <row r="1644">
          <cell r="E1644">
            <v>2</v>
          </cell>
          <cell r="G1644" t="str">
            <v>Pasir Beton</v>
          </cell>
          <cell r="J1644" t="str">
            <v>m3</v>
          </cell>
          <cell r="K1644">
            <v>0.54</v>
          </cell>
          <cell r="M1644">
            <v>35000</v>
          </cell>
          <cell r="O1644">
            <v>18900</v>
          </cell>
        </row>
        <row r="1645">
          <cell r="E1645">
            <v>3</v>
          </cell>
          <cell r="G1645" t="str">
            <v>Semen Portland</v>
          </cell>
          <cell r="I1645" t="str">
            <v/>
          </cell>
          <cell r="J1645" t="str">
            <v>kg</v>
          </cell>
          <cell r="K1645">
            <v>325</v>
          </cell>
          <cell r="M1645">
            <v>560</v>
          </cell>
          <cell r="O1645">
            <v>182000</v>
          </cell>
        </row>
        <row r="1646">
          <cell r="E1646" t="str">
            <v/>
          </cell>
          <cell r="J1646">
            <v>0</v>
          </cell>
          <cell r="K1646">
            <v>0</v>
          </cell>
          <cell r="M1646">
            <v>0</v>
          </cell>
          <cell r="O1646">
            <v>0</v>
          </cell>
        </row>
        <row r="1647">
          <cell r="E1647" t="str">
            <v/>
          </cell>
          <cell r="J1647">
            <v>0</v>
          </cell>
          <cell r="K1647">
            <v>0</v>
          </cell>
          <cell r="M1647">
            <v>0</v>
          </cell>
          <cell r="O1647">
            <v>0</v>
          </cell>
        </row>
        <row r="1649">
          <cell r="E1649" t="str">
            <v>II</v>
          </cell>
          <cell r="G1649" t="str">
            <v>Tenaga</v>
          </cell>
        </row>
        <row r="1650">
          <cell r="E1650">
            <v>1</v>
          </cell>
          <cell r="G1650" t="str">
            <v>Mandor</v>
          </cell>
          <cell r="J1650" t="str">
            <v>OH</v>
          </cell>
          <cell r="K1650">
            <v>0.3</v>
          </cell>
          <cell r="M1650">
            <v>35000</v>
          </cell>
          <cell r="O1650">
            <v>10500</v>
          </cell>
        </row>
        <row r="1651">
          <cell r="E1651">
            <v>2</v>
          </cell>
          <cell r="G1651" t="str">
            <v>Kepala Tukang Batu</v>
          </cell>
          <cell r="J1651" t="str">
            <v>OH</v>
          </cell>
          <cell r="K1651">
            <v>0.1</v>
          </cell>
          <cell r="M1651">
            <v>40000</v>
          </cell>
          <cell r="O1651">
            <v>4000</v>
          </cell>
        </row>
        <row r="1652">
          <cell r="E1652">
            <v>3</v>
          </cell>
          <cell r="G1652" t="str">
            <v>Tukang Batu</v>
          </cell>
          <cell r="J1652" t="str">
            <v>OH</v>
          </cell>
          <cell r="K1652">
            <v>1</v>
          </cell>
          <cell r="M1652">
            <v>35000</v>
          </cell>
          <cell r="O1652">
            <v>35000</v>
          </cell>
        </row>
        <row r="1653">
          <cell r="E1653">
            <v>4</v>
          </cell>
          <cell r="G1653" t="str">
            <v>Pekerja</v>
          </cell>
          <cell r="J1653" t="str">
            <v>OH</v>
          </cell>
          <cell r="K1653">
            <v>6</v>
          </cell>
          <cell r="M1653">
            <v>20000</v>
          </cell>
          <cell r="O1653">
            <v>120000</v>
          </cell>
        </row>
        <row r="1654">
          <cell r="E1654" t="str">
            <v/>
          </cell>
          <cell r="J1654">
            <v>0</v>
          </cell>
          <cell r="K1654">
            <v>0</v>
          </cell>
          <cell r="M1654">
            <v>0</v>
          </cell>
          <cell r="O1654">
            <v>0</v>
          </cell>
        </row>
        <row r="1657">
          <cell r="E1657" t="str">
            <v>III</v>
          </cell>
          <cell r="G1657" t="str">
            <v>Alat</v>
          </cell>
        </row>
        <row r="1658">
          <cell r="E1658" t="str">
            <v/>
          </cell>
          <cell r="J1658">
            <v>0</v>
          </cell>
          <cell r="K1658">
            <v>0</v>
          </cell>
          <cell r="M1658">
            <v>0</v>
          </cell>
          <cell r="O1658">
            <v>0</v>
          </cell>
        </row>
        <row r="1659">
          <cell r="E1659" t="str">
            <v/>
          </cell>
          <cell r="J1659">
            <v>0</v>
          </cell>
          <cell r="K1659">
            <v>0</v>
          </cell>
          <cell r="M1659">
            <v>0</v>
          </cell>
          <cell r="O1659">
            <v>0</v>
          </cell>
        </row>
        <row r="1660">
          <cell r="E1660" t="str">
            <v/>
          </cell>
          <cell r="J1660">
            <v>0</v>
          </cell>
          <cell r="K1660">
            <v>0</v>
          </cell>
          <cell r="M1660">
            <v>0</v>
          </cell>
          <cell r="O1660">
            <v>0</v>
          </cell>
        </row>
        <row r="1661">
          <cell r="E1661" t="str">
            <v/>
          </cell>
          <cell r="J1661">
            <v>0</v>
          </cell>
          <cell r="K1661">
            <v>0</v>
          </cell>
          <cell r="M1661">
            <v>0</v>
          </cell>
          <cell r="O1661">
            <v>0</v>
          </cell>
        </row>
        <row r="1662">
          <cell r="E1662" t="str">
            <v/>
          </cell>
          <cell r="J1662">
            <v>0</v>
          </cell>
          <cell r="K1662">
            <v>0</v>
          </cell>
          <cell r="M1662">
            <v>0</v>
          </cell>
          <cell r="O1662">
            <v>0</v>
          </cell>
        </row>
        <row r="1664">
          <cell r="E1664" t="str">
            <v>Sub Total</v>
          </cell>
          <cell r="O1664">
            <v>411400</v>
          </cell>
        </row>
        <row r="1665">
          <cell r="E1665" t="str">
            <v>Biaya Tidak Langsung dan Laba</v>
          </cell>
          <cell r="J1665">
            <v>0.1</v>
          </cell>
          <cell r="O1665">
            <v>41140</v>
          </cell>
        </row>
        <row r="1666">
          <cell r="E1666" t="str">
            <v>Jumlah Harga</v>
          </cell>
          <cell r="O1666">
            <v>452540</v>
          </cell>
        </row>
        <row r="1667">
          <cell r="D1667">
            <v>98005</v>
          </cell>
          <cell r="E1667" t="str">
            <v>Harga Satuan Pekerjaan</v>
          </cell>
          <cell r="J1667" t="str">
            <v>m2</v>
          </cell>
          <cell r="K1667" t="str">
            <v/>
          </cell>
          <cell r="O1667">
            <v>45254</v>
          </cell>
        </row>
        <row r="1674">
          <cell r="E1674" t="str">
            <v>Analisa Harga Satuan (Breakdown of Unit Rate)</v>
          </cell>
        </row>
        <row r="1676">
          <cell r="E1676" t="str">
            <v>Lokasi</v>
          </cell>
          <cell r="I1676" t="str">
            <v>:</v>
          </cell>
          <cell r="J1676" t="str">
            <v>Proyek PLB, Paket LCB-6 Lot-4</v>
          </cell>
        </row>
        <row r="1677">
          <cell r="D1677">
            <v>99000</v>
          </cell>
          <cell r="E1677" t="str">
            <v>No. Item</v>
          </cell>
          <cell r="I1677" t="str">
            <v>:</v>
          </cell>
          <cell r="J1677" t="str">
            <v>VII.1.1</v>
          </cell>
          <cell r="K1677" t="str">
            <v>(P3A Building)</v>
          </cell>
        </row>
        <row r="1678">
          <cell r="D1678">
            <v>99000</v>
          </cell>
          <cell r="E1678" t="str">
            <v>Item Pekerjaan</v>
          </cell>
          <cell r="I1678" t="str">
            <v>:</v>
          </cell>
          <cell r="J1678" t="str">
            <v>Pintu triplek</v>
          </cell>
        </row>
        <row r="1680">
          <cell r="D1680">
            <v>99000</v>
          </cell>
          <cell r="E1680" t="str">
            <v>Uraian Tugas</v>
          </cell>
          <cell r="I1680" t="str">
            <v>:</v>
          </cell>
        </row>
        <row r="1682">
          <cell r="D1682">
            <v>99000</v>
          </cell>
          <cell r="E1682" t="str">
            <v>Kapasitas Produksi</v>
          </cell>
          <cell r="I1682" t="str">
            <v>:</v>
          </cell>
          <cell r="J1682">
            <v>1</v>
          </cell>
          <cell r="K1682" t="str">
            <v>Nos</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row>
        <row r="1685">
          <cell r="L1685" t="str">
            <v>(Rp.)</v>
          </cell>
          <cell r="N1685" t="str">
            <v>(Rp.)</v>
          </cell>
        </row>
        <row r="1686">
          <cell r="E1686" t="str">
            <v>I</v>
          </cell>
          <cell r="G1686" t="str">
            <v>Bahan</v>
          </cell>
        </row>
        <row r="1687">
          <cell r="E1687">
            <v>1</v>
          </cell>
          <cell r="G1687" t="str">
            <v>Rangka Pintu</v>
          </cell>
          <cell r="J1687" t="str">
            <v>m</v>
          </cell>
          <cell r="K1687">
            <v>6</v>
          </cell>
          <cell r="M1687">
            <v>15000</v>
          </cell>
          <cell r="O1687">
            <v>90000</v>
          </cell>
        </row>
        <row r="1688">
          <cell r="E1688">
            <v>2</v>
          </cell>
          <cell r="G1688" t="str">
            <v>Triplek 120x240x4mm</v>
          </cell>
          <cell r="J1688" t="str">
            <v>lembar</v>
          </cell>
          <cell r="K1688">
            <v>0.69444444444444442</v>
          </cell>
          <cell r="M1688">
            <v>40000</v>
          </cell>
          <cell r="O1688">
            <v>27777.77</v>
          </cell>
        </row>
        <row r="1689">
          <cell r="E1689">
            <v>3</v>
          </cell>
          <cell r="G1689" t="str">
            <v>Paku</v>
          </cell>
          <cell r="I1689" t="str">
            <v/>
          </cell>
          <cell r="J1689" t="str">
            <v>kg</v>
          </cell>
          <cell r="K1689">
            <v>0.25</v>
          </cell>
          <cell r="M1689">
            <v>7500</v>
          </cell>
          <cell r="O1689">
            <v>1875</v>
          </cell>
        </row>
        <row r="1690">
          <cell r="E1690" t="str">
            <v/>
          </cell>
          <cell r="J1690">
            <v>0</v>
          </cell>
          <cell r="K1690">
            <v>0</v>
          </cell>
          <cell r="M1690">
            <v>0</v>
          </cell>
          <cell r="O1690">
            <v>0</v>
          </cell>
        </row>
        <row r="1691">
          <cell r="E1691" t="str">
            <v/>
          </cell>
          <cell r="J1691">
            <v>0</v>
          </cell>
          <cell r="K1691">
            <v>0</v>
          </cell>
          <cell r="M1691">
            <v>0</v>
          </cell>
          <cell r="O1691">
            <v>0</v>
          </cell>
        </row>
        <row r="1693">
          <cell r="E1693" t="str">
            <v>II</v>
          </cell>
          <cell r="G1693" t="str">
            <v>Tenaga</v>
          </cell>
        </row>
        <row r="1694">
          <cell r="E1694">
            <v>1</v>
          </cell>
          <cell r="G1694" t="str">
            <v>Mandor</v>
          </cell>
          <cell r="J1694" t="str">
            <v>OH</v>
          </cell>
          <cell r="K1694">
            <v>0.05</v>
          </cell>
          <cell r="M1694">
            <v>35000</v>
          </cell>
          <cell r="O1694">
            <v>1750</v>
          </cell>
        </row>
        <row r="1695">
          <cell r="E1695">
            <v>2</v>
          </cell>
          <cell r="G1695" t="str">
            <v>Kepala Tukang Kayu</v>
          </cell>
          <cell r="J1695" t="str">
            <v>OH</v>
          </cell>
          <cell r="K1695">
            <v>0.30000000000000004</v>
          </cell>
          <cell r="M1695">
            <v>40000</v>
          </cell>
          <cell r="O1695">
            <v>12000</v>
          </cell>
        </row>
        <row r="1696">
          <cell r="E1696">
            <v>3</v>
          </cell>
          <cell r="G1696" t="str">
            <v>Tukang Kayu</v>
          </cell>
          <cell r="J1696" t="str">
            <v>OH</v>
          </cell>
          <cell r="K1696">
            <v>1</v>
          </cell>
          <cell r="M1696">
            <v>35000</v>
          </cell>
          <cell r="O1696">
            <v>35000</v>
          </cell>
        </row>
        <row r="1697">
          <cell r="E1697">
            <v>4</v>
          </cell>
          <cell r="G1697" t="str">
            <v>Pekerja</v>
          </cell>
          <cell r="J1697" t="str">
            <v>OH</v>
          </cell>
          <cell r="K1697">
            <v>1</v>
          </cell>
          <cell r="M1697">
            <v>20000</v>
          </cell>
          <cell r="O1697">
            <v>20000</v>
          </cell>
        </row>
        <row r="1698">
          <cell r="E1698" t="str">
            <v/>
          </cell>
          <cell r="J1698">
            <v>0</v>
          </cell>
          <cell r="K1698">
            <v>0</v>
          </cell>
          <cell r="M1698">
            <v>0</v>
          </cell>
          <cell r="O1698">
            <v>0</v>
          </cell>
        </row>
        <row r="1701">
          <cell r="E1701" t="str">
            <v>III</v>
          </cell>
          <cell r="G1701" t="str">
            <v>Alat</v>
          </cell>
        </row>
        <row r="1702">
          <cell r="E1702" t="str">
            <v/>
          </cell>
          <cell r="J1702">
            <v>0</v>
          </cell>
          <cell r="K1702">
            <v>0</v>
          </cell>
          <cell r="M1702">
            <v>0</v>
          </cell>
          <cell r="O1702">
            <v>0</v>
          </cell>
        </row>
        <row r="1703">
          <cell r="E1703" t="str">
            <v/>
          </cell>
          <cell r="J1703">
            <v>0</v>
          </cell>
          <cell r="K1703">
            <v>0</v>
          </cell>
          <cell r="M1703">
            <v>0</v>
          </cell>
          <cell r="O1703">
            <v>0</v>
          </cell>
        </row>
        <row r="1704">
          <cell r="E1704" t="str">
            <v/>
          </cell>
          <cell r="J1704">
            <v>0</v>
          </cell>
          <cell r="K1704">
            <v>0</v>
          </cell>
          <cell r="M1704">
            <v>0</v>
          </cell>
          <cell r="O1704">
            <v>0</v>
          </cell>
        </row>
        <row r="1705">
          <cell r="E1705" t="str">
            <v/>
          </cell>
          <cell r="J1705">
            <v>0</v>
          </cell>
          <cell r="K1705">
            <v>0</v>
          </cell>
          <cell r="M1705">
            <v>0</v>
          </cell>
          <cell r="O1705">
            <v>0</v>
          </cell>
        </row>
        <row r="1706">
          <cell r="E1706" t="str">
            <v/>
          </cell>
          <cell r="J1706">
            <v>0</v>
          </cell>
          <cell r="K1706">
            <v>0</v>
          </cell>
          <cell r="M1706">
            <v>0</v>
          </cell>
          <cell r="O1706">
            <v>0</v>
          </cell>
        </row>
        <row r="1708">
          <cell r="E1708" t="str">
            <v>Sub Total</v>
          </cell>
          <cell r="O1708">
            <v>188402.77000000002</v>
          </cell>
        </row>
        <row r="1709">
          <cell r="E1709" t="str">
            <v>Biaya Tidak Langsung dan Laba</v>
          </cell>
          <cell r="J1709">
            <v>0.1</v>
          </cell>
          <cell r="O1709">
            <v>18840.27</v>
          </cell>
        </row>
        <row r="1710">
          <cell r="E1710" t="str">
            <v>Jumlah Harga</v>
          </cell>
          <cell r="O1710">
            <v>207243.04</v>
          </cell>
        </row>
        <row r="1711">
          <cell r="D1711">
            <v>99005</v>
          </cell>
          <cell r="E1711" t="str">
            <v>Harga Satuan Pekerjaan</v>
          </cell>
          <cell r="J1711" t="str">
            <v>Nos</v>
          </cell>
          <cell r="K1711" t="str">
            <v/>
          </cell>
          <cell r="O1711">
            <v>207243.04</v>
          </cell>
        </row>
        <row r="1718">
          <cell r="E1718" t="str">
            <v>Analisa Harga Satuan (Breakdown of Unit Rate)</v>
          </cell>
        </row>
        <row r="1720">
          <cell r="E1720" t="str">
            <v>Lokasi</v>
          </cell>
          <cell r="I1720" t="str">
            <v>:</v>
          </cell>
          <cell r="J1720" t="str">
            <v>Proyek PLB, Paket LCB-6 Lot-4</v>
          </cell>
        </row>
        <row r="1721">
          <cell r="D1721">
            <v>100000</v>
          </cell>
          <cell r="E1721" t="str">
            <v>No. Item</v>
          </cell>
          <cell r="I1721" t="str">
            <v>:</v>
          </cell>
          <cell r="J1721" t="str">
            <v>VII.2.1</v>
          </cell>
          <cell r="K1721" t="str">
            <v>(P3A Building)</v>
          </cell>
        </row>
        <row r="1722">
          <cell r="D1722">
            <v>100000</v>
          </cell>
          <cell r="E1722" t="str">
            <v>Item Pekerjaan</v>
          </cell>
          <cell r="I1722" t="str">
            <v>:</v>
          </cell>
          <cell r="J1722" t="str">
            <v>engsel</v>
          </cell>
        </row>
        <row r="1724">
          <cell r="D1724">
            <v>100000</v>
          </cell>
          <cell r="E1724" t="str">
            <v>Uraian Tugas</v>
          </cell>
          <cell r="I1724" t="str">
            <v>:</v>
          </cell>
        </row>
        <row r="1726">
          <cell r="D1726">
            <v>100000</v>
          </cell>
          <cell r="E1726" t="str">
            <v>Kapasitas Produksi</v>
          </cell>
          <cell r="I1726" t="str">
            <v>:</v>
          </cell>
          <cell r="J1726">
            <v>10</v>
          </cell>
          <cell r="K1726" t="str">
            <v>Nos</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row>
        <row r="1729">
          <cell r="L1729" t="str">
            <v>(Rp.)</v>
          </cell>
          <cell r="N1729" t="str">
            <v>(Rp.)</v>
          </cell>
        </row>
        <row r="1730">
          <cell r="E1730" t="str">
            <v>I</v>
          </cell>
          <cell r="G1730" t="str">
            <v>Bahan</v>
          </cell>
        </row>
        <row r="1731">
          <cell r="E1731">
            <v>1</v>
          </cell>
          <cell r="G1731" t="str">
            <v>Engsel Nylon</v>
          </cell>
          <cell r="J1731" t="str">
            <v>buah</v>
          </cell>
          <cell r="K1731">
            <v>10</v>
          </cell>
          <cell r="M1731">
            <v>2500</v>
          </cell>
          <cell r="O1731">
            <v>25000</v>
          </cell>
        </row>
        <row r="1732">
          <cell r="E1732" t="str">
            <v/>
          </cell>
          <cell r="J1732">
            <v>0</v>
          </cell>
          <cell r="K1732">
            <v>0</v>
          </cell>
          <cell r="M1732">
            <v>0</v>
          </cell>
          <cell r="O1732">
            <v>0</v>
          </cell>
        </row>
        <row r="1733">
          <cell r="E1733" t="str">
            <v/>
          </cell>
          <cell r="I1733" t="str">
            <v/>
          </cell>
          <cell r="J1733">
            <v>0</v>
          </cell>
          <cell r="K1733">
            <v>0</v>
          </cell>
          <cell r="M1733">
            <v>0</v>
          </cell>
          <cell r="O1733">
            <v>0</v>
          </cell>
        </row>
        <row r="1734">
          <cell r="E1734" t="str">
            <v/>
          </cell>
          <cell r="J1734">
            <v>0</v>
          </cell>
          <cell r="K1734">
            <v>0</v>
          </cell>
          <cell r="M1734">
            <v>0</v>
          </cell>
          <cell r="O1734">
            <v>0</v>
          </cell>
        </row>
        <row r="1735">
          <cell r="E1735" t="str">
            <v/>
          </cell>
          <cell r="J1735">
            <v>0</v>
          </cell>
          <cell r="K1735">
            <v>0</v>
          </cell>
          <cell r="M1735">
            <v>0</v>
          </cell>
          <cell r="O1735">
            <v>0</v>
          </cell>
        </row>
        <row r="1737">
          <cell r="E1737" t="str">
            <v>II</v>
          </cell>
          <cell r="G1737" t="str">
            <v>Tenaga</v>
          </cell>
        </row>
        <row r="1738">
          <cell r="E1738">
            <v>1</v>
          </cell>
          <cell r="G1738" t="str">
            <v>Tukang Kayu</v>
          </cell>
          <cell r="J1738" t="str">
            <v>OH</v>
          </cell>
          <cell r="K1738">
            <v>1E-3</v>
          </cell>
          <cell r="M1738">
            <v>35000</v>
          </cell>
          <cell r="O1738">
            <v>35</v>
          </cell>
        </row>
        <row r="1739">
          <cell r="E1739" t="str">
            <v/>
          </cell>
          <cell r="J1739">
            <v>0</v>
          </cell>
          <cell r="K1739">
            <v>0</v>
          </cell>
          <cell r="M1739">
            <v>0</v>
          </cell>
          <cell r="O1739">
            <v>0</v>
          </cell>
        </row>
        <row r="1740">
          <cell r="E1740" t="str">
            <v/>
          </cell>
          <cell r="J1740">
            <v>0</v>
          </cell>
          <cell r="K1740">
            <v>0</v>
          </cell>
          <cell r="M1740">
            <v>0</v>
          </cell>
          <cell r="O1740">
            <v>0</v>
          </cell>
        </row>
        <row r="1741">
          <cell r="E1741" t="str">
            <v/>
          </cell>
          <cell r="J1741">
            <v>0</v>
          </cell>
          <cell r="K1741">
            <v>0</v>
          </cell>
          <cell r="M1741">
            <v>0</v>
          </cell>
          <cell r="O1741">
            <v>0</v>
          </cell>
        </row>
        <row r="1742">
          <cell r="E1742" t="str">
            <v/>
          </cell>
          <cell r="J1742">
            <v>0</v>
          </cell>
          <cell r="K1742">
            <v>0</v>
          </cell>
          <cell r="M1742">
            <v>0</v>
          </cell>
          <cell r="O1742">
            <v>0</v>
          </cell>
        </row>
        <row r="1745">
          <cell r="E1745" t="str">
            <v>III</v>
          </cell>
          <cell r="G1745" t="str">
            <v>Alat</v>
          </cell>
        </row>
        <row r="1746">
          <cell r="E1746" t="str">
            <v/>
          </cell>
          <cell r="J1746">
            <v>0</v>
          </cell>
          <cell r="K1746">
            <v>0</v>
          </cell>
          <cell r="M1746">
            <v>0</v>
          </cell>
          <cell r="O1746">
            <v>0</v>
          </cell>
        </row>
        <row r="1747">
          <cell r="E1747" t="str">
            <v/>
          </cell>
          <cell r="J1747">
            <v>0</v>
          </cell>
          <cell r="K1747">
            <v>0</v>
          </cell>
          <cell r="M1747">
            <v>0</v>
          </cell>
          <cell r="O1747">
            <v>0</v>
          </cell>
        </row>
        <row r="1748">
          <cell r="E1748" t="str">
            <v/>
          </cell>
          <cell r="J1748">
            <v>0</v>
          </cell>
          <cell r="K1748">
            <v>0</v>
          </cell>
          <cell r="M1748">
            <v>0</v>
          </cell>
          <cell r="O1748">
            <v>0</v>
          </cell>
        </row>
        <row r="1749">
          <cell r="E1749" t="str">
            <v/>
          </cell>
          <cell r="J1749">
            <v>0</v>
          </cell>
          <cell r="K1749">
            <v>0</v>
          </cell>
          <cell r="M1749">
            <v>0</v>
          </cell>
          <cell r="O1749">
            <v>0</v>
          </cell>
        </row>
        <row r="1750">
          <cell r="E1750" t="str">
            <v/>
          </cell>
          <cell r="J1750">
            <v>0</v>
          </cell>
          <cell r="K1750">
            <v>0</v>
          </cell>
          <cell r="M1750">
            <v>0</v>
          </cell>
          <cell r="O1750">
            <v>0</v>
          </cell>
        </row>
        <row r="1752">
          <cell r="E1752" t="str">
            <v>Sub Total</v>
          </cell>
          <cell r="O1752">
            <v>25035</v>
          </cell>
        </row>
        <row r="1753">
          <cell r="E1753" t="str">
            <v>Biaya Tidak Langsung dan Laba</v>
          </cell>
          <cell r="J1753">
            <v>0.1</v>
          </cell>
          <cell r="O1753">
            <v>2503.5</v>
          </cell>
        </row>
        <row r="1754">
          <cell r="E1754" t="str">
            <v>Jumlah Harga</v>
          </cell>
          <cell r="O1754">
            <v>27538.5</v>
          </cell>
        </row>
        <row r="1755">
          <cell r="D1755">
            <v>100005</v>
          </cell>
          <cell r="E1755" t="str">
            <v>Harga Satuan Pekerjaan</v>
          </cell>
          <cell r="J1755" t="str">
            <v>Nos</v>
          </cell>
          <cell r="K1755" t="str">
            <v/>
          </cell>
          <cell r="O1755">
            <v>2753.85</v>
          </cell>
        </row>
        <row r="1762">
          <cell r="E1762" t="str">
            <v>Analisa Harga Satuan (Breakdown of Unit Rate)</v>
          </cell>
        </row>
        <row r="1764">
          <cell r="E1764" t="str">
            <v>Lokasi</v>
          </cell>
          <cell r="I1764" t="str">
            <v>:</v>
          </cell>
          <cell r="J1764" t="str">
            <v>Proyek PLB, Paket LCB-6 Lot-4</v>
          </cell>
        </row>
        <row r="1765">
          <cell r="D1765">
            <v>101000</v>
          </cell>
          <cell r="E1765" t="str">
            <v>No. Item</v>
          </cell>
          <cell r="I1765" t="str">
            <v>:</v>
          </cell>
          <cell r="J1765" t="str">
            <v>VIII.1</v>
          </cell>
          <cell r="K1765" t="str">
            <v>(P3A Building)</v>
          </cell>
        </row>
        <row r="1766">
          <cell r="D1766">
            <v>101000</v>
          </cell>
          <cell r="E1766" t="str">
            <v>Item Pekerjaan</v>
          </cell>
          <cell r="I1766" t="str">
            <v>:</v>
          </cell>
          <cell r="J1766" t="str">
            <v>Mencat kayu yang kelihatan</v>
          </cell>
        </row>
        <row r="1768">
          <cell r="D1768">
            <v>101000</v>
          </cell>
          <cell r="E1768" t="str">
            <v>Uraian Tugas</v>
          </cell>
          <cell r="I1768" t="str">
            <v>:</v>
          </cell>
        </row>
        <row r="1770">
          <cell r="D1770">
            <v>101000</v>
          </cell>
          <cell r="E1770" t="str">
            <v>Kapasitas Produksi</v>
          </cell>
          <cell r="I1770" t="str">
            <v>:</v>
          </cell>
          <cell r="J1770">
            <v>1</v>
          </cell>
          <cell r="K1770" t="str">
            <v>m2</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row>
        <row r="1773">
          <cell r="L1773" t="str">
            <v>(Rp.)</v>
          </cell>
          <cell r="N1773" t="str">
            <v>(Rp.)</v>
          </cell>
        </row>
        <row r="1774">
          <cell r="E1774" t="str">
            <v>I</v>
          </cell>
          <cell r="G1774" t="str">
            <v>Bahan</v>
          </cell>
        </row>
        <row r="1775">
          <cell r="E1775">
            <v>1</v>
          </cell>
          <cell r="G1775" t="str">
            <v>Cat minyak</v>
          </cell>
          <cell r="J1775" t="str">
            <v>kg</v>
          </cell>
          <cell r="K1775">
            <v>0.15</v>
          </cell>
          <cell r="M1775">
            <v>50000</v>
          </cell>
          <cell r="O1775">
            <v>7500</v>
          </cell>
        </row>
        <row r="1776">
          <cell r="E1776">
            <v>2</v>
          </cell>
          <cell r="G1776" t="str">
            <v>Minyak Cat</v>
          </cell>
          <cell r="J1776" t="str">
            <v>liter</v>
          </cell>
          <cell r="K1776">
            <v>2.5000000000000001E-2</v>
          </cell>
          <cell r="M1776">
            <v>9000</v>
          </cell>
          <cell r="O1776">
            <v>225</v>
          </cell>
        </row>
        <row r="1777">
          <cell r="E1777" t="str">
            <v/>
          </cell>
          <cell r="I1777" t="str">
            <v/>
          </cell>
          <cell r="J1777">
            <v>0</v>
          </cell>
          <cell r="K1777">
            <v>0</v>
          </cell>
          <cell r="M1777">
            <v>0</v>
          </cell>
          <cell r="O1777">
            <v>0</v>
          </cell>
        </row>
        <row r="1778">
          <cell r="E1778" t="str">
            <v/>
          </cell>
          <cell r="J1778">
            <v>0</v>
          </cell>
          <cell r="K1778">
            <v>0</v>
          </cell>
          <cell r="M1778">
            <v>0</v>
          </cell>
          <cell r="O1778">
            <v>0</v>
          </cell>
        </row>
        <row r="1779">
          <cell r="E1779" t="str">
            <v/>
          </cell>
          <cell r="J1779">
            <v>0</v>
          </cell>
          <cell r="K1779">
            <v>0</v>
          </cell>
          <cell r="M1779">
            <v>0</v>
          </cell>
          <cell r="O1779">
            <v>0</v>
          </cell>
        </row>
        <row r="1781">
          <cell r="E1781" t="str">
            <v>II</v>
          </cell>
          <cell r="G1781" t="str">
            <v>Tenaga</v>
          </cell>
        </row>
        <row r="1782">
          <cell r="E1782">
            <v>1</v>
          </cell>
          <cell r="G1782" t="str">
            <v>Mandor</v>
          </cell>
          <cell r="J1782" t="str">
            <v>OH</v>
          </cell>
          <cell r="K1782">
            <v>6.2500000000000003E-3</v>
          </cell>
          <cell r="M1782">
            <v>35000</v>
          </cell>
          <cell r="O1782">
            <v>218.75</v>
          </cell>
        </row>
        <row r="1783">
          <cell r="E1783">
            <v>2</v>
          </cell>
          <cell r="G1783" t="str">
            <v>Kepala Tukang Cat</v>
          </cell>
          <cell r="J1783" t="str">
            <v>OH</v>
          </cell>
          <cell r="K1783">
            <v>1.8749999999999999E-2</v>
          </cell>
          <cell r="M1783">
            <v>39000</v>
          </cell>
          <cell r="O1783">
            <v>731.25</v>
          </cell>
        </row>
        <row r="1784">
          <cell r="E1784">
            <v>3</v>
          </cell>
          <cell r="G1784" t="str">
            <v>Tukang Cat</v>
          </cell>
          <cell r="J1784" t="str">
            <v>OH</v>
          </cell>
          <cell r="K1784">
            <v>1.2500000000000001E-2</v>
          </cell>
          <cell r="M1784">
            <v>35000</v>
          </cell>
          <cell r="O1784">
            <v>437.5</v>
          </cell>
        </row>
        <row r="1785">
          <cell r="E1785">
            <v>4</v>
          </cell>
          <cell r="G1785" t="str">
            <v>Pekerja</v>
          </cell>
          <cell r="J1785" t="str">
            <v>OH</v>
          </cell>
          <cell r="K1785">
            <v>0.05</v>
          </cell>
          <cell r="M1785">
            <v>20000</v>
          </cell>
          <cell r="O1785">
            <v>1000</v>
          </cell>
        </row>
        <row r="1786">
          <cell r="E1786" t="str">
            <v/>
          </cell>
          <cell r="J1786">
            <v>0</v>
          </cell>
          <cell r="K1786">
            <v>0</v>
          </cell>
          <cell r="M1786">
            <v>0</v>
          </cell>
          <cell r="O1786">
            <v>0</v>
          </cell>
        </row>
        <row r="1789">
          <cell r="E1789" t="str">
            <v>III</v>
          </cell>
          <cell r="G1789" t="str">
            <v>Alat</v>
          </cell>
        </row>
        <row r="1790">
          <cell r="E1790" t="str">
            <v/>
          </cell>
          <cell r="J1790">
            <v>0</v>
          </cell>
          <cell r="K1790">
            <v>0</v>
          </cell>
          <cell r="M1790">
            <v>0</v>
          </cell>
          <cell r="O1790">
            <v>0</v>
          </cell>
        </row>
        <row r="1791">
          <cell r="E1791" t="str">
            <v/>
          </cell>
          <cell r="J1791">
            <v>0</v>
          </cell>
          <cell r="K1791">
            <v>0</v>
          </cell>
          <cell r="M1791">
            <v>0</v>
          </cell>
          <cell r="O1791">
            <v>0</v>
          </cell>
        </row>
        <row r="1792">
          <cell r="E1792" t="str">
            <v/>
          </cell>
          <cell r="J1792">
            <v>0</v>
          </cell>
          <cell r="K1792">
            <v>0</v>
          </cell>
          <cell r="M1792">
            <v>0</v>
          </cell>
          <cell r="O1792">
            <v>0</v>
          </cell>
        </row>
        <row r="1793">
          <cell r="E1793" t="str">
            <v/>
          </cell>
          <cell r="J1793">
            <v>0</v>
          </cell>
          <cell r="K1793">
            <v>0</v>
          </cell>
          <cell r="M1793">
            <v>0</v>
          </cell>
          <cell r="O1793">
            <v>0</v>
          </cell>
        </row>
        <row r="1794">
          <cell r="E1794" t="str">
            <v/>
          </cell>
          <cell r="J1794">
            <v>0</v>
          </cell>
          <cell r="K1794">
            <v>0</v>
          </cell>
          <cell r="M1794">
            <v>0</v>
          </cell>
          <cell r="O1794">
            <v>0</v>
          </cell>
        </row>
        <row r="1796">
          <cell r="E1796" t="str">
            <v>Sub Total</v>
          </cell>
          <cell r="O1796">
            <v>10112.5</v>
          </cell>
        </row>
        <row r="1797">
          <cell r="E1797" t="str">
            <v>Biaya Tidak Langsung dan Laba</v>
          </cell>
          <cell r="J1797">
            <v>0.1</v>
          </cell>
          <cell r="O1797">
            <v>1011.25</v>
          </cell>
        </row>
        <row r="1798">
          <cell r="E1798" t="str">
            <v>Jumlah Harga</v>
          </cell>
          <cell r="O1798">
            <v>11123.75</v>
          </cell>
        </row>
        <row r="1799">
          <cell r="D1799">
            <v>101005</v>
          </cell>
          <cell r="E1799" t="str">
            <v>Harga Satuan Pekerjaan</v>
          </cell>
          <cell r="J1799" t="str">
            <v>m2</v>
          </cell>
          <cell r="K1799" t="str">
            <v/>
          </cell>
          <cell r="O1799">
            <v>11123.75</v>
          </cell>
        </row>
        <row r="1806">
          <cell r="E1806" t="str">
            <v>Analisa Harga Satuan (Breakdown of Unit Rate)</v>
          </cell>
        </row>
        <row r="1808">
          <cell r="E1808" t="str">
            <v>Lokasi</v>
          </cell>
          <cell r="I1808" t="str">
            <v>:</v>
          </cell>
          <cell r="J1808" t="str">
            <v>Proyek PLB, Paket LCB-6 Lot-4</v>
          </cell>
        </row>
        <row r="1809">
          <cell r="D1809">
            <v>102000</v>
          </cell>
          <cell r="E1809" t="str">
            <v>No. Item</v>
          </cell>
          <cell r="I1809" t="str">
            <v>:</v>
          </cell>
          <cell r="J1809" t="str">
            <v>VIII.2</v>
          </cell>
          <cell r="K1809" t="str">
            <v>(P3A Building)</v>
          </cell>
        </row>
        <row r="1810">
          <cell r="D1810">
            <v>102000</v>
          </cell>
          <cell r="E1810" t="str">
            <v>Item Pekerjaan</v>
          </cell>
          <cell r="I1810" t="str">
            <v>:</v>
          </cell>
          <cell r="J1810" t="str">
            <v>mencat dinding tembok/ langit-langit</v>
          </cell>
        </row>
        <row r="1812">
          <cell r="D1812">
            <v>102000</v>
          </cell>
          <cell r="E1812" t="str">
            <v>Uraian Tugas</v>
          </cell>
          <cell r="I1812" t="str">
            <v>:</v>
          </cell>
        </row>
        <row r="1814">
          <cell r="D1814">
            <v>102000</v>
          </cell>
          <cell r="E1814" t="str">
            <v>Kapasitas Produksi</v>
          </cell>
          <cell r="I1814" t="str">
            <v>:</v>
          </cell>
          <cell r="J1814">
            <v>1</v>
          </cell>
          <cell r="K1814" t="str">
            <v>m2</v>
          </cell>
          <cell r="L1814">
            <v>0</v>
          </cell>
        </row>
        <row r="1815">
          <cell r="L1815" t="str">
            <v>Harga</v>
          </cell>
          <cell r="N1815" t="str">
            <v>Jumlah</v>
          </cell>
        </row>
        <row r="1816">
          <cell r="E1816" t="str">
            <v>No.</v>
          </cell>
          <cell r="F1816" t="str">
            <v>U r a i a n</v>
          </cell>
          <cell r="J1816" t="str">
            <v>Satuan</v>
          </cell>
          <cell r="K1816" t="str">
            <v>Q'ty</v>
          </cell>
          <cell r="L1816" t="str">
            <v>Satuan</v>
          </cell>
          <cell r="N1816" t="str">
            <v>Harga</v>
          </cell>
        </row>
        <row r="1817">
          <cell r="L1817" t="str">
            <v>(Rp.)</v>
          </cell>
          <cell r="N1817" t="str">
            <v>(Rp.)</v>
          </cell>
        </row>
        <row r="1818">
          <cell r="E1818" t="str">
            <v>I</v>
          </cell>
          <cell r="G1818" t="str">
            <v>Bahan</v>
          </cell>
        </row>
        <row r="1819">
          <cell r="E1819">
            <v>1</v>
          </cell>
          <cell r="G1819" t="str">
            <v>Cat Tembok</v>
          </cell>
          <cell r="J1819" t="str">
            <v>kg</v>
          </cell>
          <cell r="K1819">
            <v>0.25</v>
          </cell>
          <cell r="M1819">
            <v>17500</v>
          </cell>
          <cell r="O1819">
            <v>4375</v>
          </cell>
        </row>
        <row r="1820">
          <cell r="E1820" t="str">
            <v/>
          </cell>
          <cell r="J1820">
            <v>0</v>
          </cell>
          <cell r="M1820">
            <v>0</v>
          </cell>
          <cell r="O1820">
            <v>0</v>
          </cell>
        </row>
        <row r="1821">
          <cell r="E1821" t="str">
            <v/>
          </cell>
          <cell r="I1821" t="str">
            <v/>
          </cell>
          <cell r="J1821">
            <v>0</v>
          </cell>
          <cell r="K1821">
            <v>0</v>
          </cell>
          <cell r="M1821">
            <v>0</v>
          </cell>
          <cell r="O1821">
            <v>0</v>
          </cell>
        </row>
        <row r="1822">
          <cell r="E1822" t="str">
            <v/>
          </cell>
          <cell r="J1822">
            <v>0</v>
          </cell>
          <cell r="K1822">
            <v>0</v>
          </cell>
          <cell r="M1822">
            <v>0</v>
          </cell>
          <cell r="O1822">
            <v>0</v>
          </cell>
        </row>
        <row r="1823">
          <cell r="E1823" t="str">
            <v/>
          </cell>
          <cell r="J1823">
            <v>0</v>
          </cell>
          <cell r="K1823">
            <v>0</v>
          </cell>
          <cell r="M1823">
            <v>0</v>
          </cell>
          <cell r="O1823">
            <v>0</v>
          </cell>
        </row>
        <row r="1825">
          <cell r="E1825" t="str">
            <v>II</v>
          </cell>
          <cell r="G1825" t="str">
            <v>Tenaga</v>
          </cell>
        </row>
        <row r="1826">
          <cell r="E1826">
            <v>1</v>
          </cell>
          <cell r="G1826" t="str">
            <v>Mandor</v>
          </cell>
          <cell r="J1826" t="str">
            <v>OH</v>
          </cell>
          <cell r="K1826">
            <v>6.2500000000000003E-3</v>
          </cell>
          <cell r="M1826">
            <v>35000</v>
          </cell>
          <cell r="O1826">
            <v>218.75</v>
          </cell>
        </row>
        <row r="1827">
          <cell r="E1827">
            <v>2</v>
          </cell>
          <cell r="G1827" t="str">
            <v>Kepala Tukang Cat</v>
          </cell>
          <cell r="J1827" t="str">
            <v>OH</v>
          </cell>
          <cell r="K1827">
            <v>1.8749999999999999E-2</v>
          </cell>
          <cell r="M1827">
            <v>39000</v>
          </cell>
          <cell r="O1827">
            <v>731.25</v>
          </cell>
        </row>
        <row r="1828">
          <cell r="E1828">
            <v>3</v>
          </cell>
          <cell r="G1828" t="str">
            <v>Tukang Cat</v>
          </cell>
          <cell r="J1828" t="str">
            <v>OH</v>
          </cell>
          <cell r="K1828">
            <v>1.2500000000000001E-2</v>
          </cell>
          <cell r="M1828">
            <v>35000</v>
          </cell>
          <cell r="O1828">
            <v>437.5</v>
          </cell>
        </row>
        <row r="1829">
          <cell r="E1829">
            <v>4</v>
          </cell>
          <cell r="G1829" t="str">
            <v>Pekerja</v>
          </cell>
          <cell r="J1829" t="str">
            <v>OH</v>
          </cell>
          <cell r="K1829">
            <v>0.05</v>
          </cell>
          <cell r="M1829">
            <v>20000</v>
          </cell>
          <cell r="O1829">
            <v>1000</v>
          </cell>
        </row>
        <row r="1830">
          <cell r="E1830" t="str">
            <v/>
          </cell>
          <cell r="J1830">
            <v>0</v>
          </cell>
          <cell r="K1830">
            <v>0</v>
          </cell>
          <cell r="M1830">
            <v>0</v>
          </cell>
          <cell r="O1830">
            <v>0</v>
          </cell>
        </row>
        <row r="1833">
          <cell r="E1833" t="str">
            <v>III</v>
          </cell>
          <cell r="G1833" t="str">
            <v>Alat</v>
          </cell>
        </row>
        <row r="1834">
          <cell r="E1834" t="str">
            <v/>
          </cell>
          <cell r="K1834">
            <v>0</v>
          </cell>
          <cell r="M1834">
            <v>0</v>
          </cell>
          <cell r="O1834">
            <v>0</v>
          </cell>
        </row>
        <row r="1835">
          <cell r="E1835" t="str">
            <v/>
          </cell>
          <cell r="J1835">
            <v>0</v>
          </cell>
          <cell r="K1835">
            <v>0</v>
          </cell>
          <cell r="M1835">
            <v>0</v>
          </cell>
          <cell r="O1835">
            <v>0</v>
          </cell>
        </row>
        <row r="1836">
          <cell r="E1836" t="str">
            <v/>
          </cell>
          <cell r="J1836">
            <v>0</v>
          </cell>
          <cell r="K1836">
            <v>0</v>
          </cell>
          <cell r="M1836">
            <v>0</v>
          </cell>
          <cell r="O1836">
            <v>0</v>
          </cell>
        </row>
        <row r="1837">
          <cell r="E1837" t="str">
            <v/>
          </cell>
          <cell r="J1837">
            <v>0</v>
          </cell>
          <cell r="K1837">
            <v>0</v>
          </cell>
          <cell r="M1837">
            <v>0</v>
          </cell>
          <cell r="O1837">
            <v>0</v>
          </cell>
        </row>
        <row r="1838">
          <cell r="E1838" t="str">
            <v/>
          </cell>
          <cell r="J1838">
            <v>0</v>
          </cell>
          <cell r="K1838">
            <v>0</v>
          </cell>
          <cell r="M1838">
            <v>0</v>
          </cell>
          <cell r="O1838">
            <v>0</v>
          </cell>
        </row>
        <row r="1840">
          <cell r="E1840" t="str">
            <v>Sub Total</v>
          </cell>
          <cell r="O1840">
            <v>6762.5</v>
          </cell>
        </row>
        <row r="1841">
          <cell r="E1841" t="str">
            <v>Biaya Tidak Langsung dan Laba</v>
          </cell>
          <cell r="J1841">
            <v>0.1</v>
          </cell>
          <cell r="O1841">
            <v>676.25</v>
          </cell>
        </row>
        <row r="1842">
          <cell r="E1842" t="str">
            <v>Jumlah Harga</v>
          </cell>
          <cell r="O1842">
            <v>7438.75</v>
          </cell>
        </row>
        <row r="1843">
          <cell r="D1843">
            <v>102005</v>
          </cell>
          <cell r="E1843" t="str">
            <v>Harga Satuan Pekerjaan</v>
          </cell>
          <cell r="J1843" t="str">
            <v>m2</v>
          </cell>
          <cell r="K1843" t="str">
            <v/>
          </cell>
          <cell r="O1843">
            <v>7438.75</v>
          </cell>
        </row>
      </sheetData>
      <sheetData sheetId="9" refreshError="1">
        <row r="7">
          <cell r="C7" t="str">
            <v>KATEGORI TATA GUNA LAHAN SEKARANG/ KODE</v>
          </cell>
          <cell r="E7" t="str">
            <v>JENIS PEKERJAAN</v>
          </cell>
          <cell r="G7" t="str">
            <v>JENIS ALAT/ TENAGA KERJA YANG DIGUNAKAN</v>
          </cell>
          <cell r="I7" t="str">
            <v>PRODUKSI ALAT/ TENAGA KERJA</v>
          </cell>
          <cell r="J7" t="str">
            <v>KOEFISIEN ALAT/ TENAGA KERJA</v>
          </cell>
          <cell r="K7" t="str">
            <v>HARGA SATUAN ALAT/ TENAGA KERJA (Rp.)</v>
          </cell>
          <cell r="L7" t="str">
            <v>HARGA SATUAN PEKERJAAN (Rp./Ha)</v>
          </cell>
        </row>
        <row r="10">
          <cell r="B10">
            <v>10</v>
          </cell>
        </row>
        <row r="11">
          <cell r="A11">
            <v>1000</v>
          </cell>
          <cell r="B11">
            <v>1001</v>
          </cell>
          <cell r="C11">
            <v>1</v>
          </cell>
          <cell r="D11" t="str">
            <v>Rawa</v>
          </cell>
          <cell r="E11" t="str">
            <v>a.</v>
          </cell>
          <cell r="F11" t="str">
            <v>Penebasan</v>
          </cell>
          <cell r="G11" t="str">
            <v>Parang/ Pekerja</v>
          </cell>
          <cell r="H11" t="str">
            <v>(Manusia)</v>
          </cell>
          <cell r="I11">
            <v>3.2000000000000001E-2</v>
          </cell>
          <cell r="J11">
            <v>31.249999999999996</v>
          </cell>
          <cell r="K11">
            <v>20000</v>
          </cell>
          <cell r="L11">
            <v>624999.99999999988</v>
          </cell>
          <cell r="M11">
            <v>630468.74999999988</v>
          </cell>
          <cell r="N11">
            <v>62.499999999999986</v>
          </cell>
        </row>
        <row r="12">
          <cell r="B12">
            <v>1002</v>
          </cell>
          <cell r="D12" t="str">
            <v>(RW)</v>
          </cell>
          <cell r="G12" t="str">
            <v>Parang/ Mandor</v>
          </cell>
          <cell r="H12" t="str">
            <v>(Manusia)</v>
          </cell>
          <cell r="I12">
            <v>6.4</v>
          </cell>
          <cell r="J12">
            <v>0.15625</v>
          </cell>
          <cell r="K12">
            <v>35000</v>
          </cell>
          <cell r="L12">
            <v>5468.75</v>
          </cell>
          <cell r="N12">
            <v>0.546875</v>
          </cell>
        </row>
        <row r="13">
          <cell r="A13">
            <v>2000</v>
          </cell>
          <cell r="B13">
            <v>2001</v>
          </cell>
          <cell r="E13" t="str">
            <v>b.</v>
          </cell>
          <cell r="F13" t="str">
            <v>Pembakaran</v>
          </cell>
          <cell r="G13" t="str">
            <v>Minyak Tanah</v>
          </cell>
          <cell r="I13">
            <v>20</v>
          </cell>
          <cell r="J13">
            <v>20</v>
          </cell>
          <cell r="K13">
            <v>1000</v>
          </cell>
          <cell r="L13">
            <v>20000</v>
          </cell>
          <cell r="M13">
            <v>93062.5</v>
          </cell>
          <cell r="N13">
            <v>2</v>
          </cell>
        </row>
        <row r="14">
          <cell r="B14">
            <v>2002</v>
          </cell>
          <cell r="G14" t="str">
            <v>Pekerja</v>
          </cell>
          <cell r="H14" t="str">
            <v>(Manusia)</v>
          </cell>
          <cell r="I14">
            <v>0.2857142857142857</v>
          </cell>
          <cell r="J14">
            <v>3.5</v>
          </cell>
          <cell r="K14">
            <v>20000</v>
          </cell>
          <cell r="L14">
            <v>70000</v>
          </cell>
          <cell r="N14">
            <v>7</v>
          </cell>
        </row>
        <row r="15">
          <cell r="B15">
            <v>2003</v>
          </cell>
          <cell r="G15" t="str">
            <v>Mandor</v>
          </cell>
          <cell r="H15" t="str">
            <v>(Manusia)</v>
          </cell>
          <cell r="I15">
            <v>11.428571428571427</v>
          </cell>
          <cell r="J15">
            <v>8.7500000000000008E-2</v>
          </cell>
          <cell r="K15">
            <v>35000</v>
          </cell>
          <cell r="L15">
            <v>3062.5000000000005</v>
          </cell>
          <cell r="N15">
            <v>0.30625000000000002</v>
          </cell>
        </row>
        <row r="16">
          <cell r="A16">
            <v>3000</v>
          </cell>
          <cell r="B16">
            <v>3001</v>
          </cell>
          <cell r="E16" t="str">
            <v>c.</v>
          </cell>
          <cell r="F16" t="str">
            <v>Pembersihan</v>
          </cell>
          <cell r="G16" t="str">
            <v>Pekerja</v>
          </cell>
          <cell r="H16" t="str">
            <v>(Manusia)</v>
          </cell>
          <cell r="I16">
            <v>0.2857142857142857</v>
          </cell>
          <cell r="J16">
            <v>3.5</v>
          </cell>
          <cell r="K16">
            <v>20000</v>
          </cell>
          <cell r="L16">
            <v>70000</v>
          </cell>
          <cell r="M16">
            <v>73062.5</v>
          </cell>
          <cell r="N16">
            <v>7</v>
          </cell>
        </row>
        <row r="17">
          <cell r="B17">
            <v>3002</v>
          </cell>
          <cell r="G17" t="str">
            <v>Mandor</v>
          </cell>
          <cell r="H17" t="str">
            <v>(Manusia)</v>
          </cell>
          <cell r="I17">
            <v>11.428571428571427</v>
          </cell>
          <cell r="J17">
            <v>8.7500000000000008E-2</v>
          </cell>
          <cell r="K17">
            <v>35000</v>
          </cell>
          <cell r="L17">
            <v>3062.5000000000005</v>
          </cell>
          <cell r="N17">
            <v>0.30625000000000002</v>
          </cell>
        </row>
        <row r="18">
          <cell r="B18">
            <v>3003</v>
          </cell>
        </row>
        <row r="19">
          <cell r="C19" t="str">
            <v>Jumlah (1)</v>
          </cell>
          <cell r="L19">
            <v>796593.74999999988</v>
          </cell>
          <cell r="N19">
            <v>79.659374999999997</v>
          </cell>
        </row>
        <row r="20">
          <cell r="B20">
            <v>9</v>
          </cell>
        </row>
        <row r="21">
          <cell r="A21">
            <v>4000</v>
          </cell>
          <cell r="B21">
            <v>1001</v>
          </cell>
          <cell r="C21">
            <v>2</v>
          </cell>
          <cell r="D21" t="str">
            <v>Rawa bersemak</v>
          </cell>
          <cell r="E21" t="str">
            <v>a.</v>
          </cell>
          <cell r="F21" t="str">
            <v>Penebasan</v>
          </cell>
          <cell r="G21" t="str">
            <v>Parang/ Pekerja</v>
          </cell>
          <cell r="H21" t="str">
            <v>(Manusia)</v>
          </cell>
          <cell r="I21">
            <v>3.2000000000000001E-2</v>
          </cell>
          <cell r="J21">
            <v>31.249999999999996</v>
          </cell>
          <cell r="K21">
            <v>20000</v>
          </cell>
          <cell r="L21">
            <v>624999.99999999988</v>
          </cell>
          <cell r="M21">
            <v>630468.74999999988</v>
          </cell>
          <cell r="N21">
            <v>62.499999999999986</v>
          </cell>
        </row>
        <row r="22">
          <cell r="B22">
            <v>1002</v>
          </cell>
          <cell r="D22" t="str">
            <v>(RWB)</v>
          </cell>
          <cell r="G22" t="str">
            <v>Parang/ Mandor</v>
          </cell>
          <cell r="H22" t="str">
            <v>(Manusia)</v>
          </cell>
          <cell r="I22">
            <v>6.4</v>
          </cell>
          <cell r="J22">
            <v>0.15625</v>
          </cell>
          <cell r="K22">
            <v>35000</v>
          </cell>
          <cell r="L22">
            <v>5468.75</v>
          </cell>
          <cell r="N22">
            <v>0.546875</v>
          </cell>
        </row>
        <row r="23">
          <cell r="A23">
            <v>5000</v>
          </cell>
          <cell r="B23">
            <v>2001</v>
          </cell>
          <cell r="E23" t="str">
            <v>b.</v>
          </cell>
          <cell r="F23" t="str">
            <v>Pembakaran</v>
          </cell>
          <cell r="G23" t="str">
            <v>Minyak Tanah</v>
          </cell>
          <cell r="I23">
            <v>15</v>
          </cell>
          <cell r="J23">
            <v>15</v>
          </cell>
          <cell r="K23">
            <v>1000</v>
          </cell>
          <cell r="L23">
            <v>15000</v>
          </cell>
          <cell r="M23">
            <v>88062.5</v>
          </cell>
          <cell r="N23">
            <v>1.5</v>
          </cell>
        </row>
        <row r="24">
          <cell r="B24">
            <v>2002</v>
          </cell>
          <cell r="G24" t="str">
            <v>Pekerja</v>
          </cell>
          <cell r="H24" t="str">
            <v>(Manusia)</v>
          </cell>
          <cell r="I24">
            <v>0.2857142857142857</v>
          </cell>
          <cell r="J24">
            <v>3.5</v>
          </cell>
          <cell r="K24">
            <v>20000</v>
          </cell>
          <cell r="L24">
            <v>70000</v>
          </cell>
          <cell r="N24">
            <v>7</v>
          </cell>
        </row>
        <row r="25">
          <cell r="B25">
            <v>2003</v>
          </cell>
          <cell r="G25" t="str">
            <v>Mandor</v>
          </cell>
          <cell r="H25" t="str">
            <v>(Manusia)</v>
          </cell>
          <cell r="I25">
            <v>11.428571428571427</v>
          </cell>
          <cell r="J25">
            <v>8.7500000000000008E-2</v>
          </cell>
          <cell r="K25">
            <v>35000</v>
          </cell>
          <cell r="L25">
            <v>3062.5000000000005</v>
          </cell>
          <cell r="N25">
            <v>0.30625000000000002</v>
          </cell>
        </row>
        <row r="26">
          <cell r="A26">
            <v>6000</v>
          </cell>
          <cell r="B26">
            <v>3001</v>
          </cell>
          <cell r="E26" t="str">
            <v>c.</v>
          </cell>
          <cell r="F26" t="str">
            <v>Pembersihan</v>
          </cell>
          <cell r="G26" t="str">
            <v>Pekerja</v>
          </cell>
          <cell r="H26" t="str">
            <v>(Manusia)</v>
          </cell>
          <cell r="I26">
            <v>0.2857142857142857</v>
          </cell>
          <cell r="J26">
            <v>3.5</v>
          </cell>
          <cell r="K26">
            <v>20000</v>
          </cell>
          <cell r="L26">
            <v>70000</v>
          </cell>
          <cell r="M26">
            <v>73062.5</v>
          </cell>
          <cell r="N26">
            <v>7</v>
          </cell>
        </row>
        <row r="27">
          <cell r="B27">
            <v>3002</v>
          </cell>
          <cell r="G27" t="str">
            <v>Mandor</v>
          </cell>
          <cell r="H27" t="str">
            <v>(Manusia)</v>
          </cell>
          <cell r="I27">
            <v>11.428571428571427</v>
          </cell>
          <cell r="J27">
            <v>8.7500000000000008E-2</v>
          </cell>
          <cell r="K27">
            <v>35000</v>
          </cell>
          <cell r="L27">
            <v>3062.5000000000005</v>
          </cell>
          <cell r="N27">
            <v>0.30625000000000002</v>
          </cell>
        </row>
        <row r="28">
          <cell r="B28">
            <v>3003</v>
          </cell>
        </row>
        <row r="29">
          <cell r="C29" t="str">
            <v>Jumlah (2)</v>
          </cell>
          <cell r="L29">
            <v>791593.74999999988</v>
          </cell>
          <cell r="N29">
            <v>79.159374999999997</v>
          </cell>
        </row>
        <row r="30">
          <cell r="B30">
            <v>8</v>
          </cell>
        </row>
        <row r="31">
          <cell r="A31">
            <v>7000</v>
          </cell>
          <cell r="B31">
            <v>1001</v>
          </cell>
          <cell r="C31">
            <v>3</v>
          </cell>
          <cell r="D31" t="str">
            <v>Alang-alang/ padang rumput</v>
          </cell>
          <cell r="E31" t="str">
            <v>a.</v>
          </cell>
          <cell r="F31" t="str">
            <v>Penebasan</v>
          </cell>
          <cell r="G31" t="str">
            <v>Parang/ Pekerja</v>
          </cell>
          <cell r="H31" t="str">
            <v>(Manusia)</v>
          </cell>
          <cell r="I31">
            <v>5.3333333333333337E-2</v>
          </cell>
          <cell r="J31">
            <v>18.75</v>
          </cell>
          <cell r="K31">
            <v>20000</v>
          </cell>
          <cell r="L31">
            <v>375000</v>
          </cell>
          <cell r="M31">
            <v>379375</v>
          </cell>
          <cell r="N31">
            <v>37.5</v>
          </cell>
        </row>
        <row r="32">
          <cell r="B32">
            <v>1002</v>
          </cell>
          <cell r="D32" t="str">
            <v>(AA/ PR)</v>
          </cell>
          <cell r="G32" t="str">
            <v>Parang/ Mandor</v>
          </cell>
          <cell r="H32" t="str">
            <v>(Manusia)</v>
          </cell>
          <cell r="I32">
            <v>7.9999999999999982</v>
          </cell>
          <cell r="J32">
            <v>0.12500000000000003</v>
          </cell>
          <cell r="K32">
            <v>35000</v>
          </cell>
          <cell r="L32">
            <v>4375.0000000000009</v>
          </cell>
          <cell r="N32">
            <v>0.43750000000000011</v>
          </cell>
        </row>
        <row r="33">
          <cell r="A33">
            <v>8000</v>
          </cell>
          <cell r="B33">
            <v>2001</v>
          </cell>
          <cell r="E33" t="str">
            <v>b.</v>
          </cell>
          <cell r="F33" t="str">
            <v>Pembakaran</v>
          </cell>
          <cell r="G33" t="str">
            <v>Minyak Tanah</v>
          </cell>
          <cell r="I33">
            <v>15</v>
          </cell>
          <cell r="J33">
            <v>15</v>
          </cell>
          <cell r="K33">
            <v>1000</v>
          </cell>
          <cell r="L33">
            <v>15000</v>
          </cell>
          <cell r="M33">
            <v>88062.5</v>
          </cell>
          <cell r="N33">
            <v>1.5</v>
          </cell>
        </row>
        <row r="34">
          <cell r="B34">
            <v>2002</v>
          </cell>
          <cell r="G34" t="str">
            <v>Pekerja</v>
          </cell>
          <cell r="H34" t="str">
            <v>(Manusia)</v>
          </cell>
          <cell r="I34">
            <v>0.2857142857142857</v>
          </cell>
          <cell r="J34">
            <v>3.5</v>
          </cell>
          <cell r="K34">
            <v>20000</v>
          </cell>
          <cell r="L34">
            <v>70000</v>
          </cell>
          <cell r="N34">
            <v>7</v>
          </cell>
        </row>
        <row r="35">
          <cell r="B35">
            <v>2003</v>
          </cell>
          <cell r="G35" t="str">
            <v>Mandor</v>
          </cell>
          <cell r="H35" t="str">
            <v>(Manusia)</v>
          </cell>
          <cell r="I35">
            <v>11.428571428571427</v>
          </cell>
          <cell r="J35">
            <v>8.7500000000000008E-2</v>
          </cell>
          <cell r="K35">
            <v>35000</v>
          </cell>
          <cell r="L35">
            <v>3062.5000000000005</v>
          </cell>
          <cell r="N35">
            <v>0.30625000000000002</v>
          </cell>
        </row>
        <row r="36">
          <cell r="A36">
            <v>9000</v>
          </cell>
          <cell r="B36">
            <v>3001</v>
          </cell>
          <cell r="E36" t="str">
            <v>c.</v>
          </cell>
          <cell r="F36" t="str">
            <v>Pembersihan</v>
          </cell>
          <cell r="G36" t="str">
            <v>Pekerja</v>
          </cell>
          <cell r="H36" t="str">
            <v>(Manusia)</v>
          </cell>
          <cell r="I36">
            <v>0.2857142857142857</v>
          </cell>
          <cell r="J36">
            <v>3.5</v>
          </cell>
          <cell r="K36">
            <v>20000</v>
          </cell>
          <cell r="L36">
            <v>70000</v>
          </cell>
          <cell r="M36">
            <v>73062.5</v>
          </cell>
          <cell r="N36">
            <v>7</v>
          </cell>
        </row>
        <row r="37">
          <cell r="B37">
            <v>3002</v>
          </cell>
          <cell r="G37" t="str">
            <v>Mandor</v>
          </cell>
          <cell r="H37" t="str">
            <v>(Manusia)</v>
          </cell>
          <cell r="I37">
            <v>11.428571428571427</v>
          </cell>
          <cell r="J37">
            <v>8.7500000000000008E-2</v>
          </cell>
          <cell r="K37">
            <v>35000</v>
          </cell>
          <cell r="L37">
            <v>3062.5000000000005</v>
          </cell>
          <cell r="N37">
            <v>0.30625000000000002</v>
          </cell>
        </row>
        <row r="39">
          <cell r="C39" t="str">
            <v>Jumlah (3)</v>
          </cell>
          <cell r="L39">
            <v>540500</v>
          </cell>
          <cell r="N39">
            <v>54.05</v>
          </cell>
        </row>
        <row r="40">
          <cell r="B40">
            <v>9</v>
          </cell>
        </row>
        <row r="41">
          <cell r="A41">
            <v>10000</v>
          </cell>
          <cell r="B41">
            <v>1001</v>
          </cell>
          <cell r="C41">
            <v>4</v>
          </cell>
          <cell r="D41" t="str">
            <v>Semak Belukar Ringan</v>
          </cell>
          <cell r="E41" t="str">
            <v>a.</v>
          </cell>
          <cell r="F41" t="str">
            <v>Penebasan</v>
          </cell>
          <cell r="G41" t="str">
            <v>Parang/ Pekerja</v>
          </cell>
          <cell r="H41" t="str">
            <v>(Manusia)</v>
          </cell>
          <cell r="I41">
            <v>5.3333333333333337E-2</v>
          </cell>
          <cell r="J41">
            <v>18.75</v>
          </cell>
          <cell r="K41">
            <v>20000</v>
          </cell>
          <cell r="L41">
            <v>375000</v>
          </cell>
          <cell r="M41">
            <v>379375</v>
          </cell>
          <cell r="N41">
            <v>37.5</v>
          </cell>
        </row>
        <row r="42">
          <cell r="B42">
            <v>1002</v>
          </cell>
          <cell r="D42" t="str">
            <v>(SBR)</v>
          </cell>
          <cell r="G42" t="str">
            <v>Parang/ Mandor</v>
          </cell>
          <cell r="H42" t="str">
            <v>(Manusia)</v>
          </cell>
          <cell r="I42">
            <v>7.9999999999999982</v>
          </cell>
          <cell r="J42">
            <v>0.12500000000000003</v>
          </cell>
          <cell r="K42">
            <v>35000</v>
          </cell>
          <cell r="L42">
            <v>4375.0000000000009</v>
          </cell>
          <cell r="N42">
            <v>0.43750000000000011</v>
          </cell>
        </row>
        <row r="43">
          <cell r="A43">
            <v>11000</v>
          </cell>
          <cell r="B43">
            <v>2001</v>
          </cell>
          <cell r="E43" t="str">
            <v>b.</v>
          </cell>
          <cell r="F43" t="str">
            <v>Pengumpulan</v>
          </cell>
          <cell r="G43" t="str">
            <v>Pekerja</v>
          </cell>
          <cell r="H43" t="str">
            <v>(Manusia)</v>
          </cell>
          <cell r="I43">
            <v>0.08</v>
          </cell>
          <cell r="J43">
            <v>12.5</v>
          </cell>
          <cell r="K43">
            <v>20000</v>
          </cell>
          <cell r="L43">
            <v>250000</v>
          </cell>
          <cell r="M43">
            <v>254375</v>
          </cell>
          <cell r="N43">
            <v>25</v>
          </cell>
        </row>
        <row r="44">
          <cell r="B44">
            <v>2002</v>
          </cell>
          <cell r="G44" t="str">
            <v>Mandor</v>
          </cell>
          <cell r="H44" t="str">
            <v>(Manusia)</v>
          </cell>
          <cell r="I44">
            <v>7.9999999999999982</v>
          </cell>
          <cell r="J44">
            <v>0.12500000000000003</v>
          </cell>
          <cell r="K44">
            <v>35000</v>
          </cell>
          <cell r="L44">
            <v>4375.0000000000009</v>
          </cell>
          <cell r="N44">
            <v>0.43750000000000011</v>
          </cell>
        </row>
        <row r="45">
          <cell r="A45">
            <v>12000</v>
          </cell>
          <cell r="B45">
            <v>3001</v>
          </cell>
          <cell r="E45" t="str">
            <v>c.</v>
          </cell>
          <cell r="F45" t="str">
            <v>Pembakaran</v>
          </cell>
          <cell r="G45" t="str">
            <v>Minyak Tanah</v>
          </cell>
          <cell r="I45">
            <v>20</v>
          </cell>
          <cell r="J45">
            <v>20</v>
          </cell>
          <cell r="K45">
            <v>1000</v>
          </cell>
          <cell r="L45">
            <v>20000</v>
          </cell>
          <cell r="M45">
            <v>93062.5</v>
          </cell>
          <cell r="N45">
            <v>2</v>
          </cell>
        </row>
        <row r="46">
          <cell r="B46">
            <v>3002</v>
          </cell>
          <cell r="G46" t="str">
            <v>Pekerja</v>
          </cell>
          <cell r="H46" t="str">
            <v>(Manusia)</v>
          </cell>
          <cell r="I46">
            <v>0.2857142857142857</v>
          </cell>
          <cell r="J46">
            <v>3.5</v>
          </cell>
          <cell r="K46">
            <v>20000</v>
          </cell>
          <cell r="L46">
            <v>70000</v>
          </cell>
          <cell r="N46">
            <v>7</v>
          </cell>
        </row>
        <row r="47">
          <cell r="B47">
            <v>3003</v>
          </cell>
          <cell r="G47" t="str">
            <v>Mandor</v>
          </cell>
          <cell r="H47" t="str">
            <v>(Manusia)</v>
          </cell>
          <cell r="I47">
            <v>11.428571428571427</v>
          </cell>
          <cell r="J47">
            <v>8.7500000000000008E-2</v>
          </cell>
          <cell r="K47">
            <v>35000</v>
          </cell>
          <cell r="L47">
            <v>3062.5000000000005</v>
          </cell>
          <cell r="N47">
            <v>0.30625000000000002</v>
          </cell>
        </row>
        <row r="48">
          <cell r="A48">
            <v>13000</v>
          </cell>
          <cell r="B48">
            <v>4001</v>
          </cell>
          <cell r="E48" t="str">
            <v>d.</v>
          </cell>
          <cell r="F48" t="str">
            <v>Pembersihan</v>
          </cell>
          <cell r="G48" t="str">
            <v>Gerobak dorong</v>
          </cell>
          <cell r="I48">
            <v>1</v>
          </cell>
          <cell r="J48">
            <v>1</v>
          </cell>
          <cell r="K48">
            <v>15000</v>
          </cell>
          <cell r="L48">
            <v>15000</v>
          </cell>
          <cell r="M48">
            <v>131900.00000000003</v>
          </cell>
          <cell r="N48">
            <v>1.5</v>
          </cell>
        </row>
        <row r="49">
          <cell r="B49">
            <v>4002</v>
          </cell>
          <cell r="G49" t="str">
            <v>Pekerja</v>
          </cell>
          <cell r="H49" t="str">
            <v>(Manusia)</v>
          </cell>
          <cell r="I49">
            <v>0.17857142857142855</v>
          </cell>
          <cell r="J49">
            <v>5.6000000000000005</v>
          </cell>
          <cell r="K49">
            <v>20000</v>
          </cell>
          <cell r="L49">
            <v>112000.00000000001</v>
          </cell>
          <cell r="N49">
            <v>11.200000000000001</v>
          </cell>
        </row>
        <row r="50">
          <cell r="B50">
            <v>4003</v>
          </cell>
          <cell r="G50" t="str">
            <v>Mandor</v>
          </cell>
          <cell r="H50" t="str">
            <v>(Manusia)</v>
          </cell>
          <cell r="I50">
            <v>7.1428571428571406</v>
          </cell>
          <cell r="J50">
            <v>0.14000000000000004</v>
          </cell>
          <cell r="K50">
            <v>35000</v>
          </cell>
          <cell r="L50">
            <v>4900.0000000000018</v>
          </cell>
          <cell r="N50">
            <v>0.49000000000000016</v>
          </cell>
        </row>
        <row r="52">
          <cell r="C52" t="str">
            <v>Jumlah (4)</v>
          </cell>
          <cell r="L52">
            <v>858712.5</v>
          </cell>
          <cell r="N52">
            <v>85.871250000000003</v>
          </cell>
        </row>
        <row r="53">
          <cell r="B53">
            <v>8</v>
          </cell>
        </row>
        <row r="54">
          <cell r="A54">
            <v>14000</v>
          </cell>
          <cell r="B54">
            <v>1001</v>
          </cell>
          <cell r="C54">
            <v>5</v>
          </cell>
          <cell r="D54" t="str">
            <v>Semak Belukar Ringan Berawa</v>
          </cell>
          <cell r="E54" t="str">
            <v>a.</v>
          </cell>
          <cell r="F54" t="str">
            <v>Penebasan</v>
          </cell>
          <cell r="G54" t="str">
            <v>Parang/ Pekerja</v>
          </cell>
          <cell r="H54" t="str">
            <v>(Manusia)</v>
          </cell>
          <cell r="I54">
            <v>4.8000000000000001E-2</v>
          </cell>
          <cell r="J54">
            <v>20.833333333333332</v>
          </cell>
          <cell r="K54">
            <v>20000</v>
          </cell>
          <cell r="L54">
            <v>416666.66666666663</v>
          </cell>
          <cell r="M54">
            <v>421527.77777777775</v>
          </cell>
          <cell r="N54">
            <v>41.666666666666664</v>
          </cell>
        </row>
        <row r="55">
          <cell r="B55">
            <v>1002</v>
          </cell>
          <cell r="G55" t="str">
            <v>Parang/ Mandor</v>
          </cell>
          <cell r="H55" t="str">
            <v>(Manusia)</v>
          </cell>
          <cell r="I55">
            <v>7.1999999999999993</v>
          </cell>
          <cell r="J55">
            <v>0.1388888888888889</v>
          </cell>
          <cell r="K55">
            <v>35000</v>
          </cell>
          <cell r="L55">
            <v>4861.1111111111113</v>
          </cell>
          <cell r="N55">
            <v>0.4861111111111111</v>
          </cell>
        </row>
        <row r="56">
          <cell r="A56">
            <v>15000</v>
          </cell>
          <cell r="B56">
            <v>2001</v>
          </cell>
          <cell r="D56" t="str">
            <v>(SBRB)</v>
          </cell>
          <cell r="E56" t="str">
            <v>b.</v>
          </cell>
          <cell r="F56" t="str">
            <v>Pengumpulan</v>
          </cell>
          <cell r="G56" t="str">
            <v>Pekerja</v>
          </cell>
          <cell r="H56" t="str">
            <v>(Manusia)</v>
          </cell>
          <cell r="I56">
            <v>7.1999999999999995E-2</v>
          </cell>
          <cell r="J56">
            <v>13.888888888888889</v>
          </cell>
          <cell r="K56">
            <v>20000</v>
          </cell>
          <cell r="L56">
            <v>277777.77777777781</v>
          </cell>
          <cell r="M56">
            <v>282638.88888888893</v>
          </cell>
          <cell r="N56">
            <v>27.777777777777782</v>
          </cell>
        </row>
        <row r="57">
          <cell r="B57">
            <v>2002</v>
          </cell>
          <cell r="G57" t="str">
            <v>Mandor</v>
          </cell>
          <cell r="H57" t="str">
            <v>(Manusia)</v>
          </cell>
          <cell r="I57">
            <v>7.1999999999999993</v>
          </cell>
          <cell r="J57">
            <v>0.1388888888888889</v>
          </cell>
          <cell r="K57">
            <v>35000</v>
          </cell>
          <cell r="L57">
            <v>4861.1111111111113</v>
          </cell>
          <cell r="N57">
            <v>0.4861111111111111</v>
          </cell>
        </row>
        <row r="58">
          <cell r="A58">
            <v>16000</v>
          </cell>
          <cell r="B58">
            <v>3001</v>
          </cell>
          <cell r="E58" t="str">
            <v>c.</v>
          </cell>
          <cell r="F58" t="str">
            <v>Pembakaran</v>
          </cell>
          <cell r="G58" t="str">
            <v>Minyak Tanah</v>
          </cell>
          <cell r="I58">
            <v>20</v>
          </cell>
          <cell r="J58">
            <v>20</v>
          </cell>
          <cell r="K58">
            <v>1000</v>
          </cell>
          <cell r="L58">
            <v>20000</v>
          </cell>
          <cell r="M58">
            <v>93062.5</v>
          </cell>
          <cell r="N58">
            <v>2</v>
          </cell>
        </row>
        <row r="59">
          <cell r="B59">
            <v>3002</v>
          </cell>
          <cell r="G59" t="str">
            <v>Pekerja</v>
          </cell>
          <cell r="H59" t="str">
            <v>(Manusia)</v>
          </cell>
          <cell r="I59">
            <v>0.2857142857142857</v>
          </cell>
          <cell r="J59">
            <v>3.5</v>
          </cell>
          <cell r="K59">
            <v>20000</v>
          </cell>
          <cell r="L59">
            <v>70000</v>
          </cell>
          <cell r="N59">
            <v>7</v>
          </cell>
        </row>
        <row r="60">
          <cell r="B60">
            <v>3003</v>
          </cell>
          <cell r="G60" t="str">
            <v>Mandor</v>
          </cell>
          <cell r="H60" t="str">
            <v>(Manusia)</v>
          </cell>
          <cell r="I60">
            <v>11.428571428571427</v>
          </cell>
          <cell r="J60">
            <v>8.7500000000000008E-2</v>
          </cell>
          <cell r="K60">
            <v>35000</v>
          </cell>
          <cell r="L60">
            <v>3062.5000000000005</v>
          </cell>
          <cell r="N60">
            <v>0.30625000000000002</v>
          </cell>
        </row>
        <row r="61">
          <cell r="A61">
            <v>17000</v>
          </cell>
          <cell r="B61">
            <v>4001</v>
          </cell>
          <cell r="E61" t="str">
            <v>d.</v>
          </cell>
          <cell r="F61" t="str">
            <v>Pembersihan</v>
          </cell>
          <cell r="G61" t="str">
            <v>Gerobak dorong</v>
          </cell>
          <cell r="I61">
            <v>1</v>
          </cell>
          <cell r="J61">
            <v>1</v>
          </cell>
          <cell r="K61">
            <v>15000</v>
          </cell>
          <cell r="L61">
            <v>15000</v>
          </cell>
          <cell r="M61">
            <v>131900.00000000003</v>
          </cell>
          <cell r="N61">
            <v>1.5</v>
          </cell>
        </row>
        <row r="62">
          <cell r="B62">
            <v>4002</v>
          </cell>
          <cell r="G62" t="str">
            <v>Pekerja</v>
          </cell>
          <cell r="H62" t="str">
            <v>(Manusia)</v>
          </cell>
          <cell r="I62">
            <v>0.17857142857142855</v>
          </cell>
          <cell r="J62">
            <v>5.6000000000000005</v>
          </cell>
          <cell r="K62">
            <v>20000</v>
          </cell>
          <cell r="L62">
            <v>112000.00000000001</v>
          </cell>
          <cell r="N62">
            <v>11.200000000000001</v>
          </cell>
        </row>
        <row r="63">
          <cell r="B63">
            <v>4003</v>
          </cell>
          <cell r="G63" t="str">
            <v>Mandor</v>
          </cell>
          <cell r="H63" t="str">
            <v>(Manusia)</v>
          </cell>
          <cell r="I63">
            <v>7.1428571428571406</v>
          </cell>
          <cell r="J63">
            <v>0.14000000000000004</v>
          </cell>
          <cell r="K63">
            <v>35000</v>
          </cell>
          <cell r="L63">
            <v>4900.0000000000018</v>
          </cell>
          <cell r="N63">
            <v>0.49000000000000016</v>
          </cell>
        </row>
        <row r="65">
          <cell r="C65" t="str">
            <v>Jumlah (5)</v>
          </cell>
          <cell r="L65">
            <v>929129.16666666663</v>
          </cell>
          <cell r="N65">
            <v>92.912916666666675</v>
          </cell>
        </row>
        <row r="66">
          <cell r="B66">
            <v>9</v>
          </cell>
        </row>
        <row r="67">
          <cell r="A67">
            <v>18000</v>
          </cell>
          <cell r="B67">
            <v>1001</v>
          </cell>
          <cell r="C67">
            <v>6</v>
          </cell>
          <cell r="D67" t="str">
            <v>Semak Belukar Berat</v>
          </cell>
          <cell r="E67" t="str">
            <v>a.</v>
          </cell>
          <cell r="F67" t="str">
            <v>Penebasan</v>
          </cell>
          <cell r="G67" t="str">
            <v>Bulldozer D65</v>
          </cell>
          <cell r="H67" t="str">
            <v>E / 12</v>
          </cell>
          <cell r="I67">
            <v>1.0714285714285714</v>
          </cell>
          <cell r="J67">
            <v>0.93333333333333335</v>
          </cell>
          <cell r="K67">
            <v>335455</v>
          </cell>
          <cell r="L67">
            <v>313091.33333333331</v>
          </cell>
          <cell r="M67">
            <v>313091.33333333331</v>
          </cell>
          <cell r="N67">
            <v>31.309133333333332</v>
          </cell>
        </row>
        <row r="68">
          <cell r="A68">
            <v>19000</v>
          </cell>
          <cell r="B68">
            <v>2001</v>
          </cell>
          <cell r="D68" t="str">
            <v>(SBB)</v>
          </cell>
          <cell r="E68" t="str">
            <v>b.</v>
          </cell>
          <cell r="F68" t="str">
            <v>Penumbangan, penebangan dan pencabutan tunggul akar</v>
          </cell>
          <cell r="G68" t="str">
            <v>Bulldozer D65</v>
          </cell>
          <cell r="H68" t="str">
            <v>E / 12</v>
          </cell>
          <cell r="I68">
            <v>1.0714285714285714</v>
          </cell>
          <cell r="J68">
            <v>0.93333333333333335</v>
          </cell>
          <cell r="K68">
            <v>335455</v>
          </cell>
          <cell r="L68">
            <v>313091.33333333331</v>
          </cell>
          <cell r="M68">
            <v>313091.33333333331</v>
          </cell>
          <cell r="N68">
            <v>31.309133333333332</v>
          </cell>
        </row>
        <row r="69">
          <cell r="L69">
            <v>0</v>
          </cell>
          <cell r="N69">
            <v>0</v>
          </cell>
        </row>
        <row r="70">
          <cell r="L70">
            <v>0</v>
          </cell>
          <cell r="N70">
            <v>0</v>
          </cell>
        </row>
        <row r="71">
          <cell r="A71">
            <v>20000</v>
          </cell>
          <cell r="B71">
            <v>3001</v>
          </cell>
          <cell r="E71" t="str">
            <v>c.</v>
          </cell>
          <cell r="F71" t="str">
            <v>Pemotongan</v>
          </cell>
          <cell r="G71" t="str">
            <v>Gergaji mesin</v>
          </cell>
          <cell r="H71" t="str">
            <v>(Chain saw)</v>
          </cell>
          <cell r="I71">
            <v>8.7499999999999994E-2</v>
          </cell>
          <cell r="J71">
            <v>11.428571428571429</v>
          </cell>
          <cell r="K71">
            <v>8535</v>
          </cell>
          <cell r="L71">
            <v>97542.857142857145</v>
          </cell>
          <cell r="M71">
            <v>97542.857142857145</v>
          </cell>
          <cell r="N71">
            <v>9.7542857142857144</v>
          </cell>
        </row>
        <row r="72">
          <cell r="A72">
            <v>21000</v>
          </cell>
          <cell r="B72">
            <v>4001</v>
          </cell>
          <cell r="E72" t="str">
            <v>d.</v>
          </cell>
          <cell r="F72" t="str">
            <v>Pengumpulan</v>
          </cell>
          <cell r="G72" t="str">
            <v>Bulldozer D65</v>
          </cell>
          <cell r="H72" t="str">
            <v>(Manusia)</v>
          </cell>
          <cell r="I72">
            <v>1.2</v>
          </cell>
          <cell r="J72">
            <v>0.83333333333333337</v>
          </cell>
          <cell r="K72">
            <v>335455</v>
          </cell>
          <cell r="L72">
            <v>279545.83333333337</v>
          </cell>
          <cell r="M72">
            <v>279545.83333333337</v>
          </cell>
          <cell r="N72">
            <v>27.954583333333336</v>
          </cell>
        </row>
        <row r="73">
          <cell r="A73">
            <v>22000</v>
          </cell>
          <cell r="B73">
            <v>5001</v>
          </cell>
          <cell r="E73" t="str">
            <v>e.</v>
          </cell>
          <cell r="F73" t="str">
            <v>Pembakaran</v>
          </cell>
          <cell r="G73" t="str">
            <v>Minyak Tanah</v>
          </cell>
          <cell r="I73">
            <v>20</v>
          </cell>
          <cell r="J73">
            <v>20</v>
          </cell>
          <cell r="K73">
            <v>1000</v>
          </cell>
          <cell r="L73">
            <v>20000</v>
          </cell>
          <cell r="M73">
            <v>93062.5</v>
          </cell>
          <cell r="N73">
            <v>2</v>
          </cell>
        </row>
        <row r="74">
          <cell r="B74">
            <v>5002</v>
          </cell>
          <cell r="G74" t="str">
            <v>Pekerja</v>
          </cell>
          <cell r="H74" t="str">
            <v>(Manusia)</v>
          </cell>
          <cell r="I74">
            <v>0.2857142857142857</v>
          </cell>
          <cell r="J74">
            <v>3.5</v>
          </cell>
          <cell r="K74">
            <v>20000</v>
          </cell>
          <cell r="L74">
            <v>70000</v>
          </cell>
          <cell r="N74">
            <v>7</v>
          </cell>
        </row>
        <row r="75">
          <cell r="B75">
            <v>5003</v>
          </cell>
          <cell r="G75" t="str">
            <v>Mandor</v>
          </cell>
          <cell r="H75" t="str">
            <v>(Manusia)</v>
          </cell>
          <cell r="I75">
            <v>11.428571428571427</v>
          </cell>
          <cell r="J75">
            <v>8.7500000000000008E-2</v>
          </cell>
          <cell r="K75">
            <v>35000</v>
          </cell>
          <cell r="L75">
            <v>3062.5000000000005</v>
          </cell>
          <cell r="N75">
            <v>0.30625000000000002</v>
          </cell>
        </row>
        <row r="76">
          <cell r="A76">
            <v>23000</v>
          </cell>
          <cell r="B76">
            <v>6001</v>
          </cell>
          <cell r="E76" t="str">
            <v>f.</v>
          </cell>
          <cell r="F76" t="str">
            <v>Pembersihan</v>
          </cell>
          <cell r="G76" t="str">
            <v>Gerobak dorong</v>
          </cell>
          <cell r="I76">
            <v>1</v>
          </cell>
          <cell r="J76">
            <v>1</v>
          </cell>
          <cell r="K76">
            <v>16110</v>
          </cell>
          <cell r="L76">
            <v>16110</v>
          </cell>
          <cell r="M76">
            <v>235297.5</v>
          </cell>
          <cell r="N76">
            <v>1.611</v>
          </cell>
        </row>
        <row r="77">
          <cell r="B77">
            <v>6002</v>
          </cell>
          <cell r="G77" t="str">
            <v>Pekerja</v>
          </cell>
          <cell r="H77" t="str">
            <v>(Manusia)</v>
          </cell>
          <cell r="I77">
            <v>9.5238095238095233E-2</v>
          </cell>
          <cell r="J77">
            <v>10.5</v>
          </cell>
          <cell r="K77">
            <v>20000</v>
          </cell>
          <cell r="L77">
            <v>210000</v>
          </cell>
          <cell r="N77">
            <v>21</v>
          </cell>
        </row>
        <row r="78">
          <cell r="B78">
            <v>6003</v>
          </cell>
          <cell r="G78" t="str">
            <v>Mandor</v>
          </cell>
          <cell r="H78" t="str">
            <v>(Manusia)</v>
          </cell>
          <cell r="I78">
            <v>3.8095238095238093</v>
          </cell>
          <cell r="J78">
            <v>0.26250000000000001</v>
          </cell>
          <cell r="K78">
            <v>35000</v>
          </cell>
          <cell r="L78">
            <v>9187.5</v>
          </cell>
          <cell r="N78">
            <v>0.91874999999999996</v>
          </cell>
        </row>
        <row r="80">
          <cell r="C80" t="str">
            <v>Jumlah (6)</v>
          </cell>
          <cell r="L80">
            <v>1331631.3571428573</v>
          </cell>
          <cell r="N80">
            <v>133.16313571428572</v>
          </cell>
        </row>
        <row r="81">
          <cell r="B81">
            <v>8</v>
          </cell>
        </row>
        <row r="82">
          <cell r="A82">
            <v>24000</v>
          </cell>
          <cell r="B82">
            <v>1001</v>
          </cell>
          <cell r="C82">
            <v>7</v>
          </cell>
          <cell r="D82" t="str">
            <v>Semak Belukar Berat Berawa</v>
          </cell>
          <cell r="E82" t="str">
            <v>a.</v>
          </cell>
          <cell r="F82" t="str">
            <v>Penebasan</v>
          </cell>
          <cell r="G82" t="str">
            <v>Bulldozer D65</v>
          </cell>
          <cell r="H82" t="str">
            <v>E / 12</v>
          </cell>
          <cell r="I82">
            <v>1.0714285714285714</v>
          </cell>
          <cell r="J82">
            <v>0.93333333333333335</v>
          </cell>
          <cell r="K82">
            <v>335455</v>
          </cell>
          <cell r="L82">
            <v>313091.33333333331</v>
          </cell>
          <cell r="M82">
            <v>313091.33333333331</v>
          </cell>
          <cell r="N82">
            <v>31.309133333333332</v>
          </cell>
        </row>
        <row r="83">
          <cell r="A83">
            <v>25000</v>
          </cell>
          <cell r="B83">
            <v>2001</v>
          </cell>
          <cell r="E83" t="str">
            <v>b.</v>
          </cell>
          <cell r="F83" t="str">
            <v>Penumbangan, penebangan dan pencabutan tunggul akar</v>
          </cell>
          <cell r="G83" t="str">
            <v>Bulldozer D65</v>
          </cell>
          <cell r="H83" t="str">
            <v>E / 12</v>
          </cell>
          <cell r="I83">
            <v>1.0714285714285714</v>
          </cell>
          <cell r="J83">
            <v>0.93333333333333335</v>
          </cell>
          <cell r="K83">
            <v>335455</v>
          </cell>
          <cell r="L83">
            <v>313091.33333333331</v>
          </cell>
          <cell r="M83">
            <v>313091.33333333331</v>
          </cell>
          <cell r="N83">
            <v>31.309133333333332</v>
          </cell>
        </row>
        <row r="84">
          <cell r="D84" t="str">
            <v>(SBBB)</v>
          </cell>
          <cell r="L84">
            <v>0</v>
          </cell>
          <cell r="N84">
            <v>0</v>
          </cell>
        </row>
        <row r="85">
          <cell r="L85">
            <v>0</v>
          </cell>
          <cell r="N85">
            <v>0</v>
          </cell>
        </row>
        <row r="86">
          <cell r="A86">
            <v>26000</v>
          </cell>
          <cell r="B86">
            <v>3001</v>
          </cell>
          <cell r="E86" t="str">
            <v>c.</v>
          </cell>
          <cell r="F86" t="str">
            <v>Pemotongan</v>
          </cell>
          <cell r="G86" t="str">
            <v>Gergaji mesin</v>
          </cell>
          <cell r="H86" t="str">
            <v>(Chain saw)</v>
          </cell>
          <cell r="I86">
            <v>8.1249999999999989E-2</v>
          </cell>
          <cell r="J86">
            <v>12.307692307692308</v>
          </cell>
          <cell r="K86">
            <v>8535</v>
          </cell>
          <cell r="L86">
            <v>105046.15384615386</v>
          </cell>
          <cell r="M86">
            <v>105046.15384615386</v>
          </cell>
          <cell r="N86">
            <v>10.504615384615386</v>
          </cell>
        </row>
        <row r="87">
          <cell r="A87">
            <v>27000</v>
          </cell>
          <cell r="B87">
            <v>4001</v>
          </cell>
          <cell r="E87" t="str">
            <v>d.</v>
          </cell>
          <cell r="F87" t="str">
            <v>Pengumpulan</v>
          </cell>
          <cell r="G87" t="str">
            <v>Bulldozer D65</v>
          </cell>
          <cell r="H87" t="str">
            <v>(Manusia)</v>
          </cell>
          <cell r="I87">
            <v>1.1142857142857143</v>
          </cell>
          <cell r="J87">
            <v>0.89743589743589736</v>
          </cell>
          <cell r="K87">
            <v>335455</v>
          </cell>
          <cell r="L87">
            <v>301049.35897435894</v>
          </cell>
          <cell r="M87">
            <v>301049.35897435894</v>
          </cell>
          <cell r="N87">
            <v>30.104935897435894</v>
          </cell>
        </row>
        <row r="88">
          <cell r="A88">
            <v>28000</v>
          </cell>
          <cell r="B88">
            <v>5001</v>
          </cell>
          <cell r="E88" t="str">
            <v>e.</v>
          </cell>
          <cell r="F88" t="str">
            <v>Pembakaran</v>
          </cell>
          <cell r="G88" t="str">
            <v>Minyak Tanah</v>
          </cell>
          <cell r="I88">
            <v>20</v>
          </cell>
          <cell r="J88">
            <v>20</v>
          </cell>
          <cell r="K88">
            <v>1000</v>
          </cell>
          <cell r="L88">
            <v>20000</v>
          </cell>
          <cell r="M88">
            <v>166125</v>
          </cell>
          <cell r="N88">
            <v>2</v>
          </cell>
        </row>
        <row r="89">
          <cell r="B89">
            <v>5002</v>
          </cell>
          <cell r="G89" t="str">
            <v>Pekerja</v>
          </cell>
          <cell r="H89" t="str">
            <v>(Manusia)</v>
          </cell>
          <cell r="I89">
            <v>0.14285714285714285</v>
          </cell>
          <cell r="J89">
            <v>7</v>
          </cell>
          <cell r="K89">
            <v>20000</v>
          </cell>
          <cell r="L89">
            <v>140000</v>
          </cell>
          <cell r="N89">
            <v>14</v>
          </cell>
        </row>
        <row r="90">
          <cell r="B90">
            <v>5003</v>
          </cell>
          <cell r="G90" t="str">
            <v>Mandor</v>
          </cell>
          <cell r="H90" t="str">
            <v>(Manusia)</v>
          </cell>
          <cell r="I90">
            <v>5.7142857142857135</v>
          </cell>
          <cell r="J90">
            <v>0.17500000000000002</v>
          </cell>
          <cell r="K90">
            <v>35000</v>
          </cell>
          <cell r="L90">
            <v>6125.0000000000009</v>
          </cell>
          <cell r="N90">
            <v>0.61250000000000004</v>
          </cell>
        </row>
        <row r="91">
          <cell r="A91">
            <v>29000</v>
          </cell>
          <cell r="B91">
            <v>6001</v>
          </cell>
          <cell r="E91" t="str">
            <v>f.</v>
          </cell>
          <cell r="F91" t="str">
            <v>Pembersihan</v>
          </cell>
          <cell r="G91" t="str">
            <v>Gerobak dorong</v>
          </cell>
          <cell r="I91">
            <v>1</v>
          </cell>
          <cell r="J91">
            <v>1</v>
          </cell>
          <cell r="K91">
            <v>16110</v>
          </cell>
          <cell r="L91">
            <v>16110</v>
          </cell>
          <cell r="M91">
            <v>235297.5</v>
          </cell>
          <cell r="N91">
            <v>1.611</v>
          </cell>
        </row>
        <row r="92">
          <cell r="B92">
            <v>6002</v>
          </cell>
          <cell r="G92" t="str">
            <v>Pekerja</v>
          </cell>
          <cell r="H92" t="str">
            <v>(Manusia)</v>
          </cell>
          <cell r="I92">
            <v>9.5238095238095233E-2</v>
          </cell>
          <cell r="J92">
            <v>10.5</v>
          </cell>
          <cell r="K92">
            <v>20000</v>
          </cell>
          <cell r="L92">
            <v>210000</v>
          </cell>
          <cell r="N92">
            <v>21</v>
          </cell>
        </row>
        <row r="93">
          <cell r="B93">
            <v>6003</v>
          </cell>
          <cell r="G93" t="str">
            <v>Mandor</v>
          </cell>
          <cell r="H93" t="str">
            <v>(Manusia)</v>
          </cell>
          <cell r="I93">
            <v>3.8095238095238093</v>
          </cell>
          <cell r="J93">
            <v>0.26250000000000001</v>
          </cell>
          <cell r="K93">
            <v>35000</v>
          </cell>
          <cell r="L93">
            <v>9187.5</v>
          </cell>
          <cell r="N93">
            <v>0.91874999999999996</v>
          </cell>
        </row>
        <row r="95">
          <cell r="C95" t="str">
            <v>Jumlah (7)</v>
          </cell>
          <cell r="L95">
            <v>1433700.6794871795</v>
          </cell>
          <cell r="N95">
            <v>143.37006794871795</v>
          </cell>
        </row>
        <row r="96">
          <cell r="B96">
            <v>8</v>
          </cell>
        </row>
        <row r="97">
          <cell r="A97">
            <v>30000</v>
          </cell>
          <cell r="B97">
            <v>1001</v>
          </cell>
          <cell r="C97">
            <v>8</v>
          </cell>
          <cell r="D97" t="str">
            <v>Bekas Tebangan</v>
          </cell>
          <cell r="E97" t="str">
            <v>a.</v>
          </cell>
          <cell r="F97" t="str">
            <v>Penebasan</v>
          </cell>
          <cell r="G97" t="str">
            <v>Bulldozer D65</v>
          </cell>
          <cell r="H97" t="str">
            <v>E / 12</v>
          </cell>
          <cell r="I97">
            <v>0.82417582417582413</v>
          </cell>
          <cell r="J97">
            <v>1.2133333333333334</v>
          </cell>
          <cell r="K97">
            <v>335455</v>
          </cell>
          <cell r="L97">
            <v>407018.73333333334</v>
          </cell>
          <cell r="M97">
            <v>407018.73333333334</v>
          </cell>
          <cell r="N97">
            <v>40.701873333333332</v>
          </cell>
        </row>
        <row r="98">
          <cell r="A98">
            <v>31000</v>
          </cell>
          <cell r="B98">
            <v>2001</v>
          </cell>
          <cell r="E98" t="str">
            <v>b.</v>
          </cell>
          <cell r="F98" t="str">
            <v>Pencabutan tunggul dan akar</v>
          </cell>
          <cell r="G98" t="str">
            <v>Bulldozer D65</v>
          </cell>
          <cell r="H98" t="str">
            <v>E / 12</v>
          </cell>
          <cell r="I98">
            <v>1.0302197802197801</v>
          </cell>
          <cell r="J98">
            <v>0.97066666666666668</v>
          </cell>
          <cell r="K98">
            <v>335455</v>
          </cell>
          <cell r="L98">
            <v>325614.98666666669</v>
          </cell>
          <cell r="M98">
            <v>325614.98666666669</v>
          </cell>
          <cell r="N98">
            <v>32.561498666666672</v>
          </cell>
        </row>
        <row r="99">
          <cell r="D99" t="str">
            <v>(TB)</v>
          </cell>
          <cell r="L99">
            <v>0</v>
          </cell>
          <cell r="N99">
            <v>0</v>
          </cell>
        </row>
        <row r="100">
          <cell r="A100">
            <v>32000</v>
          </cell>
          <cell r="B100">
            <v>3001</v>
          </cell>
          <cell r="E100" t="str">
            <v>d.</v>
          </cell>
          <cell r="F100" t="str">
            <v>Pengumpulan</v>
          </cell>
          <cell r="G100" t="str">
            <v>Bulldozer D65</v>
          </cell>
          <cell r="H100" t="str">
            <v>E / 12</v>
          </cell>
          <cell r="I100">
            <v>0.84</v>
          </cell>
          <cell r="J100">
            <v>1.1904761904761905</v>
          </cell>
          <cell r="K100">
            <v>335455</v>
          </cell>
          <cell r="L100">
            <v>399351.19047619047</v>
          </cell>
          <cell r="M100">
            <v>399351.19047619047</v>
          </cell>
          <cell r="N100">
            <v>39.935119047619047</v>
          </cell>
        </row>
        <row r="101">
          <cell r="A101">
            <v>33000</v>
          </cell>
          <cell r="B101">
            <v>4001</v>
          </cell>
          <cell r="E101" t="str">
            <v>e.</v>
          </cell>
          <cell r="F101" t="str">
            <v>Pembakaran</v>
          </cell>
          <cell r="G101" t="str">
            <v>Minyak Tanah</v>
          </cell>
          <cell r="I101">
            <v>20</v>
          </cell>
          <cell r="J101">
            <v>20</v>
          </cell>
          <cell r="K101">
            <v>1000</v>
          </cell>
          <cell r="L101">
            <v>20000</v>
          </cell>
          <cell r="M101">
            <v>166125</v>
          </cell>
          <cell r="N101">
            <v>2</v>
          </cell>
        </row>
        <row r="102">
          <cell r="B102">
            <v>4002</v>
          </cell>
          <cell r="G102" t="str">
            <v>Pekerja</v>
          </cell>
          <cell r="H102" t="str">
            <v>(Manusia)</v>
          </cell>
          <cell r="I102">
            <v>0.14285714285714285</v>
          </cell>
          <cell r="J102">
            <v>7</v>
          </cell>
          <cell r="K102">
            <v>20000</v>
          </cell>
          <cell r="L102">
            <v>140000</v>
          </cell>
          <cell r="N102">
            <v>14</v>
          </cell>
        </row>
        <row r="103">
          <cell r="B103">
            <v>4003</v>
          </cell>
          <cell r="G103" t="str">
            <v>Mandor</v>
          </cell>
          <cell r="H103" t="str">
            <v>(Manusia)</v>
          </cell>
          <cell r="I103">
            <v>5.7142857142857135</v>
          </cell>
          <cell r="J103">
            <v>0.17500000000000002</v>
          </cell>
          <cell r="K103">
            <v>35000</v>
          </cell>
          <cell r="L103">
            <v>6125.0000000000009</v>
          </cell>
          <cell r="N103">
            <v>0.61250000000000004</v>
          </cell>
        </row>
        <row r="104">
          <cell r="A104">
            <v>34000</v>
          </cell>
          <cell r="B104">
            <v>5001</v>
          </cell>
          <cell r="E104" t="str">
            <v>f.</v>
          </cell>
          <cell r="F104" t="str">
            <v>Pembersihan</v>
          </cell>
          <cell r="G104" t="str">
            <v>Gerobak dorong</v>
          </cell>
          <cell r="I104">
            <v>1</v>
          </cell>
          <cell r="J104">
            <v>1</v>
          </cell>
          <cell r="K104">
            <v>16110</v>
          </cell>
          <cell r="L104">
            <v>16110</v>
          </cell>
          <cell r="M104">
            <v>235297.5</v>
          </cell>
          <cell r="N104">
            <v>1.611</v>
          </cell>
        </row>
        <row r="105">
          <cell r="B105">
            <v>5002</v>
          </cell>
          <cell r="G105" t="str">
            <v>Pekerja</v>
          </cell>
          <cell r="H105" t="str">
            <v>(Manusia)</v>
          </cell>
          <cell r="I105">
            <v>9.5238095238095233E-2</v>
          </cell>
          <cell r="J105">
            <v>10.5</v>
          </cell>
          <cell r="K105">
            <v>20000</v>
          </cell>
          <cell r="L105">
            <v>210000</v>
          </cell>
          <cell r="N105">
            <v>21</v>
          </cell>
        </row>
        <row r="106">
          <cell r="B106">
            <v>5003</v>
          </cell>
          <cell r="G106" t="str">
            <v>Mandor</v>
          </cell>
          <cell r="H106" t="str">
            <v>(Manusia)</v>
          </cell>
          <cell r="I106">
            <v>3.8095238095238093</v>
          </cell>
          <cell r="J106">
            <v>0.26250000000000001</v>
          </cell>
          <cell r="K106">
            <v>35000</v>
          </cell>
          <cell r="L106">
            <v>9187.5</v>
          </cell>
          <cell r="N106">
            <v>0.91874999999999996</v>
          </cell>
        </row>
        <row r="108">
          <cell r="C108" t="str">
            <v>Jumlah (8)</v>
          </cell>
          <cell r="L108">
            <v>1533407.4104761905</v>
          </cell>
          <cell r="N108">
            <v>153.34074104761905</v>
          </cell>
        </row>
        <row r="109">
          <cell r="B109">
            <v>13</v>
          </cell>
        </row>
        <row r="110">
          <cell r="A110">
            <v>35000</v>
          </cell>
          <cell r="B110">
            <v>1001</v>
          </cell>
          <cell r="C110">
            <v>9</v>
          </cell>
          <cell r="D110" t="str">
            <v>Kebun Campuran</v>
          </cell>
          <cell r="E110" t="str">
            <v>a.</v>
          </cell>
          <cell r="F110" t="str">
            <v>Penumbangan, penebangan dan pencabutan tunggul akar</v>
          </cell>
          <cell r="G110" t="str">
            <v>Bulldozer D65</v>
          </cell>
          <cell r="H110" t="str">
            <v>E / 12</v>
          </cell>
          <cell r="I110">
            <v>0.71999999999999986</v>
          </cell>
          <cell r="J110">
            <v>1.3888888888888891</v>
          </cell>
          <cell r="K110">
            <v>335455</v>
          </cell>
          <cell r="L110">
            <v>465909.72222222231</v>
          </cell>
          <cell r="M110">
            <v>465909.72222222231</v>
          </cell>
          <cell r="N110">
            <v>46.590972222222227</v>
          </cell>
        </row>
        <row r="111">
          <cell r="D111" t="str">
            <v>(KC)</v>
          </cell>
          <cell r="K111">
            <v>0</v>
          </cell>
          <cell r="L111">
            <v>0</v>
          </cell>
          <cell r="N111">
            <v>0</v>
          </cell>
        </row>
        <row r="112">
          <cell r="K112">
            <v>0</v>
          </cell>
          <cell r="L112">
            <v>0</v>
          </cell>
          <cell r="N112">
            <v>0</v>
          </cell>
        </row>
        <row r="113">
          <cell r="A113">
            <v>36000</v>
          </cell>
          <cell r="B113">
            <v>2001</v>
          </cell>
          <cell r="E113" t="str">
            <v>b.</v>
          </cell>
          <cell r="F113" t="str">
            <v>Pemotongan</v>
          </cell>
          <cell r="G113" t="str">
            <v>Gergaji mesin</v>
          </cell>
          <cell r="H113" t="str">
            <v>(Chain saw)</v>
          </cell>
          <cell r="I113">
            <v>9.9000000000000005E-2</v>
          </cell>
          <cell r="J113">
            <v>10.1010101010101</v>
          </cell>
          <cell r="K113">
            <v>8535</v>
          </cell>
          <cell r="L113">
            <v>86212.121212121201</v>
          </cell>
          <cell r="M113">
            <v>86212.121212121201</v>
          </cell>
          <cell r="N113">
            <v>8.6212121212121193</v>
          </cell>
        </row>
        <row r="114">
          <cell r="A114">
            <v>37000</v>
          </cell>
          <cell r="B114">
            <v>3001</v>
          </cell>
          <cell r="E114" t="str">
            <v>c.</v>
          </cell>
          <cell r="F114" t="str">
            <v>Pengumpulan</v>
          </cell>
          <cell r="G114" t="str">
            <v>Bulldozer D65</v>
          </cell>
          <cell r="H114" t="str">
            <v>(Manusia)</v>
          </cell>
          <cell r="I114">
            <v>0.64615384615384608</v>
          </cell>
          <cell r="J114">
            <v>1.5476190476190477</v>
          </cell>
          <cell r="K114">
            <v>335455</v>
          </cell>
          <cell r="L114">
            <v>519156.54761904763</v>
          </cell>
          <cell r="M114">
            <v>519156.54761904763</v>
          </cell>
          <cell r="N114">
            <v>51.915654761904761</v>
          </cell>
        </row>
        <row r="115">
          <cell r="A115">
            <v>38000</v>
          </cell>
          <cell r="B115">
            <v>4001</v>
          </cell>
          <cell r="E115" t="str">
            <v>d.</v>
          </cell>
          <cell r="F115" t="str">
            <v>Pembakaran</v>
          </cell>
          <cell r="G115" t="str">
            <v>Minyak Tanah</v>
          </cell>
          <cell r="I115">
            <v>20</v>
          </cell>
          <cell r="J115">
            <v>20</v>
          </cell>
          <cell r="K115">
            <v>1000</v>
          </cell>
          <cell r="L115">
            <v>20000</v>
          </cell>
          <cell r="M115">
            <v>166125</v>
          </cell>
          <cell r="N115">
            <v>2</v>
          </cell>
        </row>
        <row r="116">
          <cell r="B116">
            <v>4002</v>
          </cell>
          <cell r="G116" t="str">
            <v>Pekerja</v>
          </cell>
          <cell r="H116" t="str">
            <v>(Manusia)</v>
          </cell>
          <cell r="I116">
            <v>0.14285714285714285</v>
          </cell>
          <cell r="J116">
            <v>7</v>
          </cell>
          <cell r="K116">
            <v>20000</v>
          </cell>
          <cell r="L116">
            <v>140000</v>
          </cell>
          <cell r="N116">
            <v>14</v>
          </cell>
        </row>
        <row r="117">
          <cell r="B117">
            <v>4003</v>
          </cell>
          <cell r="G117" t="str">
            <v>Mandor</v>
          </cell>
          <cell r="H117" t="str">
            <v>(Manusia)</v>
          </cell>
          <cell r="I117">
            <v>5.7142857142857135</v>
          </cell>
          <cell r="J117">
            <v>0.17500000000000002</v>
          </cell>
          <cell r="K117">
            <v>35000</v>
          </cell>
          <cell r="L117">
            <v>6125.0000000000009</v>
          </cell>
          <cell r="N117">
            <v>0.61250000000000004</v>
          </cell>
        </row>
        <row r="118">
          <cell r="A118">
            <v>39000</v>
          </cell>
          <cell r="B118">
            <v>5001</v>
          </cell>
          <cell r="E118" t="str">
            <v>e.</v>
          </cell>
          <cell r="F118" t="str">
            <v>Pembersihan</v>
          </cell>
          <cell r="G118" t="str">
            <v>Gerobak dorong</v>
          </cell>
          <cell r="I118">
            <v>1</v>
          </cell>
          <cell r="J118">
            <v>1</v>
          </cell>
          <cell r="K118">
            <v>16110</v>
          </cell>
          <cell r="L118">
            <v>16110</v>
          </cell>
          <cell r="M118">
            <v>264522.5</v>
          </cell>
          <cell r="N118">
            <v>1.611</v>
          </cell>
        </row>
        <row r="119">
          <cell r="B119">
            <v>5002</v>
          </cell>
          <cell r="G119" t="str">
            <v>Pekerja</v>
          </cell>
          <cell r="H119" t="str">
            <v>(Manusia)</v>
          </cell>
          <cell r="I119">
            <v>8.4033613445378144E-2</v>
          </cell>
          <cell r="J119">
            <v>11.9</v>
          </cell>
          <cell r="K119">
            <v>20000</v>
          </cell>
          <cell r="L119">
            <v>238000</v>
          </cell>
          <cell r="N119">
            <v>23.8</v>
          </cell>
        </row>
        <row r="120">
          <cell r="B120">
            <v>5003</v>
          </cell>
          <cell r="G120" t="str">
            <v>Mandor</v>
          </cell>
          <cell r="H120" t="str">
            <v>(Manusia)</v>
          </cell>
          <cell r="I120">
            <v>3.3613445378151257</v>
          </cell>
          <cell r="J120">
            <v>0.29750000000000004</v>
          </cell>
          <cell r="K120">
            <v>35000</v>
          </cell>
          <cell r="L120">
            <v>10412.500000000002</v>
          </cell>
          <cell r="N120">
            <v>1.0412500000000002</v>
          </cell>
        </row>
        <row r="122">
          <cell r="C122" t="str">
            <v>Jumlah (9)</v>
          </cell>
          <cell r="L122">
            <v>1501925.8910533912</v>
          </cell>
          <cell r="N122">
            <v>150.19258910533912</v>
          </cell>
        </row>
        <row r="123">
          <cell r="B123">
            <v>12</v>
          </cell>
        </row>
        <row r="124">
          <cell r="A124">
            <v>40000</v>
          </cell>
          <cell r="B124">
            <v>1001</v>
          </cell>
          <cell r="C124">
            <v>10</v>
          </cell>
          <cell r="D124" t="str">
            <v>Kebun Karet Muda</v>
          </cell>
          <cell r="E124" t="str">
            <v>a.</v>
          </cell>
          <cell r="F124" t="str">
            <v>Penumbangan, penebangan dan pencabutan tunggul akar</v>
          </cell>
          <cell r="G124" t="str">
            <v>Bulldozer D65</v>
          </cell>
          <cell r="H124" t="str">
            <v>E / 12</v>
          </cell>
          <cell r="I124">
            <v>1.5428571428571429</v>
          </cell>
          <cell r="J124">
            <v>0.64814814814814814</v>
          </cell>
          <cell r="K124">
            <v>335455</v>
          </cell>
          <cell r="L124">
            <v>217424.53703703702</v>
          </cell>
          <cell r="M124">
            <v>217424.53703703702</v>
          </cell>
          <cell r="N124">
            <v>21.742453703703703</v>
          </cell>
        </row>
        <row r="125">
          <cell r="D125" t="str">
            <v>(KM)</v>
          </cell>
          <cell r="K125">
            <v>0</v>
          </cell>
          <cell r="L125">
            <v>0</v>
          </cell>
          <cell r="N125">
            <v>0</v>
          </cell>
        </row>
        <row r="126">
          <cell r="K126">
            <v>0</v>
          </cell>
          <cell r="L126">
            <v>0</v>
          </cell>
          <cell r="N126">
            <v>0</v>
          </cell>
        </row>
        <row r="127">
          <cell r="A127">
            <v>41000</v>
          </cell>
          <cell r="B127">
            <v>2001</v>
          </cell>
          <cell r="E127" t="str">
            <v>b.</v>
          </cell>
          <cell r="F127" t="str">
            <v>Pemotongan</v>
          </cell>
          <cell r="G127" t="str">
            <v>Gergaji mesin</v>
          </cell>
          <cell r="H127" t="str">
            <v>(Chain saw)</v>
          </cell>
          <cell r="I127">
            <v>0.1215</v>
          </cell>
          <cell r="J127">
            <v>8.2304526748971192</v>
          </cell>
          <cell r="K127">
            <v>8535</v>
          </cell>
          <cell r="L127">
            <v>70246.91358024691</v>
          </cell>
          <cell r="M127">
            <v>70246.91358024691</v>
          </cell>
          <cell r="N127">
            <v>7.0246913580246906</v>
          </cell>
        </row>
        <row r="128">
          <cell r="A128">
            <v>42000</v>
          </cell>
          <cell r="B128">
            <v>3001</v>
          </cell>
          <cell r="E128" t="str">
            <v>c.</v>
          </cell>
          <cell r="F128" t="str">
            <v>Pengumpulan</v>
          </cell>
          <cell r="G128" t="str">
            <v>Bulldozer D65</v>
          </cell>
          <cell r="H128" t="str">
            <v>(Manusia)</v>
          </cell>
          <cell r="I128">
            <v>1.2</v>
          </cell>
          <cell r="J128">
            <v>0.83333333333333337</v>
          </cell>
          <cell r="K128">
            <v>335455</v>
          </cell>
          <cell r="L128">
            <v>279545.83333333337</v>
          </cell>
          <cell r="M128">
            <v>279545.83333333337</v>
          </cell>
          <cell r="N128">
            <v>27.954583333333336</v>
          </cell>
        </row>
        <row r="129">
          <cell r="A129">
            <v>43000</v>
          </cell>
          <cell r="B129">
            <v>4001</v>
          </cell>
          <cell r="E129" t="str">
            <v>d.</v>
          </cell>
          <cell r="F129" t="str">
            <v>Pembakaran</v>
          </cell>
          <cell r="G129" t="str">
            <v>Minyak Tanah</v>
          </cell>
          <cell r="I129">
            <v>20</v>
          </cell>
          <cell r="J129">
            <v>20</v>
          </cell>
          <cell r="K129">
            <v>1000</v>
          </cell>
          <cell r="L129">
            <v>20000</v>
          </cell>
          <cell r="M129">
            <v>93062.5</v>
          </cell>
          <cell r="N129">
            <v>2</v>
          </cell>
        </row>
        <row r="130">
          <cell r="B130">
            <v>4002</v>
          </cell>
          <cell r="G130" t="str">
            <v>Pekerja</v>
          </cell>
          <cell r="H130" t="str">
            <v>(Manusia)</v>
          </cell>
          <cell r="I130">
            <v>0.2857142857142857</v>
          </cell>
          <cell r="J130">
            <v>3.5</v>
          </cell>
          <cell r="K130">
            <v>20000</v>
          </cell>
          <cell r="L130">
            <v>70000</v>
          </cell>
          <cell r="N130">
            <v>7</v>
          </cell>
        </row>
        <row r="131">
          <cell r="B131">
            <v>4003</v>
          </cell>
          <cell r="G131" t="str">
            <v>Mandor</v>
          </cell>
          <cell r="H131" t="str">
            <v>(Manusia)</v>
          </cell>
          <cell r="I131">
            <v>11.428571428571427</v>
          </cell>
          <cell r="J131">
            <v>8.7500000000000008E-2</v>
          </cell>
          <cell r="K131">
            <v>35000</v>
          </cell>
          <cell r="L131">
            <v>3062.5000000000005</v>
          </cell>
          <cell r="N131">
            <v>0.30625000000000002</v>
          </cell>
        </row>
        <row r="132">
          <cell r="A132">
            <v>44000</v>
          </cell>
          <cell r="B132">
            <v>5001</v>
          </cell>
          <cell r="E132" t="str">
            <v>e.</v>
          </cell>
          <cell r="F132" t="str">
            <v>Pembersihan</v>
          </cell>
          <cell r="G132" t="str">
            <v>Gerobak dorong</v>
          </cell>
          <cell r="I132">
            <v>1</v>
          </cell>
          <cell r="J132">
            <v>1</v>
          </cell>
          <cell r="K132">
            <v>16110</v>
          </cell>
          <cell r="L132">
            <v>16110</v>
          </cell>
          <cell r="M132">
            <v>133010.00000000003</v>
          </cell>
          <cell r="N132">
            <v>1.611</v>
          </cell>
        </row>
        <row r="133">
          <cell r="B133">
            <v>5002</v>
          </cell>
          <cell r="G133" t="str">
            <v>Pekerja</v>
          </cell>
          <cell r="H133" t="str">
            <v>(Manusia)</v>
          </cell>
          <cell r="I133">
            <v>0.17857142857142855</v>
          </cell>
          <cell r="J133">
            <v>5.6000000000000005</v>
          </cell>
          <cell r="K133">
            <v>20000</v>
          </cell>
          <cell r="L133">
            <v>112000.00000000001</v>
          </cell>
          <cell r="N133">
            <v>11.200000000000001</v>
          </cell>
        </row>
        <row r="134">
          <cell r="B134">
            <v>5003</v>
          </cell>
          <cell r="G134" t="str">
            <v>Mandor</v>
          </cell>
          <cell r="H134" t="str">
            <v>(Manusia)</v>
          </cell>
          <cell r="I134">
            <v>7.1428571428571406</v>
          </cell>
          <cell r="J134">
            <v>0.14000000000000004</v>
          </cell>
          <cell r="K134">
            <v>35000</v>
          </cell>
          <cell r="L134">
            <v>4900.0000000000018</v>
          </cell>
          <cell r="N134">
            <v>0.49000000000000016</v>
          </cell>
        </row>
        <row r="136">
          <cell r="C136" t="str">
            <v>Jumlah (10)</v>
          </cell>
          <cell r="L136">
            <v>793289.7839506173</v>
          </cell>
          <cell r="N136">
            <v>79.328978395061725</v>
          </cell>
        </row>
        <row r="137">
          <cell r="B137">
            <v>11</v>
          </cell>
        </row>
        <row r="138">
          <cell r="A138">
            <v>45000</v>
          </cell>
          <cell r="B138">
            <v>1001</v>
          </cell>
          <cell r="C138">
            <v>11</v>
          </cell>
          <cell r="D138" t="str">
            <v>Kebun Karet Produktif</v>
          </cell>
          <cell r="E138" t="str">
            <v>a.</v>
          </cell>
          <cell r="F138" t="str">
            <v>Penumbangan, penebangan dan pencabutan tunggul akar</v>
          </cell>
          <cell r="G138" t="str">
            <v>Bulldozer D65</v>
          </cell>
          <cell r="H138" t="str">
            <v>E / 12</v>
          </cell>
          <cell r="I138">
            <v>1.5428571428571429</v>
          </cell>
          <cell r="J138">
            <v>0.64814814814814814</v>
          </cell>
          <cell r="K138">
            <v>335455</v>
          </cell>
          <cell r="L138">
            <v>217424.53703703702</v>
          </cell>
          <cell r="M138">
            <v>217424.53703703702</v>
          </cell>
          <cell r="N138">
            <v>21.742453703703703</v>
          </cell>
        </row>
        <row r="139">
          <cell r="D139" t="str">
            <v>(KP)</v>
          </cell>
          <cell r="K139">
            <v>0</v>
          </cell>
          <cell r="L139">
            <v>0</v>
          </cell>
          <cell r="N139">
            <v>0</v>
          </cell>
        </row>
        <row r="140">
          <cell r="K140">
            <v>0</v>
          </cell>
          <cell r="L140">
            <v>0</v>
          </cell>
          <cell r="N140">
            <v>0</v>
          </cell>
        </row>
        <row r="141">
          <cell r="A141">
            <v>46000</v>
          </cell>
          <cell r="B141">
            <v>2001</v>
          </cell>
          <cell r="E141" t="str">
            <v>b.</v>
          </cell>
          <cell r="F141" t="str">
            <v>Pemotongan</v>
          </cell>
          <cell r="G141" t="str">
            <v>Gergaji mesin</v>
          </cell>
          <cell r="H141" t="str">
            <v>(Chain saw)</v>
          </cell>
          <cell r="I141">
            <v>8.5499999999999993E-2</v>
          </cell>
          <cell r="J141">
            <v>11.695906432748538</v>
          </cell>
          <cell r="K141">
            <v>8535</v>
          </cell>
          <cell r="L141">
            <v>99824.561403508778</v>
          </cell>
          <cell r="M141">
            <v>99824.561403508778</v>
          </cell>
          <cell r="N141">
            <v>9.9824561403508785</v>
          </cell>
        </row>
        <row r="142">
          <cell r="A142">
            <v>47000</v>
          </cell>
          <cell r="B142">
            <v>3001</v>
          </cell>
          <cell r="E142" t="str">
            <v>c.</v>
          </cell>
          <cell r="F142" t="str">
            <v>Pengumpulan</v>
          </cell>
          <cell r="G142" t="str">
            <v>Bulldozer D65</v>
          </cell>
          <cell r="H142" t="str">
            <v>(Manusia)</v>
          </cell>
          <cell r="I142">
            <v>1.2</v>
          </cell>
          <cell r="J142">
            <v>0.83333333333333337</v>
          </cell>
          <cell r="K142">
            <v>335455</v>
          </cell>
          <cell r="L142">
            <v>279545.83333333337</v>
          </cell>
          <cell r="M142">
            <v>279545.83333333337</v>
          </cell>
          <cell r="N142">
            <v>27.954583333333336</v>
          </cell>
        </row>
        <row r="143">
          <cell r="A143">
            <v>48000</v>
          </cell>
          <cell r="B143">
            <v>4001</v>
          </cell>
          <cell r="E143" t="str">
            <v>d.</v>
          </cell>
          <cell r="F143" t="str">
            <v>Pembakaran</v>
          </cell>
          <cell r="G143" t="str">
            <v>Minyak Tanah</v>
          </cell>
          <cell r="I143">
            <v>20</v>
          </cell>
          <cell r="J143">
            <v>20</v>
          </cell>
          <cell r="K143">
            <v>1000</v>
          </cell>
          <cell r="L143">
            <v>20000</v>
          </cell>
          <cell r="M143">
            <v>166125</v>
          </cell>
          <cell r="N143">
            <v>2</v>
          </cell>
        </row>
        <row r="144">
          <cell r="B144">
            <v>4002</v>
          </cell>
          <cell r="G144" t="str">
            <v>Pekerja</v>
          </cell>
          <cell r="H144" t="str">
            <v>(Manusia)</v>
          </cell>
          <cell r="I144">
            <v>0.14285714285714285</v>
          </cell>
          <cell r="J144">
            <v>7</v>
          </cell>
          <cell r="K144">
            <v>20000</v>
          </cell>
          <cell r="L144">
            <v>140000</v>
          </cell>
          <cell r="N144">
            <v>14</v>
          </cell>
        </row>
        <row r="145">
          <cell r="B145">
            <v>4003</v>
          </cell>
          <cell r="G145" t="str">
            <v>Mandor</v>
          </cell>
          <cell r="H145" t="str">
            <v>(Manusia)</v>
          </cell>
          <cell r="I145">
            <v>5.7142857142857135</v>
          </cell>
          <cell r="J145">
            <v>0.17500000000000002</v>
          </cell>
          <cell r="K145">
            <v>35000</v>
          </cell>
          <cell r="L145">
            <v>6125.0000000000009</v>
          </cell>
          <cell r="N145">
            <v>0.61250000000000004</v>
          </cell>
        </row>
        <row r="146">
          <cell r="A146">
            <v>49000</v>
          </cell>
          <cell r="B146">
            <v>5001</v>
          </cell>
          <cell r="E146" t="str">
            <v>e.</v>
          </cell>
          <cell r="F146" t="str">
            <v>Pembersihan</v>
          </cell>
          <cell r="G146" t="str">
            <v>Gerobak dorong</v>
          </cell>
          <cell r="I146">
            <v>1</v>
          </cell>
          <cell r="J146">
            <v>1</v>
          </cell>
          <cell r="K146">
            <v>16110</v>
          </cell>
          <cell r="L146">
            <v>16110</v>
          </cell>
          <cell r="M146">
            <v>264522.5</v>
          </cell>
          <cell r="N146">
            <v>1.611</v>
          </cell>
        </row>
        <row r="147">
          <cell r="B147">
            <v>5002</v>
          </cell>
          <cell r="G147" t="str">
            <v>Pekerja</v>
          </cell>
          <cell r="H147" t="str">
            <v>(Manusia)</v>
          </cell>
          <cell r="I147">
            <v>8.4033613445378144E-2</v>
          </cell>
          <cell r="J147">
            <v>11.9</v>
          </cell>
          <cell r="K147">
            <v>20000</v>
          </cell>
          <cell r="L147">
            <v>238000</v>
          </cell>
          <cell r="N147">
            <v>23.8</v>
          </cell>
        </row>
        <row r="148">
          <cell r="B148">
            <v>5003</v>
          </cell>
          <cell r="G148" t="str">
            <v>Mandor</v>
          </cell>
          <cell r="H148" t="str">
            <v>(Manusia)</v>
          </cell>
          <cell r="I148">
            <v>3.3613445378151257</v>
          </cell>
          <cell r="J148">
            <v>0.29750000000000004</v>
          </cell>
          <cell r="K148">
            <v>35000</v>
          </cell>
          <cell r="L148">
            <v>10412.500000000002</v>
          </cell>
          <cell r="N148">
            <v>1.0412500000000002</v>
          </cell>
        </row>
        <row r="150">
          <cell r="C150" t="str">
            <v>Jumlah (11)</v>
          </cell>
          <cell r="L150">
            <v>1027442.4317738791</v>
          </cell>
          <cell r="N150">
            <v>102.74424317738792</v>
          </cell>
        </row>
        <row r="151">
          <cell r="B151">
            <v>10</v>
          </cell>
        </row>
        <row r="152">
          <cell r="A152">
            <v>50000</v>
          </cell>
          <cell r="B152">
            <v>1001</v>
          </cell>
          <cell r="C152">
            <v>12</v>
          </cell>
          <cell r="D152" t="str">
            <v>Kebun Karet Tua</v>
          </cell>
          <cell r="E152" t="str">
            <v>a.</v>
          </cell>
          <cell r="F152" t="str">
            <v>Penumbangan, penebangan dan pencabutan tunggul akar</v>
          </cell>
          <cell r="G152" t="str">
            <v>Bulldozer D65</v>
          </cell>
          <cell r="H152" t="str">
            <v>E / 12</v>
          </cell>
          <cell r="I152">
            <v>0.92307692307692313</v>
          </cell>
          <cell r="J152">
            <v>1.0833333333333333</v>
          </cell>
          <cell r="K152">
            <v>335455</v>
          </cell>
          <cell r="L152">
            <v>363409.58333333331</v>
          </cell>
          <cell r="M152">
            <v>363409.58333333331</v>
          </cell>
          <cell r="N152">
            <v>36.340958333333333</v>
          </cell>
        </row>
        <row r="153">
          <cell r="D153" t="str">
            <v>(KT)</v>
          </cell>
          <cell r="K153">
            <v>0</v>
          </cell>
          <cell r="L153">
            <v>0</v>
          </cell>
          <cell r="N153">
            <v>0</v>
          </cell>
        </row>
        <row r="154">
          <cell r="K154">
            <v>0</v>
          </cell>
          <cell r="L154">
            <v>0</v>
          </cell>
          <cell r="N154">
            <v>0</v>
          </cell>
        </row>
        <row r="155">
          <cell r="A155">
            <v>51000</v>
          </cell>
          <cell r="B155">
            <v>2001</v>
          </cell>
          <cell r="E155" t="str">
            <v>b.</v>
          </cell>
          <cell r="F155" t="str">
            <v>Pemotongan</v>
          </cell>
          <cell r="G155" t="str">
            <v>Gergaji mesin</v>
          </cell>
          <cell r="H155" t="str">
            <v>(Chain saw)</v>
          </cell>
          <cell r="I155">
            <v>8.5499999999999993E-2</v>
          </cell>
          <cell r="J155">
            <v>11.695906432748538</v>
          </cell>
          <cell r="K155">
            <v>8535</v>
          </cell>
          <cell r="L155">
            <v>99824.561403508778</v>
          </cell>
          <cell r="M155">
            <v>99824.561403508778</v>
          </cell>
          <cell r="N155">
            <v>9.9824561403508785</v>
          </cell>
        </row>
        <row r="156">
          <cell r="A156">
            <v>52000</v>
          </cell>
          <cell r="B156">
            <v>3001</v>
          </cell>
          <cell r="E156" t="str">
            <v>c.</v>
          </cell>
          <cell r="F156" t="str">
            <v>Pengumpulan</v>
          </cell>
          <cell r="G156" t="str">
            <v>Bulldozer D65</v>
          </cell>
          <cell r="H156" t="str">
            <v>(Manusia)</v>
          </cell>
          <cell r="I156">
            <v>0.98823529411764688</v>
          </cell>
          <cell r="J156">
            <v>1.0119047619047621</v>
          </cell>
          <cell r="K156">
            <v>335455</v>
          </cell>
          <cell r="L156">
            <v>339448.51190476195</v>
          </cell>
          <cell r="M156">
            <v>339448.51190476195</v>
          </cell>
          <cell r="N156">
            <v>33.944851190476193</v>
          </cell>
        </row>
        <row r="157">
          <cell r="A157">
            <v>53000</v>
          </cell>
          <cell r="B157">
            <v>4001</v>
          </cell>
          <cell r="E157" t="str">
            <v>d.</v>
          </cell>
          <cell r="F157" t="str">
            <v>Pembakaran</v>
          </cell>
          <cell r="G157" t="str">
            <v>Minyak Tanah</v>
          </cell>
          <cell r="I157">
            <v>20</v>
          </cell>
          <cell r="J157">
            <v>20</v>
          </cell>
          <cell r="K157">
            <v>1000</v>
          </cell>
          <cell r="L157">
            <v>20000</v>
          </cell>
          <cell r="M157">
            <v>166125</v>
          </cell>
          <cell r="N157">
            <v>2</v>
          </cell>
        </row>
        <row r="158">
          <cell r="B158">
            <v>4002</v>
          </cell>
          <cell r="G158" t="str">
            <v>Pekerja</v>
          </cell>
          <cell r="H158" t="str">
            <v>(Manusia)</v>
          </cell>
          <cell r="I158">
            <v>0.14285714285714285</v>
          </cell>
          <cell r="J158">
            <v>7</v>
          </cell>
          <cell r="K158">
            <v>20000</v>
          </cell>
          <cell r="L158">
            <v>140000</v>
          </cell>
          <cell r="N158">
            <v>14</v>
          </cell>
        </row>
        <row r="159">
          <cell r="B159">
            <v>4003</v>
          </cell>
          <cell r="G159" t="str">
            <v>Mandor</v>
          </cell>
          <cell r="H159" t="str">
            <v>(Manusia)</v>
          </cell>
          <cell r="I159">
            <v>5.7142857142857135</v>
          </cell>
          <cell r="J159">
            <v>0.17500000000000002</v>
          </cell>
          <cell r="K159">
            <v>35000</v>
          </cell>
          <cell r="L159">
            <v>6125.0000000000009</v>
          </cell>
          <cell r="N159">
            <v>0.61250000000000004</v>
          </cell>
        </row>
        <row r="160">
          <cell r="A160">
            <v>54000</v>
          </cell>
          <cell r="B160">
            <v>5001</v>
          </cell>
          <cell r="E160" t="str">
            <v>e.</v>
          </cell>
          <cell r="F160" t="str">
            <v>Pembersihan</v>
          </cell>
          <cell r="G160" t="str">
            <v>Gerobak dorong</v>
          </cell>
          <cell r="I160">
            <v>1</v>
          </cell>
          <cell r="J160">
            <v>1</v>
          </cell>
          <cell r="K160">
            <v>16110</v>
          </cell>
          <cell r="L160">
            <v>16110</v>
          </cell>
          <cell r="M160">
            <v>264522.5</v>
          </cell>
          <cell r="N160">
            <v>1.611</v>
          </cell>
        </row>
        <row r="161">
          <cell r="B161">
            <v>5002</v>
          </cell>
          <cell r="G161" t="str">
            <v>Pekerja</v>
          </cell>
          <cell r="H161" t="str">
            <v>(Manusia)</v>
          </cell>
          <cell r="I161">
            <v>8.4033613445378144E-2</v>
          </cell>
          <cell r="J161">
            <v>11.9</v>
          </cell>
          <cell r="K161">
            <v>20000</v>
          </cell>
          <cell r="L161">
            <v>238000</v>
          </cell>
          <cell r="N161">
            <v>23.8</v>
          </cell>
        </row>
        <row r="162">
          <cell r="B162">
            <v>5003</v>
          </cell>
          <cell r="G162" t="str">
            <v>Mandor</v>
          </cell>
          <cell r="H162" t="str">
            <v>(Manusia)</v>
          </cell>
          <cell r="I162">
            <v>3.3613445378151257</v>
          </cell>
          <cell r="J162">
            <v>0.29750000000000004</v>
          </cell>
          <cell r="K162">
            <v>35000</v>
          </cell>
          <cell r="L162">
            <v>10412.500000000002</v>
          </cell>
          <cell r="N162">
            <v>1.0412500000000002</v>
          </cell>
        </row>
        <row r="164">
          <cell r="C164" t="str">
            <v>Jumlah (12)</v>
          </cell>
          <cell r="L164">
            <v>1233330.1566416039</v>
          </cell>
          <cell r="N164">
            <v>123.33301566416038</v>
          </cell>
        </row>
        <row r="165">
          <cell r="B165">
            <v>8</v>
          </cell>
        </row>
        <row r="166">
          <cell r="A166">
            <v>55000</v>
          </cell>
          <cell r="B166">
            <v>1001</v>
          </cell>
          <cell r="C166">
            <v>13</v>
          </cell>
          <cell r="D166" t="str">
            <v>Kebun Jeruk</v>
          </cell>
          <cell r="E166" t="str">
            <v>a.</v>
          </cell>
          <cell r="F166" t="str">
            <v>Penebasan</v>
          </cell>
          <cell r="G166" t="str">
            <v>Parang/ Pekerja</v>
          </cell>
          <cell r="H166" t="str">
            <v>(Manusia)</v>
          </cell>
          <cell r="I166">
            <v>0.04</v>
          </cell>
          <cell r="J166">
            <v>25</v>
          </cell>
          <cell r="K166">
            <v>20000</v>
          </cell>
          <cell r="L166">
            <v>500000</v>
          </cell>
          <cell r="M166">
            <v>504375</v>
          </cell>
          <cell r="N166">
            <v>50</v>
          </cell>
        </row>
        <row r="167">
          <cell r="B167">
            <v>1002</v>
          </cell>
          <cell r="D167" t="str">
            <v>(KJ)</v>
          </cell>
          <cell r="G167" t="str">
            <v>Parang/ Mandor</v>
          </cell>
          <cell r="H167" t="str">
            <v>(Manusia)</v>
          </cell>
          <cell r="I167">
            <v>7.9999999999999982</v>
          </cell>
          <cell r="J167">
            <v>0.12500000000000003</v>
          </cell>
          <cell r="K167">
            <v>35000</v>
          </cell>
          <cell r="L167">
            <v>4375.0000000000009</v>
          </cell>
          <cell r="N167">
            <v>0.43750000000000011</v>
          </cell>
        </row>
        <row r="168">
          <cell r="A168">
            <v>56000</v>
          </cell>
          <cell r="B168">
            <v>2001</v>
          </cell>
          <cell r="E168" t="str">
            <v>b.</v>
          </cell>
          <cell r="F168" t="str">
            <v>Pengumpulan</v>
          </cell>
          <cell r="G168" t="str">
            <v>Pekerja</v>
          </cell>
          <cell r="H168" t="str">
            <v>(Manusia)</v>
          </cell>
          <cell r="I168">
            <v>0.08</v>
          </cell>
          <cell r="J168">
            <v>12.5</v>
          </cell>
          <cell r="K168">
            <v>20000</v>
          </cell>
          <cell r="L168">
            <v>250000</v>
          </cell>
          <cell r="M168">
            <v>254375</v>
          </cell>
          <cell r="N168">
            <v>25</v>
          </cell>
        </row>
        <row r="169">
          <cell r="B169">
            <v>2002</v>
          </cell>
          <cell r="G169" t="str">
            <v>Mandor</v>
          </cell>
          <cell r="H169" t="str">
            <v>(Manusia)</v>
          </cell>
          <cell r="I169">
            <v>7.9999999999999982</v>
          </cell>
          <cell r="J169">
            <v>0.12500000000000003</v>
          </cell>
          <cell r="K169">
            <v>35000</v>
          </cell>
          <cell r="L169">
            <v>4375.0000000000009</v>
          </cell>
          <cell r="N169">
            <v>0.43750000000000011</v>
          </cell>
        </row>
        <row r="170">
          <cell r="A170">
            <v>57000</v>
          </cell>
          <cell r="B170">
            <v>3001</v>
          </cell>
          <cell r="E170" t="str">
            <v>c.</v>
          </cell>
          <cell r="F170" t="str">
            <v>Pembakaran</v>
          </cell>
          <cell r="G170" t="str">
            <v>Minyak Tanah</v>
          </cell>
          <cell r="I170">
            <v>10</v>
          </cell>
          <cell r="J170">
            <v>10</v>
          </cell>
          <cell r="K170">
            <v>1000</v>
          </cell>
          <cell r="L170">
            <v>10000</v>
          </cell>
          <cell r="M170">
            <v>83062.5</v>
          </cell>
          <cell r="N170">
            <v>1</v>
          </cell>
        </row>
        <row r="171">
          <cell r="B171">
            <v>3002</v>
          </cell>
          <cell r="G171" t="str">
            <v>Pekerja</v>
          </cell>
          <cell r="H171" t="str">
            <v>(Manusia)</v>
          </cell>
          <cell r="I171">
            <v>0.2857142857142857</v>
          </cell>
          <cell r="J171">
            <v>3.5</v>
          </cell>
          <cell r="K171">
            <v>20000</v>
          </cell>
          <cell r="L171">
            <v>70000</v>
          </cell>
          <cell r="N171">
            <v>7</v>
          </cell>
        </row>
        <row r="172">
          <cell r="B172">
            <v>3003</v>
          </cell>
          <cell r="G172" t="str">
            <v>Mandor</v>
          </cell>
          <cell r="H172" t="str">
            <v>(Manusia)</v>
          </cell>
          <cell r="I172">
            <v>11.428571428571427</v>
          </cell>
          <cell r="J172">
            <v>8.7500000000000008E-2</v>
          </cell>
          <cell r="K172">
            <v>35000</v>
          </cell>
          <cell r="L172">
            <v>3062.5000000000005</v>
          </cell>
          <cell r="N172">
            <v>0.30625000000000002</v>
          </cell>
        </row>
        <row r="173">
          <cell r="A173">
            <v>58000</v>
          </cell>
          <cell r="B173">
            <v>4001</v>
          </cell>
          <cell r="E173" t="str">
            <v>d.</v>
          </cell>
          <cell r="F173" t="str">
            <v>Pembersihan</v>
          </cell>
          <cell r="G173" t="str">
            <v>Gerobak dorong</v>
          </cell>
          <cell r="I173">
            <v>1</v>
          </cell>
          <cell r="J173">
            <v>1</v>
          </cell>
          <cell r="K173">
            <v>16110</v>
          </cell>
          <cell r="L173">
            <v>16110</v>
          </cell>
          <cell r="M173">
            <v>162235</v>
          </cell>
          <cell r="N173">
            <v>1.611</v>
          </cell>
        </row>
        <row r="174">
          <cell r="B174">
            <v>4002</v>
          </cell>
          <cell r="G174" t="str">
            <v>Pekerja</v>
          </cell>
          <cell r="H174" t="str">
            <v>(Manusia)</v>
          </cell>
          <cell r="I174">
            <v>0.14285714285714285</v>
          </cell>
          <cell r="J174">
            <v>7</v>
          </cell>
          <cell r="K174">
            <v>20000</v>
          </cell>
          <cell r="L174">
            <v>140000</v>
          </cell>
          <cell r="N174">
            <v>14</v>
          </cell>
        </row>
        <row r="175">
          <cell r="B175">
            <v>4003</v>
          </cell>
          <cell r="G175" t="str">
            <v>Mandor</v>
          </cell>
          <cell r="H175" t="str">
            <v>(Manusia)</v>
          </cell>
          <cell r="I175">
            <v>5.7142857142857135</v>
          </cell>
          <cell r="J175">
            <v>0.17500000000000002</v>
          </cell>
          <cell r="K175">
            <v>35000</v>
          </cell>
          <cell r="L175">
            <v>6125.0000000000009</v>
          </cell>
          <cell r="N175">
            <v>0.61250000000000004</v>
          </cell>
        </row>
        <row r="177">
          <cell r="C177" t="str">
            <v>Jumlah (13)</v>
          </cell>
          <cell r="L177">
            <v>1004047.5</v>
          </cell>
          <cell r="N177">
            <v>100.40475000000001</v>
          </cell>
        </row>
        <row r="178">
          <cell r="B178">
            <v>9</v>
          </cell>
        </row>
        <row r="179">
          <cell r="A179">
            <v>59000</v>
          </cell>
          <cell r="B179">
            <v>1001</v>
          </cell>
          <cell r="C179">
            <v>14</v>
          </cell>
          <cell r="D179" t="str">
            <v>Kebun Sawit Muda</v>
          </cell>
          <cell r="E179" t="str">
            <v>a.</v>
          </cell>
          <cell r="F179" t="str">
            <v>Penumbangan, penebangan dan pencabutan tunggul akar</v>
          </cell>
          <cell r="G179" t="str">
            <v>Bulldozer D65</v>
          </cell>
          <cell r="H179" t="str">
            <v>E / 12</v>
          </cell>
          <cell r="I179">
            <v>0.90756302521008425</v>
          </cell>
          <cell r="J179">
            <v>1.1018518518518516</v>
          </cell>
          <cell r="K179">
            <v>335455</v>
          </cell>
          <cell r="L179">
            <v>369621.71296296292</v>
          </cell>
          <cell r="M179">
            <v>369621.71296296292</v>
          </cell>
          <cell r="N179">
            <v>36.96217129629629</v>
          </cell>
        </row>
        <row r="180">
          <cell r="D180" t="str">
            <v>(SM)</v>
          </cell>
          <cell r="K180">
            <v>0</v>
          </cell>
          <cell r="L180">
            <v>0</v>
          </cell>
          <cell r="N180">
            <v>0</v>
          </cell>
        </row>
        <row r="181">
          <cell r="K181">
            <v>0</v>
          </cell>
          <cell r="L181">
            <v>0</v>
          </cell>
          <cell r="N181">
            <v>0</v>
          </cell>
        </row>
        <row r="182">
          <cell r="A182">
            <v>60000</v>
          </cell>
          <cell r="B182">
            <v>2001</v>
          </cell>
          <cell r="E182" t="str">
            <v>b.</v>
          </cell>
          <cell r="F182" t="str">
            <v>Pemotongan</v>
          </cell>
          <cell r="G182" t="str">
            <v>Gergaji mesin</v>
          </cell>
          <cell r="H182" t="str">
            <v>(Chain saw)</v>
          </cell>
          <cell r="I182">
            <v>0.11249999999999999</v>
          </cell>
          <cell r="J182">
            <v>8.8888888888888893</v>
          </cell>
          <cell r="K182">
            <v>8535</v>
          </cell>
          <cell r="L182">
            <v>75866.666666666672</v>
          </cell>
          <cell r="M182">
            <v>75866.666666666672</v>
          </cell>
          <cell r="N182">
            <v>7.5866666666666669</v>
          </cell>
        </row>
        <row r="183">
          <cell r="A183">
            <v>61000</v>
          </cell>
          <cell r="B183">
            <v>3001</v>
          </cell>
          <cell r="E183" t="str">
            <v>c.</v>
          </cell>
          <cell r="F183" t="str">
            <v>Pengumpulan</v>
          </cell>
          <cell r="G183" t="str">
            <v>Bulldozer D65</v>
          </cell>
          <cell r="H183" t="str">
            <v>(Manusia)</v>
          </cell>
          <cell r="I183">
            <v>0.57931034482758614</v>
          </cell>
          <cell r="J183">
            <v>1.7261904761904765</v>
          </cell>
          <cell r="K183">
            <v>335455</v>
          </cell>
          <cell r="L183">
            <v>579059.22619047633</v>
          </cell>
          <cell r="M183">
            <v>579059.22619047633</v>
          </cell>
          <cell r="N183">
            <v>57.905922619047629</v>
          </cell>
        </row>
        <row r="184">
          <cell r="A184">
            <v>62000</v>
          </cell>
          <cell r="B184">
            <v>4001</v>
          </cell>
          <cell r="E184" t="str">
            <v>d.</v>
          </cell>
          <cell r="F184" t="str">
            <v>Pembakaran</v>
          </cell>
          <cell r="G184" t="str">
            <v>Minyak Tanah</v>
          </cell>
          <cell r="I184">
            <v>20</v>
          </cell>
          <cell r="J184">
            <v>20</v>
          </cell>
          <cell r="K184">
            <v>1000</v>
          </cell>
          <cell r="L184">
            <v>20000</v>
          </cell>
          <cell r="M184">
            <v>166125</v>
          </cell>
          <cell r="N184">
            <v>2</v>
          </cell>
        </row>
        <row r="185">
          <cell r="B185">
            <v>4002</v>
          </cell>
          <cell r="G185" t="str">
            <v>Pekerja</v>
          </cell>
          <cell r="H185" t="str">
            <v>(Manusia)</v>
          </cell>
          <cell r="I185">
            <v>0.14285714285714285</v>
          </cell>
          <cell r="J185">
            <v>7</v>
          </cell>
          <cell r="K185">
            <v>20000</v>
          </cell>
          <cell r="L185">
            <v>140000</v>
          </cell>
          <cell r="N185">
            <v>14</v>
          </cell>
        </row>
        <row r="186">
          <cell r="B186">
            <v>4003</v>
          </cell>
          <cell r="G186" t="str">
            <v>Mandor</v>
          </cell>
          <cell r="H186" t="str">
            <v>(Manusia)</v>
          </cell>
          <cell r="I186">
            <v>5.7142857142857135</v>
          </cell>
          <cell r="J186">
            <v>0.17500000000000002</v>
          </cell>
          <cell r="K186">
            <v>35000</v>
          </cell>
          <cell r="L186">
            <v>6125.0000000000009</v>
          </cell>
          <cell r="N186">
            <v>0.61250000000000004</v>
          </cell>
        </row>
        <row r="187">
          <cell r="A187">
            <v>63000</v>
          </cell>
          <cell r="B187">
            <v>5001</v>
          </cell>
          <cell r="E187" t="str">
            <v>e.</v>
          </cell>
          <cell r="F187" t="str">
            <v>Pembersihan</v>
          </cell>
          <cell r="G187" t="str">
            <v>Gerobak dorong</v>
          </cell>
          <cell r="I187">
            <v>1</v>
          </cell>
          <cell r="J187">
            <v>1</v>
          </cell>
          <cell r="K187">
            <v>16110</v>
          </cell>
          <cell r="L187">
            <v>16110</v>
          </cell>
          <cell r="M187">
            <v>264522.5</v>
          </cell>
          <cell r="N187">
            <v>1.611</v>
          </cell>
        </row>
        <row r="188">
          <cell r="B188">
            <v>5002</v>
          </cell>
          <cell r="G188" t="str">
            <v>Pekerja</v>
          </cell>
          <cell r="H188" t="str">
            <v>(Manusia)</v>
          </cell>
          <cell r="I188">
            <v>8.4033613445378144E-2</v>
          </cell>
          <cell r="J188">
            <v>11.9</v>
          </cell>
          <cell r="K188">
            <v>20000</v>
          </cell>
          <cell r="L188">
            <v>238000</v>
          </cell>
          <cell r="N188">
            <v>23.8</v>
          </cell>
        </row>
        <row r="189">
          <cell r="B189">
            <v>5003</v>
          </cell>
          <cell r="G189" t="str">
            <v>Mandor</v>
          </cell>
          <cell r="H189" t="str">
            <v>(Manusia)</v>
          </cell>
          <cell r="I189">
            <v>3.3613445378151257</v>
          </cell>
          <cell r="J189">
            <v>0.29750000000000004</v>
          </cell>
          <cell r="K189">
            <v>35000</v>
          </cell>
          <cell r="L189">
            <v>10412.500000000002</v>
          </cell>
          <cell r="N189">
            <v>1.0412500000000002</v>
          </cell>
        </row>
        <row r="191">
          <cell r="C191" t="str">
            <v>Jumlah (14)</v>
          </cell>
          <cell r="L191">
            <v>1455195.1058201059</v>
          </cell>
          <cell r="N191">
            <v>145.51951058201058</v>
          </cell>
        </row>
        <row r="192">
          <cell r="B192">
            <v>8</v>
          </cell>
        </row>
        <row r="193">
          <cell r="A193">
            <v>64000</v>
          </cell>
          <cell r="B193">
            <v>1001</v>
          </cell>
          <cell r="C193">
            <v>15</v>
          </cell>
          <cell r="D193" t="str">
            <v>Kebun Sawit Produktif</v>
          </cell>
          <cell r="E193" t="str">
            <v>a.</v>
          </cell>
          <cell r="F193" t="str">
            <v>Penumbangan, penebangan dan pencabutan tunggul akar</v>
          </cell>
          <cell r="G193" t="str">
            <v>Bulldozer D65</v>
          </cell>
          <cell r="H193" t="str">
            <v>E / 12</v>
          </cell>
          <cell r="I193">
            <v>0.71999999999999986</v>
          </cell>
          <cell r="J193">
            <v>1.3888888888888891</v>
          </cell>
          <cell r="K193">
            <v>335455</v>
          </cell>
          <cell r="L193">
            <v>465909.72222222231</v>
          </cell>
          <cell r="M193">
            <v>465909.72222222231</v>
          </cell>
          <cell r="N193">
            <v>46.590972222222227</v>
          </cell>
        </row>
        <row r="194">
          <cell r="D194" t="str">
            <v>(SP)</v>
          </cell>
          <cell r="K194">
            <v>0</v>
          </cell>
          <cell r="L194">
            <v>0</v>
          </cell>
          <cell r="N194">
            <v>0</v>
          </cell>
        </row>
        <row r="195">
          <cell r="K195">
            <v>0</v>
          </cell>
          <cell r="L195">
            <v>0</v>
          </cell>
          <cell r="N195">
            <v>0</v>
          </cell>
        </row>
        <row r="196">
          <cell r="A196">
            <v>65000</v>
          </cell>
          <cell r="B196">
            <v>2001</v>
          </cell>
          <cell r="E196" t="str">
            <v>b.</v>
          </cell>
          <cell r="F196" t="str">
            <v>Pemotongan</v>
          </cell>
          <cell r="G196" t="str">
            <v>Gergaji mesin</v>
          </cell>
          <cell r="H196" t="str">
            <v>(Chain saw)</v>
          </cell>
          <cell r="I196">
            <v>0.1215</v>
          </cell>
          <cell r="J196">
            <v>8.2304526748971192</v>
          </cell>
          <cell r="K196">
            <v>8535</v>
          </cell>
          <cell r="L196">
            <v>70246.91358024691</v>
          </cell>
          <cell r="M196">
            <v>70246.91358024691</v>
          </cell>
          <cell r="N196">
            <v>7.0246913580246906</v>
          </cell>
        </row>
        <row r="197">
          <cell r="A197">
            <v>66000</v>
          </cell>
          <cell r="B197">
            <v>3001</v>
          </cell>
          <cell r="E197" t="str">
            <v>c.</v>
          </cell>
          <cell r="F197" t="str">
            <v>Pengumpulan</v>
          </cell>
          <cell r="G197" t="str">
            <v>Bulldozer D65</v>
          </cell>
          <cell r="H197" t="str">
            <v>(Manusia)</v>
          </cell>
          <cell r="I197">
            <v>0.64615384615384608</v>
          </cell>
          <cell r="J197">
            <v>1.5476190476190477</v>
          </cell>
          <cell r="K197">
            <v>335455</v>
          </cell>
          <cell r="L197">
            <v>519156.54761904763</v>
          </cell>
          <cell r="M197">
            <v>519156.54761904763</v>
          </cell>
          <cell r="N197">
            <v>51.915654761904761</v>
          </cell>
        </row>
        <row r="198">
          <cell r="A198">
            <v>67000</v>
          </cell>
          <cell r="B198">
            <v>4001</v>
          </cell>
          <cell r="E198" t="str">
            <v>d.</v>
          </cell>
          <cell r="F198" t="str">
            <v>Pembakaran</v>
          </cell>
          <cell r="G198" t="str">
            <v>Minyak Tanah</v>
          </cell>
          <cell r="I198">
            <v>20</v>
          </cell>
          <cell r="J198">
            <v>20</v>
          </cell>
          <cell r="K198">
            <v>1000</v>
          </cell>
          <cell r="L198">
            <v>20000</v>
          </cell>
          <cell r="M198">
            <v>166125</v>
          </cell>
          <cell r="N198">
            <v>2</v>
          </cell>
        </row>
        <row r="199">
          <cell r="B199">
            <v>4002</v>
          </cell>
          <cell r="G199" t="str">
            <v>Pekerja</v>
          </cell>
          <cell r="H199" t="str">
            <v>(Manusia)</v>
          </cell>
          <cell r="I199">
            <v>0.14285714285714285</v>
          </cell>
          <cell r="J199">
            <v>7</v>
          </cell>
          <cell r="K199">
            <v>20000</v>
          </cell>
          <cell r="L199">
            <v>140000</v>
          </cell>
          <cell r="N199">
            <v>14</v>
          </cell>
        </row>
        <row r="200">
          <cell r="B200">
            <v>4003</v>
          </cell>
          <cell r="G200" t="str">
            <v>Mandor</v>
          </cell>
          <cell r="H200" t="str">
            <v>(Manusia)</v>
          </cell>
          <cell r="I200">
            <v>5.7142857142857135</v>
          </cell>
          <cell r="J200">
            <v>0.17500000000000002</v>
          </cell>
          <cell r="K200">
            <v>35000</v>
          </cell>
          <cell r="L200">
            <v>6125.0000000000009</v>
          </cell>
          <cell r="N200">
            <v>0.61250000000000004</v>
          </cell>
        </row>
        <row r="201">
          <cell r="A201">
            <v>68000</v>
          </cell>
          <cell r="B201">
            <v>5001</v>
          </cell>
          <cell r="E201" t="str">
            <v>e.</v>
          </cell>
          <cell r="F201" t="str">
            <v>Pembersihan</v>
          </cell>
          <cell r="G201" t="str">
            <v>Gerobak dorong</v>
          </cell>
          <cell r="I201">
            <v>1</v>
          </cell>
          <cell r="J201">
            <v>1</v>
          </cell>
          <cell r="K201">
            <v>16110</v>
          </cell>
          <cell r="L201">
            <v>16110</v>
          </cell>
          <cell r="M201">
            <v>264522.5</v>
          </cell>
          <cell r="N201">
            <v>1.611</v>
          </cell>
        </row>
        <row r="202">
          <cell r="B202">
            <v>5002</v>
          </cell>
          <cell r="G202" t="str">
            <v>Pekerja</v>
          </cell>
          <cell r="H202" t="str">
            <v>(Manusia)</v>
          </cell>
          <cell r="I202">
            <v>8.4033613445378144E-2</v>
          </cell>
          <cell r="J202">
            <v>11.9</v>
          </cell>
          <cell r="K202">
            <v>20000</v>
          </cell>
          <cell r="L202">
            <v>238000</v>
          </cell>
          <cell r="N202">
            <v>23.8</v>
          </cell>
        </row>
        <row r="203">
          <cell r="B203">
            <v>5003</v>
          </cell>
          <cell r="G203" t="str">
            <v>Mandor</v>
          </cell>
          <cell r="H203" t="str">
            <v>(Manusia)</v>
          </cell>
          <cell r="I203">
            <v>3.3613445378151257</v>
          </cell>
          <cell r="J203">
            <v>0.29750000000000004</v>
          </cell>
          <cell r="K203">
            <v>35000</v>
          </cell>
          <cell r="L203">
            <v>10412.500000000002</v>
          </cell>
          <cell r="N203">
            <v>1.0412500000000002</v>
          </cell>
        </row>
        <row r="205">
          <cell r="C205" t="str">
            <v>Jumlah (15)</v>
          </cell>
          <cell r="L205">
            <v>1485960.6834215168</v>
          </cell>
          <cell r="N205">
            <v>148.59606834215168</v>
          </cell>
        </row>
        <row r="207">
          <cell r="A207">
            <v>69000</v>
          </cell>
          <cell r="B207">
            <v>1001</v>
          </cell>
          <cell r="C207">
            <v>16</v>
          </cell>
          <cell r="D207" t="str">
            <v>Hutan Karet</v>
          </cell>
          <cell r="E207" t="str">
            <v>a.</v>
          </cell>
          <cell r="F207" t="str">
            <v>Penebasan</v>
          </cell>
          <cell r="G207" t="str">
            <v>Bulldozer D65</v>
          </cell>
          <cell r="H207" t="str">
            <v>E / 12</v>
          </cell>
          <cell r="I207">
            <v>0.75</v>
          </cell>
          <cell r="J207">
            <v>1.3333333333333333</v>
          </cell>
          <cell r="K207">
            <v>335455</v>
          </cell>
          <cell r="L207">
            <v>447273.33333333331</v>
          </cell>
          <cell r="M207">
            <v>447273.33333333331</v>
          </cell>
          <cell r="N207">
            <v>44.727333333333334</v>
          </cell>
        </row>
        <row r="208">
          <cell r="A208">
            <v>70000</v>
          </cell>
          <cell r="B208">
            <v>2001</v>
          </cell>
          <cell r="D208" t="str">
            <v>(HK)</v>
          </cell>
          <cell r="E208" t="str">
            <v>b.</v>
          </cell>
          <cell r="F208" t="str">
            <v>Penumbangan, penebangan dan pencabutan tunggul akar</v>
          </cell>
          <cell r="G208" t="str">
            <v>Bulldozer D65</v>
          </cell>
          <cell r="H208" t="str">
            <v>E / 12</v>
          </cell>
          <cell r="I208">
            <v>0.6</v>
          </cell>
          <cell r="J208">
            <v>1.6666666666666667</v>
          </cell>
          <cell r="K208">
            <v>335455</v>
          </cell>
          <cell r="L208">
            <v>559091.66666666674</v>
          </cell>
          <cell r="M208">
            <v>559091.66666666674</v>
          </cell>
          <cell r="N208">
            <v>55.909166666666671</v>
          </cell>
        </row>
        <row r="209">
          <cell r="L209">
            <v>0</v>
          </cell>
          <cell r="N209">
            <v>0</v>
          </cell>
        </row>
        <row r="210">
          <cell r="L210">
            <v>0</v>
          </cell>
          <cell r="N210">
            <v>0</v>
          </cell>
        </row>
        <row r="211">
          <cell r="A211">
            <v>71000</v>
          </cell>
          <cell r="B211">
            <v>3001</v>
          </cell>
          <cell r="E211" t="str">
            <v>c.</v>
          </cell>
          <cell r="F211" t="str">
            <v>Pemotongan</v>
          </cell>
          <cell r="G211" t="str">
            <v>Gergaji mesin</v>
          </cell>
          <cell r="H211" t="str">
            <v>(Chain saw)</v>
          </cell>
          <cell r="I211">
            <v>4.5499999999999992E-2</v>
          </cell>
          <cell r="J211">
            <v>21.978021978021982</v>
          </cell>
          <cell r="K211">
            <v>8535</v>
          </cell>
          <cell r="L211">
            <v>187582.41758241761</v>
          </cell>
          <cell r="M211">
            <v>187582.41758241761</v>
          </cell>
          <cell r="N211">
            <v>18.758241758241759</v>
          </cell>
        </row>
        <row r="212">
          <cell r="A212">
            <v>72000</v>
          </cell>
          <cell r="B212">
            <v>4001</v>
          </cell>
          <cell r="E212" t="str">
            <v>d.</v>
          </cell>
          <cell r="F212" t="str">
            <v>Pengumpulan</v>
          </cell>
          <cell r="G212" t="str">
            <v>Bulldozer D65</v>
          </cell>
          <cell r="H212" t="str">
            <v>(Manusia)</v>
          </cell>
          <cell r="I212">
            <v>0.84</v>
          </cell>
          <cell r="J212">
            <v>1.1904761904761905</v>
          </cell>
          <cell r="K212">
            <v>335455</v>
          </cell>
          <cell r="L212">
            <v>399351.19047619047</v>
          </cell>
          <cell r="M212">
            <v>399351.19047619047</v>
          </cell>
          <cell r="N212">
            <v>39.935119047619047</v>
          </cell>
        </row>
        <row r="213">
          <cell r="A213">
            <v>73000</v>
          </cell>
          <cell r="B213">
            <v>5001</v>
          </cell>
          <cell r="E213" t="str">
            <v>e.</v>
          </cell>
          <cell r="F213" t="str">
            <v>Pembakaran</v>
          </cell>
          <cell r="G213" t="str">
            <v>Minyak Tanah</v>
          </cell>
          <cell r="I213">
            <v>25</v>
          </cell>
          <cell r="J213">
            <v>25</v>
          </cell>
          <cell r="K213">
            <v>1000</v>
          </cell>
          <cell r="L213">
            <v>25000</v>
          </cell>
          <cell r="M213">
            <v>244187.5</v>
          </cell>
          <cell r="N213">
            <v>2.5</v>
          </cell>
        </row>
        <row r="214">
          <cell r="B214">
            <v>5002</v>
          </cell>
          <cell r="G214" t="str">
            <v>Pekerja</v>
          </cell>
          <cell r="H214" t="str">
            <v>(Manusia)</v>
          </cell>
          <cell r="I214">
            <v>9.5238095238095233E-2</v>
          </cell>
          <cell r="J214">
            <v>10.5</v>
          </cell>
          <cell r="K214">
            <v>20000</v>
          </cell>
          <cell r="L214">
            <v>210000</v>
          </cell>
          <cell r="N214">
            <v>21</v>
          </cell>
        </row>
        <row r="215">
          <cell r="B215">
            <v>5003</v>
          </cell>
          <cell r="G215" t="str">
            <v>Mandor</v>
          </cell>
          <cell r="H215" t="str">
            <v>(Manusia)</v>
          </cell>
          <cell r="I215">
            <v>3.8095238095238093</v>
          </cell>
          <cell r="J215">
            <v>0.26250000000000001</v>
          </cell>
          <cell r="K215">
            <v>35000</v>
          </cell>
          <cell r="L215">
            <v>9187.5</v>
          </cell>
          <cell r="N215">
            <v>0.91874999999999996</v>
          </cell>
        </row>
        <row r="216">
          <cell r="A216">
            <v>74000</v>
          </cell>
          <cell r="B216">
            <v>6001</v>
          </cell>
          <cell r="E216" t="str">
            <v>f.</v>
          </cell>
          <cell r="F216" t="str">
            <v>Pembersihan</v>
          </cell>
          <cell r="G216" t="str">
            <v>Gerobak dorong</v>
          </cell>
          <cell r="I216">
            <v>1</v>
          </cell>
          <cell r="J216">
            <v>1</v>
          </cell>
          <cell r="K216">
            <v>16110</v>
          </cell>
          <cell r="L216">
            <v>16110</v>
          </cell>
          <cell r="M216">
            <v>308360</v>
          </cell>
          <cell r="N216">
            <v>1.611</v>
          </cell>
        </row>
        <row r="217">
          <cell r="B217">
            <v>6002</v>
          </cell>
          <cell r="G217" t="str">
            <v>Pekerja</v>
          </cell>
          <cell r="H217" t="str">
            <v>(Manusia)</v>
          </cell>
          <cell r="I217">
            <v>7.1428571428571425E-2</v>
          </cell>
          <cell r="J217">
            <v>14</v>
          </cell>
          <cell r="K217">
            <v>20000</v>
          </cell>
          <cell r="L217">
            <v>280000</v>
          </cell>
          <cell r="N217">
            <v>28</v>
          </cell>
        </row>
        <row r="218">
          <cell r="B218">
            <v>6003</v>
          </cell>
          <cell r="G218" t="str">
            <v>Mandor</v>
          </cell>
          <cell r="H218" t="str">
            <v>(Manusia)</v>
          </cell>
          <cell r="I218">
            <v>2.8571428571428568</v>
          </cell>
          <cell r="J218">
            <v>0.35000000000000003</v>
          </cell>
          <cell r="K218">
            <v>35000</v>
          </cell>
          <cell r="L218">
            <v>12250.000000000002</v>
          </cell>
          <cell r="N218">
            <v>1.2250000000000001</v>
          </cell>
        </row>
        <row r="220">
          <cell r="C220" t="str">
            <v>Jumlah (16)</v>
          </cell>
          <cell r="L220">
            <v>2145846.1080586081</v>
          </cell>
          <cell r="N220">
            <v>214.58461080586082</v>
          </cell>
        </row>
        <row r="222">
          <cell r="A222">
            <v>75000</v>
          </cell>
          <cell r="B222">
            <v>1001</v>
          </cell>
          <cell r="C222">
            <v>17</v>
          </cell>
          <cell r="D222" t="str">
            <v>Hutan Ringan Berawa</v>
          </cell>
          <cell r="E222" t="str">
            <v>a.</v>
          </cell>
          <cell r="F222" t="str">
            <v>Penebasan</v>
          </cell>
          <cell r="G222" t="str">
            <v>Bulldozer D65</v>
          </cell>
          <cell r="H222" t="str">
            <v>E / 12</v>
          </cell>
          <cell r="I222">
            <v>0.88235294117647056</v>
          </cell>
          <cell r="J222">
            <v>1.1333333333333333</v>
          </cell>
          <cell r="K222">
            <v>335455</v>
          </cell>
          <cell r="L222">
            <v>380182.33333333331</v>
          </cell>
          <cell r="M222">
            <v>380182.33333333331</v>
          </cell>
          <cell r="N222">
            <v>38.018233333333335</v>
          </cell>
        </row>
        <row r="223">
          <cell r="A223">
            <v>76000</v>
          </cell>
          <cell r="B223">
            <v>2001</v>
          </cell>
          <cell r="D223" t="str">
            <v>(HRB)</v>
          </cell>
          <cell r="E223" t="str">
            <v>b.</v>
          </cell>
          <cell r="F223" t="str">
            <v>Penumbangan, penebangan dan pencabutan tunggul akar</v>
          </cell>
          <cell r="G223" t="str">
            <v>Bulldozer D65</v>
          </cell>
          <cell r="H223" t="str">
            <v>E / 12</v>
          </cell>
          <cell r="I223">
            <v>0.70588235294117641</v>
          </cell>
          <cell r="J223">
            <v>1.4166666666666667</v>
          </cell>
          <cell r="K223">
            <v>335455</v>
          </cell>
          <cell r="L223">
            <v>475227.91666666669</v>
          </cell>
          <cell r="M223">
            <v>475227.91666666669</v>
          </cell>
          <cell r="N223">
            <v>47.52279166666667</v>
          </cell>
        </row>
        <row r="224">
          <cell r="L224">
            <v>0</v>
          </cell>
          <cell r="N224">
            <v>0</v>
          </cell>
        </row>
        <row r="225">
          <cell r="L225">
            <v>0</v>
          </cell>
          <cell r="N225">
            <v>0</v>
          </cell>
        </row>
        <row r="226">
          <cell r="A226">
            <v>77000</v>
          </cell>
          <cell r="B226">
            <v>3001</v>
          </cell>
          <cell r="E226" t="str">
            <v>c.</v>
          </cell>
          <cell r="F226" t="str">
            <v>Pemotongan</v>
          </cell>
          <cell r="G226" t="str">
            <v>Gergaji mesin</v>
          </cell>
          <cell r="H226" t="str">
            <v>(Chain saw)</v>
          </cell>
          <cell r="I226">
            <v>4.2250000000000003E-2</v>
          </cell>
          <cell r="J226">
            <v>23.668639053254438</v>
          </cell>
          <cell r="K226">
            <v>8535</v>
          </cell>
          <cell r="L226">
            <v>202011.83431952662</v>
          </cell>
          <cell r="M226">
            <v>202011.83431952662</v>
          </cell>
          <cell r="N226">
            <v>20.201183431952661</v>
          </cell>
        </row>
        <row r="227">
          <cell r="A227">
            <v>78000</v>
          </cell>
          <cell r="B227">
            <v>4001</v>
          </cell>
          <cell r="E227" t="str">
            <v>d.</v>
          </cell>
          <cell r="F227" t="str">
            <v>Pengumpulan</v>
          </cell>
          <cell r="G227" t="str">
            <v>Bulldozer D65</v>
          </cell>
          <cell r="H227" t="str">
            <v>(Manusia)</v>
          </cell>
          <cell r="I227">
            <v>0.5379310344827587</v>
          </cell>
          <cell r="J227">
            <v>1.8589743589743588</v>
          </cell>
          <cell r="K227">
            <v>335455</v>
          </cell>
          <cell r="L227">
            <v>623602.24358974351</v>
          </cell>
          <cell r="M227">
            <v>623602.24358974351</v>
          </cell>
          <cell r="N227">
            <v>62.360224358974349</v>
          </cell>
        </row>
        <row r="228">
          <cell r="A228">
            <v>79000</v>
          </cell>
          <cell r="B228">
            <v>5001</v>
          </cell>
          <cell r="E228" t="str">
            <v>e.</v>
          </cell>
          <cell r="F228" t="str">
            <v>Pembakaran</v>
          </cell>
          <cell r="G228" t="str">
            <v>Minyak Tanah</v>
          </cell>
          <cell r="I228">
            <v>25</v>
          </cell>
          <cell r="J228">
            <v>25</v>
          </cell>
          <cell r="K228">
            <v>1000</v>
          </cell>
          <cell r="L228">
            <v>25000</v>
          </cell>
          <cell r="M228">
            <v>244187.5</v>
          </cell>
          <cell r="N228">
            <v>2.5</v>
          </cell>
        </row>
        <row r="229">
          <cell r="B229">
            <v>5002</v>
          </cell>
          <cell r="G229" t="str">
            <v>Pekerja</v>
          </cell>
          <cell r="H229" t="str">
            <v>(Manusia)</v>
          </cell>
          <cell r="I229">
            <v>9.5238095238095233E-2</v>
          </cell>
          <cell r="J229">
            <v>10.5</v>
          </cell>
          <cell r="K229">
            <v>20000</v>
          </cell>
          <cell r="L229">
            <v>210000</v>
          </cell>
          <cell r="N229">
            <v>21</v>
          </cell>
        </row>
        <row r="230">
          <cell r="B230">
            <v>5003</v>
          </cell>
          <cell r="G230" t="str">
            <v>Mandor</v>
          </cell>
          <cell r="H230" t="str">
            <v>(Manusia)</v>
          </cell>
          <cell r="I230">
            <v>3.8095238095238093</v>
          </cell>
          <cell r="J230">
            <v>0.26250000000000001</v>
          </cell>
          <cell r="K230">
            <v>35000</v>
          </cell>
          <cell r="L230">
            <v>9187.5</v>
          </cell>
          <cell r="N230">
            <v>0.91874999999999996</v>
          </cell>
        </row>
        <row r="231">
          <cell r="A231">
            <v>80000</v>
          </cell>
          <cell r="B231">
            <v>6001</v>
          </cell>
          <cell r="E231" t="str">
            <v>f.</v>
          </cell>
          <cell r="F231" t="str">
            <v>Pembersihan</v>
          </cell>
          <cell r="G231" t="str">
            <v>Gerobak dorong</v>
          </cell>
          <cell r="I231">
            <v>1</v>
          </cell>
          <cell r="J231">
            <v>1</v>
          </cell>
          <cell r="K231">
            <v>16110</v>
          </cell>
          <cell r="L231">
            <v>16110</v>
          </cell>
          <cell r="M231">
            <v>308360</v>
          </cell>
          <cell r="N231">
            <v>1.611</v>
          </cell>
        </row>
        <row r="232">
          <cell r="B232">
            <v>6002</v>
          </cell>
          <cell r="G232" t="str">
            <v>Pekerja</v>
          </cell>
          <cell r="H232" t="str">
            <v>(Manusia)</v>
          </cell>
          <cell r="I232">
            <v>7.1428571428571425E-2</v>
          </cell>
          <cell r="J232">
            <v>14</v>
          </cell>
          <cell r="K232">
            <v>20000</v>
          </cell>
          <cell r="L232">
            <v>280000</v>
          </cell>
          <cell r="N232">
            <v>28</v>
          </cell>
        </row>
        <row r="233">
          <cell r="B233">
            <v>6003</v>
          </cell>
          <cell r="G233" t="str">
            <v>Mandor</v>
          </cell>
          <cell r="H233" t="str">
            <v>(Manusia)</v>
          </cell>
          <cell r="I233">
            <v>2.8571428571428568</v>
          </cell>
          <cell r="J233">
            <v>0.35000000000000003</v>
          </cell>
          <cell r="K233">
            <v>35000</v>
          </cell>
          <cell r="L233">
            <v>12250.000000000002</v>
          </cell>
          <cell r="N233">
            <v>1.2250000000000001</v>
          </cell>
        </row>
        <row r="235">
          <cell r="C235" t="str">
            <v>Jumlah (17)</v>
          </cell>
          <cell r="L235">
            <v>2233571.8279092703</v>
          </cell>
          <cell r="N235">
            <v>223.35718279092703</v>
          </cell>
        </row>
        <row r="237">
          <cell r="A237">
            <v>81000</v>
          </cell>
          <cell r="B237">
            <v>1001</v>
          </cell>
          <cell r="C237">
            <v>18</v>
          </cell>
          <cell r="D237" t="str">
            <v>Hutan Ringan</v>
          </cell>
          <cell r="E237" t="str">
            <v>a.</v>
          </cell>
          <cell r="F237" t="str">
            <v>Penebasan</v>
          </cell>
          <cell r="G237" t="str">
            <v>Bulldozer D65</v>
          </cell>
          <cell r="H237" t="str">
            <v>E / 12</v>
          </cell>
          <cell r="I237">
            <v>0.61764705882352933</v>
          </cell>
          <cell r="J237">
            <v>1.6190476190476193</v>
          </cell>
          <cell r="K237">
            <v>335455</v>
          </cell>
          <cell r="L237">
            <v>543117.61904761917</v>
          </cell>
          <cell r="M237">
            <v>543117.61904761917</v>
          </cell>
          <cell r="N237">
            <v>54.311761904761916</v>
          </cell>
        </row>
        <row r="238">
          <cell r="A238">
            <v>82000</v>
          </cell>
          <cell r="B238">
            <v>2001</v>
          </cell>
          <cell r="D238" t="str">
            <v>(HR)</v>
          </cell>
          <cell r="E238" t="str">
            <v>b.</v>
          </cell>
          <cell r="F238" t="str">
            <v>Penumbangan, penebangan dan pencabutan tunggul akar</v>
          </cell>
          <cell r="G238" t="str">
            <v>Bulldozer D65</v>
          </cell>
          <cell r="H238" t="str">
            <v>E / 12</v>
          </cell>
          <cell r="I238">
            <v>0.49411764705882344</v>
          </cell>
          <cell r="J238">
            <v>2.0238095238095242</v>
          </cell>
          <cell r="K238">
            <v>335455</v>
          </cell>
          <cell r="L238">
            <v>678897.0238095239</v>
          </cell>
          <cell r="M238">
            <v>678897.0238095239</v>
          </cell>
          <cell r="N238">
            <v>67.889702380952386</v>
          </cell>
        </row>
        <row r="239">
          <cell r="L239">
            <v>0</v>
          </cell>
          <cell r="N239">
            <v>0</v>
          </cell>
        </row>
        <row r="240">
          <cell r="L240">
            <v>0</v>
          </cell>
          <cell r="N240">
            <v>0</v>
          </cell>
        </row>
        <row r="241">
          <cell r="A241">
            <v>83000</v>
          </cell>
          <cell r="B241">
            <v>3001</v>
          </cell>
          <cell r="E241" t="str">
            <v>c.</v>
          </cell>
          <cell r="F241" t="str">
            <v>Pemotongan</v>
          </cell>
          <cell r="G241" t="str">
            <v>Gergaji mesin</v>
          </cell>
          <cell r="H241" t="str">
            <v>(Chain saw)</v>
          </cell>
          <cell r="I241">
            <v>4.5499999999999992E-2</v>
          </cell>
          <cell r="J241">
            <v>21.978021978021982</v>
          </cell>
          <cell r="K241">
            <v>8535</v>
          </cell>
          <cell r="L241">
            <v>187582.41758241761</v>
          </cell>
          <cell r="M241">
            <v>187582.41758241761</v>
          </cell>
          <cell r="N241">
            <v>18.758241758241759</v>
          </cell>
        </row>
        <row r="242">
          <cell r="A242">
            <v>84000</v>
          </cell>
          <cell r="B242">
            <v>4001</v>
          </cell>
          <cell r="E242" t="str">
            <v>d.</v>
          </cell>
          <cell r="F242" t="str">
            <v>Pengumpulan</v>
          </cell>
          <cell r="G242" t="str">
            <v>Bulldozer D65</v>
          </cell>
          <cell r="H242" t="str">
            <v>(Manusia)</v>
          </cell>
          <cell r="I242">
            <v>0.57931034482758614</v>
          </cell>
          <cell r="J242">
            <v>1.7261904761904765</v>
          </cell>
          <cell r="K242">
            <v>335455</v>
          </cell>
          <cell r="L242">
            <v>579059.22619047633</v>
          </cell>
          <cell r="M242">
            <v>579059.22619047633</v>
          </cell>
          <cell r="N242">
            <v>57.905922619047629</v>
          </cell>
        </row>
        <row r="243">
          <cell r="A243">
            <v>85000</v>
          </cell>
          <cell r="B243">
            <v>5001</v>
          </cell>
          <cell r="E243" t="str">
            <v>e.</v>
          </cell>
          <cell r="F243" t="str">
            <v>Pembakaran</v>
          </cell>
          <cell r="G243" t="str">
            <v>Minyak Tanah</v>
          </cell>
          <cell r="I243">
            <v>25</v>
          </cell>
          <cell r="J243">
            <v>25</v>
          </cell>
          <cell r="K243">
            <v>1000</v>
          </cell>
          <cell r="L243">
            <v>25000</v>
          </cell>
          <cell r="M243">
            <v>244187.5</v>
          </cell>
          <cell r="N243">
            <v>2.5</v>
          </cell>
        </row>
        <row r="244">
          <cell r="B244">
            <v>5002</v>
          </cell>
          <cell r="G244" t="str">
            <v>Pekerja</v>
          </cell>
          <cell r="H244" t="str">
            <v>(Manusia)</v>
          </cell>
          <cell r="I244">
            <v>9.5238095238095233E-2</v>
          </cell>
          <cell r="J244">
            <v>10.5</v>
          </cell>
          <cell r="K244">
            <v>20000</v>
          </cell>
          <cell r="L244">
            <v>210000</v>
          </cell>
          <cell r="N244">
            <v>21</v>
          </cell>
        </row>
        <row r="245">
          <cell r="B245">
            <v>5003</v>
          </cell>
          <cell r="G245" t="str">
            <v>Mandor</v>
          </cell>
          <cell r="H245" t="str">
            <v>(Manusia)</v>
          </cell>
          <cell r="I245">
            <v>3.8095238095238093</v>
          </cell>
          <cell r="J245">
            <v>0.26250000000000001</v>
          </cell>
          <cell r="K245">
            <v>35000</v>
          </cell>
          <cell r="L245">
            <v>9187.5</v>
          </cell>
          <cell r="N245">
            <v>0.91874999999999996</v>
          </cell>
        </row>
        <row r="246">
          <cell r="A246">
            <v>86000</v>
          </cell>
          <cell r="B246">
            <v>6001</v>
          </cell>
          <cell r="E246" t="str">
            <v>f.</v>
          </cell>
          <cell r="F246" t="str">
            <v>Pembersihan</v>
          </cell>
          <cell r="G246" t="str">
            <v>Gerobak dorong</v>
          </cell>
          <cell r="I246">
            <v>1</v>
          </cell>
          <cell r="J246">
            <v>1</v>
          </cell>
          <cell r="K246">
            <v>16110</v>
          </cell>
          <cell r="L246">
            <v>16110</v>
          </cell>
          <cell r="M246">
            <v>308360</v>
          </cell>
          <cell r="N246">
            <v>1.611</v>
          </cell>
        </row>
        <row r="247">
          <cell r="B247">
            <v>6002</v>
          </cell>
          <cell r="G247" t="str">
            <v>Pekerja</v>
          </cell>
          <cell r="H247" t="str">
            <v>(Manusia)</v>
          </cell>
          <cell r="I247">
            <v>7.1428571428571425E-2</v>
          </cell>
          <cell r="J247">
            <v>14</v>
          </cell>
          <cell r="K247">
            <v>20000</v>
          </cell>
          <cell r="L247">
            <v>280000</v>
          </cell>
          <cell r="N247">
            <v>28</v>
          </cell>
        </row>
        <row r="248">
          <cell r="B248">
            <v>6003</v>
          </cell>
          <cell r="G248" t="str">
            <v>Mandor</v>
          </cell>
          <cell r="H248" t="str">
            <v>(Manusia)</v>
          </cell>
          <cell r="I248">
            <v>2.8571428571428568</v>
          </cell>
          <cell r="J248">
            <v>0.35000000000000003</v>
          </cell>
          <cell r="K248">
            <v>35000</v>
          </cell>
          <cell r="L248">
            <v>12250.000000000002</v>
          </cell>
          <cell r="N248">
            <v>1.2250000000000001</v>
          </cell>
        </row>
        <row r="250">
          <cell r="C250" t="str">
            <v>Jumlah (18)</v>
          </cell>
          <cell r="L250">
            <v>2541203.7866300372</v>
          </cell>
          <cell r="M250">
            <v>297.80957705456933</v>
          </cell>
          <cell r="N250">
            <v>254.12037866300372</v>
          </cell>
        </row>
        <row r="252">
          <cell r="A252">
            <v>87000</v>
          </cell>
          <cell r="B252">
            <v>1001</v>
          </cell>
          <cell r="C252">
            <v>19</v>
          </cell>
          <cell r="D252" t="str">
            <v>Hutan Sedang</v>
          </cell>
          <cell r="E252" t="str">
            <v>a.</v>
          </cell>
          <cell r="F252" t="str">
            <v>Penebasan</v>
          </cell>
          <cell r="G252" t="str">
            <v>Bulldozer D65</v>
          </cell>
          <cell r="H252" t="str">
            <v>E / 12</v>
          </cell>
          <cell r="I252">
            <v>0.72115384615384615</v>
          </cell>
          <cell r="J252">
            <v>1.3866666666666667</v>
          </cell>
          <cell r="K252">
            <v>335455</v>
          </cell>
          <cell r="L252">
            <v>465164.26666666666</v>
          </cell>
          <cell r="M252">
            <v>465164.26666666666</v>
          </cell>
          <cell r="N252">
            <v>46.516426666666668</v>
          </cell>
        </row>
        <row r="253">
          <cell r="A253">
            <v>88000</v>
          </cell>
          <cell r="B253">
            <v>2001</v>
          </cell>
          <cell r="D253" t="str">
            <v>(HS)</v>
          </cell>
          <cell r="E253" t="str">
            <v>b.</v>
          </cell>
          <cell r="F253" t="str">
            <v>Penumbangan, penebangan dan pencabutan tunggul akar</v>
          </cell>
          <cell r="G253" t="str">
            <v>Bulldozer D65</v>
          </cell>
          <cell r="H253" t="str">
            <v>E / 12</v>
          </cell>
          <cell r="I253">
            <v>0.57692307692307687</v>
          </cell>
          <cell r="J253">
            <v>1.7333333333333334</v>
          </cell>
          <cell r="K253">
            <v>335455</v>
          </cell>
          <cell r="L253">
            <v>581455.33333333337</v>
          </cell>
          <cell r="M253">
            <v>581455.33333333337</v>
          </cell>
          <cell r="N253">
            <v>58.14553333333334</v>
          </cell>
        </row>
        <row r="254">
          <cell r="L254">
            <v>0</v>
          </cell>
          <cell r="N254">
            <v>0</v>
          </cell>
        </row>
        <row r="255">
          <cell r="L255">
            <v>0</v>
          </cell>
          <cell r="N255">
            <v>0</v>
          </cell>
        </row>
        <row r="256">
          <cell r="A256">
            <v>89000</v>
          </cell>
          <cell r="B256">
            <v>3001</v>
          </cell>
          <cell r="E256" t="str">
            <v>c.</v>
          </cell>
          <cell r="F256" t="str">
            <v>Pemotongan</v>
          </cell>
          <cell r="G256" t="str">
            <v>Gergaji mesin</v>
          </cell>
          <cell r="H256" t="str">
            <v>(Chain saw)</v>
          </cell>
          <cell r="I256">
            <v>4.5499999999999992E-2</v>
          </cell>
          <cell r="J256">
            <v>21.978021978021982</v>
          </cell>
          <cell r="K256">
            <v>8535</v>
          </cell>
          <cell r="L256">
            <v>187582.41758241761</v>
          </cell>
          <cell r="M256">
            <v>187582.41758241761</v>
          </cell>
          <cell r="N256">
            <v>18.758241758241759</v>
          </cell>
        </row>
        <row r="257">
          <cell r="A257">
            <v>90000</v>
          </cell>
          <cell r="B257">
            <v>4001</v>
          </cell>
          <cell r="E257" t="str">
            <v>d.</v>
          </cell>
          <cell r="F257" t="str">
            <v>Pengumpulan</v>
          </cell>
          <cell r="G257" t="str">
            <v>Bulldozer D65</v>
          </cell>
          <cell r="H257" t="str">
            <v>(Manusia)</v>
          </cell>
          <cell r="I257">
            <v>0.79245283018867918</v>
          </cell>
          <cell r="J257">
            <v>1.2619047619047621</v>
          </cell>
          <cell r="K257">
            <v>335455</v>
          </cell>
          <cell r="L257">
            <v>423312.26190476195</v>
          </cell>
          <cell r="M257">
            <v>423312.26190476195</v>
          </cell>
          <cell r="N257">
            <v>42.331226190476194</v>
          </cell>
        </row>
        <row r="258">
          <cell r="A258">
            <v>91000</v>
          </cell>
          <cell r="B258">
            <v>5001</v>
          </cell>
          <cell r="E258" t="str">
            <v>e.</v>
          </cell>
          <cell r="F258" t="str">
            <v>Pembakaran</v>
          </cell>
          <cell r="G258" t="str">
            <v>Minyak Tanah</v>
          </cell>
          <cell r="I258">
            <v>25</v>
          </cell>
          <cell r="J258">
            <v>25</v>
          </cell>
          <cell r="K258">
            <v>1000</v>
          </cell>
          <cell r="L258">
            <v>25000</v>
          </cell>
          <cell r="M258">
            <v>244187.5</v>
          </cell>
          <cell r="N258">
            <v>2.5</v>
          </cell>
        </row>
        <row r="259">
          <cell r="B259">
            <v>5002</v>
          </cell>
          <cell r="G259" t="str">
            <v>Pekerja</v>
          </cell>
          <cell r="H259" t="str">
            <v>(Manusia)</v>
          </cell>
          <cell r="I259">
            <v>9.5238095238095233E-2</v>
          </cell>
          <cell r="J259">
            <v>10.5</v>
          </cell>
          <cell r="K259">
            <v>20000</v>
          </cell>
          <cell r="L259">
            <v>210000</v>
          </cell>
          <cell r="N259">
            <v>21</v>
          </cell>
        </row>
        <row r="260">
          <cell r="B260">
            <v>5003</v>
          </cell>
          <cell r="G260" t="str">
            <v>Mandor</v>
          </cell>
          <cell r="H260" t="str">
            <v>(Manusia)</v>
          </cell>
          <cell r="I260">
            <v>3.8095238095238093</v>
          </cell>
          <cell r="J260">
            <v>0.26250000000000001</v>
          </cell>
          <cell r="K260">
            <v>35000</v>
          </cell>
          <cell r="L260">
            <v>9187.5</v>
          </cell>
          <cell r="N260">
            <v>0.91874999999999996</v>
          </cell>
        </row>
        <row r="261">
          <cell r="A261">
            <v>92000</v>
          </cell>
          <cell r="B261">
            <v>6001</v>
          </cell>
          <cell r="E261" t="str">
            <v>f.</v>
          </cell>
          <cell r="F261" t="str">
            <v>Pembersihan</v>
          </cell>
          <cell r="G261" t="str">
            <v>Gerobak dorong</v>
          </cell>
          <cell r="I261">
            <v>1</v>
          </cell>
          <cell r="J261">
            <v>1</v>
          </cell>
          <cell r="K261">
            <v>16110</v>
          </cell>
          <cell r="L261">
            <v>16110</v>
          </cell>
          <cell r="M261">
            <v>308360</v>
          </cell>
          <cell r="N261">
            <v>1.611</v>
          </cell>
        </row>
        <row r="262">
          <cell r="B262">
            <v>6002</v>
          </cell>
          <cell r="G262" t="str">
            <v>Pekerja</v>
          </cell>
          <cell r="H262" t="str">
            <v>(Manusia)</v>
          </cell>
          <cell r="I262">
            <v>7.1428571428571425E-2</v>
          </cell>
          <cell r="J262">
            <v>14</v>
          </cell>
          <cell r="K262">
            <v>20000</v>
          </cell>
          <cell r="L262">
            <v>280000</v>
          </cell>
          <cell r="N262">
            <v>28</v>
          </cell>
        </row>
        <row r="263">
          <cell r="B263">
            <v>6003</v>
          </cell>
          <cell r="G263" t="str">
            <v>Mandor</v>
          </cell>
          <cell r="H263" t="str">
            <v>(Manusia)</v>
          </cell>
          <cell r="I263">
            <v>2.8571428571428568</v>
          </cell>
          <cell r="J263">
            <v>0.35000000000000003</v>
          </cell>
          <cell r="K263">
            <v>35000</v>
          </cell>
          <cell r="L263">
            <v>12250.000000000002</v>
          </cell>
          <cell r="N263">
            <v>1.2250000000000001</v>
          </cell>
        </row>
        <row r="265">
          <cell r="C265" t="str">
            <v>Jumlah (19)</v>
          </cell>
          <cell r="L265">
            <v>2210061.7794871796</v>
          </cell>
          <cell r="M265">
            <v>338.82717155067161</v>
          </cell>
          <cell r="N265">
            <v>221.00617794871795</v>
          </cell>
        </row>
        <row r="267">
          <cell r="A267">
            <v>93000</v>
          </cell>
          <cell r="B267">
            <v>1001</v>
          </cell>
          <cell r="C267">
            <v>20</v>
          </cell>
          <cell r="D267" t="str">
            <v>Hutan Berat</v>
          </cell>
          <cell r="E267" t="str">
            <v>a.</v>
          </cell>
          <cell r="F267" t="str">
            <v>Penebasan</v>
          </cell>
          <cell r="G267" t="str">
            <v>Bulldozer D65</v>
          </cell>
          <cell r="H267" t="str">
            <v>E / 12</v>
          </cell>
          <cell r="I267">
            <v>0.7142857142857143</v>
          </cell>
          <cell r="J267">
            <v>1.4</v>
          </cell>
          <cell r="K267">
            <v>335455</v>
          </cell>
          <cell r="L267">
            <v>469636.99999999994</v>
          </cell>
          <cell r="M267">
            <v>469636.99999999994</v>
          </cell>
          <cell r="N267">
            <v>46.963699999999996</v>
          </cell>
        </row>
        <row r="268">
          <cell r="A268">
            <v>94000</v>
          </cell>
          <cell r="B268">
            <v>2001</v>
          </cell>
          <cell r="D268" t="str">
            <v>(HB)</v>
          </cell>
          <cell r="E268" t="str">
            <v>b.</v>
          </cell>
          <cell r="F268" t="str">
            <v>Penumbangan, penebangan dan pencabutan tunggul akar</v>
          </cell>
          <cell r="G268" t="str">
            <v>Bulldozer D65</v>
          </cell>
          <cell r="H268" t="str">
            <v>E / 12</v>
          </cell>
          <cell r="I268">
            <v>0.5714285714285714</v>
          </cell>
          <cell r="J268">
            <v>1.75</v>
          </cell>
          <cell r="K268">
            <v>335455</v>
          </cell>
          <cell r="L268">
            <v>587046.25</v>
          </cell>
          <cell r="M268">
            <v>587046.25</v>
          </cell>
          <cell r="N268">
            <v>58.704625</v>
          </cell>
        </row>
        <row r="271">
          <cell r="A271">
            <v>95000</v>
          </cell>
          <cell r="B271">
            <v>3001</v>
          </cell>
          <cell r="E271" t="str">
            <v>c.</v>
          </cell>
          <cell r="F271" t="str">
            <v>Pemotongan</v>
          </cell>
          <cell r="G271" t="str">
            <v>Gergaji mesin</v>
          </cell>
          <cell r="H271" t="str">
            <v>(Chain saw)</v>
          </cell>
          <cell r="I271">
            <v>4.5499999999999992E-2</v>
          </cell>
          <cell r="J271">
            <v>21.978021978021982</v>
          </cell>
          <cell r="K271">
            <v>8535</v>
          </cell>
          <cell r="L271">
            <v>187582.41758241761</v>
          </cell>
          <cell r="M271">
            <v>187582.41758241761</v>
          </cell>
          <cell r="N271">
            <v>18.758241758241759</v>
          </cell>
        </row>
        <row r="272">
          <cell r="A272">
            <v>96000</v>
          </cell>
          <cell r="B272">
            <v>4001</v>
          </cell>
          <cell r="E272" t="str">
            <v>d.</v>
          </cell>
          <cell r="F272" t="str">
            <v>Pengumpulan</v>
          </cell>
          <cell r="G272" t="str">
            <v>Bulldozer D65</v>
          </cell>
          <cell r="H272" t="str">
            <v>(Manusia)</v>
          </cell>
          <cell r="I272">
            <v>0.64615384615384608</v>
          </cell>
          <cell r="J272">
            <v>1.5476190476190477</v>
          </cell>
          <cell r="K272">
            <v>335455</v>
          </cell>
          <cell r="L272">
            <v>519156.54761904763</v>
          </cell>
          <cell r="M272">
            <v>519156.54761904763</v>
          </cell>
          <cell r="N272">
            <v>51.915654761904761</v>
          </cell>
        </row>
        <row r="273">
          <cell r="A273">
            <v>97000</v>
          </cell>
          <cell r="B273">
            <v>5001</v>
          </cell>
          <cell r="E273" t="str">
            <v>e.</v>
          </cell>
          <cell r="F273" t="str">
            <v>Pembakaran</v>
          </cell>
          <cell r="G273" t="str">
            <v>Minyak Tanah</v>
          </cell>
          <cell r="I273">
            <v>25</v>
          </cell>
          <cell r="J273">
            <v>25</v>
          </cell>
          <cell r="K273">
            <v>1000</v>
          </cell>
          <cell r="L273">
            <v>25000</v>
          </cell>
          <cell r="M273">
            <v>244187.5</v>
          </cell>
          <cell r="N273">
            <v>2.5</v>
          </cell>
        </row>
        <row r="274">
          <cell r="B274">
            <v>5002</v>
          </cell>
          <cell r="G274" t="str">
            <v>Pekerja</v>
          </cell>
          <cell r="H274" t="str">
            <v>(Manusia)</v>
          </cell>
          <cell r="I274">
            <v>9.5238095238095233E-2</v>
          </cell>
          <cell r="J274">
            <v>10.5</v>
          </cell>
          <cell r="K274">
            <v>20000</v>
          </cell>
          <cell r="L274">
            <v>210000</v>
          </cell>
          <cell r="N274">
            <v>21</v>
          </cell>
        </row>
        <row r="275">
          <cell r="B275">
            <v>5003</v>
          </cell>
          <cell r="G275" t="str">
            <v>Mandor</v>
          </cell>
          <cell r="H275" t="str">
            <v>(Manusia)</v>
          </cell>
          <cell r="I275">
            <v>3.8095238095238093</v>
          </cell>
          <cell r="J275">
            <v>0.26250000000000001</v>
          </cell>
          <cell r="K275">
            <v>35000</v>
          </cell>
          <cell r="L275">
            <v>9187.5</v>
          </cell>
          <cell r="N275">
            <v>0.91874999999999996</v>
          </cell>
        </row>
        <row r="276">
          <cell r="A276">
            <v>98000</v>
          </cell>
          <cell r="B276">
            <v>6001</v>
          </cell>
          <cell r="E276" t="str">
            <v>f.</v>
          </cell>
          <cell r="F276" t="str">
            <v>Pembersihan</v>
          </cell>
          <cell r="G276" t="str">
            <v>Gerobak dorong</v>
          </cell>
          <cell r="I276">
            <v>1</v>
          </cell>
          <cell r="J276">
            <v>1</v>
          </cell>
          <cell r="K276">
            <v>16110</v>
          </cell>
          <cell r="L276">
            <v>16110</v>
          </cell>
          <cell r="M276">
            <v>308360</v>
          </cell>
          <cell r="N276">
            <v>1.611</v>
          </cell>
        </row>
        <row r="277">
          <cell r="B277">
            <v>6002</v>
          </cell>
          <cell r="G277" t="str">
            <v>Pekerja</v>
          </cell>
          <cell r="H277" t="str">
            <v>(Manusia)</v>
          </cell>
          <cell r="I277">
            <v>7.1428571428571425E-2</v>
          </cell>
          <cell r="J277">
            <v>14</v>
          </cell>
          <cell r="K277">
            <v>20000</v>
          </cell>
          <cell r="L277">
            <v>280000</v>
          </cell>
          <cell r="N277">
            <v>28</v>
          </cell>
        </row>
        <row r="278">
          <cell r="B278">
            <v>6003</v>
          </cell>
          <cell r="G278" t="str">
            <v>Mandor</v>
          </cell>
          <cell r="H278" t="str">
            <v>(Manusia)</v>
          </cell>
          <cell r="I278">
            <v>2.8571428571428568</v>
          </cell>
          <cell r="J278">
            <v>0.35000000000000003</v>
          </cell>
          <cell r="K278">
            <v>35000</v>
          </cell>
          <cell r="L278">
            <v>12250.000000000002</v>
          </cell>
          <cell r="N278">
            <v>1.2250000000000001</v>
          </cell>
        </row>
        <row r="280">
          <cell r="C280" t="str">
            <v>Jumlah (20)</v>
          </cell>
          <cell r="L280">
            <v>2315969.7152014654</v>
          </cell>
          <cell r="N280">
            <v>231.59697152014655</v>
          </cell>
        </row>
      </sheetData>
      <sheetData sheetId="10" refreshError="1">
        <row r="2">
          <cell r="E2" t="str">
            <v>Analisa Harga Satuan (Breakdown of Unit Rate)</v>
          </cell>
        </row>
        <row r="4">
          <cell r="E4" t="str">
            <v>Lokasi</v>
          </cell>
          <cell r="I4" t="str">
            <v>:</v>
          </cell>
          <cell r="J4" t="str">
            <v>Proyek PLB, Paket LCB-6 Lot-4</v>
          </cell>
        </row>
        <row r="5">
          <cell r="D5">
            <v>23000</v>
          </cell>
          <cell r="E5" t="str">
            <v>No. Item</v>
          </cell>
          <cell r="I5" t="str">
            <v>:</v>
          </cell>
          <cell r="J5" t="str">
            <v>3-1-1</v>
          </cell>
        </row>
        <row r="6">
          <cell r="D6">
            <v>23000</v>
          </cell>
          <cell r="E6" t="str">
            <v>Item Pekerjaan</v>
          </cell>
          <cell r="I6" t="str">
            <v>:</v>
          </cell>
          <cell r="J6" t="str">
            <v>Pelestarian Lapisan Tanah Atas (Gali &amp; Timbun)</v>
          </cell>
        </row>
        <row r="8">
          <cell r="D8">
            <v>23000</v>
          </cell>
          <cell r="E8" t="str">
            <v>Uraian Tugas</v>
          </cell>
          <cell r="I8" t="str">
            <v>:</v>
          </cell>
          <cell r="J8" t="str">
            <v>Untuk "menggali dan menimbun"</v>
          </cell>
        </row>
        <row r="10">
          <cell r="D10">
            <v>23000</v>
          </cell>
          <cell r="E10" t="str">
            <v>Kapasitas Produksi</v>
          </cell>
          <cell r="I10" t="str">
            <v>:</v>
          </cell>
          <cell r="J10">
            <v>1</v>
          </cell>
          <cell r="K10" t="str">
            <v>Ha</v>
          </cell>
        </row>
        <row r="11">
          <cell r="L11" t="str">
            <v>Harga</v>
          </cell>
          <cell r="N11" t="str">
            <v>Jumlah</v>
          </cell>
        </row>
        <row r="12">
          <cell r="E12" t="str">
            <v>No.</v>
          </cell>
          <cell r="F12" t="str">
            <v>U r a i a n</v>
          </cell>
          <cell r="J12" t="str">
            <v>Satuan</v>
          </cell>
          <cell r="K12" t="str">
            <v>Q'ty</v>
          </cell>
          <cell r="L12" t="str">
            <v>Satuan</v>
          </cell>
          <cell r="N12" t="str">
            <v>Harga</v>
          </cell>
        </row>
        <row r="13">
          <cell r="L13" t="str">
            <v>(Rp.)</v>
          </cell>
          <cell r="N13" t="str">
            <v>(Rp.)</v>
          </cell>
        </row>
        <row r="14">
          <cell r="E14" t="str">
            <v>I</v>
          </cell>
          <cell r="G14" t="str">
            <v>Bahan</v>
          </cell>
        </row>
        <row r="15">
          <cell r="E15" t="str">
            <v/>
          </cell>
          <cell r="J15">
            <v>0</v>
          </cell>
          <cell r="K15">
            <v>0</v>
          </cell>
          <cell r="M15">
            <v>0</v>
          </cell>
          <cell r="O15">
            <v>0</v>
          </cell>
        </row>
        <row r="16">
          <cell r="E16" t="str">
            <v/>
          </cell>
          <cell r="J16">
            <v>0</v>
          </cell>
          <cell r="K16">
            <v>0</v>
          </cell>
          <cell r="M16">
            <v>0</v>
          </cell>
          <cell r="O16">
            <v>0</v>
          </cell>
        </row>
        <row r="17">
          <cell r="E17" t="str">
            <v/>
          </cell>
          <cell r="I17" t="str">
            <v/>
          </cell>
          <cell r="J17">
            <v>0</v>
          </cell>
          <cell r="K17">
            <v>0</v>
          </cell>
          <cell r="M17">
            <v>0</v>
          </cell>
          <cell r="O17">
            <v>0</v>
          </cell>
        </row>
        <row r="18">
          <cell r="E18" t="str">
            <v/>
          </cell>
          <cell r="J18">
            <v>0</v>
          </cell>
          <cell r="K18">
            <v>0</v>
          </cell>
          <cell r="M18">
            <v>0</v>
          </cell>
          <cell r="O18">
            <v>0</v>
          </cell>
        </row>
        <row r="19">
          <cell r="E19" t="str">
            <v/>
          </cell>
          <cell r="J19">
            <v>0</v>
          </cell>
          <cell r="K19">
            <v>0</v>
          </cell>
          <cell r="M19">
            <v>0</v>
          </cell>
          <cell r="O19">
            <v>0</v>
          </cell>
        </row>
        <row r="21">
          <cell r="E21" t="str">
            <v>II</v>
          </cell>
          <cell r="G21" t="str">
            <v>Tenaga</v>
          </cell>
        </row>
        <row r="22">
          <cell r="E22">
            <v>1</v>
          </cell>
          <cell r="G22" t="str">
            <v>Mandor</v>
          </cell>
          <cell r="J22" t="str">
            <v>OH</v>
          </cell>
          <cell r="K22">
            <v>0.46910000000000002</v>
          </cell>
          <cell r="M22">
            <v>35000</v>
          </cell>
          <cell r="O22">
            <v>16418.5</v>
          </cell>
        </row>
        <row r="23">
          <cell r="E23" t="str">
            <v/>
          </cell>
          <cell r="J23">
            <v>0</v>
          </cell>
          <cell r="K23">
            <v>0</v>
          </cell>
          <cell r="M23">
            <v>0</v>
          </cell>
          <cell r="O23">
            <v>0</v>
          </cell>
        </row>
        <row r="24">
          <cell r="E24" t="str">
            <v/>
          </cell>
          <cell r="J24">
            <v>0</v>
          </cell>
          <cell r="K24">
            <v>0</v>
          </cell>
          <cell r="M24">
            <v>0</v>
          </cell>
          <cell r="O24">
            <v>0</v>
          </cell>
        </row>
        <row r="25">
          <cell r="E25" t="str">
            <v/>
          </cell>
          <cell r="J25">
            <v>0</v>
          </cell>
          <cell r="K25">
            <v>0</v>
          </cell>
          <cell r="M25">
            <v>0</v>
          </cell>
          <cell r="O25">
            <v>0</v>
          </cell>
        </row>
        <row r="26">
          <cell r="E26" t="str">
            <v/>
          </cell>
          <cell r="J26">
            <v>0</v>
          </cell>
          <cell r="K26">
            <v>0</v>
          </cell>
          <cell r="M26">
            <v>0</v>
          </cell>
          <cell r="O26">
            <v>0</v>
          </cell>
        </row>
        <row r="29">
          <cell r="E29" t="str">
            <v>III</v>
          </cell>
          <cell r="G29" t="str">
            <v>Alat</v>
          </cell>
        </row>
        <row r="30">
          <cell r="E30">
            <v>1</v>
          </cell>
          <cell r="G30" t="str">
            <v>Bulldozer D65</v>
          </cell>
          <cell r="H30" t="str">
            <v>(Motong-Nebar)</v>
          </cell>
          <cell r="J30" t="str">
            <v>jam</v>
          </cell>
          <cell r="K30">
            <v>6.5686</v>
          </cell>
          <cell r="M30">
            <v>335455</v>
          </cell>
          <cell r="O30">
            <v>2203469.71</v>
          </cell>
        </row>
        <row r="31">
          <cell r="E31">
            <v>2</v>
          </cell>
          <cell r="G31" t="str">
            <v>Bulldozer D65</v>
          </cell>
          <cell r="H31" t="str">
            <v>(Gali-Mengumpulkan)</v>
          </cell>
          <cell r="J31" t="str">
            <v>jam</v>
          </cell>
          <cell r="K31">
            <v>4.5979999999999999</v>
          </cell>
          <cell r="M31">
            <v>335455</v>
          </cell>
          <cell r="O31">
            <v>1542422.09</v>
          </cell>
        </row>
        <row r="32">
          <cell r="E32">
            <v>3</v>
          </cell>
          <cell r="G32" t="str">
            <v>Bulldozer D65</v>
          </cell>
          <cell r="H32" t="str">
            <v>(Kumpul-Nebar)</v>
          </cell>
          <cell r="J32" t="str">
            <v>jam</v>
          </cell>
          <cell r="K32">
            <v>1.9704999999999999</v>
          </cell>
          <cell r="M32">
            <v>335455</v>
          </cell>
          <cell r="O32">
            <v>661014.06999999995</v>
          </cell>
        </row>
        <row r="33">
          <cell r="E33" t="str">
            <v/>
          </cell>
          <cell r="J33">
            <v>0</v>
          </cell>
          <cell r="K33">
            <v>0</v>
          </cell>
          <cell r="M33">
            <v>0</v>
          </cell>
          <cell r="O33">
            <v>0</v>
          </cell>
        </row>
        <row r="34">
          <cell r="E34" t="str">
            <v/>
          </cell>
          <cell r="J34">
            <v>0</v>
          </cell>
          <cell r="K34">
            <v>0</v>
          </cell>
          <cell r="M34">
            <v>0</v>
          </cell>
          <cell r="O34">
            <v>0</v>
          </cell>
        </row>
        <row r="36">
          <cell r="E36" t="str">
            <v>Sub Total</v>
          </cell>
          <cell r="O36">
            <v>4423324.37</v>
          </cell>
        </row>
        <row r="37">
          <cell r="E37" t="str">
            <v>Biaya Tidak Langsung dan Laba</v>
          </cell>
          <cell r="J37">
            <v>0.1</v>
          </cell>
          <cell r="O37">
            <v>442332.43</v>
          </cell>
        </row>
        <row r="38">
          <cell r="E38" t="str">
            <v>Jumlah Harga</v>
          </cell>
          <cell r="O38">
            <v>4865656.8</v>
          </cell>
        </row>
        <row r="39">
          <cell r="D39">
            <v>23005</v>
          </cell>
          <cell r="E39" t="str">
            <v>Harga Satuan Pekerjaan</v>
          </cell>
          <cell r="J39" t="str">
            <v>Ha</v>
          </cell>
          <cell r="K39" t="str">
            <v/>
          </cell>
          <cell r="O39">
            <v>4865656.8</v>
          </cell>
        </row>
        <row r="46">
          <cell r="E46" t="str">
            <v>Analisa Harga Satuan (Breakdown of Unit Rate)</v>
          </cell>
        </row>
        <row r="48">
          <cell r="E48" t="str">
            <v>Lokasi</v>
          </cell>
          <cell r="I48" t="str">
            <v>:</v>
          </cell>
          <cell r="J48" t="str">
            <v>Proyek PLB, Paket LCB-6 Lot-4</v>
          </cell>
        </row>
        <row r="49">
          <cell r="D49">
            <v>24000</v>
          </cell>
          <cell r="E49" t="str">
            <v>No. Item</v>
          </cell>
          <cell r="I49" t="str">
            <v>:</v>
          </cell>
          <cell r="J49" t="str">
            <v>3-2-1</v>
          </cell>
        </row>
        <row r="50">
          <cell r="D50">
            <v>24000</v>
          </cell>
          <cell r="E50" t="str">
            <v>Item Pekerjaan</v>
          </cell>
          <cell r="I50" t="str">
            <v>:</v>
          </cell>
          <cell r="J50" t="str">
            <v>Derajat kemiringan 0.6 &lt; i&lt;3.0%</v>
          </cell>
        </row>
        <row r="52">
          <cell r="D52">
            <v>24000</v>
          </cell>
          <cell r="E52" t="str">
            <v>Uraian Tugas</v>
          </cell>
          <cell r="I52" t="str">
            <v>:</v>
          </cell>
          <cell r="J52" t="str">
            <v>Memotong &amp; mengisi sawah</v>
          </cell>
        </row>
        <row r="54">
          <cell r="D54">
            <v>24000</v>
          </cell>
          <cell r="E54" t="str">
            <v>Kapasitas Produksi</v>
          </cell>
          <cell r="I54" t="str">
            <v>:</v>
          </cell>
          <cell r="J54">
            <v>1</v>
          </cell>
          <cell r="K54" t="str">
            <v>Ha</v>
          </cell>
          <cell r="L54" t="str">
            <v>(688m3/ha)</v>
          </cell>
        </row>
        <row r="55">
          <cell r="L55" t="str">
            <v>Harga</v>
          </cell>
          <cell r="N55" t="str">
            <v>Jumlah</v>
          </cell>
        </row>
        <row r="56">
          <cell r="E56" t="str">
            <v>No.</v>
          </cell>
          <cell r="F56" t="str">
            <v>U r a i a n</v>
          </cell>
          <cell r="J56" t="str">
            <v>Satuan</v>
          </cell>
          <cell r="K56" t="str">
            <v>Q'ty</v>
          </cell>
          <cell r="L56" t="str">
            <v>Satuan</v>
          </cell>
          <cell r="N56" t="str">
            <v>Harga</v>
          </cell>
        </row>
        <row r="57">
          <cell r="L57" t="str">
            <v>(Rp.)</v>
          </cell>
          <cell r="N57" t="str">
            <v>(Rp.)</v>
          </cell>
        </row>
        <row r="58">
          <cell r="E58" t="str">
            <v>I</v>
          </cell>
          <cell r="G58" t="str">
            <v>Bahan</v>
          </cell>
        </row>
        <row r="59">
          <cell r="E59" t="str">
            <v/>
          </cell>
          <cell r="J59">
            <v>0</v>
          </cell>
          <cell r="K59">
            <v>0</v>
          </cell>
          <cell r="M59">
            <v>0</v>
          </cell>
          <cell r="O59">
            <v>0</v>
          </cell>
        </row>
        <row r="60">
          <cell r="E60" t="str">
            <v/>
          </cell>
          <cell r="J60">
            <v>0</v>
          </cell>
          <cell r="K60">
            <v>0</v>
          </cell>
          <cell r="M60">
            <v>0</v>
          </cell>
          <cell r="O60">
            <v>0</v>
          </cell>
        </row>
        <row r="61">
          <cell r="E61" t="str">
            <v/>
          </cell>
          <cell r="I61" t="str">
            <v/>
          </cell>
          <cell r="J61">
            <v>0</v>
          </cell>
          <cell r="K61">
            <v>0</v>
          </cell>
          <cell r="M61">
            <v>0</v>
          </cell>
          <cell r="O61">
            <v>0</v>
          </cell>
        </row>
        <row r="62">
          <cell r="E62" t="str">
            <v/>
          </cell>
          <cell r="J62">
            <v>0</v>
          </cell>
          <cell r="K62">
            <v>0</v>
          </cell>
          <cell r="M62">
            <v>0</v>
          </cell>
          <cell r="O62">
            <v>0</v>
          </cell>
        </row>
        <row r="63">
          <cell r="E63" t="str">
            <v/>
          </cell>
          <cell r="J63">
            <v>0</v>
          </cell>
          <cell r="K63">
            <v>0</v>
          </cell>
          <cell r="M63">
            <v>0</v>
          </cell>
          <cell r="O63">
            <v>0</v>
          </cell>
        </row>
        <row r="65">
          <cell r="E65" t="str">
            <v>II</v>
          </cell>
          <cell r="G65" t="str">
            <v>Tenaga</v>
          </cell>
        </row>
        <row r="66">
          <cell r="E66">
            <v>1</v>
          </cell>
          <cell r="G66" t="str">
            <v>Mandor</v>
          </cell>
          <cell r="J66" t="str">
            <v>OH</v>
          </cell>
          <cell r="K66">
            <v>0.7853</v>
          </cell>
          <cell r="M66">
            <v>35000</v>
          </cell>
          <cell r="O66">
            <v>27485.5</v>
          </cell>
        </row>
        <row r="67">
          <cell r="E67" t="str">
            <v/>
          </cell>
          <cell r="J67">
            <v>0</v>
          </cell>
          <cell r="K67">
            <v>0</v>
          </cell>
          <cell r="M67">
            <v>0</v>
          </cell>
          <cell r="O67">
            <v>0</v>
          </cell>
        </row>
        <row r="68">
          <cell r="E68" t="str">
            <v/>
          </cell>
          <cell r="J68">
            <v>0</v>
          </cell>
          <cell r="K68">
            <v>0</v>
          </cell>
          <cell r="M68">
            <v>0</v>
          </cell>
          <cell r="O68">
            <v>0</v>
          </cell>
        </row>
        <row r="69">
          <cell r="E69" t="str">
            <v/>
          </cell>
          <cell r="J69">
            <v>0</v>
          </cell>
          <cell r="K69">
            <v>0</v>
          </cell>
          <cell r="M69">
            <v>0</v>
          </cell>
          <cell r="O69">
            <v>0</v>
          </cell>
        </row>
        <row r="70">
          <cell r="E70" t="str">
            <v/>
          </cell>
          <cell r="J70">
            <v>0</v>
          </cell>
          <cell r="K70">
            <v>0</v>
          </cell>
          <cell r="M70">
            <v>0</v>
          </cell>
          <cell r="O70">
            <v>0</v>
          </cell>
        </row>
        <row r="73">
          <cell r="E73" t="str">
            <v>III</v>
          </cell>
          <cell r="G73" t="str">
            <v>Alat</v>
          </cell>
        </row>
        <row r="74">
          <cell r="E74">
            <v>1</v>
          </cell>
          <cell r="G74" t="str">
            <v>Bulldozer D65</v>
          </cell>
          <cell r="H74" t="str">
            <v>(Gali-Isi)</v>
          </cell>
          <cell r="J74" t="str">
            <v>jam</v>
          </cell>
          <cell r="K74">
            <v>5.4973000000000001</v>
          </cell>
          <cell r="M74">
            <v>335455</v>
          </cell>
          <cell r="O74">
            <v>1844096.77</v>
          </cell>
        </row>
        <row r="75">
          <cell r="E75" t="str">
            <v/>
          </cell>
          <cell r="J75">
            <v>0</v>
          </cell>
          <cell r="K75">
            <v>0</v>
          </cell>
          <cell r="M75">
            <v>0</v>
          </cell>
          <cell r="O75">
            <v>0</v>
          </cell>
        </row>
        <row r="76">
          <cell r="E76" t="str">
            <v/>
          </cell>
          <cell r="J76">
            <v>0</v>
          </cell>
          <cell r="K76">
            <v>0</v>
          </cell>
          <cell r="M76">
            <v>0</v>
          </cell>
          <cell r="O76">
            <v>0</v>
          </cell>
        </row>
        <row r="77">
          <cell r="E77" t="str">
            <v/>
          </cell>
          <cell r="J77">
            <v>0</v>
          </cell>
          <cell r="K77">
            <v>0</v>
          </cell>
          <cell r="M77">
            <v>0</v>
          </cell>
          <cell r="O77">
            <v>0</v>
          </cell>
        </row>
        <row r="78">
          <cell r="E78" t="str">
            <v/>
          </cell>
          <cell r="J78">
            <v>0</v>
          </cell>
          <cell r="K78">
            <v>0</v>
          </cell>
          <cell r="M78">
            <v>0</v>
          </cell>
          <cell r="O78">
            <v>0</v>
          </cell>
        </row>
        <row r="80">
          <cell r="E80" t="str">
            <v>Sub Total</v>
          </cell>
          <cell r="O80">
            <v>1871582.27</v>
          </cell>
        </row>
        <row r="81">
          <cell r="E81" t="str">
            <v>Biaya Tidak Langsung dan Laba</v>
          </cell>
          <cell r="J81">
            <v>0.1</v>
          </cell>
          <cell r="O81">
            <v>187158.22</v>
          </cell>
        </row>
        <row r="82">
          <cell r="E82" t="str">
            <v>Jumlah Harga</v>
          </cell>
          <cell r="O82">
            <v>2058740.49</v>
          </cell>
        </row>
        <row r="83">
          <cell r="D83">
            <v>24005</v>
          </cell>
          <cell r="E83" t="str">
            <v>Harga Satuan Pekerjaan</v>
          </cell>
          <cell r="J83" t="str">
            <v>Ha</v>
          </cell>
          <cell r="K83" t="str">
            <v/>
          </cell>
          <cell r="O83">
            <v>2058740.49</v>
          </cell>
        </row>
        <row r="90">
          <cell r="E90" t="str">
            <v>Analisa Harga Satuan (Breakdown of Unit Rate)</v>
          </cell>
        </row>
        <row r="92">
          <cell r="E92" t="str">
            <v>Lokasi</v>
          </cell>
          <cell r="I92" t="str">
            <v>:</v>
          </cell>
          <cell r="J92" t="str">
            <v>Proyek PLB, Paket LCB-6 Lot-4</v>
          </cell>
        </row>
        <row r="93">
          <cell r="D93">
            <v>25000</v>
          </cell>
          <cell r="E93" t="str">
            <v>No. Item</v>
          </cell>
          <cell r="I93" t="str">
            <v>:</v>
          </cell>
          <cell r="J93" t="str">
            <v>3-2-2</v>
          </cell>
        </row>
        <row r="94">
          <cell r="D94">
            <v>25000</v>
          </cell>
          <cell r="E94" t="str">
            <v>Item Pekerjaan</v>
          </cell>
          <cell r="I94" t="str">
            <v>:</v>
          </cell>
          <cell r="J94" t="str">
            <v>Derajat kemiringan 3.0 &lt; i&lt;5.0%</v>
          </cell>
        </row>
        <row r="96">
          <cell r="D96">
            <v>25000</v>
          </cell>
          <cell r="E96" t="str">
            <v>Uraian Tugas</v>
          </cell>
          <cell r="I96" t="str">
            <v>:</v>
          </cell>
          <cell r="J96" t="str">
            <v>Memotong &amp; mengisi sawah</v>
          </cell>
        </row>
        <row r="98">
          <cell r="D98">
            <v>25000</v>
          </cell>
          <cell r="E98" t="str">
            <v>Kapasitas Produksi</v>
          </cell>
          <cell r="I98" t="str">
            <v>:</v>
          </cell>
          <cell r="J98">
            <v>1</v>
          </cell>
          <cell r="K98" t="str">
            <v>Ha</v>
          </cell>
          <cell r="L98" t="str">
            <v>(743m3/ha)</v>
          </cell>
        </row>
        <row r="99">
          <cell r="L99" t="str">
            <v>Harga</v>
          </cell>
          <cell r="N99" t="str">
            <v>Jumlah</v>
          </cell>
        </row>
        <row r="100">
          <cell r="E100" t="str">
            <v>No.</v>
          </cell>
          <cell r="F100" t="str">
            <v>U r a i a n</v>
          </cell>
          <cell r="J100" t="str">
            <v>Satuan</v>
          </cell>
          <cell r="K100" t="str">
            <v>Q'ty</v>
          </cell>
          <cell r="L100" t="str">
            <v>Satuan</v>
          </cell>
          <cell r="N100" t="str">
            <v>Harga</v>
          </cell>
        </row>
        <row r="101">
          <cell r="L101" t="str">
            <v>(Rp.)</v>
          </cell>
          <cell r="N101" t="str">
            <v>(Rp.)</v>
          </cell>
        </row>
        <row r="102">
          <cell r="E102" t="str">
            <v>I</v>
          </cell>
          <cell r="G102" t="str">
            <v>Bahan</v>
          </cell>
        </row>
        <row r="103">
          <cell r="E103" t="str">
            <v/>
          </cell>
          <cell r="J103">
            <v>0</v>
          </cell>
          <cell r="K103">
            <v>0</v>
          </cell>
          <cell r="M103">
            <v>0</v>
          </cell>
          <cell r="O103">
            <v>0</v>
          </cell>
        </row>
        <row r="104">
          <cell r="E104" t="str">
            <v/>
          </cell>
          <cell r="J104">
            <v>0</v>
          </cell>
          <cell r="K104">
            <v>0</v>
          </cell>
          <cell r="M104">
            <v>0</v>
          </cell>
          <cell r="O104">
            <v>0</v>
          </cell>
        </row>
        <row r="105">
          <cell r="E105" t="str">
            <v/>
          </cell>
          <cell r="I105" t="str">
            <v/>
          </cell>
          <cell r="J105">
            <v>0</v>
          </cell>
          <cell r="K105">
            <v>0</v>
          </cell>
          <cell r="M105">
            <v>0</v>
          </cell>
          <cell r="O105">
            <v>0</v>
          </cell>
        </row>
        <row r="106">
          <cell r="E106" t="str">
            <v/>
          </cell>
          <cell r="J106">
            <v>0</v>
          </cell>
          <cell r="K106">
            <v>0</v>
          </cell>
          <cell r="M106">
            <v>0</v>
          </cell>
          <cell r="O106">
            <v>0</v>
          </cell>
        </row>
        <row r="107">
          <cell r="E107" t="str">
            <v/>
          </cell>
          <cell r="J107">
            <v>0</v>
          </cell>
          <cell r="K107">
            <v>0</v>
          </cell>
          <cell r="M107">
            <v>0</v>
          </cell>
          <cell r="O107">
            <v>0</v>
          </cell>
        </row>
        <row r="109">
          <cell r="E109" t="str">
            <v>II</v>
          </cell>
          <cell r="G109" t="str">
            <v>Tenaga</v>
          </cell>
        </row>
        <row r="110">
          <cell r="E110">
            <v>1</v>
          </cell>
          <cell r="G110" t="str">
            <v>Mandor</v>
          </cell>
          <cell r="J110" t="str">
            <v>OH</v>
          </cell>
          <cell r="K110">
            <v>1.2221</v>
          </cell>
          <cell r="M110">
            <v>35000</v>
          </cell>
          <cell r="O110">
            <v>42773.5</v>
          </cell>
        </row>
        <row r="111">
          <cell r="E111" t="str">
            <v/>
          </cell>
          <cell r="J111">
            <v>0</v>
          </cell>
          <cell r="K111">
            <v>0</v>
          </cell>
          <cell r="M111">
            <v>0</v>
          </cell>
          <cell r="O111">
            <v>0</v>
          </cell>
        </row>
        <row r="112">
          <cell r="E112" t="str">
            <v/>
          </cell>
          <cell r="J112">
            <v>0</v>
          </cell>
          <cell r="K112">
            <v>0</v>
          </cell>
          <cell r="M112">
            <v>0</v>
          </cell>
          <cell r="O112">
            <v>0</v>
          </cell>
        </row>
        <row r="113">
          <cell r="E113" t="str">
            <v/>
          </cell>
          <cell r="J113">
            <v>0</v>
          </cell>
          <cell r="K113">
            <v>0</v>
          </cell>
          <cell r="M113">
            <v>0</v>
          </cell>
          <cell r="O113">
            <v>0</v>
          </cell>
        </row>
        <row r="114">
          <cell r="E114" t="str">
            <v/>
          </cell>
          <cell r="J114">
            <v>0</v>
          </cell>
          <cell r="K114">
            <v>0</v>
          </cell>
          <cell r="M114">
            <v>0</v>
          </cell>
          <cell r="O114">
            <v>0</v>
          </cell>
        </row>
        <row r="117">
          <cell r="E117" t="str">
            <v>III</v>
          </cell>
          <cell r="G117" t="str">
            <v>Alat</v>
          </cell>
        </row>
        <row r="118">
          <cell r="E118">
            <v>1</v>
          </cell>
          <cell r="G118" t="str">
            <v>Bulldozer D65</v>
          </cell>
          <cell r="H118" t="str">
            <v>(Cut &amp; fill)</v>
          </cell>
          <cell r="J118" t="str">
            <v>jam</v>
          </cell>
          <cell r="K118">
            <v>8.5547000000000004</v>
          </cell>
          <cell r="M118">
            <v>335455</v>
          </cell>
          <cell r="O118">
            <v>2869716.88</v>
          </cell>
        </row>
        <row r="119">
          <cell r="E119" t="str">
            <v/>
          </cell>
          <cell r="J119">
            <v>0</v>
          </cell>
          <cell r="K119">
            <v>0</v>
          </cell>
          <cell r="M119">
            <v>0</v>
          </cell>
          <cell r="O119">
            <v>0</v>
          </cell>
        </row>
        <row r="120">
          <cell r="E120" t="str">
            <v/>
          </cell>
          <cell r="J120">
            <v>0</v>
          </cell>
          <cell r="K120">
            <v>0</v>
          </cell>
          <cell r="M120">
            <v>0</v>
          </cell>
          <cell r="O120">
            <v>0</v>
          </cell>
        </row>
        <row r="121">
          <cell r="E121" t="str">
            <v/>
          </cell>
          <cell r="J121">
            <v>0</v>
          </cell>
          <cell r="K121">
            <v>0</v>
          </cell>
          <cell r="M121">
            <v>0</v>
          </cell>
          <cell r="O121">
            <v>0</v>
          </cell>
        </row>
        <row r="122">
          <cell r="E122" t="str">
            <v/>
          </cell>
          <cell r="J122">
            <v>0</v>
          </cell>
          <cell r="K122">
            <v>0</v>
          </cell>
          <cell r="M122">
            <v>0</v>
          </cell>
          <cell r="O122">
            <v>0</v>
          </cell>
        </row>
        <row r="124">
          <cell r="E124" t="str">
            <v>Sub Total</v>
          </cell>
          <cell r="O124">
            <v>2912490.38</v>
          </cell>
        </row>
        <row r="125">
          <cell r="E125" t="str">
            <v>Biaya Tidak Langsung dan Laba</v>
          </cell>
          <cell r="J125">
            <v>0.1</v>
          </cell>
          <cell r="O125">
            <v>291249.03000000003</v>
          </cell>
        </row>
        <row r="126">
          <cell r="E126" t="str">
            <v>Jumlah Harga</v>
          </cell>
          <cell r="O126">
            <v>3203739.41</v>
          </cell>
        </row>
        <row r="127">
          <cell r="D127">
            <v>25005</v>
          </cell>
          <cell r="E127" t="str">
            <v>Harga Satuan Pekerjaan</v>
          </cell>
          <cell r="J127" t="str">
            <v>Ha</v>
          </cell>
          <cell r="K127" t="str">
            <v/>
          </cell>
          <cell r="O127">
            <v>3203739.41</v>
          </cell>
        </row>
        <row r="134">
          <cell r="E134" t="str">
            <v>Analisa Harga Satuan (Breakdown of Unit Rate)</v>
          </cell>
        </row>
        <row r="136">
          <cell r="E136" t="str">
            <v>Lokasi</v>
          </cell>
          <cell r="I136" t="str">
            <v>:</v>
          </cell>
          <cell r="J136" t="str">
            <v>Proyek PLB, Paket LCB-6 Lot-4</v>
          </cell>
        </row>
        <row r="137">
          <cell r="D137">
            <v>26000</v>
          </cell>
          <cell r="E137" t="str">
            <v>No. Item</v>
          </cell>
          <cell r="I137" t="str">
            <v>:</v>
          </cell>
          <cell r="J137" t="str">
            <v>3-2-3</v>
          </cell>
        </row>
        <row r="138">
          <cell r="D138">
            <v>26000</v>
          </cell>
          <cell r="E138" t="str">
            <v>Item Pekerjaan</v>
          </cell>
          <cell r="I138" t="str">
            <v>:</v>
          </cell>
          <cell r="J138" t="str">
            <v>Derajat kemiringan 5.0 &lt; i&lt;8.0%</v>
          </cell>
        </row>
        <row r="140">
          <cell r="D140">
            <v>26000</v>
          </cell>
          <cell r="E140" t="str">
            <v>Uraian Tugas</v>
          </cell>
          <cell r="I140" t="str">
            <v>:</v>
          </cell>
          <cell r="J140" t="str">
            <v>Memotong &amp; mengisi sawah</v>
          </cell>
        </row>
        <row r="142">
          <cell r="D142">
            <v>26000</v>
          </cell>
          <cell r="E142" t="str">
            <v>Kapasitas Produksi</v>
          </cell>
          <cell r="I142" t="str">
            <v>:</v>
          </cell>
          <cell r="J142">
            <v>1</v>
          </cell>
          <cell r="K142" t="str">
            <v>Ha</v>
          </cell>
          <cell r="L142" t="str">
            <v>(773m3/ha)</v>
          </cell>
        </row>
        <row r="143">
          <cell r="L143" t="str">
            <v>Harga</v>
          </cell>
          <cell r="N143" t="str">
            <v>Jumlah</v>
          </cell>
        </row>
        <row r="144">
          <cell r="E144" t="str">
            <v>No.</v>
          </cell>
          <cell r="F144" t="str">
            <v>U r a i a n</v>
          </cell>
          <cell r="J144" t="str">
            <v>Satuan</v>
          </cell>
          <cell r="K144" t="str">
            <v>Q'ty</v>
          </cell>
          <cell r="L144" t="str">
            <v>Satuan</v>
          </cell>
          <cell r="N144" t="str">
            <v>Harga</v>
          </cell>
        </row>
        <row r="145">
          <cell r="L145" t="str">
            <v>(Rp.)</v>
          </cell>
          <cell r="N145" t="str">
            <v>(Rp.)</v>
          </cell>
        </row>
        <row r="146">
          <cell r="E146" t="str">
            <v>I</v>
          </cell>
          <cell r="G146" t="str">
            <v>Bahan</v>
          </cell>
        </row>
        <row r="147">
          <cell r="E147" t="str">
            <v/>
          </cell>
          <cell r="J147">
            <v>0</v>
          </cell>
          <cell r="K147">
            <v>0</v>
          </cell>
          <cell r="M147">
            <v>0</v>
          </cell>
          <cell r="O147">
            <v>0</v>
          </cell>
        </row>
        <row r="148">
          <cell r="E148" t="str">
            <v/>
          </cell>
          <cell r="J148">
            <v>0</v>
          </cell>
          <cell r="K148">
            <v>0</v>
          </cell>
          <cell r="M148">
            <v>0</v>
          </cell>
          <cell r="O148">
            <v>0</v>
          </cell>
        </row>
        <row r="149">
          <cell r="E149" t="str">
            <v/>
          </cell>
          <cell r="I149" t="str">
            <v/>
          </cell>
          <cell r="J149">
            <v>0</v>
          </cell>
          <cell r="K149">
            <v>0</v>
          </cell>
          <cell r="M149">
            <v>0</v>
          </cell>
          <cell r="O149">
            <v>0</v>
          </cell>
        </row>
        <row r="150">
          <cell r="E150" t="str">
            <v/>
          </cell>
          <cell r="J150">
            <v>0</v>
          </cell>
          <cell r="K150">
            <v>0</v>
          </cell>
          <cell r="M150">
            <v>0</v>
          </cell>
          <cell r="O150">
            <v>0</v>
          </cell>
        </row>
        <row r="151">
          <cell r="E151" t="str">
            <v/>
          </cell>
          <cell r="J151">
            <v>0</v>
          </cell>
          <cell r="K151">
            <v>0</v>
          </cell>
          <cell r="M151">
            <v>0</v>
          </cell>
          <cell r="O151">
            <v>0</v>
          </cell>
        </row>
        <row r="153">
          <cell r="E153" t="str">
            <v>II</v>
          </cell>
          <cell r="G153" t="str">
            <v>Tenaga</v>
          </cell>
        </row>
        <row r="154">
          <cell r="E154">
            <v>1</v>
          </cell>
          <cell r="G154" t="str">
            <v>Mandor</v>
          </cell>
          <cell r="J154" t="str">
            <v>OH</v>
          </cell>
          <cell r="K154">
            <v>0.92</v>
          </cell>
          <cell r="M154">
            <v>35000</v>
          </cell>
          <cell r="O154">
            <v>32200</v>
          </cell>
        </row>
        <row r="155">
          <cell r="E155" t="str">
            <v/>
          </cell>
          <cell r="J155">
            <v>0</v>
          </cell>
          <cell r="K155">
            <v>0</v>
          </cell>
          <cell r="M155">
            <v>0</v>
          </cell>
          <cell r="O155">
            <v>0</v>
          </cell>
        </row>
        <row r="156">
          <cell r="E156" t="str">
            <v/>
          </cell>
          <cell r="J156">
            <v>0</v>
          </cell>
          <cell r="K156">
            <v>0</v>
          </cell>
          <cell r="M156">
            <v>0</v>
          </cell>
          <cell r="O156">
            <v>0</v>
          </cell>
        </row>
        <row r="157">
          <cell r="E157" t="str">
            <v/>
          </cell>
          <cell r="J157">
            <v>0</v>
          </cell>
          <cell r="K157">
            <v>0</v>
          </cell>
          <cell r="M157">
            <v>0</v>
          </cell>
          <cell r="O157">
            <v>0</v>
          </cell>
        </row>
        <row r="158">
          <cell r="E158" t="str">
            <v/>
          </cell>
          <cell r="J158">
            <v>0</v>
          </cell>
          <cell r="K158">
            <v>0</v>
          </cell>
          <cell r="M158">
            <v>0</v>
          </cell>
          <cell r="O158">
            <v>0</v>
          </cell>
        </row>
        <row r="161">
          <cell r="E161" t="str">
            <v>III</v>
          </cell>
          <cell r="G161" t="str">
            <v>Alat</v>
          </cell>
        </row>
        <row r="162">
          <cell r="E162">
            <v>1</v>
          </cell>
          <cell r="G162" t="str">
            <v>Bulldozer D65</v>
          </cell>
          <cell r="H162" t="str">
            <v>(Cut &amp; fill)</v>
          </cell>
          <cell r="J162" t="str">
            <v>jam</v>
          </cell>
          <cell r="K162">
            <v>6.4402999999999997</v>
          </cell>
          <cell r="M162">
            <v>335455</v>
          </cell>
          <cell r="O162">
            <v>2160430.83</v>
          </cell>
        </row>
        <row r="163">
          <cell r="E163" t="str">
            <v/>
          </cell>
          <cell r="J163">
            <v>0</v>
          </cell>
          <cell r="K163">
            <v>0</v>
          </cell>
          <cell r="M163">
            <v>0</v>
          </cell>
          <cell r="O163">
            <v>0</v>
          </cell>
        </row>
        <row r="164">
          <cell r="E164" t="str">
            <v/>
          </cell>
          <cell r="J164">
            <v>0</v>
          </cell>
          <cell r="K164">
            <v>0</v>
          </cell>
          <cell r="M164">
            <v>0</v>
          </cell>
          <cell r="O164">
            <v>0</v>
          </cell>
        </row>
        <row r="165">
          <cell r="E165" t="str">
            <v/>
          </cell>
          <cell r="J165">
            <v>0</v>
          </cell>
          <cell r="K165">
            <v>0</v>
          </cell>
          <cell r="M165">
            <v>0</v>
          </cell>
          <cell r="O165">
            <v>0</v>
          </cell>
        </row>
        <row r="166">
          <cell r="E166" t="str">
            <v/>
          </cell>
          <cell r="J166">
            <v>0</v>
          </cell>
          <cell r="K166">
            <v>0</v>
          </cell>
          <cell r="M166">
            <v>0</v>
          </cell>
          <cell r="O166">
            <v>0</v>
          </cell>
        </row>
        <row r="168">
          <cell r="E168" t="str">
            <v>Sub Total</v>
          </cell>
          <cell r="O168">
            <v>2192630.83</v>
          </cell>
        </row>
        <row r="169">
          <cell r="E169" t="str">
            <v>Biaya Tidak Langsung dan Laba</v>
          </cell>
          <cell r="J169">
            <v>0.1</v>
          </cell>
          <cell r="O169">
            <v>219263.08</v>
          </cell>
        </row>
        <row r="170">
          <cell r="E170" t="str">
            <v>Jumlah Harga</v>
          </cell>
          <cell r="O170">
            <v>2411893.91</v>
          </cell>
        </row>
        <row r="171">
          <cell r="D171">
            <v>26005</v>
          </cell>
          <cell r="E171" t="str">
            <v>Harga Satuan Pekerjaan</v>
          </cell>
          <cell r="J171" t="str">
            <v>Ha</v>
          </cell>
          <cell r="K171" t="str">
            <v/>
          </cell>
          <cell r="O171">
            <v>2411893.91</v>
          </cell>
        </row>
        <row r="178">
          <cell r="E178" t="str">
            <v>Analisa Harga Satuan (Breakdown of Unit Rate)</v>
          </cell>
        </row>
        <row r="180">
          <cell r="E180" t="str">
            <v>Lokasi</v>
          </cell>
          <cell r="I180" t="str">
            <v>:</v>
          </cell>
          <cell r="J180" t="str">
            <v>Proyek PLB, Paket LCB-6 Lot-4</v>
          </cell>
        </row>
        <row r="181">
          <cell r="D181">
            <v>24500</v>
          </cell>
          <cell r="E181" t="str">
            <v>No. Item</v>
          </cell>
          <cell r="I181" t="str">
            <v>:</v>
          </cell>
          <cell r="J181" t="str">
            <v>3-2-4a</v>
          </cell>
        </row>
        <row r="182">
          <cell r="D182">
            <v>24500</v>
          </cell>
          <cell r="E182" t="str">
            <v>Item Pekerjaan</v>
          </cell>
          <cell r="I182" t="str">
            <v>:</v>
          </cell>
          <cell r="J182" t="str">
            <v>Perataan (potong &amp; hampar) L &lt;50 m</v>
          </cell>
        </row>
        <row r="184">
          <cell r="D184">
            <v>24500</v>
          </cell>
          <cell r="E184" t="str">
            <v>Uraian Tugas</v>
          </cell>
          <cell r="I184" t="str">
            <v>:</v>
          </cell>
          <cell r="J184" t="str">
            <v>Memotong &amp; mengisi sawah</v>
          </cell>
        </row>
        <row r="186">
          <cell r="D186">
            <v>24500</v>
          </cell>
          <cell r="E186" t="str">
            <v>Kapasitas Produksi</v>
          </cell>
          <cell r="I186" t="str">
            <v>:</v>
          </cell>
          <cell r="J186">
            <v>100</v>
          </cell>
          <cell r="K186" t="str">
            <v>m3</v>
          </cell>
          <cell r="L186">
            <v>0</v>
          </cell>
        </row>
        <row r="187">
          <cell r="L187" t="str">
            <v>Harga</v>
          </cell>
          <cell r="N187" t="str">
            <v>Jumlah</v>
          </cell>
        </row>
        <row r="188">
          <cell r="E188" t="str">
            <v>No.</v>
          </cell>
          <cell r="F188" t="str">
            <v>U r a i a n</v>
          </cell>
          <cell r="J188" t="str">
            <v>Satuan</v>
          </cell>
          <cell r="K188" t="str">
            <v>Q'ty</v>
          </cell>
          <cell r="L188" t="str">
            <v>Satuan</v>
          </cell>
          <cell r="N188" t="str">
            <v>Harga</v>
          </cell>
        </row>
        <row r="189">
          <cell r="L189" t="str">
            <v>(Rp.)</v>
          </cell>
          <cell r="N189" t="str">
            <v>(Rp.)</v>
          </cell>
        </row>
        <row r="190">
          <cell r="E190" t="str">
            <v>I</v>
          </cell>
          <cell r="G190" t="str">
            <v>Bahan</v>
          </cell>
        </row>
        <row r="191">
          <cell r="E191" t="str">
            <v/>
          </cell>
          <cell r="J191">
            <v>0</v>
          </cell>
          <cell r="K191">
            <v>0</v>
          </cell>
          <cell r="M191">
            <v>0</v>
          </cell>
          <cell r="O191">
            <v>0</v>
          </cell>
        </row>
        <row r="192">
          <cell r="E192" t="str">
            <v/>
          </cell>
          <cell r="J192">
            <v>0</v>
          </cell>
          <cell r="K192">
            <v>0</v>
          </cell>
          <cell r="M192">
            <v>0</v>
          </cell>
          <cell r="O192">
            <v>0</v>
          </cell>
        </row>
        <row r="193">
          <cell r="E193" t="str">
            <v/>
          </cell>
          <cell r="I193" t="str">
            <v/>
          </cell>
          <cell r="J193">
            <v>0</v>
          </cell>
          <cell r="K193">
            <v>0</v>
          </cell>
          <cell r="M193">
            <v>0</v>
          </cell>
          <cell r="O193">
            <v>0</v>
          </cell>
        </row>
        <row r="194">
          <cell r="E194" t="str">
            <v/>
          </cell>
          <cell r="J194">
            <v>0</v>
          </cell>
          <cell r="K194">
            <v>0</v>
          </cell>
          <cell r="M194">
            <v>0</v>
          </cell>
          <cell r="O194">
            <v>0</v>
          </cell>
        </row>
        <row r="195">
          <cell r="E195" t="str">
            <v/>
          </cell>
          <cell r="J195">
            <v>0</v>
          </cell>
          <cell r="K195">
            <v>0</v>
          </cell>
          <cell r="M195">
            <v>0</v>
          </cell>
          <cell r="O195">
            <v>0</v>
          </cell>
        </row>
        <row r="197">
          <cell r="E197" t="str">
            <v>II</v>
          </cell>
          <cell r="G197" t="str">
            <v>Tenaga</v>
          </cell>
        </row>
        <row r="198">
          <cell r="E198">
            <v>1</v>
          </cell>
          <cell r="G198" t="str">
            <v>Mandor</v>
          </cell>
          <cell r="J198" t="str">
            <v>OH</v>
          </cell>
          <cell r="K198">
            <v>0.13239999999999999</v>
          </cell>
          <cell r="M198">
            <v>35000</v>
          </cell>
          <cell r="O198">
            <v>4634</v>
          </cell>
        </row>
        <row r="199">
          <cell r="E199" t="str">
            <v/>
          </cell>
          <cell r="J199">
            <v>0</v>
          </cell>
          <cell r="K199">
            <v>0</v>
          </cell>
          <cell r="M199">
            <v>0</v>
          </cell>
          <cell r="O199">
            <v>0</v>
          </cell>
        </row>
        <row r="200">
          <cell r="E200" t="str">
            <v/>
          </cell>
          <cell r="J200">
            <v>0</v>
          </cell>
          <cell r="K200">
            <v>0</v>
          </cell>
          <cell r="M200">
            <v>0</v>
          </cell>
          <cell r="O200">
            <v>0</v>
          </cell>
        </row>
        <row r="201">
          <cell r="E201" t="str">
            <v/>
          </cell>
          <cell r="J201">
            <v>0</v>
          </cell>
          <cell r="K201">
            <v>0</v>
          </cell>
          <cell r="M201">
            <v>0</v>
          </cell>
          <cell r="O201">
            <v>0</v>
          </cell>
        </row>
        <row r="202">
          <cell r="E202" t="str">
            <v/>
          </cell>
          <cell r="J202">
            <v>0</v>
          </cell>
          <cell r="K202">
            <v>0</v>
          </cell>
          <cell r="M202">
            <v>0</v>
          </cell>
          <cell r="O202">
            <v>0</v>
          </cell>
        </row>
        <row r="205">
          <cell r="E205" t="str">
            <v>III</v>
          </cell>
          <cell r="G205" t="str">
            <v>Alat</v>
          </cell>
        </row>
        <row r="206">
          <cell r="E206">
            <v>1</v>
          </cell>
          <cell r="G206" t="str">
            <v>Bulldozer D65</v>
          </cell>
          <cell r="H206" t="str">
            <v>(Cut-disposal)</v>
          </cell>
          <cell r="J206" t="str">
            <v>jam</v>
          </cell>
          <cell r="K206">
            <v>0.92710000000000004</v>
          </cell>
          <cell r="M206">
            <v>335455</v>
          </cell>
          <cell r="O206">
            <v>311000.33</v>
          </cell>
        </row>
        <row r="207">
          <cell r="E207">
            <v>2</v>
          </cell>
          <cell r="G207" t="str">
            <v>Bulldozer D65</v>
          </cell>
          <cell r="H207" t="str">
            <v>(Penebaran)</v>
          </cell>
          <cell r="J207" t="str">
            <v>jam</v>
          </cell>
          <cell r="K207">
            <v>0.87760000000000005</v>
          </cell>
          <cell r="M207">
            <v>335455</v>
          </cell>
          <cell r="O207">
            <v>294395.3</v>
          </cell>
        </row>
        <row r="208">
          <cell r="E208" t="str">
            <v/>
          </cell>
          <cell r="J208">
            <v>0</v>
          </cell>
          <cell r="K208">
            <v>0</v>
          </cell>
          <cell r="M208">
            <v>0</v>
          </cell>
          <cell r="O208">
            <v>0</v>
          </cell>
        </row>
        <row r="209">
          <cell r="E209" t="str">
            <v/>
          </cell>
          <cell r="J209">
            <v>0</v>
          </cell>
          <cell r="K209">
            <v>0</v>
          </cell>
          <cell r="M209">
            <v>0</v>
          </cell>
          <cell r="O209">
            <v>0</v>
          </cell>
        </row>
        <row r="210">
          <cell r="E210" t="str">
            <v/>
          </cell>
          <cell r="J210">
            <v>0</v>
          </cell>
          <cell r="K210">
            <v>0</v>
          </cell>
          <cell r="M210">
            <v>0</v>
          </cell>
          <cell r="O210">
            <v>0</v>
          </cell>
        </row>
        <row r="212">
          <cell r="E212" t="str">
            <v>Sub Total</v>
          </cell>
          <cell r="O212">
            <v>610029.63</v>
          </cell>
        </row>
        <row r="213">
          <cell r="E213" t="str">
            <v>Biaya Tidak Langsung dan Laba</v>
          </cell>
          <cell r="J213">
            <v>0.1</v>
          </cell>
          <cell r="O213">
            <v>61002.96</v>
          </cell>
        </row>
        <row r="214">
          <cell r="E214" t="str">
            <v>Jumlah Harga</v>
          </cell>
          <cell r="O214">
            <v>671032.59</v>
          </cell>
        </row>
        <row r="215">
          <cell r="D215">
            <v>24505</v>
          </cell>
          <cell r="E215" t="str">
            <v>Harga Satuan Pekerjaan</v>
          </cell>
          <cell r="J215" t="str">
            <v>m3</v>
          </cell>
          <cell r="K215" t="str">
            <v/>
          </cell>
          <cell r="O215">
            <v>6710.3258999999998</v>
          </cell>
        </row>
        <row r="222">
          <cell r="E222" t="str">
            <v>Analisa Harga Satuan (Breakdown of Unit Rate)</v>
          </cell>
        </row>
        <row r="224">
          <cell r="E224" t="str">
            <v>Lokasi</v>
          </cell>
          <cell r="I224" t="str">
            <v>:</v>
          </cell>
          <cell r="J224" t="str">
            <v>Proyek PLB, Paket LCB-6 Lot-4</v>
          </cell>
        </row>
        <row r="225">
          <cell r="D225">
            <v>25500</v>
          </cell>
          <cell r="E225" t="str">
            <v>No. Item</v>
          </cell>
          <cell r="I225" t="str">
            <v>:</v>
          </cell>
          <cell r="J225" t="str">
            <v>3-2-4b</v>
          </cell>
        </row>
        <row r="226">
          <cell r="D226">
            <v>25500</v>
          </cell>
          <cell r="E226" t="str">
            <v>Item Pekerjaan</v>
          </cell>
          <cell r="I226" t="str">
            <v>:</v>
          </cell>
          <cell r="J226" t="str">
            <v>Perataan (potong &amp; hampar) 50&lt; L &lt;500 m</v>
          </cell>
        </row>
        <row r="228">
          <cell r="D228">
            <v>25500</v>
          </cell>
          <cell r="E228" t="str">
            <v>Uraian Tugas</v>
          </cell>
          <cell r="I228" t="str">
            <v>:</v>
          </cell>
          <cell r="J228" t="str">
            <v>Meratakan dan Menghampar dengan Bulldozer/Excavator/DumpTruck</v>
          </cell>
        </row>
        <row r="230">
          <cell r="D230">
            <v>25500</v>
          </cell>
          <cell r="E230" t="str">
            <v>Kapasitas Produksi</v>
          </cell>
          <cell r="I230" t="str">
            <v>:</v>
          </cell>
          <cell r="J230">
            <v>100</v>
          </cell>
          <cell r="K230" t="str">
            <v>m3</v>
          </cell>
          <cell r="L230">
            <v>0</v>
          </cell>
        </row>
        <row r="231">
          <cell r="L231" t="str">
            <v>Harga</v>
          </cell>
          <cell r="N231" t="str">
            <v>Jumlah</v>
          </cell>
        </row>
        <row r="232">
          <cell r="E232" t="str">
            <v>No.</v>
          </cell>
          <cell r="F232" t="str">
            <v>U r a i a n</v>
          </cell>
          <cell r="J232" t="str">
            <v>Satuan</v>
          </cell>
          <cell r="K232" t="str">
            <v>Q'ty</v>
          </cell>
          <cell r="L232" t="str">
            <v>Satuan</v>
          </cell>
          <cell r="N232" t="str">
            <v>Harga</v>
          </cell>
        </row>
        <row r="233">
          <cell r="L233" t="str">
            <v>(Rp.)</v>
          </cell>
          <cell r="N233" t="str">
            <v>(Rp.)</v>
          </cell>
        </row>
        <row r="234">
          <cell r="E234" t="str">
            <v>I</v>
          </cell>
          <cell r="G234" t="str">
            <v>Bahan</v>
          </cell>
        </row>
        <row r="235">
          <cell r="E235" t="str">
            <v/>
          </cell>
          <cell r="J235">
            <v>0</v>
          </cell>
          <cell r="K235">
            <v>0</v>
          </cell>
          <cell r="M235">
            <v>0</v>
          </cell>
          <cell r="O235">
            <v>0</v>
          </cell>
        </row>
        <row r="236">
          <cell r="E236" t="str">
            <v/>
          </cell>
          <cell r="J236">
            <v>0</v>
          </cell>
          <cell r="K236">
            <v>0</v>
          </cell>
          <cell r="M236">
            <v>0</v>
          </cell>
          <cell r="O236">
            <v>0</v>
          </cell>
        </row>
        <row r="237">
          <cell r="E237" t="str">
            <v/>
          </cell>
          <cell r="I237" t="str">
            <v/>
          </cell>
          <cell r="J237">
            <v>0</v>
          </cell>
          <cell r="K237">
            <v>0</v>
          </cell>
          <cell r="M237">
            <v>0</v>
          </cell>
          <cell r="O237">
            <v>0</v>
          </cell>
        </row>
        <row r="238">
          <cell r="E238" t="str">
            <v/>
          </cell>
          <cell r="J238">
            <v>0</v>
          </cell>
          <cell r="K238">
            <v>0</v>
          </cell>
          <cell r="M238">
            <v>0</v>
          </cell>
          <cell r="O238">
            <v>0</v>
          </cell>
        </row>
        <row r="239">
          <cell r="E239" t="str">
            <v/>
          </cell>
          <cell r="J239">
            <v>0</v>
          </cell>
          <cell r="K239">
            <v>0</v>
          </cell>
          <cell r="M239">
            <v>0</v>
          </cell>
          <cell r="O239">
            <v>0</v>
          </cell>
        </row>
        <row r="241">
          <cell r="E241" t="str">
            <v>II</v>
          </cell>
          <cell r="G241" t="str">
            <v>Tenaga</v>
          </cell>
        </row>
        <row r="242">
          <cell r="E242">
            <v>1</v>
          </cell>
          <cell r="G242" t="str">
            <v>Mandor</v>
          </cell>
          <cell r="J242" t="str">
            <v>OH</v>
          </cell>
          <cell r="K242">
            <v>0.13239999999999999</v>
          </cell>
          <cell r="M242">
            <v>35000</v>
          </cell>
          <cell r="O242">
            <v>4634</v>
          </cell>
        </row>
        <row r="243">
          <cell r="E243" t="str">
            <v/>
          </cell>
          <cell r="J243">
            <v>0</v>
          </cell>
          <cell r="K243">
            <v>0</v>
          </cell>
          <cell r="M243">
            <v>0</v>
          </cell>
          <cell r="O243">
            <v>0</v>
          </cell>
        </row>
        <row r="244">
          <cell r="E244" t="str">
            <v/>
          </cell>
          <cell r="J244">
            <v>0</v>
          </cell>
          <cell r="K244">
            <v>0</v>
          </cell>
          <cell r="M244">
            <v>0</v>
          </cell>
          <cell r="O244">
            <v>0</v>
          </cell>
        </row>
        <row r="245">
          <cell r="E245" t="str">
            <v/>
          </cell>
          <cell r="J245">
            <v>0</v>
          </cell>
          <cell r="K245">
            <v>0</v>
          </cell>
          <cell r="M245">
            <v>0</v>
          </cell>
          <cell r="O245">
            <v>0</v>
          </cell>
        </row>
        <row r="246">
          <cell r="E246" t="str">
            <v/>
          </cell>
          <cell r="J246">
            <v>0</v>
          </cell>
          <cell r="K246">
            <v>0</v>
          </cell>
          <cell r="M246">
            <v>0</v>
          </cell>
          <cell r="O246">
            <v>0</v>
          </cell>
        </row>
        <row r="249">
          <cell r="E249" t="str">
            <v>III</v>
          </cell>
          <cell r="G249" t="str">
            <v>Alat</v>
          </cell>
        </row>
        <row r="250">
          <cell r="E250">
            <v>1</v>
          </cell>
          <cell r="G250" t="str">
            <v>Bulldozer D65</v>
          </cell>
          <cell r="H250" t="str">
            <v>(Cut-disposal)</v>
          </cell>
          <cell r="J250" t="str">
            <v>jam</v>
          </cell>
          <cell r="K250">
            <v>0.92710000000000004</v>
          </cell>
          <cell r="M250">
            <v>335455</v>
          </cell>
          <cell r="O250">
            <v>311000.33</v>
          </cell>
        </row>
        <row r="251">
          <cell r="E251">
            <v>2</v>
          </cell>
          <cell r="G251" t="str">
            <v>Bulldozer D65</v>
          </cell>
          <cell r="H251" t="str">
            <v>(Penebaran)</v>
          </cell>
          <cell r="J251" t="str">
            <v>jam</v>
          </cell>
          <cell r="K251">
            <v>0.87760000000000005</v>
          </cell>
          <cell r="M251">
            <v>335455</v>
          </cell>
          <cell r="O251">
            <v>294395.3</v>
          </cell>
        </row>
        <row r="252">
          <cell r="E252">
            <v>3</v>
          </cell>
          <cell r="G252" t="str">
            <v>Excavator, 0.7 m3</v>
          </cell>
          <cell r="J252" t="str">
            <v>jam</v>
          </cell>
          <cell r="K252">
            <v>1.5421</v>
          </cell>
          <cell r="M252">
            <v>239115</v>
          </cell>
          <cell r="O252">
            <v>368739.24</v>
          </cell>
        </row>
        <row r="253">
          <cell r="E253">
            <v>4</v>
          </cell>
          <cell r="G253" t="str">
            <v>Dump Truck 6 ton</v>
          </cell>
          <cell r="J253" t="str">
            <v>jam</v>
          </cell>
          <cell r="K253">
            <v>1.5387999999999999</v>
          </cell>
          <cell r="M253">
            <v>75740</v>
          </cell>
          <cell r="O253">
            <v>116548.71</v>
          </cell>
        </row>
        <row r="254">
          <cell r="E254" t="str">
            <v/>
          </cell>
          <cell r="J254">
            <v>0</v>
          </cell>
          <cell r="K254">
            <v>0</v>
          </cell>
          <cell r="M254">
            <v>0</v>
          </cell>
          <cell r="O254">
            <v>0</v>
          </cell>
        </row>
        <row r="256">
          <cell r="E256" t="str">
            <v>Sub Total</v>
          </cell>
          <cell r="O256">
            <v>1095317.58</v>
          </cell>
        </row>
        <row r="257">
          <cell r="E257" t="str">
            <v>Biaya Tidak Langsung dan Laba</v>
          </cell>
          <cell r="J257">
            <v>0.1</v>
          </cell>
          <cell r="O257">
            <v>109531.75</v>
          </cell>
        </row>
        <row r="258">
          <cell r="E258" t="str">
            <v>Jumlah Harga</v>
          </cell>
          <cell r="O258">
            <v>1204849.33</v>
          </cell>
        </row>
        <row r="259">
          <cell r="D259">
            <v>25505</v>
          </cell>
          <cell r="E259" t="str">
            <v>Harga Satuan Pekerjaan</v>
          </cell>
          <cell r="J259" t="str">
            <v>m3</v>
          </cell>
          <cell r="K259" t="str">
            <v/>
          </cell>
          <cell r="O259">
            <v>12048.4933</v>
          </cell>
        </row>
        <row r="266">
          <cell r="E266" t="str">
            <v>Analisa Harga Satuan (Breakdown of Unit Rate)</v>
          </cell>
        </row>
        <row r="268">
          <cell r="E268" t="str">
            <v>Lokasi</v>
          </cell>
          <cell r="I268" t="str">
            <v>:</v>
          </cell>
          <cell r="J268" t="str">
            <v>Proyek PLB, Paket LCB-6 Lot-4</v>
          </cell>
        </row>
        <row r="269">
          <cell r="D269">
            <v>26500</v>
          </cell>
          <cell r="E269" t="str">
            <v>No. Item</v>
          </cell>
          <cell r="I269" t="str">
            <v>:</v>
          </cell>
          <cell r="J269" t="str">
            <v>3-2-4c</v>
          </cell>
        </row>
        <row r="270">
          <cell r="D270">
            <v>26500</v>
          </cell>
          <cell r="E270" t="str">
            <v>Item Pekerjaan</v>
          </cell>
          <cell r="I270" t="str">
            <v>:</v>
          </cell>
          <cell r="J270" t="str">
            <v>Perataan (Potong &amp; Tempat Pembuangan 50 m &lt; L</v>
          </cell>
        </row>
        <row r="272">
          <cell r="D272">
            <v>26500</v>
          </cell>
          <cell r="E272" t="str">
            <v>Uraian Tugas</v>
          </cell>
          <cell r="I272" t="str">
            <v>:</v>
          </cell>
          <cell r="J272" t="str">
            <v>Meratakan dan Menghampar dengan Bulldozer/Excavator/DumpTruck</v>
          </cell>
        </row>
        <row r="274">
          <cell r="D274">
            <v>26500</v>
          </cell>
          <cell r="E274" t="str">
            <v>Kapasitas Produksi</v>
          </cell>
          <cell r="I274" t="str">
            <v>:</v>
          </cell>
          <cell r="J274">
            <v>100</v>
          </cell>
          <cell r="K274" t="str">
            <v>m3</v>
          </cell>
          <cell r="L274">
            <v>0</v>
          </cell>
        </row>
        <row r="275">
          <cell r="L275" t="str">
            <v>Harga</v>
          </cell>
          <cell r="N275" t="str">
            <v>Jumlah</v>
          </cell>
        </row>
        <row r="276">
          <cell r="E276" t="str">
            <v>No.</v>
          </cell>
          <cell r="F276" t="str">
            <v>U r a i a n</v>
          </cell>
          <cell r="J276" t="str">
            <v>Satuan</v>
          </cell>
          <cell r="K276" t="str">
            <v>Q'ty</v>
          </cell>
          <cell r="L276" t="str">
            <v>Satuan</v>
          </cell>
          <cell r="N276" t="str">
            <v>Harga</v>
          </cell>
        </row>
        <row r="277">
          <cell r="L277" t="str">
            <v>(Rp.)</v>
          </cell>
          <cell r="N277" t="str">
            <v>(Rp.)</v>
          </cell>
        </row>
        <row r="278">
          <cell r="E278" t="str">
            <v>I</v>
          </cell>
          <cell r="G278" t="str">
            <v>Bahan</v>
          </cell>
        </row>
        <row r="279">
          <cell r="E279">
            <v>1</v>
          </cell>
          <cell r="G279" t="str">
            <v>Biaya Lahan utk Pembuangan</v>
          </cell>
          <cell r="J279" t="str">
            <v>m2</v>
          </cell>
          <cell r="K279">
            <v>110</v>
          </cell>
          <cell r="M279">
            <v>500</v>
          </cell>
          <cell r="O279">
            <v>55000</v>
          </cell>
        </row>
        <row r="280">
          <cell r="E280" t="str">
            <v/>
          </cell>
          <cell r="J280">
            <v>0</v>
          </cell>
          <cell r="K280">
            <v>0</v>
          </cell>
          <cell r="M280">
            <v>0</v>
          </cell>
          <cell r="O280">
            <v>0</v>
          </cell>
        </row>
        <row r="281">
          <cell r="E281" t="str">
            <v/>
          </cell>
          <cell r="I281" t="str">
            <v/>
          </cell>
          <cell r="J281">
            <v>0</v>
          </cell>
          <cell r="K281">
            <v>0</v>
          </cell>
          <cell r="M281">
            <v>0</v>
          </cell>
          <cell r="O281">
            <v>0</v>
          </cell>
        </row>
        <row r="282">
          <cell r="E282" t="str">
            <v/>
          </cell>
          <cell r="J282">
            <v>0</v>
          </cell>
          <cell r="K282">
            <v>0</v>
          </cell>
          <cell r="M282">
            <v>0</v>
          </cell>
          <cell r="O282">
            <v>0</v>
          </cell>
        </row>
        <row r="283">
          <cell r="E283" t="str">
            <v/>
          </cell>
          <cell r="J283">
            <v>0</v>
          </cell>
          <cell r="K283">
            <v>0</v>
          </cell>
          <cell r="M283">
            <v>0</v>
          </cell>
          <cell r="O283">
            <v>0</v>
          </cell>
        </row>
        <row r="285">
          <cell r="E285" t="str">
            <v>II</v>
          </cell>
          <cell r="G285" t="str">
            <v>Tenaga</v>
          </cell>
        </row>
        <row r="286">
          <cell r="E286">
            <v>1</v>
          </cell>
          <cell r="G286" t="str">
            <v>Mandor</v>
          </cell>
          <cell r="J286" t="str">
            <v>OH</v>
          </cell>
          <cell r="K286">
            <v>0.15679999999999999</v>
          </cell>
          <cell r="M286">
            <v>35000</v>
          </cell>
          <cell r="O286">
            <v>5488</v>
          </cell>
        </row>
        <row r="287">
          <cell r="E287" t="str">
            <v/>
          </cell>
          <cell r="J287">
            <v>0</v>
          </cell>
          <cell r="K287">
            <v>0</v>
          </cell>
          <cell r="M287">
            <v>0</v>
          </cell>
          <cell r="O287">
            <v>0</v>
          </cell>
        </row>
        <row r="288">
          <cell r="E288" t="str">
            <v/>
          </cell>
          <cell r="J288">
            <v>0</v>
          </cell>
          <cell r="K288">
            <v>0</v>
          </cell>
          <cell r="M288">
            <v>0</v>
          </cell>
          <cell r="O288">
            <v>0</v>
          </cell>
        </row>
        <row r="289">
          <cell r="E289" t="str">
            <v/>
          </cell>
          <cell r="J289">
            <v>0</v>
          </cell>
          <cell r="K289">
            <v>0</v>
          </cell>
          <cell r="M289">
            <v>0</v>
          </cell>
          <cell r="O289">
            <v>0</v>
          </cell>
        </row>
        <row r="290">
          <cell r="E290" t="str">
            <v/>
          </cell>
          <cell r="J290">
            <v>0</v>
          </cell>
          <cell r="K290">
            <v>0</v>
          </cell>
          <cell r="M290">
            <v>0</v>
          </cell>
          <cell r="O290">
            <v>0</v>
          </cell>
        </row>
        <row r="293">
          <cell r="E293" t="str">
            <v>III</v>
          </cell>
          <cell r="G293" t="str">
            <v>Alat</v>
          </cell>
        </row>
        <row r="294">
          <cell r="E294">
            <v>1</v>
          </cell>
          <cell r="G294" t="str">
            <v>Bulldozer D65</v>
          </cell>
          <cell r="H294" t="str">
            <v>(Cut-Stock)</v>
          </cell>
          <cell r="J294" t="str">
            <v>jam</v>
          </cell>
          <cell r="K294">
            <v>1.0980000000000001</v>
          </cell>
          <cell r="M294">
            <v>335455</v>
          </cell>
          <cell r="O294">
            <v>368329.59</v>
          </cell>
        </row>
        <row r="295">
          <cell r="E295">
            <v>2</v>
          </cell>
          <cell r="G295" t="str">
            <v>Bulldozer D65</v>
          </cell>
          <cell r="H295" t="str">
            <v>(Penebaran)</v>
          </cell>
          <cell r="J295" t="str">
            <v>jam</v>
          </cell>
          <cell r="K295">
            <v>1.0394000000000001</v>
          </cell>
          <cell r="M295">
            <v>335455</v>
          </cell>
          <cell r="O295">
            <v>348671.92</v>
          </cell>
        </row>
        <row r="296">
          <cell r="E296">
            <v>3</v>
          </cell>
          <cell r="G296" t="str">
            <v>Excavator, 0.7 m3</v>
          </cell>
          <cell r="J296" t="str">
            <v>jam</v>
          </cell>
          <cell r="K296">
            <v>1.5421</v>
          </cell>
          <cell r="M296">
            <v>239115</v>
          </cell>
          <cell r="O296">
            <v>368739.24</v>
          </cell>
        </row>
        <row r="297">
          <cell r="E297">
            <v>4</v>
          </cell>
          <cell r="G297" t="str">
            <v>Dump Truck 6 ton</v>
          </cell>
          <cell r="J297" t="str">
            <v>jam</v>
          </cell>
          <cell r="K297">
            <v>2.4727999999999999</v>
          </cell>
          <cell r="M297">
            <v>75740</v>
          </cell>
          <cell r="O297">
            <v>187289.87</v>
          </cell>
        </row>
        <row r="298">
          <cell r="E298" t="str">
            <v/>
          </cell>
          <cell r="J298">
            <v>0</v>
          </cell>
          <cell r="K298">
            <v>0</v>
          </cell>
          <cell r="M298">
            <v>0</v>
          </cell>
          <cell r="O298">
            <v>0</v>
          </cell>
        </row>
        <row r="300">
          <cell r="E300" t="str">
            <v>Sub Total</v>
          </cell>
          <cell r="O300">
            <v>1333518.6200000001</v>
          </cell>
        </row>
        <row r="301">
          <cell r="E301" t="str">
            <v>Biaya Tidak Langsung dan Laba</v>
          </cell>
          <cell r="J301">
            <v>0.1</v>
          </cell>
          <cell r="O301">
            <v>133351.85999999999</v>
          </cell>
        </row>
        <row r="302">
          <cell r="E302" t="str">
            <v>Jumlah Harga</v>
          </cell>
          <cell r="O302">
            <v>1466870.48</v>
          </cell>
        </row>
        <row r="303">
          <cell r="D303">
            <v>26505</v>
          </cell>
          <cell r="E303" t="str">
            <v>Harga Satuan Pekerjaan</v>
          </cell>
          <cell r="J303" t="str">
            <v>m3</v>
          </cell>
          <cell r="K303" t="str">
            <v/>
          </cell>
          <cell r="O303">
            <v>14668.7048</v>
          </cell>
        </row>
        <row r="310">
          <cell r="E310" t="str">
            <v>Analisa Harga Satuan (Breakdown of Unit Rate)</v>
          </cell>
        </row>
        <row r="312">
          <cell r="E312" t="str">
            <v>Lokasi</v>
          </cell>
          <cell r="I312" t="str">
            <v>:</v>
          </cell>
          <cell r="J312" t="str">
            <v>Proyek PLB, Paket LCB-6 Lot-4</v>
          </cell>
        </row>
        <row r="313">
          <cell r="D313">
            <v>27000</v>
          </cell>
          <cell r="E313" t="str">
            <v>No. Item</v>
          </cell>
          <cell r="I313" t="str">
            <v>:</v>
          </cell>
          <cell r="J313" t="str">
            <v>3-3-1</v>
          </cell>
        </row>
        <row r="314">
          <cell r="D314">
            <v>27000</v>
          </cell>
          <cell r="E314" t="str">
            <v>Item Pekerjaan</v>
          </cell>
          <cell r="I314" t="str">
            <v>:</v>
          </cell>
          <cell r="J314" t="str">
            <v>Derajat kemiringan i&lt;0.6%</v>
          </cell>
        </row>
        <row r="316">
          <cell r="D316">
            <v>27000</v>
          </cell>
          <cell r="E316" t="str">
            <v>Uraian Tugas</v>
          </cell>
          <cell r="I316" t="str">
            <v>:</v>
          </cell>
          <cell r="J316" t="str">
            <v>Mengumpulkan bahan dari sawah dengan cara manual</v>
          </cell>
        </row>
        <row r="318">
          <cell r="D318">
            <v>27000</v>
          </cell>
          <cell r="E318" t="str">
            <v>Kapasitas Produksi</v>
          </cell>
          <cell r="I318" t="str">
            <v>:</v>
          </cell>
          <cell r="J318">
            <v>1</v>
          </cell>
          <cell r="K318" t="str">
            <v>Ha</v>
          </cell>
          <cell r="L318" t="str">
            <v>(53m3/ha)</v>
          </cell>
        </row>
        <row r="319">
          <cell r="L319" t="str">
            <v>Harga</v>
          </cell>
          <cell r="N319" t="str">
            <v>Jumlah</v>
          </cell>
        </row>
        <row r="320">
          <cell r="E320" t="str">
            <v>No.</v>
          </cell>
          <cell r="F320" t="str">
            <v>U r a i a n</v>
          </cell>
          <cell r="J320" t="str">
            <v>Satuan</v>
          </cell>
          <cell r="K320" t="str">
            <v>Q'ty</v>
          </cell>
          <cell r="L320" t="str">
            <v>Satuan</v>
          </cell>
          <cell r="N320" t="str">
            <v>Harga</v>
          </cell>
        </row>
        <row r="321">
          <cell r="L321" t="str">
            <v>(Rp.)</v>
          </cell>
          <cell r="N321" t="str">
            <v>(Rp.)</v>
          </cell>
        </row>
        <row r="322">
          <cell r="E322" t="str">
            <v>I</v>
          </cell>
          <cell r="G322" t="str">
            <v>Bahan</v>
          </cell>
        </row>
        <row r="323">
          <cell r="E323" t="str">
            <v/>
          </cell>
          <cell r="J323">
            <v>0</v>
          </cell>
          <cell r="K323">
            <v>0</v>
          </cell>
          <cell r="M323">
            <v>0</v>
          </cell>
          <cell r="O323">
            <v>0</v>
          </cell>
        </row>
        <row r="324">
          <cell r="E324" t="str">
            <v/>
          </cell>
          <cell r="J324">
            <v>0</v>
          </cell>
          <cell r="K324">
            <v>0</v>
          </cell>
          <cell r="M324">
            <v>0</v>
          </cell>
          <cell r="O324">
            <v>0</v>
          </cell>
        </row>
        <row r="325">
          <cell r="E325" t="str">
            <v/>
          </cell>
          <cell r="I325" t="str">
            <v/>
          </cell>
          <cell r="J325">
            <v>0</v>
          </cell>
          <cell r="K325">
            <v>0</v>
          </cell>
          <cell r="M325">
            <v>0</v>
          </cell>
          <cell r="O325">
            <v>0</v>
          </cell>
        </row>
        <row r="326">
          <cell r="E326" t="str">
            <v/>
          </cell>
          <cell r="J326">
            <v>0</v>
          </cell>
          <cell r="K326">
            <v>0</v>
          </cell>
          <cell r="M326">
            <v>0</v>
          </cell>
          <cell r="O326">
            <v>0</v>
          </cell>
        </row>
        <row r="327">
          <cell r="E327" t="str">
            <v/>
          </cell>
          <cell r="J327">
            <v>0</v>
          </cell>
          <cell r="K327">
            <v>0</v>
          </cell>
          <cell r="M327">
            <v>0</v>
          </cell>
          <cell r="O327">
            <v>0</v>
          </cell>
        </row>
        <row r="329">
          <cell r="E329" t="str">
            <v>II</v>
          </cell>
          <cell r="G329" t="str">
            <v>Tenaga</v>
          </cell>
        </row>
        <row r="330">
          <cell r="E330">
            <v>1</v>
          </cell>
          <cell r="G330" t="str">
            <v>Mandor</v>
          </cell>
          <cell r="J330" t="str">
            <v>OH</v>
          </cell>
          <cell r="K330">
            <v>0.59519999999999995</v>
          </cell>
          <cell r="M330">
            <v>35000</v>
          </cell>
          <cell r="O330">
            <v>20832</v>
          </cell>
        </row>
        <row r="331">
          <cell r="E331">
            <v>2</v>
          </cell>
          <cell r="G331" t="str">
            <v>Pekerja</v>
          </cell>
          <cell r="J331" t="str">
            <v>OH</v>
          </cell>
          <cell r="K331">
            <v>9.5237999999999996</v>
          </cell>
          <cell r="M331">
            <v>20000</v>
          </cell>
          <cell r="O331">
            <v>190476</v>
          </cell>
        </row>
        <row r="332">
          <cell r="E332" t="str">
            <v/>
          </cell>
          <cell r="J332">
            <v>0</v>
          </cell>
          <cell r="K332">
            <v>0</v>
          </cell>
          <cell r="M332">
            <v>0</v>
          </cell>
          <cell r="O332">
            <v>0</v>
          </cell>
        </row>
        <row r="333">
          <cell r="E333" t="str">
            <v/>
          </cell>
          <cell r="J333">
            <v>0</v>
          </cell>
          <cell r="K333">
            <v>0</v>
          </cell>
          <cell r="M333">
            <v>0</v>
          </cell>
          <cell r="O333">
            <v>0</v>
          </cell>
        </row>
        <row r="334">
          <cell r="E334" t="str">
            <v/>
          </cell>
          <cell r="J334">
            <v>0</v>
          </cell>
          <cell r="K334">
            <v>0</v>
          </cell>
          <cell r="M334">
            <v>0</v>
          </cell>
          <cell r="O334">
            <v>0</v>
          </cell>
        </row>
        <row r="337">
          <cell r="E337" t="str">
            <v>III</v>
          </cell>
          <cell r="G337" t="str">
            <v>Alat</v>
          </cell>
        </row>
        <row r="338">
          <cell r="E338">
            <v>1</v>
          </cell>
          <cell r="G338" t="str">
            <v>Lain-Lain</v>
          </cell>
          <cell r="J338" t="str">
            <v>ls</v>
          </cell>
          <cell r="K338">
            <v>1</v>
          </cell>
          <cell r="M338">
            <v>250</v>
          </cell>
          <cell r="O338">
            <v>250</v>
          </cell>
        </row>
        <row r="339">
          <cell r="E339" t="str">
            <v/>
          </cell>
          <cell r="J339">
            <v>0</v>
          </cell>
          <cell r="K339">
            <v>0</v>
          </cell>
          <cell r="M339">
            <v>0</v>
          </cell>
          <cell r="O339">
            <v>0</v>
          </cell>
        </row>
        <row r="340">
          <cell r="E340" t="str">
            <v/>
          </cell>
          <cell r="J340">
            <v>0</v>
          </cell>
          <cell r="K340">
            <v>0</v>
          </cell>
          <cell r="M340">
            <v>0</v>
          </cell>
          <cell r="O340">
            <v>0</v>
          </cell>
        </row>
        <row r="341">
          <cell r="E341" t="str">
            <v/>
          </cell>
          <cell r="J341">
            <v>0</v>
          </cell>
          <cell r="K341">
            <v>0</v>
          </cell>
          <cell r="M341">
            <v>0</v>
          </cell>
          <cell r="O341">
            <v>0</v>
          </cell>
        </row>
        <row r="342">
          <cell r="E342" t="str">
            <v/>
          </cell>
          <cell r="J342">
            <v>0</v>
          </cell>
          <cell r="K342">
            <v>0</v>
          </cell>
          <cell r="M342">
            <v>0</v>
          </cell>
          <cell r="O342">
            <v>0</v>
          </cell>
        </row>
        <row r="344">
          <cell r="E344" t="str">
            <v>Sub Total</v>
          </cell>
          <cell r="O344">
            <v>211558</v>
          </cell>
        </row>
        <row r="345">
          <cell r="E345" t="str">
            <v>Biaya Tidak Langsung dan Laba</v>
          </cell>
          <cell r="J345">
            <v>0.1</v>
          </cell>
          <cell r="O345">
            <v>21155.8</v>
          </cell>
        </row>
        <row r="346">
          <cell r="E346" t="str">
            <v>Jumlah Harga</v>
          </cell>
          <cell r="O346">
            <v>232713.8</v>
          </cell>
        </row>
        <row r="347">
          <cell r="D347">
            <v>27005</v>
          </cell>
          <cell r="E347" t="str">
            <v>Harga Satuan Pekerjaan</v>
          </cell>
          <cell r="J347" t="str">
            <v>Ha</v>
          </cell>
          <cell r="K347" t="str">
            <v/>
          </cell>
          <cell r="O347">
            <v>232713.8</v>
          </cell>
        </row>
        <row r="354">
          <cell r="E354" t="str">
            <v>Analisa Harga Satuan (Breakdown of Unit Rate)</v>
          </cell>
        </row>
        <row r="356">
          <cell r="E356" t="str">
            <v>Lokasi</v>
          </cell>
          <cell r="I356" t="str">
            <v>:</v>
          </cell>
          <cell r="J356" t="str">
            <v>Proyek PLB, Paket LCB-6 Lot-4</v>
          </cell>
        </row>
        <row r="357">
          <cell r="D357">
            <v>28000</v>
          </cell>
          <cell r="E357" t="str">
            <v>No. Item</v>
          </cell>
          <cell r="I357" t="str">
            <v>:</v>
          </cell>
          <cell r="J357" t="str">
            <v>3-3-2</v>
          </cell>
        </row>
        <row r="358">
          <cell r="D358">
            <v>28000</v>
          </cell>
          <cell r="E358" t="str">
            <v>Item Pekerjaan</v>
          </cell>
          <cell r="I358" t="str">
            <v>:</v>
          </cell>
          <cell r="J358" t="str">
            <v>Derajat kemiringan 0.6 &lt; i&lt;3.0%</v>
          </cell>
        </row>
        <row r="360">
          <cell r="D360">
            <v>28000</v>
          </cell>
          <cell r="E360" t="str">
            <v>Uraian Tugas</v>
          </cell>
          <cell r="I360" t="str">
            <v>:</v>
          </cell>
          <cell r="J360" t="str">
            <v>Mengumpulkan bahan dari sawah dengan bulldozer</v>
          </cell>
        </row>
        <row r="362">
          <cell r="D362">
            <v>28000</v>
          </cell>
          <cell r="E362" t="str">
            <v>Kapasitas Produksi</v>
          </cell>
          <cell r="I362" t="str">
            <v>:</v>
          </cell>
          <cell r="J362">
            <v>1</v>
          </cell>
          <cell r="K362" t="str">
            <v>Ha</v>
          </cell>
          <cell r="L362" t="str">
            <v>(70m3/ha)</v>
          </cell>
        </row>
        <row r="363">
          <cell r="L363" t="str">
            <v>Harga</v>
          </cell>
          <cell r="N363" t="str">
            <v>Jumlah</v>
          </cell>
        </row>
        <row r="364">
          <cell r="E364" t="str">
            <v>No.</v>
          </cell>
          <cell r="F364" t="str">
            <v>U r a i a n</v>
          </cell>
          <cell r="J364" t="str">
            <v>Satuan</v>
          </cell>
          <cell r="K364" t="str">
            <v>Q'ty</v>
          </cell>
          <cell r="L364" t="str">
            <v>Satuan</v>
          </cell>
          <cell r="N364" t="str">
            <v>Harga</v>
          </cell>
        </row>
        <row r="365">
          <cell r="L365" t="str">
            <v>(Rp.)</v>
          </cell>
          <cell r="N365" t="str">
            <v>(Rp.)</v>
          </cell>
        </row>
        <row r="366">
          <cell r="E366" t="str">
            <v>I</v>
          </cell>
          <cell r="G366" t="str">
            <v>Bahan</v>
          </cell>
        </row>
        <row r="367">
          <cell r="E367" t="str">
            <v/>
          </cell>
          <cell r="J367">
            <v>0</v>
          </cell>
          <cell r="K367">
            <v>0</v>
          </cell>
          <cell r="M367">
            <v>0</v>
          </cell>
          <cell r="O367">
            <v>0</v>
          </cell>
        </row>
        <row r="368">
          <cell r="E368" t="str">
            <v/>
          </cell>
          <cell r="J368">
            <v>0</v>
          </cell>
          <cell r="K368">
            <v>0</v>
          </cell>
          <cell r="M368">
            <v>0</v>
          </cell>
          <cell r="O368">
            <v>0</v>
          </cell>
        </row>
        <row r="369">
          <cell r="E369" t="str">
            <v/>
          </cell>
          <cell r="I369" t="str">
            <v/>
          </cell>
          <cell r="J369">
            <v>0</v>
          </cell>
          <cell r="K369">
            <v>0</v>
          </cell>
          <cell r="M369">
            <v>0</v>
          </cell>
          <cell r="O369">
            <v>0</v>
          </cell>
        </row>
        <row r="370">
          <cell r="E370" t="str">
            <v/>
          </cell>
          <cell r="J370">
            <v>0</v>
          </cell>
          <cell r="K370">
            <v>0</v>
          </cell>
          <cell r="M370">
            <v>0</v>
          </cell>
          <cell r="O370">
            <v>0</v>
          </cell>
        </row>
        <row r="371">
          <cell r="E371" t="str">
            <v/>
          </cell>
          <cell r="J371">
            <v>0</v>
          </cell>
          <cell r="K371">
            <v>0</v>
          </cell>
          <cell r="M371">
            <v>0</v>
          </cell>
          <cell r="O371">
            <v>0</v>
          </cell>
        </row>
        <row r="373">
          <cell r="E373" t="str">
            <v>II</v>
          </cell>
          <cell r="G373" t="str">
            <v>Tenaga</v>
          </cell>
        </row>
        <row r="374">
          <cell r="E374">
            <v>1</v>
          </cell>
          <cell r="G374" t="str">
            <v>Mandor</v>
          </cell>
          <cell r="J374" t="str">
            <v>OH</v>
          </cell>
          <cell r="K374">
            <v>2.7300000000000001E-2</v>
          </cell>
          <cell r="M374">
            <v>35000</v>
          </cell>
          <cell r="O374">
            <v>955.5</v>
          </cell>
        </row>
        <row r="375">
          <cell r="E375">
            <v>2</v>
          </cell>
          <cell r="G375" t="str">
            <v>Pekerja</v>
          </cell>
          <cell r="J375" t="str">
            <v>OH</v>
          </cell>
          <cell r="K375">
            <v>0.32850000000000001</v>
          </cell>
          <cell r="M375">
            <v>20000</v>
          </cell>
          <cell r="O375">
            <v>6570</v>
          </cell>
        </row>
        <row r="376">
          <cell r="E376" t="str">
            <v/>
          </cell>
          <cell r="J376">
            <v>0</v>
          </cell>
          <cell r="K376">
            <v>0</v>
          </cell>
          <cell r="M376">
            <v>0</v>
          </cell>
          <cell r="O376">
            <v>0</v>
          </cell>
        </row>
        <row r="377">
          <cell r="E377" t="str">
            <v/>
          </cell>
          <cell r="J377">
            <v>0</v>
          </cell>
          <cell r="K377">
            <v>0</v>
          </cell>
          <cell r="M377">
            <v>0</v>
          </cell>
          <cell r="O377">
            <v>0</v>
          </cell>
        </row>
        <row r="378">
          <cell r="E378" t="str">
            <v/>
          </cell>
          <cell r="J378">
            <v>0</v>
          </cell>
          <cell r="K378">
            <v>0</v>
          </cell>
          <cell r="M378">
            <v>0</v>
          </cell>
          <cell r="O378">
            <v>0</v>
          </cell>
        </row>
        <row r="381">
          <cell r="E381" t="str">
            <v>III</v>
          </cell>
          <cell r="G381" t="str">
            <v>Alat</v>
          </cell>
        </row>
        <row r="382">
          <cell r="E382">
            <v>1</v>
          </cell>
          <cell r="G382" t="str">
            <v>Bulldozer D65</v>
          </cell>
          <cell r="H382" t="str">
            <v>(Collect Soil)</v>
          </cell>
          <cell r="J382" t="str">
            <v>jam</v>
          </cell>
          <cell r="K382">
            <v>0.76649999999999996</v>
          </cell>
          <cell r="M382">
            <v>335455</v>
          </cell>
          <cell r="O382">
            <v>257126.25</v>
          </cell>
        </row>
        <row r="383">
          <cell r="E383" t="str">
            <v/>
          </cell>
          <cell r="J383">
            <v>0</v>
          </cell>
          <cell r="K383">
            <v>0</v>
          </cell>
          <cell r="M383">
            <v>0</v>
          </cell>
          <cell r="O383">
            <v>0</v>
          </cell>
        </row>
        <row r="384">
          <cell r="E384" t="str">
            <v/>
          </cell>
          <cell r="J384">
            <v>0</v>
          </cell>
          <cell r="K384">
            <v>0</v>
          </cell>
          <cell r="M384">
            <v>0</v>
          </cell>
          <cell r="O384">
            <v>0</v>
          </cell>
        </row>
        <row r="385">
          <cell r="E385" t="str">
            <v/>
          </cell>
          <cell r="J385">
            <v>0</v>
          </cell>
          <cell r="K385">
            <v>0</v>
          </cell>
          <cell r="M385">
            <v>0</v>
          </cell>
          <cell r="O385">
            <v>0</v>
          </cell>
        </row>
        <row r="386">
          <cell r="E386" t="str">
            <v/>
          </cell>
          <cell r="J386">
            <v>0</v>
          </cell>
          <cell r="K386">
            <v>0</v>
          </cell>
          <cell r="M386">
            <v>0</v>
          </cell>
          <cell r="O386">
            <v>0</v>
          </cell>
        </row>
        <row r="388">
          <cell r="E388" t="str">
            <v>Sub Total</v>
          </cell>
          <cell r="O388">
            <v>264651.75</v>
          </cell>
        </row>
        <row r="389">
          <cell r="E389" t="str">
            <v>Biaya Tidak Langsung dan Laba</v>
          </cell>
          <cell r="J389">
            <v>0.1</v>
          </cell>
          <cell r="O389">
            <v>26465.17</v>
          </cell>
        </row>
        <row r="390">
          <cell r="E390" t="str">
            <v>Jumlah Harga</v>
          </cell>
          <cell r="O390">
            <v>291116.92</v>
          </cell>
        </row>
        <row r="391">
          <cell r="D391">
            <v>28005</v>
          </cell>
          <cell r="E391" t="str">
            <v>Harga Satuan Pekerjaan</v>
          </cell>
          <cell r="J391" t="str">
            <v>Ha</v>
          </cell>
          <cell r="K391" t="str">
            <v/>
          </cell>
          <cell r="O391">
            <v>291116.92</v>
          </cell>
        </row>
        <row r="398">
          <cell r="E398" t="str">
            <v>Analisa Harga Satuan (Breakdown of Unit Rate)</v>
          </cell>
        </row>
        <row r="400">
          <cell r="E400" t="str">
            <v>Lokasi</v>
          </cell>
          <cell r="I400" t="str">
            <v>:</v>
          </cell>
          <cell r="J400" t="str">
            <v>Proyek PLB, Paket LCB-6 Lot-4</v>
          </cell>
        </row>
        <row r="401">
          <cell r="D401">
            <v>29000</v>
          </cell>
          <cell r="E401" t="str">
            <v>No. Item</v>
          </cell>
          <cell r="I401" t="str">
            <v>:</v>
          </cell>
          <cell r="J401" t="str">
            <v>3-3-3</v>
          </cell>
        </row>
        <row r="402">
          <cell r="D402">
            <v>29000</v>
          </cell>
          <cell r="E402" t="str">
            <v>Item Pekerjaan</v>
          </cell>
          <cell r="I402" t="str">
            <v>:</v>
          </cell>
          <cell r="J402" t="str">
            <v>Derajat kemiringan 3.0 &lt; i&lt;5.0%</v>
          </cell>
        </row>
        <row r="404">
          <cell r="D404">
            <v>29000</v>
          </cell>
          <cell r="E404" t="str">
            <v>Uraian Tugas</v>
          </cell>
          <cell r="I404" t="str">
            <v>:</v>
          </cell>
          <cell r="J404" t="str">
            <v>Mengumpulkan bahan dari sawah dengan bulldozer</v>
          </cell>
        </row>
        <row r="406">
          <cell r="D406">
            <v>29000</v>
          </cell>
          <cell r="E406" t="str">
            <v>Kapasitas Produksi</v>
          </cell>
          <cell r="I406" t="str">
            <v>:</v>
          </cell>
          <cell r="J406">
            <v>1</v>
          </cell>
          <cell r="K406" t="str">
            <v>Ha</v>
          </cell>
          <cell r="L406" t="str">
            <v>(116m3/ha)</v>
          </cell>
        </row>
        <row r="407">
          <cell r="L407" t="str">
            <v>Harga</v>
          </cell>
          <cell r="N407" t="str">
            <v>Jumlah</v>
          </cell>
        </row>
        <row r="408">
          <cell r="E408" t="str">
            <v>No.</v>
          </cell>
          <cell r="F408" t="str">
            <v>U r a i a n</v>
          </cell>
          <cell r="J408" t="str">
            <v>Satuan</v>
          </cell>
          <cell r="K408" t="str">
            <v>Q'ty</v>
          </cell>
          <cell r="L408" t="str">
            <v>Satuan</v>
          </cell>
          <cell r="N408" t="str">
            <v>Harga</v>
          </cell>
        </row>
        <row r="409">
          <cell r="L409" t="str">
            <v>(Rp.)</v>
          </cell>
          <cell r="N409" t="str">
            <v>(Rp.)</v>
          </cell>
        </row>
        <row r="410">
          <cell r="E410" t="str">
            <v>I</v>
          </cell>
          <cell r="G410" t="str">
            <v>Bahan</v>
          </cell>
        </row>
        <row r="411">
          <cell r="E411" t="str">
            <v/>
          </cell>
          <cell r="J411">
            <v>0</v>
          </cell>
          <cell r="K411">
            <v>0</v>
          </cell>
          <cell r="M411">
            <v>0</v>
          </cell>
          <cell r="O411">
            <v>0</v>
          </cell>
        </row>
        <row r="412">
          <cell r="E412" t="str">
            <v/>
          </cell>
          <cell r="J412">
            <v>0</v>
          </cell>
          <cell r="K412">
            <v>0</v>
          </cell>
          <cell r="M412">
            <v>0</v>
          </cell>
          <cell r="O412">
            <v>0</v>
          </cell>
        </row>
        <row r="413">
          <cell r="E413" t="str">
            <v/>
          </cell>
          <cell r="I413" t="str">
            <v/>
          </cell>
          <cell r="J413">
            <v>0</v>
          </cell>
          <cell r="K413">
            <v>0</v>
          </cell>
          <cell r="M413">
            <v>0</v>
          </cell>
          <cell r="O413">
            <v>0</v>
          </cell>
        </row>
        <row r="414">
          <cell r="E414" t="str">
            <v/>
          </cell>
          <cell r="J414">
            <v>0</v>
          </cell>
          <cell r="K414">
            <v>0</v>
          </cell>
          <cell r="M414">
            <v>0</v>
          </cell>
          <cell r="O414">
            <v>0</v>
          </cell>
        </row>
        <row r="415">
          <cell r="E415" t="str">
            <v/>
          </cell>
          <cell r="J415">
            <v>0</v>
          </cell>
          <cell r="K415">
            <v>0</v>
          </cell>
          <cell r="M415">
            <v>0</v>
          </cell>
          <cell r="O415">
            <v>0</v>
          </cell>
        </row>
        <row r="417">
          <cell r="E417" t="str">
            <v>II</v>
          </cell>
          <cell r="G417" t="str">
            <v>Tenaga</v>
          </cell>
        </row>
        <row r="418">
          <cell r="E418">
            <v>1</v>
          </cell>
          <cell r="G418" t="str">
            <v>Mandor</v>
          </cell>
          <cell r="J418" t="str">
            <v>OH</v>
          </cell>
          <cell r="K418">
            <v>0.35709999999999997</v>
          </cell>
          <cell r="M418">
            <v>35000</v>
          </cell>
          <cell r="O418">
            <v>12498.5</v>
          </cell>
        </row>
        <row r="419">
          <cell r="E419">
            <v>2</v>
          </cell>
          <cell r="G419" t="str">
            <v>Pekerja</v>
          </cell>
          <cell r="J419" t="str">
            <v>OH</v>
          </cell>
          <cell r="K419">
            <v>4.2857000000000003</v>
          </cell>
          <cell r="M419">
            <v>20000</v>
          </cell>
          <cell r="O419">
            <v>85714</v>
          </cell>
        </row>
        <row r="420">
          <cell r="E420" t="str">
            <v/>
          </cell>
          <cell r="J420">
            <v>0</v>
          </cell>
          <cell r="K420">
            <v>0</v>
          </cell>
          <cell r="M420">
            <v>0</v>
          </cell>
          <cell r="O420">
            <v>0</v>
          </cell>
        </row>
        <row r="421">
          <cell r="E421" t="str">
            <v/>
          </cell>
          <cell r="J421">
            <v>0</v>
          </cell>
          <cell r="K421">
            <v>0</v>
          </cell>
          <cell r="M421">
            <v>0</v>
          </cell>
          <cell r="O421">
            <v>0</v>
          </cell>
        </row>
        <row r="422">
          <cell r="E422" t="str">
            <v/>
          </cell>
          <cell r="J422">
            <v>0</v>
          </cell>
          <cell r="K422">
            <v>0</v>
          </cell>
          <cell r="M422">
            <v>0</v>
          </cell>
          <cell r="O422">
            <v>0</v>
          </cell>
        </row>
        <row r="425">
          <cell r="E425" t="str">
            <v>III</v>
          </cell>
          <cell r="G425" t="str">
            <v>Alat</v>
          </cell>
        </row>
        <row r="426">
          <cell r="E426">
            <v>1</v>
          </cell>
          <cell r="G426" t="str">
            <v>Bulldozer D65</v>
          </cell>
          <cell r="H426" t="str">
            <v>(Collect Soil)</v>
          </cell>
          <cell r="J426" t="str">
            <v>jam</v>
          </cell>
          <cell r="K426">
            <v>0.92769999999999997</v>
          </cell>
          <cell r="M426">
            <v>335455</v>
          </cell>
          <cell r="O426">
            <v>311201.59999999998</v>
          </cell>
        </row>
        <row r="427">
          <cell r="E427" t="str">
            <v/>
          </cell>
          <cell r="J427">
            <v>0</v>
          </cell>
          <cell r="K427">
            <v>0</v>
          </cell>
          <cell r="M427">
            <v>0</v>
          </cell>
          <cell r="O427">
            <v>0</v>
          </cell>
        </row>
        <row r="428">
          <cell r="E428" t="str">
            <v/>
          </cell>
          <cell r="J428">
            <v>0</v>
          </cell>
          <cell r="K428">
            <v>0</v>
          </cell>
          <cell r="M428">
            <v>0</v>
          </cell>
          <cell r="O428">
            <v>0</v>
          </cell>
        </row>
        <row r="429">
          <cell r="E429" t="str">
            <v/>
          </cell>
          <cell r="J429">
            <v>0</v>
          </cell>
          <cell r="K429">
            <v>0</v>
          </cell>
          <cell r="M429">
            <v>0</v>
          </cell>
          <cell r="O429">
            <v>0</v>
          </cell>
        </row>
        <row r="430">
          <cell r="E430" t="str">
            <v/>
          </cell>
          <cell r="J430">
            <v>0</v>
          </cell>
          <cell r="K430">
            <v>0</v>
          </cell>
          <cell r="M430">
            <v>0</v>
          </cell>
          <cell r="O430">
            <v>0</v>
          </cell>
        </row>
        <row r="432">
          <cell r="E432" t="str">
            <v>Sub Total</v>
          </cell>
          <cell r="O432">
            <v>409414.1</v>
          </cell>
        </row>
        <row r="433">
          <cell r="E433" t="str">
            <v>Biaya Tidak Langsung dan Laba</v>
          </cell>
          <cell r="J433">
            <v>0.1</v>
          </cell>
          <cell r="O433">
            <v>40941.410000000003</v>
          </cell>
        </row>
        <row r="434">
          <cell r="E434" t="str">
            <v>Jumlah Harga</v>
          </cell>
          <cell r="O434">
            <v>450355.51</v>
          </cell>
        </row>
        <row r="435">
          <cell r="D435">
            <v>29005</v>
          </cell>
          <cell r="E435" t="str">
            <v>Harga Satuan Pekerjaan</v>
          </cell>
          <cell r="J435" t="str">
            <v>Ha</v>
          </cell>
          <cell r="K435" t="str">
            <v/>
          </cell>
          <cell r="O435">
            <v>450355.51</v>
          </cell>
        </row>
        <row r="442">
          <cell r="E442" t="str">
            <v>Analisa Harga Satuan (Breakdown of Unit Rate)</v>
          </cell>
        </row>
        <row r="444">
          <cell r="E444" t="str">
            <v>Lokasi</v>
          </cell>
          <cell r="I444" t="str">
            <v>:</v>
          </cell>
          <cell r="J444" t="str">
            <v>Proyek PLB, Paket LCB-6 Lot-4</v>
          </cell>
        </row>
        <row r="445">
          <cell r="D445">
            <v>30000</v>
          </cell>
          <cell r="E445" t="str">
            <v>No. Item</v>
          </cell>
          <cell r="I445" t="str">
            <v>:</v>
          </cell>
          <cell r="J445" t="str">
            <v>3-3-4</v>
          </cell>
        </row>
        <row r="446">
          <cell r="D446">
            <v>30000</v>
          </cell>
          <cell r="E446" t="str">
            <v>Item Pekerjaan</v>
          </cell>
          <cell r="I446" t="str">
            <v>:</v>
          </cell>
          <cell r="J446" t="str">
            <v>Derajat kemiringan 5.0 &lt; i&lt;8.0%</v>
          </cell>
        </row>
        <row r="448">
          <cell r="D448">
            <v>30000</v>
          </cell>
          <cell r="E448" t="str">
            <v>Uraian Tugas</v>
          </cell>
          <cell r="I448" t="str">
            <v>:</v>
          </cell>
          <cell r="J448" t="str">
            <v>Mengumpulkan bahan dari sawah dengan bulldozer</v>
          </cell>
        </row>
        <row r="450">
          <cell r="D450">
            <v>30000</v>
          </cell>
          <cell r="E450" t="str">
            <v>Kapasitas Produksi</v>
          </cell>
          <cell r="I450" t="str">
            <v>:</v>
          </cell>
          <cell r="J450">
            <v>1</v>
          </cell>
          <cell r="K450" t="str">
            <v>Ha</v>
          </cell>
          <cell r="L450" t="str">
            <v>(182m3/ha)</v>
          </cell>
        </row>
        <row r="451">
          <cell r="L451" t="str">
            <v>Harga</v>
          </cell>
          <cell r="N451" t="str">
            <v>Jumlah</v>
          </cell>
        </row>
        <row r="452">
          <cell r="E452" t="str">
            <v>No.</v>
          </cell>
          <cell r="F452" t="str">
            <v>U r a i a n</v>
          </cell>
          <cell r="J452" t="str">
            <v>Satuan</v>
          </cell>
          <cell r="K452" t="str">
            <v>Q'ty</v>
          </cell>
          <cell r="L452" t="str">
            <v>Satuan</v>
          </cell>
          <cell r="N452" t="str">
            <v>Harga</v>
          </cell>
        </row>
        <row r="453">
          <cell r="L453" t="str">
            <v>(Rp.)</v>
          </cell>
          <cell r="N453" t="str">
            <v>(Rp.)</v>
          </cell>
        </row>
        <row r="454">
          <cell r="E454" t="str">
            <v>I</v>
          </cell>
          <cell r="G454" t="str">
            <v>Bahan</v>
          </cell>
        </row>
        <row r="455">
          <cell r="E455" t="str">
            <v/>
          </cell>
          <cell r="J455">
            <v>0</v>
          </cell>
          <cell r="K455">
            <v>0</v>
          </cell>
          <cell r="M455">
            <v>0</v>
          </cell>
          <cell r="O455">
            <v>0</v>
          </cell>
        </row>
        <row r="456">
          <cell r="E456" t="str">
            <v/>
          </cell>
          <cell r="J456">
            <v>0</v>
          </cell>
          <cell r="K456">
            <v>0</v>
          </cell>
          <cell r="M456">
            <v>0</v>
          </cell>
          <cell r="O456">
            <v>0</v>
          </cell>
        </row>
        <row r="457">
          <cell r="E457" t="str">
            <v/>
          </cell>
          <cell r="I457" t="str">
            <v/>
          </cell>
          <cell r="J457">
            <v>0</v>
          </cell>
          <cell r="K457">
            <v>0</v>
          </cell>
          <cell r="M457">
            <v>0</v>
          </cell>
          <cell r="O457">
            <v>0</v>
          </cell>
        </row>
        <row r="458">
          <cell r="E458" t="str">
            <v/>
          </cell>
          <cell r="J458">
            <v>0</v>
          </cell>
          <cell r="K458">
            <v>0</v>
          </cell>
          <cell r="M458">
            <v>0</v>
          </cell>
          <cell r="O458">
            <v>0</v>
          </cell>
        </row>
        <row r="459">
          <cell r="E459" t="str">
            <v/>
          </cell>
          <cell r="J459">
            <v>0</v>
          </cell>
          <cell r="K459">
            <v>0</v>
          </cell>
          <cell r="M459">
            <v>0</v>
          </cell>
          <cell r="O459">
            <v>0</v>
          </cell>
        </row>
        <row r="461">
          <cell r="E461" t="str">
            <v>II</v>
          </cell>
          <cell r="G461" t="str">
            <v>Tenaga</v>
          </cell>
        </row>
        <row r="462">
          <cell r="E462">
            <v>1</v>
          </cell>
          <cell r="G462" t="str">
            <v>Mandor</v>
          </cell>
          <cell r="J462" t="str">
            <v>OH</v>
          </cell>
          <cell r="K462">
            <v>0.35709999999999997</v>
          </cell>
          <cell r="M462">
            <v>35000</v>
          </cell>
          <cell r="O462">
            <v>12498.5</v>
          </cell>
        </row>
        <row r="463">
          <cell r="E463">
            <v>2</v>
          </cell>
          <cell r="G463" t="str">
            <v>Pekerja</v>
          </cell>
          <cell r="J463" t="str">
            <v>OH</v>
          </cell>
          <cell r="K463">
            <v>4.2857000000000003</v>
          </cell>
          <cell r="M463">
            <v>20000</v>
          </cell>
          <cell r="O463">
            <v>85714</v>
          </cell>
        </row>
        <row r="464">
          <cell r="E464" t="str">
            <v/>
          </cell>
          <cell r="J464">
            <v>0</v>
          </cell>
          <cell r="K464">
            <v>0</v>
          </cell>
          <cell r="M464">
            <v>0</v>
          </cell>
          <cell r="O464">
            <v>0</v>
          </cell>
        </row>
        <row r="465">
          <cell r="E465" t="str">
            <v/>
          </cell>
          <cell r="J465">
            <v>0</v>
          </cell>
          <cell r="K465">
            <v>0</v>
          </cell>
          <cell r="M465">
            <v>0</v>
          </cell>
          <cell r="O465">
            <v>0</v>
          </cell>
        </row>
        <row r="466">
          <cell r="E466" t="str">
            <v/>
          </cell>
          <cell r="J466">
            <v>0</v>
          </cell>
          <cell r="K466">
            <v>0</v>
          </cell>
          <cell r="M466">
            <v>0</v>
          </cell>
          <cell r="O466">
            <v>0</v>
          </cell>
        </row>
        <row r="469">
          <cell r="E469" t="str">
            <v>III</v>
          </cell>
          <cell r="G469" t="str">
            <v>Alat</v>
          </cell>
        </row>
        <row r="470">
          <cell r="E470">
            <v>1</v>
          </cell>
          <cell r="G470" t="str">
            <v>Bulldozer D65</v>
          </cell>
          <cell r="J470" t="str">
            <v>jam</v>
          </cell>
          <cell r="K470">
            <v>1.6016999999999999</v>
          </cell>
          <cell r="M470">
            <v>335455</v>
          </cell>
          <cell r="O470">
            <v>537298.27</v>
          </cell>
        </row>
        <row r="471">
          <cell r="E471" t="str">
            <v/>
          </cell>
          <cell r="J471">
            <v>0</v>
          </cell>
          <cell r="K471">
            <v>0</v>
          </cell>
          <cell r="M471">
            <v>0</v>
          </cell>
          <cell r="O471">
            <v>0</v>
          </cell>
        </row>
        <row r="472">
          <cell r="E472" t="str">
            <v/>
          </cell>
          <cell r="J472">
            <v>0</v>
          </cell>
          <cell r="K472">
            <v>0</v>
          </cell>
          <cell r="M472">
            <v>0</v>
          </cell>
          <cell r="O472">
            <v>0</v>
          </cell>
        </row>
        <row r="473">
          <cell r="E473" t="str">
            <v/>
          </cell>
          <cell r="J473">
            <v>0</v>
          </cell>
          <cell r="K473">
            <v>0</v>
          </cell>
          <cell r="M473">
            <v>0</v>
          </cell>
          <cell r="O473">
            <v>0</v>
          </cell>
        </row>
        <row r="474">
          <cell r="E474" t="str">
            <v/>
          </cell>
          <cell r="J474">
            <v>0</v>
          </cell>
          <cell r="K474">
            <v>0</v>
          </cell>
          <cell r="M474">
            <v>0</v>
          </cell>
          <cell r="O474">
            <v>0</v>
          </cell>
        </row>
        <row r="476">
          <cell r="E476" t="str">
            <v>Sub Total</v>
          </cell>
          <cell r="O476">
            <v>635510.77</v>
          </cell>
        </row>
        <row r="477">
          <cell r="E477" t="str">
            <v>Biaya Tidak Langsung dan Laba</v>
          </cell>
          <cell r="J477">
            <v>0.1</v>
          </cell>
          <cell r="O477">
            <v>63551.07</v>
          </cell>
        </row>
        <row r="478">
          <cell r="E478" t="str">
            <v>Jumlah Harga</v>
          </cell>
          <cell r="O478">
            <v>699061.84</v>
          </cell>
        </row>
        <row r="479">
          <cell r="D479">
            <v>30005</v>
          </cell>
          <cell r="E479" t="str">
            <v>Harga Satuan Pekerjaan</v>
          </cell>
          <cell r="J479" t="str">
            <v>Ha</v>
          </cell>
          <cell r="K479" t="str">
            <v/>
          </cell>
          <cell r="O479">
            <v>699061.84</v>
          </cell>
        </row>
        <row r="486">
          <cell r="E486" t="str">
            <v>Analisa Harga Satuan (Breakdown of Unit Rate)</v>
          </cell>
        </row>
        <row r="488">
          <cell r="E488" t="str">
            <v>Lokasi</v>
          </cell>
          <cell r="I488" t="str">
            <v>:</v>
          </cell>
          <cell r="J488" t="str">
            <v>Proyek PLB, Paket LCB-6 Lot-4</v>
          </cell>
        </row>
        <row r="489">
          <cell r="D489">
            <v>31000</v>
          </cell>
          <cell r="E489" t="str">
            <v>No. Item</v>
          </cell>
          <cell r="I489" t="str">
            <v>:</v>
          </cell>
          <cell r="J489" t="str">
            <v>3-4-1</v>
          </cell>
        </row>
        <row r="490">
          <cell r="D490">
            <v>31000</v>
          </cell>
          <cell r="E490" t="str">
            <v>Item Pekerjaan</v>
          </cell>
          <cell r="I490" t="str">
            <v>:</v>
          </cell>
          <cell r="J490" t="str">
            <v>Penanaman Tanaman Tertutup</v>
          </cell>
        </row>
        <row r="492">
          <cell r="D492">
            <v>31000</v>
          </cell>
          <cell r="E492" t="str">
            <v>Uraian Tugas</v>
          </cell>
          <cell r="I492" t="str">
            <v>:</v>
          </cell>
        </row>
        <row r="494">
          <cell r="D494">
            <v>31000</v>
          </cell>
          <cell r="E494" t="str">
            <v>Kapasitas Produksi</v>
          </cell>
          <cell r="I494" t="str">
            <v>:</v>
          </cell>
          <cell r="J494">
            <v>1</v>
          </cell>
          <cell r="K494" t="str">
            <v>Ha</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row>
        <row r="497">
          <cell r="L497" t="str">
            <v>(Rp.)</v>
          </cell>
          <cell r="N497" t="str">
            <v>(Rp.)</v>
          </cell>
        </row>
        <row r="498">
          <cell r="E498" t="str">
            <v>I</v>
          </cell>
          <cell r="G498" t="str">
            <v>Bahan</v>
          </cell>
        </row>
        <row r="499">
          <cell r="E499">
            <v>1</v>
          </cell>
          <cell r="G499" t="str">
            <v>Benih Tanaman Penutup</v>
          </cell>
          <cell r="J499" t="str">
            <v>kg</v>
          </cell>
          <cell r="K499">
            <v>7</v>
          </cell>
          <cell r="M499">
            <v>30000</v>
          </cell>
          <cell r="O499">
            <v>210000</v>
          </cell>
        </row>
        <row r="500">
          <cell r="E500">
            <v>2</v>
          </cell>
          <cell r="G500" t="str">
            <v>Pupuk (SP36)</v>
          </cell>
          <cell r="J500" t="str">
            <v>kg</v>
          </cell>
          <cell r="K500">
            <v>15</v>
          </cell>
          <cell r="M500">
            <v>3500</v>
          </cell>
          <cell r="O500">
            <v>52500</v>
          </cell>
        </row>
        <row r="501">
          <cell r="E501" t="str">
            <v/>
          </cell>
          <cell r="I501" t="str">
            <v/>
          </cell>
          <cell r="J501">
            <v>0</v>
          </cell>
          <cell r="K501">
            <v>0</v>
          </cell>
          <cell r="M501">
            <v>0</v>
          </cell>
          <cell r="O501">
            <v>0</v>
          </cell>
        </row>
        <row r="502">
          <cell r="E502" t="str">
            <v/>
          </cell>
          <cell r="J502">
            <v>0</v>
          </cell>
          <cell r="K502">
            <v>0</v>
          </cell>
          <cell r="M502">
            <v>0</v>
          </cell>
          <cell r="O502">
            <v>0</v>
          </cell>
        </row>
        <row r="503">
          <cell r="E503" t="str">
            <v/>
          </cell>
          <cell r="J503">
            <v>0</v>
          </cell>
          <cell r="K503">
            <v>0</v>
          </cell>
          <cell r="M503">
            <v>0</v>
          </cell>
          <cell r="O503">
            <v>0</v>
          </cell>
        </row>
        <row r="505">
          <cell r="E505" t="str">
            <v>II</v>
          </cell>
          <cell r="G505" t="str">
            <v>Tenaga</v>
          </cell>
        </row>
        <row r="506">
          <cell r="E506">
            <v>1</v>
          </cell>
          <cell r="G506" t="str">
            <v>Mandor</v>
          </cell>
          <cell r="J506" t="str">
            <v>OH</v>
          </cell>
          <cell r="K506">
            <v>7.1400000000000005E-2</v>
          </cell>
          <cell r="M506">
            <v>35000</v>
          </cell>
          <cell r="O506">
            <v>2499</v>
          </cell>
        </row>
        <row r="507">
          <cell r="E507">
            <v>2</v>
          </cell>
          <cell r="G507" t="str">
            <v>Pekerja</v>
          </cell>
          <cell r="J507" t="str">
            <v>OH</v>
          </cell>
          <cell r="K507">
            <v>0.57140000000000002</v>
          </cell>
          <cell r="M507">
            <v>20000</v>
          </cell>
          <cell r="O507">
            <v>11428</v>
          </cell>
        </row>
        <row r="508">
          <cell r="E508" t="str">
            <v/>
          </cell>
          <cell r="J508">
            <v>0</v>
          </cell>
          <cell r="K508">
            <v>0</v>
          </cell>
          <cell r="M508">
            <v>0</v>
          </cell>
          <cell r="O508">
            <v>0</v>
          </cell>
        </row>
        <row r="509">
          <cell r="E509" t="str">
            <v/>
          </cell>
          <cell r="J509">
            <v>0</v>
          </cell>
          <cell r="K509">
            <v>0</v>
          </cell>
          <cell r="M509">
            <v>0</v>
          </cell>
          <cell r="O509">
            <v>0</v>
          </cell>
        </row>
        <row r="510">
          <cell r="E510" t="str">
            <v/>
          </cell>
          <cell r="J510">
            <v>0</v>
          </cell>
          <cell r="K510">
            <v>0</v>
          </cell>
          <cell r="M510">
            <v>0</v>
          </cell>
          <cell r="O510">
            <v>0</v>
          </cell>
        </row>
        <row r="513">
          <cell r="E513" t="str">
            <v>III</v>
          </cell>
          <cell r="G513" t="str">
            <v>Alat</v>
          </cell>
        </row>
        <row r="514">
          <cell r="E514" t="str">
            <v/>
          </cell>
          <cell r="J514">
            <v>0</v>
          </cell>
          <cell r="M514">
            <v>0</v>
          </cell>
          <cell r="O514">
            <v>0</v>
          </cell>
        </row>
        <row r="515">
          <cell r="E515" t="str">
            <v/>
          </cell>
          <cell r="J515">
            <v>0</v>
          </cell>
          <cell r="K515">
            <v>0</v>
          </cell>
          <cell r="M515">
            <v>0</v>
          </cell>
          <cell r="O515">
            <v>0</v>
          </cell>
        </row>
        <row r="516">
          <cell r="E516" t="str">
            <v/>
          </cell>
          <cell r="J516">
            <v>0</v>
          </cell>
          <cell r="K516">
            <v>0</v>
          </cell>
          <cell r="M516">
            <v>0</v>
          </cell>
          <cell r="O516">
            <v>0</v>
          </cell>
        </row>
        <row r="517">
          <cell r="E517" t="str">
            <v/>
          </cell>
          <cell r="J517">
            <v>0</v>
          </cell>
          <cell r="K517">
            <v>0</v>
          </cell>
          <cell r="M517">
            <v>0</v>
          </cell>
          <cell r="O517">
            <v>0</v>
          </cell>
        </row>
        <row r="518">
          <cell r="E518" t="str">
            <v/>
          </cell>
          <cell r="J518">
            <v>0</v>
          </cell>
          <cell r="K518">
            <v>0</v>
          </cell>
          <cell r="M518">
            <v>0</v>
          </cell>
          <cell r="O518">
            <v>0</v>
          </cell>
        </row>
        <row r="520">
          <cell r="E520" t="str">
            <v>Sub Total</v>
          </cell>
          <cell r="O520">
            <v>276427</v>
          </cell>
        </row>
        <row r="521">
          <cell r="E521" t="str">
            <v>Biaya Tidak Langsung dan Laba</v>
          </cell>
          <cell r="J521">
            <v>0.1</v>
          </cell>
          <cell r="O521">
            <v>27642.7</v>
          </cell>
        </row>
        <row r="522">
          <cell r="E522" t="str">
            <v>Jumlah Harga</v>
          </cell>
          <cell r="O522">
            <v>304069.7</v>
          </cell>
        </row>
        <row r="523">
          <cell r="D523">
            <v>31005</v>
          </cell>
          <cell r="E523" t="str">
            <v>Harga Satuan Pekerjaan</v>
          </cell>
          <cell r="J523" t="str">
            <v>Ha</v>
          </cell>
          <cell r="K523" t="str">
            <v/>
          </cell>
          <cell r="O523">
            <v>304069.7</v>
          </cell>
        </row>
        <row r="530">
          <cell r="E530" t="str">
            <v>Analisa Harga Satuan (Breakdown of Unit Rate)</v>
          </cell>
        </row>
        <row r="532">
          <cell r="E532" t="str">
            <v>Lokasi</v>
          </cell>
          <cell r="I532" t="str">
            <v>:</v>
          </cell>
          <cell r="J532" t="str">
            <v>Proyek PLB, Paket LCB-6 Lot-4</v>
          </cell>
        </row>
        <row r="533">
          <cell r="D533">
            <v>32000</v>
          </cell>
          <cell r="E533" t="str">
            <v>No. Item</v>
          </cell>
          <cell r="I533" t="str">
            <v>:</v>
          </cell>
          <cell r="J533" t="str">
            <v>4-1-1</v>
          </cell>
          <cell r="K533" t="str">
            <v>, 4-2-1, 6-1-1</v>
          </cell>
        </row>
        <row r="534">
          <cell r="D534">
            <v>32000</v>
          </cell>
          <cell r="E534" t="str">
            <v>Item Pekerjaan</v>
          </cell>
          <cell r="I534" t="str">
            <v>:</v>
          </cell>
          <cell r="J534" t="str">
            <v>Pembersihan</v>
          </cell>
          <cell r="K534" t="str">
            <v>Saluran (Irigasi, Pembuang) dan Jalan Tani</v>
          </cell>
        </row>
        <row r="536">
          <cell r="D536">
            <v>32000</v>
          </cell>
          <cell r="E536" t="str">
            <v>Uraian Tugas</v>
          </cell>
          <cell r="I536" t="str">
            <v>:</v>
          </cell>
          <cell r="J536" t="str">
            <v>Menggunakan Bulldozer dan chainsaw (Category-3 Pembersih)</v>
          </cell>
        </row>
        <row r="538">
          <cell r="D538">
            <v>32000</v>
          </cell>
          <cell r="E538" t="str">
            <v>Kapasitas Produksi</v>
          </cell>
          <cell r="I538" t="str">
            <v>:</v>
          </cell>
          <cell r="J538">
            <v>10000</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row>
        <row r="541">
          <cell r="L541" t="str">
            <v>(Rp.)</v>
          </cell>
          <cell r="N541" t="str">
            <v>(Rp.)</v>
          </cell>
        </row>
        <row r="542">
          <cell r="E542" t="str">
            <v>I</v>
          </cell>
          <cell r="G542" t="str">
            <v>Bahan</v>
          </cell>
        </row>
        <row r="543">
          <cell r="E543">
            <v>1</v>
          </cell>
          <cell r="G543" t="str">
            <v>Bahan Bakar</v>
          </cell>
          <cell r="J543" t="str">
            <v>liter</v>
          </cell>
          <cell r="K543">
            <v>20</v>
          </cell>
          <cell r="M543">
            <v>1000</v>
          </cell>
          <cell r="O543">
            <v>20000</v>
          </cell>
        </row>
        <row r="544">
          <cell r="E544" t="str">
            <v/>
          </cell>
          <cell r="J544">
            <v>0</v>
          </cell>
          <cell r="K544">
            <v>0</v>
          </cell>
          <cell r="M544">
            <v>0</v>
          </cell>
          <cell r="O544">
            <v>0</v>
          </cell>
        </row>
        <row r="545">
          <cell r="E545" t="str">
            <v/>
          </cell>
          <cell r="I545" t="str">
            <v/>
          </cell>
          <cell r="J545">
            <v>0</v>
          </cell>
          <cell r="K545">
            <v>0</v>
          </cell>
          <cell r="M545">
            <v>0</v>
          </cell>
          <cell r="O545">
            <v>0</v>
          </cell>
        </row>
        <row r="546">
          <cell r="E546" t="str">
            <v/>
          </cell>
          <cell r="J546">
            <v>0</v>
          </cell>
          <cell r="K546">
            <v>0</v>
          </cell>
          <cell r="M546">
            <v>0</v>
          </cell>
          <cell r="O546">
            <v>0</v>
          </cell>
        </row>
        <row r="547">
          <cell r="E547" t="str">
            <v/>
          </cell>
          <cell r="J547">
            <v>0</v>
          </cell>
          <cell r="K547">
            <v>0</v>
          </cell>
          <cell r="M547">
            <v>0</v>
          </cell>
          <cell r="O547">
            <v>0</v>
          </cell>
        </row>
        <row r="549">
          <cell r="E549" t="str">
            <v>II</v>
          </cell>
          <cell r="G549" t="str">
            <v>Tenaga</v>
          </cell>
        </row>
        <row r="550">
          <cell r="E550">
            <v>1</v>
          </cell>
          <cell r="G550" t="str">
            <v>Mandor</v>
          </cell>
          <cell r="J550" t="str">
            <v>OH</v>
          </cell>
          <cell r="K550">
            <v>7.1428000000000003</v>
          </cell>
          <cell r="M550">
            <v>35000</v>
          </cell>
          <cell r="O550">
            <v>249998</v>
          </cell>
        </row>
        <row r="551">
          <cell r="E551">
            <v>2</v>
          </cell>
          <cell r="G551" t="str">
            <v>Pekerja</v>
          </cell>
          <cell r="J551" t="str">
            <v>OH</v>
          </cell>
          <cell r="K551">
            <v>28.571400000000001</v>
          </cell>
          <cell r="M551">
            <v>20000</v>
          </cell>
          <cell r="O551">
            <v>571428</v>
          </cell>
        </row>
        <row r="552">
          <cell r="E552" t="str">
            <v/>
          </cell>
          <cell r="J552">
            <v>0</v>
          </cell>
          <cell r="K552">
            <v>0</v>
          </cell>
          <cell r="M552">
            <v>0</v>
          </cell>
          <cell r="O552">
            <v>0</v>
          </cell>
        </row>
        <row r="553">
          <cell r="E553" t="str">
            <v/>
          </cell>
          <cell r="J553">
            <v>0</v>
          </cell>
          <cell r="K553">
            <v>0</v>
          </cell>
          <cell r="M553">
            <v>0</v>
          </cell>
          <cell r="O553">
            <v>0</v>
          </cell>
        </row>
        <row r="554">
          <cell r="E554" t="str">
            <v/>
          </cell>
          <cell r="J554">
            <v>0</v>
          </cell>
          <cell r="K554">
            <v>0</v>
          </cell>
          <cell r="M554">
            <v>0</v>
          </cell>
          <cell r="O554">
            <v>0</v>
          </cell>
        </row>
        <row r="557">
          <cell r="E557" t="str">
            <v>III</v>
          </cell>
          <cell r="G557" t="str">
            <v>Alat</v>
          </cell>
        </row>
        <row r="558">
          <cell r="E558">
            <v>1</v>
          </cell>
          <cell r="G558" t="str">
            <v>Bulldozer D65</v>
          </cell>
          <cell r="J558" t="str">
            <v>jam</v>
          </cell>
          <cell r="K558">
            <v>1.3907</v>
          </cell>
          <cell r="M558">
            <v>335455</v>
          </cell>
          <cell r="O558">
            <v>466517.26</v>
          </cell>
        </row>
        <row r="559">
          <cell r="E559">
            <v>2</v>
          </cell>
          <cell r="G559" t="str">
            <v>Chain Saw</v>
          </cell>
          <cell r="J559" t="str">
            <v>jam</v>
          </cell>
          <cell r="K559">
            <v>0.6</v>
          </cell>
          <cell r="M559">
            <v>20070</v>
          </cell>
          <cell r="O559">
            <v>12042</v>
          </cell>
        </row>
        <row r="560">
          <cell r="E560">
            <v>3</v>
          </cell>
          <cell r="G560" t="str">
            <v>Excavator, 0.7 m3</v>
          </cell>
          <cell r="J560" t="str">
            <v>jam</v>
          </cell>
          <cell r="K560">
            <v>2.3130999999999999</v>
          </cell>
          <cell r="M560">
            <v>239115</v>
          </cell>
          <cell r="O560">
            <v>553096.9</v>
          </cell>
        </row>
        <row r="561">
          <cell r="E561">
            <v>4</v>
          </cell>
          <cell r="G561" t="str">
            <v>Dump Truck 6 ton</v>
          </cell>
          <cell r="J561" t="str">
            <v>jam</v>
          </cell>
          <cell r="K561">
            <v>2.3081999999999998</v>
          </cell>
          <cell r="M561">
            <v>75740</v>
          </cell>
          <cell r="O561">
            <v>174823.06</v>
          </cell>
        </row>
        <row r="562">
          <cell r="E562" t="str">
            <v/>
          </cell>
          <cell r="J562">
            <v>0</v>
          </cell>
          <cell r="K562">
            <v>0</v>
          </cell>
          <cell r="M562">
            <v>0</v>
          </cell>
          <cell r="O562">
            <v>0</v>
          </cell>
        </row>
        <row r="564">
          <cell r="E564" t="str">
            <v>Sub Total</v>
          </cell>
          <cell r="O564">
            <v>2047905.2200000002</v>
          </cell>
        </row>
        <row r="565">
          <cell r="E565" t="str">
            <v>Biaya Tidak Langsung dan Laba</v>
          </cell>
          <cell r="J565">
            <v>0.1</v>
          </cell>
          <cell r="O565">
            <v>204790.52</v>
          </cell>
        </row>
        <row r="566">
          <cell r="E566" t="str">
            <v>Jumlah Harga</v>
          </cell>
          <cell r="O566">
            <v>2252695.7400000002</v>
          </cell>
        </row>
        <row r="567">
          <cell r="D567">
            <v>32005</v>
          </cell>
          <cell r="E567" t="str">
            <v>Harga Satuan Pekerjaan</v>
          </cell>
          <cell r="J567" t="str">
            <v>m2</v>
          </cell>
          <cell r="K567" t="str">
            <v/>
          </cell>
          <cell r="O567">
            <v>225.26957400000003</v>
          </cell>
        </row>
        <row r="574">
          <cell r="E574" t="str">
            <v>Analisa Harga Satuan (Breakdown of Unit Rate)</v>
          </cell>
        </row>
        <row r="576">
          <cell r="E576" t="str">
            <v>Lokasi</v>
          </cell>
          <cell r="I576" t="str">
            <v>:</v>
          </cell>
          <cell r="J576" t="str">
            <v>Proyek PLB, Paket LCB-6 Lot-4</v>
          </cell>
        </row>
        <row r="577">
          <cell r="D577">
            <v>33000</v>
          </cell>
          <cell r="E577" t="str">
            <v>No. Item</v>
          </cell>
          <cell r="I577" t="str">
            <v>:</v>
          </cell>
          <cell r="J577" t="str">
            <v>4-1-2</v>
          </cell>
          <cell r="K577" t="str">
            <v>, 6-1-2</v>
          </cell>
        </row>
        <row r="578">
          <cell r="D578">
            <v>33000</v>
          </cell>
          <cell r="E578" t="str">
            <v>Item Pekerjaan</v>
          </cell>
          <cell r="I578" t="str">
            <v>:</v>
          </cell>
          <cell r="J578" t="str">
            <v>Galian Tanah dengan alat berat</v>
          </cell>
        </row>
        <row r="579">
          <cell r="J579" t="str">
            <v>(untuk Saluran dan Jalan Tani)</v>
          </cell>
        </row>
        <row r="580">
          <cell r="D580">
            <v>33000</v>
          </cell>
          <cell r="E580" t="str">
            <v>Uraian Tugas</v>
          </cell>
          <cell r="I580" t="str">
            <v>:</v>
          </cell>
          <cell r="J580" t="str">
            <v>motong dgn excavator utk bahan pengisi</v>
          </cell>
        </row>
        <row r="582">
          <cell r="D582">
            <v>33000</v>
          </cell>
          <cell r="E582" t="str">
            <v>Kapasitas Produksi</v>
          </cell>
          <cell r="I582" t="str">
            <v>:</v>
          </cell>
          <cell r="J582">
            <v>100</v>
          </cell>
          <cell r="K582" t="str">
            <v>m3</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row>
        <row r="585">
          <cell r="L585" t="str">
            <v>(Rp.)</v>
          </cell>
          <cell r="N585" t="str">
            <v>(Rp.)</v>
          </cell>
        </row>
        <row r="586">
          <cell r="E586" t="str">
            <v>I</v>
          </cell>
          <cell r="G586" t="str">
            <v>Bahan</v>
          </cell>
        </row>
        <row r="587">
          <cell r="E587" t="str">
            <v/>
          </cell>
          <cell r="J587">
            <v>0</v>
          </cell>
          <cell r="K587">
            <v>0</v>
          </cell>
          <cell r="M587">
            <v>0</v>
          </cell>
          <cell r="O587">
            <v>0</v>
          </cell>
        </row>
        <row r="588">
          <cell r="E588" t="str">
            <v/>
          </cell>
          <cell r="J588">
            <v>0</v>
          </cell>
          <cell r="K588">
            <v>0</v>
          </cell>
          <cell r="M588">
            <v>0</v>
          </cell>
          <cell r="O588">
            <v>0</v>
          </cell>
        </row>
        <row r="589">
          <cell r="E589" t="str">
            <v/>
          </cell>
          <cell r="I589" t="str">
            <v/>
          </cell>
          <cell r="J589">
            <v>0</v>
          </cell>
          <cell r="K589">
            <v>0</v>
          </cell>
          <cell r="M589">
            <v>0</v>
          </cell>
          <cell r="O589">
            <v>0</v>
          </cell>
        </row>
        <row r="590">
          <cell r="E590" t="str">
            <v/>
          </cell>
          <cell r="J590">
            <v>0</v>
          </cell>
          <cell r="K590">
            <v>0</v>
          </cell>
          <cell r="M590">
            <v>0</v>
          </cell>
          <cell r="O590">
            <v>0</v>
          </cell>
        </row>
        <row r="591">
          <cell r="E591" t="str">
            <v/>
          </cell>
          <cell r="J591">
            <v>0</v>
          </cell>
          <cell r="K591">
            <v>0</v>
          </cell>
          <cell r="M591">
            <v>0</v>
          </cell>
          <cell r="O591">
            <v>0</v>
          </cell>
        </row>
        <row r="593">
          <cell r="E593" t="str">
            <v>II</v>
          </cell>
          <cell r="G593" t="str">
            <v>Tenaga</v>
          </cell>
        </row>
        <row r="594">
          <cell r="E594">
            <v>1</v>
          </cell>
          <cell r="G594" t="str">
            <v>Mandor</v>
          </cell>
          <cell r="J594" t="str">
            <v>OH</v>
          </cell>
          <cell r="K594">
            <v>0.26440000000000002</v>
          </cell>
          <cell r="M594">
            <v>35000</v>
          </cell>
          <cell r="O594">
            <v>9254</v>
          </cell>
        </row>
        <row r="595">
          <cell r="E595">
            <v>2</v>
          </cell>
          <cell r="G595" t="str">
            <v>Pekerja</v>
          </cell>
          <cell r="J595" t="str">
            <v>OH</v>
          </cell>
          <cell r="K595">
            <v>0.52890000000000004</v>
          </cell>
          <cell r="M595">
            <v>20000</v>
          </cell>
          <cell r="O595">
            <v>10578</v>
          </cell>
        </row>
        <row r="596">
          <cell r="E596" t="str">
            <v/>
          </cell>
          <cell r="J596">
            <v>0</v>
          </cell>
          <cell r="K596">
            <v>0</v>
          </cell>
          <cell r="M596">
            <v>0</v>
          </cell>
          <cell r="O596">
            <v>0</v>
          </cell>
        </row>
        <row r="597">
          <cell r="E597" t="str">
            <v/>
          </cell>
          <cell r="J597">
            <v>0</v>
          </cell>
          <cell r="K597">
            <v>0</v>
          </cell>
          <cell r="M597">
            <v>0</v>
          </cell>
          <cell r="O597">
            <v>0</v>
          </cell>
        </row>
        <row r="598">
          <cell r="E598" t="str">
            <v/>
          </cell>
          <cell r="J598">
            <v>0</v>
          </cell>
          <cell r="K598">
            <v>0</v>
          </cell>
          <cell r="M598">
            <v>0</v>
          </cell>
          <cell r="O598">
            <v>0</v>
          </cell>
        </row>
        <row r="601">
          <cell r="E601" t="str">
            <v>III</v>
          </cell>
          <cell r="G601" t="str">
            <v>Alat</v>
          </cell>
        </row>
        <row r="602">
          <cell r="E602">
            <v>1</v>
          </cell>
          <cell r="G602" t="str">
            <v>Excavator, 0.7 m3</v>
          </cell>
          <cell r="J602" t="str">
            <v>jam</v>
          </cell>
          <cell r="K602">
            <v>1.8513999999999999</v>
          </cell>
          <cell r="M602">
            <v>239115</v>
          </cell>
          <cell r="O602">
            <v>442697.51</v>
          </cell>
        </row>
        <row r="603">
          <cell r="E603" t="str">
            <v/>
          </cell>
          <cell r="J603">
            <v>0</v>
          </cell>
          <cell r="K603">
            <v>0</v>
          </cell>
          <cell r="M603">
            <v>0</v>
          </cell>
          <cell r="O603">
            <v>0</v>
          </cell>
        </row>
        <row r="604">
          <cell r="E604" t="str">
            <v/>
          </cell>
          <cell r="J604">
            <v>0</v>
          </cell>
          <cell r="K604">
            <v>0</v>
          </cell>
          <cell r="M604">
            <v>0</v>
          </cell>
          <cell r="O604">
            <v>0</v>
          </cell>
        </row>
        <row r="605">
          <cell r="E605" t="str">
            <v/>
          </cell>
          <cell r="J605">
            <v>0</v>
          </cell>
          <cell r="K605">
            <v>0</v>
          </cell>
          <cell r="M605">
            <v>0</v>
          </cell>
          <cell r="O605">
            <v>0</v>
          </cell>
        </row>
        <row r="606">
          <cell r="E606" t="str">
            <v/>
          </cell>
          <cell r="J606">
            <v>0</v>
          </cell>
          <cell r="K606">
            <v>0</v>
          </cell>
          <cell r="M606">
            <v>0</v>
          </cell>
          <cell r="O606">
            <v>0</v>
          </cell>
        </row>
        <row r="608">
          <cell r="E608" t="str">
            <v>Sub Total</v>
          </cell>
          <cell r="O608">
            <v>462529.51</v>
          </cell>
        </row>
        <row r="609">
          <cell r="E609" t="str">
            <v>Biaya Tidak Langsung dan Laba</v>
          </cell>
          <cell r="J609">
            <v>0.1</v>
          </cell>
          <cell r="O609">
            <v>46252.95</v>
          </cell>
        </row>
        <row r="610">
          <cell r="E610" t="str">
            <v>Jumlah Harga</v>
          </cell>
          <cell r="O610">
            <v>508782.46</v>
          </cell>
        </row>
        <row r="611">
          <cell r="D611">
            <v>33005</v>
          </cell>
          <cell r="E611" t="str">
            <v>Harga Satuan Pekerjaan</v>
          </cell>
          <cell r="J611" t="str">
            <v>m3</v>
          </cell>
          <cell r="K611" t="str">
            <v/>
          </cell>
          <cell r="O611">
            <v>5087.8245999999999</v>
          </cell>
        </row>
        <row r="618">
          <cell r="E618" t="str">
            <v>Analisa Harga Satuan (Breakdown of Unit Rate)</v>
          </cell>
        </row>
        <row r="620">
          <cell r="E620" t="str">
            <v>Lokasi</v>
          </cell>
          <cell r="I620" t="str">
            <v>:</v>
          </cell>
          <cell r="J620" t="str">
            <v>Proyek PLB, Paket LCB-6 Lot-4</v>
          </cell>
        </row>
        <row r="621">
          <cell r="D621">
            <v>34000</v>
          </cell>
          <cell r="E621" t="str">
            <v>No. Item</v>
          </cell>
          <cell r="I621" t="str">
            <v>:</v>
          </cell>
          <cell r="J621" t="str">
            <v>4-1-3</v>
          </cell>
        </row>
        <row r="622">
          <cell r="D622">
            <v>34000</v>
          </cell>
          <cell r="E622" t="str">
            <v>Item Pekerjaan</v>
          </cell>
          <cell r="I622" t="str">
            <v>:</v>
          </cell>
          <cell r="J622" t="str">
            <v>Galian Tanah dengan alat berat + tenaga manusia (manual)</v>
          </cell>
        </row>
        <row r="624">
          <cell r="D624">
            <v>34000</v>
          </cell>
          <cell r="E624" t="str">
            <v>Uraian Tugas</v>
          </cell>
          <cell r="I624" t="str">
            <v>:</v>
          </cell>
          <cell r="J624" t="str">
            <v>Memotong dengan alat berat dan manual dan penebaran pada sawah dengan bulldozer</v>
          </cell>
        </row>
        <row r="626">
          <cell r="D626">
            <v>34000</v>
          </cell>
          <cell r="E626" t="str">
            <v>Kapasitas Produksi</v>
          </cell>
          <cell r="I626" t="str">
            <v>:</v>
          </cell>
          <cell r="J626">
            <v>10</v>
          </cell>
          <cell r="K626" t="str">
            <v>m3</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row>
        <row r="629">
          <cell r="L629" t="str">
            <v>(Rp.)</v>
          </cell>
          <cell r="N629" t="str">
            <v>(Rp.)</v>
          </cell>
        </row>
        <row r="631">
          <cell r="E631" t="str">
            <v>4.1.3.2</v>
          </cell>
          <cell r="G631" t="str">
            <v>Galian dengan Excavator</v>
          </cell>
          <cell r="J631" t="str">
            <v>m3</v>
          </cell>
          <cell r="K631">
            <v>10</v>
          </cell>
          <cell r="M631">
            <v>4070.2596800000001</v>
          </cell>
          <cell r="O631">
            <v>40702.589999999997</v>
          </cell>
        </row>
        <row r="632">
          <cell r="G632" t="str">
            <v>(80% dari Potongan)</v>
          </cell>
        </row>
        <row r="633">
          <cell r="I633" t="str">
            <v/>
          </cell>
        </row>
        <row r="635">
          <cell r="E635" t="str">
            <v>4.1.3.1</v>
          </cell>
          <cell r="G635" t="str">
            <v>Galian dengan Tenaga Manusia</v>
          </cell>
          <cell r="J635" t="str">
            <v>m3</v>
          </cell>
          <cell r="K635">
            <v>10</v>
          </cell>
          <cell r="M635">
            <v>5257.04</v>
          </cell>
          <cell r="O635">
            <v>52570.400000000001</v>
          </cell>
        </row>
        <row r="636">
          <cell r="G636" t="str">
            <v>(80% dari Potongan)</v>
          </cell>
        </row>
        <row r="638">
          <cell r="O638">
            <v>0</v>
          </cell>
        </row>
        <row r="639">
          <cell r="O639">
            <v>0</v>
          </cell>
        </row>
        <row r="640">
          <cell r="O640">
            <v>0</v>
          </cell>
        </row>
        <row r="641">
          <cell r="O641">
            <v>0</v>
          </cell>
        </row>
        <row r="642">
          <cell r="O642">
            <v>0</v>
          </cell>
        </row>
        <row r="646">
          <cell r="O646">
            <v>0</v>
          </cell>
        </row>
        <row r="647">
          <cell r="O647">
            <v>0</v>
          </cell>
        </row>
        <row r="648">
          <cell r="O648">
            <v>0</v>
          </cell>
        </row>
        <row r="649">
          <cell r="O649">
            <v>0</v>
          </cell>
        </row>
        <row r="650">
          <cell r="O650">
            <v>0</v>
          </cell>
        </row>
        <row r="652">
          <cell r="E652" t="str">
            <v>Sub Total</v>
          </cell>
          <cell r="O652">
            <v>93272.989999999991</v>
          </cell>
        </row>
        <row r="653">
          <cell r="E653" t="str">
            <v>Biaya Tidak Langsung dan Laba</v>
          </cell>
          <cell r="J653">
            <v>0.1</v>
          </cell>
          <cell r="O653">
            <v>9327.2900000000009</v>
          </cell>
        </row>
        <row r="654">
          <cell r="E654" t="str">
            <v>Jumlah Harga</v>
          </cell>
          <cell r="O654">
            <v>102600.28</v>
          </cell>
        </row>
        <row r="655">
          <cell r="D655">
            <v>34005</v>
          </cell>
          <cell r="E655" t="str">
            <v>Harga Satuan Pekerjaan</v>
          </cell>
          <cell r="J655" t="str">
            <v>m3</v>
          </cell>
          <cell r="K655" t="str">
            <v/>
          </cell>
          <cell r="O655">
            <v>10260.028</v>
          </cell>
        </row>
        <row r="662">
          <cell r="E662" t="str">
            <v>Analisa Harga Satuan (Breakdown of Unit Rate)</v>
          </cell>
        </row>
        <row r="664">
          <cell r="E664" t="str">
            <v>Lokasi</v>
          </cell>
          <cell r="I664" t="str">
            <v>:</v>
          </cell>
          <cell r="J664" t="str">
            <v>Proyek PLB, Paket LCB-6 Lot-4</v>
          </cell>
        </row>
        <row r="665">
          <cell r="D665">
            <v>35000</v>
          </cell>
          <cell r="E665" t="str">
            <v>No. Item</v>
          </cell>
          <cell r="I665" t="str">
            <v>:</v>
          </cell>
          <cell r="J665" t="str">
            <v>4-1-3a</v>
          </cell>
        </row>
        <row r="666">
          <cell r="D666">
            <v>35000</v>
          </cell>
          <cell r="E666" t="str">
            <v>Item Pekerjaan</v>
          </cell>
          <cell r="I666" t="str">
            <v>:</v>
          </cell>
          <cell r="J666" t="str">
            <v>Galian Tanah dengan tenaga manusia (manual)</v>
          </cell>
          <cell r="O666" t="str">
            <v>untuk saluran</v>
          </cell>
        </row>
        <row r="668">
          <cell r="D668">
            <v>35000</v>
          </cell>
          <cell r="E668" t="str">
            <v>Uraian Tugas</v>
          </cell>
          <cell r="I668" t="str">
            <v>:</v>
          </cell>
          <cell r="J668" t="str">
            <v>Memotong dengan Manual dan penebaran pada sawah dengan bulldozer</v>
          </cell>
        </row>
        <row r="670">
          <cell r="D670">
            <v>35000</v>
          </cell>
          <cell r="E670" t="str">
            <v>Kapasitas Produksi</v>
          </cell>
          <cell r="I670" t="str">
            <v>:</v>
          </cell>
          <cell r="J670">
            <v>10</v>
          </cell>
          <cell r="K670" t="str">
            <v>m3</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row>
        <row r="673">
          <cell r="L673" t="str">
            <v>(Rp.)</v>
          </cell>
          <cell r="N673" t="str">
            <v>(Rp.)</v>
          </cell>
        </row>
        <row r="674">
          <cell r="E674" t="str">
            <v>I</v>
          </cell>
          <cell r="G674" t="str">
            <v>Bahan</v>
          </cell>
        </row>
        <row r="675">
          <cell r="E675" t="str">
            <v/>
          </cell>
          <cell r="J675">
            <v>0</v>
          </cell>
          <cell r="K675">
            <v>0</v>
          </cell>
          <cell r="M675">
            <v>0</v>
          </cell>
          <cell r="O675">
            <v>0</v>
          </cell>
        </row>
        <row r="676">
          <cell r="E676" t="str">
            <v/>
          </cell>
          <cell r="J676">
            <v>0</v>
          </cell>
          <cell r="K676">
            <v>0</v>
          </cell>
          <cell r="M676">
            <v>0</v>
          </cell>
          <cell r="O676">
            <v>0</v>
          </cell>
        </row>
        <row r="677">
          <cell r="E677" t="str">
            <v/>
          </cell>
          <cell r="I677" t="str">
            <v/>
          </cell>
          <cell r="J677">
            <v>0</v>
          </cell>
          <cell r="K677">
            <v>0</v>
          </cell>
          <cell r="M677">
            <v>0</v>
          </cell>
          <cell r="O677">
            <v>0</v>
          </cell>
        </row>
        <row r="678">
          <cell r="E678" t="str">
            <v/>
          </cell>
          <cell r="J678">
            <v>0</v>
          </cell>
          <cell r="K678">
            <v>0</v>
          </cell>
          <cell r="M678">
            <v>0</v>
          </cell>
          <cell r="O678">
            <v>0</v>
          </cell>
        </row>
        <row r="679">
          <cell r="E679" t="str">
            <v/>
          </cell>
          <cell r="J679">
            <v>0</v>
          </cell>
          <cell r="K679">
            <v>0</v>
          </cell>
          <cell r="M679">
            <v>0</v>
          </cell>
          <cell r="O679">
            <v>0</v>
          </cell>
        </row>
        <row r="681">
          <cell r="E681" t="str">
            <v>II</v>
          </cell>
          <cell r="G681" t="str">
            <v>Tenaga</v>
          </cell>
        </row>
        <row r="682">
          <cell r="E682">
            <v>1</v>
          </cell>
          <cell r="G682" t="str">
            <v>Mandor</v>
          </cell>
          <cell r="J682" t="str">
            <v>OH</v>
          </cell>
          <cell r="K682">
            <v>0.57140000000000002</v>
          </cell>
          <cell r="M682">
            <v>35000</v>
          </cell>
          <cell r="O682">
            <v>19999</v>
          </cell>
        </row>
        <row r="683">
          <cell r="E683">
            <v>2</v>
          </cell>
          <cell r="G683" t="str">
            <v>Pekerja</v>
          </cell>
          <cell r="J683" t="str">
            <v>OH</v>
          </cell>
          <cell r="K683">
            <v>2.2856999999999998</v>
          </cell>
          <cell r="M683">
            <v>20000</v>
          </cell>
          <cell r="O683">
            <v>45714</v>
          </cell>
        </row>
        <row r="684">
          <cell r="E684" t="str">
            <v/>
          </cell>
          <cell r="J684">
            <v>0</v>
          </cell>
          <cell r="K684">
            <v>0</v>
          </cell>
          <cell r="M684">
            <v>0</v>
          </cell>
          <cell r="O684">
            <v>0</v>
          </cell>
        </row>
        <row r="685">
          <cell r="E685" t="str">
            <v/>
          </cell>
          <cell r="J685">
            <v>0</v>
          </cell>
          <cell r="K685">
            <v>0</v>
          </cell>
          <cell r="M685">
            <v>0</v>
          </cell>
          <cell r="O685">
            <v>0</v>
          </cell>
        </row>
        <row r="686">
          <cell r="E686" t="str">
            <v/>
          </cell>
          <cell r="J686">
            <v>0</v>
          </cell>
          <cell r="K686">
            <v>0</v>
          </cell>
          <cell r="M686">
            <v>0</v>
          </cell>
          <cell r="O686">
            <v>0</v>
          </cell>
        </row>
        <row r="689">
          <cell r="E689" t="str">
            <v>III</v>
          </cell>
          <cell r="G689" t="str">
            <v>Alat</v>
          </cell>
        </row>
        <row r="690">
          <cell r="E690">
            <v>1</v>
          </cell>
          <cell r="G690" t="str">
            <v>Bulldozer D65</v>
          </cell>
          <cell r="H690" t="str">
            <v>(Level)</v>
          </cell>
          <cell r="J690" t="str">
            <v>jam</v>
          </cell>
          <cell r="K690">
            <v>0.11650000000000001</v>
          </cell>
          <cell r="M690">
            <v>335455</v>
          </cell>
          <cell r="O690">
            <v>39080.5</v>
          </cell>
        </row>
        <row r="691">
          <cell r="E691" t="str">
            <v/>
          </cell>
          <cell r="J691">
            <v>0</v>
          </cell>
          <cell r="K691">
            <v>0</v>
          </cell>
          <cell r="M691">
            <v>0</v>
          </cell>
          <cell r="O691">
            <v>0</v>
          </cell>
        </row>
        <row r="692">
          <cell r="E692" t="str">
            <v/>
          </cell>
          <cell r="J692">
            <v>0</v>
          </cell>
          <cell r="K692">
            <v>0</v>
          </cell>
          <cell r="M692">
            <v>0</v>
          </cell>
          <cell r="O692">
            <v>0</v>
          </cell>
        </row>
        <row r="693">
          <cell r="E693" t="str">
            <v/>
          </cell>
          <cell r="J693">
            <v>0</v>
          </cell>
          <cell r="K693">
            <v>0</v>
          </cell>
          <cell r="M693">
            <v>0</v>
          </cell>
          <cell r="O693">
            <v>0</v>
          </cell>
        </row>
        <row r="694">
          <cell r="E694" t="str">
            <v/>
          </cell>
          <cell r="J694">
            <v>0</v>
          </cell>
          <cell r="K694">
            <v>0</v>
          </cell>
          <cell r="M694">
            <v>0</v>
          </cell>
          <cell r="O694">
            <v>0</v>
          </cell>
        </row>
        <row r="696">
          <cell r="E696" t="str">
            <v>Sub Total</v>
          </cell>
          <cell r="O696">
            <v>104793.5</v>
          </cell>
        </row>
        <row r="697">
          <cell r="E697" t="str">
            <v>Biaya Tidak Langsung dan Laba</v>
          </cell>
          <cell r="J697">
            <v>0.1</v>
          </cell>
          <cell r="O697">
            <v>10479.35</v>
          </cell>
        </row>
        <row r="698">
          <cell r="E698" t="str">
            <v>Jumlah Harga</v>
          </cell>
          <cell r="O698">
            <v>115272.85</v>
          </cell>
        </row>
        <row r="699">
          <cell r="D699">
            <v>35005</v>
          </cell>
          <cell r="E699" t="str">
            <v>Harga Satuan Pekerjaan</v>
          </cell>
          <cell r="J699" t="str">
            <v>m3</v>
          </cell>
          <cell r="K699" t="str">
            <v/>
          </cell>
          <cell r="O699">
            <v>11527.285</v>
          </cell>
        </row>
        <row r="706">
          <cell r="E706" t="str">
            <v>Analisa Harga Satuan (Breakdown of Unit Rate)</v>
          </cell>
        </row>
        <row r="708">
          <cell r="E708" t="str">
            <v>Lokasi</v>
          </cell>
          <cell r="I708" t="str">
            <v>:</v>
          </cell>
          <cell r="J708" t="str">
            <v>Proyek PLB, Paket LCB-6 Lot-4</v>
          </cell>
        </row>
        <row r="709">
          <cell r="D709">
            <v>36000</v>
          </cell>
          <cell r="E709" t="str">
            <v>No. Item</v>
          </cell>
          <cell r="I709" t="str">
            <v>:</v>
          </cell>
          <cell r="J709" t="str">
            <v>4-1-4</v>
          </cell>
        </row>
        <row r="710">
          <cell r="D710">
            <v>36000</v>
          </cell>
          <cell r="E710" t="str">
            <v>Item Pekerjaan</v>
          </cell>
          <cell r="I710" t="str">
            <v>:</v>
          </cell>
          <cell r="J710" t="str">
            <v>Pemadatan Tanah Lepas pada lereng Saluran</v>
          </cell>
        </row>
        <row r="712">
          <cell r="D712">
            <v>36000</v>
          </cell>
          <cell r="E712" t="str">
            <v>Uraian Tugas</v>
          </cell>
          <cell r="I712" t="str">
            <v>:</v>
          </cell>
        </row>
        <row r="714">
          <cell r="D714">
            <v>36000</v>
          </cell>
          <cell r="E714" t="str">
            <v>Kapasitas Produksi</v>
          </cell>
          <cell r="I714" t="str">
            <v>:</v>
          </cell>
          <cell r="J714">
            <v>10</v>
          </cell>
          <cell r="K714" t="str">
            <v>m2</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row>
        <row r="717">
          <cell r="L717" t="str">
            <v>(Rp.)</v>
          </cell>
          <cell r="N717" t="str">
            <v>(Rp.)</v>
          </cell>
        </row>
        <row r="718">
          <cell r="E718" t="str">
            <v>I</v>
          </cell>
          <cell r="G718" t="str">
            <v>Bahan</v>
          </cell>
        </row>
        <row r="719">
          <cell r="E719" t="str">
            <v/>
          </cell>
          <cell r="J719">
            <v>0</v>
          </cell>
          <cell r="K719">
            <v>0</v>
          </cell>
          <cell r="M719">
            <v>0</v>
          </cell>
          <cell r="O719">
            <v>0</v>
          </cell>
        </row>
        <row r="720">
          <cell r="E720" t="str">
            <v/>
          </cell>
          <cell r="J720">
            <v>0</v>
          </cell>
          <cell r="K720">
            <v>0</v>
          </cell>
          <cell r="M720">
            <v>0</v>
          </cell>
          <cell r="O720">
            <v>0</v>
          </cell>
        </row>
        <row r="721">
          <cell r="E721" t="str">
            <v/>
          </cell>
          <cell r="I721" t="str">
            <v/>
          </cell>
          <cell r="J721">
            <v>0</v>
          </cell>
          <cell r="K721">
            <v>0</v>
          </cell>
          <cell r="M721">
            <v>0</v>
          </cell>
          <cell r="O721">
            <v>0</v>
          </cell>
        </row>
        <row r="722">
          <cell r="E722" t="str">
            <v/>
          </cell>
          <cell r="J722">
            <v>0</v>
          </cell>
          <cell r="K722">
            <v>0</v>
          </cell>
          <cell r="M722">
            <v>0</v>
          </cell>
          <cell r="O722">
            <v>0</v>
          </cell>
        </row>
        <row r="723">
          <cell r="E723" t="str">
            <v/>
          </cell>
          <cell r="J723">
            <v>0</v>
          </cell>
          <cell r="K723">
            <v>0</v>
          </cell>
          <cell r="M723">
            <v>0</v>
          </cell>
          <cell r="O723">
            <v>0</v>
          </cell>
        </row>
        <row r="725">
          <cell r="E725" t="str">
            <v>II</v>
          </cell>
          <cell r="G725" t="str">
            <v>Tenaga</v>
          </cell>
        </row>
        <row r="726">
          <cell r="E726">
            <v>1</v>
          </cell>
          <cell r="G726" t="str">
            <v>Mandor</v>
          </cell>
          <cell r="J726" t="str">
            <v>OH</v>
          </cell>
          <cell r="K726">
            <v>7.4999999999999997E-3</v>
          </cell>
          <cell r="M726">
            <v>35000</v>
          </cell>
          <cell r="O726">
            <v>262.5</v>
          </cell>
        </row>
        <row r="727">
          <cell r="E727">
            <v>2</v>
          </cell>
          <cell r="G727" t="str">
            <v>Pekerja</v>
          </cell>
          <cell r="J727" t="str">
            <v>OH</v>
          </cell>
          <cell r="K727">
            <v>1.5100000000000001E-2</v>
          </cell>
          <cell r="M727">
            <v>20000</v>
          </cell>
          <cell r="O727">
            <v>302</v>
          </cell>
        </row>
        <row r="728">
          <cell r="E728" t="str">
            <v/>
          </cell>
          <cell r="J728">
            <v>0</v>
          </cell>
          <cell r="K728">
            <v>0</v>
          </cell>
          <cell r="M728">
            <v>0</v>
          </cell>
          <cell r="O728">
            <v>0</v>
          </cell>
        </row>
        <row r="729">
          <cell r="E729" t="str">
            <v/>
          </cell>
          <cell r="J729">
            <v>0</v>
          </cell>
          <cell r="K729">
            <v>0</v>
          </cell>
          <cell r="M729">
            <v>0</v>
          </cell>
          <cell r="O729">
            <v>0</v>
          </cell>
        </row>
        <row r="730">
          <cell r="E730" t="str">
            <v/>
          </cell>
          <cell r="J730">
            <v>0</v>
          </cell>
          <cell r="K730">
            <v>0</v>
          </cell>
          <cell r="M730">
            <v>0</v>
          </cell>
          <cell r="O730">
            <v>0</v>
          </cell>
        </row>
        <row r="733">
          <cell r="E733" t="str">
            <v>III</v>
          </cell>
          <cell r="G733" t="str">
            <v>Alat</v>
          </cell>
        </row>
        <row r="734">
          <cell r="E734">
            <v>1</v>
          </cell>
          <cell r="G734" t="str">
            <v>Compactor.</v>
          </cell>
          <cell r="J734" t="str">
            <v>jam</v>
          </cell>
          <cell r="K734">
            <v>0.52910000000000001</v>
          </cell>
          <cell r="M734">
            <v>16785</v>
          </cell>
          <cell r="O734">
            <v>8880.94</v>
          </cell>
        </row>
        <row r="735">
          <cell r="E735" t="str">
            <v/>
          </cell>
          <cell r="J735">
            <v>0</v>
          </cell>
          <cell r="K735">
            <v>0</v>
          </cell>
          <cell r="M735">
            <v>0</v>
          </cell>
          <cell r="O735">
            <v>0</v>
          </cell>
        </row>
        <row r="736">
          <cell r="E736" t="str">
            <v/>
          </cell>
          <cell r="J736">
            <v>0</v>
          </cell>
          <cell r="K736">
            <v>0</v>
          </cell>
          <cell r="M736">
            <v>0</v>
          </cell>
          <cell r="O736">
            <v>0</v>
          </cell>
        </row>
        <row r="737">
          <cell r="E737" t="str">
            <v/>
          </cell>
          <cell r="J737">
            <v>0</v>
          </cell>
          <cell r="K737">
            <v>0</v>
          </cell>
          <cell r="M737">
            <v>0</v>
          </cell>
          <cell r="O737">
            <v>0</v>
          </cell>
        </row>
        <row r="738">
          <cell r="E738" t="str">
            <v/>
          </cell>
          <cell r="J738">
            <v>0</v>
          </cell>
          <cell r="K738">
            <v>0</v>
          </cell>
          <cell r="M738">
            <v>0</v>
          </cell>
          <cell r="O738">
            <v>0</v>
          </cell>
        </row>
        <row r="740">
          <cell r="E740" t="str">
            <v>Sub Total</v>
          </cell>
          <cell r="O740">
            <v>9445.44</v>
          </cell>
        </row>
        <row r="741">
          <cell r="E741" t="str">
            <v>Biaya Tidak Langsung dan Laba</v>
          </cell>
          <cell r="J741">
            <v>0.1</v>
          </cell>
          <cell r="O741">
            <v>944.54</v>
          </cell>
        </row>
        <row r="742">
          <cell r="E742" t="str">
            <v>Jumlah Harga</v>
          </cell>
          <cell r="O742">
            <v>10389.98</v>
          </cell>
        </row>
        <row r="743">
          <cell r="D743">
            <v>36005</v>
          </cell>
          <cell r="E743" t="str">
            <v>Harga Satuan Pekerjaan</v>
          </cell>
          <cell r="J743" t="str">
            <v>m2</v>
          </cell>
          <cell r="K743" t="str">
            <v/>
          </cell>
          <cell r="O743">
            <v>1038.998</v>
          </cell>
        </row>
        <row r="750">
          <cell r="E750" t="str">
            <v>Analisa Harga Satuan (Breakdown of Unit Rate)</v>
          </cell>
        </row>
        <row r="752">
          <cell r="E752" t="str">
            <v>Lokasi</v>
          </cell>
          <cell r="I752" t="str">
            <v>:</v>
          </cell>
          <cell r="J752" t="str">
            <v>Proyek PLB, Paket LCB-6 Lot-4</v>
          </cell>
        </row>
        <row r="753">
          <cell r="D753">
            <v>37000</v>
          </cell>
          <cell r="E753" t="str">
            <v>No. Item</v>
          </cell>
          <cell r="I753" t="str">
            <v>:</v>
          </cell>
          <cell r="J753" t="str">
            <v>4-1-5</v>
          </cell>
          <cell r="K753" t="str">
            <v>, 6-1-3</v>
          </cell>
        </row>
        <row r="754">
          <cell r="D754">
            <v>37000</v>
          </cell>
          <cell r="E754" t="str">
            <v>Item Pekerjaan</v>
          </cell>
          <cell r="I754" t="str">
            <v>:</v>
          </cell>
          <cell r="J754" t="str">
            <v>Kupasan Dengan alat berat</v>
          </cell>
        </row>
        <row r="756">
          <cell r="D756">
            <v>37000</v>
          </cell>
          <cell r="E756" t="str">
            <v>Uraian Tugas</v>
          </cell>
          <cell r="I756" t="str">
            <v>:</v>
          </cell>
          <cell r="J756" t="str">
            <v>Mengupas, membentuk dan mengatur (leveling)</v>
          </cell>
        </row>
        <row r="758">
          <cell r="D758">
            <v>37000</v>
          </cell>
          <cell r="E758" t="str">
            <v>Kapasitas Produksi</v>
          </cell>
          <cell r="I758" t="str">
            <v>:</v>
          </cell>
          <cell r="J758">
            <v>15</v>
          </cell>
          <cell r="K758" t="str">
            <v>m3</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row>
        <row r="761">
          <cell r="L761" t="str">
            <v>(Rp.)</v>
          </cell>
          <cell r="N761" t="str">
            <v>(Rp.)</v>
          </cell>
        </row>
        <row r="762">
          <cell r="E762" t="str">
            <v>I</v>
          </cell>
          <cell r="G762" t="str">
            <v>Bahan</v>
          </cell>
        </row>
        <row r="763">
          <cell r="E763" t="str">
            <v/>
          </cell>
          <cell r="J763">
            <v>0</v>
          </cell>
          <cell r="K763">
            <v>0</v>
          </cell>
          <cell r="M763">
            <v>0</v>
          </cell>
          <cell r="O763">
            <v>0</v>
          </cell>
        </row>
        <row r="764">
          <cell r="E764" t="str">
            <v/>
          </cell>
          <cell r="J764">
            <v>0</v>
          </cell>
          <cell r="K764">
            <v>0</v>
          </cell>
          <cell r="M764">
            <v>0</v>
          </cell>
          <cell r="O764">
            <v>0</v>
          </cell>
        </row>
        <row r="765">
          <cell r="E765" t="str">
            <v/>
          </cell>
          <cell r="I765" t="str">
            <v/>
          </cell>
          <cell r="J765">
            <v>0</v>
          </cell>
          <cell r="K765">
            <v>0</v>
          </cell>
          <cell r="M765">
            <v>0</v>
          </cell>
          <cell r="O765">
            <v>0</v>
          </cell>
        </row>
        <row r="766">
          <cell r="E766" t="str">
            <v/>
          </cell>
          <cell r="J766">
            <v>0</v>
          </cell>
          <cell r="K766">
            <v>0</v>
          </cell>
          <cell r="M766">
            <v>0</v>
          </cell>
          <cell r="O766">
            <v>0</v>
          </cell>
        </row>
        <row r="767">
          <cell r="E767" t="str">
            <v/>
          </cell>
          <cell r="J767">
            <v>0</v>
          </cell>
          <cell r="K767">
            <v>0</v>
          </cell>
          <cell r="M767">
            <v>0</v>
          </cell>
          <cell r="O767">
            <v>0</v>
          </cell>
        </row>
        <row r="769">
          <cell r="E769" t="str">
            <v>II</v>
          </cell>
          <cell r="G769" t="str">
            <v>Tenaga</v>
          </cell>
        </row>
        <row r="770">
          <cell r="E770">
            <v>1</v>
          </cell>
          <cell r="G770" t="str">
            <v>Mandor</v>
          </cell>
          <cell r="J770" t="str">
            <v>OH</v>
          </cell>
          <cell r="K770">
            <v>1.4E-3</v>
          </cell>
          <cell r="M770">
            <v>35000</v>
          </cell>
          <cell r="O770">
            <v>49</v>
          </cell>
        </row>
        <row r="771">
          <cell r="E771" t="str">
            <v/>
          </cell>
          <cell r="J771">
            <v>0</v>
          </cell>
          <cell r="K771">
            <v>0</v>
          </cell>
          <cell r="M771">
            <v>0</v>
          </cell>
          <cell r="O771">
            <v>0</v>
          </cell>
        </row>
        <row r="772">
          <cell r="E772" t="str">
            <v/>
          </cell>
          <cell r="J772">
            <v>0</v>
          </cell>
          <cell r="K772">
            <v>0</v>
          </cell>
          <cell r="M772">
            <v>0</v>
          </cell>
          <cell r="O772">
            <v>0</v>
          </cell>
        </row>
        <row r="773">
          <cell r="E773" t="str">
            <v/>
          </cell>
          <cell r="J773">
            <v>0</v>
          </cell>
          <cell r="K773">
            <v>0</v>
          </cell>
          <cell r="M773">
            <v>0</v>
          </cell>
          <cell r="O773">
            <v>0</v>
          </cell>
        </row>
        <row r="774">
          <cell r="E774" t="str">
            <v/>
          </cell>
          <cell r="J774">
            <v>0</v>
          </cell>
          <cell r="K774">
            <v>0</v>
          </cell>
          <cell r="M774">
            <v>0</v>
          </cell>
          <cell r="O774">
            <v>0</v>
          </cell>
        </row>
        <row r="777">
          <cell r="E777" t="str">
            <v>III</v>
          </cell>
          <cell r="G777" t="str">
            <v>Alat</v>
          </cell>
        </row>
        <row r="778">
          <cell r="E778">
            <v>1</v>
          </cell>
          <cell r="G778" t="str">
            <v>Bulldozer D65</v>
          </cell>
          <cell r="J778" t="str">
            <v>jam</v>
          </cell>
          <cell r="K778">
            <v>0.14749999999999999</v>
          </cell>
          <cell r="M778">
            <v>335455</v>
          </cell>
          <cell r="O778">
            <v>49479.61</v>
          </cell>
        </row>
        <row r="779">
          <cell r="E779" t="str">
            <v/>
          </cell>
          <cell r="J779">
            <v>0</v>
          </cell>
          <cell r="K779">
            <v>0</v>
          </cell>
          <cell r="M779">
            <v>0</v>
          </cell>
          <cell r="O779">
            <v>0</v>
          </cell>
        </row>
        <row r="780">
          <cell r="E780" t="str">
            <v/>
          </cell>
          <cell r="J780">
            <v>0</v>
          </cell>
          <cell r="K780">
            <v>0</v>
          </cell>
          <cell r="M780">
            <v>0</v>
          </cell>
          <cell r="O780">
            <v>0</v>
          </cell>
        </row>
        <row r="781">
          <cell r="E781" t="str">
            <v/>
          </cell>
          <cell r="J781">
            <v>0</v>
          </cell>
          <cell r="K781">
            <v>0</v>
          </cell>
          <cell r="M781">
            <v>0</v>
          </cell>
          <cell r="O781">
            <v>0</v>
          </cell>
        </row>
        <row r="782">
          <cell r="E782" t="str">
            <v/>
          </cell>
          <cell r="J782">
            <v>0</v>
          </cell>
          <cell r="K782">
            <v>0</v>
          </cell>
          <cell r="M782">
            <v>0</v>
          </cell>
          <cell r="O782">
            <v>0</v>
          </cell>
        </row>
        <row r="784">
          <cell r="E784" t="str">
            <v>Sub Total</v>
          </cell>
          <cell r="O784">
            <v>49528.61</v>
          </cell>
        </row>
        <row r="785">
          <cell r="E785" t="str">
            <v>Biaya Tidak Langsung dan Laba</v>
          </cell>
          <cell r="J785">
            <v>0.1</v>
          </cell>
          <cell r="O785">
            <v>4952.8599999999997</v>
          </cell>
        </row>
        <row r="786">
          <cell r="E786" t="str">
            <v>Jumlah Harga</v>
          </cell>
          <cell r="O786">
            <v>54481.47</v>
          </cell>
        </row>
        <row r="787">
          <cell r="D787">
            <v>37005</v>
          </cell>
          <cell r="E787" t="str">
            <v>Harga Satuan Pekerjaan</v>
          </cell>
          <cell r="J787" t="str">
            <v>m3</v>
          </cell>
          <cell r="K787" t="str">
            <v/>
          </cell>
          <cell r="O787">
            <v>3632.098</v>
          </cell>
        </row>
        <row r="794">
          <cell r="E794" t="str">
            <v>Analisa Harga Satuan (Breakdown of Unit Rate)</v>
          </cell>
        </row>
        <row r="796">
          <cell r="E796" t="str">
            <v>Lokasi</v>
          </cell>
          <cell r="I796" t="str">
            <v>:</v>
          </cell>
          <cell r="J796" t="str">
            <v>Proyek PLB, Paket LCB-6 Lot-4</v>
          </cell>
        </row>
        <row r="797">
          <cell r="D797">
            <v>38000</v>
          </cell>
          <cell r="E797" t="str">
            <v>No. Item</v>
          </cell>
          <cell r="I797" t="str">
            <v>:</v>
          </cell>
          <cell r="J797" t="str">
            <v>4-1-6</v>
          </cell>
        </row>
        <row r="798">
          <cell r="D798">
            <v>38000</v>
          </cell>
          <cell r="E798" t="str">
            <v>Item Pekerjaan</v>
          </cell>
          <cell r="I798" t="str">
            <v>:</v>
          </cell>
          <cell r="J798" t="str">
            <v>Timbunan Tipe A dengan alat berat (untuk Sal. Irigasi &amp; Jl. Tani) tanpa dump truck L&lt; 50 m (Kepadatan 90%)</v>
          </cell>
        </row>
        <row r="800">
          <cell r="D800">
            <v>38000</v>
          </cell>
          <cell r="E800" t="str">
            <v>Uraian Tugas</v>
          </cell>
          <cell r="I800" t="str">
            <v>:</v>
          </cell>
          <cell r="J800" t="str">
            <v>Motong dan membentuk sawah, menebar dan memadatkan timbunan</v>
          </cell>
        </row>
        <row r="802">
          <cell r="D802">
            <v>38000</v>
          </cell>
          <cell r="E802" t="str">
            <v>Kapasitas Produksi</v>
          </cell>
          <cell r="I802" t="str">
            <v>:</v>
          </cell>
          <cell r="J802">
            <v>100</v>
          </cell>
          <cell r="K802" t="str">
            <v>m3</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row>
        <row r="805">
          <cell r="L805" t="str">
            <v>(Rp.)</v>
          </cell>
          <cell r="N805" t="str">
            <v>(Rp.)</v>
          </cell>
        </row>
        <row r="806">
          <cell r="E806" t="str">
            <v>I</v>
          </cell>
          <cell r="G806" t="str">
            <v>Bahan</v>
          </cell>
        </row>
        <row r="807">
          <cell r="E807">
            <v>1</v>
          </cell>
          <cell r="G807" t="str">
            <v>Tanah Biasa</v>
          </cell>
          <cell r="J807" t="str">
            <v>m3</v>
          </cell>
          <cell r="K807">
            <v>120</v>
          </cell>
          <cell r="M807">
            <v>2500</v>
          </cell>
          <cell r="O807">
            <v>300000</v>
          </cell>
        </row>
        <row r="808">
          <cell r="E808" t="str">
            <v/>
          </cell>
          <cell r="J808">
            <v>0</v>
          </cell>
          <cell r="K808">
            <v>0</v>
          </cell>
          <cell r="M808">
            <v>0</v>
          </cell>
          <cell r="O808">
            <v>0</v>
          </cell>
        </row>
        <row r="809">
          <cell r="E809" t="str">
            <v/>
          </cell>
          <cell r="I809" t="str">
            <v/>
          </cell>
          <cell r="J809">
            <v>0</v>
          </cell>
          <cell r="K809">
            <v>0</v>
          </cell>
          <cell r="M809">
            <v>0</v>
          </cell>
          <cell r="O809">
            <v>0</v>
          </cell>
        </row>
        <row r="810">
          <cell r="E810" t="str">
            <v/>
          </cell>
          <cell r="J810">
            <v>0</v>
          </cell>
          <cell r="K810">
            <v>0</v>
          </cell>
          <cell r="M810">
            <v>0</v>
          </cell>
          <cell r="O810">
            <v>0</v>
          </cell>
        </row>
        <row r="811">
          <cell r="E811" t="str">
            <v/>
          </cell>
          <cell r="J811">
            <v>0</v>
          </cell>
          <cell r="K811">
            <v>0</v>
          </cell>
          <cell r="M811">
            <v>0</v>
          </cell>
          <cell r="O811">
            <v>0</v>
          </cell>
        </row>
        <row r="813">
          <cell r="E813" t="str">
            <v>II</v>
          </cell>
          <cell r="G813" t="str">
            <v>Tenaga</v>
          </cell>
        </row>
        <row r="814">
          <cell r="E814">
            <v>1</v>
          </cell>
          <cell r="G814" t="str">
            <v>Mandor</v>
          </cell>
          <cell r="J814" t="str">
            <v>OH</v>
          </cell>
          <cell r="K814">
            <v>1.6000000000000001E-3</v>
          </cell>
          <cell r="M814">
            <v>35000</v>
          </cell>
          <cell r="O814">
            <v>56</v>
          </cell>
        </row>
        <row r="815">
          <cell r="E815" t="str">
            <v/>
          </cell>
          <cell r="J815">
            <v>0</v>
          </cell>
          <cell r="K815">
            <v>0</v>
          </cell>
          <cell r="M815">
            <v>0</v>
          </cell>
          <cell r="O815">
            <v>0</v>
          </cell>
        </row>
        <row r="816">
          <cell r="E816" t="str">
            <v/>
          </cell>
          <cell r="J816">
            <v>0</v>
          </cell>
          <cell r="K816">
            <v>0</v>
          </cell>
          <cell r="M816">
            <v>0</v>
          </cell>
          <cell r="O816">
            <v>0</v>
          </cell>
        </row>
        <row r="817">
          <cell r="E817" t="str">
            <v/>
          </cell>
          <cell r="J817">
            <v>0</v>
          </cell>
          <cell r="K817">
            <v>0</v>
          </cell>
          <cell r="M817">
            <v>0</v>
          </cell>
          <cell r="O817">
            <v>0</v>
          </cell>
        </row>
        <row r="818">
          <cell r="E818" t="str">
            <v/>
          </cell>
          <cell r="J818">
            <v>0</v>
          </cell>
          <cell r="K818">
            <v>0</v>
          </cell>
          <cell r="M818">
            <v>0</v>
          </cell>
          <cell r="O818">
            <v>0</v>
          </cell>
        </row>
        <row r="821">
          <cell r="E821" t="str">
            <v>III</v>
          </cell>
          <cell r="G821" t="str">
            <v>Alat</v>
          </cell>
        </row>
        <row r="822">
          <cell r="E822">
            <v>1</v>
          </cell>
          <cell r="G822" t="str">
            <v>Bulldozer D65</v>
          </cell>
          <cell r="H822" t="str">
            <v>(collect)</v>
          </cell>
          <cell r="J822" t="str">
            <v>jam</v>
          </cell>
          <cell r="K822">
            <v>1.1342000000000001</v>
          </cell>
          <cell r="M822">
            <v>335455</v>
          </cell>
          <cell r="O822">
            <v>380473.06</v>
          </cell>
        </row>
        <row r="823">
          <cell r="E823">
            <v>2</v>
          </cell>
          <cell r="G823" t="str">
            <v>Vibratory Roller, 10 ton</v>
          </cell>
          <cell r="J823" t="str">
            <v>jam</v>
          </cell>
          <cell r="K823">
            <v>1.6447000000000001</v>
          </cell>
          <cell r="M823">
            <v>223545</v>
          </cell>
          <cell r="O823">
            <v>367664.46</v>
          </cell>
        </row>
        <row r="824">
          <cell r="E824">
            <v>3</v>
          </cell>
          <cell r="G824" t="str">
            <v>Bulldozer D65</v>
          </cell>
          <cell r="H824" t="str">
            <v>(spread)</v>
          </cell>
          <cell r="J824" t="str">
            <v>jam</v>
          </cell>
          <cell r="K824">
            <v>1.1342000000000001</v>
          </cell>
          <cell r="M824">
            <v>335455</v>
          </cell>
          <cell r="O824">
            <v>380473.06</v>
          </cell>
        </row>
        <row r="825">
          <cell r="E825" t="str">
            <v/>
          </cell>
          <cell r="J825">
            <v>0</v>
          </cell>
          <cell r="K825">
            <v>0</v>
          </cell>
          <cell r="M825">
            <v>0</v>
          </cell>
          <cell r="O825">
            <v>0</v>
          </cell>
        </row>
        <row r="826">
          <cell r="E826" t="str">
            <v/>
          </cell>
          <cell r="J826">
            <v>0</v>
          </cell>
          <cell r="K826">
            <v>0</v>
          </cell>
          <cell r="M826">
            <v>0</v>
          </cell>
          <cell r="O826">
            <v>0</v>
          </cell>
        </row>
        <row r="828">
          <cell r="E828" t="str">
            <v>Sub Total</v>
          </cell>
          <cell r="O828">
            <v>1428666.58</v>
          </cell>
        </row>
        <row r="829">
          <cell r="E829" t="str">
            <v>Biaya Tidak Langsung dan Laba</v>
          </cell>
          <cell r="J829">
            <v>0.1</v>
          </cell>
          <cell r="O829">
            <v>142866.65</v>
          </cell>
        </row>
        <row r="830">
          <cell r="E830" t="str">
            <v>Jumlah Harga</v>
          </cell>
          <cell r="O830">
            <v>1571533.23</v>
          </cell>
        </row>
        <row r="831">
          <cell r="D831">
            <v>38005</v>
          </cell>
          <cell r="E831" t="str">
            <v>Harga Satuan Pekerjaan</v>
          </cell>
          <cell r="J831" t="str">
            <v>m3</v>
          </cell>
          <cell r="K831" t="str">
            <v/>
          </cell>
          <cell r="O831">
            <v>15715.3323</v>
          </cell>
        </row>
        <row r="838">
          <cell r="E838" t="str">
            <v>Analisa Harga Satuan (Breakdown of Unit Rate)</v>
          </cell>
        </row>
        <row r="840">
          <cell r="E840" t="str">
            <v>Lokasi</v>
          </cell>
          <cell r="I840" t="str">
            <v>:</v>
          </cell>
          <cell r="J840" t="str">
            <v>Proyek PLB, Paket LCB-6 Lot-4</v>
          </cell>
        </row>
        <row r="841">
          <cell r="D841">
            <v>39000</v>
          </cell>
          <cell r="E841" t="str">
            <v>No. Item</v>
          </cell>
          <cell r="I841" t="str">
            <v>:</v>
          </cell>
          <cell r="J841" t="str">
            <v>4-1-7a</v>
          </cell>
        </row>
        <row r="842">
          <cell r="D842">
            <v>39000</v>
          </cell>
          <cell r="E842" t="str">
            <v>Item Pekerjaan</v>
          </cell>
          <cell r="I842" t="str">
            <v>:</v>
          </cell>
          <cell r="J842" t="str">
            <v xml:space="preserve">Timbunan Tipe A dengan alat berat (90%) dlm areal proyek (material Bekas galian) dengan dump truck 50&lt;L &lt; 500 m </v>
          </cell>
        </row>
        <row r="844">
          <cell r="D844">
            <v>39000</v>
          </cell>
          <cell r="E844" t="str">
            <v>Uraian Tugas</v>
          </cell>
          <cell r="I844" t="str">
            <v>:</v>
          </cell>
          <cell r="J844" t="str">
            <v>Mengambil dari lokasi proyek, membawa (Transport), menebar dan memadatkan timbunan</v>
          </cell>
        </row>
        <row r="846">
          <cell r="D846">
            <v>39000</v>
          </cell>
          <cell r="E846" t="str">
            <v>Kapasitas Produksi</v>
          </cell>
          <cell r="I846" t="str">
            <v>:</v>
          </cell>
          <cell r="J846">
            <v>100</v>
          </cell>
          <cell r="K846" t="str">
            <v>m3</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row>
        <row r="849">
          <cell r="L849" t="str">
            <v>(Rp.)</v>
          </cell>
          <cell r="N849" t="str">
            <v>(Rp.)</v>
          </cell>
        </row>
        <row r="850">
          <cell r="E850" t="str">
            <v>I</v>
          </cell>
          <cell r="G850" t="str">
            <v>Bahan</v>
          </cell>
        </row>
        <row r="851">
          <cell r="E851">
            <v>1</v>
          </cell>
          <cell r="G851" t="str">
            <v>Tanah Biasa</v>
          </cell>
          <cell r="J851" t="str">
            <v>m3</v>
          </cell>
          <cell r="K851">
            <v>120</v>
          </cell>
          <cell r="M851">
            <v>2500</v>
          </cell>
          <cell r="O851">
            <v>300000</v>
          </cell>
        </row>
        <row r="852">
          <cell r="E852" t="str">
            <v/>
          </cell>
          <cell r="J852">
            <v>0</v>
          </cell>
          <cell r="K852">
            <v>0</v>
          </cell>
          <cell r="M852">
            <v>0</v>
          </cell>
          <cell r="O852">
            <v>0</v>
          </cell>
        </row>
        <row r="853">
          <cell r="E853" t="str">
            <v/>
          </cell>
          <cell r="I853" t="str">
            <v/>
          </cell>
          <cell r="J853">
            <v>0</v>
          </cell>
          <cell r="K853">
            <v>0</v>
          </cell>
          <cell r="M853">
            <v>0</v>
          </cell>
          <cell r="O853">
            <v>0</v>
          </cell>
        </row>
        <row r="854">
          <cell r="E854" t="str">
            <v/>
          </cell>
          <cell r="J854">
            <v>0</v>
          </cell>
          <cell r="K854">
            <v>0</v>
          </cell>
          <cell r="M854">
            <v>0</v>
          </cell>
          <cell r="O854">
            <v>0</v>
          </cell>
        </row>
        <row r="855">
          <cell r="E855" t="str">
            <v/>
          </cell>
          <cell r="J855">
            <v>0</v>
          </cell>
          <cell r="K855">
            <v>0</v>
          </cell>
          <cell r="M855">
            <v>0</v>
          </cell>
          <cell r="O855">
            <v>0</v>
          </cell>
        </row>
        <row r="857">
          <cell r="E857" t="str">
            <v>II</v>
          </cell>
          <cell r="G857" t="str">
            <v>Tenaga</v>
          </cell>
        </row>
        <row r="858">
          <cell r="E858">
            <v>1</v>
          </cell>
          <cell r="G858" t="str">
            <v>Mandor</v>
          </cell>
          <cell r="J858" t="str">
            <v>OH</v>
          </cell>
          <cell r="K858">
            <v>2.5999999999999999E-3</v>
          </cell>
          <cell r="M858">
            <v>35000</v>
          </cell>
          <cell r="O858">
            <v>91</v>
          </cell>
        </row>
        <row r="859">
          <cell r="E859" t="str">
            <v/>
          </cell>
          <cell r="J859">
            <v>0</v>
          </cell>
          <cell r="K859">
            <v>0</v>
          </cell>
          <cell r="M859">
            <v>0</v>
          </cell>
          <cell r="O859">
            <v>0</v>
          </cell>
        </row>
        <row r="860">
          <cell r="E860" t="str">
            <v/>
          </cell>
          <cell r="J860">
            <v>0</v>
          </cell>
          <cell r="K860">
            <v>0</v>
          </cell>
          <cell r="M860">
            <v>0</v>
          </cell>
          <cell r="O860">
            <v>0</v>
          </cell>
        </row>
        <row r="861">
          <cell r="E861" t="str">
            <v/>
          </cell>
          <cell r="J861">
            <v>0</v>
          </cell>
          <cell r="K861">
            <v>0</v>
          </cell>
          <cell r="M861">
            <v>0</v>
          </cell>
          <cell r="O861">
            <v>0</v>
          </cell>
        </row>
        <row r="862">
          <cell r="E862" t="str">
            <v/>
          </cell>
          <cell r="J862">
            <v>0</v>
          </cell>
          <cell r="K862">
            <v>0</v>
          </cell>
          <cell r="M862">
            <v>0</v>
          </cell>
          <cell r="O862">
            <v>0</v>
          </cell>
        </row>
        <row r="865">
          <cell r="E865" t="str">
            <v>III</v>
          </cell>
          <cell r="G865" t="str">
            <v>Alat</v>
          </cell>
        </row>
        <row r="866">
          <cell r="E866">
            <v>1</v>
          </cell>
          <cell r="G866" t="str">
            <v>Excavator, 0.7 m3</v>
          </cell>
          <cell r="H866" t="str">
            <v>(loading)</v>
          </cell>
          <cell r="J866" t="str">
            <v>jam</v>
          </cell>
          <cell r="K866">
            <v>1.8513999999999999</v>
          </cell>
          <cell r="M866">
            <v>239115</v>
          </cell>
          <cell r="O866">
            <v>442697.51</v>
          </cell>
        </row>
        <row r="867">
          <cell r="E867">
            <v>2</v>
          </cell>
          <cell r="G867" t="str">
            <v>Dump Truck 6 ton</v>
          </cell>
          <cell r="J867" t="str">
            <v>jam</v>
          </cell>
          <cell r="K867">
            <v>2.9066999999999998</v>
          </cell>
          <cell r="M867">
            <v>75740</v>
          </cell>
          <cell r="O867">
            <v>220153.45</v>
          </cell>
        </row>
        <row r="868">
          <cell r="E868">
            <v>3</v>
          </cell>
          <cell r="G868" t="str">
            <v>Bulldozer D65</v>
          </cell>
          <cell r="J868" t="str">
            <v>jam</v>
          </cell>
          <cell r="K868">
            <v>1.1342000000000001</v>
          </cell>
          <cell r="M868">
            <v>335455</v>
          </cell>
          <cell r="O868">
            <v>380473.06</v>
          </cell>
        </row>
        <row r="869">
          <cell r="E869">
            <v>4</v>
          </cell>
          <cell r="G869" t="str">
            <v>Vibratory Roller, 10 ton</v>
          </cell>
          <cell r="J869" t="str">
            <v>jam</v>
          </cell>
          <cell r="K869">
            <v>1.6447000000000001</v>
          </cell>
          <cell r="M869">
            <v>223545</v>
          </cell>
          <cell r="O869">
            <v>367664.46</v>
          </cell>
        </row>
        <row r="870">
          <cell r="E870" t="str">
            <v/>
          </cell>
          <cell r="J870">
            <v>0</v>
          </cell>
          <cell r="K870">
            <v>0</v>
          </cell>
          <cell r="M870">
            <v>0</v>
          </cell>
          <cell r="O870">
            <v>0</v>
          </cell>
        </row>
        <row r="872">
          <cell r="E872" t="str">
            <v>Sub Total</v>
          </cell>
          <cell r="O872">
            <v>1711079.48</v>
          </cell>
        </row>
        <row r="873">
          <cell r="E873" t="str">
            <v>Biaya Tidak Langsung dan Laba</v>
          </cell>
          <cell r="J873">
            <v>0.1</v>
          </cell>
          <cell r="O873">
            <v>171107.94</v>
          </cell>
        </row>
        <row r="874">
          <cell r="E874" t="str">
            <v>Jumlah Harga</v>
          </cell>
          <cell r="O874">
            <v>1882187.42</v>
          </cell>
        </row>
        <row r="875">
          <cell r="D875">
            <v>39005</v>
          </cell>
          <cell r="E875" t="str">
            <v>Harga Satuan Pekerjaan</v>
          </cell>
          <cell r="J875" t="str">
            <v>m3</v>
          </cell>
          <cell r="K875" t="str">
            <v/>
          </cell>
          <cell r="O875">
            <v>18821.874199999998</v>
          </cell>
        </row>
        <row r="882">
          <cell r="E882" t="str">
            <v>Analisa Harga Satuan (Breakdown of Unit Rate)</v>
          </cell>
        </row>
        <row r="884">
          <cell r="E884" t="str">
            <v>Lokasi</v>
          </cell>
          <cell r="I884" t="str">
            <v>:</v>
          </cell>
          <cell r="J884" t="str">
            <v>Proyek PLB, Paket LCB-6 Lot-4</v>
          </cell>
        </row>
        <row r="885">
          <cell r="D885">
            <v>40000</v>
          </cell>
          <cell r="E885" t="str">
            <v>No. Item</v>
          </cell>
          <cell r="I885" t="str">
            <v>:</v>
          </cell>
          <cell r="J885" t="str">
            <v>4-1-7b</v>
          </cell>
        </row>
        <row r="886">
          <cell r="D886">
            <v>40000</v>
          </cell>
          <cell r="E886" t="str">
            <v>Item Pekerjaan</v>
          </cell>
          <cell r="I886" t="str">
            <v>:</v>
          </cell>
          <cell r="J886" t="str">
            <v>Timbunan dgn Alat Berat tipe A (90%) dari galian sawah 50 &lt; L &lt; 500 m</v>
          </cell>
        </row>
        <row r="888">
          <cell r="D888">
            <v>40000</v>
          </cell>
          <cell r="E888" t="str">
            <v>Uraian Tugas</v>
          </cell>
          <cell r="I888" t="str">
            <v>:</v>
          </cell>
          <cell r="J888" t="str">
            <v>Menggali, mengambil dari sawah, membawa, menebar dan memadatkan timbunan</v>
          </cell>
        </row>
        <row r="890">
          <cell r="D890">
            <v>40000</v>
          </cell>
          <cell r="E890" t="str">
            <v>Kapasitas Produksi</v>
          </cell>
          <cell r="I890" t="str">
            <v>:</v>
          </cell>
          <cell r="J890">
            <v>100</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row>
        <row r="893">
          <cell r="L893" t="str">
            <v>(Rp.)</v>
          </cell>
          <cell r="N893" t="str">
            <v>(Rp.)</v>
          </cell>
        </row>
        <row r="894">
          <cell r="E894" t="str">
            <v>I</v>
          </cell>
          <cell r="G894" t="str">
            <v>Bahan</v>
          </cell>
        </row>
        <row r="895">
          <cell r="E895">
            <v>1</v>
          </cell>
          <cell r="G895" t="str">
            <v>Tanah Biasa</v>
          </cell>
          <cell r="J895" t="str">
            <v>m3</v>
          </cell>
          <cell r="K895">
            <v>120</v>
          </cell>
          <cell r="M895">
            <v>2500</v>
          </cell>
          <cell r="O895">
            <v>300000</v>
          </cell>
        </row>
        <row r="896">
          <cell r="E896" t="str">
            <v/>
          </cell>
          <cell r="J896">
            <v>0</v>
          </cell>
          <cell r="K896">
            <v>0</v>
          </cell>
          <cell r="M896">
            <v>0</v>
          </cell>
          <cell r="O896">
            <v>0</v>
          </cell>
        </row>
        <row r="897">
          <cell r="E897" t="str">
            <v/>
          </cell>
          <cell r="I897" t="str">
            <v/>
          </cell>
          <cell r="J897">
            <v>0</v>
          </cell>
          <cell r="K897">
            <v>0</v>
          </cell>
          <cell r="M897">
            <v>0</v>
          </cell>
          <cell r="O897">
            <v>0</v>
          </cell>
        </row>
        <row r="898">
          <cell r="E898" t="str">
            <v/>
          </cell>
          <cell r="J898">
            <v>0</v>
          </cell>
          <cell r="K898">
            <v>0</v>
          </cell>
          <cell r="M898">
            <v>0</v>
          </cell>
          <cell r="O898">
            <v>0</v>
          </cell>
        </row>
        <row r="899">
          <cell r="E899" t="str">
            <v/>
          </cell>
          <cell r="J899">
            <v>0</v>
          </cell>
          <cell r="K899">
            <v>0</v>
          </cell>
          <cell r="M899">
            <v>0</v>
          </cell>
          <cell r="O899">
            <v>0</v>
          </cell>
        </row>
        <row r="901">
          <cell r="E901" t="str">
            <v>II</v>
          </cell>
          <cell r="G901" t="str">
            <v>Tenaga</v>
          </cell>
        </row>
        <row r="902">
          <cell r="E902">
            <v>1</v>
          </cell>
          <cell r="G902" t="str">
            <v>Mandor</v>
          </cell>
          <cell r="J902" t="str">
            <v>OH</v>
          </cell>
          <cell r="K902">
            <v>1.6000000000000001E-3</v>
          </cell>
          <cell r="M902">
            <v>35000</v>
          </cell>
          <cell r="O902">
            <v>56</v>
          </cell>
        </row>
        <row r="903">
          <cell r="E903" t="str">
            <v/>
          </cell>
          <cell r="J903">
            <v>0</v>
          </cell>
          <cell r="K903">
            <v>0</v>
          </cell>
          <cell r="M903">
            <v>0</v>
          </cell>
          <cell r="O903">
            <v>0</v>
          </cell>
        </row>
        <row r="904">
          <cell r="E904" t="str">
            <v/>
          </cell>
          <cell r="J904">
            <v>0</v>
          </cell>
          <cell r="K904">
            <v>0</v>
          </cell>
          <cell r="M904">
            <v>0</v>
          </cell>
          <cell r="O904">
            <v>0</v>
          </cell>
        </row>
        <row r="905">
          <cell r="E905" t="str">
            <v/>
          </cell>
          <cell r="J905">
            <v>0</v>
          </cell>
          <cell r="K905">
            <v>0</v>
          </cell>
          <cell r="M905">
            <v>0</v>
          </cell>
          <cell r="O905">
            <v>0</v>
          </cell>
        </row>
        <row r="906">
          <cell r="E906" t="str">
            <v/>
          </cell>
          <cell r="J906">
            <v>0</v>
          </cell>
          <cell r="K906">
            <v>0</v>
          </cell>
          <cell r="M906">
            <v>0</v>
          </cell>
          <cell r="O906">
            <v>0</v>
          </cell>
        </row>
        <row r="909">
          <cell r="E909" t="str">
            <v>III</v>
          </cell>
          <cell r="G909" t="str">
            <v>Alat</v>
          </cell>
        </row>
        <row r="910">
          <cell r="E910">
            <v>1</v>
          </cell>
          <cell r="G910" t="str">
            <v>Bulldozer D65</v>
          </cell>
          <cell r="H910" t="str">
            <v>(cut)</v>
          </cell>
          <cell r="J910" t="str">
            <v>jam</v>
          </cell>
          <cell r="K910">
            <v>1.1342000000000001</v>
          </cell>
          <cell r="M910">
            <v>335455</v>
          </cell>
          <cell r="O910">
            <v>380473.06</v>
          </cell>
        </row>
        <row r="911">
          <cell r="E911">
            <v>2</v>
          </cell>
          <cell r="G911" t="str">
            <v>Excavator, 0.7 m3</v>
          </cell>
          <cell r="H911" t="str">
            <v>(loading)</v>
          </cell>
          <cell r="J911" t="str">
            <v>jam</v>
          </cell>
          <cell r="K911">
            <v>1.8513999999999999</v>
          </cell>
          <cell r="M911">
            <v>239115</v>
          </cell>
          <cell r="O911">
            <v>442697.51</v>
          </cell>
        </row>
        <row r="912">
          <cell r="E912">
            <v>3</v>
          </cell>
          <cell r="G912" t="str">
            <v>Dump Truck 6 ton</v>
          </cell>
          <cell r="J912" t="str">
            <v>jam</v>
          </cell>
          <cell r="K912">
            <v>2.9066999999999998</v>
          </cell>
          <cell r="M912">
            <v>75740</v>
          </cell>
          <cell r="O912">
            <v>220153.45</v>
          </cell>
        </row>
        <row r="913">
          <cell r="E913">
            <v>4</v>
          </cell>
          <cell r="G913" t="str">
            <v>Bulldozer D65</v>
          </cell>
          <cell r="H913" t="str">
            <v>(spread)</v>
          </cell>
          <cell r="J913" t="str">
            <v>jam</v>
          </cell>
          <cell r="K913">
            <v>1.1342000000000001</v>
          </cell>
          <cell r="M913">
            <v>335455</v>
          </cell>
          <cell r="O913">
            <v>380473.06</v>
          </cell>
        </row>
        <row r="914">
          <cell r="E914">
            <v>5</v>
          </cell>
          <cell r="G914" t="str">
            <v>Vibratory Roller, 10 ton</v>
          </cell>
          <cell r="J914" t="str">
            <v>jam</v>
          </cell>
          <cell r="K914">
            <v>1.4671000000000001</v>
          </cell>
          <cell r="M914">
            <v>223545</v>
          </cell>
          <cell r="O914">
            <v>327962.86</v>
          </cell>
        </row>
        <row r="916">
          <cell r="E916" t="str">
            <v>Sub Total</v>
          </cell>
          <cell r="O916">
            <v>2051815.94</v>
          </cell>
        </row>
        <row r="917">
          <cell r="E917" t="str">
            <v>Biaya Tidak Langsung dan Laba</v>
          </cell>
          <cell r="J917">
            <v>0.1</v>
          </cell>
          <cell r="O917">
            <v>205181.59</v>
          </cell>
        </row>
        <row r="918">
          <cell r="E918" t="str">
            <v>Jumlah Harga</v>
          </cell>
          <cell r="O918">
            <v>2256997.5299999998</v>
          </cell>
        </row>
        <row r="919">
          <cell r="D919">
            <v>40005</v>
          </cell>
          <cell r="E919" t="str">
            <v>Harga Satuan Pekerjaan</v>
          </cell>
          <cell r="J919" t="str">
            <v>m3</v>
          </cell>
          <cell r="K919" t="str">
            <v/>
          </cell>
          <cell r="O919">
            <v>22569.975299999998</v>
          </cell>
        </row>
        <row r="926">
          <cell r="E926" t="str">
            <v>Analisa Harga Satuan (Breakdown of Unit Rate)</v>
          </cell>
        </row>
        <row r="928">
          <cell r="E928" t="str">
            <v>Lokasi</v>
          </cell>
          <cell r="I928" t="str">
            <v>:</v>
          </cell>
          <cell r="J928" t="str">
            <v>Proyek PLB, Paket LCB-6 Lot-4</v>
          </cell>
        </row>
        <row r="929">
          <cell r="D929">
            <v>41000</v>
          </cell>
          <cell r="E929" t="str">
            <v>No. Item</v>
          </cell>
          <cell r="I929" t="str">
            <v>:</v>
          </cell>
          <cell r="J929" t="str">
            <v>4-1-8</v>
          </cell>
        </row>
        <row r="930">
          <cell r="D930">
            <v>41000</v>
          </cell>
          <cell r="E930" t="str">
            <v>Item Pekerjaan</v>
          </cell>
          <cell r="I930" t="str">
            <v>:</v>
          </cell>
          <cell r="J930" t="str">
            <v>Timbunan dgn Alat Berat tipe A (kepadatan 90%) dari material didatangkan 500 m &lt;L</v>
          </cell>
        </row>
        <row r="932">
          <cell r="D932">
            <v>41000</v>
          </cell>
          <cell r="E932" t="str">
            <v>Uraian Tugas</v>
          </cell>
          <cell r="I932" t="str">
            <v>:</v>
          </cell>
          <cell r="J932" t="str">
            <v>Mengambil material pada areal pengambilan,  membawa, membongkar, menebar dan memadatkan timbunan</v>
          </cell>
        </row>
        <row r="934">
          <cell r="D934">
            <v>41000</v>
          </cell>
          <cell r="E934" t="str">
            <v>Kapasitas Produksi</v>
          </cell>
          <cell r="I934" t="str">
            <v>:</v>
          </cell>
          <cell r="J934">
            <v>100</v>
          </cell>
          <cell r="K934" t="str">
            <v>m3</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row>
        <row r="937">
          <cell r="L937" t="str">
            <v>(Rp.)</v>
          </cell>
          <cell r="N937" t="str">
            <v>(Rp.)</v>
          </cell>
        </row>
        <row r="938">
          <cell r="E938" t="str">
            <v>I</v>
          </cell>
          <cell r="G938" t="str">
            <v>Bahan</v>
          </cell>
        </row>
        <row r="939">
          <cell r="E939">
            <v>1</v>
          </cell>
          <cell r="G939" t="str">
            <v>Tanah Biasa</v>
          </cell>
          <cell r="J939" t="str">
            <v>m3</v>
          </cell>
          <cell r="K939">
            <v>120</v>
          </cell>
          <cell r="M939">
            <v>2500</v>
          </cell>
          <cell r="O939">
            <v>300000</v>
          </cell>
        </row>
        <row r="940">
          <cell r="E940" t="str">
            <v/>
          </cell>
          <cell r="J940">
            <v>0</v>
          </cell>
          <cell r="K940">
            <v>0</v>
          </cell>
          <cell r="M940">
            <v>0</v>
          </cell>
          <cell r="O940">
            <v>0</v>
          </cell>
        </row>
        <row r="941">
          <cell r="E941" t="str">
            <v/>
          </cell>
          <cell r="I941" t="str">
            <v/>
          </cell>
          <cell r="J941">
            <v>0</v>
          </cell>
          <cell r="K941">
            <v>0</v>
          </cell>
          <cell r="M941">
            <v>0</v>
          </cell>
          <cell r="O941">
            <v>0</v>
          </cell>
        </row>
        <row r="942">
          <cell r="E942" t="str">
            <v/>
          </cell>
          <cell r="J942">
            <v>0</v>
          </cell>
          <cell r="K942">
            <v>0</v>
          </cell>
          <cell r="M942">
            <v>0</v>
          </cell>
          <cell r="O942">
            <v>0</v>
          </cell>
        </row>
        <row r="943">
          <cell r="E943" t="str">
            <v/>
          </cell>
          <cell r="J943">
            <v>0</v>
          </cell>
          <cell r="K943">
            <v>0</v>
          </cell>
          <cell r="M943">
            <v>0</v>
          </cell>
          <cell r="O943">
            <v>0</v>
          </cell>
        </row>
        <row r="945">
          <cell r="E945" t="str">
            <v>II</v>
          </cell>
          <cell r="G945" t="str">
            <v>Tenaga</v>
          </cell>
        </row>
        <row r="946">
          <cell r="E946">
            <v>1</v>
          </cell>
          <cell r="G946" t="str">
            <v>Mandor</v>
          </cell>
          <cell r="J946" t="str">
            <v>OH</v>
          </cell>
          <cell r="K946">
            <v>2.5999999999999999E-3</v>
          </cell>
          <cell r="M946">
            <v>35000</v>
          </cell>
          <cell r="O946">
            <v>91</v>
          </cell>
        </row>
        <row r="947">
          <cell r="E947" t="str">
            <v/>
          </cell>
          <cell r="J947">
            <v>0</v>
          </cell>
          <cell r="K947">
            <v>0</v>
          </cell>
          <cell r="M947">
            <v>0</v>
          </cell>
          <cell r="O947">
            <v>0</v>
          </cell>
        </row>
        <row r="948">
          <cell r="E948" t="str">
            <v/>
          </cell>
          <cell r="J948">
            <v>0</v>
          </cell>
          <cell r="K948">
            <v>0</v>
          </cell>
          <cell r="M948">
            <v>0</v>
          </cell>
          <cell r="O948">
            <v>0</v>
          </cell>
        </row>
        <row r="949">
          <cell r="E949" t="str">
            <v/>
          </cell>
          <cell r="J949">
            <v>0</v>
          </cell>
          <cell r="K949">
            <v>0</v>
          </cell>
          <cell r="M949">
            <v>0</v>
          </cell>
          <cell r="O949">
            <v>0</v>
          </cell>
        </row>
        <row r="950">
          <cell r="E950" t="str">
            <v/>
          </cell>
          <cell r="J950">
            <v>0</v>
          </cell>
          <cell r="K950">
            <v>0</v>
          </cell>
          <cell r="M950">
            <v>0</v>
          </cell>
          <cell r="O950">
            <v>0</v>
          </cell>
        </row>
        <row r="953">
          <cell r="E953" t="str">
            <v>III</v>
          </cell>
          <cell r="G953" t="str">
            <v>Alat</v>
          </cell>
        </row>
        <row r="954">
          <cell r="E954">
            <v>1</v>
          </cell>
          <cell r="G954" t="str">
            <v>Excavator, 0.7 m3</v>
          </cell>
          <cell r="H954" t="str">
            <v>(loading)</v>
          </cell>
          <cell r="J954" t="str">
            <v>jam</v>
          </cell>
          <cell r="K954">
            <v>1.8513999999999999</v>
          </cell>
          <cell r="M954">
            <v>239115</v>
          </cell>
          <cell r="O954">
            <v>442697.51</v>
          </cell>
        </row>
        <row r="955">
          <cell r="E955">
            <v>2</v>
          </cell>
          <cell r="G955" t="str">
            <v>Dump Truck 6 ton</v>
          </cell>
          <cell r="J955" t="str">
            <v>jam</v>
          </cell>
          <cell r="K955">
            <v>3.4984000000000002</v>
          </cell>
          <cell r="M955">
            <v>75740</v>
          </cell>
          <cell r="O955">
            <v>264968.81</v>
          </cell>
        </row>
        <row r="956">
          <cell r="E956">
            <v>3</v>
          </cell>
          <cell r="G956" t="str">
            <v>Bulldozer D65</v>
          </cell>
          <cell r="H956" t="str">
            <v>(spread)</v>
          </cell>
          <cell r="J956" t="str">
            <v>jam</v>
          </cell>
          <cell r="K956">
            <v>0.9839</v>
          </cell>
          <cell r="M956">
            <v>335455</v>
          </cell>
          <cell r="O956">
            <v>330054.17</v>
          </cell>
        </row>
        <row r="957">
          <cell r="E957">
            <v>4</v>
          </cell>
          <cell r="G957" t="str">
            <v>Vibratory Roller, 10 ton</v>
          </cell>
          <cell r="J957" t="str">
            <v>jam</v>
          </cell>
          <cell r="K957">
            <v>1.1422000000000001</v>
          </cell>
          <cell r="M957">
            <v>223545</v>
          </cell>
          <cell r="O957">
            <v>255333.09</v>
          </cell>
        </row>
        <row r="958">
          <cell r="E958">
            <v>5</v>
          </cell>
          <cell r="G958" t="str">
            <v>Bulldozer D65</v>
          </cell>
          <cell r="H958" t="str">
            <v>(Borrow)</v>
          </cell>
          <cell r="J958" t="str">
            <v>jam</v>
          </cell>
          <cell r="K958">
            <v>0.9839</v>
          </cell>
          <cell r="M958">
            <v>335455</v>
          </cell>
          <cell r="O958">
            <v>330054.17</v>
          </cell>
        </row>
        <row r="960">
          <cell r="E960" t="str">
            <v>Sub Total</v>
          </cell>
          <cell r="O960">
            <v>1923198.75</v>
          </cell>
        </row>
        <row r="961">
          <cell r="E961" t="str">
            <v>Biaya Tidak Langsung dan Laba</v>
          </cell>
          <cell r="J961">
            <v>0.1</v>
          </cell>
          <cell r="O961">
            <v>192319.87</v>
          </cell>
        </row>
        <row r="962">
          <cell r="E962" t="str">
            <v>Jumlah Harga</v>
          </cell>
          <cell r="O962">
            <v>2115518.62</v>
          </cell>
        </row>
        <row r="963">
          <cell r="D963">
            <v>41005</v>
          </cell>
          <cell r="E963" t="str">
            <v>Harga Satuan Pekerjaan</v>
          </cell>
          <cell r="J963" t="str">
            <v>m3</v>
          </cell>
          <cell r="K963" t="str">
            <v/>
          </cell>
          <cell r="O963">
            <v>21155.1862</v>
          </cell>
        </row>
        <row r="970">
          <cell r="E970" t="str">
            <v>Analisa Harga Satuan (Breakdown of Unit Rate)</v>
          </cell>
        </row>
        <row r="972">
          <cell r="E972" t="str">
            <v>Lokasi</v>
          </cell>
          <cell r="I972" t="str">
            <v>:</v>
          </cell>
          <cell r="J972" t="str">
            <v>Proyek PLB, Paket LCB-6 Lot-4</v>
          </cell>
        </row>
        <row r="973">
          <cell r="D973">
            <v>42000</v>
          </cell>
          <cell r="E973" t="str">
            <v>No. Item</v>
          </cell>
          <cell r="I973" t="str">
            <v>:</v>
          </cell>
          <cell r="J973" t="str">
            <v>4-1-9</v>
          </cell>
        </row>
        <row r="974">
          <cell r="D974">
            <v>42000</v>
          </cell>
          <cell r="E974" t="str">
            <v>Item Pekerjaan</v>
          </cell>
          <cell r="I974" t="str">
            <v>:</v>
          </cell>
          <cell r="J974" t="str">
            <v>Timbunan dgn tenaga manusia tipe B (kepadatan 85%) tanpa dump truck L&lt; 50 m</v>
          </cell>
        </row>
        <row r="976">
          <cell r="D976">
            <v>42000</v>
          </cell>
          <cell r="E976" t="str">
            <v>Uraian Tugas</v>
          </cell>
          <cell r="I976" t="str">
            <v>:</v>
          </cell>
          <cell r="J976" t="str">
            <v>Mengumpulkan tanah (material) dekat lokasi, menebar dan memadatkan dengan tenaga manusia</v>
          </cell>
        </row>
        <row r="978">
          <cell r="D978">
            <v>42000</v>
          </cell>
          <cell r="E978" t="str">
            <v>Kapasitas Produksi</v>
          </cell>
          <cell r="I978" t="str">
            <v>:</v>
          </cell>
          <cell r="J978">
            <v>15000</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row>
        <row r="981">
          <cell r="L981" t="str">
            <v>(Rp.)</v>
          </cell>
          <cell r="N981" t="str">
            <v>(Rp.)</v>
          </cell>
        </row>
        <row r="982">
          <cell r="E982" t="str">
            <v>I</v>
          </cell>
          <cell r="G982" t="str">
            <v>Bahan</v>
          </cell>
        </row>
        <row r="983">
          <cell r="E983">
            <v>1</v>
          </cell>
          <cell r="G983" t="str">
            <v>Tanah Biasa</v>
          </cell>
          <cell r="J983" t="str">
            <v>m3</v>
          </cell>
          <cell r="K983">
            <v>18000</v>
          </cell>
          <cell r="M983">
            <v>2500</v>
          </cell>
          <cell r="O983">
            <v>45000000</v>
          </cell>
        </row>
        <row r="984">
          <cell r="E984" t="str">
            <v/>
          </cell>
          <cell r="J984">
            <v>0</v>
          </cell>
          <cell r="K984">
            <v>0</v>
          </cell>
          <cell r="M984">
            <v>0</v>
          </cell>
          <cell r="O984">
            <v>0</v>
          </cell>
        </row>
        <row r="985">
          <cell r="E985" t="str">
            <v/>
          </cell>
          <cell r="I985" t="str">
            <v/>
          </cell>
          <cell r="J985">
            <v>0</v>
          </cell>
          <cell r="K985">
            <v>0</v>
          </cell>
          <cell r="M985">
            <v>0</v>
          </cell>
          <cell r="O985">
            <v>0</v>
          </cell>
        </row>
        <row r="986">
          <cell r="E986" t="str">
            <v/>
          </cell>
          <cell r="J986">
            <v>0</v>
          </cell>
          <cell r="K986">
            <v>0</v>
          </cell>
          <cell r="M986">
            <v>0</v>
          </cell>
          <cell r="O986">
            <v>0</v>
          </cell>
        </row>
        <row r="987">
          <cell r="E987" t="str">
            <v/>
          </cell>
          <cell r="J987">
            <v>0</v>
          </cell>
          <cell r="K987">
            <v>0</v>
          </cell>
          <cell r="M987">
            <v>0</v>
          </cell>
          <cell r="O987">
            <v>0</v>
          </cell>
        </row>
        <row r="989">
          <cell r="E989" t="str">
            <v>II</v>
          </cell>
          <cell r="G989" t="str">
            <v>Tenaga</v>
          </cell>
        </row>
        <row r="990">
          <cell r="E990">
            <v>1</v>
          </cell>
          <cell r="G990" t="str">
            <v>Mandor</v>
          </cell>
          <cell r="J990" t="str">
            <v>OH</v>
          </cell>
          <cell r="K990">
            <v>1E-4</v>
          </cell>
          <cell r="M990">
            <v>35000</v>
          </cell>
          <cell r="O990">
            <v>3.5</v>
          </cell>
        </row>
        <row r="991">
          <cell r="E991">
            <v>2</v>
          </cell>
          <cell r="G991" t="str">
            <v>Pekerja</v>
          </cell>
          <cell r="H991" t="str">
            <v>(penghampar)</v>
          </cell>
          <cell r="J991" t="str">
            <v>OH</v>
          </cell>
          <cell r="K991">
            <v>2.0000000000000001E-4</v>
          </cell>
          <cell r="M991">
            <v>20000</v>
          </cell>
          <cell r="O991">
            <v>4</v>
          </cell>
        </row>
        <row r="992">
          <cell r="E992" t="str">
            <v/>
          </cell>
          <cell r="J992">
            <v>0</v>
          </cell>
          <cell r="K992">
            <v>0</v>
          </cell>
          <cell r="M992">
            <v>0</v>
          </cell>
          <cell r="O992">
            <v>0</v>
          </cell>
        </row>
        <row r="993">
          <cell r="E993" t="str">
            <v/>
          </cell>
          <cell r="J993">
            <v>0</v>
          </cell>
          <cell r="K993">
            <v>0</v>
          </cell>
          <cell r="M993">
            <v>0</v>
          </cell>
          <cell r="O993">
            <v>0</v>
          </cell>
        </row>
        <row r="994">
          <cell r="E994" t="str">
            <v/>
          </cell>
          <cell r="J994">
            <v>0</v>
          </cell>
          <cell r="K994">
            <v>0</v>
          </cell>
          <cell r="M994">
            <v>0</v>
          </cell>
          <cell r="O994">
            <v>0</v>
          </cell>
        </row>
        <row r="997">
          <cell r="E997" t="str">
            <v>III</v>
          </cell>
          <cell r="G997" t="str">
            <v>Alat</v>
          </cell>
        </row>
        <row r="998">
          <cell r="E998">
            <v>1</v>
          </cell>
          <cell r="G998" t="str">
            <v>Bulldozer D65</v>
          </cell>
          <cell r="H998" t="str">
            <v>(collection)</v>
          </cell>
          <cell r="J998" t="str">
            <v>jam</v>
          </cell>
          <cell r="K998">
            <v>170.1439</v>
          </cell>
          <cell r="M998">
            <v>335455</v>
          </cell>
          <cell r="O998">
            <v>57075621.969999999</v>
          </cell>
        </row>
        <row r="999">
          <cell r="E999">
            <v>2</v>
          </cell>
          <cell r="G999" t="str">
            <v>Vibratory Roller 2.5 ton</v>
          </cell>
          <cell r="J999" t="str">
            <v>jam</v>
          </cell>
          <cell r="K999">
            <v>328.95609999999999</v>
          </cell>
          <cell r="M999">
            <v>102505</v>
          </cell>
          <cell r="O999">
            <v>33719645.030000001</v>
          </cell>
        </row>
        <row r="1000">
          <cell r="E1000" t="str">
            <v/>
          </cell>
          <cell r="J1000">
            <v>0</v>
          </cell>
          <cell r="K1000">
            <v>0</v>
          </cell>
          <cell r="M1000">
            <v>0</v>
          </cell>
          <cell r="O1000">
            <v>0</v>
          </cell>
        </row>
        <row r="1001">
          <cell r="E1001" t="str">
            <v/>
          </cell>
          <cell r="J1001">
            <v>0</v>
          </cell>
          <cell r="K1001">
            <v>0</v>
          </cell>
          <cell r="M1001">
            <v>0</v>
          </cell>
          <cell r="O1001">
            <v>0</v>
          </cell>
        </row>
        <row r="1002">
          <cell r="E1002" t="str">
            <v/>
          </cell>
          <cell r="J1002">
            <v>0</v>
          </cell>
          <cell r="K1002">
            <v>0</v>
          </cell>
          <cell r="M1002">
            <v>0</v>
          </cell>
          <cell r="O1002">
            <v>0</v>
          </cell>
        </row>
        <row r="1004">
          <cell r="E1004" t="str">
            <v>Sub Total</v>
          </cell>
          <cell r="O1004">
            <v>135795274.5</v>
          </cell>
        </row>
        <row r="1005">
          <cell r="E1005" t="str">
            <v>Biaya Tidak Langsung dan Laba</v>
          </cell>
          <cell r="J1005">
            <v>0.1</v>
          </cell>
          <cell r="O1005">
            <v>13579527.449999999</v>
          </cell>
        </row>
        <row r="1006">
          <cell r="E1006" t="str">
            <v>Jumlah Harga</v>
          </cell>
          <cell r="O1006">
            <v>149374801.94999999</v>
          </cell>
        </row>
        <row r="1007">
          <cell r="D1007">
            <v>42005</v>
          </cell>
          <cell r="E1007" t="str">
            <v>Harga Satuan Pekerjaan</v>
          </cell>
          <cell r="J1007" t="str">
            <v>m3</v>
          </cell>
          <cell r="K1007" t="str">
            <v/>
          </cell>
          <cell r="O1007">
            <v>9958.3201300000001</v>
          </cell>
        </row>
        <row r="1014">
          <cell r="E1014" t="str">
            <v>Analisa Harga Satuan (Breakdown of Unit Rate)</v>
          </cell>
        </row>
        <row r="1016">
          <cell r="E1016" t="str">
            <v>Lokasi</v>
          </cell>
          <cell r="I1016" t="str">
            <v>:</v>
          </cell>
          <cell r="J1016" t="str">
            <v>Proyek PLB, Paket LCB-6 Lot-4</v>
          </cell>
        </row>
        <row r="1017">
          <cell r="D1017">
            <v>43000</v>
          </cell>
          <cell r="E1017" t="str">
            <v>No. Item</v>
          </cell>
          <cell r="I1017" t="str">
            <v>:</v>
          </cell>
          <cell r="J1017" t="str">
            <v>4-1-10a</v>
          </cell>
        </row>
        <row r="1018">
          <cell r="D1018">
            <v>43000</v>
          </cell>
          <cell r="E1018" t="str">
            <v>Item Pekerjaan</v>
          </cell>
          <cell r="I1018" t="str">
            <v>:</v>
          </cell>
          <cell r="J1018" t="str">
            <v>Timbunan dgn tenaga manusia tipe B (85%) dalam areal proyek (material Bekas galian) 50 &lt; L &lt; 500 m</v>
          </cell>
        </row>
        <row r="1020">
          <cell r="D1020">
            <v>43000</v>
          </cell>
          <cell r="E1020" t="str">
            <v>Uraian Tugas</v>
          </cell>
          <cell r="I1020" t="str">
            <v>:</v>
          </cell>
          <cell r="J1020" t="str">
            <v>Gali dan ambil dengan alat berat dari galian sawah, membawa, membongkar, menebar dan memadatkan</v>
          </cell>
        </row>
        <row r="1022">
          <cell r="D1022">
            <v>43000</v>
          </cell>
          <cell r="E1022" t="str">
            <v>Kapasitas Produksi</v>
          </cell>
          <cell r="I1022" t="str">
            <v>:</v>
          </cell>
          <cell r="J1022">
            <v>10</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row>
        <row r="1025">
          <cell r="L1025" t="str">
            <v>(Rp.)</v>
          </cell>
          <cell r="N1025" t="str">
            <v>(Rp.)</v>
          </cell>
        </row>
        <row r="1026">
          <cell r="E1026" t="str">
            <v>I</v>
          </cell>
          <cell r="G1026" t="str">
            <v>Bahan</v>
          </cell>
        </row>
        <row r="1027">
          <cell r="E1027">
            <v>1</v>
          </cell>
          <cell r="G1027" t="str">
            <v>Tanah Biasa</v>
          </cell>
          <cell r="J1027" t="str">
            <v>m3</v>
          </cell>
          <cell r="K1027">
            <v>12</v>
          </cell>
          <cell r="M1027">
            <v>2500</v>
          </cell>
          <cell r="O1027">
            <v>30000</v>
          </cell>
        </row>
        <row r="1028">
          <cell r="E1028" t="str">
            <v/>
          </cell>
          <cell r="J1028">
            <v>0</v>
          </cell>
          <cell r="K1028">
            <v>0</v>
          </cell>
          <cell r="M1028">
            <v>0</v>
          </cell>
          <cell r="O1028">
            <v>0</v>
          </cell>
        </row>
        <row r="1029">
          <cell r="E1029" t="str">
            <v/>
          </cell>
          <cell r="I1029" t="str">
            <v/>
          </cell>
          <cell r="J1029">
            <v>0</v>
          </cell>
          <cell r="K1029">
            <v>0</v>
          </cell>
          <cell r="M1029">
            <v>0</v>
          </cell>
          <cell r="O1029">
            <v>0</v>
          </cell>
        </row>
        <row r="1030">
          <cell r="E1030" t="str">
            <v/>
          </cell>
          <cell r="J1030">
            <v>0</v>
          </cell>
          <cell r="K1030">
            <v>0</v>
          </cell>
          <cell r="M1030">
            <v>0</v>
          </cell>
          <cell r="O1030">
            <v>0</v>
          </cell>
        </row>
        <row r="1031">
          <cell r="E1031" t="str">
            <v/>
          </cell>
          <cell r="J1031">
            <v>0</v>
          </cell>
          <cell r="K1031">
            <v>0</v>
          </cell>
          <cell r="M1031">
            <v>0</v>
          </cell>
          <cell r="O1031">
            <v>0</v>
          </cell>
        </row>
        <row r="1033">
          <cell r="E1033" t="str">
            <v>II</v>
          </cell>
          <cell r="G1033" t="str">
            <v>Tenaga</v>
          </cell>
        </row>
        <row r="1034">
          <cell r="E1034">
            <v>1</v>
          </cell>
          <cell r="G1034" t="str">
            <v>Mandor</v>
          </cell>
          <cell r="J1034" t="str">
            <v>OH</v>
          </cell>
          <cell r="K1034">
            <v>0.28570000000000001</v>
          </cell>
          <cell r="M1034">
            <v>35000</v>
          </cell>
          <cell r="O1034">
            <v>9999.5</v>
          </cell>
        </row>
        <row r="1035">
          <cell r="E1035">
            <v>2</v>
          </cell>
          <cell r="G1035" t="str">
            <v>Pekerja</v>
          </cell>
          <cell r="H1035" t="str">
            <v>(penghampar)</v>
          </cell>
          <cell r="J1035" t="str">
            <v>OH</v>
          </cell>
          <cell r="K1035">
            <v>1.1428</v>
          </cell>
          <cell r="M1035">
            <v>20000</v>
          </cell>
          <cell r="O1035">
            <v>22856</v>
          </cell>
        </row>
        <row r="1036">
          <cell r="E1036" t="str">
            <v/>
          </cell>
          <cell r="J1036">
            <v>0</v>
          </cell>
          <cell r="K1036">
            <v>0</v>
          </cell>
          <cell r="M1036">
            <v>0</v>
          </cell>
          <cell r="O1036">
            <v>0</v>
          </cell>
        </row>
        <row r="1037">
          <cell r="E1037" t="str">
            <v/>
          </cell>
          <cell r="J1037">
            <v>0</v>
          </cell>
          <cell r="K1037">
            <v>0</v>
          </cell>
          <cell r="M1037">
            <v>0</v>
          </cell>
          <cell r="O1037">
            <v>0</v>
          </cell>
        </row>
        <row r="1038">
          <cell r="E1038" t="str">
            <v/>
          </cell>
          <cell r="J1038">
            <v>0</v>
          </cell>
          <cell r="K1038">
            <v>0</v>
          </cell>
          <cell r="M1038">
            <v>0</v>
          </cell>
          <cell r="O1038">
            <v>0</v>
          </cell>
        </row>
        <row r="1041">
          <cell r="E1041" t="str">
            <v>III</v>
          </cell>
          <cell r="G1041" t="str">
            <v>Alat</v>
          </cell>
        </row>
        <row r="1042">
          <cell r="E1042">
            <v>1</v>
          </cell>
          <cell r="G1042" t="str">
            <v>Excavator, 0.7 m3</v>
          </cell>
          <cell r="J1042" t="str">
            <v>jam</v>
          </cell>
          <cell r="K1042">
            <v>0.18509999999999999</v>
          </cell>
          <cell r="M1042">
            <v>239115</v>
          </cell>
          <cell r="O1042">
            <v>44260.18</v>
          </cell>
        </row>
        <row r="1043">
          <cell r="E1043">
            <v>2</v>
          </cell>
          <cell r="G1043" t="str">
            <v>Dump Truck 6 ton</v>
          </cell>
          <cell r="J1043" t="str">
            <v>jam</v>
          </cell>
          <cell r="K1043">
            <v>0.29060000000000002</v>
          </cell>
          <cell r="M1043">
            <v>75740</v>
          </cell>
          <cell r="O1043">
            <v>22010.04</v>
          </cell>
        </row>
        <row r="1044">
          <cell r="E1044">
            <v>3</v>
          </cell>
          <cell r="G1044" t="str">
            <v>Vibratory Roller 2.5 ton</v>
          </cell>
          <cell r="J1044" t="str">
            <v>jam</v>
          </cell>
          <cell r="K1044">
            <v>0.1827</v>
          </cell>
          <cell r="M1044">
            <v>102505</v>
          </cell>
          <cell r="O1044">
            <v>18727.66</v>
          </cell>
        </row>
        <row r="1045">
          <cell r="E1045" t="str">
            <v/>
          </cell>
          <cell r="J1045">
            <v>0</v>
          </cell>
          <cell r="K1045">
            <v>0</v>
          </cell>
          <cell r="M1045">
            <v>0</v>
          </cell>
          <cell r="O1045">
            <v>0</v>
          </cell>
        </row>
        <row r="1046">
          <cell r="E1046" t="str">
            <v/>
          </cell>
          <cell r="J1046">
            <v>0</v>
          </cell>
          <cell r="K1046">
            <v>0</v>
          </cell>
          <cell r="M1046">
            <v>0</v>
          </cell>
          <cell r="O1046">
            <v>0</v>
          </cell>
        </row>
        <row r="1048">
          <cell r="E1048" t="str">
            <v>Sub Total</v>
          </cell>
          <cell r="O1048">
            <v>147853.38</v>
          </cell>
        </row>
        <row r="1049">
          <cell r="E1049" t="str">
            <v>Biaya Tidak Langsung dan Laba</v>
          </cell>
          <cell r="J1049">
            <v>0.1</v>
          </cell>
          <cell r="O1049">
            <v>14785.33</v>
          </cell>
        </row>
        <row r="1050">
          <cell r="E1050" t="str">
            <v>Jumlah Harga</v>
          </cell>
          <cell r="O1050">
            <v>162638.71</v>
          </cell>
        </row>
        <row r="1051">
          <cell r="D1051">
            <v>43005</v>
          </cell>
          <cell r="E1051" t="str">
            <v>Harga Satuan Pekerjaan</v>
          </cell>
          <cell r="J1051" t="str">
            <v>m3</v>
          </cell>
          <cell r="K1051" t="str">
            <v/>
          </cell>
          <cell r="O1051">
            <v>16263.870999999999</v>
          </cell>
        </row>
        <row r="1058">
          <cell r="E1058" t="str">
            <v>Analisa Harga Satuan (Breakdown of Unit Rate)</v>
          </cell>
        </row>
        <row r="1060">
          <cell r="E1060" t="str">
            <v>Lokasi</v>
          </cell>
          <cell r="I1060" t="str">
            <v>:</v>
          </cell>
          <cell r="J1060" t="str">
            <v>Proyek PLB, Paket LCB-6 Lot-4</v>
          </cell>
        </row>
        <row r="1061">
          <cell r="D1061">
            <v>44000</v>
          </cell>
          <cell r="E1061" t="str">
            <v>No. Item</v>
          </cell>
          <cell r="I1061" t="str">
            <v>:</v>
          </cell>
          <cell r="J1061" t="str">
            <v>4-1-10b</v>
          </cell>
        </row>
        <row r="1062">
          <cell r="D1062">
            <v>44000</v>
          </cell>
          <cell r="E1062" t="str">
            <v>Item Pekerjaan</v>
          </cell>
          <cell r="I1062" t="str">
            <v>:</v>
          </cell>
          <cell r="J1062" t="str">
            <v>Timbunan dgn tenaga manusia tipe B (85%) dari galian sawah 50 &lt; L &lt; 500 m</v>
          </cell>
        </row>
        <row r="1064">
          <cell r="D1064">
            <v>44000</v>
          </cell>
          <cell r="E1064" t="str">
            <v>Uraian Tugas</v>
          </cell>
          <cell r="I1064" t="str">
            <v>:</v>
          </cell>
        </row>
        <row r="1066">
          <cell r="D1066">
            <v>44000</v>
          </cell>
          <cell r="E1066" t="str">
            <v>Kapasitas Produksi</v>
          </cell>
          <cell r="I1066" t="str">
            <v>:</v>
          </cell>
          <cell r="J1066">
            <v>10</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row>
        <row r="1069">
          <cell r="L1069" t="str">
            <v>(Rp.)</v>
          </cell>
          <cell r="N1069" t="str">
            <v>(Rp.)</v>
          </cell>
        </row>
        <row r="1070">
          <cell r="E1070" t="str">
            <v>I</v>
          </cell>
          <cell r="G1070" t="str">
            <v>Bahan</v>
          </cell>
        </row>
        <row r="1071">
          <cell r="E1071">
            <v>1</v>
          </cell>
          <cell r="G1071" t="str">
            <v>Tanah Biasa</v>
          </cell>
          <cell r="J1071" t="str">
            <v>m3</v>
          </cell>
          <cell r="K1071">
            <v>12</v>
          </cell>
          <cell r="M1071">
            <v>2500</v>
          </cell>
          <cell r="O1071">
            <v>30000</v>
          </cell>
        </row>
        <row r="1072">
          <cell r="E1072" t="str">
            <v/>
          </cell>
          <cell r="J1072">
            <v>0</v>
          </cell>
          <cell r="K1072">
            <v>0</v>
          </cell>
          <cell r="M1072">
            <v>0</v>
          </cell>
          <cell r="O1072">
            <v>0</v>
          </cell>
        </row>
        <row r="1073">
          <cell r="E1073" t="str">
            <v/>
          </cell>
          <cell r="I1073" t="str">
            <v/>
          </cell>
          <cell r="J1073">
            <v>0</v>
          </cell>
          <cell r="K1073">
            <v>0</v>
          </cell>
          <cell r="M1073">
            <v>0</v>
          </cell>
          <cell r="O1073">
            <v>0</v>
          </cell>
        </row>
        <row r="1074">
          <cell r="E1074" t="str">
            <v/>
          </cell>
          <cell r="J1074">
            <v>0</v>
          </cell>
          <cell r="K1074">
            <v>0</v>
          </cell>
          <cell r="M1074">
            <v>0</v>
          </cell>
          <cell r="O1074">
            <v>0</v>
          </cell>
        </row>
        <row r="1075">
          <cell r="E1075" t="str">
            <v/>
          </cell>
          <cell r="J1075">
            <v>0</v>
          </cell>
          <cell r="K1075">
            <v>0</v>
          </cell>
          <cell r="M1075">
            <v>0</v>
          </cell>
          <cell r="O1075">
            <v>0</v>
          </cell>
        </row>
        <row r="1077">
          <cell r="E1077" t="str">
            <v>II</v>
          </cell>
          <cell r="G1077" t="str">
            <v>Tenaga</v>
          </cell>
        </row>
        <row r="1078">
          <cell r="E1078">
            <v>1</v>
          </cell>
          <cell r="G1078" t="str">
            <v>Mandor</v>
          </cell>
          <cell r="J1078" t="str">
            <v>OH</v>
          </cell>
          <cell r="K1078">
            <v>1.6000000000000001E-3</v>
          </cell>
          <cell r="M1078">
            <v>35000</v>
          </cell>
          <cell r="O1078">
            <v>56</v>
          </cell>
        </row>
        <row r="1079">
          <cell r="E1079">
            <v>2</v>
          </cell>
          <cell r="G1079" t="str">
            <v>Pekerja</v>
          </cell>
          <cell r="H1079" t="str">
            <v>(penghampar)</v>
          </cell>
          <cell r="J1079" t="str">
            <v>OH</v>
          </cell>
          <cell r="K1079">
            <v>6.4000000000000003E-3</v>
          </cell>
          <cell r="M1079">
            <v>20000</v>
          </cell>
          <cell r="O1079">
            <v>128</v>
          </cell>
        </row>
        <row r="1080">
          <cell r="E1080" t="str">
            <v/>
          </cell>
          <cell r="J1080">
            <v>0</v>
          </cell>
          <cell r="K1080">
            <v>0</v>
          </cell>
          <cell r="M1080">
            <v>0</v>
          </cell>
          <cell r="O1080">
            <v>0</v>
          </cell>
        </row>
        <row r="1081">
          <cell r="E1081" t="str">
            <v/>
          </cell>
          <cell r="J1081">
            <v>0</v>
          </cell>
          <cell r="K1081">
            <v>0</v>
          </cell>
          <cell r="M1081">
            <v>0</v>
          </cell>
          <cell r="O1081">
            <v>0</v>
          </cell>
        </row>
        <row r="1082">
          <cell r="E1082" t="str">
            <v/>
          </cell>
          <cell r="J1082">
            <v>0</v>
          </cell>
          <cell r="K1082">
            <v>0</v>
          </cell>
          <cell r="M1082">
            <v>0</v>
          </cell>
          <cell r="O1082">
            <v>0</v>
          </cell>
        </row>
        <row r="1085">
          <cell r="E1085" t="str">
            <v>III</v>
          </cell>
          <cell r="G1085" t="str">
            <v>Alat</v>
          </cell>
        </row>
        <row r="1086">
          <cell r="E1086">
            <v>1</v>
          </cell>
          <cell r="G1086" t="str">
            <v>Bulldozer D65</v>
          </cell>
          <cell r="H1086" t="str">
            <v>(collect)</v>
          </cell>
          <cell r="J1086" t="str">
            <v>jam</v>
          </cell>
          <cell r="K1086">
            <v>0.1134</v>
          </cell>
          <cell r="M1086">
            <v>335455</v>
          </cell>
          <cell r="O1086">
            <v>38040.589999999997</v>
          </cell>
        </row>
        <row r="1087">
          <cell r="E1087">
            <v>2</v>
          </cell>
          <cell r="G1087" t="str">
            <v>Excavator, 0.7 m3</v>
          </cell>
          <cell r="J1087" t="str">
            <v>jam</v>
          </cell>
          <cell r="K1087">
            <v>0.18509999999999999</v>
          </cell>
          <cell r="M1087">
            <v>239115</v>
          </cell>
          <cell r="O1087">
            <v>44260.18</v>
          </cell>
        </row>
        <row r="1088">
          <cell r="E1088">
            <v>3</v>
          </cell>
          <cell r="G1088" t="str">
            <v>Dump Truck 6 ton</v>
          </cell>
          <cell r="J1088" t="str">
            <v>jam</v>
          </cell>
          <cell r="K1088">
            <v>0.29060000000000002</v>
          </cell>
          <cell r="M1088">
            <v>75740</v>
          </cell>
          <cell r="O1088">
            <v>22010.04</v>
          </cell>
        </row>
        <row r="1089">
          <cell r="E1089">
            <v>4</v>
          </cell>
          <cell r="G1089" t="str">
            <v>Vibratory Roller 2.5 ton</v>
          </cell>
          <cell r="J1089" t="str">
            <v>jam</v>
          </cell>
          <cell r="K1089">
            <v>0.1462</v>
          </cell>
          <cell r="M1089">
            <v>102505</v>
          </cell>
          <cell r="O1089">
            <v>14986.23</v>
          </cell>
        </row>
        <row r="1090">
          <cell r="E1090" t="str">
            <v/>
          </cell>
          <cell r="J1090">
            <v>0</v>
          </cell>
          <cell r="K1090">
            <v>0</v>
          </cell>
          <cell r="M1090">
            <v>0</v>
          </cell>
          <cell r="O1090">
            <v>0</v>
          </cell>
        </row>
        <row r="1092">
          <cell r="E1092" t="str">
            <v>Sub Total</v>
          </cell>
          <cell r="O1092">
            <v>149481.04</v>
          </cell>
        </row>
        <row r="1093">
          <cell r="E1093" t="str">
            <v>Biaya Tidak Langsung dan Laba</v>
          </cell>
          <cell r="J1093">
            <v>0.1</v>
          </cell>
          <cell r="O1093">
            <v>14948.1</v>
          </cell>
        </row>
        <row r="1094">
          <cell r="E1094" t="str">
            <v>Jumlah Harga</v>
          </cell>
          <cell r="O1094">
            <v>164429.14000000001</v>
          </cell>
        </row>
        <row r="1095">
          <cell r="D1095">
            <v>44005</v>
          </cell>
          <cell r="E1095" t="str">
            <v>Harga Satuan Pekerjaan</v>
          </cell>
          <cell r="J1095" t="str">
            <v>m3</v>
          </cell>
          <cell r="K1095" t="str">
            <v/>
          </cell>
          <cell r="O1095">
            <v>16442.914000000001</v>
          </cell>
        </row>
        <row r="1102">
          <cell r="E1102" t="str">
            <v>Analisa Harga Satuan (Breakdown of Unit Rate)</v>
          </cell>
        </row>
        <row r="1104">
          <cell r="E1104" t="str">
            <v>Lokasi</v>
          </cell>
          <cell r="I1104" t="str">
            <v>:</v>
          </cell>
          <cell r="J1104" t="str">
            <v>Proyek PLB, Paket LCB-6 Lot-4</v>
          </cell>
        </row>
        <row r="1105">
          <cell r="D1105">
            <v>45000</v>
          </cell>
          <cell r="E1105" t="str">
            <v>No. Item</v>
          </cell>
          <cell r="I1105" t="str">
            <v>:</v>
          </cell>
          <cell r="J1105" t="str">
            <v>4-2-2</v>
          </cell>
        </row>
        <row r="1106">
          <cell r="D1106">
            <v>45000</v>
          </cell>
          <cell r="E1106" t="str">
            <v>Item Pekerjaan</v>
          </cell>
          <cell r="I1106" t="str">
            <v>:</v>
          </cell>
          <cell r="J1106" t="str">
            <v>Galian dengan alat berat untuk saluran pembuang utama</v>
          </cell>
        </row>
        <row r="1108">
          <cell r="D1108">
            <v>45000</v>
          </cell>
          <cell r="E1108" t="str">
            <v>Uraian Tugas</v>
          </cell>
          <cell r="I1108" t="str">
            <v>:</v>
          </cell>
          <cell r="J1108" t="str">
            <v>menggali, menumpuk, menebar dan membentuk dengan alat berat</v>
          </cell>
        </row>
        <row r="1110">
          <cell r="D1110">
            <v>45000</v>
          </cell>
          <cell r="E1110" t="str">
            <v>Kapasitas Produksi</v>
          </cell>
          <cell r="I1110" t="str">
            <v>:</v>
          </cell>
          <cell r="J1110">
            <v>100</v>
          </cell>
          <cell r="K1110" t="str">
            <v>m3</v>
          </cell>
          <cell r="L1110">
            <v>0</v>
          </cell>
        </row>
        <row r="1111">
          <cell r="L1111" t="str">
            <v>Harga</v>
          </cell>
          <cell r="N1111" t="str">
            <v>Jumlah</v>
          </cell>
        </row>
        <row r="1112">
          <cell r="E1112" t="str">
            <v>No.</v>
          </cell>
          <cell r="F1112" t="str">
            <v>U r a i a n</v>
          </cell>
          <cell r="J1112" t="str">
            <v>Satuan</v>
          </cell>
          <cell r="K1112" t="str">
            <v>Q'ty</v>
          </cell>
          <cell r="L1112" t="str">
            <v>Satuan</v>
          </cell>
          <cell r="N1112" t="str">
            <v>Harga</v>
          </cell>
        </row>
        <row r="1113">
          <cell r="L1113" t="str">
            <v>(Rp.)</v>
          </cell>
          <cell r="N1113" t="str">
            <v>(Rp.)</v>
          </cell>
        </row>
        <row r="1114">
          <cell r="E1114" t="str">
            <v>I</v>
          </cell>
          <cell r="G1114" t="str">
            <v>Bahan</v>
          </cell>
        </row>
        <row r="1115">
          <cell r="E1115" t="str">
            <v/>
          </cell>
          <cell r="J1115">
            <v>0</v>
          </cell>
          <cell r="K1115">
            <v>0</v>
          </cell>
          <cell r="M1115">
            <v>0</v>
          </cell>
          <cell r="O1115">
            <v>0</v>
          </cell>
        </row>
        <row r="1116">
          <cell r="E1116" t="str">
            <v/>
          </cell>
          <cell r="J1116">
            <v>0</v>
          </cell>
          <cell r="K1116">
            <v>0</v>
          </cell>
          <cell r="M1116">
            <v>0</v>
          </cell>
          <cell r="O1116">
            <v>0</v>
          </cell>
        </row>
        <row r="1117">
          <cell r="E1117" t="str">
            <v/>
          </cell>
          <cell r="I1117" t="str">
            <v/>
          </cell>
          <cell r="J1117">
            <v>0</v>
          </cell>
          <cell r="K1117">
            <v>0</v>
          </cell>
          <cell r="M1117">
            <v>0</v>
          </cell>
          <cell r="O1117">
            <v>0</v>
          </cell>
        </row>
        <row r="1118">
          <cell r="E1118" t="str">
            <v/>
          </cell>
          <cell r="J1118">
            <v>0</v>
          </cell>
          <cell r="K1118">
            <v>0</v>
          </cell>
          <cell r="M1118">
            <v>0</v>
          </cell>
          <cell r="O1118">
            <v>0</v>
          </cell>
        </row>
        <row r="1119">
          <cell r="E1119" t="str">
            <v/>
          </cell>
          <cell r="J1119">
            <v>0</v>
          </cell>
          <cell r="K1119">
            <v>0</v>
          </cell>
          <cell r="M1119">
            <v>0</v>
          </cell>
          <cell r="O1119">
            <v>0</v>
          </cell>
        </row>
        <row r="1121">
          <cell r="E1121" t="str">
            <v>II</v>
          </cell>
          <cell r="G1121" t="str">
            <v>Tenaga</v>
          </cell>
        </row>
        <row r="1122">
          <cell r="E1122">
            <v>1</v>
          </cell>
          <cell r="G1122" t="str">
            <v>Mandor</v>
          </cell>
          <cell r="J1122" t="str">
            <v>OH</v>
          </cell>
          <cell r="K1122">
            <v>2.5999999999999999E-3</v>
          </cell>
          <cell r="M1122">
            <v>35000</v>
          </cell>
          <cell r="O1122">
            <v>91</v>
          </cell>
        </row>
        <row r="1123">
          <cell r="E1123" t="str">
            <v/>
          </cell>
          <cell r="J1123">
            <v>0</v>
          </cell>
          <cell r="K1123">
            <v>0</v>
          </cell>
          <cell r="M1123">
            <v>0</v>
          </cell>
          <cell r="O1123">
            <v>0</v>
          </cell>
        </row>
        <row r="1124">
          <cell r="E1124" t="str">
            <v/>
          </cell>
          <cell r="J1124">
            <v>0</v>
          </cell>
          <cell r="K1124">
            <v>0</v>
          </cell>
          <cell r="M1124">
            <v>0</v>
          </cell>
          <cell r="O1124">
            <v>0</v>
          </cell>
        </row>
        <row r="1125">
          <cell r="E1125" t="str">
            <v/>
          </cell>
          <cell r="J1125">
            <v>0</v>
          </cell>
          <cell r="K1125">
            <v>0</v>
          </cell>
          <cell r="M1125">
            <v>0</v>
          </cell>
          <cell r="O1125">
            <v>0</v>
          </cell>
        </row>
        <row r="1126">
          <cell r="E1126" t="str">
            <v/>
          </cell>
          <cell r="J1126">
            <v>0</v>
          </cell>
          <cell r="K1126">
            <v>0</v>
          </cell>
          <cell r="M1126">
            <v>0</v>
          </cell>
          <cell r="O1126">
            <v>0</v>
          </cell>
        </row>
        <row r="1129">
          <cell r="E1129" t="str">
            <v>III</v>
          </cell>
          <cell r="G1129" t="str">
            <v>Alat</v>
          </cell>
        </row>
        <row r="1130">
          <cell r="E1130">
            <v>1</v>
          </cell>
          <cell r="G1130" t="str">
            <v>Excavator, 0.7 m3</v>
          </cell>
          <cell r="J1130" t="str">
            <v>jam</v>
          </cell>
          <cell r="K1130">
            <v>1.8513999999999999</v>
          </cell>
          <cell r="M1130">
            <v>239115</v>
          </cell>
          <cell r="O1130">
            <v>442697.51</v>
          </cell>
        </row>
        <row r="1131">
          <cell r="E1131">
            <v>2</v>
          </cell>
          <cell r="G1131" t="str">
            <v>Bulldozer D65</v>
          </cell>
          <cell r="H1131" t="str">
            <v>(level)</v>
          </cell>
          <cell r="J1131" t="str">
            <v>jam</v>
          </cell>
          <cell r="K1131">
            <v>1.1342000000000001</v>
          </cell>
          <cell r="M1131">
            <v>335455</v>
          </cell>
          <cell r="O1131">
            <v>380473.06</v>
          </cell>
        </row>
        <row r="1132">
          <cell r="E1132" t="str">
            <v/>
          </cell>
          <cell r="J1132">
            <v>0</v>
          </cell>
          <cell r="K1132">
            <v>0</v>
          </cell>
          <cell r="M1132">
            <v>0</v>
          </cell>
          <cell r="O1132">
            <v>0</v>
          </cell>
        </row>
        <row r="1133">
          <cell r="E1133" t="str">
            <v/>
          </cell>
          <cell r="J1133">
            <v>0</v>
          </cell>
          <cell r="K1133">
            <v>0</v>
          </cell>
          <cell r="M1133">
            <v>0</v>
          </cell>
          <cell r="O1133">
            <v>0</v>
          </cell>
        </row>
        <row r="1134">
          <cell r="E1134" t="str">
            <v/>
          </cell>
          <cell r="J1134">
            <v>0</v>
          </cell>
          <cell r="K1134">
            <v>0</v>
          </cell>
          <cell r="M1134">
            <v>0</v>
          </cell>
          <cell r="O1134">
            <v>0</v>
          </cell>
        </row>
        <row r="1136">
          <cell r="E1136" t="str">
            <v>Sub Total</v>
          </cell>
          <cell r="O1136">
            <v>823261.57000000007</v>
          </cell>
        </row>
        <row r="1137">
          <cell r="E1137" t="str">
            <v>Biaya Tidak Langsung dan Laba</v>
          </cell>
          <cell r="J1137">
            <v>0.1</v>
          </cell>
          <cell r="O1137">
            <v>82326.149999999994</v>
          </cell>
        </row>
        <row r="1138">
          <cell r="E1138" t="str">
            <v>Jumlah Harga</v>
          </cell>
          <cell r="O1138">
            <v>905587.72000000009</v>
          </cell>
        </row>
        <row r="1139">
          <cell r="D1139">
            <v>45005</v>
          </cell>
          <cell r="E1139" t="str">
            <v>Harga Satuan Pekerjaan</v>
          </cell>
          <cell r="J1139" t="str">
            <v>m3</v>
          </cell>
          <cell r="K1139" t="str">
            <v/>
          </cell>
          <cell r="O1139">
            <v>9055.8772000000008</v>
          </cell>
        </row>
        <row r="1146">
          <cell r="E1146" t="str">
            <v>Analisa Harga Satuan (Breakdown of Unit Rate)</v>
          </cell>
        </row>
        <row r="1148">
          <cell r="E1148" t="str">
            <v>Lokasi</v>
          </cell>
          <cell r="I1148" t="str">
            <v>:</v>
          </cell>
          <cell r="J1148" t="str">
            <v>Proyek PLB, Paket LCB-6 Lot-4</v>
          </cell>
        </row>
        <row r="1149">
          <cell r="D1149">
            <v>46000</v>
          </cell>
          <cell r="E1149" t="str">
            <v>No. Item</v>
          </cell>
          <cell r="I1149" t="str">
            <v>:</v>
          </cell>
          <cell r="J1149" t="str">
            <v>4-2-3</v>
          </cell>
        </row>
        <row r="1150">
          <cell r="D1150">
            <v>46000</v>
          </cell>
          <cell r="E1150" t="str">
            <v>Item Pekerjaan</v>
          </cell>
          <cell r="I1150" t="str">
            <v>:</v>
          </cell>
          <cell r="J1150" t="str">
            <v>Galian dengan alat berat untuk saluran pembuang tersier</v>
          </cell>
        </row>
        <row r="1152">
          <cell r="D1152">
            <v>46000</v>
          </cell>
          <cell r="E1152" t="str">
            <v>Uraian Tugas</v>
          </cell>
          <cell r="I1152" t="str">
            <v>:</v>
          </cell>
          <cell r="J1152" t="str">
            <v>Menggali, menumpuk, menebar dan membentuk dengan alat berat</v>
          </cell>
        </row>
        <row r="1154">
          <cell r="D1154">
            <v>46000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row>
        <row r="1157">
          <cell r="L1157" t="str">
            <v>(Rp.)</v>
          </cell>
          <cell r="N1157" t="str">
            <v>(Rp.)</v>
          </cell>
        </row>
        <row r="1158">
          <cell r="E1158" t="str">
            <v>I</v>
          </cell>
          <cell r="G1158" t="str">
            <v>Bahan</v>
          </cell>
        </row>
        <row r="1159">
          <cell r="E1159" t="str">
            <v/>
          </cell>
          <cell r="J1159">
            <v>0</v>
          </cell>
          <cell r="K1159">
            <v>0</v>
          </cell>
          <cell r="M1159">
            <v>0</v>
          </cell>
          <cell r="O1159">
            <v>0</v>
          </cell>
        </row>
        <row r="1160">
          <cell r="E1160" t="str">
            <v/>
          </cell>
          <cell r="J1160">
            <v>0</v>
          </cell>
          <cell r="K1160">
            <v>0</v>
          </cell>
          <cell r="M1160">
            <v>0</v>
          </cell>
          <cell r="O1160">
            <v>0</v>
          </cell>
        </row>
        <row r="1161">
          <cell r="E1161" t="str">
            <v/>
          </cell>
          <cell r="I1161" t="str">
            <v/>
          </cell>
          <cell r="J1161">
            <v>0</v>
          </cell>
          <cell r="K1161">
            <v>0</v>
          </cell>
          <cell r="M1161">
            <v>0</v>
          </cell>
          <cell r="O1161">
            <v>0</v>
          </cell>
        </row>
        <row r="1162">
          <cell r="E1162" t="str">
            <v/>
          </cell>
          <cell r="J1162">
            <v>0</v>
          </cell>
          <cell r="K1162">
            <v>0</v>
          </cell>
          <cell r="M1162">
            <v>0</v>
          </cell>
          <cell r="O1162">
            <v>0</v>
          </cell>
        </row>
        <row r="1163">
          <cell r="E1163" t="str">
            <v/>
          </cell>
          <cell r="J1163">
            <v>0</v>
          </cell>
          <cell r="K1163">
            <v>0</v>
          </cell>
          <cell r="M1163">
            <v>0</v>
          </cell>
          <cell r="O1163">
            <v>0</v>
          </cell>
        </row>
        <row r="1165">
          <cell r="E1165" t="str">
            <v>II</v>
          </cell>
          <cell r="G1165" t="str">
            <v>Tenaga</v>
          </cell>
        </row>
        <row r="1166">
          <cell r="E1166">
            <v>1</v>
          </cell>
          <cell r="G1166" t="str">
            <v>Mandor</v>
          </cell>
          <cell r="J1166" t="str">
            <v>OH</v>
          </cell>
          <cell r="K1166">
            <v>2.5999999999999999E-3</v>
          </cell>
          <cell r="M1166">
            <v>35000</v>
          </cell>
          <cell r="O1166">
            <v>91</v>
          </cell>
        </row>
        <row r="1167">
          <cell r="E1167" t="str">
            <v/>
          </cell>
          <cell r="J1167">
            <v>0</v>
          </cell>
          <cell r="K1167">
            <v>0</v>
          </cell>
          <cell r="M1167">
            <v>0</v>
          </cell>
          <cell r="O1167">
            <v>0</v>
          </cell>
        </row>
        <row r="1168">
          <cell r="E1168" t="str">
            <v/>
          </cell>
          <cell r="J1168">
            <v>0</v>
          </cell>
          <cell r="K1168">
            <v>0</v>
          </cell>
          <cell r="M1168">
            <v>0</v>
          </cell>
          <cell r="O1168">
            <v>0</v>
          </cell>
        </row>
        <row r="1169">
          <cell r="E1169" t="str">
            <v/>
          </cell>
          <cell r="J1169">
            <v>0</v>
          </cell>
          <cell r="K1169">
            <v>0</v>
          </cell>
          <cell r="M1169">
            <v>0</v>
          </cell>
          <cell r="O1169">
            <v>0</v>
          </cell>
        </row>
        <row r="1170">
          <cell r="E1170" t="str">
            <v/>
          </cell>
          <cell r="J1170">
            <v>0</v>
          </cell>
          <cell r="K1170">
            <v>0</v>
          </cell>
          <cell r="M1170">
            <v>0</v>
          </cell>
          <cell r="O1170">
            <v>0</v>
          </cell>
        </row>
        <row r="1173">
          <cell r="E1173" t="str">
            <v>III</v>
          </cell>
          <cell r="G1173" t="str">
            <v>Alat</v>
          </cell>
        </row>
        <row r="1174">
          <cell r="E1174">
            <v>1</v>
          </cell>
          <cell r="G1174" t="str">
            <v>Excavator, 0.7 m3</v>
          </cell>
          <cell r="J1174" t="str">
            <v>jam</v>
          </cell>
          <cell r="K1174">
            <v>1.8513999999999999</v>
          </cell>
          <cell r="M1174">
            <v>239115</v>
          </cell>
          <cell r="O1174">
            <v>442697.51</v>
          </cell>
        </row>
        <row r="1175">
          <cell r="E1175">
            <v>2</v>
          </cell>
          <cell r="G1175" t="str">
            <v>Bulldozer D65</v>
          </cell>
          <cell r="H1175" t="str">
            <v>(level)</v>
          </cell>
          <cell r="J1175" t="str">
            <v>jam</v>
          </cell>
          <cell r="K1175">
            <v>1.1342000000000001</v>
          </cell>
          <cell r="M1175">
            <v>335455</v>
          </cell>
          <cell r="O1175">
            <v>380473.06</v>
          </cell>
        </row>
        <row r="1176">
          <cell r="E1176" t="str">
            <v/>
          </cell>
          <cell r="J1176">
            <v>0</v>
          </cell>
          <cell r="K1176">
            <v>0</v>
          </cell>
          <cell r="M1176">
            <v>0</v>
          </cell>
          <cell r="O1176">
            <v>0</v>
          </cell>
        </row>
        <row r="1177">
          <cell r="E1177" t="str">
            <v/>
          </cell>
          <cell r="J1177">
            <v>0</v>
          </cell>
          <cell r="K1177">
            <v>0</v>
          </cell>
          <cell r="M1177">
            <v>0</v>
          </cell>
          <cell r="O1177">
            <v>0</v>
          </cell>
        </row>
        <row r="1178">
          <cell r="E1178" t="str">
            <v/>
          </cell>
          <cell r="J1178">
            <v>0</v>
          </cell>
          <cell r="K1178">
            <v>0</v>
          </cell>
          <cell r="M1178">
            <v>0</v>
          </cell>
          <cell r="O1178">
            <v>0</v>
          </cell>
        </row>
        <row r="1180">
          <cell r="E1180" t="str">
            <v>Sub Total</v>
          </cell>
          <cell r="O1180">
            <v>823261.57000000007</v>
          </cell>
        </row>
        <row r="1181">
          <cell r="E1181" t="str">
            <v>Biaya Tidak Langsung dan Laba</v>
          </cell>
          <cell r="J1181">
            <v>0.1</v>
          </cell>
          <cell r="O1181">
            <v>82326.149999999994</v>
          </cell>
        </row>
        <row r="1182">
          <cell r="E1182" t="str">
            <v>Jumlah Harga</v>
          </cell>
          <cell r="O1182">
            <v>905587.72000000009</v>
          </cell>
        </row>
        <row r="1183">
          <cell r="D1183">
            <v>46005</v>
          </cell>
          <cell r="E1183" t="str">
            <v>Harga Satuan Pekerjaan</v>
          </cell>
          <cell r="J1183" t="str">
            <v>m3</v>
          </cell>
          <cell r="K1183" t="str">
            <v/>
          </cell>
          <cell r="O1183">
            <v>9055.8772000000008</v>
          </cell>
        </row>
        <row r="1190">
          <cell r="E1190" t="str">
            <v>Analisa Harga Satuan (Breakdown of Unit Rate)</v>
          </cell>
        </row>
        <row r="1192">
          <cell r="E1192" t="str">
            <v>Lokasi</v>
          </cell>
          <cell r="I1192" t="str">
            <v>:</v>
          </cell>
          <cell r="J1192" t="str">
            <v>Proyek PLB, Paket LCB-6 Lot-4</v>
          </cell>
        </row>
        <row r="1193">
          <cell r="D1193">
            <v>47000</v>
          </cell>
          <cell r="E1193" t="str">
            <v>No. Item</v>
          </cell>
          <cell r="I1193" t="str">
            <v>:</v>
          </cell>
          <cell r="J1193" t="str">
            <v>4-2-4</v>
          </cell>
        </row>
        <row r="1194">
          <cell r="D1194">
            <v>47000</v>
          </cell>
          <cell r="E1194" t="str">
            <v>Item Pekerjaan</v>
          </cell>
          <cell r="I1194" t="str">
            <v>:</v>
          </cell>
          <cell r="J1194" t="str">
            <v>Galian dengan alat berat untuk saluran pembuang kwarter</v>
          </cell>
        </row>
        <row r="1196">
          <cell r="D1196">
            <v>47000</v>
          </cell>
          <cell r="E1196" t="str">
            <v>Uraian Tugas</v>
          </cell>
          <cell r="I1196" t="str">
            <v>:</v>
          </cell>
          <cell r="J1196" t="str">
            <v>menggali, menumpuk, menebar dan membentuk di lokasi sawah dengan alat berat</v>
          </cell>
        </row>
        <row r="1198">
          <cell r="D1198">
            <v>47000</v>
          </cell>
          <cell r="E1198" t="str">
            <v>Kapasitas Produksi</v>
          </cell>
          <cell r="I1198" t="str">
            <v>:</v>
          </cell>
          <cell r="J1198">
            <v>10</v>
          </cell>
          <cell r="K1198" t="str">
            <v>m3</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row>
        <row r="1201">
          <cell r="L1201" t="str">
            <v>(Rp.)</v>
          </cell>
          <cell r="N1201" t="str">
            <v>(Rp.)</v>
          </cell>
        </row>
        <row r="1202">
          <cell r="E1202" t="str">
            <v>I</v>
          </cell>
          <cell r="G1202" t="str">
            <v>Bahan</v>
          </cell>
        </row>
        <row r="1203">
          <cell r="E1203" t="str">
            <v/>
          </cell>
          <cell r="J1203">
            <v>0</v>
          </cell>
          <cell r="K1203">
            <v>0</v>
          </cell>
          <cell r="M1203">
            <v>0</v>
          </cell>
          <cell r="O1203">
            <v>0</v>
          </cell>
        </row>
        <row r="1204">
          <cell r="E1204" t="str">
            <v/>
          </cell>
          <cell r="J1204">
            <v>0</v>
          </cell>
          <cell r="K1204">
            <v>0</v>
          </cell>
          <cell r="M1204">
            <v>0</v>
          </cell>
          <cell r="O1204">
            <v>0</v>
          </cell>
        </row>
        <row r="1205">
          <cell r="E1205" t="str">
            <v/>
          </cell>
          <cell r="I1205" t="str">
            <v/>
          </cell>
          <cell r="J1205">
            <v>0</v>
          </cell>
          <cell r="K1205">
            <v>0</v>
          </cell>
          <cell r="M1205">
            <v>0</v>
          </cell>
          <cell r="O1205">
            <v>0</v>
          </cell>
        </row>
        <row r="1206">
          <cell r="E1206" t="str">
            <v/>
          </cell>
          <cell r="J1206">
            <v>0</v>
          </cell>
          <cell r="K1206">
            <v>0</v>
          </cell>
          <cell r="M1206">
            <v>0</v>
          </cell>
          <cell r="O1206">
            <v>0</v>
          </cell>
        </row>
        <row r="1207">
          <cell r="E1207" t="str">
            <v/>
          </cell>
          <cell r="J1207">
            <v>0</v>
          </cell>
          <cell r="K1207">
            <v>0</v>
          </cell>
          <cell r="M1207">
            <v>0</v>
          </cell>
          <cell r="O1207">
            <v>0</v>
          </cell>
        </row>
        <row r="1209">
          <cell r="E1209" t="str">
            <v>II</v>
          </cell>
          <cell r="G1209" t="str">
            <v>Tenaga</v>
          </cell>
        </row>
        <row r="1210">
          <cell r="E1210">
            <v>1</v>
          </cell>
          <cell r="G1210" t="str">
            <v>Mandor</v>
          </cell>
          <cell r="J1210" t="str">
            <v>OH</v>
          </cell>
          <cell r="K1210">
            <v>2.5999999999999999E-3</v>
          </cell>
          <cell r="M1210">
            <v>35000</v>
          </cell>
          <cell r="O1210">
            <v>91</v>
          </cell>
        </row>
        <row r="1211">
          <cell r="E1211">
            <v>2</v>
          </cell>
          <cell r="G1211" t="str">
            <v>Pekerja</v>
          </cell>
          <cell r="J1211" t="str">
            <v>OH</v>
          </cell>
          <cell r="K1211">
            <v>1.0500000000000001E-2</v>
          </cell>
          <cell r="M1211">
            <v>20000</v>
          </cell>
          <cell r="O1211">
            <v>210</v>
          </cell>
        </row>
        <row r="1212">
          <cell r="E1212" t="str">
            <v/>
          </cell>
          <cell r="J1212">
            <v>0</v>
          </cell>
          <cell r="K1212">
            <v>0</v>
          </cell>
          <cell r="M1212">
            <v>0</v>
          </cell>
          <cell r="O1212">
            <v>0</v>
          </cell>
        </row>
        <row r="1213">
          <cell r="E1213" t="str">
            <v/>
          </cell>
          <cell r="J1213">
            <v>0</v>
          </cell>
          <cell r="K1213">
            <v>0</v>
          </cell>
          <cell r="M1213">
            <v>0</v>
          </cell>
          <cell r="O1213">
            <v>0</v>
          </cell>
        </row>
        <row r="1214">
          <cell r="E1214" t="str">
            <v/>
          </cell>
          <cell r="J1214">
            <v>0</v>
          </cell>
          <cell r="K1214">
            <v>0</v>
          </cell>
          <cell r="M1214">
            <v>0</v>
          </cell>
          <cell r="O1214">
            <v>0</v>
          </cell>
        </row>
        <row r="1217">
          <cell r="E1217" t="str">
            <v>III</v>
          </cell>
          <cell r="G1217" t="str">
            <v>Alat</v>
          </cell>
        </row>
        <row r="1218">
          <cell r="E1218">
            <v>1</v>
          </cell>
          <cell r="G1218" t="str">
            <v>Excavator</v>
          </cell>
          <cell r="J1218" t="str">
            <v>jam</v>
          </cell>
          <cell r="K1218">
            <v>0.18509999999999999</v>
          </cell>
          <cell r="M1218">
            <v>146000</v>
          </cell>
          <cell r="O1218">
            <v>27024.6</v>
          </cell>
        </row>
        <row r="1219">
          <cell r="E1219">
            <v>2</v>
          </cell>
          <cell r="G1219" t="str">
            <v>Bulldozer D65</v>
          </cell>
          <cell r="H1219" t="str">
            <v>(level)</v>
          </cell>
          <cell r="J1219" t="str">
            <v>jam</v>
          </cell>
          <cell r="K1219">
            <v>0.1134</v>
          </cell>
          <cell r="M1219">
            <v>335455</v>
          </cell>
          <cell r="O1219">
            <v>38040.589999999997</v>
          </cell>
        </row>
        <row r="1220">
          <cell r="E1220" t="str">
            <v/>
          </cell>
          <cell r="J1220">
            <v>0</v>
          </cell>
          <cell r="K1220">
            <v>0</v>
          </cell>
          <cell r="M1220">
            <v>0</v>
          </cell>
          <cell r="O1220">
            <v>0</v>
          </cell>
        </row>
        <row r="1221">
          <cell r="E1221" t="str">
            <v/>
          </cell>
          <cell r="J1221">
            <v>0</v>
          </cell>
          <cell r="K1221">
            <v>0</v>
          </cell>
          <cell r="M1221">
            <v>0</v>
          </cell>
          <cell r="O1221">
            <v>0</v>
          </cell>
        </row>
        <row r="1222">
          <cell r="E1222" t="str">
            <v/>
          </cell>
          <cell r="J1222">
            <v>0</v>
          </cell>
          <cell r="K1222">
            <v>0</v>
          </cell>
          <cell r="M1222">
            <v>0</v>
          </cell>
          <cell r="O1222">
            <v>0</v>
          </cell>
        </row>
        <row r="1224">
          <cell r="E1224" t="str">
            <v>Sub Total</v>
          </cell>
          <cell r="O1224">
            <v>65366.189999999995</v>
          </cell>
        </row>
        <row r="1225">
          <cell r="E1225" t="str">
            <v>Biaya Tidak Langsung dan Laba</v>
          </cell>
          <cell r="J1225">
            <v>0.1</v>
          </cell>
          <cell r="O1225">
            <v>6536.61</v>
          </cell>
        </row>
        <row r="1226">
          <cell r="E1226" t="str">
            <v>Jumlah Harga</v>
          </cell>
          <cell r="O1226">
            <v>71902.799999999988</v>
          </cell>
        </row>
        <row r="1227">
          <cell r="D1227">
            <v>47005</v>
          </cell>
          <cell r="E1227" t="str">
            <v>Harga Satuan Pekerjaan</v>
          </cell>
          <cell r="J1227" t="str">
            <v>m3</v>
          </cell>
          <cell r="K1227" t="str">
            <v/>
          </cell>
          <cell r="O1227">
            <v>7190.2799999999988</v>
          </cell>
        </row>
        <row r="1234">
          <cell r="E1234" t="str">
            <v>Analisa Harga Satuan (Breakdown of Unit Rate)</v>
          </cell>
        </row>
        <row r="1236">
          <cell r="E1236" t="str">
            <v>Lokasi</v>
          </cell>
          <cell r="I1236" t="str">
            <v>:</v>
          </cell>
          <cell r="J1236" t="str">
            <v>Proyek PLB, Paket LCB-6 Lot-4</v>
          </cell>
        </row>
        <row r="1237">
          <cell r="D1237">
            <v>48000</v>
          </cell>
          <cell r="E1237" t="str">
            <v>No. Item</v>
          </cell>
          <cell r="I1237" t="str">
            <v>:</v>
          </cell>
          <cell r="J1237" t="str">
            <v>4-2-5</v>
          </cell>
        </row>
        <row r="1238">
          <cell r="D1238">
            <v>48000</v>
          </cell>
          <cell r="E1238" t="str">
            <v>Item Pekerjaan</v>
          </cell>
          <cell r="I1238" t="str">
            <v>:</v>
          </cell>
          <cell r="J1238" t="str">
            <v>Galian dengan tenaga manusia (manual) untuk saluran pembuang kwarter</v>
          </cell>
        </row>
        <row r="1240">
          <cell r="D1240">
            <v>48000</v>
          </cell>
          <cell r="E1240" t="str">
            <v>Uraian Tugas</v>
          </cell>
          <cell r="I1240" t="str">
            <v>:</v>
          </cell>
          <cell r="J1240" t="str">
            <v>memotong dengan tenaga manusia dan menebar di lokasi sawah dengan alat berat</v>
          </cell>
        </row>
        <row r="1242">
          <cell r="D1242">
            <v>48000</v>
          </cell>
          <cell r="E1242" t="str">
            <v>Kapasitas Produksi</v>
          </cell>
          <cell r="I1242" t="str">
            <v>:</v>
          </cell>
          <cell r="J1242">
            <v>10</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row>
        <row r="1245">
          <cell r="L1245" t="str">
            <v>(Rp.)</v>
          </cell>
          <cell r="N1245" t="str">
            <v>(Rp.)</v>
          </cell>
        </row>
        <row r="1246">
          <cell r="E1246" t="str">
            <v>I</v>
          </cell>
          <cell r="G1246" t="str">
            <v>Bahan</v>
          </cell>
        </row>
        <row r="1247">
          <cell r="E1247" t="str">
            <v/>
          </cell>
          <cell r="J1247">
            <v>0</v>
          </cell>
          <cell r="K1247">
            <v>0</v>
          </cell>
          <cell r="M1247">
            <v>0</v>
          </cell>
          <cell r="O1247">
            <v>0</v>
          </cell>
        </row>
        <row r="1248">
          <cell r="E1248" t="str">
            <v/>
          </cell>
          <cell r="J1248">
            <v>0</v>
          </cell>
          <cell r="K1248">
            <v>0</v>
          </cell>
          <cell r="M1248">
            <v>0</v>
          </cell>
          <cell r="O1248">
            <v>0</v>
          </cell>
        </row>
        <row r="1249">
          <cell r="E1249" t="str">
            <v/>
          </cell>
          <cell r="I1249" t="str">
            <v/>
          </cell>
          <cell r="J1249">
            <v>0</v>
          </cell>
          <cell r="K1249">
            <v>0</v>
          </cell>
          <cell r="M1249">
            <v>0</v>
          </cell>
          <cell r="O1249">
            <v>0</v>
          </cell>
        </row>
        <row r="1250">
          <cell r="E1250" t="str">
            <v/>
          </cell>
          <cell r="J1250">
            <v>0</v>
          </cell>
          <cell r="K1250">
            <v>0</v>
          </cell>
          <cell r="M1250">
            <v>0</v>
          </cell>
          <cell r="O1250">
            <v>0</v>
          </cell>
        </row>
        <row r="1251">
          <cell r="E1251" t="str">
            <v/>
          </cell>
          <cell r="J1251">
            <v>0</v>
          </cell>
          <cell r="K1251">
            <v>0</v>
          </cell>
          <cell r="M1251">
            <v>0</v>
          </cell>
          <cell r="O1251">
            <v>0</v>
          </cell>
        </row>
        <row r="1253">
          <cell r="E1253" t="str">
            <v>II</v>
          </cell>
          <cell r="G1253" t="str">
            <v>Tenaga</v>
          </cell>
        </row>
        <row r="1254">
          <cell r="E1254">
            <v>1</v>
          </cell>
          <cell r="G1254" t="str">
            <v>Mandor</v>
          </cell>
          <cell r="J1254" t="str">
            <v>OH</v>
          </cell>
          <cell r="K1254">
            <v>0.71419999999999995</v>
          </cell>
          <cell r="M1254">
            <v>35000</v>
          </cell>
          <cell r="O1254">
            <v>24997</v>
          </cell>
        </row>
        <row r="1255">
          <cell r="E1255">
            <v>2</v>
          </cell>
          <cell r="G1255" t="str">
            <v>Pekerja</v>
          </cell>
          <cell r="J1255" t="str">
            <v>OH</v>
          </cell>
          <cell r="K1255">
            <v>2.8571</v>
          </cell>
          <cell r="M1255">
            <v>20000</v>
          </cell>
          <cell r="O1255">
            <v>57142</v>
          </cell>
        </row>
        <row r="1256">
          <cell r="E1256" t="str">
            <v/>
          </cell>
          <cell r="J1256">
            <v>0</v>
          </cell>
          <cell r="K1256">
            <v>0</v>
          </cell>
          <cell r="M1256">
            <v>0</v>
          </cell>
          <cell r="O1256">
            <v>0</v>
          </cell>
        </row>
        <row r="1257">
          <cell r="E1257" t="str">
            <v/>
          </cell>
          <cell r="J1257">
            <v>0</v>
          </cell>
          <cell r="K1257">
            <v>0</v>
          </cell>
          <cell r="M1257">
            <v>0</v>
          </cell>
          <cell r="O1257">
            <v>0</v>
          </cell>
        </row>
        <row r="1258">
          <cell r="E1258" t="str">
            <v/>
          </cell>
          <cell r="J1258">
            <v>0</v>
          </cell>
          <cell r="K1258">
            <v>0</v>
          </cell>
          <cell r="M1258">
            <v>0</v>
          </cell>
          <cell r="O1258">
            <v>0</v>
          </cell>
        </row>
        <row r="1261">
          <cell r="E1261" t="str">
            <v>III</v>
          </cell>
          <cell r="G1261" t="str">
            <v>Alat</v>
          </cell>
        </row>
        <row r="1262">
          <cell r="E1262">
            <v>1</v>
          </cell>
          <cell r="G1262" t="str">
            <v>Bulldozer D65</v>
          </cell>
          <cell r="H1262" t="str">
            <v>(level)</v>
          </cell>
          <cell r="J1262" t="str">
            <v>jam</v>
          </cell>
          <cell r="K1262">
            <v>0.1134</v>
          </cell>
          <cell r="M1262">
            <v>335455</v>
          </cell>
          <cell r="O1262">
            <v>38040.589999999997</v>
          </cell>
        </row>
        <row r="1263">
          <cell r="E1263" t="str">
            <v/>
          </cell>
          <cell r="J1263">
            <v>0</v>
          </cell>
          <cell r="K1263">
            <v>0</v>
          </cell>
          <cell r="M1263">
            <v>0</v>
          </cell>
          <cell r="O1263">
            <v>0</v>
          </cell>
        </row>
        <row r="1264">
          <cell r="E1264" t="str">
            <v/>
          </cell>
          <cell r="J1264">
            <v>0</v>
          </cell>
          <cell r="K1264">
            <v>0</v>
          </cell>
          <cell r="M1264">
            <v>0</v>
          </cell>
          <cell r="O1264">
            <v>0</v>
          </cell>
        </row>
        <row r="1265">
          <cell r="E1265" t="str">
            <v/>
          </cell>
          <cell r="J1265">
            <v>0</v>
          </cell>
          <cell r="K1265">
            <v>0</v>
          </cell>
          <cell r="M1265">
            <v>0</v>
          </cell>
          <cell r="O1265">
            <v>0</v>
          </cell>
        </row>
        <row r="1266">
          <cell r="E1266" t="str">
            <v/>
          </cell>
          <cell r="J1266">
            <v>0</v>
          </cell>
          <cell r="K1266">
            <v>0</v>
          </cell>
          <cell r="M1266">
            <v>0</v>
          </cell>
          <cell r="O1266">
            <v>0</v>
          </cell>
        </row>
        <row r="1268">
          <cell r="E1268" t="str">
            <v>Sub Total</v>
          </cell>
          <cell r="O1268">
            <v>120179.59</v>
          </cell>
        </row>
        <row r="1269">
          <cell r="E1269" t="str">
            <v>Biaya Tidak Langsung dan Laba</v>
          </cell>
          <cell r="J1269">
            <v>0.1</v>
          </cell>
          <cell r="O1269">
            <v>12017.95</v>
          </cell>
        </row>
        <row r="1270">
          <cell r="E1270" t="str">
            <v>Jumlah Harga</v>
          </cell>
          <cell r="O1270">
            <v>132197.54</v>
          </cell>
        </row>
        <row r="1271">
          <cell r="D1271">
            <v>48005</v>
          </cell>
          <cell r="E1271" t="str">
            <v>Harga Satuan Pekerjaan</v>
          </cell>
          <cell r="J1271" t="str">
            <v>m3</v>
          </cell>
          <cell r="K1271" t="str">
            <v/>
          </cell>
          <cell r="O1271">
            <v>13219.754000000001</v>
          </cell>
        </row>
        <row r="1278">
          <cell r="E1278" t="str">
            <v>Analisa Harga Satuan (Breakdown of Unit Rate)</v>
          </cell>
        </row>
        <row r="1280">
          <cell r="E1280" t="str">
            <v>Lokasi</v>
          </cell>
          <cell r="I1280" t="str">
            <v>:</v>
          </cell>
          <cell r="J1280" t="str">
            <v>Proyek PLB, Paket LCB-6 Lot-4</v>
          </cell>
        </row>
        <row r="1281">
          <cell r="D1281">
            <v>49000</v>
          </cell>
          <cell r="E1281" t="str">
            <v>No. Item</v>
          </cell>
          <cell r="I1281" t="str">
            <v>:</v>
          </cell>
          <cell r="J1281" t="str">
            <v>5-1</v>
          </cell>
        </row>
        <row r="1282">
          <cell r="D1282">
            <v>49000</v>
          </cell>
          <cell r="E1282" t="str">
            <v>Item Pekerjaan</v>
          </cell>
          <cell r="I1282" t="str">
            <v>:</v>
          </cell>
          <cell r="J1282" t="str">
            <v>Galian dengan alat berat</v>
          </cell>
          <cell r="L1282" t="str">
            <v>(untuk bangunan)</v>
          </cell>
        </row>
        <row r="1284">
          <cell r="D1284">
            <v>49000</v>
          </cell>
          <cell r="E1284" t="str">
            <v>Uraian Tugas</v>
          </cell>
          <cell r="I1284" t="str">
            <v>:</v>
          </cell>
          <cell r="J1284" t="str">
            <v>Gali dan tumpuk</v>
          </cell>
        </row>
        <row r="1286">
          <cell r="D1286">
            <v>49000</v>
          </cell>
          <cell r="E1286" t="str">
            <v>Kapasitas Produksi</v>
          </cell>
          <cell r="I1286" t="str">
            <v>:</v>
          </cell>
          <cell r="J1286">
            <v>10</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row>
        <row r="1289">
          <cell r="L1289" t="str">
            <v>(Rp.)</v>
          </cell>
          <cell r="N1289" t="str">
            <v>(Rp.)</v>
          </cell>
        </row>
        <row r="1290">
          <cell r="E1290" t="str">
            <v>I</v>
          </cell>
          <cell r="G1290" t="str">
            <v>Bahan</v>
          </cell>
        </row>
        <row r="1291">
          <cell r="E1291" t="str">
            <v/>
          </cell>
          <cell r="J1291">
            <v>0</v>
          </cell>
          <cell r="K1291">
            <v>0</v>
          </cell>
          <cell r="M1291">
            <v>0</v>
          </cell>
          <cell r="O1291">
            <v>0</v>
          </cell>
        </row>
        <row r="1292">
          <cell r="E1292" t="str">
            <v/>
          </cell>
          <cell r="J1292">
            <v>0</v>
          </cell>
          <cell r="K1292">
            <v>0</v>
          </cell>
          <cell r="M1292">
            <v>0</v>
          </cell>
          <cell r="O1292">
            <v>0</v>
          </cell>
        </row>
        <row r="1293">
          <cell r="E1293" t="str">
            <v/>
          </cell>
          <cell r="I1293" t="str">
            <v/>
          </cell>
          <cell r="J1293">
            <v>0</v>
          </cell>
          <cell r="K1293">
            <v>0</v>
          </cell>
          <cell r="M1293">
            <v>0</v>
          </cell>
          <cell r="O1293">
            <v>0</v>
          </cell>
        </row>
        <row r="1294">
          <cell r="E1294" t="str">
            <v/>
          </cell>
          <cell r="J1294">
            <v>0</v>
          </cell>
          <cell r="K1294">
            <v>0</v>
          </cell>
          <cell r="M1294">
            <v>0</v>
          </cell>
          <cell r="O1294">
            <v>0</v>
          </cell>
        </row>
        <row r="1295">
          <cell r="E1295" t="str">
            <v/>
          </cell>
          <cell r="J1295">
            <v>0</v>
          </cell>
          <cell r="K1295">
            <v>0</v>
          </cell>
          <cell r="M1295">
            <v>0</v>
          </cell>
          <cell r="O1295">
            <v>0</v>
          </cell>
        </row>
        <row r="1297">
          <cell r="E1297" t="str">
            <v>II</v>
          </cell>
          <cell r="G1297" t="str">
            <v>Tenaga</v>
          </cell>
        </row>
        <row r="1298">
          <cell r="E1298">
            <v>1</v>
          </cell>
          <cell r="G1298" t="str">
            <v>Mandor</v>
          </cell>
          <cell r="J1298" t="str">
            <v>OH</v>
          </cell>
          <cell r="K1298">
            <v>2.5999999999999999E-3</v>
          </cell>
          <cell r="M1298">
            <v>35000</v>
          </cell>
          <cell r="O1298">
            <v>91</v>
          </cell>
        </row>
        <row r="1299">
          <cell r="E1299" t="str">
            <v/>
          </cell>
          <cell r="J1299">
            <v>0</v>
          </cell>
          <cell r="K1299">
            <v>0</v>
          </cell>
          <cell r="M1299">
            <v>0</v>
          </cell>
          <cell r="O1299">
            <v>0</v>
          </cell>
        </row>
        <row r="1300">
          <cell r="E1300" t="str">
            <v/>
          </cell>
          <cell r="J1300">
            <v>0</v>
          </cell>
          <cell r="K1300">
            <v>0</v>
          </cell>
          <cell r="M1300">
            <v>0</v>
          </cell>
          <cell r="O1300">
            <v>0</v>
          </cell>
        </row>
        <row r="1301">
          <cell r="E1301" t="str">
            <v/>
          </cell>
          <cell r="J1301">
            <v>0</v>
          </cell>
          <cell r="K1301">
            <v>0</v>
          </cell>
          <cell r="M1301">
            <v>0</v>
          </cell>
          <cell r="O1301">
            <v>0</v>
          </cell>
        </row>
        <row r="1302">
          <cell r="E1302" t="str">
            <v/>
          </cell>
          <cell r="J1302">
            <v>0</v>
          </cell>
          <cell r="K1302">
            <v>0</v>
          </cell>
          <cell r="M1302">
            <v>0</v>
          </cell>
          <cell r="O1302">
            <v>0</v>
          </cell>
        </row>
        <row r="1305">
          <cell r="E1305" t="str">
            <v>III</v>
          </cell>
          <cell r="G1305" t="str">
            <v>Alat</v>
          </cell>
        </row>
        <row r="1306">
          <cell r="E1306">
            <v>1</v>
          </cell>
          <cell r="G1306" t="str">
            <v>Excavator, 0.7 m3</v>
          </cell>
          <cell r="J1306" t="str">
            <v>jam</v>
          </cell>
          <cell r="K1306">
            <v>0.18509999999999999</v>
          </cell>
          <cell r="M1306">
            <v>239115</v>
          </cell>
          <cell r="O1306">
            <v>44260.18</v>
          </cell>
        </row>
        <row r="1307">
          <cell r="E1307" t="str">
            <v/>
          </cell>
          <cell r="J1307">
            <v>0</v>
          </cell>
          <cell r="K1307">
            <v>0</v>
          </cell>
          <cell r="M1307">
            <v>0</v>
          </cell>
          <cell r="O1307">
            <v>0</v>
          </cell>
        </row>
        <row r="1308">
          <cell r="E1308" t="str">
            <v/>
          </cell>
          <cell r="J1308">
            <v>0</v>
          </cell>
          <cell r="K1308">
            <v>0</v>
          </cell>
          <cell r="M1308">
            <v>0</v>
          </cell>
          <cell r="O1308">
            <v>0</v>
          </cell>
        </row>
        <row r="1309">
          <cell r="E1309" t="str">
            <v/>
          </cell>
          <cell r="J1309">
            <v>0</v>
          </cell>
          <cell r="K1309">
            <v>0</v>
          </cell>
          <cell r="M1309">
            <v>0</v>
          </cell>
          <cell r="O1309">
            <v>0</v>
          </cell>
        </row>
        <row r="1310">
          <cell r="E1310" t="str">
            <v/>
          </cell>
          <cell r="J1310">
            <v>0</v>
          </cell>
          <cell r="K1310">
            <v>0</v>
          </cell>
          <cell r="M1310">
            <v>0</v>
          </cell>
          <cell r="O1310">
            <v>0</v>
          </cell>
        </row>
        <row r="1312">
          <cell r="E1312" t="str">
            <v>Sub Total</v>
          </cell>
          <cell r="O1312">
            <v>44351.18</v>
          </cell>
        </row>
        <row r="1313">
          <cell r="E1313" t="str">
            <v>Biaya Tidak Langsung dan Laba</v>
          </cell>
          <cell r="J1313">
            <v>0.1</v>
          </cell>
          <cell r="O1313">
            <v>4435.1099999999997</v>
          </cell>
        </row>
        <row r="1314">
          <cell r="E1314" t="str">
            <v>Jumlah Harga</v>
          </cell>
          <cell r="O1314">
            <v>48786.29</v>
          </cell>
        </row>
        <row r="1315">
          <cell r="D1315">
            <v>49005</v>
          </cell>
          <cell r="E1315" t="str">
            <v>Harga Satuan Pekerjaan</v>
          </cell>
          <cell r="J1315" t="str">
            <v>m3</v>
          </cell>
          <cell r="K1315" t="str">
            <v/>
          </cell>
          <cell r="O1315">
            <v>4878.6289999999999</v>
          </cell>
        </row>
        <row r="1322">
          <cell r="E1322" t="str">
            <v>Analisa Harga Satuan (Breakdown of Unit Rate)</v>
          </cell>
        </row>
        <row r="1324">
          <cell r="E1324" t="str">
            <v>Lokasi</v>
          </cell>
          <cell r="I1324" t="str">
            <v>:</v>
          </cell>
          <cell r="J1324" t="str">
            <v>Proyek PLB, Paket LCB-6 Lot-4</v>
          </cell>
        </row>
        <row r="1325">
          <cell r="D1325">
            <v>50000</v>
          </cell>
          <cell r="E1325" t="str">
            <v>No. Item</v>
          </cell>
          <cell r="I1325" t="str">
            <v>:</v>
          </cell>
          <cell r="J1325" t="str">
            <v>5-2</v>
          </cell>
          <cell r="K1325" t="str">
            <v>, 6-2-1, I.2.1</v>
          </cell>
        </row>
        <row r="1326">
          <cell r="D1326">
            <v>50000</v>
          </cell>
          <cell r="E1326" t="str">
            <v>Item Pekerjaan</v>
          </cell>
          <cell r="I1326" t="str">
            <v>:</v>
          </cell>
          <cell r="J1326" t="str">
            <v xml:space="preserve">Galian dengan tenaga manusia (manual) </v>
          </cell>
        </row>
        <row r="1328">
          <cell r="D1328">
            <v>50000</v>
          </cell>
          <cell r="E1328" t="str">
            <v>Uraian Tugas</v>
          </cell>
          <cell r="I1328" t="str">
            <v>:</v>
          </cell>
          <cell r="J1328" t="str">
            <v>Gali dan tumpuk</v>
          </cell>
        </row>
        <row r="1330">
          <cell r="D1330">
            <v>50000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row>
        <row r="1333">
          <cell r="L1333" t="str">
            <v>(Rp.)</v>
          </cell>
          <cell r="N1333" t="str">
            <v>(Rp.)</v>
          </cell>
        </row>
        <row r="1334">
          <cell r="E1334" t="str">
            <v>I</v>
          </cell>
          <cell r="G1334" t="str">
            <v>Bahan</v>
          </cell>
        </row>
        <row r="1335">
          <cell r="E1335" t="str">
            <v/>
          </cell>
          <cell r="J1335">
            <v>0</v>
          </cell>
          <cell r="K1335">
            <v>0</v>
          </cell>
          <cell r="M1335">
            <v>0</v>
          </cell>
          <cell r="O1335">
            <v>0</v>
          </cell>
        </row>
        <row r="1336">
          <cell r="E1336" t="str">
            <v/>
          </cell>
          <cell r="J1336">
            <v>0</v>
          </cell>
          <cell r="K1336">
            <v>0</v>
          </cell>
          <cell r="M1336">
            <v>0</v>
          </cell>
          <cell r="O1336">
            <v>0</v>
          </cell>
        </row>
        <row r="1337">
          <cell r="E1337" t="str">
            <v/>
          </cell>
          <cell r="I1337" t="str">
            <v/>
          </cell>
          <cell r="J1337">
            <v>0</v>
          </cell>
          <cell r="K1337">
            <v>0</v>
          </cell>
          <cell r="M1337">
            <v>0</v>
          </cell>
          <cell r="O1337">
            <v>0</v>
          </cell>
        </row>
        <row r="1338">
          <cell r="E1338" t="str">
            <v/>
          </cell>
          <cell r="J1338">
            <v>0</v>
          </cell>
          <cell r="K1338">
            <v>0</v>
          </cell>
          <cell r="M1338">
            <v>0</v>
          </cell>
          <cell r="O1338">
            <v>0</v>
          </cell>
        </row>
        <row r="1339">
          <cell r="E1339" t="str">
            <v/>
          </cell>
          <cell r="J1339">
            <v>0</v>
          </cell>
          <cell r="K1339">
            <v>0</v>
          </cell>
          <cell r="M1339">
            <v>0</v>
          </cell>
          <cell r="O1339">
            <v>0</v>
          </cell>
        </row>
        <row r="1341">
          <cell r="E1341" t="str">
            <v>II</v>
          </cell>
          <cell r="G1341" t="str">
            <v>Tenaga</v>
          </cell>
        </row>
        <row r="1342">
          <cell r="E1342">
            <v>1</v>
          </cell>
          <cell r="G1342" t="str">
            <v>Mandor</v>
          </cell>
          <cell r="J1342" t="str">
            <v>OH</v>
          </cell>
          <cell r="K1342">
            <v>0.14280000000000001</v>
          </cell>
          <cell r="M1342">
            <v>35000</v>
          </cell>
          <cell r="O1342">
            <v>4998</v>
          </cell>
        </row>
        <row r="1343">
          <cell r="E1343">
            <v>2</v>
          </cell>
          <cell r="G1343" t="str">
            <v>Pekerja</v>
          </cell>
          <cell r="J1343" t="str">
            <v>OH</v>
          </cell>
          <cell r="K1343">
            <v>0.57140000000000002</v>
          </cell>
          <cell r="M1343">
            <v>20000</v>
          </cell>
          <cell r="O1343">
            <v>11428</v>
          </cell>
        </row>
        <row r="1344">
          <cell r="E1344" t="str">
            <v/>
          </cell>
          <cell r="J1344">
            <v>0</v>
          </cell>
          <cell r="K1344">
            <v>0</v>
          </cell>
          <cell r="M1344">
            <v>0</v>
          </cell>
          <cell r="O1344">
            <v>0</v>
          </cell>
        </row>
        <row r="1345">
          <cell r="E1345" t="str">
            <v/>
          </cell>
          <cell r="J1345">
            <v>0</v>
          </cell>
          <cell r="K1345">
            <v>0</v>
          </cell>
          <cell r="M1345">
            <v>0</v>
          </cell>
          <cell r="O1345">
            <v>0</v>
          </cell>
        </row>
        <row r="1346">
          <cell r="E1346" t="str">
            <v/>
          </cell>
          <cell r="J1346">
            <v>0</v>
          </cell>
          <cell r="K1346">
            <v>0</v>
          </cell>
          <cell r="M1346">
            <v>0</v>
          </cell>
          <cell r="O1346">
            <v>0</v>
          </cell>
        </row>
        <row r="1349">
          <cell r="E1349" t="str">
            <v>III</v>
          </cell>
          <cell r="G1349" t="str">
            <v>Alat</v>
          </cell>
        </row>
        <row r="1350">
          <cell r="E1350" t="str">
            <v/>
          </cell>
          <cell r="J1350">
            <v>0</v>
          </cell>
          <cell r="K1350">
            <v>0</v>
          </cell>
          <cell r="M1350">
            <v>0</v>
          </cell>
          <cell r="O1350">
            <v>0</v>
          </cell>
        </row>
        <row r="1351">
          <cell r="E1351" t="str">
            <v/>
          </cell>
          <cell r="J1351">
            <v>0</v>
          </cell>
          <cell r="K1351">
            <v>0</v>
          </cell>
          <cell r="M1351">
            <v>0</v>
          </cell>
          <cell r="O1351">
            <v>0</v>
          </cell>
        </row>
        <row r="1352">
          <cell r="E1352" t="str">
            <v/>
          </cell>
          <cell r="J1352">
            <v>0</v>
          </cell>
          <cell r="K1352">
            <v>0</v>
          </cell>
          <cell r="M1352">
            <v>0</v>
          </cell>
          <cell r="O1352">
            <v>0</v>
          </cell>
        </row>
        <row r="1353">
          <cell r="E1353" t="str">
            <v/>
          </cell>
          <cell r="J1353">
            <v>0</v>
          </cell>
          <cell r="K1353">
            <v>0</v>
          </cell>
          <cell r="M1353">
            <v>0</v>
          </cell>
          <cell r="O1353">
            <v>0</v>
          </cell>
        </row>
        <row r="1354">
          <cell r="E1354" t="str">
            <v/>
          </cell>
          <cell r="J1354">
            <v>0</v>
          </cell>
          <cell r="K1354">
            <v>0</v>
          </cell>
          <cell r="M1354">
            <v>0</v>
          </cell>
          <cell r="O1354">
            <v>0</v>
          </cell>
        </row>
        <row r="1356">
          <cell r="E1356" t="str">
            <v>Sub Total</v>
          </cell>
          <cell r="O1356">
            <v>16426</v>
          </cell>
        </row>
        <row r="1357">
          <cell r="E1357" t="str">
            <v>Biaya Tidak Langsung dan Laba</v>
          </cell>
          <cell r="J1357">
            <v>0.1</v>
          </cell>
          <cell r="O1357">
            <v>1642.6</v>
          </cell>
        </row>
        <row r="1358">
          <cell r="E1358" t="str">
            <v>Jumlah Harga</v>
          </cell>
          <cell r="O1358">
            <v>18068.599999999999</v>
          </cell>
        </row>
        <row r="1359">
          <cell r="D1359">
            <v>50005</v>
          </cell>
          <cell r="E1359" t="str">
            <v>Harga Satuan Pekerjaan</v>
          </cell>
          <cell r="J1359" t="str">
            <v>m3</v>
          </cell>
          <cell r="K1359" t="str">
            <v/>
          </cell>
          <cell r="O1359">
            <v>18068.599999999999</v>
          </cell>
        </row>
        <row r="1366">
          <cell r="E1366" t="str">
            <v>Analisa Harga Satuan (Breakdown of Unit Rate)</v>
          </cell>
        </row>
        <row r="1368">
          <cell r="E1368" t="str">
            <v>Lokasi</v>
          </cell>
          <cell r="I1368" t="str">
            <v>:</v>
          </cell>
          <cell r="J1368" t="str">
            <v>Proyek PLB, Paket LCB-6 Lot-4</v>
          </cell>
        </row>
        <row r="1369">
          <cell r="D1369">
            <v>51000</v>
          </cell>
          <cell r="E1369" t="str">
            <v>No. Item</v>
          </cell>
          <cell r="I1369" t="str">
            <v>:</v>
          </cell>
          <cell r="J1369" t="str">
            <v>5-3</v>
          </cell>
        </row>
        <row r="1370">
          <cell r="D1370">
            <v>51000</v>
          </cell>
          <cell r="E1370" t="str">
            <v>Item Pekerjaan</v>
          </cell>
          <cell r="I1370" t="str">
            <v>:</v>
          </cell>
          <cell r="J1370" t="str">
            <v>Pemadatan dasar bangunan</v>
          </cell>
        </row>
        <row r="1372">
          <cell r="D1372">
            <v>51000</v>
          </cell>
          <cell r="E1372" t="str">
            <v>Uraian Tugas</v>
          </cell>
          <cell r="I1372" t="str">
            <v>:</v>
          </cell>
        </row>
        <row r="1374">
          <cell r="D1374">
            <v>51000</v>
          </cell>
          <cell r="E1374" t="str">
            <v>Kapasitas Produksi</v>
          </cell>
          <cell r="I1374" t="str">
            <v>:</v>
          </cell>
          <cell r="J1374">
            <v>1</v>
          </cell>
          <cell r="K1374" t="str">
            <v>m2</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row>
        <row r="1377">
          <cell r="L1377" t="str">
            <v>(Rp.)</v>
          </cell>
          <cell r="N1377" t="str">
            <v>(Rp.)</v>
          </cell>
        </row>
        <row r="1378">
          <cell r="E1378" t="str">
            <v>I</v>
          </cell>
          <cell r="G1378" t="str">
            <v>Bahan</v>
          </cell>
        </row>
        <row r="1379">
          <cell r="E1379" t="str">
            <v/>
          </cell>
          <cell r="J1379">
            <v>0</v>
          </cell>
          <cell r="K1379">
            <v>0</v>
          </cell>
          <cell r="M1379">
            <v>0</v>
          </cell>
          <cell r="O1379">
            <v>0</v>
          </cell>
        </row>
        <row r="1380">
          <cell r="E1380" t="str">
            <v/>
          </cell>
          <cell r="J1380">
            <v>0</v>
          </cell>
          <cell r="K1380">
            <v>0</v>
          </cell>
          <cell r="M1380">
            <v>0</v>
          </cell>
          <cell r="O1380">
            <v>0</v>
          </cell>
        </row>
        <row r="1381">
          <cell r="E1381" t="str">
            <v/>
          </cell>
          <cell r="I1381" t="str">
            <v/>
          </cell>
          <cell r="J1381">
            <v>0</v>
          </cell>
          <cell r="K1381">
            <v>0</v>
          </cell>
          <cell r="M1381">
            <v>0</v>
          </cell>
          <cell r="O1381">
            <v>0</v>
          </cell>
        </row>
        <row r="1382">
          <cell r="E1382" t="str">
            <v/>
          </cell>
          <cell r="J1382">
            <v>0</v>
          </cell>
          <cell r="K1382">
            <v>0</v>
          </cell>
          <cell r="M1382">
            <v>0</v>
          </cell>
          <cell r="O1382">
            <v>0</v>
          </cell>
        </row>
        <row r="1383">
          <cell r="E1383" t="str">
            <v/>
          </cell>
          <cell r="J1383">
            <v>0</v>
          </cell>
          <cell r="K1383">
            <v>0</v>
          </cell>
          <cell r="M1383">
            <v>0</v>
          </cell>
          <cell r="O1383">
            <v>0</v>
          </cell>
        </row>
        <row r="1385">
          <cell r="E1385" t="str">
            <v>II</v>
          </cell>
          <cell r="G1385" t="str">
            <v>Tenaga</v>
          </cell>
        </row>
        <row r="1386">
          <cell r="E1386">
            <v>1</v>
          </cell>
          <cell r="G1386" t="str">
            <v>Mandor</v>
          </cell>
          <cell r="J1386" t="str">
            <v>OH</v>
          </cell>
          <cell r="K1386">
            <v>1.4200000000000001E-2</v>
          </cell>
          <cell r="M1386">
            <v>35000</v>
          </cell>
          <cell r="O1386">
            <v>497</v>
          </cell>
        </row>
        <row r="1387">
          <cell r="E1387">
            <v>2</v>
          </cell>
          <cell r="G1387" t="str">
            <v>Pekerja</v>
          </cell>
          <cell r="J1387" t="str">
            <v>OH</v>
          </cell>
          <cell r="K1387">
            <v>2.8500000000000001E-2</v>
          </cell>
          <cell r="M1387">
            <v>20000</v>
          </cell>
          <cell r="O1387">
            <v>570</v>
          </cell>
        </row>
        <row r="1388">
          <cell r="E1388" t="str">
            <v/>
          </cell>
          <cell r="J1388">
            <v>0</v>
          </cell>
          <cell r="K1388">
            <v>0</v>
          </cell>
          <cell r="M1388">
            <v>0</v>
          </cell>
          <cell r="O1388">
            <v>0</v>
          </cell>
        </row>
        <row r="1389">
          <cell r="E1389" t="str">
            <v/>
          </cell>
          <cell r="J1389">
            <v>0</v>
          </cell>
          <cell r="K1389">
            <v>0</v>
          </cell>
          <cell r="M1389">
            <v>0</v>
          </cell>
          <cell r="O1389">
            <v>0</v>
          </cell>
        </row>
        <row r="1390">
          <cell r="E1390" t="str">
            <v/>
          </cell>
          <cell r="J1390">
            <v>0</v>
          </cell>
          <cell r="K1390">
            <v>0</v>
          </cell>
          <cell r="M1390">
            <v>0</v>
          </cell>
          <cell r="O1390">
            <v>0</v>
          </cell>
        </row>
        <row r="1393">
          <cell r="E1393" t="str">
            <v>III</v>
          </cell>
          <cell r="G1393" t="str">
            <v>Alat</v>
          </cell>
        </row>
        <row r="1394">
          <cell r="E1394">
            <v>1</v>
          </cell>
          <cell r="G1394" t="str">
            <v>Compactor.</v>
          </cell>
          <cell r="J1394" t="str">
            <v>jam</v>
          </cell>
          <cell r="K1394">
            <v>0.1</v>
          </cell>
          <cell r="M1394">
            <v>16785</v>
          </cell>
          <cell r="O1394">
            <v>1678.5</v>
          </cell>
        </row>
        <row r="1395">
          <cell r="E1395" t="str">
            <v/>
          </cell>
          <cell r="J1395">
            <v>0</v>
          </cell>
          <cell r="K1395">
            <v>0</v>
          </cell>
          <cell r="M1395">
            <v>0</v>
          </cell>
          <cell r="O1395">
            <v>0</v>
          </cell>
        </row>
        <row r="1396">
          <cell r="E1396" t="str">
            <v/>
          </cell>
          <cell r="J1396">
            <v>0</v>
          </cell>
          <cell r="K1396">
            <v>0</v>
          </cell>
          <cell r="M1396">
            <v>0</v>
          </cell>
          <cell r="O1396">
            <v>0</v>
          </cell>
        </row>
        <row r="1397">
          <cell r="E1397" t="str">
            <v/>
          </cell>
          <cell r="J1397">
            <v>0</v>
          </cell>
          <cell r="K1397">
            <v>0</v>
          </cell>
          <cell r="M1397">
            <v>0</v>
          </cell>
          <cell r="O1397">
            <v>0</v>
          </cell>
        </row>
        <row r="1398">
          <cell r="E1398" t="str">
            <v/>
          </cell>
          <cell r="J1398">
            <v>0</v>
          </cell>
          <cell r="K1398">
            <v>0</v>
          </cell>
          <cell r="M1398">
            <v>0</v>
          </cell>
          <cell r="O1398">
            <v>0</v>
          </cell>
        </row>
        <row r="1400">
          <cell r="E1400" t="str">
            <v>Sub Total</v>
          </cell>
          <cell r="O1400">
            <v>2745.5</v>
          </cell>
        </row>
        <row r="1401">
          <cell r="E1401" t="str">
            <v>Biaya Tidak Langsung dan Laba</v>
          </cell>
          <cell r="J1401">
            <v>0.1</v>
          </cell>
          <cell r="O1401">
            <v>274.55</v>
          </cell>
        </row>
        <row r="1402">
          <cell r="E1402" t="str">
            <v>Jumlah Harga</v>
          </cell>
          <cell r="O1402">
            <v>3020.05</v>
          </cell>
        </row>
        <row r="1403">
          <cell r="D1403">
            <v>51005</v>
          </cell>
          <cell r="E1403" t="str">
            <v>Harga Satuan Pekerjaan</v>
          </cell>
          <cell r="J1403" t="str">
            <v>m2</v>
          </cell>
          <cell r="K1403" t="str">
            <v/>
          </cell>
          <cell r="O1403">
            <v>3020.05</v>
          </cell>
        </row>
        <row r="1410">
          <cell r="E1410" t="str">
            <v>Analisa Harga Satuan (Breakdown of Unit Rate)</v>
          </cell>
        </row>
        <row r="1412">
          <cell r="E1412" t="str">
            <v>Lokasi</v>
          </cell>
          <cell r="I1412" t="str">
            <v>:</v>
          </cell>
          <cell r="J1412" t="str">
            <v>Proyek PLB, Paket LCB-6 Lot-4</v>
          </cell>
        </row>
        <row r="1413">
          <cell r="D1413">
            <v>52000</v>
          </cell>
          <cell r="E1413" t="str">
            <v>No. Item</v>
          </cell>
          <cell r="I1413" t="str">
            <v>:</v>
          </cell>
          <cell r="J1413" t="str">
            <v>5-4</v>
          </cell>
        </row>
        <row r="1414">
          <cell r="D1414">
            <v>52000</v>
          </cell>
          <cell r="E1414" t="str">
            <v>Item Pekerjaan</v>
          </cell>
          <cell r="I1414" t="str">
            <v>:</v>
          </cell>
          <cell r="J1414" t="str">
            <v>Timbunan kembali dengan bahan galian</v>
          </cell>
        </row>
        <row r="1416">
          <cell r="D1416">
            <v>52000</v>
          </cell>
          <cell r="E1416" t="str">
            <v>Uraian Tugas</v>
          </cell>
          <cell r="I1416" t="str">
            <v>:</v>
          </cell>
        </row>
        <row r="1418">
          <cell r="D1418">
            <v>52000</v>
          </cell>
          <cell r="E1418" t="str">
            <v>Kapasitas Produksi</v>
          </cell>
          <cell r="I1418" t="str">
            <v>:</v>
          </cell>
          <cell r="J1418">
            <v>1</v>
          </cell>
          <cell r="K1418" t="str">
            <v>m3</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row>
        <row r="1421">
          <cell r="L1421" t="str">
            <v>(Rp.)</v>
          </cell>
          <cell r="N1421" t="str">
            <v>(Rp.)</v>
          </cell>
        </row>
        <row r="1422">
          <cell r="E1422" t="str">
            <v>I</v>
          </cell>
          <cell r="G1422" t="str">
            <v>Bahan</v>
          </cell>
        </row>
        <row r="1423">
          <cell r="E1423" t="str">
            <v/>
          </cell>
          <cell r="J1423">
            <v>0</v>
          </cell>
          <cell r="K1423">
            <v>0</v>
          </cell>
          <cell r="M1423">
            <v>0</v>
          </cell>
          <cell r="O1423">
            <v>0</v>
          </cell>
        </row>
        <row r="1424">
          <cell r="E1424" t="str">
            <v/>
          </cell>
          <cell r="J1424">
            <v>0</v>
          </cell>
          <cell r="K1424">
            <v>0</v>
          </cell>
          <cell r="M1424">
            <v>0</v>
          </cell>
          <cell r="O1424">
            <v>0</v>
          </cell>
        </row>
        <row r="1425">
          <cell r="E1425" t="str">
            <v/>
          </cell>
          <cell r="I1425" t="str">
            <v/>
          </cell>
          <cell r="J1425">
            <v>0</v>
          </cell>
          <cell r="K1425">
            <v>0</v>
          </cell>
          <cell r="M1425">
            <v>0</v>
          </cell>
          <cell r="O1425">
            <v>0</v>
          </cell>
        </row>
        <row r="1426">
          <cell r="E1426" t="str">
            <v/>
          </cell>
          <cell r="J1426">
            <v>0</v>
          </cell>
          <cell r="K1426">
            <v>0</v>
          </cell>
          <cell r="M1426">
            <v>0</v>
          </cell>
          <cell r="O1426">
            <v>0</v>
          </cell>
        </row>
        <row r="1427">
          <cell r="E1427" t="str">
            <v/>
          </cell>
          <cell r="J1427">
            <v>0</v>
          </cell>
          <cell r="K1427">
            <v>0</v>
          </cell>
          <cell r="M1427">
            <v>0</v>
          </cell>
          <cell r="O1427">
            <v>0</v>
          </cell>
        </row>
        <row r="1429">
          <cell r="E1429" t="str">
            <v>II</v>
          </cell>
          <cell r="G1429" t="str">
            <v>Tenaga</v>
          </cell>
        </row>
        <row r="1430">
          <cell r="E1430">
            <v>1</v>
          </cell>
          <cell r="G1430" t="str">
            <v>Mandor</v>
          </cell>
          <cell r="J1430" t="str">
            <v>OH</v>
          </cell>
          <cell r="K1430">
            <v>7.1400000000000005E-2</v>
          </cell>
          <cell r="M1430">
            <v>35000</v>
          </cell>
          <cell r="O1430">
            <v>2499</v>
          </cell>
        </row>
        <row r="1431">
          <cell r="E1431">
            <v>2</v>
          </cell>
          <cell r="G1431" t="str">
            <v>Pekerja</v>
          </cell>
          <cell r="J1431" t="str">
            <v>OH</v>
          </cell>
          <cell r="K1431">
            <v>0.28570000000000001</v>
          </cell>
          <cell r="M1431">
            <v>20000</v>
          </cell>
          <cell r="O1431">
            <v>5714</v>
          </cell>
        </row>
        <row r="1432">
          <cell r="E1432" t="str">
            <v/>
          </cell>
          <cell r="J1432">
            <v>0</v>
          </cell>
          <cell r="K1432">
            <v>0</v>
          </cell>
          <cell r="M1432">
            <v>0</v>
          </cell>
          <cell r="O1432">
            <v>0</v>
          </cell>
        </row>
        <row r="1433">
          <cell r="E1433" t="str">
            <v/>
          </cell>
          <cell r="J1433">
            <v>0</v>
          </cell>
          <cell r="K1433">
            <v>0</v>
          </cell>
          <cell r="M1433">
            <v>0</v>
          </cell>
          <cell r="O1433">
            <v>0</v>
          </cell>
        </row>
        <row r="1434">
          <cell r="E1434" t="str">
            <v/>
          </cell>
          <cell r="J1434">
            <v>0</v>
          </cell>
          <cell r="K1434">
            <v>0</v>
          </cell>
          <cell r="M1434">
            <v>0</v>
          </cell>
          <cell r="O1434">
            <v>0</v>
          </cell>
        </row>
        <row r="1437">
          <cell r="E1437" t="str">
            <v>III</v>
          </cell>
          <cell r="G1437" t="str">
            <v>Alat</v>
          </cell>
        </row>
        <row r="1438">
          <cell r="E1438">
            <v>1</v>
          </cell>
          <cell r="G1438" t="str">
            <v>Compactor.</v>
          </cell>
          <cell r="J1438" t="str">
            <v>jam</v>
          </cell>
          <cell r="K1438">
            <v>0.04</v>
          </cell>
          <cell r="M1438">
            <v>16785</v>
          </cell>
          <cell r="O1438">
            <v>671.4</v>
          </cell>
        </row>
        <row r="1439">
          <cell r="E1439" t="str">
            <v/>
          </cell>
          <cell r="J1439">
            <v>0</v>
          </cell>
          <cell r="K1439">
            <v>0</v>
          </cell>
          <cell r="M1439">
            <v>0</v>
          </cell>
          <cell r="O1439">
            <v>0</v>
          </cell>
        </row>
        <row r="1440">
          <cell r="E1440" t="str">
            <v/>
          </cell>
          <cell r="J1440">
            <v>0</v>
          </cell>
          <cell r="K1440">
            <v>0</v>
          </cell>
          <cell r="M1440">
            <v>0</v>
          </cell>
          <cell r="O1440">
            <v>0</v>
          </cell>
        </row>
        <row r="1441">
          <cell r="E1441" t="str">
            <v/>
          </cell>
          <cell r="J1441">
            <v>0</v>
          </cell>
          <cell r="K1441">
            <v>0</v>
          </cell>
          <cell r="M1441">
            <v>0</v>
          </cell>
          <cell r="O1441">
            <v>0</v>
          </cell>
        </row>
        <row r="1442">
          <cell r="E1442" t="str">
            <v/>
          </cell>
          <cell r="J1442">
            <v>0</v>
          </cell>
          <cell r="K1442">
            <v>0</v>
          </cell>
          <cell r="M1442">
            <v>0</v>
          </cell>
          <cell r="O1442">
            <v>0</v>
          </cell>
        </row>
        <row r="1444">
          <cell r="E1444" t="str">
            <v>Sub Total</v>
          </cell>
          <cell r="O1444">
            <v>8884.4</v>
          </cell>
        </row>
        <row r="1445">
          <cell r="E1445" t="str">
            <v>Biaya Tidak Langsung dan Laba</v>
          </cell>
          <cell r="J1445">
            <v>0.1</v>
          </cell>
          <cell r="O1445">
            <v>888.44</v>
          </cell>
        </row>
        <row r="1446">
          <cell r="E1446" t="str">
            <v>Jumlah Harga</v>
          </cell>
          <cell r="O1446">
            <v>9772.84</v>
          </cell>
        </row>
        <row r="1447">
          <cell r="D1447">
            <v>52005</v>
          </cell>
          <cell r="E1447" t="str">
            <v>Harga Satuan Pekerjaan</v>
          </cell>
          <cell r="J1447" t="str">
            <v>m3</v>
          </cell>
          <cell r="K1447" t="str">
            <v/>
          </cell>
          <cell r="O1447">
            <v>9772.84</v>
          </cell>
        </row>
        <row r="1454">
          <cell r="E1454" t="str">
            <v>Analisa Harga Satuan (Breakdown of Unit Rate)</v>
          </cell>
        </row>
        <row r="1456">
          <cell r="E1456" t="str">
            <v>Lokasi</v>
          </cell>
          <cell r="I1456" t="str">
            <v>:</v>
          </cell>
          <cell r="J1456" t="str">
            <v>Proyek PLB, Paket LCB-6 Lot-4</v>
          </cell>
        </row>
        <row r="1457">
          <cell r="D1457">
            <v>53000</v>
          </cell>
          <cell r="E1457" t="str">
            <v>No. Item</v>
          </cell>
          <cell r="I1457" t="str">
            <v>:</v>
          </cell>
          <cell r="J1457" t="str">
            <v>6-1-4</v>
          </cell>
        </row>
        <row r="1458">
          <cell r="D1458">
            <v>53000</v>
          </cell>
          <cell r="E1458" t="str">
            <v>Item Pekerjaan</v>
          </cell>
          <cell r="I1458" t="str">
            <v>:</v>
          </cell>
          <cell r="J1458" t="str">
            <v>Timbunan dgn Alat Berat tipe A (kepadatan 95%) tanpa dump truck L &lt; 50 m</v>
          </cell>
        </row>
        <row r="1460">
          <cell r="D1460">
            <v>53000</v>
          </cell>
          <cell r="E1460" t="str">
            <v>Uraian Tugas</v>
          </cell>
          <cell r="I1460" t="str">
            <v>:</v>
          </cell>
          <cell r="J1460" t="str">
            <v>motong dan membentuk sawah, menebar dan memadatkan timbunan</v>
          </cell>
        </row>
        <row r="1462">
          <cell r="D1462">
            <v>53000</v>
          </cell>
          <cell r="E1462" t="str">
            <v>Kapasitas Produksi</v>
          </cell>
          <cell r="I1462" t="str">
            <v>:</v>
          </cell>
          <cell r="J1462">
            <v>100</v>
          </cell>
          <cell r="K1462" t="str">
            <v>m3</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row>
        <row r="1465">
          <cell r="L1465" t="str">
            <v>(Rp.)</v>
          </cell>
          <cell r="N1465" t="str">
            <v>(Rp.)</v>
          </cell>
        </row>
        <row r="1466">
          <cell r="E1466" t="str">
            <v>I</v>
          </cell>
          <cell r="G1466" t="str">
            <v>Bahan</v>
          </cell>
        </row>
        <row r="1467">
          <cell r="E1467">
            <v>1</v>
          </cell>
          <cell r="G1467" t="str">
            <v>Tanah Biasa</v>
          </cell>
          <cell r="J1467" t="str">
            <v>m3</v>
          </cell>
          <cell r="K1467">
            <v>120</v>
          </cell>
          <cell r="M1467">
            <v>2500</v>
          </cell>
          <cell r="O1467">
            <v>300000</v>
          </cell>
        </row>
        <row r="1468">
          <cell r="E1468" t="str">
            <v/>
          </cell>
          <cell r="J1468">
            <v>0</v>
          </cell>
          <cell r="K1468">
            <v>0</v>
          </cell>
          <cell r="M1468">
            <v>0</v>
          </cell>
          <cell r="O1468">
            <v>0</v>
          </cell>
        </row>
        <row r="1469">
          <cell r="E1469" t="str">
            <v/>
          </cell>
          <cell r="I1469" t="str">
            <v/>
          </cell>
          <cell r="J1469">
            <v>0</v>
          </cell>
          <cell r="K1469">
            <v>0</v>
          </cell>
          <cell r="M1469">
            <v>0</v>
          </cell>
          <cell r="O1469">
            <v>0</v>
          </cell>
        </row>
        <row r="1470">
          <cell r="E1470" t="str">
            <v/>
          </cell>
          <cell r="J1470">
            <v>0</v>
          </cell>
          <cell r="K1470">
            <v>0</v>
          </cell>
          <cell r="M1470">
            <v>0</v>
          </cell>
          <cell r="O1470">
            <v>0</v>
          </cell>
        </row>
        <row r="1471">
          <cell r="E1471" t="str">
            <v/>
          </cell>
          <cell r="J1471">
            <v>0</v>
          </cell>
          <cell r="K1471">
            <v>0</v>
          </cell>
          <cell r="M1471">
            <v>0</v>
          </cell>
          <cell r="O1471">
            <v>0</v>
          </cell>
        </row>
        <row r="1473">
          <cell r="E1473" t="str">
            <v>II</v>
          </cell>
          <cell r="G1473" t="str">
            <v>Tenaga</v>
          </cell>
        </row>
        <row r="1474">
          <cell r="E1474">
            <v>1</v>
          </cell>
          <cell r="G1474" t="str">
            <v>Mandor</v>
          </cell>
          <cell r="J1474" t="str">
            <v>OH</v>
          </cell>
          <cell r="K1474">
            <v>1.4E-3</v>
          </cell>
          <cell r="M1474">
            <v>35000</v>
          </cell>
          <cell r="O1474">
            <v>49</v>
          </cell>
        </row>
        <row r="1475">
          <cell r="E1475" t="str">
            <v/>
          </cell>
          <cell r="J1475">
            <v>0</v>
          </cell>
          <cell r="K1475">
            <v>0</v>
          </cell>
          <cell r="M1475">
            <v>0</v>
          </cell>
          <cell r="O1475">
            <v>0</v>
          </cell>
        </row>
        <row r="1476">
          <cell r="E1476" t="str">
            <v/>
          </cell>
          <cell r="J1476">
            <v>0</v>
          </cell>
          <cell r="K1476">
            <v>0</v>
          </cell>
          <cell r="M1476">
            <v>0</v>
          </cell>
          <cell r="O1476">
            <v>0</v>
          </cell>
        </row>
        <row r="1477">
          <cell r="E1477" t="str">
            <v/>
          </cell>
          <cell r="J1477">
            <v>0</v>
          </cell>
          <cell r="K1477">
            <v>0</v>
          </cell>
          <cell r="M1477">
            <v>0</v>
          </cell>
          <cell r="O1477">
            <v>0</v>
          </cell>
        </row>
        <row r="1478">
          <cell r="E1478" t="str">
            <v/>
          </cell>
          <cell r="J1478">
            <v>0</v>
          </cell>
          <cell r="K1478">
            <v>0</v>
          </cell>
          <cell r="M1478">
            <v>0</v>
          </cell>
          <cell r="O1478">
            <v>0</v>
          </cell>
        </row>
        <row r="1481">
          <cell r="E1481" t="str">
            <v>III</v>
          </cell>
          <cell r="G1481" t="str">
            <v>Alat</v>
          </cell>
        </row>
        <row r="1482">
          <cell r="E1482">
            <v>1</v>
          </cell>
          <cell r="G1482" t="str">
            <v>Bulldozer D65</v>
          </cell>
          <cell r="H1482" t="str">
            <v>(collect)</v>
          </cell>
          <cell r="J1482" t="str">
            <v>jam</v>
          </cell>
          <cell r="K1482">
            <v>0.9839</v>
          </cell>
          <cell r="M1482">
            <v>335455</v>
          </cell>
          <cell r="O1482">
            <v>330054.17</v>
          </cell>
        </row>
        <row r="1483">
          <cell r="E1483">
            <v>2</v>
          </cell>
          <cell r="G1483" t="str">
            <v>Vibratory Roller, 10 ton</v>
          </cell>
          <cell r="J1483" t="str">
            <v>jam</v>
          </cell>
          <cell r="K1483">
            <v>1.2182999999999999</v>
          </cell>
          <cell r="M1483">
            <v>223545</v>
          </cell>
          <cell r="O1483">
            <v>272344.87</v>
          </cell>
        </row>
        <row r="1484">
          <cell r="E1484">
            <v>3</v>
          </cell>
          <cell r="G1484" t="str">
            <v>Bulldozer D65</v>
          </cell>
          <cell r="H1484" t="str">
            <v>(spread)</v>
          </cell>
          <cell r="J1484" t="str">
            <v>jam</v>
          </cell>
          <cell r="K1484">
            <v>0.9839</v>
          </cell>
          <cell r="M1484">
            <v>335455</v>
          </cell>
          <cell r="O1484">
            <v>330054.17</v>
          </cell>
        </row>
        <row r="1485">
          <cell r="E1485" t="str">
            <v/>
          </cell>
          <cell r="J1485">
            <v>0</v>
          </cell>
          <cell r="K1485">
            <v>0</v>
          </cell>
          <cell r="M1485">
            <v>0</v>
          </cell>
          <cell r="O1485">
            <v>0</v>
          </cell>
        </row>
        <row r="1486">
          <cell r="E1486" t="str">
            <v/>
          </cell>
          <cell r="J1486">
            <v>0</v>
          </cell>
          <cell r="K1486">
            <v>0</v>
          </cell>
          <cell r="M1486">
            <v>0</v>
          </cell>
          <cell r="O1486">
            <v>0</v>
          </cell>
        </row>
        <row r="1488">
          <cell r="E1488" t="str">
            <v>Sub Total</v>
          </cell>
          <cell r="O1488">
            <v>1232502.21</v>
          </cell>
        </row>
        <row r="1489">
          <cell r="E1489" t="str">
            <v>Biaya Tidak Langsung dan Laba</v>
          </cell>
          <cell r="J1489">
            <v>0.1</v>
          </cell>
          <cell r="O1489">
            <v>123250.22</v>
          </cell>
        </row>
        <row r="1490">
          <cell r="E1490" t="str">
            <v>Jumlah Harga</v>
          </cell>
          <cell r="O1490">
            <v>1355752.43</v>
          </cell>
        </row>
        <row r="1491">
          <cell r="D1491">
            <v>53005</v>
          </cell>
          <cell r="E1491" t="str">
            <v>Harga Satuan Pekerjaan</v>
          </cell>
          <cell r="J1491" t="str">
            <v>m3</v>
          </cell>
          <cell r="K1491" t="str">
            <v/>
          </cell>
          <cell r="O1491">
            <v>13557.524299999999</v>
          </cell>
        </row>
        <row r="1498">
          <cell r="E1498" t="str">
            <v>Analisa Harga Satuan (Breakdown of Unit Rate)</v>
          </cell>
        </row>
        <row r="1500">
          <cell r="E1500" t="str">
            <v>Lokasi</v>
          </cell>
          <cell r="I1500" t="str">
            <v>:</v>
          </cell>
          <cell r="J1500" t="str">
            <v>Proyek PLB, Paket LCB-6 Lot-4</v>
          </cell>
        </row>
        <row r="1501">
          <cell r="D1501">
            <v>54000</v>
          </cell>
          <cell r="E1501" t="str">
            <v>No. Item</v>
          </cell>
          <cell r="I1501" t="str">
            <v>:</v>
          </cell>
          <cell r="J1501" t="str">
            <v>6-1-5a</v>
          </cell>
        </row>
        <row r="1502">
          <cell r="D1502">
            <v>54000</v>
          </cell>
          <cell r="E1502" t="str">
            <v>Item Pekerjaan</v>
          </cell>
          <cell r="I1502" t="str">
            <v>:</v>
          </cell>
          <cell r="J1502" t="str">
            <v>Timbunan dgn Alat Berat tipe A (95%) dalam areal proyek (material Bekas galian) 50 &lt; L &lt; 500 m</v>
          </cell>
        </row>
        <row r="1504">
          <cell r="D1504">
            <v>54000</v>
          </cell>
          <cell r="E1504" t="str">
            <v>Uraian Tugas</v>
          </cell>
          <cell r="I1504" t="str">
            <v>:</v>
          </cell>
          <cell r="J1504" t="str">
            <v>mengambil dari lokasi proyek, membawa (transport), menebar dan memadatkan timbunan</v>
          </cell>
        </row>
        <row r="1506">
          <cell r="D1506">
            <v>54000</v>
          </cell>
          <cell r="E1506" t="str">
            <v>Kapasitas Produksi</v>
          </cell>
          <cell r="I1506" t="str">
            <v>:</v>
          </cell>
          <cell r="J1506">
            <v>100</v>
          </cell>
          <cell r="K1506" t="str">
            <v>m3</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row>
        <row r="1509">
          <cell r="L1509" t="str">
            <v>(Rp.)</v>
          </cell>
          <cell r="N1509" t="str">
            <v>(Rp.)</v>
          </cell>
        </row>
        <row r="1510">
          <cell r="E1510" t="str">
            <v>I</v>
          </cell>
          <cell r="G1510" t="str">
            <v>Bahan</v>
          </cell>
        </row>
        <row r="1511">
          <cell r="E1511">
            <v>1</v>
          </cell>
          <cell r="G1511" t="str">
            <v>Tanah Biasa</v>
          </cell>
          <cell r="J1511" t="str">
            <v>m3</v>
          </cell>
          <cell r="K1511">
            <v>120</v>
          </cell>
          <cell r="M1511">
            <v>2500</v>
          </cell>
          <cell r="O1511">
            <v>300000</v>
          </cell>
        </row>
        <row r="1512">
          <cell r="E1512" t="str">
            <v/>
          </cell>
          <cell r="J1512">
            <v>0</v>
          </cell>
          <cell r="K1512">
            <v>0</v>
          </cell>
          <cell r="M1512">
            <v>0</v>
          </cell>
          <cell r="O1512">
            <v>0</v>
          </cell>
        </row>
        <row r="1513">
          <cell r="E1513" t="str">
            <v/>
          </cell>
          <cell r="I1513" t="str">
            <v/>
          </cell>
          <cell r="J1513">
            <v>0</v>
          </cell>
          <cell r="K1513">
            <v>0</v>
          </cell>
          <cell r="M1513">
            <v>0</v>
          </cell>
          <cell r="O1513">
            <v>0</v>
          </cell>
        </row>
        <row r="1514">
          <cell r="E1514" t="str">
            <v/>
          </cell>
          <cell r="J1514">
            <v>0</v>
          </cell>
          <cell r="K1514">
            <v>0</v>
          </cell>
          <cell r="M1514">
            <v>0</v>
          </cell>
          <cell r="O1514">
            <v>0</v>
          </cell>
        </row>
        <row r="1515">
          <cell r="E1515" t="str">
            <v/>
          </cell>
          <cell r="J1515">
            <v>0</v>
          </cell>
          <cell r="K1515">
            <v>0</v>
          </cell>
          <cell r="M1515">
            <v>0</v>
          </cell>
          <cell r="O1515">
            <v>0</v>
          </cell>
        </row>
        <row r="1517">
          <cell r="E1517" t="str">
            <v>II</v>
          </cell>
          <cell r="G1517" t="str">
            <v>Tenaga</v>
          </cell>
        </row>
        <row r="1518">
          <cell r="E1518">
            <v>1</v>
          </cell>
          <cell r="G1518" t="str">
            <v>Mandor</v>
          </cell>
          <cell r="J1518" t="str">
            <v>OH</v>
          </cell>
          <cell r="K1518">
            <v>2.2000000000000001E-3</v>
          </cell>
          <cell r="M1518">
            <v>35000</v>
          </cell>
          <cell r="O1518">
            <v>77</v>
          </cell>
        </row>
        <row r="1519">
          <cell r="E1519" t="str">
            <v/>
          </cell>
          <cell r="J1519">
            <v>0</v>
          </cell>
          <cell r="K1519">
            <v>0</v>
          </cell>
          <cell r="M1519">
            <v>0</v>
          </cell>
          <cell r="O1519">
            <v>0</v>
          </cell>
        </row>
        <row r="1520">
          <cell r="E1520" t="str">
            <v/>
          </cell>
          <cell r="J1520">
            <v>0</v>
          </cell>
          <cell r="K1520">
            <v>0</v>
          </cell>
          <cell r="M1520">
            <v>0</v>
          </cell>
          <cell r="O1520">
            <v>0</v>
          </cell>
        </row>
        <row r="1521">
          <cell r="E1521" t="str">
            <v/>
          </cell>
          <cell r="J1521">
            <v>0</v>
          </cell>
          <cell r="K1521">
            <v>0</v>
          </cell>
          <cell r="M1521">
            <v>0</v>
          </cell>
          <cell r="O1521">
            <v>0</v>
          </cell>
        </row>
        <row r="1522">
          <cell r="E1522" t="str">
            <v/>
          </cell>
          <cell r="J1522">
            <v>0</v>
          </cell>
          <cell r="K1522">
            <v>0</v>
          </cell>
          <cell r="M1522">
            <v>0</v>
          </cell>
          <cell r="O1522">
            <v>0</v>
          </cell>
        </row>
        <row r="1525">
          <cell r="E1525" t="str">
            <v>III</v>
          </cell>
          <cell r="G1525" t="str">
            <v>Alat</v>
          </cell>
        </row>
        <row r="1526">
          <cell r="E1526">
            <v>1</v>
          </cell>
          <cell r="G1526" t="str">
            <v>Excavator, 0.7 m3</v>
          </cell>
          <cell r="H1526" t="str">
            <v>(loading)</v>
          </cell>
          <cell r="J1526" t="str">
            <v>jam</v>
          </cell>
          <cell r="K1526">
            <v>1.5421</v>
          </cell>
          <cell r="M1526">
            <v>239115</v>
          </cell>
          <cell r="O1526">
            <v>368739.24</v>
          </cell>
        </row>
        <row r="1527">
          <cell r="E1527">
            <v>2</v>
          </cell>
          <cell r="G1527" t="str">
            <v>Dump Truck 6 ton</v>
          </cell>
          <cell r="J1527" t="str">
            <v>jam</v>
          </cell>
          <cell r="K1527">
            <v>2.4211</v>
          </cell>
          <cell r="M1527">
            <v>75740</v>
          </cell>
          <cell r="O1527">
            <v>183374.11</v>
          </cell>
        </row>
        <row r="1528">
          <cell r="E1528">
            <v>3</v>
          </cell>
          <cell r="G1528" t="str">
            <v>Bulldozer D65</v>
          </cell>
          <cell r="H1528" t="str">
            <v>(spread)</v>
          </cell>
          <cell r="J1528" t="str">
            <v>jam</v>
          </cell>
          <cell r="K1528">
            <v>0.9839</v>
          </cell>
          <cell r="M1528">
            <v>335455</v>
          </cell>
          <cell r="O1528">
            <v>330054.17</v>
          </cell>
        </row>
        <row r="1529">
          <cell r="E1529">
            <v>4</v>
          </cell>
          <cell r="G1529" t="str">
            <v>Vibratory Roller 2.5 ton</v>
          </cell>
          <cell r="J1529" t="str">
            <v>jam</v>
          </cell>
          <cell r="K1529">
            <v>2.2844000000000002</v>
          </cell>
          <cell r="M1529">
            <v>102505</v>
          </cell>
          <cell r="O1529">
            <v>234162.42</v>
          </cell>
        </row>
        <row r="1530">
          <cell r="E1530" t="str">
            <v/>
          </cell>
          <cell r="J1530">
            <v>0</v>
          </cell>
          <cell r="K1530">
            <v>0</v>
          </cell>
          <cell r="M1530">
            <v>0</v>
          </cell>
          <cell r="O1530">
            <v>0</v>
          </cell>
        </row>
        <row r="1532">
          <cell r="E1532" t="str">
            <v>Sub Total</v>
          </cell>
          <cell r="O1532">
            <v>1416406.94</v>
          </cell>
        </row>
        <row r="1533">
          <cell r="E1533" t="str">
            <v>Biaya Tidak Langsung dan Laba</v>
          </cell>
          <cell r="J1533">
            <v>0.1</v>
          </cell>
          <cell r="O1533">
            <v>141640.69</v>
          </cell>
        </row>
        <row r="1534">
          <cell r="E1534" t="str">
            <v>Jumlah Harga</v>
          </cell>
          <cell r="O1534">
            <v>1558047.63</v>
          </cell>
        </row>
        <row r="1535">
          <cell r="D1535">
            <v>54005</v>
          </cell>
          <cell r="E1535" t="str">
            <v>Harga Satuan Pekerjaan</v>
          </cell>
          <cell r="J1535" t="str">
            <v>m3</v>
          </cell>
          <cell r="K1535" t="str">
            <v/>
          </cell>
          <cell r="O1535">
            <v>15580.476299999998</v>
          </cell>
        </row>
        <row r="1542">
          <cell r="E1542" t="str">
            <v>Analisa Harga Satuan (Breakdown of Unit Rate)</v>
          </cell>
        </row>
        <row r="1544">
          <cell r="E1544" t="str">
            <v>Lokasi</v>
          </cell>
          <cell r="I1544" t="str">
            <v>:</v>
          </cell>
          <cell r="J1544" t="str">
            <v>Proyek PLB, Paket LCB-6 Lot-4</v>
          </cell>
        </row>
        <row r="1545">
          <cell r="D1545">
            <v>55000</v>
          </cell>
          <cell r="E1545" t="str">
            <v>No. Item</v>
          </cell>
          <cell r="I1545" t="str">
            <v>:</v>
          </cell>
          <cell r="J1545" t="str">
            <v>6-1-5b</v>
          </cell>
        </row>
        <row r="1546">
          <cell r="D1546">
            <v>55000</v>
          </cell>
          <cell r="E1546" t="str">
            <v>Item Pekerjaan</v>
          </cell>
          <cell r="I1546" t="str">
            <v>:</v>
          </cell>
          <cell r="J1546" t="str">
            <v>Timbunan dgn Alat Berat tipe A (95%) dari galian sawah 50 &lt; L &lt; 500 m</v>
          </cell>
        </row>
        <row r="1548">
          <cell r="D1548">
            <v>55000</v>
          </cell>
          <cell r="E1548" t="str">
            <v>Uraian Tugas</v>
          </cell>
          <cell r="I1548" t="str">
            <v>:</v>
          </cell>
          <cell r="J1548" t="str">
            <v>Menggali, mengambil dari hasil Galian sawah, membawa, menebar dan memadatkan timbunan</v>
          </cell>
        </row>
        <row r="1550">
          <cell r="D1550">
            <v>55000</v>
          </cell>
          <cell r="E1550" t="str">
            <v>Kapasitas Produksi</v>
          </cell>
          <cell r="I1550" t="str">
            <v>:</v>
          </cell>
          <cell r="J1550">
            <v>100</v>
          </cell>
          <cell r="K1550" t="str">
            <v>m3</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row>
        <row r="1553">
          <cell r="L1553" t="str">
            <v>(Rp.)</v>
          </cell>
          <cell r="N1553" t="str">
            <v>(Rp.)</v>
          </cell>
        </row>
        <row r="1554">
          <cell r="E1554" t="str">
            <v>I</v>
          </cell>
          <cell r="G1554" t="str">
            <v>Bahan</v>
          </cell>
        </row>
        <row r="1555">
          <cell r="E1555">
            <v>1</v>
          </cell>
          <cell r="G1555" t="str">
            <v>Tanah Biasa</v>
          </cell>
          <cell r="J1555" t="str">
            <v>m3</v>
          </cell>
          <cell r="K1555">
            <v>120</v>
          </cell>
          <cell r="M1555">
            <v>2500</v>
          </cell>
          <cell r="O1555">
            <v>300000</v>
          </cell>
        </row>
        <row r="1556">
          <cell r="E1556" t="str">
            <v/>
          </cell>
          <cell r="J1556">
            <v>0</v>
          </cell>
          <cell r="K1556">
            <v>0</v>
          </cell>
          <cell r="M1556">
            <v>0</v>
          </cell>
          <cell r="O1556">
            <v>0</v>
          </cell>
        </row>
        <row r="1557">
          <cell r="E1557" t="str">
            <v/>
          </cell>
          <cell r="I1557" t="str">
            <v/>
          </cell>
          <cell r="J1557">
            <v>0</v>
          </cell>
          <cell r="K1557">
            <v>0</v>
          </cell>
          <cell r="M1557">
            <v>0</v>
          </cell>
          <cell r="O1557">
            <v>0</v>
          </cell>
        </row>
        <row r="1558">
          <cell r="E1558" t="str">
            <v/>
          </cell>
          <cell r="J1558">
            <v>0</v>
          </cell>
          <cell r="K1558">
            <v>0</v>
          </cell>
          <cell r="M1558">
            <v>0</v>
          </cell>
          <cell r="O1558">
            <v>0</v>
          </cell>
        </row>
        <row r="1559">
          <cell r="E1559" t="str">
            <v/>
          </cell>
          <cell r="J1559">
            <v>0</v>
          </cell>
          <cell r="K1559">
            <v>0</v>
          </cell>
          <cell r="M1559">
            <v>0</v>
          </cell>
          <cell r="O1559">
            <v>0</v>
          </cell>
        </row>
        <row r="1561">
          <cell r="E1561" t="str">
            <v>II</v>
          </cell>
          <cell r="G1561" t="str">
            <v>Tenaga</v>
          </cell>
        </row>
        <row r="1562">
          <cell r="E1562">
            <v>1</v>
          </cell>
          <cell r="G1562" t="str">
            <v>Mandor</v>
          </cell>
          <cell r="J1562" t="str">
            <v>OH</v>
          </cell>
          <cell r="K1562">
            <v>1.4E-3</v>
          </cell>
          <cell r="M1562">
            <v>35000</v>
          </cell>
          <cell r="O1562">
            <v>49</v>
          </cell>
        </row>
        <row r="1563">
          <cell r="E1563" t="str">
            <v/>
          </cell>
          <cell r="J1563">
            <v>0</v>
          </cell>
          <cell r="K1563">
            <v>0</v>
          </cell>
          <cell r="M1563">
            <v>0</v>
          </cell>
          <cell r="O1563">
            <v>0</v>
          </cell>
        </row>
        <row r="1564">
          <cell r="E1564" t="str">
            <v/>
          </cell>
          <cell r="J1564">
            <v>0</v>
          </cell>
          <cell r="K1564">
            <v>0</v>
          </cell>
          <cell r="M1564">
            <v>0</v>
          </cell>
          <cell r="O1564">
            <v>0</v>
          </cell>
        </row>
        <row r="1565">
          <cell r="E1565" t="str">
            <v/>
          </cell>
          <cell r="J1565">
            <v>0</v>
          </cell>
          <cell r="K1565">
            <v>0</v>
          </cell>
          <cell r="M1565">
            <v>0</v>
          </cell>
          <cell r="O1565">
            <v>0</v>
          </cell>
        </row>
        <row r="1566">
          <cell r="E1566" t="str">
            <v/>
          </cell>
          <cell r="J1566">
            <v>0</v>
          </cell>
          <cell r="K1566">
            <v>0</v>
          </cell>
          <cell r="M1566">
            <v>0</v>
          </cell>
          <cell r="O1566">
            <v>0</v>
          </cell>
        </row>
        <row r="1569">
          <cell r="E1569" t="str">
            <v>III</v>
          </cell>
          <cell r="G1569" t="str">
            <v>Alat</v>
          </cell>
        </row>
        <row r="1570">
          <cell r="E1570">
            <v>1</v>
          </cell>
          <cell r="G1570" t="str">
            <v>Bulldozer D65</v>
          </cell>
          <cell r="H1570" t="str">
            <v>(Cut)</v>
          </cell>
          <cell r="J1570" t="str">
            <v>jam</v>
          </cell>
          <cell r="K1570">
            <v>0.9839</v>
          </cell>
          <cell r="M1570">
            <v>335455</v>
          </cell>
          <cell r="O1570">
            <v>330054.17</v>
          </cell>
        </row>
        <row r="1571">
          <cell r="E1571">
            <v>2</v>
          </cell>
          <cell r="G1571" t="str">
            <v>Excavator, 0.7 m3</v>
          </cell>
          <cell r="H1571" t="str">
            <v>(loading)</v>
          </cell>
          <cell r="J1571" t="str">
            <v>jam</v>
          </cell>
          <cell r="K1571">
            <v>1.5421</v>
          </cell>
          <cell r="M1571">
            <v>239115</v>
          </cell>
          <cell r="O1571">
            <v>368739.24</v>
          </cell>
        </row>
        <row r="1572">
          <cell r="E1572">
            <v>3</v>
          </cell>
          <cell r="G1572" t="str">
            <v>Dump Truck 6 ton</v>
          </cell>
          <cell r="J1572" t="str">
            <v>jam</v>
          </cell>
          <cell r="K1572">
            <v>2.4211</v>
          </cell>
          <cell r="M1572">
            <v>75740</v>
          </cell>
          <cell r="O1572">
            <v>183374.11</v>
          </cell>
        </row>
        <row r="1573">
          <cell r="E1573">
            <v>4</v>
          </cell>
          <cell r="G1573" t="str">
            <v>Bulldozer D65</v>
          </cell>
          <cell r="H1573" t="str">
            <v>(spread)</v>
          </cell>
          <cell r="J1573" t="str">
            <v>jam</v>
          </cell>
          <cell r="K1573">
            <v>0.9839</v>
          </cell>
          <cell r="M1573">
            <v>335455</v>
          </cell>
          <cell r="O1573">
            <v>330054.17</v>
          </cell>
        </row>
        <row r="1574">
          <cell r="E1574">
            <v>5</v>
          </cell>
          <cell r="G1574" t="str">
            <v>Vibratory Roller, 10 ton</v>
          </cell>
          <cell r="J1574" t="str">
            <v>jam</v>
          </cell>
          <cell r="K1574">
            <v>1.0867</v>
          </cell>
          <cell r="M1574">
            <v>223545</v>
          </cell>
          <cell r="O1574">
            <v>242926.35</v>
          </cell>
        </row>
        <row r="1576">
          <cell r="E1576" t="str">
            <v>Sub Total</v>
          </cell>
          <cell r="O1576">
            <v>1755197.04</v>
          </cell>
        </row>
        <row r="1577">
          <cell r="E1577" t="str">
            <v>Biaya Tidak Langsung dan Laba</v>
          </cell>
          <cell r="J1577">
            <v>0.1</v>
          </cell>
          <cell r="O1577">
            <v>175519.7</v>
          </cell>
        </row>
        <row r="1578">
          <cell r="E1578" t="str">
            <v>Jumlah Harga</v>
          </cell>
          <cell r="O1578">
            <v>1930716.74</v>
          </cell>
        </row>
        <row r="1579">
          <cell r="D1579">
            <v>55005</v>
          </cell>
          <cell r="E1579" t="str">
            <v>Harga Satuan Pekerjaan</v>
          </cell>
          <cell r="J1579" t="str">
            <v>m3</v>
          </cell>
          <cell r="K1579" t="str">
            <v/>
          </cell>
          <cell r="O1579">
            <v>19307.167399999998</v>
          </cell>
        </row>
        <row r="1586">
          <cell r="E1586" t="str">
            <v>Analisa Harga Satuan (Breakdown of Unit Rate)</v>
          </cell>
        </row>
        <row r="1588">
          <cell r="E1588" t="str">
            <v>Lokasi</v>
          </cell>
          <cell r="I1588" t="str">
            <v>:</v>
          </cell>
          <cell r="J1588" t="str">
            <v>Proyek PLB, Paket LCB-6 Lot-4</v>
          </cell>
        </row>
        <row r="1589">
          <cell r="D1589">
            <v>56000</v>
          </cell>
          <cell r="E1589" t="str">
            <v>No. Item</v>
          </cell>
          <cell r="I1589" t="str">
            <v>:</v>
          </cell>
          <cell r="J1589" t="str">
            <v>6-1-6</v>
          </cell>
        </row>
        <row r="1590">
          <cell r="D1590">
            <v>56000</v>
          </cell>
          <cell r="E1590" t="str">
            <v>Item Pekerjaan</v>
          </cell>
          <cell r="I1590" t="str">
            <v>:</v>
          </cell>
          <cell r="J1590" t="str">
            <v>Timbunan dgn Alat Berat tipe A (kepadatan 95%) dari material didatangkan 500 m &lt;L</v>
          </cell>
        </row>
        <row r="1592">
          <cell r="D1592">
            <v>56000</v>
          </cell>
          <cell r="E1592" t="str">
            <v>Uraian Tugas</v>
          </cell>
          <cell r="I1592" t="str">
            <v>:</v>
          </cell>
          <cell r="J1592" t="str">
            <v>mengambil bahan pada areal pengambilan, membawa, membongkar menebar dan memadatkan timbunan</v>
          </cell>
        </row>
        <row r="1594">
          <cell r="D1594">
            <v>56000</v>
          </cell>
          <cell r="E1594" t="str">
            <v>Kapasitas Produksi</v>
          </cell>
          <cell r="I1594" t="str">
            <v>:</v>
          </cell>
          <cell r="J1594">
            <v>100</v>
          </cell>
          <cell r="K1594" t="str">
            <v>m3</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row>
        <row r="1597">
          <cell r="L1597" t="str">
            <v>(Rp.)</v>
          </cell>
          <cell r="N1597" t="str">
            <v>(Rp.)</v>
          </cell>
        </row>
        <row r="1598">
          <cell r="E1598" t="str">
            <v>I</v>
          </cell>
          <cell r="G1598" t="str">
            <v>Bahan</v>
          </cell>
        </row>
        <row r="1599">
          <cell r="E1599">
            <v>1</v>
          </cell>
          <cell r="G1599" t="str">
            <v>Tanah Biasa</v>
          </cell>
          <cell r="J1599" t="str">
            <v>m3</v>
          </cell>
          <cell r="K1599">
            <v>120</v>
          </cell>
          <cell r="M1599">
            <v>2500</v>
          </cell>
          <cell r="O1599">
            <v>300000</v>
          </cell>
        </row>
        <row r="1600">
          <cell r="E1600" t="str">
            <v/>
          </cell>
          <cell r="J1600">
            <v>0</v>
          </cell>
          <cell r="K1600">
            <v>0</v>
          </cell>
          <cell r="M1600">
            <v>0</v>
          </cell>
          <cell r="O1600">
            <v>0</v>
          </cell>
        </row>
        <row r="1601">
          <cell r="E1601" t="str">
            <v/>
          </cell>
          <cell r="I1601" t="str">
            <v/>
          </cell>
          <cell r="J1601">
            <v>0</v>
          </cell>
          <cell r="K1601">
            <v>0</v>
          </cell>
          <cell r="M1601">
            <v>0</v>
          </cell>
          <cell r="O1601">
            <v>0</v>
          </cell>
        </row>
        <row r="1602">
          <cell r="E1602" t="str">
            <v/>
          </cell>
          <cell r="J1602">
            <v>0</v>
          </cell>
          <cell r="K1602">
            <v>0</v>
          </cell>
          <cell r="M1602">
            <v>0</v>
          </cell>
          <cell r="O1602">
            <v>0</v>
          </cell>
        </row>
        <row r="1603">
          <cell r="E1603" t="str">
            <v/>
          </cell>
          <cell r="J1603">
            <v>0</v>
          </cell>
          <cell r="K1603">
            <v>0</v>
          </cell>
          <cell r="M1603">
            <v>0</v>
          </cell>
          <cell r="O1603">
            <v>0</v>
          </cell>
        </row>
        <row r="1605">
          <cell r="E1605" t="str">
            <v>II</v>
          </cell>
          <cell r="G1605" t="str">
            <v>Tenaga</v>
          </cell>
        </row>
        <row r="1606">
          <cell r="E1606">
            <v>1</v>
          </cell>
          <cell r="G1606" t="str">
            <v>Mandor</v>
          </cell>
          <cell r="J1606" t="str">
            <v>OH</v>
          </cell>
          <cell r="K1606">
            <v>2.2000000000000001E-3</v>
          </cell>
          <cell r="M1606">
            <v>35000</v>
          </cell>
          <cell r="O1606">
            <v>77</v>
          </cell>
        </row>
        <row r="1607">
          <cell r="E1607" t="str">
            <v/>
          </cell>
          <cell r="J1607">
            <v>0</v>
          </cell>
          <cell r="K1607">
            <v>0</v>
          </cell>
          <cell r="M1607">
            <v>0</v>
          </cell>
          <cell r="O1607">
            <v>0</v>
          </cell>
        </row>
        <row r="1608">
          <cell r="E1608" t="str">
            <v/>
          </cell>
          <cell r="J1608">
            <v>0</v>
          </cell>
          <cell r="K1608">
            <v>0</v>
          </cell>
          <cell r="M1608">
            <v>0</v>
          </cell>
          <cell r="O1608">
            <v>0</v>
          </cell>
        </row>
        <row r="1609">
          <cell r="E1609" t="str">
            <v/>
          </cell>
          <cell r="J1609">
            <v>0</v>
          </cell>
          <cell r="K1609">
            <v>0</v>
          </cell>
          <cell r="M1609">
            <v>0</v>
          </cell>
          <cell r="O1609">
            <v>0</v>
          </cell>
        </row>
        <row r="1610">
          <cell r="E1610" t="str">
            <v/>
          </cell>
          <cell r="J1610">
            <v>0</v>
          </cell>
          <cell r="K1610">
            <v>0</v>
          </cell>
          <cell r="M1610">
            <v>0</v>
          </cell>
          <cell r="O1610">
            <v>0</v>
          </cell>
        </row>
        <row r="1613">
          <cell r="E1613" t="str">
            <v>III</v>
          </cell>
          <cell r="G1613" t="str">
            <v>Alat</v>
          </cell>
        </row>
        <row r="1614">
          <cell r="E1614">
            <v>1</v>
          </cell>
          <cell r="G1614" t="str">
            <v>Excavator, 0.7 m3</v>
          </cell>
          <cell r="H1614" t="str">
            <v>(Loading)</v>
          </cell>
          <cell r="J1614" t="str">
            <v>jam</v>
          </cell>
          <cell r="K1614">
            <v>1.5421</v>
          </cell>
          <cell r="M1614">
            <v>239115</v>
          </cell>
          <cell r="O1614">
            <v>368739.24</v>
          </cell>
        </row>
        <row r="1615">
          <cell r="E1615">
            <v>2</v>
          </cell>
          <cell r="G1615" t="str">
            <v>Dump Truck 6 ton</v>
          </cell>
          <cell r="J1615" t="str">
            <v>jam</v>
          </cell>
          <cell r="K1615">
            <v>2.9138999999999999</v>
          </cell>
          <cell r="M1615">
            <v>75740</v>
          </cell>
          <cell r="O1615">
            <v>220698.78</v>
          </cell>
        </row>
        <row r="1616">
          <cell r="E1616">
            <v>3</v>
          </cell>
          <cell r="G1616" t="str">
            <v>Bulldozer D65</v>
          </cell>
          <cell r="H1616" t="str">
            <v>(Spread)</v>
          </cell>
          <cell r="J1616" t="str">
            <v>jam</v>
          </cell>
          <cell r="K1616">
            <v>0.9839</v>
          </cell>
          <cell r="M1616">
            <v>335455</v>
          </cell>
          <cell r="O1616">
            <v>330054.17</v>
          </cell>
        </row>
        <row r="1617">
          <cell r="E1617">
            <v>4</v>
          </cell>
          <cell r="G1617" t="str">
            <v>Vibratory Roller, 10 ton</v>
          </cell>
          <cell r="J1617" t="str">
            <v>jam</v>
          </cell>
          <cell r="K1617">
            <v>1.2182999999999999</v>
          </cell>
          <cell r="M1617">
            <v>223545</v>
          </cell>
          <cell r="O1617">
            <v>272344.87</v>
          </cell>
        </row>
        <row r="1618">
          <cell r="E1618">
            <v>5</v>
          </cell>
          <cell r="G1618" t="str">
            <v>Bulldozer D65</v>
          </cell>
          <cell r="H1618" t="str">
            <v>(Borrow)</v>
          </cell>
          <cell r="J1618" t="str">
            <v>jam</v>
          </cell>
          <cell r="K1618">
            <v>0.9839</v>
          </cell>
          <cell r="M1618">
            <v>335455</v>
          </cell>
          <cell r="O1618">
            <v>330054.17</v>
          </cell>
        </row>
        <row r="1620">
          <cell r="E1620" t="str">
            <v>Sub Total</v>
          </cell>
          <cell r="O1620">
            <v>1821968.23</v>
          </cell>
        </row>
        <row r="1621">
          <cell r="E1621" t="str">
            <v>Biaya Tidak Langsung dan Laba</v>
          </cell>
          <cell r="J1621">
            <v>0.1</v>
          </cell>
          <cell r="O1621">
            <v>182196.82</v>
          </cell>
        </row>
        <row r="1622">
          <cell r="E1622" t="str">
            <v>Jumlah Harga</v>
          </cell>
          <cell r="O1622">
            <v>2004165.05</v>
          </cell>
        </row>
        <row r="1623">
          <cell r="D1623">
            <v>56005</v>
          </cell>
          <cell r="E1623" t="str">
            <v>Harga Satuan Pekerjaan</v>
          </cell>
          <cell r="J1623" t="str">
            <v>m3</v>
          </cell>
          <cell r="K1623" t="str">
            <v/>
          </cell>
          <cell r="O1623">
            <v>20041.6505</v>
          </cell>
        </row>
        <row r="1630">
          <cell r="E1630" t="str">
            <v>Analisa Harga Satuan (Breakdown of Unit Rate)</v>
          </cell>
        </row>
        <row r="1632">
          <cell r="E1632" t="str">
            <v>Lokasi</v>
          </cell>
          <cell r="I1632" t="str">
            <v>:</v>
          </cell>
          <cell r="J1632" t="str">
            <v>Proyek PLB, Paket LCB-6 Lot-4</v>
          </cell>
        </row>
        <row r="1633">
          <cell r="D1633">
            <v>57000</v>
          </cell>
          <cell r="E1633" t="str">
            <v>No. Item</v>
          </cell>
          <cell r="I1633" t="str">
            <v>:</v>
          </cell>
          <cell r="J1633" t="str">
            <v>6-1-7</v>
          </cell>
        </row>
        <row r="1634">
          <cell r="D1634">
            <v>57000</v>
          </cell>
          <cell r="E1634" t="str">
            <v>Item Pekerjaan</v>
          </cell>
          <cell r="I1634" t="str">
            <v>:</v>
          </cell>
          <cell r="J1634" t="str">
            <v>Timbunan dgn tenaga manusia (manual) tipe B (kepadatan 90%) tanpa dump truck L&lt; 50 m</v>
          </cell>
        </row>
        <row r="1636">
          <cell r="D1636">
            <v>57000</v>
          </cell>
          <cell r="E1636" t="str">
            <v>Uraian Tugas</v>
          </cell>
          <cell r="I1636" t="str">
            <v>:</v>
          </cell>
          <cell r="J1636" t="str">
            <v>mengumpulkan tanah (Material) dekat lokasi dengan bulldozer, menebar dan memadatkan dengan tenaga</v>
          </cell>
        </row>
        <row r="1638">
          <cell r="D1638">
            <v>57000</v>
          </cell>
          <cell r="E1638" t="str">
            <v>Kapasitas Produksi</v>
          </cell>
          <cell r="I1638" t="str">
            <v>:</v>
          </cell>
          <cell r="J1638">
            <v>10</v>
          </cell>
          <cell r="K1638" t="str">
            <v>m3</v>
          </cell>
          <cell r="L1638">
            <v>0</v>
          </cell>
        </row>
        <row r="1639">
          <cell r="L1639" t="str">
            <v>Harga</v>
          </cell>
          <cell r="N1639" t="str">
            <v>Jumlah</v>
          </cell>
        </row>
        <row r="1640">
          <cell r="E1640" t="str">
            <v>No.</v>
          </cell>
          <cell r="F1640" t="str">
            <v>U r a i a n</v>
          </cell>
          <cell r="J1640" t="str">
            <v>Satuan</v>
          </cell>
          <cell r="K1640" t="str">
            <v>Q'ty</v>
          </cell>
          <cell r="L1640" t="str">
            <v>Satuan</v>
          </cell>
          <cell r="N1640" t="str">
            <v>Harga</v>
          </cell>
        </row>
        <row r="1641">
          <cell r="L1641" t="str">
            <v>(Rp.)</v>
          </cell>
          <cell r="N1641" t="str">
            <v>(Rp.)</v>
          </cell>
        </row>
        <row r="1642">
          <cell r="E1642" t="str">
            <v>I</v>
          </cell>
          <cell r="G1642" t="str">
            <v>Bahan</v>
          </cell>
        </row>
        <row r="1643">
          <cell r="E1643">
            <v>1</v>
          </cell>
          <cell r="G1643" t="str">
            <v>Tanah Biasa</v>
          </cell>
          <cell r="J1643" t="str">
            <v>m3</v>
          </cell>
          <cell r="K1643">
            <v>12</v>
          </cell>
          <cell r="M1643">
            <v>2500</v>
          </cell>
          <cell r="O1643">
            <v>30000</v>
          </cell>
        </row>
        <row r="1644">
          <cell r="E1644" t="str">
            <v/>
          </cell>
          <cell r="J1644">
            <v>0</v>
          </cell>
          <cell r="K1644">
            <v>0</v>
          </cell>
          <cell r="M1644">
            <v>0</v>
          </cell>
          <cell r="O1644">
            <v>0</v>
          </cell>
        </row>
        <row r="1645">
          <cell r="E1645" t="str">
            <v/>
          </cell>
          <cell r="I1645" t="str">
            <v/>
          </cell>
          <cell r="J1645">
            <v>0</v>
          </cell>
          <cell r="K1645">
            <v>0</v>
          </cell>
          <cell r="M1645">
            <v>0</v>
          </cell>
          <cell r="O1645">
            <v>0</v>
          </cell>
        </row>
        <row r="1646">
          <cell r="E1646" t="str">
            <v/>
          </cell>
          <cell r="J1646">
            <v>0</v>
          </cell>
          <cell r="K1646">
            <v>0</v>
          </cell>
          <cell r="M1646">
            <v>0</v>
          </cell>
          <cell r="O1646">
            <v>0</v>
          </cell>
        </row>
        <row r="1647">
          <cell r="E1647" t="str">
            <v/>
          </cell>
          <cell r="J1647">
            <v>0</v>
          </cell>
          <cell r="K1647">
            <v>0</v>
          </cell>
          <cell r="M1647">
            <v>0</v>
          </cell>
          <cell r="O1647">
            <v>0</v>
          </cell>
        </row>
        <row r="1649">
          <cell r="E1649" t="str">
            <v>II</v>
          </cell>
          <cell r="G1649" t="str">
            <v>Tenaga</v>
          </cell>
        </row>
        <row r="1650">
          <cell r="E1650">
            <v>1</v>
          </cell>
          <cell r="G1650" t="str">
            <v>Mandor</v>
          </cell>
          <cell r="J1650" t="str">
            <v>OH</v>
          </cell>
          <cell r="K1650">
            <v>1.4E-3</v>
          </cell>
          <cell r="M1650">
            <v>35000</v>
          </cell>
          <cell r="O1650">
            <v>49</v>
          </cell>
        </row>
        <row r="1651">
          <cell r="E1651">
            <v>2</v>
          </cell>
          <cell r="G1651" t="str">
            <v>Pekerja</v>
          </cell>
          <cell r="H1651" t="str">
            <v>(penghampar)</v>
          </cell>
          <cell r="J1651" t="str">
            <v>OH</v>
          </cell>
          <cell r="K1651">
            <v>5.5999999999999999E-3</v>
          </cell>
          <cell r="M1651">
            <v>20000</v>
          </cell>
          <cell r="O1651">
            <v>112</v>
          </cell>
        </row>
        <row r="1652">
          <cell r="E1652" t="str">
            <v/>
          </cell>
          <cell r="J1652">
            <v>0</v>
          </cell>
          <cell r="K1652">
            <v>0</v>
          </cell>
          <cell r="M1652">
            <v>0</v>
          </cell>
          <cell r="O1652">
            <v>0</v>
          </cell>
        </row>
        <row r="1653">
          <cell r="E1653" t="str">
            <v/>
          </cell>
          <cell r="J1653">
            <v>0</v>
          </cell>
          <cell r="K1653">
            <v>0</v>
          </cell>
          <cell r="M1653">
            <v>0</v>
          </cell>
          <cell r="O1653">
            <v>0</v>
          </cell>
        </row>
        <row r="1654">
          <cell r="E1654" t="str">
            <v/>
          </cell>
          <cell r="J1654">
            <v>0</v>
          </cell>
          <cell r="K1654">
            <v>0</v>
          </cell>
          <cell r="M1654">
            <v>0</v>
          </cell>
          <cell r="O1654">
            <v>0</v>
          </cell>
        </row>
        <row r="1657">
          <cell r="E1657" t="str">
            <v>III</v>
          </cell>
          <cell r="G1657" t="str">
            <v>Alat</v>
          </cell>
        </row>
        <row r="1658">
          <cell r="E1658">
            <v>1</v>
          </cell>
          <cell r="G1658" t="str">
            <v>Bulldozer D65</v>
          </cell>
          <cell r="H1658" t="str">
            <v>(collection)</v>
          </cell>
          <cell r="J1658" t="str">
            <v>jam</v>
          </cell>
          <cell r="K1658">
            <v>9.8299999999999998E-2</v>
          </cell>
          <cell r="M1658">
            <v>335455</v>
          </cell>
          <cell r="O1658">
            <v>32975.22</v>
          </cell>
        </row>
        <row r="1659">
          <cell r="E1659">
            <v>2</v>
          </cell>
          <cell r="G1659" t="str">
            <v>Vibratory Roller 2.5 ton</v>
          </cell>
          <cell r="J1659" t="str">
            <v>jam</v>
          </cell>
          <cell r="K1659">
            <v>0.22839999999999999</v>
          </cell>
          <cell r="M1659">
            <v>102505</v>
          </cell>
          <cell r="O1659">
            <v>23412.14</v>
          </cell>
        </row>
        <row r="1660">
          <cell r="E1660" t="str">
            <v/>
          </cell>
          <cell r="J1660">
            <v>0</v>
          </cell>
          <cell r="K1660">
            <v>0</v>
          </cell>
          <cell r="M1660">
            <v>0</v>
          </cell>
          <cell r="O1660">
            <v>0</v>
          </cell>
        </row>
        <row r="1661">
          <cell r="E1661" t="str">
            <v/>
          </cell>
          <cell r="J1661">
            <v>0</v>
          </cell>
          <cell r="K1661">
            <v>0</v>
          </cell>
          <cell r="M1661">
            <v>0</v>
          </cell>
          <cell r="O1661">
            <v>0</v>
          </cell>
        </row>
        <row r="1662">
          <cell r="E1662" t="str">
            <v/>
          </cell>
          <cell r="J1662">
            <v>0</v>
          </cell>
          <cell r="K1662">
            <v>0</v>
          </cell>
          <cell r="M1662">
            <v>0</v>
          </cell>
          <cell r="O1662">
            <v>0</v>
          </cell>
        </row>
        <row r="1664">
          <cell r="E1664" t="str">
            <v>Sub Total</v>
          </cell>
          <cell r="O1664">
            <v>86548.36</v>
          </cell>
        </row>
        <row r="1665">
          <cell r="E1665" t="str">
            <v>Biaya Tidak Langsung dan Laba</v>
          </cell>
          <cell r="J1665">
            <v>0.1</v>
          </cell>
          <cell r="O1665">
            <v>8654.83</v>
          </cell>
        </row>
        <row r="1666">
          <cell r="E1666" t="str">
            <v>Jumlah Harga</v>
          </cell>
          <cell r="O1666">
            <v>95203.19</v>
          </cell>
        </row>
        <row r="1667">
          <cell r="D1667">
            <v>57005</v>
          </cell>
          <cell r="E1667" t="str">
            <v>Harga Satuan Pekerjaan</v>
          </cell>
          <cell r="J1667" t="str">
            <v>m3</v>
          </cell>
          <cell r="K1667" t="str">
            <v/>
          </cell>
          <cell r="O1667">
            <v>9520.3189999999995</v>
          </cell>
        </row>
        <row r="1674">
          <cell r="E1674" t="str">
            <v>Analisa Harga Satuan (Breakdown of Unit Rate)</v>
          </cell>
        </row>
        <row r="1676">
          <cell r="E1676" t="str">
            <v>Lokasi</v>
          </cell>
          <cell r="I1676" t="str">
            <v>:</v>
          </cell>
          <cell r="J1676" t="str">
            <v>Proyek PLB, Paket LCB-6 Lot-4</v>
          </cell>
        </row>
        <row r="1677">
          <cell r="D1677">
            <v>58000</v>
          </cell>
          <cell r="E1677" t="str">
            <v>No. Item</v>
          </cell>
          <cell r="I1677" t="str">
            <v>:</v>
          </cell>
          <cell r="J1677" t="str">
            <v>6-1-8a</v>
          </cell>
        </row>
        <row r="1678">
          <cell r="D1678">
            <v>58000</v>
          </cell>
          <cell r="E1678" t="str">
            <v>Item Pekerjaan</v>
          </cell>
          <cell r="I1678" t="str">
            <v>:</v>
          </cell>
          <cell r="J1678" t="str">
            <v>Timbunan dgn tenaga manusia (manual) tipe B (90%) dalam areal proyek (material Bekas galian) 50 &lt; L &lt; 500 m</v>
          </cell>
        </row>
        <row r="1680">
          <cell r="D1680">
            <v>58000</v>
          </cell>
          <cell r="E1680" t="str">
            <v>Uraian Tugas</v>
          </cell>
          <cell r="I1680" t="str">
            <v>:</v>
          </cell>
          <cell r="J1680" t="str">
            <v>Ambil bahan di lokasi proyek dengan alat berat, membawa, menebar dan memadatkan dengan tenaga</v>
          </cell>
        </row>
        <row r="1682">
          <cell r="D1682">
            <v>58000</v>
          </cell>
          <cell r="E1682" t="str">
            <v>Kapasitas Produksi</v>
          </cell>
          <cell r="I1682" t="str">
            <v>:</v>
          </cell>
          <cell r="J1682">
            <v>10</v>
          </cell>
          <cell r="K1682" t="str">
            <v>m3</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row>
        <row r="1685">
          <cell r="L1685" t="str">
            <v>(Rp.)</v>
          </cell>
          <cell r="N1685" t="str">
            <v>(Rp.)</v>
          </cell>
        </row>
        <row r="1686">
          <cell r="E1686" t="str">
            <v>I</v>
          </cell>
          <cell r="G1686" t="str">
            <v>Bahan</v>
          </cell>
        </row>
        <row r="1687">
          <cell r="E1687">
            <v>1</v>
          </cell>
          <cell r="G1687" t="str">
            <v>Tanah Biasa</v>
          </cell>
          <cell r="J1687" t="str">
            <v>m3</v>
          </cell>
          <cell r="K1687">
            <v>12</v>
          </cell>
          <cell r="M1687">
            <v>2500</v>
          </cell>
          <cell r="O1687">
            <v>30000</v>
          </cell>
        </row>
        <row r="1688">
          <cell r="E1688" t="str">
            <v/>
          </cell>
          <cell r="J1688">
            <v>0</v>
          </cell>
          <cell r="K1688">
            <v>0</v>
          </cell>
          <cell r="M1688">
            <v>0</v>
          </cell>
          <cell r="O1688">
            <v>0</v>
          </cell>
        </row>
        <row r="1689">
          <cell r="E1689" t="str">
            <v/>
          </cell>
          <cell r="I1689" t="str">
            <v/>
          </cell>
          <cell r="J1689">
            <v>0</v>
          </cell>
          <cell r="K1689">
            <v>0</v>
          </cell>
          <cell r="M1689">
            <v>0</v>
          </cell>
          <cell r="O1689">
            <v>0</v>
          </cell>
        </row>
        <row r="1690">
          <cell r="E1690" t="str">
            <v/>
          </cell>
          <cell r="J1690">
            <v>0</v>
          </cell>
          <cell r="K1690">
            <v>0</v>
          </cell>
          <cell r="M1690">
            <v>0</v>
          </cell>
          <cell r="O1690">
            <v>0</v>
          </cell>
        </row>
        <row r="1691">
          <cell r="E1691" t="str">
            <v/>
          </cell>
          <cell r="J1691">
            <v>0</v>
          </cell>
          <cell r="K1691">
            <v>0</v>
          </cell>
          <cell r="M1691">
            <v>0</v>
          </cell>
          <cell r="O1691">
            <v>0</v>
          </cell>
        </row>
        <row r="1693">
          <cell r="E1693" t="str">
            <v>II</v>
          </cell>
          <cell r="G1693" t="str">
            <v>Tenaga</v>
          </cell>
        </row>
        <row r="1694">
          <cell r="E1694">
            <v>1</v>
          </cell>
          <cell r="G1694" t="str">
            <v>Mandor</v>
          </cell>
          <cell r="J1694" t="str">
            <v>OH</v>
          </cell>
          <cell r="K1694">
            <v>3.2000000000000002E-3</v>
          </cell>
          <cell r="M1694">
            <v>35000</v>
          </cell>
          <cell r="O1694">
            <v>112</v>
          </cell>
        </row>
        <row r="1695">
          <cell r="E1695">
            <v>2</v>
          </cell>
          <cell r="G1695" t="str">
            <v>Pekerja</v>
          </cell>
          <cell r="H1695" t="str">
            <v>(penghampar)</v>
          </cell>
          <cell r="J1695" t="str">
            <v>OH</v>
          </cell>
          <cell r="K1695">
            <v>1.2999999999999999E-2</v>
          </cell>
          <cell r="M1695">
            <v>20000</v>
          </cell>
          <cell r="O1695">
            <v>260</v>
          </cell>
        </row>
        <row r="1696">
          <cell r="E1696" t="str">
            <v/>
          </cell>
          <cell r="J1696">
            <v>0</v>
          </cell>
          <cell r="K1696">
            <v>0</v>
          </cell>
          <cell r="M1696">
            <v>0</v>
          </cell>
          <cell r="O1696">
            <v>0</v>
          </cell>
        </row>
        <row r="1697">
          <cell r="E1697" t="str">
            <v/>
          </cell>
          <cell r="J1697">
            <v>0</v>
          </cell>
          <cell r="K1697">
            <v>0</v>
          </cell>
          <cell r="M1697">
            <v>0</v>
          </cell>
          <cell r="O1697">
            <v>0</v>
          </cell>
        </row>
        <row r="1698">
          <cell r="E1698" t="str">
            <v/>
          </cell>
          <cell r="J1698">
            <v>0</v>
          </cell>
          <cell r="K1698">
            <v>0</v>
          </cell>
          <cell r="M1698">
            <v>0</v>
          </cell>
          <cell r="O1698">
            <v>0</v>
          </cell>
        </row>
        <row r="1701">
          <cell r="E1701" t="str">
            <v>III</v>
          </cell>
          <cell r="G1701" t="str">
            <v>Alat</v>
          </cell>
        </row>
        <row r="1702">
          <cell r="E1702">
            <v>1</v>
          </cell>
          <cell r="G1702" t="str">
            <v>Excavator, 0.7 m3</v>
          </cell>
          <cell r="J1702" t="str">
            <v>jam</v>
          </cell>
          <cell r="K1702">
            <v>0.1542</v>
          </cell>
          <cell r="M1702">
            <v>239115</v>
          </cell>
          <cell r="O1702">
            <v>36871.53</v>
          </cell>
        </row>
        <row r="1703">
          <cell r="E1703">
            <v>2</v>
          </cell>
          <cell r="G1703" t="str">
            <v>Dump Truck 6 ton</v>
          </cell>
          <cell r="J1703" t="str">
            <v>jam</v>
          </cell>
          <cell r="K1703">
            <v>0.24210000000000001</v>
          </cell>
          <cell r="M1703">
            <v>75740</v>
          </cell>
          <cell r="O1703">
            <v>18336.650000000001</v>
          </cell>
        </row>
        <row r="1704">
          <cell r="E1704">
            <v>3</v>
          </cell>
          <cell r="G1704" t="str">
            <v>Vibratory Roller 2.5 ton</v>
          </cell>
          <cell r="J1704" t="str">
            <v>jam</v>
          </cell>
          <cell r="K1704">
            <v>0.22839999999999999</v>
          </cell>
          <cell r="M1704">
            <v>102505</v>
          </cell>
          <cell r="O1704">
            <v>23412.14</v>
          </cell>
        </row>
        <row r="1705">
          <cell r="E1705" t="str">
            <v/>
          </cell>
          <cell r="J1705">
            <v>0</v>
          </cell>
          <cell r="K1705">
            <v>0</v>
          </cell>
          <cell r="M1705">
            <v>0</v>
          </cell>
          <cell r="O1705">
            <v>0</v>
          </cell>
        </row>
        <row r="1706">
          <cell r="E1706" t="str">
            <v/>
          </cell>
          <cell r="J1706">
            <v>0</v>
          </cell>
          <cell r="K1706">
            <v>0</v>
          </cell>
          <cell r="M1706">
            <v>0</v>
          </cell>
          <cell r="O1706">
            <v>0</v>
          </cell>
        </row>
        <row r="1708">
          <cell r="E1708" t="str">
            <v>Sub Total</v>
          </cell>
          <cell r="O1708">
            <v>108992.31999999999</v>
          </cell>
        </row>
        <row r="1709">
          <cell r="E1709" t="str">
            <v>Biaya Tidak Langsung dan Laba</v>
          </cell>
          <cell r="J1709">
            <v>0.1</v>
          </cell>
          <cell r="O1709">
            <v>10899.23</v>
          </cell>
        </row>
        <row r="1710">
          <cell r="E1710" t="str">
            <v>Jumlah Harga</v>
          </cell>
          <cell r="O1710">
            <v>119891.54999999999</v>
          </cell>
        </row>
        <row r="1711">
          <cell r="D1711">
            <v>58005</v>
          </cell>
          <cell r="E1711" t="str">
            <v>Harga Satuan Pekerjaan</v>
          </cell>
          <cell r="J1711" t="str">
            <v>m3</v>
          </cell>
          <cell r="K1711" t="str">
            <v/>
          </cell>
          <cell r="O1711">
            <v>11989.154999999999</v>
          </cell>
        </row>
        <row r="1718">
          <cell r="E1718" t="str">
            <v>Analisa Harga Satuan (Breakdown of Unit Rate)</v>
          </cell>
        </row>
        <row r="1720">
          <cell r="E1720" t="str">
            <v>Lokasi</v>
          </cell>
          <cell r="I1720" t="str">
            <v>:</v>
          </cell>
          <cell r="J1720" t="str">
            <v>Proyek PLB, Paket LCB-6 Lot-4</v>
          </cell>
        </row>
        <row r="1721">
          <cell r="D1721">
            <v>59000</v>
          </cell>
          <cell r="E1721" t="str">
            <v>No. Item</v>
          </cell>
          <cell r="I1721" t="str">
            <v>:</v>
          </cell>
          <cell r="J1721" t="str">
            <v>6-1-8b</v>
          </cell>
        </row>
        <row r="1722">
          <cell r="D1722">
            <v>59000</v>
          </cell>
          <cell r="E1722" t="str">
            <v>Item Pekerjaan</v>
          </cell>
          <cell r="I1722" t="str">
            <v>:</v>
          </cell>
          <cell r="J1722" t="str">
            <v>Timbunan dgn tenaga manusia (manual) tipe B (90%) dari galian sawah 50 &lt; L &lt; 500 m</v>
          </cell>
        </row>
        <row r="1724">
          <cell r="D1724">
            <v>59000</v>
          </cell>
          <cell r="E1724" t="str">
            <v>Uraian Tugas</v>
          </cell>
          <cell r="I1724" t="str">
            <v>:</v>
          </cell>
        </row>
        <row r="1726">
          <cell r="D1726">
            <v>59000</v>
          </cell>
          <cell r="E1726" t="str">
            <v>Kapasitas Produksi</v>
          </cell>
          <cell r="I1726" t="str">
            <v>:</v>
          </cell>
          <cell r="J1726">
            <v>10</v>
          </cell>
          <cell r="K1726" t="str">
            <v>m3</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row>
        <row r="1729">
          <cell r="L1729" t="str">
            <v>(Rp.)</v>
          </cell>
          <cell r="N1729" t="str">
            <v>(Rp.)</v>
          </cell>
        </row>
        <row r="1730">
          <cell r="E1730" t="str">
            <v>I</v>
          </cell>
          <cell r="G1730" t="str">
            <v>Bahan</v>
          </cell>
        </row>
        <row r="1731">
          <cell r="E1731">
            <v>1</v>
          </cell>
          <cell r="G1731" t="str">
            <v>Tanah Biasa</v>
          </cell>
          <cell r="J1731" t="str">
            <v>m3</v>
          </cell>
          <cell r="K1731">
            <v>12</v>
          </cell>
          <cell r="M1731">
            <v>2500</v>
          </cell>
          <cell r="O1731">
            <v>30000</v>
          </cell>
        </row>
        <row r="1732">
          <cell r="E1732" t="str">
            <v/>
          </cell>
          <cell r="J1732">
            <v>0</v>
          </cell>
          <cell r="K1732">
            <v>0</v>
          </cell>
          <cell r="M1732">
            <v>0</v>
          </cell>
          <cell r="O1732">
            <v>0</v>
          </cell>
        </row>
        <row r="1733">
          <cell r="E1733" t="str">
            <v/>
          </cell>
          <cell r="I1733" t="str">
            <v/>
          </cell>
          <cell r="J1733">
            <v>0</v>
          </cell>
          <cell r="K1733">
            <v>0</v>
          </cell>
          <cell r="M1733">
            <v>0</v>
          </cell>
          <cell r="O1733">
            <v>0</v>
          </cell>
        </row>
        <row r="1734">
          <cell r="E1734" t="str">
            <v/>
          </cell>
          <cell r="J1734">
            <v>0</v>
          </cell>
          <cell r="K1734">
            <v>0</v>
          </cell>
          <cell r="M1734">
            <v>0</v>
          </cell>
          <cell r="O1734">
            <v>0</v>
          </cell>
        </row>
        <row r="1735">
          <cell r="E1735" t="str">
            <v/>
          </cell>
          <cell r="J1735">
            <v>0</v>
          </cell>
          <cell r="K1735">
            <v>0</v>
          </cell>
          <cell r="M1735">
            <v>0</v>
          </cell>
          <cell r="O1735">
            <v>0</v>
          </cell>
        </row>
        <row r="1737">
          <cell r="E1737" t="str">
            <v>II</v>
          </cell>
          <cell r="G1737" t="str">
            <v>Tenaga</v>
          </cell>
        </row>
        <row r="1738">
          <cell r="E1738">
            <v>1</v>
          </cell>
          <cell r="G1738" t="str">
            <v>Mandor</v>
          </cell>
          <cell r="J1738" t="str">
            <v>OH</v>
          </cell>
          <cell r="K1738">
            <v>3.3999999999999998E-3</v>
          </cell>
          <cell r="M1738">
            <v>35000</v>
          </cell>
          <cell r="O1738">
            <v>119</v>
          </cell>
        </row>
        <row r="1739">
          <cell r="E1739">
            <v>2</v>
          </cell>
          <cell r="G1739" t="str">
            <v>Pekerja</v>
          </cell>
          <cell r="H1739" t="str">
            <v>(penghampar)</v>
          </cell>
          <cell r="J1739" t="str">
            <v>OH</v>
          </cell>
          <cell r="K1739">
            <v>1.38E-2</v>
          </cell>
          <cell r="M1739">
            <v>20000</v>
          </cell>
          <cell r="O1739">
            <v>276</v>
          </cell>
        </row>
        <row r="1740">
          <cell r="E1740" t="str">
            <v/>
          </cell>
          <cell r="J1740">
            <v>0</v>
          </cell>
          <cell r="K1740">
            <v>0</v>
          </cell>
          <cell r="M1740">
            <v>0</v>
          </cell>
          <cell r="O1740">
            <v>0</v>
          </cell>
        </row>
        <row r="1741">
          <cell r="E1741" t="str">
            <v/>
          </cell>
          <cell r="J1741">
            <v>0</v>
          </cell>
          <cell r="K1741">
            <v>0</v>
          </cell>
          <cell r="M1741">
            <v>0</v>
          </cell>
          <cell r="O1741">
            <v>0</v>
          </cell>
        </row>
        <row r="1742">
          <cell r="E1742" t="str">
            <v/>
          </cell>
          <cell r="J1742">
            <v>0</v>
          </cell>
          <cell r="K1742">
            <v>0</v>
          </cell>
          <cell r="M1742">
            <v>0</v>
          </cell>
          <cell r="O1742">
            <v>0</v>
          </cell>
        </row>
        <row r="1745">
          <cell r="E1745" t="str">
            <v>III</v>
          </cell>
          <cell r="G1745" t="str">
            <v>Alat</v>
          </cell>
        </row>
        <row r="1746">
          <cell r="E1746">
            <v>1</v>
          </cell>
          <cell r="G1746" t="str">
            <v>Bulldozer D65</v>
          </cell>
          <cell r="H1746" t="str">
            <v>(collect)</v>
          </cell>
          <cell r="J1746" t="str">
            <v>jam</v>
          </cell>
          <cell r="K1746">
            <v>9.8299999999999998E-2</v>
          </cell>
          <cell r="M1746">
            <v>335455</v>
          </cell>
          <cell r="O1746">
            <v>32975.22</v>
          </cell>
        </row>
        <row r="1747">
          <cell r="E1747">
            <v>2</v>
          </cell>
          <cell r="G1747" t="str">
            <v>Excavator, 0.7 m3</v>
          </cell>
          <cell r="J1747" t="str">
            <v>jam</v>
          </cell>
          <cell r="K1747">
            <v>0.1542</v>
          </cell>
          <cell r="M1747">
            <v>239115</v>
          </cell>
          <cell r="O1747">
            <v>36871.53</v>
          </cell>
        </row>
        <row r="1748">
          <cell r="E1748">
            <v>3</v>
          </cell>
          <cell r="G1748" t="str">
            <v>Dump Truck 6 ton</v>
          </cell>
          <cell r="J1748" t="str">
            <v>jam</v>
          </cell>
          <cell r="K1748">
            <v>0.24210000000000001</v>
          </cell>
          <cell r="M1748">
            <v>75740</v>
          </cell>
          <cell r="O1748">
            <v>18336.650000000001</v>
          </cell>
        </row>
        <row r="1749">
          <cell r="E1749">
            <v>4</v>
          </cell>
          <cell r="G1749" t="str">
            <v>Vibratory Roller 2.5 ton</v>
          </cell>
          <cell r="J1749" t="str">
            <v>jam</v>
          </cell>
          <cell r="K1749">
            <v>0.22839999999999999</v>
          </cell>
          <cell r="M1749">
            <v>102505</v>
          </cell>
          <cell r="O1749">
            <v>23412.14</v>
          </cell>
        </row>
        <row r="1750">
          <cell r="E1750" t="str">
            <v/>
          </cell>
          <cell r="J1750">
            <v>0</v>
          </cell>
          <cell r="K1750">
            <v>0</v>
          </cell>
          <cell r="M1750">
            <v>0</v>
          </cell>
          <cell r="O1750">
            <v>0</v>
          </cell>
        </row>
        <row r="1752">
          <cell r="E1752" t="str">
            <v>Sub Total</v>
          </cell>
          <cell r="O1752">
            <v>141990.53999999998</v>
          </cell>
        </row>
        <row r="1753">
          <cell r="E1753" t="str">
            <v>Biaya Tidak Langsung dan Laba</v>
          </cell>
          <cell r="J1753">
            <v>0.1</v>
          </cell>
          <cell r="O1753">
            <v>14199.05</v>
          </cell>
        </row>
        <row r="1754">
          <cell r="E1754" t="str">
            <v>Jumlah Harga</v>
          </cell>
          <cell r="O1754">
            <v>156189.58999999997</v>
          </cell>
        </row>
        <row r="1755">
          <cell r="D1755">
            <v>59005</v>
          </cell>
          <cell r="E1755" t="str">
            <v>Harga Satuan Pekerjaan</v>
          </cell>
          <cell r="J1755" t="str">
            <v>m3</v>
          </cell>
          <cell r="K1755" t="str">
            <v/>
          </cell>
          <cell r="O1755">
            <v>15618.958999999997</v>
          </cell>
        </row>
        <row r="1762">
          <cell r="E1762" t="str">
            <v>Analisa Harga Satuan (Breakdown of Unit Rate)</v>
          </cell>
        </row>
        <row r="1764">
          <cell r="E1764" t="str">
            <v>Lokasi</v>
          </cell>
          <cell r="I1764" t="str">
            <v>:</v>
          </cell>
          <cell r="J1764" t="str">
            <v>Proyek PLB, Paket LCB-6 Lot-4</v>
          </cell>
        </row>
        <row r="1765">
          <cell r="D1765">
            <v>60000</v>
          </cell>
          <cell r="E1765" t="str">
            <v>No. Item</v>
          </cell>
          <cell r="I1765" t="str">
            <v>:</v>
          </cell>
          <cell r="J1765" t="str">
            <v>4-3-1</v>
          </cell>
        </row>
        <row r="1766">
          <cell r="D1766">
            <v>60000</v>
          </cell>
          <cell r="E1766" t="str">
            <v>Item Pekerjaan</v>
          </cell>
          <cell r="I1766" t="str">
            <v>:</v>
          </cell>
          <cell r="J1766" t="str">
            <v>Rehabilitasi untuk saluran pembuang yang sudah ada (normalisasi)</v>
          </cell>
        </row>
        <row r="1768">
          <cell r="D1768">
            <v>60000</v>
          </cell>
          <cell r="E1768" t="str">
            <v>Uraian Tugas</v>
          </cell>
          <cell r="I1768" t="str">
            <v>:</v>
          </cell>
        </row>
        <row r="1770">
          <cell r="D1770">
            <v>60000</v>
          </cell>
          <cell r="E1770" t="str">
            <v>Kapasitas Produksi</v>
          </cell>
          <cell r="I1770" t="str">
            <v>:</v>
          </cell>
          <cell r="J1770">
            <v>100</v>
          </cell>
          <cell r="K1770" t="str">
            <v>m3</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row>
        <row r="1773">
          <cell r="L1773" t="str">
            <v>(Rp.)</v>
          </cell>
          <cell r="N1773" t="str">
            <v>(Rp.)</v>
          </cell>
        </row>
        <row r="1774">
          <cell r="E1774" t="str">
            <v>I</v>
          </cell>
          <cell r="G1774" t="str">
            <v>Bahan</v>
          </cell>
        </row>
        <row r="1775">
          <cell r="E1775" t="str">
            <v/>
          </cell>
          <cell r="J1775">
            <v>0</v>
          </cell>
          <cell r="K1775">
            <v>0</v>
          </cell>
          <cell r="M1775">
            <v>0</v>
          </cell>
          <cell r="O1775">
            <v>0</v>
          </cell>
        </row>
        <row r="1776">
          <cell r="E1776" t="str">
            <v/>
          </cell>
          <cell r="J1776">
            <v>0</v>
          </cell>
          <cell r="K1776">
            <v>0</v>
          </cell>
          <cell r="M1776">
            <v>0</v>
          </cell>
          <cell r="O1776">
            <v>0</v>
          </cell>
        </row>
        <row r="1777">
          <cell r="E1777" t="str">
            <v/>
          </cell>
          <cell r="I1777" t="str">
            <v/>
          </cell>
          <cell r="J1777">
            <v>0</v>
          </cell>
          <cell r="K1777">
            <v>0</v>
          </cell>
          <cell r="M1777">
            <v>0</v>
          </cell>
          <cell r="O1777">
            <v>0</v>
          </cell>
        </row>
        <row r="1778">
          <cell r="E1778" t="str">
            <v/>
          </cell>
          <cell r="J1778">
            <v>0</v>
          </cell>
          <cell r="K1778">
            <v>0</v>
          </cell>
          <cell r="M1778">
            <v>0</v>
          </cell>
          <cell r="O1778">
            <v>0</v>
          </cell>
        </row>
        <row r="1779">
          <cell r="E1779" t="str">
            <v/>
          </cell>
          <cell r="J1779">
            <v>0</v>
          </cell>
          <cell r="K1779">
            <v>0</v>
          </cell>
          <cell r="M1779">
            <v>0</v>
          </cell>
          <cell r="O1779">
            <v>0</v>
          </cell>
        </row>
        <row r="1781">
          <cell r="E1781" t="str">
            <v>II</v>
          </cell>
          <cell r="G1781" t="str">
            <v>Tenaga</v>
          </cell>
        </row>
        <row r="1782">
          <cell r="E1782">
            <v>1</v>
          </cell>
          <cell r="G1782" t="str">
            <v>Mandor</v>
          </cell>
          <cell r="J1782" t="str">
            <v>OH</v>
          </cell>
          <cell r="K1782">
            <v>2.2000000000000001E-3</v>
          </cell>
          <cell r="M1782">
            <v>35000</v>
          </cell>
          <cell r="O1782">
            <v>77</v>
          </cell>
        </row>
        <row r="1783">
          <cell r="E1783" t="str">
            <v/>
          </cell>
          <cell r="J1783">
            <v>0</v>
          </cell>
          <cell r="K1783">
            <v>0</v>
          </cell>
          <cell r="M1783">
            <v>0</v>
          </cell>
          <cell r="O1783">
            <v>0</v>
          </cell>
        </row>
        <row r="1784">
          <cell r="E1784" t="str">
            <v/>
          </cell>
          <cell r="J1784">
            <v>0</v>
          </cell>
          <cell r="K1784">
            <v>0</v>
          </cell>
          <cell r="M1784">
            <v>0</v>
          </cell>
          <cell r="O1784">
            <v>0</v>
          </cell>
        </row>
        <row r="1785">
          <cell r="E1785" t="str">
            <v/>
          </cell>
          <cell r="J1785">
            <v>0</v>
          </cell>
          <cell r="K1785">
            <v>0</v>
          </cell>
          <cell r="M1785">
            <v>0</v>
          </cell>
          <cell r="O1785">
            <v>0</v>
          </cell>
        </row>
        <row r="1786">
          <cell r="E1786" t="str">
            <v/>
          </cell>
          <cell r="J1786">
            <v>0</v>
          </cell>
          <cell r="K1786">
            <v>0</v>
          </cell>
          <cell r="M1786">
            <v>0</v>
          </cell>
          <cell r="O1786">
            <v>0</v>
          </cell>
        </row>
        <row r="1789">
          <cell r="E1789" t="str">
            <v>III</v>
          </cell>
          <cell r="G1789" t="str">
            <v>Alat</v>
          </cell>
        </row>
        <row r="1790">
          <cell r="E1790">
            <v>1</v>
          </cell>
          <cell r="G1790" t="str">
            <v>Excavator, 0.7 m3</v>
          </cell>
          <cell r="J1790" t="str">
            <v>jam</v>
          </cell>
          <cell r="K1790">
            <v>1.5421</v>
          </cell>
          <cell r="M1790">
            <v>239115</v>
          </cell>
          <cell r="O1790">
            <v>368739.24</v>
          </cell>
        </row>
        <row r="1791">
          <cell r="E1791">
            <v>2</v>
          </cell>
          <cell r="G1791" t="str">
            <v>Bulldozer D65</v>
          </cell>
          <cell r="H1791" t="str">
            <v>(level)</v>
          </cell>
          <cell r="J1791" t="str">
            <v>jam</v>
          </cell>
          <cell r="K1791">
            <v>0.9839</v>
          </cell>
          <cell r="M1791">
            <v>335455</v>
          </cell>
          <cell r="O1791">
            <v>330054.17</v>
          </cell>
        </row>
        <row r="1792">
          <cell r="E1792" t="str">
            <v/>
          </cell>
          <cell r="J1792">
            <v>0</v>
          </cell>
          <cell r="K1792">
            <v>0</v>
          </cell>
          <cell r="M1792">
            <v>0</v>
          </cell>
          <cell r="O1792">
            <v>0</v>
          </cell>
        </row>
        <row r="1793">
          <cell r="E1793" t="str">
            <v/>
          </cell>
          <cell r="J1793">
            <v>0</v>
          </cell>
          <cell r="K1793">
            <v>0</v>
          </cell>
          <cell r="M1793">
            <v>0</v>
          </cell>
          <cell r="O1793">
            <v>0</v>
          </cell>
        </row>
        <row r="1794">
          <cell r="E1794" t="str">
            <v/>
          </cell>
          <cell r="J1794">
            <v>0</v>
          </cell>
          <cell r="K1794">
            <v>0</v>
          </cell>
          <cell r="M1794">
            <v>0</v>
          </cell>
          <cell r="O1794">
            <v>0</v>
          </cell>
        </row>
        <row r="1796">
          <cell r="E1796" t="str">
            <v>Sub Total</v>
          </cell>
          <cell r="O1796">
            <v>698870.40999999992</v>
          </cell>
        </row>
        <row r="1797">
          <cell r="E1797" t="str">
            <v>Biaya Tidak Langsung dan Laba</v>
          </cell>
          <cell r="J1797">
            <v>0.1</v>
          </cell>
          <cell r="O1797">
            <v>69887.039999999994</v>
          </cell>
        </row>
        <row r="1798">
          <cell r="E1798" t="str">
            <v>Jumlah Harga</v>
          </cell>
          <cell r="O1798">
            <v>768757.45</v>
          </cell>
        </row>
        <row r="1799">
          <cell r="D1799">
            <v>60005</v>
          </cell>
          <cell r="E1799" t="str">
            <v>Harga Satuan Pekerjaan</v>
          </cell>
          <cell r="J1799" t="str">
            <v>m3</v>
          </cell>
          <cell r="K1799" t="str">
            <v/>
          </cell>
          <cell r="O1799">
            <v>7687.5744999999997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AL-Full"/>
      <sheetName val="BU "/>
      <sheetName val="Owning-Cost"/>
      <sheetName val="PERSIAPAN"/>
      <sheetName val="PRICE"/>
      <sheetName val="Pek_Persiapan"/>
      <sheetName val="HARSAT-lain"/>
      <sheetName val="HARSAT-lhn"/>
      <sheetName val="HARSAT-tanah"/>
      <sheetName val="KEBAL"/>
      <sheetName val="KEBMAT"/>
      <sheetName val="Analisa Teknik"/>
      <sheetName val="Analisa Teknik3"/>
      <sheetName val="Analisa Teknik4"/>
      <sheetName val="Faktor Efisiensi"/>
      <sheetName val="Sikl-Dozer"/>
      <sheetName val="Sikl-Excav"/>
      <sheetName val="rekap-DC"/>
      <sheetName val="HARSAT-lain DC"/>
      <sheetName val="Antek-lama"/>
      <sheetName val="LC-Hutan"/>
      <sheetName val="LC-KEBUN"/>
      <sheetName val="LC-Kebun Jeruk"/>
      <sheetName val="LC-Bekas Tebang"/>
      <sheetName val="LC-SEMAK BELUKAR BERAT"/>
      <sheetName val="LC-SEMAK Belukar Ringan"/>
      <sheetName val="LC-Alang2_Pd Rumput"/>
      <sheetName val="CM-BETON"/>
      <sheetName val="CM-BATU"/>
      <sheetName val="Beton-E"/>
      <sheetName val="Pasbatu"/>
      <sheetName val="Beton-A"/>
      <sheetName val="Beton-B"/>
      <sheetName val="Beton-C1"/>
      <sheetName val="Beton-C2"/>
      <sheetName val="Beton-D"/>
      <sheetName val="AnTek_3-2"/>
      <sheetName val="AnTek_4-1"/>
      <sheetName val="AnTek_6-1"/>
      <sheetName val="AnTek_4-2"/>
      <sheetName val="AnTek_5-"/>
      <sheetName val="AnTek_4-1_un"/>
      <sheetName val="Analisa Teknik lain"/>
      <sheetName val="Analisa Teknik4 (2)"/>
      <sheetName val="Sheet1"/>
      <sheetName val="Boq-A"/>
      <sheetName val="Boq-B"/>
    </sheetNames>
    <sheetDataSet>
      <sheetData sheetId="0" refreshError="1"/>
      <sheetData sheetId="1" refreshError="1"/>
      <sheetData sheetId="2" refreshError="1"/>
      <sheetData sheetId="3" refreshError="1"/>
      <sheetData sheetId="4" refreshError="1"/>
      <sheetData sheetId="5" refreshError="1"/>
      <sheetData sheetId="6" refreshError="1">
        <row r="69">
          <cell r="E69" t="str">
            <v>Biaya Lahan utk Pembuangan</v>
          </cell>
          <cell r="G69" t="str">
            <v>m2</v>
          </cell>
          <cell r="H69">
            <v>500</v>
          </cell>
        </row>
        <row r="70">
          <cell r="E70" t="str">
            <v>Bahan Pembakar</v>
          </cell>
          <cell r="G70" t="str">
            <v>liter</v>
          </cell>
          <cell r="H70">
            <v>1000</v>
          </cell>
        </row>
        <row r="71">
          <cell r="E71" t="str">
            <v>Bambu</v>
          </cell>
          <cell r="G71" t="str">
            <v>batang</v>
          </cell>
          <cell r="H71">
            <v>10000</v>
          </cell>
        </row>
        <row r="72">
          <cell r="E72" t="str">
            <v>Batu Bata</v>
          </cell>
          <cell r="G72" t="str">
            <v>buah</v>
          </cell>
          <cell r="H72">
            <v>250</v>
          </cell>
        </row>
        <row r="73">
          <cell r="E73" t="str">
            <v>Batu Sungai</v>
          </cell>
          <cell r="G73" t="str">
            <v>m3</v>
          </cell>
          <cell r="H73">
            <v>40000</v>
          </cell>
        </row>
        <row r="74">
          <cell r="E74" t="str">
            <v>Benih Tanaman Penutup</v>
          </cell>
          <cell r="G74" t="str">
            <v>kg</v>
          </cell>
          <cell r="H74">
            <v>30000</v>
          </cell>
        </row>
        <row r="75">
          <cell r="E75" t="str">
            <v>Kerikil</v>
          </cell>
          <cell r="G75" t="str">
            <v>m3</v>
          </cell>
          <cell r="H75">
            <v>45000</v>
          </cell>
        </row>
        <row r="76">
          <cell r="E76" t="str">
            <v>Kerikil sungai</v>
          </cell>
          <cell r="G76" t="str">
            <v>m3</v>
          </cell>
          <cell r="H76">
            <v>45000</v>
          </cell>
        </row>
        <row r="77">
          <cell r="E77" t="str">
            <v>Batu Pecah 1/2 cm</v>
          </cell>
          <cell r="G77" t="str">
            <v>m3</v>
          </cell>
          <cell r="H77">
            <v>70000</v>
          </cell>
        </row>
        <row r="78">
          <cell r="E78" t="str">
            <v>Batu Pecah 2/3 cm</v>
          </cell>
          <cell r="G78" t="str">
            <v>m3</v>
          </cell>
          <cell r="H78">
            <v>60000</v>
          </cell>
        </row>
        <row r="79">
          <cell r="E79" t="str">
            <v>Batu Pecah 3/4 cm</v>
          </cell>
          <cell r="G79" t="str">
            <v>m3</v>
          </cell>
          <cell r="H79">
            <v>50000</v>
          </cell>
        </row>
        <row r="80">
          <cell r="E80" t="str">
            <v>Batu Pecah 5/7 cm</v>
          </cell>
          <cell r="G80" t="str">
            <v>m3</v>
          </cell>
          <cell r="H80">
            <v>45000</v>
          </cell>
        </row>
        <row r="81">
          <cell r="E81" t="str">
            <v>Minyak Tanah</v>
          </cell>
          <cell r="G81" t="str">
            <v>liter</v>
          </cell>
          <cell r="H81">
            <v>1000</v>
          </cell>
        </row>
        <row r="82">
          <cell r="E82" t="str">
            <v>Film</v>
          </cell>
          <cell r="G82" t="str">
            <v>roll</v>
          </cell>
          <cell r="H82">
            <v>32500</v>
          </cell>
        </row>
        <row r="83">
          <cell r="E83" t="str">
            <v>Sod</v>
          </cell>
          <cell r="G83" t="str">
            <v>m2</v>
          </cell>
          <cell r="H83">
            <v>1500</v>
          </cell>
        </row>
        <row r="84">
          <cell r="E84" t="str">
            <v>Ijuk</v>
          </cell>
          <cell r="G84" t="str">
            <v>kg</v>
          </cell>
          <cell r="H84">
            <v>4000</v>
          </cell>
        </row>
        <row r="85">
          <cell r="E85" t="str">
            <v>Cat Tembok</v>
          </cell>
          <cell r="G85" t="str">
            <v>kg</v>
          </cell>
          <cell r="H85">
            <v>17500</v>
          </cell>
        </row>
        <row r="86">
          <cell r="E86" t="str">
            <v xml:space="preserve">Asphalt Joint Sealant </v>
          </cell>
          <cell r="G86" t="str">
            <v>Liter</v>
          </cell>
          <cell r="H86">
            <v>30000</v>
          </cell>
        </row>
        <row r="87">
          <cell r="E87" t="str">
            <v>Joint Filler/ pengisi</v>
          </cell>
          <cell r="G87" t="str">
            <v>m2</v>
          </cell>
          <cell r="H87">
            <v>75000</v>
          </cell>
        </row>
        <row r="88">
          <cell r="E88" t="str">
            <v>Semen Portland</v>
          </cell>
          <cell r="G88" t="str">
            <v>kg</v>
          </cell>
          <cell r="H88">
            <v>560</v>
          </cell>
        </row>
        <row r="89">
          <cell r="E89" t="str">
            <v>Galvanized Steel Pipe dia. 5 cm</v>
          </cell>
          <cell r="G89" t="str">
            <v>m'</v>
          </cell>
          <cell r="H89">
            <v>50000</v>
          </cell>
        </row>
        <row r="90">
          <cell r="E90" t="str">
            <v>Galvanized Steel Pipe dia. 25 cm</v>
          </cell>
          <cell r="G90" t="str">
            <v>m'</v>
          </cell>
          <cell r="H90">
            <v>575000</v>
          </cell>
        </row>
        <row r="91">
          <cell r="E91" t="str">
            <v>Pipa beton dia. 30 cm</v>
          </cell>
          <cell r="G91" t="str">
            <v>m'</v>
          </cell>
          <cell r="H91">
            <v>47500</v>
          </cell>
        </row>
        <row r="92">
          <cell r="E92" t="str">
            <v>Pipa beton dia. 40 cm</v>
          </cell>
          <cell r="G92" t="str">
            <v>m'</v>
          </cell>
          <cell r="H92">
            <v>68500</v>
          </cell>
        </row>
        <row r="93">
          <cell r="E93" t="str">
            <v>Pipa beton dia. 60 cm</v>
          </cell>
          <cell r="G93" t="str">
            <v>m'</v>
          </cell>
          <cell r="H93">
            <v>145000</v>
          </cell>
        </row>
        <row r="94">
          <cell r="E94" t="str">
            <v>Pipa beton dia. 80 cm</v>
          </cell>
          <cell r="G94" t="str">
            <v>m'</v>
          </cell>
          <cell r="H94">
            <v>155000</v>
          </cell>
        </row>
        <row r="95">
          <cell r="E95" t="str">
            <v>Pipa beton dia. 100 cm</v>
          </cell>
          <cell r="G95" t="str">
            <v>m'</v>
          </cell>
          <cell r="H95">
            <v>165000</v>
          </cell>
        </row>
        <row r="96">
          <cell r="E96" t="str">
            <v>Gorong-gorong dia. 60 cm</v>
          </cell>
          <cell r="G96" t="str">
            <v>buah</v>
          </cell>
          <cell r="H96">
            <v>145000</v>
          </cell>
        </row>
        <row r="97">
          <cell r="E97" t="str">
            <v>Sirtu</v>
          </cell>
          <cell r="G97" t="str">
            <v>m3</v>
          </cell>
          <cell r="H97">
            <v>30000</v>
          </cell>
        </row>
        <row r="98">
          <cell r="E98" t="str">
            <v>Tanah Biasa</v>
          </cell>
          <cell r="G98" t="str">
            <v>m3</v>
          </cell>
          <cell r="H98">
            <v>2500</v>
          </cell>
        </row>
        <row r="99">
          <cell r="E99" t="str">
            <v>Tanah Urug</v>
          </cell>
          <cell r="G99" t="str">
            <v>m3</v>
          </cell>
          <cell r="H99">
            <v>2500</v>
          </cell>
        </row>
        <row r="100">
          <cell r="E100" t="str">
            <v>Besi dia 6 mm</v>
          </cell>
          <cell r="G100" t="str">
            <v>kg</v>
          </cell>
          <cell r="H100">
            <v>5150</v>
          </cell>
        </row>
        <row r="101">
          <cell r="E101" t="str">
            <v>Besi siku 40*40*6</v>
          </cell>
          <cell r="G101" t="str">
            <v>kg</v>
          </cell>
          <cell r="H101">
            <v>10000</v>
          </cell>
        </row>
        <row r="102">
          <cell r="E102" t="str">
            <v>Besi plat</v>
          </cell>
          <cell r="G102" t="str">
            <v>lembar</v>
          </cell>
          <cell r="H102">
            <v>60400</v>
          </cell>
        </row>
        <row r="103">
          <cell r="E103" t="str">
            <v>Besi beton</v>
          </cell>
          <cell r="G103" t="str">
            <v>kg</v>
          </cell>
          <cell r="H103">
            <v>6400</v>
          </cell>
        </row>
        <row r="104">
          <cell r="E104" t="str">
            <v>Kawat las listrik</v>
          </cell>
          <cell r="G104" t="str">
            <v>kg</v>
          </cell>
          <cell r="H104">
            <v>7500</v>
          </cell>
        </row>
        <row r="105">
          <cell r="E105" t="str">
            <v>Kayu, klas I</v>
          </cell>
          <cell r="G105" t="str">
            <v>m3</v>
          </cell>
          <cell r="H105">
            <v>1450000</v>
          </cell>
        </row>
        <row r="106">
          <cell r="E106" t="str">
            <v>Kayu, klas II</v>
          </cell>
          <cell r="G106" t="str">
            <v>m3</v>
          </cell>
          <cell r="H106">
            <v>1050000</v>
          </cell>
        </row>
        <row r="107">
          <cell r="E107" t="str">
            <v>Kayu, klas III</v>
          </cell>
          <cell r="G107" t="str">
            <v>m3</v>
          </cell>
          <cell r="H107">
            <v>750000</v>
          </cell>
        </row>
        <row r="108">
          <cell r="E108" t="str">
            <v>Kayu Bahan Patok (5x7cm)</v>
          </cell>
          <cell r="G108" t="str">
            <v>batang</v>
          </cell>
          <cell r="H108">
            <v>9000</v>
          </cell>
        </row>
        <row r="109">
          <cell r="E109" t="str">
            <v>Kertas Kalkir</v>
          </cell>
          <cell r="G109" t="str">
            <v>roll</v>
          </cell>
          <cell r="H109">
            <v>80000</v>
          </cell>
        </row>
        <row r="110">
          <cell r="E110" t="str">
            <v>Balok kayu kelas IV</v>
          </cell>
          <cell r="G110" t="str">
            <v>m3</v>
          </cell>
          <cell r="H110">
            <v>870000</v>
          </cell>
        </row>
        <row r="111">
          <cell r="E111" t="str">
            <v>Papan Kayu Klas IV</v>
          </cell>
          <cell r="G111" t="str">
            <v>m3</v>
          </cell>
          <cell r="H111">
            <v>870000</v>
          </cell>
        </row>
        <row r="112">
          <cell r="E112" t="str">
            <v>Rangka Pintu</v>
          </cell>
          <cell r="G112" t="str">
            <v>m</v>
          </cell>
          <cell r="H112">
            <v>15000</v>
          </cell>
        </row>
        <row r="113">
          <cell r="E113" t="str">
            <v>Pohon utk pancang d. 10 cm</v>
          </cell>
          <cell r="G113" t="str">
            <v>batang</v>
          </cell>
          <cell r="H113">
            <v>20000</v>
          </cell>
        </row>
        <row r="116">
          <cell r="E116" t="str">
            <v>Kawat Las dia. 3.2 mm</v>
          </cell>
          <cell r="G116" t="str">
            <v>batang</v>
          </cell>
          <cell r="H116">
            <v>3000</v>
          </cell>
        </row>
        <row r="117">
          <cell r="E117" t="str">
            <v>Biaya Pengiriman</v>
          </cell>
          <cell r="G117" t="str">
            <v>kg</v>
          </cell>
          <cell r="H117">
            <v>600</v>
          </cell>
        </row>
        <row r="118">
          <cell r="E118" t="str">
            <v>Pasir Beton</v>
          </cell>
          <cell r="G118" t="str">
            <v>m3</v>
          </cell>
          <cell r="H118">
            <v>35000</v>
          </cell>
        </row>
        <row r="119">
          <cell r="E119" t="str">
            <v>Pasir Pasang</v>
          </cell>
          <cell r="G119" t="str">
            <v>m3</v>
          </cell>
          <cell r="H119">
            <v>35000</v>
          </cell>
        </row>
        <row r="120">
          <cell r="E120" t="str">
            <v>Pasir Urug</v>
          </cell>
          <cell r="G120" t="str">
            <v>m3</v>
          </cell>
          <cell r="H120">
            <v>30000</v>
          </cell>
        </row>
        <row r="121">
          <cell r="E121" t="str">
            <v>Seng Plat BJLS 20</v>
          </cell>
          <cell r="G121" t="str">
            <v>lembar</v>
          </cell>
          <cell r="H121">
            <v>33000</v>
          </cell>
        </row>
        <row r="122">
          <cell r="E122" t="str">
            <v>Seng Plat BJLS 25</v>
          </cell>
          <cell r="G122" t="str">
            <v>lembar</v>
          </cell>
          <cell r="H122">
            <v>32000</v>
          </cell>
        </row>
        <row r="123">
          <cell r="E123" t="str">
            <v>Seng Plat BJLS 30</v>
          </cell>
          <cell r="G123" t="str">
            <v>lembar</v>
          </cell>
          <cell r="H123">
            <v>39000</v>
          </cell>
        </row>
        <row r="124">
          <cell r="E124" t="str">
            <v>Dolken/Perancah (dia. 10cm-4m')</v>
          </cell>
          <cell r="G124" t="str">
            <v>bar</v>
          </cell>
          <cell r="H124">
            <v>25000</v>
          </cell>
        </row>
        <row r="125">
          <cell r="E125" t="str">
            <v>Kawat Beton</v>
          </cell>
          <cell r="G125" t="str">
            <v>kg</v>
          </cell>
          <cell r="H125">
            <v>9000</v>
          </cell>
        </row>
        <row r="126">
          <cell r="E126" t="str">
            <v>Kawat Bronjong (4mm)</v>
          </cell>
          <cell r="G126" t="str">
            <v>kg</v>
          </cell>
          <cell r="H126">
            <v>10500</v>
          </cell>
        </row>
        <row r="127">
          <cell r="E127" t="str">
            <v>Triplek 120x240x4mm</v>
          </cell>
          <cell r="G127" t="str">
            <v>lembar</v>
          </cell>
          <cell r="H127">
            <v>40000</v>
          </cell>
        </row>
        <row r="128">
          <cell r="E128" t="str">
            <v>Triplek 120x240x6mm</v>
          </cell>
          <cell r="G128" t="str">
            <v>lembar</v>
          </cell>
          <cell r="H128">
            <v>65000</v>
          </cell>
        </row>
        <row r="129">
          <cell r="E129" t="str">
            <v>Triplek 120x240x9mm</v>
          </cell>
          <cell r="G129" t="str">
            <v>lembar</v>
          </cell>
          <cell r="H129">
            <v>97000</v>
          </cell>
        </row>
        <row r="130">
          <cell r="E130" t="str">
            <v>Minyak Cat</v>
          </cell>
          <cell r="G130" t="str">
            <v>liter</v>
          </cell>
          <cell r="H130">
            <v>9000</v>
          </cell>
        </row>
        <row r="131">
          <cell r="E131" t="str">
            <v>Cat Kayu mutu menengah</v>
          </cell>
          <cell r="G131" t="str">
            <v>kg</v>
          </cell>
          <cell r="H131">
            <v>32500</v>
          </cell>
        </row>
        <row r="132">
          <cell r="E132" t="str">
            <v>Cat Kayu mutu tinggi</v>
          </cell>
          <cell r="G132" t="str">
            <v>kg</v>
          </cell>
          <cell r="H132">
            <v>50000</v>
          </cell>
        </row>
        <row r="133">
          <cell r="E133" t="str">
            <v>Cat besi</v>
          </cell>
          <cell r="G133" t="str">
            <v>kg</v>
          </cell>
          <cell r="H133">
            <v>20000</v>
          </cell>
        </row>
        <row r="134">
          <cell r="E134" t="str">
            <v>Cat minyak</v>
          </cell>
          <cell r="G134" t="str">
            <v>kg</v>
          </cell>
          <cell r="H134">
            <v>50000</v>
          </cell>
        </row>
        <row r="135">
          <cell r="E135" t="str">
            <v>Cetakan Concrete</v>
          </cell>
          <cell r="G135" t="str">
            <v>m2</v>
          </cell>
          <cell r="H135">
            <v>50000</v>
          </cell>
        </row>
        <row r="136">
          <cell r="E136" t="str">
            <v>Cetakan Kepadatan Tanah</v>
          </cell>
          <cell r="G136" t="str">
            <v>m2</v>
          </cell>
          <cell r="H136">
            <v>97000</v>
          </cell>
        </row>
        <row r="137">
          <cell r="E137" t="str">
            <v>Kunci Pintu</v>
          </cell>
          <cell r="G137" t="str">
            <v>buah</v>
          </cell>
          <cell r="H137">
            <v>47500</v>
          </cell>
        </row>
        <row r="138">
          <cell r="E138" t="str">
            <v>Grendel Besar</v>
          </cell>
          <cell r="G138" t="str">
            <v>buah</v>
          </cell>
          <cell r="H138">
            <v>3000</v>
          </cell>
        </row>
        <row r="139">
          <cell r="E139" t="str">
            <v>Grendel Kecil</v>
          </cell>
          <cell r="G139" t="str">
            <v>buah</v>
          </cell>
          <cell r="H139">
            <v>2500</v>
          </cell>
        </row>
        <row r="140">
          <cell r="E140" t="str">
            <v>Engsel Nylon</v>
          </cell>
          <cell r="G140" t="str">
            <v>buah</v>
          </cell>
          <cell r="H140">
            <v>2500</v>
          </cell>
        </row>
        <row r="141">
          <cell r="E141" t="str">
            <v>Engsel H  (untuk jendela)</v>
          </cell>
          <cell r="G141" t="str">
            <v>buah</v>
          </cell>
          <cell r="H141">
            <v>2000</v>
          </cell>
        </row>
        <row r="142">
          <cell r="E142" t="str">
            <v>Expagnolet</v>
          </cell>
          <cell r="G142" t="str">
            <v>buah</v>
          </cell>
          <cell r="H142">
            <v>45000</v>
          </cell>
        </row>
        <row r="143">
          <cell r="E143" t="str">
            <v>Harga Satuan bahan Paku</v>
          </cell>
          <cell r="H143">
            <v>0</v>
          </cell>
        </row>
        <row r="144">
          <cell r="E144" t="str">
            <v>Paku Panjang 1-3 cm</v>
          </cell>
          <cell r="G144" t="str">
            <v>kg</v>
          </cell>
          <cell r="H144">
            <v>5000</v>
          </cell>
        </row>
        <row r="145">
          <cell r="E145" t="str">
            <v>Paku Panjang 4-6 cm</v>
          </cell>
          <cell r="G145" t="str">
            <v>kg</v>
          </cell>
          <cell r="H145">
            <v>5000</v>
          </cell>
        </row>
        <row r="146">
          <cell r="E146" t="str">
            <v>Paku Panjang 7-12 cm</v>
          </cell>
          <cell r="G146" t="str">
            <v>kg</v>
          </cell>
          <cell r="H146">
            <v>5000</v>
          </cell>
        </row>
        <row r="147">
          <cell r="E147" t="str">
            <v>Paku</v>
          </cell>
          <cell r="G147" t="str">
            <v>kg</v>
          </cell>
          <cell r="H147">
            <v>7500</v>
          </cell>
        </row>
        <row r="148">
          <cell r="E148" t="str">
            <v>Paku seng</v>
          </cell>
          <cell r="G148" t="str">
            <v>kg</v>
          </cell>
          <cell r="H148">
            <v>12500</v>
          </cell>
        </row>
        <row r="149">
          <cell r="E149" t="str">
            <v>Pupuk (SP36)</v>
          </cell>
          <cell r="G149" t="str">
            <v>kg</v>
          </cell>
          <cell r="H149">
            <v>3500</v>
          </cell>
        </row>
        <row r="150">
          <cell r="E150" t="str">
            <v>Paku asbes</v>
          </cell>
          <cell r="G150" t="str">
            <v>buah</v>
          </cell>
          <cell r="H150">
            <v>2500</v>
          </cell>
        </row>
        <row r="151">
          <cell r="E151" t="str">
            <v>Skrup/ Piles 1.5 cm</v>
          </cell>
          <cell r="G151" t="str">
            <v>dos kecil</v>
          </cell>
          <cell r="H151">
            <v>14000</v>
          </cell>
        </row>
        <row r="152">
          <cell r="E152" t="str">
            <v>Skrup/ Piles 2.0 cm</v>
          </cell>
          <cell r="G152" t="str">
            <v>dos kecil</v>
          </cell>
          <cell r="H152">
            <v>15000</v>
          </cell>
        </row>
        <row r="153">
          <cell r="E153" t="str">
            <v>Paku sumbat</v>
          </cell>
          <cell r="G153" t="str">
            <v>buah</v>
          </cell>
          <cell r="H153">
            <v>850</v>
          </cell>
        </row>
        <row r="154">
          <cell r="E154" t="str">
            <v>Baut &amp; mur</v>
          </cell>
          <cell r="G154" t="str">
            <v>kg</v>
          </cell>
          <cell r="H154">
            <v>7500</v>
          </cell>
        </row>
        <row r="155">
          <cell r="E155" t="str">
            <v>Baut</v>
          </cell>
          <cell r="G155" t="str">
            <v>buah</v>
          </cell>
          <cell r="H155">
            <v>10000</v>
          </cell>
        </row>
        <row r="156">
          <cell r="E156" t="str">
            <v>Besi beugel + baut    (untuk kuda-kuda)</v>
          </cell>
          <cell r="G156" t="str">
            <v>kg</v>
          </cell>
          <cell r="H156">
            <v>9000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3">
          <cell r="AW13">
            <v>47472.058636363639</v>
          </cell>
        </row>
        <row r="16">
          <cell r="AW16">
            <v>70230.073977639215</v>
          </cell>
        </row>
        <row r="24">
          <cell r="AW24">
            <v>293927.19306224468</v>
          </cell>
        </row>
      </sheetData>
      <sheetData sheetId="38"/>
      <sheetData sheetId="39"/>
      <sheetData sheetId="40"/>
      <sheetData sheetId="41"/>
      <sheetData sheetId="42"/>
      <sheetData sheetId="43"/>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h AC Base nego"/>
      <sheetName val="Ana AC Base Nego"/>
      <sheetName val="analisa nego"/>
      <sheetName val="data kontrak"/>
      <sheetName val="ch"/>
      <sheetName val="srt"/>
      <sheetName val="Rekap PNW"/>
      <sheetName val="BOQ PNW"/>
      <sheetName val="Major"/>
      <sheetName val="Ana Pnw"/>
      <sheetName val="meth Pnw"/>
      <sheetName val="HSD"/>
      <sheetName val="PNW vs NEGO"/>
      <sheetName val="MOS"/>
      <sheetName val="Sche."/>
      <sheetName val="MOB"/>
      <sheetName val="Ana Hasil nego"/>
      <sheetName val="meth hsl nego"/>
      <sheetName val="Ana-K.250"/>
      <sheetName val="Meth-K.250"/>
      <sheetName val="Alat"/>
      <sheetName val="Staf"/>
      <sheetName val="Pengurus"/>
      <sheetName val="Pemilik"/>
      <sheetName val="Sub."/>
      <sheetName val="Sipil"/>
      <sheetName val="Ana Tack C"/>
      <sheetName val="Meth Tack C"/>
      <sheetName val="cost-alat"/>
      <sheetName val="Conf."/>
      <sheetName val="COV"/>
      <sheetName val="WORD"/>
      <sheetName val="S.ALAT"/>
      <sheetName val="S.ALAT.2"/>
      <sheetName val="Bobot"/>
      <sheetName val="OE vs FE "/>
      <sheetName val="BOQ Pamanukan"/>
      <sheetName val="WORD nego"/>
      <sheetName val="Pnw vs RAP"/>
      <sheetName val="Bangunan Utama"/>
      <sheetName val="Kuantitas &amp; Harga"/>
      <sheetName val="Agg Halus &amp; Kasar"/>
      <sheetName val="Sch-Jbt"/>
      <sheetName val="BOQ"/>
      <sheetName val="BALT"/>
      <sheetName val="REK"/>
      <sheetName val="BQ"/>
      <sheetName val="HRG BHN"/>
      <sheetName val="Meto"/>
      <sheetName val="K210"/>
      <sheetName val="BQ-E20-02(Rp)"/>
      <sheetName val="5-Peralatan"/>
      <sheetName val="Rkp Analisa"/>
      <sheetName val="Basic"/>
      <sheetName val="Markup"/>
      <sheetName val="D &amp; W sizes"/>
      <sheetName val="5-ALAT(1)"/>
      <sheetName val="4-Basic Price"/>
      <sheetName val="ANALISA"/>
      <sheetName val="anal_quari"/>
      <sheetName val="rekap"/>
      <sheetName val="escon"/>
      <sheetName val="MASTER Alat"/>
      <sheetName val="Material"/>
      <sheetName val="Hrg"/>
      <sheetName val="Analisa.Hourly"/>
      <sheetName val="Rek.Analisa"/>
      <sheetName val="sph"/>
      <sheetName val="Data"/>
      <sheetName val="hsd Upah"/>
      <sheetName val="hsd Alat"/>
      <sheetName val="BAHAN"/>
      <sheetName val="ANL"/>
      <sheetName val="Break_down"/>
      <sheetName val="ALAT1"/>
      <sheetName val="ALAT2 (TDK DIPAKAI)"/>
      <sheetName val="nama"/>
      <sheetName val="MARSHAL"/>
      <sheetName val="Upah Bahan"/>
      <sheetName val="Input"/>
      <sheetName val="2.1"/>
      <sheetName val="6.3(6)tkt"/>
      <sheetName val="DAF.ALAT"/>
      <sheetName val="Harga Satuan"/>
      <sheetName val="HARGA ALAT"/>
      <sheetName val="gvl"/>
      <sheetName val="Isolasi Luar Dalam"/>
      <sheetName val="Isolasi Luar"/>
      <sheetName val="SatDas"/>
      <sheetName val="HARSAT"/>
      <sheetName val="BQ_E20_02_Rp_"/>
      <sheetName val="schbhn"/>
      <sheetName val="Lt 1"/>
      <sheetName val="PEKERJAAN PERSIAPAN"/>
      <sheetName val="Ans Kom Precast"/>
      <sheetName val="PJ"/>
      <sheetName val="UPAH &amp; BHN"/>
      <sheetName val="Met_Pas Batu"/>
      <sheetName val="h-013211-2"/>
      <sheetName val="FORMARS"/>
      <sheetName val="Cipinang"/>
      <sheetName val="Bek.Sloof"/>
      <sheetName val="Additional"/>
      <sheetName val="Jembatan Sementara"/>
      <sheetName val="Informasi"/>
      <sheetName val="3-DIV2"/>
      <sheetName val="3-DIV3"/>
      <sheetName val="3-DIV7"/>
      <sheetName val="3-DIV10"/>
      <sheetName val="BHN"/>
      <sheetName val="Analisa Alat"/>
      <sheetName val="ES STG"/>
      <sheetName val="RAB"/>
      <sheetName val="Du_lieu"/>
      <sheetName val="bahan upah"/>
      <sheetName val="lam-moi"/>
      <sheetName val="harga"/>
      <sheetName val="B.T"/>
      <sheetName val="3-DIV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A"/>
      <sheetName val="FOA (2)"/>
      <sheetName val="FOA (3)"/>
      <sheetName val="banding"/>
      <sheetName val="Rekap"/>
      <sheetName val="Boq"/>
      <sheetName val="Boq (2)"/>
      <sheetName val="curve s"/>
      <sheetName val="Sheet2"/>
      <sheetName val="Sheet3"/>
      <sheetName val="BL"/>
      <sheetName val="PRICE (2)"/>
      <sheetName val="Antek1"/>
      <sheetName val="Anharsat1"/>
      <sheetName val="Anharsat2"/>
      <sheetName val="Anharsat3"/>
      <sheetName val="Antek2"/>
      <sheetName val="Antek3"/>
      <sheetName val="Faktor Efisiensi"/>
      <sheetName val="Sikl-Dozer"/>
      <sheetName val="Sikl-Excav"/>
      <sheetName val="Antek sp"/>
      <sheetName val="Antek sm "/>
      <sheetName val="Antek KT"/>
      <sheetName val="Antek Kebun"/>
      <sheetName val="Antek BK"/>
      <sheetName val="Antek HR"/>
      <sheetName val="Antek HS"/>
      <sheetName val="Antek SBB"/>
      <sheetName val="Antek HK,HS"/>
      <sheetName val="Antek SBR,KJ"/>
      <sheetName val="Antek AA,PR"/>
      <sheetName val="CM-BETON"/>
      <sheetName val="CM-BATU"/>
      <sheetName val="Beton-E"/>
      <sheetName val="Pasbatu"/>
      <sheetName val="Beton-A"/>
      <sheetName val="Beton-B"/>
      <sheetName val="Beton-C1"/>
      <sheetName val="Beton-C2"/>
      <sheetName val="Beton-D"/>
    </sheetNames>
    <sheetDataSet>
      <sheetData sheetId="0" refreshError="1"/>
      <sheetData sheetId="1" refreshError="1"/>
      <sheetData sheetId="2" refreshError="1"/>
      <sheetData sheetId="3" refreshError="1"/>
      <sheetData sheetId="4" refreshError="1"/>
      <sheetData sheetId="5" refreshError="1">
        <row r="21">
          <cell r="F21" t="str">
            <v>1-1</v>
          </cell>
          <cell r="G21" t="str">
            <v>Mobilisasi Dan Demobilisasi</v>
          </cell>
          <cell r="H21" t="str">
            <v>Mobilization and De-mob</v>
          </cell>
          <cell r="J21" t="str">
            <v>L.S.</v>
          </cell>
          <cell r="K21">
            <v>1</v>
          </cell>
          <cell r="L21">
            <v>34925000</v>
          </cell>
          <cell r="M21">
            <v>34925000</v>
          </cell>
          <cell r="N21">
            <v>34925000</v>
          </cell>
          <cell r="O21">
            <v>34925000</v>
          </cell>
        </row>
        <row r="22">
          <cell r="F22" t="str">
            <v>1-2</v>
          </cell>
          <cell r="G22" t="str">
            <v>Sosialisasi</v>
          </cell>
          <cell r="H22" t="str">
            <v>Socialization</v>
          </cell>
          <cell r="J22" t="str">
            <v>Desa</v>
          </cell>
          <cell r="K22">
            <v>7</v>
          </cell>
          <cell r="L22">
            <v>1996500</v>
          </cell>
          <cell r="M22">
            <v>13975500</v>
          </cell>
          <cell r="N22">
            <v>1996500</v>
          </cell>
          <cell r="O22">
            <v>13975500</v>
          </cell>
        </row>
        <row r="23">
          <cell r="F23" t="str">
            <v>1-3</v>
          </cell>
          <cell r="G23" t="str">
            <v>Pengadaan/ Pembuatan Peta TGL dan Peta Batas Kepemilikan Lahan berdasarkan pengecekan bersama</v>
          </cell>
          <cell r="H23" t="str">
            <v>Preparation of TGL map and Land ownership boundary map based on mutual check</v>
          </cell>
          <cell r="J23" t="str">
            <v>Ha</v>
          </cell>
          <cell r="K23">
            <v>2274.4899999999998</v>
          </cell>
          <cell r="L23">
            <v>56689.420000000006</v>
          </cell>
          <cell r="M23">
            <v>128939518.89579999</v>
          </cell>
          <cell r="N23">
            <v>56689.416666666664</v>
          </cell>
          <cell r="O23">
            <v>128939511.31416665</v>
          </cell>
        </row>
        <row r="24">
          <cell r="F24" t="str">
            <v>1-4</v>
          </cell>
          <cell r="G24" t="str">
            <v>Persiapan Pot. Memanjang &amp; melintang Saluran Berdasarkan Pengecekan Bersama</v>
          </cell>
          <cell r="H24" t="str">
            <v>Preparation of L-Cross section for Canal based on mutual check</v>
          </cell>
          <cell r="J24" t="str">
            <v>m</v>
          </cell>
          <cell r="K24">
            <v>242943</v>
          </cell>
          <cell r="L24">
            <v>304.98</v>
          </cell>
          <cell r="M24">
            <v>74092756.140000001</v>
          </cell>
          <cell r="N24">
            <v>308.98266666666666</v>
          </cell>
          <cell r="O24">
            <v>75065175.988000005</v>
          </cell>
        </row>
        <row r="25">
          <cell r="F25" t="str">
            <v>1-5</v>
          </cell>
          <cell r="G25" t="str">
            <v>Persiapan Peta Petak sawah berdasarkan pengecekan bersama dan item 1-4</v>
          </cell>
          <cell r="H25" t="str">
            <v>Preparation of Paddy plot Map based on mutual check and item 1-4</v>
          </cell>
          <cell r="J25" t="str">
            <v>Ha</v>
          </cell>
          <cell r="K25">
            <v>2274.4899999999998</v>
          </cell>
          <cell r="L25">
            <v>84661.03</v>
          </cell>
          <cell r="M25">
            <v>192560666.12469998</v>
          </cell>
          <cell r="N25">
            <v>84661.025000000009</v>
          </cell>
          <cell r="O25">
            <v>192560654.75225002</v>
          </cell>
        </row>
        <row r="26">
          <cell r="F26" t="str">
            <v>1-6</v>
          </cell>
          <cell r="G26" t="str">
            <v>Gambar terpasang (As-built Drawing)</v>
          </cell>
          <cell r="H26" t="str">
            <v>Preparation of As-built Drawings</v>
          </cell>
          <cell r="J26" t="str">
            <v>L.S.</v>
          </cell>
          <cell r="K26">
            <v>1</v>
          </cell>
          <cell r="L26">
            <v>17158460</v>
          </cell>
          <cell r="M26">
            <v>17158460</v>
          </cell>
          <cell r="N26">
            <v>17158460</v>
          </cell>
          <cell r="O26">
            <v>17158460</v>
          </cell>
        </row>
        <row r="27">
          <cell r="F27" t="str">
            <v>1-7</v>
          </cell>
          <cell r="G27" t="str">
            <v>Dokumentasi foto-foto dan Video visual</v>
          </cell>
          <cell r="H27" t="str">
            <v>Documentation</v>
          </cell>
          <cell r="J27" t="str">
            <v>L.S.</v>
          </cell>
          <cell r="K27">
            <v>1</v>
          </cell>
          <cell r="L27">
            <v>5593445</v>
          </cell>
          <cell r="M27">
            <v>5593445</v>
          </cell>
          <cell r="N27">
            <v>5593445</v>
          </cell>
          <cell r="O27">
            <v>5593445</v>
          </cell>
        </row>
        <row r="28">
          <cell r="G28" t="str">
            <v>Jumlah I - Pekerjaan Persiapan</v>
          </cell>
          <cell r="M28">
            <v>467245346.16049993</v>
          </cell>
        </row>
        <row r="29">
          <cell r="E29" t="str">
            <v>Pembukaan Lahan</v>
          </cell>
          <cell r="H29" t="str">
            <v>Land Clearing</v>
          </cell>
          <cell r="K29">
            <v>1734.42</v>
          </cell>
        </row>
        <row r="30">
          <cell r="E30" t="str">
            <v>2-1</v>
          </cell>
          <cell r="F30" t="str">
            <v>Kategori-1</v>
          </cell>
          <cell r="G30" t="str">
            <v>Rawa (RW) dan Sawah Berawa (SWR)</v>
          </cell>
          <cell r="H30" t="str">
            <v>Category-1 Swamp and Swampy Paddy</v>
          </cell>
          <cell r="K30">
            <v>500.58</v>
          </cell>
          <cell r="P30">
            <v>398758899.37499994</v>
          </cell>
        </row>
        <row r="31">
          <cell r="F31" t="str">
            <v>2-1-1</v>
          </cell>
          <cell r="G31" t="str">
            <v>Penebasan</v>
          </cell>
          <cell r="H31" t="str">
            <v>Clearing</v>
          </cell>
          <cell r="J31" t="str">
            <v>Ha</v>
          </cell>
          <cell r="K31">
            <v>500.58</v>
          </cell>
          <cell r="L31">
            <v>630468.75</v>
          </cell>
          <cell r="M31">
            <v>315600046.875</v>
          </cell>
          <cell r="N31">
            <v>630468.74999999988</v>
          </cell>
          <cell r="O31">
            <v>315600046.87499994</v>
          </cell>
        </row>
        <row r="32">
          <cell r="F32" t="str">
            <v>2-1-2</v>
          </cell>
          <cell r="G32" t="str">
            <v>Pembakaran</v>
          </cell>
          <cell r="H32" t="str">
            <v>Burning</v>
          </cell>
          <cell r="J32" t="str">
            <v>Ha</v>
          </cell>
          <cell r="K32">
            <v>500.58</v>
          </cell>
          <cell r="L32">
            <v>93062.5</v>
          </cell>
          <cell r="M32">
            <v>46585226.25</v>
          </cell>
          <cell r="N32">
            <v>93062.5</v>
          </cell>
          <cell r="O32">
            <v>46585226.25</v>
          </cell>
        </row>
        <row r="33">
          <cell r="F33" t="str">
            <v>2-1-3</v>
          </cell>
          <cell r="G33" t="str">
            <v>Pembersihan</v>
          </cell>
          <cell r="H33" t="str">
            <v>Cleaning</v>
          </cell>
          <cell r="J33" t="str">
            <v>Ha</v>
          </cell>
          <cell r="K33">
            <v>500.58</v>
          </cell>
          <cell r="L33">
            <v>73062.5</v>
          </cell>
          <cell r="M33">
            <v>36573626.25</v>
          </cell>
          <cell r="N33">
            <v>73062.5</v>
          </cell>
          <cell r="O33">
            <v>36573626.25</v>
          </cell>
        </row>
        <row r="34">
          <cell r="E34" t="str">
            <v>2-2</v>
          </cell>
          <cell r="F34" t="str">
            <v>Kategori-2</v>
          </cell>
          <cell r="G34" t="str">
            <v xml:space="preserve"> Rawa Bersemak (RWS)</v>
          </cell>
          <cell r="H34" t="str">
            <v>Category-2 Swamp Bush</v>
          </cell>
          <cell r="K34">
            <v>162.54</v>
          </cell>
          <cell r="P34">
            <v>128665648.12499997</v>
          </cell>
        </row>
        <row r="35">
          <cell r="F35" t="str">
            <v>2-2-1</v>
          </cell>
          <cell r="G35" t="str">
            <v>Penebasan</v>
          </cell>
          <cell r="H35" t="str">
            <v>Clearing</v>
          </cell>
          <cell r="J35" t="str">
            <v>Ha</v>
          </cell>
          <cell r="K35">
            <v>162.54</v>
          </cell>
          <cell r="L35">
            <v>630468.75</v>
          </cell>
          <cell r="M35">
            <v>102476390.625</v>
          </cell>
          <cell r="N35">
            <v>630468.74999999988</v>
          </cell>
          <cell r="O35">
            <v>102476390.62499997</v>
          </cell>
        </row>
        <row r="36">
          <cell r="F36" t="str">
            <v>2-2-2</v>
          </cell>
          <cell r="G36" t="str">
            <v>Pembakaran</v>
          </cell>
          <cell r="H36" t="str">
            <v>Burning</v>
          </cell>
          <cell r="J36" t="str">
            <v>Ha</v>
          </cell>
          <cell r="K36">
            <v>162.54</v>
          </cell>
          <cell r="L36">
            <v>88062.5</v>
          </cell>
          <cell r="M36">
            <v>14313678.75</v>
          </cell>
          <cell r="N36">
            <v>88062.5</v>
          </cell>
          <cell r="O36">
            <v>14313678.75</v>
          </cell>
        </row>
        <row r="37">
          <cell r="F37" t="str">
            <v>2-2-3</v>
          </cell>
          <cell r="G37" t="str">
            <v>Pembersihan</v>
          </cell>
          <cell r="H37" t="str">
            <v>Cleaning</v>
          </cell>
          <cell r="J37" t="str">
            <v>Ha</v>
          </cell>
          <cell r="K37">
            <v>162.54</v>
          </cell>
          <cell r="L37">
            <v>73062.5</v>
          </cell>
          <cell r="M37">
            <v>11875578.75</v>
          </cell>
          <cell r="N37">
            <v>73062.5</v>
          </cell>
          <cell r="O37">
            <v>11875578.75</v>
          </cell>
        </row>
        <row r="38">
          <cell r="E38" t="str">
            <v>2-3</v>
          </cell>
          <cell r="F38" t="str">
            <v>Kategori-3</v>
          </cell>
          <cell r="G38" t="str">
            <v>Padang rumput/ alang-alang (PR/AA)</v>
          </cell>
          <cell r="H38" t="str">
            <v>Category-3 Grass, Rainfed and Upland</v>
          </cell>
          <cell r="K38">
            <v>357.85</v>
          </cell>
          <cell r="P38">
            <v>193417925</v>
          </cell>
        </row>
        <row r="39">
          <cell r="F39" t="str">
            <v>2-3-1</v>
          </cell>
          <cell r="G39" t="str">
            <v>Penebasan</v>
          </cell>
          <cell r="H39" t="str">
            <v>Clearing</v>
          </cell>
          <cell r="J39" t="str">
            <v>Ha</v>
          </cell>
          <cell r="K39">
            <v>357.85</v>
          </cell>
          <cell r="L39">
            <v>379375</v>
          </cell>
          <cell r="M39">
            <v>135759343.75</v>
          </cell>
          <cell r="N39">
            <v>379375</v>
          </cell>
          <cell r="O39">
            <v>135759343.75</v>
          </cell>
        </row>
        <row r="40">
          <cell r="F40" t="str">
            <v>2-3-2</v>
          </cell>
          <cell r="G40" t="str">
            <v>Pembakaran</v>
          </cell>
          <cell r="H40" t="str">
            <v>Burning</v>
          </cell>
          <cell r="J40" t="str">
            <v>Ha</v>
          </cell>
          <cell r="K40">
            <v>357.85</v>
          </cell>
          <cell r="L40">
            <v>88062.5</v>
          </cell>
          <cell r="M40">
            <v>31513165.625000004</v>
          </cell>
          <cell r="N40">
            <v>88062.5</v>
          </cell>
          <cell r="O40">
            <v>31513165.625000004</v>
          </cell>
        </row>
        <row r="41">
          <cell r="F41" t="str">
            <v>2-3-3</v>
          </cell>
          <cell r="G41" t="str">
            <v>Pembersihan</v>
          </cell>
          <cell r="H41" t="str">
            <v>Cleaning</v>
          </cell>
          <cell r="J41" t="str">
            <v>Ha</v>
          </cell>
          <cell r="K41">
            <v>357.85</v>
          </cell>
          <cell r="L41">
            <v>73062.5</v>
          </cell>
          <cell r="M41">
            <v>26145415.625</v>
          </cell>
          <cell r="N41">
            <v>73062.5</v>
          </cell>
          <cell r="O41">
            <v>26145415.625</v>
          </cell>
        </row>
        <row r="42">
          <cell r="E42" t="str">
            <v>2-4</v>
          </cell>
          <cell r="F42" t="str">
            <v>Kategori-4</v>
          </cell>
          <cell r="G42" t="str">
            <v>Semak Belukar Ringan (SBR)</v>
          </cell>
          <cell r="H42" t="str">
            <v>Category-4 Light Bush</v>
          </cell>
          <cell r="J42" t="str">
            <v>Ha</v>
          </cell>
          <cell r="K42">
            <v>141.05000000000001</v>
          </cell>
          <cell r="P42">
            <v>121121398.125</v>
          </cell>
        </row>
        <row r="43">
          <cell r="F43" t="str">
            <v>2-4-1</v>
          </cell>
          <cell r="G43" t="str">
            <v>Penebasan</v>
          </cell>
          <cell r="H43" t="str">
            <v>Clearing</v>
          </cell>
          <cell r="J43" t="str">
            <v>Ha</v>
          </cell>
          <cell r="K43">
            <v>141.05000000000001</v>
          </cell>
          <cell r="L43">
            <v>379375</v>
          </cell>
          <cell r="M43">
            <v>53510843.750000007</v>
          </cell>
          <cell r="N43">
            <v>379375</v>
          </cell>
          <cell r="O43">
            <v>53510843.750000007</v>
          </cell>
        </row>
        <row r="44">
          <cell r="F44" t="str">
            <v>2-4-3</v>
          </cell>
          <cell r="G44" t="str">
            <v>Pengumpulan</v>
          </cell>
          <cell r="H44" t="str">
            <v>Stock pile</v>
          </cell>
          <cell r="J44" t="str">
            <v>Ha</v>
          </cell>
          <cell r="K44">
            <v>141.05000000000001</v>
          </cell>
          <cell r="L44">
            <v>254375</v>
          </cell>
          <cell r="M44">
            <v>35879593.75</v>
          </cell>
          <cell r="N44">
            <v>254375</v>
          </cell>
          <cell r="O44">
            <v>35879593.75</v>
          </cell>
        </row>
        <row r="45">
          <cell r="F45" t="str">
            <v>2-4-4</v>
          </cell>
          <cell r="G45" t="str">
            <v>Pembakaran</v>
          </cell>
          <cell r="H45" t="str">
            <v>Burning</v>
          </cell>
          <cell r="J45" t="str">
            <v>Ha</v>
          </cell>
          <cell r="K45">
            <v>141.05000000000001</v>
          </cell>
          <cell r="L45">
            <v>93062.5</v>
          </cell>
          <cell r="M45">
            <v>13126465.625000002</v>
          </cell>
          <cell r="N45">
            <v>93062.5</v>
          </cell>
          <cell r="O45">
            <v>13126465.625000002</v>
          </cell>
        </row>
        <row r="46">
          <cell r="F46" t="str">
            <v>2-4-5</v>
          </cell>
          <cell r="G46" t="str">
            <v>Pembersihan</v>
          </cell>
          <cell r="H46" t="str">
            <v>Cleaning</v>
          </cell>
          <cell r="J46" t="str">
            <v>Ha</v>
          </cell>
          <cell r="K46">
            <v>141.05000000000001</v>
          </cell>
          <cell r="L46">
            <v>131900</v>
          </cell>
          <cell r="M46">
            <v>18604495</v>
          </cell>
          <cell r="N46">
            <v>131900.00000000003</v>
          </cell>
          <cell r="O46">
            <v>18604495.000000007</v>
          </cell>
        </row>
        <row r="47">
          <cell r="E47" t="str">
            <v>2-5</v>
          </cell>
          <cell r="F47" t="str">
            <v>Kategori-5</v>
          </cell>
          <cell r="G47" t="str">
            <v>Semak Belukar Ringan Berawa (SBRB)</v>
          </cell>
          <cell r="H47" t="str">
            <v>Category-5 L Bush</v>
          </cell>
          <cell r="K47">
            <v>3.53</v>
          </cell>
          <cell r="P47">
            <v>3279825.958333333</v>
          </cell>
        </row>
        <row r="48">
          <cell r="F48" t="str">
            <v>2-5-1</v>
          </cell>
          <cell r="G48" t="str">
            <v>Penebasan</v>
          </cell>
          <cell r="H48" t="str">
            <v>Clearing</v>
          </cell>
          <cell r="J48" t="str">
            <v>Ha</v>
          </cell>
          <cell r="K48">
            <v>3.53</v>
          </cell>
          <cell r="L48">
            <v>421527.78</v>
          </cell>
          <cell r="M48">
            <v>1487993.0634000001</v>
          </cell>
          <cell r="N48">
            <v>421527.77777777775</v>
          </cell>
          <cell r="O48">
            <v>1487993.0555555553</v>
          </cell>
        </row>
        <row r="49">
          <cell r="F49" t="str">
            <v>2-5-2</v>
          </cell>
          <cell r="G49" t="str">
            <v>Pengumpulan</v>
          </cell>
          <cell r="H49" t="str">
            <v>Stock pile</v>
          </cell>
          <cell r="J49" t="str">
            <v>Ha</v>
          </cell>
          <cell r="K49">
            <v>3.53</v>
          </cell>
          <cell r="L49">
            <v>282638.89</v>
          </cell>
          <cell r="M49">
            <v>997715.28170000005</v>
          </cell>
          <cell r="N49">
            <v>282638.88888888893</v>
          </cell>
          <cell r="O49">
            <v>997715.27777777787</v>
          </cell>
        </row>
        <row r="50">
          <cell r="F50" t="str">
            <v>2-5-3</v>
          </cell>
          <cell r="G50" t="str">
            <v>Pembakaran</v>
          </cell>
          <cell r="H50" t="str">
            <v xml:space="preserve">Burning </v>
          </cell>
          <cell r="J50" t="str">
            <v>Ha</v>
          </cell>
          <cell r="K50">
            <v>3.53</v>
          </cell>
          <cell r="L50">
            <v>93062.5</v>
          </cell>
          <cell r="M50">
            <v>328510.625</v>
          </cell>
          <cell r="N50">
            <v>93062.5</v>
          </cell>
          <cell r="O50">
            <v>328510.625</v>
          </cell>
        </row>
        <row r="51">
          <cell r="F51" t="str">
            <v>2-5-4</v>
          </cell>
          <cell r="G51" t="str">
            <v>Pembersihan</v>
          </cell>
          <cell r="H51" t="str">
            <v>Cleaning</v>
          </cell>
          <cell r="J51" t="str">
            <v>Ha</v>
          </cell>
          <cell r="K51">
            <v>3.53</v>
          </cell>
          <cell r="L51">
            <v>131900</v>
          </cell>
          <cell r="M51">
            <v>465607</v>
          </cell>
          <cell r="N51">
            <v>131900.00000000003</v>
          </cell>
          <cell r="O51">
            <v>465607.00000000006</v>
          </cell>
        </row>
        <row r="52">
          <cell r="E52" t="str">
            <v>2-6</v>
          </cell>
          <cell r="F52" t="str">
            <v>Kategori-6</v>
          </cell>
          <cell r="G52" t="str">
            <v>Semak Belukar Berat (SBB)</v>
          </cell>
          <cell r="H52" t="str">
            <v>Category-6 Heavy Bush</v>
          </cell>
          <cell r="K52">
            <v>187.98</v>
          </cell>
          <cell r="P52">
            <v>250320062.51571429</v>
          </cell>
        </row>
        <row r="53">
          <cell r="F53" t="str">
            <v>2-6-1</v>
          </cell>
          <cell r="G53" t="str">
            <v>Penebasan</v>
          </cell>
          <cell r="H53" t="str">
            <v>Clearing</v>
          </cell>
          <cell r="J53" t="str">
            <v>Ha</v>
          </cell>
          <cell r="K53">
            <v>187.98</v>
          </cell>
          <cell r="L53">
            <v>313091.33</v>
          </cell>
          <cell r="M53">
            <v>58854908.213399999</v>
          </cell>
          <cell r="N53">
            <v>313091.33333333331</v>
          </cell>
          <cell r="O53">
            <v>58854908.839999996</v>
          </cell>
        </row>
        <row r="54">
          <cell r="F54" t="str">
            <v>2-6-2</v>
          </cell>
          <cell r="G54" t="str">
            <v>Penumbangan dan pencabutan akar dan tunggul pohon</v>
          </cell>
          <cell r="H54" t="str">
            <v xml:space="preserve">Clearing and Grubbing </v>
          </cell>
          <cell r="J54" t="str">
            <v>Ha</v>
          </cell>
          <cell r="K54">
            <v>187.98</v>
          </cell>
          <cell r="L54">
            <v>313091.33</v>
          </cell>
          <cell r="M54">
            <v>58854908.213399999</v>
          </cell>
          <cell r="N54">
            <v>313091.33333333331</v>
          </cell>
          <cell r="O54">
            <v>58854908.839999996</v>
          </cell>
        </row>
        <row r="55">
          <cell r="F55" t="str">
            <v>2-6-3</v>
          </cell>
          <cell r="G55" t="str">
            <v>Pemotongan menjadi kecil</v>
          </cell>
          <cell r="H55" t="str">
            <v>Cutting to small piece</v>
          </cell>
          <cell r="J55" t="str">
            <v>Ha</v>
          </cell>
          <cell r="K55">
            <v>187.98</v>
          </cell>
          <cell r="L55">
            <v>97542.86</v>
          </cell>
          <cell r="M55">
            <v>18336106.822799999</v>
          </cell>
          <cell r="N55">
            <v>97542.857142857145</v>
          </cell>
          <cell r="O55">
            <v>18336106.285714284</v>
          </cell>
        </row>
        <row r="56">
          <cell r="F56" t="str">
            <v>2-6-4</v>
          </cell>
          <cell r="G56" t="str">
            <v>Pengumpulan</v>
          </cell>
          <cell r="H56" t="str">
            <v>Stock pile</v>
          </cell>
          <cell r="J56" t="str">
            <v>Ha</v>
          </cell>
          <cell r="K56">
            <v>187.98</v>
          </cell>
          <cell r="L56">
            <v>279545.83</v>
          </cell>
          <cell r="M56">
            <v>52549025.123400003</v>
          </cell>
          <cell r="N56">
            <v>279545.83333333337</v>
          </cell>
          <cell r="O56">
            <v>52549025.750000007</v>
          </cell>
        </row>
        <row r="57">
          <cell r="F57" t="str">
            <v>2-6-5</v>
          </cell>
          <cell r="G57" t="str">
            <v>Pembakaran</v>
          </cell>
          <cell r="H57" t="str">
            <v xml:space="preserve">Burning </v>
          </cell>
          <cell r="J57" t="str">
            <v>Ha</v>
          </cell>
          <cell r="K57">
            <v>187.98</v>
          </cell>
          <cell r="L57">
            <v>93062.5</v>
          </cell>
          <cell r="M57">
            <v>17493888.75</v>
          </cell>
          <cell r="N57">
            <v>93062.5</v>
          </cell>
          <cell r="O57">
            <v>17493888.75</v>
          </cell>
        </row>
        <row r="58">
          <cell r="F58" t="str">
            <v>2-6-6</v>
          </cell>
          <cell r="G58" t="str">
            <v>Pembersihan</v>
          </cell>
          <cell r="H58" t="str">
            <v>Cleaning</v>
          </cell>
          <cell r="J58" t="str">
            <v>Ha</v>
          </cell>
          <cell r="K58">
            <v>187.98</v>
          </cell>
          <cell r="L58">
            <v>235297.5</v>
          </cell>
          <cell r="M58">
            <v>44231224.049999997</v>
          </cell>
          <cell r="N58">
            <v>235297.5</v>
          </cell>
          <cell r="O58">
            <v>44231224.049999997</v>
          </cell>
        </row>
        <row r="59">
          <cell r="E59" t="str">
            <v>2-7</v>
          </cell>
          <cell r="F59" t="str">
            <v>Kategori-7</v>
          </cell>
          <cell r="G59" t="str">
            <v>Semak Belukar Berat Berawa (SBBB)</v>
          </cell>
          <cell r="H59" t="str">
            <v>Category-7 Swampy Bush</v>
          </cell>
          <cell r="K59">
            <v>0.88</v>
          </cell>
          <cell r="P59">
            <v>1261656.5979487179</v>
          </cell>
        </row>
        <row r="60">
          <cell r="F60" t="str">
            <v>2-7-1</v>
          </cell>
          <cell r="G60" t="str">
            <v>Penebasan</v>
          </cell>
          <cell r="H60" t="str">
            <v>Clearing</v>
          </cell>
          <cell r="J60" t="str">
            <v>Ha</v>
          </cell>
          <cell r="K60">
            <v>0.88</v>
          </cell>
          <cell r="L60">
            <v>313091.33</v>
          </cell>
          <cell r="M60">
            <v>275520.37040000001</v>
          </cell>
          <cell r="N60">
            <v>313091.33333333331</v>
          </cell>
          <cell r="O60">
            <v>275520.37333333329</v>
          </cell>
        </row>
        <row r="61">
          <cell r="F61" t="str">
            <v>2-7-2</v>
          </cell>
          <cell r="G61" t="str">
            <v>Penumbangan dan pencabutan akar dan tunggul pohon</v>
          </cell>
          <cell r="H61" t="str">
            <v xml:space="preserve">Clearing and Grubbing </v>
          </cell>
          <cell r="J61" t="str">
            <v>Ha</v>
          </cell>
          <cell r="K61">
            <v>0.88</v>
          </cell>
          <cell r="L61">
            <v>313091.33</v>
          </cell>
          <cell r="M61">
            <v>275520.37040000001</v>
          </cell>
          <cell r="N61">
            <v>313091.33333333331</v>
          </cell>
          <cell r="O61">
            <v>275520.37333333329</v>
          </cell>
        </row>
        <row r="62">
          <cell r="F62" t="str">
            <v>2-7-3</v>
          </cell>
          <cell r="G62" t="str">
            <v>Pemotongan menjadi kecil</v>
          </cell>
          <cell r="H62" t="str">
            <v>Cutting to small piece</v>
          </cell>
          <cell r="J62" t="str">
            <v>Ha</v>
          </cell>
          <cell r="K62">
            <v>0.88</v>
          </cell>
          <cell r="L62">
            <v>105046.15</v>
          </cell>
          <cell r="M62">
            <v>92440.611999999994</v>
          </cell>
          <cell r="N62">
            <v>105046.15384615386</v>
          </cell>
          <cell r="O62">
            <v>92440.61538461539</v>
          </cell>
        </row>
        <row r="63">
          <cell r="F63" t="str">
            <v>2-7-4</v>
          </cell>
          <cell r="G63" t="str">
            <v>Pengumpulan</v>
          </cell>
          <cell r="H63" t="str">
            <v>Stock pile</v>
          </cell>
          <cell r="J63" t="str">
            <v>Ha</v>
          </cell>
          <cell r="K63">
            <v>0.88</v>
          </cell>
          <cell r="L63">
            <v>301049.36</v>
          </cell>
          <cell r="M63">
            <v>264923.43679999997</v>
          </cell>
          <cell r="N63">
            <v>301049.35897435894</v>
          </cell>
          <cell r="O63">
            <v>264923.43589743588</v>
          </cell>
        </row>
        <row r="64">
          <cell r="F64" t="str">
            <v>2-7-5</v>
          </cell>
          <cell r="G64" t="str">
            <v>Pembakaran</v>
          </cell>
          <cell r="H64" t="str">
            <v xml:space="preserve">Burning </v>
          </cell>
          <cell r="J64" t="str">
            <v>Ha</v>
          </cell>
          <cell r="K64">
            <v>0.88</v>
          </cell>
          <cell r="L64">
            <v>166125</v>
          </cell>
          <cell r="M64">
            <v>146190</v>
          </cell>
          <cell r="N64">
            <v>166125</v>
          </cell>
          <cell r="O64">
            <v>146190</v>
          </cell>
        </row>
        <row r="65">
          <cell r="F65" t="str">
            <v>2-7-6</v>
          </cell>
          <cell r="G65" t="str">
            <v>Pembersihan</v>
          </cell>
          <cell r="H65" t="str">
            <v>Cleaning</v>
          </cell>
          <cell r="J65" t="str">
            <v>Ha</v>
          </cell>
          <cell r="K65">
            <v>0.88</v>
          </cell>
          <cell r="L65">
            <v>235297.5</v>
          </cell>
          <cell r="M65">
            <v>207061.8</v>
          </cell>
          <cell r="N65">
            <v>235297.5</v>
          </cell>
          <cell r="O65">
            <v>207061.8</v>
          </cell>
        </row>
        <row r="66">
          <cell r="E66" t="str">
            <v>2-8</v>
          </cell>
          <cell r="F66" t="str">
            <v>Kategori-8</v>
          </cell>
          <cell r="G66" t="str">
            <v>Bekas Tebangan (TB)</v>
          </cell>
          <cell r="H66" t="str">
            <v>Category-8 Up Land with Stump</v>
          </cell>
          <cell r="K66">
            <v>1.03</v>
          </cell>
          <cell r="P66">
            <v>1579409.6327904763</v>
          </cell>
        </row>
        <row r="67">
          <cell r="F67" t="str">
            <v>2-8-1</v>
          </cell>
          <cell r="G67" t="str">
            <v>Penebasan</v>
          </cell>
          <cell r="H67" t="str">
            <v>Clearing</v>
          </cell>
          <cell r="J67" t="str">
            <v>Ha</v>
          </cell>
          <cell r="K67">
            <v>1.03</v>
          </cell>
          <cell r="L67">
            <v>407018.73</v>
          </cell>
          <cell r="M67">
            <v>419229.29190000001</v>
          </cell>
          <cell r="N67">
            <v>407018.73333333334</v>
          </cell>
          <cell r="O67">
            <v>419229.29533333337</v>
          </cell>
        </row>
        <row r="68">
          <cell r="F68" t="str">
            <v>2-8-2</v>
          </cell>
          <cell r="G68" t="str">
            <v>Penumbangan dan pencabutan akar dan tunggul pohon</v>
          </cell>
          <cell r="H68" t="str">
            <v xml:space="preserve">Clearing and Grubbing </v>
          </cell>
          <cell r="J68" t="str">
            <v>Ha</v>
          </cell>
          <cell r="K68">
            <v>1.03</v>
          </cell>
          <cell r="L68">
            <v>325614.99</v>
          </cell>
          <cell r="M68">
            <v>335383.43969999999</v>
          </cell>
          <cell r="N68">
            <v>325614.98666666669</v>
          </cell>
          <cell r="O68">
            <v>335383.43626666669</v>
          </cell>
        </row>
        <row r="69">
          <cell r="F69" t="str">
            <v>2-8-3</v>
          </cell>
          <cell r="G69" t="str">
            <v>Pengumpulan</v>
          </cell>
          <cell r="H69" t="str">
            <v>Stock pile</v>
          </cell>
          <cell r="J69" t="str">
            <v>Ha</v>
          </cell>
          <cell r="K69">
            <v>1.03</v>
          </cell>
          <cell r="L69">
            <v>399351.19</v>
          </cell>
          <cell r="M69">
            <v>411331.72570000001</v>
          </cell>
          <cell r="N69">
            <v>399351.19047619047</v>
          </cell>
          <cell r="O69">
            <v>411331.72619047621</v>
          </cell>
        </row>
        <row r="70">
          <cell r="F70" t="str">
            <v>2-8-4</v>
          </cell>
          <cell r="G70" t="str">
            <v>Pembakaran</v>
          </cell>
          <cell r="H70" t="str">
            <v xml:space="preserve">Burning </v>
          </cell>
          <cell r="J70" t="str">
            <v>Ha</v>
          </cell>
          <cell r="K70">
            <v>1.03</v>
          </cell>
          <cell r="L70">
            <v>166125</v>
          </cell>
          <cell r="M70">
            <v>171108.75</v>
          </cell>
          <cell r="N70">
            <v>166125</v>
          </cell>
          <cell r="O70">
            <v>171108.75</v>
          </cell>
        </row>
        <row r="71">
          <cell r="F71" t="str">
            <v>2-8-5</v>
          </cell>
          <cell r="G71" t="str">
            <v>Pembersihan</v>
          </cell>
          <cell r="H71" t="str">
            <v>Cleaning</v>
          </cell>
          <cell r="J71" t="str">
            <v>Ha</v>
          </cell>
          <cell r="K71">
            <v>1.03</v>
          </cell>
          <cell r="L71">
            <v>235297.5</v>
          </cell>
          <cell r="M71">
            <v>242356.42500000002</v>
          </cell>
          <cell r="N71">
            <v>235297.5</v>
          </cell>
          <cell r="O71">
            <v>242356.42500000002</v>
          </cell>
        </row>
        <row r="72">
          <cell r="E72" t="str">
            <v>2-9</v>
          </cell>
          <cell r="F72" t="str">
            <v>Kategori-9</v>
          </cell>
          <cell r="G72" t="str">
            <v>Kebun Campuran (KC)</v>
          </cell>
          <cell r="H72" t="str">
            <v>Category-9 Mixed Tree</v>
          </cell>
          <cell r="K72">
            <v>70.900000000000006</v>
          </cell>
          <cell r="O72">
            <v>0</v>
          </cell>
          <cell r="P72">
            <v>106486545.67568544</v>
          </cell>
        </row>
        <row r="73">
          <cell r="F73" t="str">
            <v>2-9-1</v>
          </cell>
          <cell r="G73" t="str">
            <v>Penumbangan dan pencabutan akar dan tunggul pohon</v>
          </cell>
          <cell r="H73" t="str">
            <v xml:space="preserve">Clearing and Grubbing </v>
          </cell>
          <cell r="J73" t="str">
            <v>Ha</v>
          </cell>
          <cell r="K73">
            <v>70.900000000000006</v>
          </cell>
          <cell r="L73">
            <v>465909.72</v>
          </cell>
          <cell r="M73">
            <v>33032999.148000002</v>
          </cell>
          <cell r="N73">
            <v>465909.72222222231</v>
          </cell>
          <cell r="O73">
            <v>33032999.305555563</v>
          </cell>
        </row>
        <row r="74">
          <cell r="F74" t="str">
            <v>2-9-2</v>
          </cell>
          <cell r="G74" t="str">
            <v>Pemotongan menjadi kecil</v>
          </cell>
          <cell r="H74" t="str">
            <v>Cutting to small piece</v>
          </cell>
          <cell r="J74" t="str">
            <v>Ha</v>
          </cell>
          <cell r="K74">
            <v>70.900000000000006</v>
          </cell>
          <cell r="L74">
            <v>86212.12</v>
          </cell>
          <cell r="M74">
            <v>6112439.3080000002</v>
          </cell>
          <cell r="N74">
            <v>86212.121212121201</v>
          </cell>
          <cell r="O74">
            <v>6112439.3939393936</v>
          </cell>
        </row>
        <row r="75">
          <cell r="F75" t="str">
            <v>2-9-3</v>
          </cell>
          <cell r="G75" t="str">
            <v>Pengumpulan</v>
          </cell>
          <cell r="H75" t="str">
            <v>Stock pile</v>
          </cell>
          <cell r="J75" t="str">
            <v>Ha</v>
          </cell>
          <cell r="K75">
            <v>70.900000000000006</v>
          </cell>
          <cell r="L75">
            <v>519156.55</v>
          </cell>
          <cell r="M75">
            <v>36808199.395000003</v>
          </cell>
          <cell r="N75">
            <v>519156.54761904763</v>
          </cell>
          <cell r="O75">
            <v>36808199.226190478</v>
          </cell>
        </row>
        <row r="76">
          <cell r="F76" t="str">
            <v>2-9-4</v>
          </cell>
          <cell r="G76" t="str">
            <v>Pembakaran</v>
          </cell>
          <cell r="H76" t="str">
            <v xml:space="preserve">Burning </v>
          </cell>
          <cell r="J76" t="str">
            <v>Ha</v>
          </cell>
          <cell r="K76">
            <v>70.900000000000006</v>
          </cell>
          <cell r="L76">
            <v>166125</v>
          </cell>
          <cell r="M76">
            <v>11778262.500000002</v>
          </cell>
          <cell r="N76">
            <v>166125</v>
          </cell>
          <cell r="O76">
            <v>11778262.500000002</v>
          </cell>
        </row>
        <row r="77">
          <cell r="F77" t="str">
            <v>2-9-5</v>
          </cell>
          <cell r="G77" t="str">
            <v>Pembersihan</v>
          </cell>
          <cell r="H77" t="str">
            <v>Cleaning</v>
          </cell>
          <cell r="J77" t="str">
            <v>Ha</v>
          </cell>
          <cell r="K77">
            <v>70.900000000000006</v>
          </cell>
          <cell r="L77">
            <v>264522.5</v>
          </cell>
          <cell r="M77">
            <v>18754645.25</v>
          </cell>
          <cell r="N77">
            <v>264522.5</v>
          </cell>
          <cell r="O77">
            <v>18754645.25</v>
          </cell>
        </row>
        <row r="78">
          <cell r="E78" t="str">
            <v>2-10</v>
          </cell>
          <cell r="F78" t="str">
            <v>Kategori-10</v>
          </cell>
          <cell r="G78" t="str">
            <v>Kebun Karet Muda (KM)</v>
          </cell>
          <cell r="H78" t="str">
            <v>Category-10 Young Rubber Plantation</v>
          </cell>
          <cell r="K78">
            <v>34.46</v>
          </cell>
          <cell r="P78">
            <v>27336765.954938274</v>
          </cell>
        </row>
        <row r="79">
          <cell r="F79" t="str">
            <v>2-10-1</v>
          </cell>
          <cell r="G79" t="str">
            <v>Penumbangan dan pencabutan akar dan tunggul pohon</v>
          </cell>
          <cell r="H79" t="str">
            <v xml:space="preserve">Clearing and Grubbing </v>
          </cell>
          <cell r="J79" t="str">
            <v>Ha</v>
          </cell>
          <cell r="K79">
            <v>34.46</v>
          </cell>
          <cell r="L79">
            <v>217424.54</v>
          </cell>
          <cell r="M79">
            <v>7492449.6484000003</v>
          </cell>
          <cell r="N79">
            <v>217424.53703703702</v>
          </cell>
          <cell r="O79">
            <v>7492449.5462962957</v>
          </cell>
        </row>
        <row r="80">
          <cell r="F80" t="str">
            <v>2-10-2</v>
          </cell>
          <cell r="G80" t="str">
            <v>Pemotongan menjadi kecil</v>
          </cell>
          <cell r="H80" t="str">
            <v>Cutting to small piece</v>
          </cell>
          <cell r="J80" t="str">
            <v>Ha</v>
          </cell>
          <cell r="K80">
            <v>34.46</v>
          </cell>
          <cell r="L80">
            <v>70246.91</v>
          </cell>
          <cell r="M80">
            <v>2420708.5186000001</v>
          </cell>
          <cell r="N80">
            <v>70246.91358024691</v>
          </cell>
          <cell r="O80">
            <v>2420708.6419753088</v>
          </cell>
        </row>
        <row r="81">
          <cell r="F81" t="str">
            <v>2-10-3</v>
          </cell>
          <cell r="G81" t="str">
            <v>Pengumpulan</v>
          </cell>
          <cell r="H81" t="str">
            <v>Stock pile</v>
          </cell>
          <cell r="J81" t="str">
            <v>Ha</v>
          </cell>
          <cell r="K81">
            <v>34.46</v>
          </cell>
          <cell r="L81">
            <v>279545.83</v>
          </cell>
          <cell r="M81">
            <v>9633149.3018000014</v>
          </cell>
          <cell r="N81">
            <v>279545.83333333337</v>
          </cell>
          <cell r="O81">
            <v>9633149.4166666679</v>
          </cell>
        </row>
        <row r="82">
          <cell r="F82" t="str">
            <v>2-10-4</v>
          </cell>
          <cell r="G82" t="str">
            <v>Pembakaran</v>
          </cell>
          <cell r="H82" t="str">
            <v xml:space="preserve">Burning </v>
          </cell>
          <cell r="J82" t="str">
            <v>Ha</v>
          </cell>
          <cell r="K82">
            <v>34.46</v>
          </cell>
          <cell r="L82">
            <v>93062.5</v>
          </cell>
          <cell r="M82">
            <v>3206933.75</v>
          </cell>
          <cell r="N82">
            <v>93062.5</v>
          </cell>
          <cell r="O82">
            <v>3206933.75</v>
          </cell>
        </row>
        <row r="83">
          <cell r="F83" t="str">
            <v>2-10-5</v>
          </cell>
          <cell r="G83" t="str">
            <v>Pembersihan</v>
          </cell>
          <cell r="H83" t="str">
            <v>Cleaning</v>
          </cell>
          <cell r="J83" t="str">
            <v>Ha</v>
          </cell>
          <cell r="K83">
            <v>34.46</v>
          </cell>
          <cell r="L83">
            <v>133010</v>
          </cell>
          <cell r="M83">
            <v>4583524.6000000006</v>
          </cell>
          <cell r="N83">
            <v>133010.00000000003</v>
          </cell>
          <cell r="O83">
            <v>4583524.6000000015</v>
          </cell>
        </row>
        <row r="84">
          <cell r="E84" t="str">
            <v>2-11</v>
          </cell>
          <cell r="F84" t="str">
            <v xml:space="preserve">Kategori-11 </v>
          </cell>
          <cell r="G84" t="str">
            <v>Kebun Karet Produktif (KP)</v>
          </cell>
          <cell r="H84" t="str">
            <v>Category-11 Mature Rubber Plantation</v>
          </cell>
          <cell r="K84">
            <v>2.6</v>
          </cell>
          <cell r="P84">
            <v>2671350.3226120858</v>
          </cell>
        </row>
        <row r="85">
          <cell r="F85" t="str">
            <v>2-11-1</v>
          </cell>
          <cell r="G85" t="str">
            <v>Penumbangan dan pencabutan akar dan tunggul pohon</v>
          </cell>
          <cell r="H85" t="str">
            <v xml:space="preserve">Clearing and Grubbing </v>
          </cell>
          <cell r="J85" t="str">
            <v>Ha</v>
          </cell>
          <cell r="K85">
            <v>2.6</v>
          </cell>
          <cell r="L85">
            <v>217424.54</v>
          </cell>
          <cell r="M85">
            <v>565303.804</v>
          </cell>
          <cell r="N85">
            <v>217424.53703703702</v>
          </cell>
          <cell r="O85">
            <v>565303.79629629629</v>
          </cell>
        </row>
        <row r="86">
          <cell r="F86" t="str">
            <v>2-11-2</v>
          </cell>
          <cell r="G86" t="str">
            <v>Pemotongan menjadi kecil</v>
          </cell>
          <cell r="H86" t="str">
            <v>Cutting to small piece</v>
          </cell>
          <cell r="J86" t="str">
            <v>Ha</v>
          </cell>
          <cell r="K86">
            <v>2.6</v>
          </cell>
          <cell r="L86">
            <v>99824.56</v>
          </cell>
          <cell r="M86">
            <v>259543.856</v>
          </cell>
          <cell r="N86">
            <v>99824.561403508778</v>
          </cell>
          <cell r="O86">
            <v>259543.85964912284</v>
          </cell>
        </row>
        <row r="87">
          <cell r="F87" t="str">
            <v>2-11-3</v>
          </cell>
          <cell r="G87" t="str">
            <v>Pengumpulan</v>
          </cell>
          <cell r="H87" t="str">
            <v>Stock pile</v>
          </cell>
          <cell r="J87" t="str">
            <v>Ha</v>
          </cell>
          <cell r="K87">
            <v>2.6</v>
          </cell>
          <cell r="L87">
            <v>279545.83</v>
          </cell>
          <cell r="M87">
            <v>726819.15800000005</v>
          </cell>
          <cell r="N87">
            <v>279545.83333333337</v>
          </cell>
          <cell r="O87">
            <v>726819.16666666674</v>
          </cell>
        </row>
        <row r="88">
          <cell r="F88" t="str">
            <v>2-11-4</v>
          </cell>
          <cell r="G88" t="str">
            <v>Pembakaran</v>
          </cell>
          <cell r="H88" t="str">
            <v xml:space="preserve">Burning </v>
          </cell>
          <cell r="J88" t="str">
            <v>Ha</v>
          </cell>
          <cell r="K88">
            <v>2.6</v>
          </cell>
          <cell r="L88">
            <v>166125</v>
          </cell>
          <cell r="M88">
            <v>431925</v>
          </cell>
          <cell r="N88">
            <v>166125</v>
          </cell>
          <cell r="O88">
            <v>431925</v>
          </cell>
        </row>
        <row r="89">
          <cell r="F89" t="str">
            <v>2-11-5</v>
          </cell>
          <cell r="G89" t="str">
            <v>Pembersihan</v>
          </cell>
          <cell r="H89" t="str">
            <v>Cleaning</v>
          </cell>
          <cell r="J89" t="str">
            <v>Ha</v>
          </cell>
          <cell r="K89">
            <v>2.6</v>
          </cell>
          <cell r="L89">
            <v>264522.5</v>
          </cell>
          <cell r="M89">
            <v>687758.5</v>
          </cell>
          <cell r="N89">
            <v>264522.5</v>
          </cell>
          <cell r="O89">
            <v>687758.5</v>
          </cell>
        </row>
        <row r="90">
          <cell r="E90" t="str">
            <v>2-12</v>
          </cell>
          <cell r="F90" t="str">
            <v xml:space="preserve">Kategori-12 </v>
          </cell>
          <cell r="G90" t="str">
            <v>Kebun Karet Tua (KT)</v>
          </cell>
          <cell r="H90" t="str">
            <v>Category-12 Old Rubber Plantation</v>
          </cell>
          <cell r="K90">
            <v>5.3</v>
          </cell>
          <cell r="P90">
            <v>6536649.8302005008</v>
          </cell>
        </row>
        <row r="91">
          <cell r="F91" t="str">
            <v>2-12-1</v>
          </cell>
          <cell r="G91" t="str">
            <v>Penumbangan dan pencabutan akar dan tunggul pohon</v>
          </cell>
          <cell r="H91" t="str">
            <v xml:space="preserve">Clearing and Grubbing </v>
          </cell>
          <cell r="J91" t="str">
            <v>Ha</v>
          </cell>
          <cell r="K91">
            <v>5.3</v>
          </cell>
          <cell r="L91">
            <v>363409.58</v>
          </cell>
          <cell r="M91">
            <v>1926070.774</v>
          </cell>
          <cell r="N91">
            <v>363409.58333333331</v>
          </cell>
          <cell r="O91">
            <v>1926070.7916666665</v>
          </cell>
        </row>
        <row r="92">
          <cell r="F92" t="str">
            <v>2-12-2</v>
          </cell>
          <cell r="G92" t="str">
            <v>Pemotongan menjadi kecil</v>
          </cell>
          <cell r="H92" t="str">
            <v>Cutting to small piece</v>
          </cell>
          <cell r="J92" t="str">
            <v>Ha</v>
          </cell>
          <cell r="K92">
            <v>5.3</v>
          </cell>
          <cell r="L92">
            <v>99824.56</v>
          </cell>
          <cell r="M92">
            <v>529070.16799999995</v>
          </cell>
          <cell r="N92">
            <v>99824.561403508778</v>
          </cell>
          <cell r="O92">
            <v>529070.17543859652</v>
          </cell>
        </row>
        <row r="93">
          <cell r="F93" t="str">
            <v>2-12-3</v>
          </cell>
          <cell r="G93" t="str">
            <v>Pengumpulan</v>
          </cell>
          <cell r="H93" t="str">
            <v>Stock pile</v>
          </cell>
          <cell r="J93" t="str">
            <v>Ha</v>
          </cell>
          <cell r="K93">
            <v>5.3</v>
          </cell>
          <cell r="L93">
            <v>339448.51</v>
          </cell>
          <cell r="M93">
            <v>1799077.1029999999</v>
          </cell>
          <cell r="N93">
            <v>339448.51190476195</v>
          </cell>
          <cell r="O93">
            <v>1799077.1130952383</v>
          </cell>
        </row>
        <row r="94">
          <cell r="F94" t="str">
            <v>2-12-4</v>
          </cell>
          <cell r="G94" t="str">
            <v>Pembakaran</v>
          </cell>
          <cell r="H94" t="str">
            <v>Burning )</v>
          </cell>
          <cell r="J94" t="str">
            <v>Ha</v>
          </cell>
          <cell r="K94">
            <v>5.3</v>
          </cell>
          <cell r="L94">
            <v>166125</v>
          </cell>
          <cell r="M94">
            <v>880462.5</v>
          </cell>
          <cell r="N94">
            <v>166125</v>
          </cell>
          <cell r="O94">
            <v>880462.5</v>
          </cell>
        </row>
        <row r="95">
          <cell r="F95" t="str">
            <v>2-12-5</v>
          </cell>
          <cell r="G95" t="str">
            <v>Pembersihan</v>
          </cell>
          <cell r="H95" t="str">
            <v>Cleaning</v>
          </cell>
          <cell r="J95" t="str">
            <v>Ha</v>
          </cell>
          <cell r="K95">
            <v>5.3</v>
          </cell>
          <cell r="L95">
            <v>264522.5</v>
          </cell>
          <cell r="M95">
            <v>1401969.25</v>
          </cell>
          <cell r="N95">
            <v>264522.5</v>
          </cell>
          <cell r="O95">
            <v>1401969.25</v>
          </cell>
        </row>
        <row r="96">
          <cell r="E96" t="str">
            <v>2-13</v>
          </cell>
          <cell r="F96" t="str">
            <v xml:space="preserve">Kategori-13 </v>
          </cell>
          <cell r="G96" t="str">
            <v>Kebun Jeruk (KJ)</v>
          </cell>
          <cell r="H96" t="str">
            <v>Category-13 Orange Plantation</v>
          </cell>
          <cell r="K96">
            <v>7.32</v>
          </cell>
          <cell r="P96">
            <v>7349627.7000000002</v>
          </cell>
        </row>
        <row r="97">
          <cell r="F97" t="str">
            <v>2-13-1</v>
          </cell>
          <cell r="G97" t="str">
            <v>Penebasan</v>
          </cell>
          <cell r="H97" t="str">
            <v>Clearing</v>
          </cell>
          <cell r="J97" t="str">
            <v>Ha</v>
          </cell>
          <cell r="K97">
            <v>7.32</v>
          </cell>
          <cell r="L97">
            <v>504375</v>
          </cell>
          <cell r="M97">
            <v>3692025</v>
          </cell>
          <cell r="N97">
            <v>504375</v>
          </cell>
          <cell r="O97">
            <v>3692025</v>
          </cell>
        </row>
        <row r="98">
          <cell r="F98" t="str">
            <v>2-13-2</v>
          </cell>
          <cell r="G98" t="str">
            <v>Pengumpulan</v>
          </cell>
          <cell r="H98" t="str">
            <v>Stock pile</v>
          </cell>
          <cell r="J98" t="str">
            <v>Ha</v>
          </cell>
          <cell r="K98">
            <v>7.32</v>
          </cell>
          <cell r="L98">
            <v>254375</v>
          </cell>
          <cell r="M98">
            <v>1862025</v>
          </cell>
          <cell r="N98">
            <v>254375</v>
          </cell>
          <cell r="O98">
            <v>1862025</v>
          </cell>
        </row>
        <row r="99">
          <cell r="F99" t="str">
            <v>2-13-3</v>
          </cell>
          <cell r="G99" t="str">
            <v>Pembakaran</v>
          </cell>
          <cell r="H99" t="str">
            <v>Burning )</v>
          </cell>
          <cell r="J99" t="str">
            <v>Ha</v>
          </cell>
          <cell r="K99">
            <v>7.32</v>
          </cell>
          <cell r="L99">
            <v>83062.5</v>
          </cell>
          <cell r="M99">
            <v>608017.5</v>
          </cell>
          <cell r="N99">
            <v>83062.5</v>
          </cell>
          <cell r="O99">
            <v>608017.5</v>
          </cell>
        </row>
        <row r="100">
          <cell r="F100" t="str">
            <v>2-13-4</v>
          </cell>
          <cell r="G100" t="str">
            <v>Pembersihan</v>
          </cell>
          <cell r="H100" t="str">
            <v>Cleaning</v>
          </cell>
          <cell r="J100" t="str">
            <v>Ha</v>
          </cell>
          <cell r="K100">
            <v>7.32</v>
          </cell>
          <cell r="L100">
            <v>162235</v>
          </cell>
          <cell r="M100">
            <v>1187560.2</v>
          </cell>
          <cell r="N100">
            <v>162235</v>
          </cell>
          <cell r="O100">
            <v>1187560.2</v>
          </cell>
        </row>
        <row r="101">
          <cell r="E101" t="str">
            <v>2-14</v>
          </cell>
          <cell r="F101" t="str">
            <v xml:space="preserve">Kategori-14 </v>
          </cell>
          <cell r="G101" t="str">
            <v>Kebun Sawit Muda (SM)</v>
          </cell>
          <cell r="H101" t="str">
            <v>Category-14 Young Coconut Palm Plantation</v>
          </cell>
          <cell r="K101">
            <v>12.78</v>
          </cell>
          <cell r="P101">
            <v>18597393.452380955</v>
          </cell>
        </row>
        <row r="102">
          <cell r="F102" t="str">
            <v>2-14-1</v>
          </cell>
          <cell r="G102" t="str">
            <v>Penumbangan dan pencabutan akar dan tunggul pohon</v>
          </cell>
          <cell r="H102" t="str">
            <v xml:space="preserve">Clearing and Grubbing </v>
          </cell>
          <cell r="J102" t="str">
            <v>Ha</v>
          </cell>
          <cell r="K102">
            <v>12.78</v>
          </cell>
          <cell r="L102">
            <v>369621.71</v>
          </cell>
          <cell r="M102">
            <v>4723765.4538000003</v>
          </cell>
          <cell r="N102">
            <v>369621.71296296292</v>
          </cell>
          <cell r="O102">
            <v>4723765.4916666662</v>
          </cell>
        </row>
        <row r="103">
          <cell r="F103" t="str">
            <v>2-14-2</v>
          </cell>
          <cell r="G103" t="str">
            <v>Pemotongan menjadi kecil</v>
          </cell>
          <cell r="H103" t="str">
            <v>Cutting to small piece</v>
          </cell>
          <cell r="J103" t="str">
            <v>Ha</v>
          </cell>
          <cell r="K103">
            <v>12.78</v>
          </cell>
          <cell r="L103">
            <v>75866.67</v>
          </cell>
          <cell r="M103">
            <v>969576.04259999993</v>
          </cell>
          <cell r="N103">
            <v>75866.666666666672</v>
          </cell>
          <cell r="O103">
            <v>969576</v>
          </cell>
        </row>
        <row r="104">
          <cell r="F104" t="str">
            <v>2-14-3</v>
          </cell>
          <cell r="G104" t="str">
            <v>Pengumpulan</v>
          </cell>
          <cell r="H104" t="str">
            <v>Stock pile</v>
          </cell>
          <cell r="J104" t="str">
            <v>Ha</v>
          </cell>
          <cell r="K104">
            <v>12.78</v>
          </cell>
          <cell r="L104">
            <v>579059.23</v>
          </cell>
          <cell r="M104">
            <v>7400376.9593999991</v>
          </cell>
          <cell r="N104">
            <v>579059.22619047633</v>
          </cell>
          <cell r="O104">
            <v>7400376.9107142873</v>
          </cell>
        </row>
        <row r="105">
          <cell r="F105" t="str">
            <v>2-14-4</v>
          </cell>
          <cell r="G105" t="str">
            <v>Pembakaran</v>
          </cell>
          <cell r="H105" t="str">
            <v>Burning )</v>
          </cell>
          <cell r="J105" t="str">
            <v>Ha</v>
          </cell>
          <cell r="K105">
            <v>12.78</v>
          </cell>
          <cell r="L105">
            <v>166125</v>
          </cell>
          <cell r="M105">
            <v>2123077.5</v>
          </cell>
          <cell r="N105">
            <v>166125</v>
          </cell>
          <cell r="O105">
            <v>2123077.5</v>
          </cell>
        </row>
        <row r="106">
          <cell r="F106" t="str">
            <v>2-14-5</v>
          </cell>
          <cell r="G106" t="str">
            <v>Pembersihan</v>
          </cell>
          <cell r="H106" t="str">
            <v>Cleaning</v>
          </cell>
          <cell r="J106" t="str">
            <v>Ha</v>
          </cell>
          <cell r="K106">
            <v>12.78</v>
          </cell>
          <cell r="L106">
            <v>264522.5</v>
          </cell>
          <cell r="M106">
            <v>3380597.55</v>
          </cell>
          <cell r="N106">
            <v>264522.5</v>
          </cell>
          <cell r="O106">
            <v>3380597.55</v>
          </cell>
        </row>
        <row r="107">
          <cell r="E107" t="str">
            <v>2-15</v>
          </cell>
          <cell r="F107" t="str">
            <v xml:space="preserve">Kategori-15 </v>
          </cell>
          <cell r="G107" t="str">
            <v>Kebun Sawit Produktif (SP)</v>
          </cell>
          <cell r="H107" t="str">
            <v>Category-15 Mature Coconut Palm Plantation</v>
          </cell>
          <cell r="K107">
            <v>0</v>
          </cell>
          <cell r="P107">
            <v>0</v>
          </cell>
        </row>
        <row r="108">
          <cell r="F108" t="str">
            <v>2-15-1</v>
          </cell>
          <cell r="G108" t="str">
            <v>Penumbangan dan pencabutan akar dan tunggul pohon</v>
          </cell>
          <cell r="H108" t="str">
            <v xml:space="preserve">Clearing and Grubbing </v>
          </cell>
          <cell r="J108" t="str">
            <v>Ha</v>
          </cell>
          <cell r="K108">
            <v>0</v>
          </cell>
          <cell r="L108">
            <v>465909.72</v>
          </cell>
          <cell r="M108">
            <v>0</v>
          </cell>
          <cell r="N108">
            <v>465909.72222222231</v>
          </cell>
          <cell r="O108">
            <v>0</v>
          </cell>
        </row>
        <row r="109">
          <cell r="F109" t="str">
            <v>2-15-2</v>
          </cell>
          <cell r="G109" t="str">
            <v>Pemotongan menjadi kecil</v>
          </cell>
          <cell r="H109" t="str">
            <v>Cutting to small piece</v>
          </cell>
          <cell r="J109" t="str">
            <v>Ha</v>
          </cell>
          <cell r="K109">
            <v>0</v>
          </cell>
          <cell r="L109">
            <v>70246.91</v>
          </cell>
          <cell r="M109">
            <v>0</v>
          </cell>
          <cell r="N109">
            <v>70246.91358024691</v>
          </cell>
          <cell r="O109">
            <v>0</v>
          </cell>
        </row>
        <row r="110">
          <cell r="F110" t="str">
            <v>2-15-3</v>
          </cell>
          <cell r="G110" t="str">
            <v>Pengumpulan</v>
          </cell>
          <cell r="H110" t="str">
            <v>Stock pile</v>
          </cell>
          <cell r="J110" t="str">
            <v>Ha</v>
          </cell>
          <cell r="K110">
            <v>0</v>
          </cell>
          <cell r="L110">
            <v>519156.55</v>
          </cell>
          <cell r="M110">
            <v>0</v>
          </cell>
          <cell r="N110">
            <v>519156.54761904763</v>
          </cell>
          <cell r="O110">
            <v>0</v>
          </cell>
        </row>
        <row r="111">
          <cell r="F111" t="str">
            <v>2-15-4</v>
          </cell>
          <cell r="G111" t="str">
            <v>Pembakaran</v>
          </cell>
          <cell r="H111" t="str">
            <v>Burning )</v>
          </cell>
          <cell r="J111" t="str">
            <v>Ha</v>
          </cell>
          <cell r="K111">
            <v>0</v>
          </cell>
          <cell r="L111">
            <v>166125</v>
          </cell>
          <cell r="M111">
            <v>0</v>
          </cell>
          <cell r="N111">
            <v>166125</v>
          </cell>
          <cell r="O111">
            <v>0</v>
          </cell>
        </row>
        <row r="112">
          <cell r="F112" t="str">
            <v>2-15-5</v>
          </cell>
          <cell r="G112" t="str">
            <v>Pembersihan</v>
          </cell>
          <cell r="H112" t="str">
            <v>Cleaning</v>
          </cell>
          <cell r="J112" t="str">
            <v>Ha</v>
          </cell>
          <cell r="K112">
            <v>0</v>
          </cell>
          <cell r="L112">
            <v>264522.5</v>
          </cell>
          <cell r="M112">
            <v>0</v>
          </cell>
          <cell r="N112">
            <v>264522.5</v>
          </cell>
          <cell r="O112">
            <v>0</v>
          </cell>
        </row>
        <row r="113">
          <cell r="E113" t="str">
            <v>2-16</v>
          </cell>
          <cell r="F113" t="str">
            <v xml:space="preserve">Kategori-16 </v>
          </cell>
          <cell r="G113" t="str">
            <v>Hutan Karet (HK)</v>
          </cell>
          <cell r="H113" t="str">
            <v>Category-16 Rubber Forest</v>
          </cell>
          <cell r="K113">
            <v>2.33</v>
          </cell>
          <cell r="P113">
            <v>4999821.4317765562</v>
          </cell>
        </row>
        <row r="114">
          <cell r="F114" t="str">
            <v>2-16-1</v>
          </cell>
          <cell r="G114" t="str">
            <v>Penebasan</v>
          </cell>
          <cell r="H114" t="str">
            <v>Clearing</v>
          </cell>
          <cell r="J114" t="str">
            <v>Ha</v>
          </cell>
          <cell r="K114">
            <v>2.33</v>
          </cell>
          <cell r="L114">
            <v>447273.33</v>
          </cell>
          <cell r="M114">
            <v>1042146.8589000001</v>
          </cell>
          <cell r="N114">
            <v>447273.33333333331</v>
          </cell>
          <cell r="O114">
            <v>1042146.8666666667</v>
          </cell>
        </row>
        <row r="115">
          <cell r="F115" t="str">
            <v>2-16-2</v>
          </cell>
          <cell r="G115" t="str">
            <v>Penumbangan dan pencabutan akar dan tunggul pohon</v>
          </cell>
          <cell r="H115" t="str">
            <v xml:space="preserve">Clearing and Grubbing </v>
          </cell>
          <cell r="J115" t="str">
            <v>Ha</v>
          </cell>
          <cell r="K115">
            <v>2.33</v>
          </cell>
          <cell r="L115">
            <v>559091.67000000004</v>
          </cell>
          <cell r="M115">
            <v>1302683.5911000001</v>
          </cell>
          <cell r="N115">
            <v>559091.66666666674</v>
          </cell>
          <cell r="O115">
            <v>1302683.5833333335</v>
          </cell>
        </row>
        <row r="116">
          <cell r="F116" t="str">
            <v>2-16-3</v>
          </cell>
          <cell r="G116" t="str">
            <v>Pemotongan menjadi kecil</v>
          </cell>
          <cell r="H116" t="str">
            <v>Cutting to small piece</v>
          </cell>
          <cell r="J116" t="str">
            <v>Ha</v>
          </cell>
          <cell r="K116">
            <v>2.33</v>
          </cell>
          <cell r="L116">
            <v>187582.42</v>
          </cell>
          <cell r="M116">
            <v>437067.03860000003</v>
          </cell>
          <cell r="N116">
            <v>187582.41758241761</v>
          </cell>
          <cell r="O116">
            <v>437067.03296703304</v>
          </cell>
        </row>
        <row r="117">
          <cell r="F117" t="str">
            <v>2-16-4</v>
          </cell>
          <cell r="G117" t="str">
            <v>Pengumpulan</v>
          </cell>
          <cell r="H117" t="str">
            <v>Stock pile</v>
          </cell>
          <cell r="J117" t="str">
            <v>Ha</v>
          </cell>
          <cell r="K117">
            <v>2.33</v>
          </cell>
          <cell r="L117">
            <v>399351.19</v>
          </cell>
          <cell r="M117">
            <v>930488.27270000009</v>
          </cell>
          <cell r="N117">
            <v>399351.19047619047</v>
          </cell>
          <cell r="O117">
            <v>930488.27380952379</v>
          </cell>
        </row>
        <row r="118">
          <cell r="F118" t="str">
            <v>2-16-5</v>
          </cell>
          <cell r="G118" t="str">
            <v>Pembakaran</v>
          </cell>
          <cell r="H118" t="str">
            <v>Burning )</v>
          </cell>
          <cell r="J118" t="str">
            <v>Ha</v>
          </cell>
          <cell r="K118">
            <v>2.33</v>
          </cell>
          <cell r="L118">
            <v>244187.5</v>
          </cell>
          <cell r="M118">
            <v>568956.875</v>
          </cell>
          <cell r="N118">
            <v>244187.5</v>
          </cell>
          <cell r="O118">
            <v>568956.875</v>
          </cell>
        </row>
        <row r="119">
          <cell r="F119" t="str">
            <v>2-16-6</v>
          </cell>
          <cell r="G119" t="str">
            <v>Pembersihan</v>
          </cell>
          <cell r="H119" t="str">
            <v>Cleaning</v>
          </cell>
          <cell r="J119" t="str">
            <v>Ha</v>
          </cell>
          <cell r="K119">
            <v>2.33</v>
          </cell>
          <cell r="L119">
            <v>308360</v>
          </cell>
          <cell r="M119">
            <v>718478.8</v>
          </cell>
          <cell r="N119">
            <v>308360</v>
          </cell>
          <cell r="O119">
            <v>718478.8</v>
          </cell>
        </row>
        <row r="120">
          <cell r="E120" t="str">
            <v>2-17</v>
          </cell>
          <cell r="F120" t="str">
            <v xml:space="preserve">Kategori-17 </v>
          </cell>
          <cell r="G120" t="str">
            <v>Hutan Ringan Berawa (HRB)</v>
          </cell>
          <cell r="H120" t="str">
            <v>Category-17 Light Swampy Forest</v>
          </cell>
          <cell r="K120">
            <v>130.91999999999999</v>
          </cell>
          <cell r="P120">
            <v>292419223.7098816</v>
          </cell>
        </row>
        <row r="121">
          <cell r="F121" t="str">
            <v>2-17-1</v>
          </cell>
          <cell r="G121" t="str">
            <v>Penebasan</v>
          </cell>
          <cell r="H121" t="str">
            <v>Clearing</v>
          </cell>
          <cell r="J121" t="str">
            <v>Ha</v>
          </cell>
          <cell r="K121">
            <v>130.91999999999999</v>
          </cell>
          <cell r="L121">
            <v>380182.33</v>
          </cell>
          <cell r="M121">
            <v>49773470.643599994</v>
          </cell>
          <cell r="N121">
            <v>380182.33333333331</v>
          </cell>
          <cell r="O121">
            <v>49773471.079999991</v>
          </cell>
        </row>
        <row r="122">
          <cell r="F122" t="str">
            <v>2-17-2</v>
          </cell>
          <cell r="G122" t="str">
            <v>Penumbangan dan pencabutan akar dan tunggul pohon</v>
          </cell>
          <cell r="H122" t="str">
            <v xml:space="preserve">Clearing and Grubbing </v>
          </cell>
          <cell r="J122" t="str">
            <v>Ha</v>
          </cell>
          <cell r="K122">
            <v>130.91999999999999</v>
          </cell>
          <cell r="L122">
            <v>475227.92</v>
          </cell>
          <cell r="M122">
            <v>62216839.28639999</v>
          </cell>
          <cell r="N122">
            <v>475227.91666666669</v>
          </cell>
          <cell r="O122">
            <v>62216838.849999994</v>
          </cell>
        </row>
        <row r="123">
          <cell r="F123" t="str">
            <v>2-17-3</v>
          </cell>
          <cell r="G123" t="str">
            <v>Pemotongan menjadi kecil</v>
          </cell>
          <cell r="H123" t="str">
            <v>Cutting to small piece</v>
          </cell>
          <cell r="J123" t="str">
            <v>Ha</v>
          </cell>
          <cell r="K123">
            <v>130.91999999999999</v>
          </cell>
          <cell r="L123">
            <v>202011.83</v>
          </cell>
          <cell r="M123">
            <v>26447388.783599995</v>
          </cell>
          <cell r="N123">
            <v>202011.83431952662</v>
          </cell>
          <cell r="O123">
            <v>26447389.349112421</v>
          </cell>
        </row>
        <row r="124">
          <cell r="F124" t="str">
            <v>2-17-4</v>
          </cell>
          <cell r="G124" t="str">
            <v>Pengumpulan</v>
          </cell>
          <cell r="H124" t="str">
            <v>Stock pile</v>
          </cell>
          <cell r="J124" t="str">
            <v>Ha</v>
          </cell>
          <cell r="K124">
            <v>130.91999999999999</v>
          </cell>
          <cell r="L124">
            <v>623602.24</v>
          </cell>
          <cell r="M124">
            <v>81642005.260799989</v>
          </cell>
          <cell r="N124">
            <v>623602.24358974351</v>
          </cell>
          <cell r="O124">
            <v>81642005.730769217</v>
          </cell>
        </row>
        <row r="125">
          <cell r="F125" t="str">
            <v>2-17-5</v>
          </cell>
          <cell r="G125" t="str">
            <v>Pembakaran</v>
          </cell>
          <cell r="H125" t="str">
            <v>Burning )</v>
          </cell>
          <cell r="J125" t="str">
            <v>Ha</v>
          </cell>
          <cell r="K125">
            <v>130.91999999999999</v>
          </cell>
          <cell r="L125">
            <v>244187.5</v>
          </cell>
          <cell r="M125">
            <v>31969027.499999996</v>
          </cell>
          <cell r="N125">
            <v>244187.5</v>
          </cell>
          <cell r="O125">
            <v>31969027.499999996</v>
          </cell>
        </row>
        <row r="126">
          <cell r="F126" t="str">
            <v>2-17-6</v>
          </cell>
          <cell r="G126" t="str">
            <v>Pembersihan</v>
          </cell>
          <cell r="H126" t="str">
            <v>Cleaning</v>
          </cell>
          <cell r="J126" t="str">
            <v>Ha</v>
          </cell>
          <cell r="K126">
            <v>130.91999999999999</v>
          </cell>
          <cell r="L126">
            <v>308360</v>
          </cell>
          <cell r="M126">
            <v>40370491.199999996</v>
          </cell>
          <cell r="N126">
            <v>308360</v>
          </cell>
          <cell r="O126">
            <v>40370491.199999996</v>
          </cell>
        </row>
        <row r="127">
          <cell r="E127" t="str">
            <v>2-18</v>
          </cell>
          <cell r="F127" t="str">
            <v xml:space="preserve">Kategori-18 </v>
          </cell>
          <cell r="G127" t="str">
            <v>Hutan Ringan (HR)</v>
          </cell>
          <cell r="H127" t="str">
            <v>Category-18 Light Forest</v>
          </cell>
          <cell r="K127">
            <v>66.36</v>
          </cell>
          <cell r="P127">
            <v>168634283.28076926</v>
          </cell>
        </row>
        <row r="128">
          <cell r="F128" t="str">
            <v>2-18-1</v>
          </cell>
          <cell r="G128" t="str">
            <v>Penebasan</v>
          </cell>
          <cell r="H128" t="str">
            <v>Clearing</v>
          </cell>
          <cell r="J128" t="str">
            <v>Ha</v>
          </cell>
          <cell r="K128">
            <v>66.36</v>
          </cell>
          <cell r="L128">
            <v>543117.62</v>
          </cell>
          <cell r="M128">
            <v>36041285.2632</v>
          </cell>
          <cell r="N128">
            <v>543117.61904761917</v>
          </cell>
          <cell r="O128">
            <v>36041285.20000001</v>
          </cell>
        </row>
        <row r="129">
          <cell r="F129" t="str">
            <v>2-18-2</v>
          </cell>
          <cell r="G129" t="str">
            <v>Penumbangan dan pencabutan akar dan tunggul pohon</v>
          </cell>
          <cell r="H129" t="str">
            <v xml:space="preserve">Clearing and Grubbing </v>
          </cell>
          <cell r="J129" t="str">
            <v>Ha</v>
          </cell>
          <cell r="K129">
            <v>66.36</v>
          </cell>
          <cell r="L129">
            <v>678897.02</v>
          </cell>
          <cell r="M129">
            <v>45051606.247199997</v>
          </cell>
          <cell r="N129">
            <v>678897.0238095239</v>
          </cell>
          <cell r="O129">
            <v>45051606.500000007</v>
          </cell>
        </row>
        <row r="130">
          <cell r="F130" t="str">
            <v>2-18-3</v>
          </cell>
          <cell r="G130" t="str">
            <v>Pemotongan menjadi kecil</v>
          </cell>
          <cell r="H130" t="str">
            <v>Cutting to small piece</v>
          </cell>
          <cell r="J130" t="str">
            <v>Ha</v>
          </cell>
          <cell r="K130">
            <v>66.36</v>
          </cell>
          <cell r="L130">
            <v>187582.42</v>
          </cell>
          <cell r="M130">
            <v>12447969.3912</v>
          </cell>
          <cell r="N130">
            <v>187582.41758241761</v>
          </cell>
          <cell r="O130">
            <v>12447969.230769232</v>
          </cell>
        </row>
        <row r="131">
          <cell r="F131" t="str">
            <v>2-18-4</v>
          </cell>
          <cell r="G131" t="str">
            <v>Pengumpulan</v>
          </cell>
          <cell r="H131" t="str">
            <v>Stock pile</v>
          </cell>
          <cell r="J131" t="str">
            <v>Ha</v>
          </cell>
          <cell r="K131">
            <v>66.36</v>
          </cell>
          <cell r="L131">
            <v>579059.23</v>
          </cell>
          <cell r="M131">
            <v>38426370.502799995</v>
          </cell>
          <cell r="N131">
            <v>579059.22619047633</v>
          </cell>
          <cell r="O131">
            <v>38426370.250000007</v>
          </cell>
        </row>
        <row r="132">
          <cell r="F132" t="str">
            <v>2-18-5</v>
          </cell>
          <cell r="G132" t="str">
            <v>Pembakaran</v>
          </cell>
          <cell r="H132" t="str">
            <v>Burning )</v>
          </cell>
          <cell r="J132" t="str">
            <v>Ha</v>
          </cell>
          <cell r="K132">
            <v>66.36</v>
          </cell>
          <cell r="L132">
            <v>244187.5</v>
          </cell>
          <cell r="M132">
            <v>16204282.5</v>
          </cell>
          <cell r="N132">
            <v>244187.5</v>
          </cell>
          <cell r="O132">
            <v>16204282.5</v>
          </cell>
        </row>
        <row r="133">
          <cell r="F133" t="str">
            <v>2-18-6</v>
          </cell>
          <cell r="G133" t="str">
            <v>Pembersihan</v>
          </cell>
          <cell r="H133" t="str">
            <v>Cleaning</v>
          </cell>
          <cell r="J133" t="str">
            <v>Ha</v>
          </cell>
          <cell r="K133">
            <v>66.36</v>
          </cell>
          <cell r="L133">
            <v>308360</v>
          </cell>
          <cell r="M133">
            <v>20462769.600000001</v>
          </cell>
          <cell r="N133">
            <v>308360</v>
          </cell>
          <cell r="O133">
            <v>20462769.600000001</v>
          </cell>
        </row>
        <row r="134">
          <cell r="E134" t="str">
            <v>2-19</v>
          </cell>
          <cell r="F134" t="str">
            <v xml:space="preserve">Kategori-19 </v>
          </cell>
          <cell r="G134" t="str">
            <v>Hutan Sedang (HS)</v>
          </cell>
          <cell r="H134" t="str">
            <v>Category-19 Midle Forest</v>
          </cell>
          <cell r="K134">
            <v>42.77</v>
          </cell>
          <cell r="P134">
            <v>94524342.308666676</v>
          </cell>
        </row>
        <row r="135">
          <cell r="F135" t="str">
            <v>2-19-1</v>
          </cell>
          <cell r="G135" t="str">
            <v>Penebasan</v>
          </cell>
          <cell r="H135" t="str">
            <v>Clearing</v>
          </cell>
          <cell r="J135" t="str">
            <v>Ha</v>
          </cell>
          <cell r="K135">
            <v>42.77</v>
          </cell>
          <cell r="L135">
            <v>465164.27</v>
          </cell>
          <cell r="M135">
            <v>19895075.827900004</v>
          </cell>
          <cell r="N135">
            <v>465164.26666666666</v>
          </cell>
          <cell r="O135">
            <v>19895075.685333334</v>
          </cell>
        </row>
        <row r="136">
          <cell r="F136" t="str">
            <v>2-19-2</v>
          </cell>
          <cell r="G136" t="str">
            <v>Penumbangan dan pencabutan akar dan tunggul pohon</v>
          </cell>
          <cell r="H136" t="str">
            <v xml:space="preserve">Clearing and Grubbing </v>
          </cell>
          <cell r="J136" t="str">
            <v>Ha</v>
          </cell>
          <cell r="K136">
            <v>42.77</v>
          </cell>
          <cell r="L136">
            <v>581455.32999999996</v>
          </cell>
          <cell r="M136">
            <v>24868844.4641</v>
          </cell>
          <cell r="N136">
            <v>581455.33333333337</v>
          </cell>
          <cell r="O136">
            <v>24868844.606666669</v>
          </cell>
        </row>
        <row r="137">
          <cell r="F137" t="str">
            <v>2-19-3</v>
          </cell>
          <cell r="G137" t="str">
            <v>Pemotongan menjadi kecil</v>
          </cell>
          <cell r="H137" t="str">
            <v>Cutting to small piece</v>
          </cell>
          <cell r="J137" t="str">
            <v>Ha</v>
          </cell>
          <cell r="K137">
            <v>42.77</v>
          </cell>
          <cell r="L137">
            <v>187582.42</v>
          </cell>
          <cell r="M137">
            <v>8022900.1034000013</v>
          </cell>
          <cell r="N137">
            <v>187582.41758241761</v>
          </cell>
          <cell r="O137">
            <v>8022900.0000000019</v>
          </cell>
        </row>
        <row r="138">
          <cell r="F138" t="str">
            <v>2-19-4</v>
          </cell>
          <cell r="G138" t="str">
            <v>Pengumpulan</v>
          </cell>
          <cell r="H138" t="str">
            <v>Stock pile</v>
          </cell>
          <cell r="J138" t="str">
            <v>Ha</v>
          </cell>
          <cell r="K138">
            <v>42.77</v>
          </cell>
          <cell r="L138">
            <v>423312.26</v>
          </cell>
          <cell r="M138">
            <v>18105065.360200003</v>
          </cell>
          <cell r="N138">
            <v>423312.26190476195</v>
          </cell>
          <cell r="O138">
            <v>18105065.44166667</v>
          </cell>
        </row>
        <row r="139">
          <cell r="F139" t="str">
            <v>2-19-5</v>
          </cell>
          <cell r="G139" t="str">
            <v>Pembakaran</v>
          </cell>
          <cell r="H139" t="str">
            <v xml:space="preserve">Burning </v>
          </cell>
          <cell r="J139" t="str">
            <v>Ha</v>
          </cell>
          <cell r="K139">
            <v>42.77</v>
          </cell>
          <cell r="L139">
            <v>244187.5</v>
          </cell>
          <cell r="M139">
            <v>10443899.375</v>
          </cell>
          <cell r="N139">
            <v>244187.5</v>
          </cell>
          <cell r="O139">
            <v>10443899.375</v>
          </cell>
        </row>
        <row r="140">
          <cell r="F140" t="str">
            <v>2-19-6</v>
          </cell>
          <cell r="G140" t="str">
            <v>Pembersihan</v>
          </cell>
          <cell r="H140" t="str">
            <v>Cleaning</v>
          </cell>
          <cell r="J140" t="str">
            <v>Ha</v>
          </cell>
          <cell r="K140">
            <v>42.77</v>
          </cell>
          <cell r="L140">
            <v>308360</v>
          </cell>
          <cell r="M140">
            <v>13188557.200000001</v>
          </cell>
          <cell r="N140">
            <v>308360</v>
          </cell>
          <cell r="O140">
            <v>13188557.200000001</v>
          </cell>
        </row>
        <row r="141">
          <cell r="E141" t="str">
            <v>2-20</v>
          </cell>
          <cell r="F141" t="str">
            <v xml:space="preserve">Kategori-20 </v>
          </cell>
          <cell r="G141" t="str">
            <v>Hutan Berat (HB)</v>
          </cell>
          <cell r="H141" t="str">
            <v>Category-13 Heavy Forest</v>
          </cell>
          <cell r="K141">
            <v>3.24</v>
          </cell>
          <cell r="P141">
            <v>7503741.8772527482</v>
          </cell>
        </row>
        <row r="142">
          <cell r="F142" t="str">
            <v>2-20-1</v>
          </cell>
          <cell r="G142" t="str">
            <v>Penebasan</v>
          </cell>
          <cell r="H142" t="str">
            <v>Clearing</v>
          </cell>
          <cell r="J142" t="str">
            <v>Ha</v>
          </cell>
          <cell r="K142">
            <v>3.24</v>
          </cell>
          <cell r="L142">
            <v>469637</v>
          </cell>
          <cell r="M142">
            <v>1521623.8800000001</v>
          </cell>
          <cell r="N142">
            <v>469636.99999999994</v>
          </cell>
          <cell r="O142">
            <v>1521623.88</v>
          </cell>
        </row>
        <row r="143">
          <cell r="F143" t="str">
            <v>2-20-2</v>
          </cell>
          <cell r="G143" t="str">
            <v>Penumbangan dan pencabutan akar dan tunggul pohon</v>
          </cell>
          <cell r="H143" t="str">
            <v xml:space="preserve">Clearing and Grubbing </v>
          </cell>
          <cell r="I143" t="str">
            <v>By Excavator</v>
          </cell>
          <cell r="J143" t="str">
            <v>Ha</v>
          </cell>
          <cell r="K143">
            <v>3.24</v>
          </cell>
          <cell r="L143">
            <v>587046.25</v>
          </cell>
          <cell r="M143">
            <v>1902029.85</v>
          </cell>
          <cell r="N143">
            <v>587046.25</v>
          </cell>
          <cell r="O143">
            <v>1902029.85</v>
          </cell>
        </row>
        <row r="144">
          <cell r="F144" t="str">
            <v>2-20-3</v>
          </cell>
          <cell r="G144" t="str">
            <v>Pemotongan menjadi kecil</v>
          </cell>
          <cell r="H144" t="str">
            <v>Cutting to small piece</v>
          </cell>
          <cell r="J144" t="str">
            <v>Ha</v>
          </cell>
          <cell r="K144">
            <v>3.24</v>
          </cell>
          <cell r="L144">
            <v>187582.42</v>
          </cell>
          <cell r="M144">
            <v>607767.04080000008</v>
          </cell>
          <cell r="N144">
            <v>187582.41758241761</v>
          </cell>
          <cell r="O144">
            <v>607767.0329670331</v>
          </cell>
        </row>
        <row r="145">
          <cell r="F145" t="str">
            <v>2-20-4</v>
          </cell>
          <cell r="G145" t="str">
            <v>Pengumpulan</v>
          </cell>
          <cell r="H145" t="str">
            <v>Stock pile</v>
          </cell>
          <cell r="I145" t="str">
            <v>By Excavator</v>
          </cell>
          <cell r="J145" t="str">
            <v>Ha</v>
          </cell>
          <cell r="K145">
            <v>3.24</v>
          </cell>
          <cell r="L145">
            <v>519156.55</v>
          </cell>
          <cell r="M145">
            <v>1682067.2220000001</v>
          </cell>
          <cell r="N145">
            <v>519156.54761904763</v>
          </cell>
          <cell r="O145">
            <v>1682067.2142857146</v>
          </cell>
        </row>
        <row r="146">
          <cell r="F146" t="str">
            <v>2-20-5</v>
          </cell>
          <cell r="G146" t="str">
            <v>Pembakaran</v>
          </cell>
          <cell r="H146" t="str">
            <v xml:space="preserve">Burning </v>
          </cell>
          <cell r="J146" t="str">
            <v>Ha</v>
          </cell>
          <cell r="K146">
            <v>3.24</v>
          </cell>
          <cell r="L146">
            <v>244187.5</v>
          </cell>
          <cell r="M146">
            <v>791167.5</v>
          </cell>
          <cell r="N146">
            <v>244187.5</v>
          </cell>
          <cell r="O146">
            <v>791167.5</v>
          </cell>
        </row>
        <row r="147">
          <cell r="F147" t="str">
            <v>2-20-6</v>
          </cell>
          <cell r="G147" t="str">
            <v>Pembersihan</v>
          </cell>
          <cell r="H147" t="str">
            <v>Cleaning</v>
          </cell>
          <cell r="J147" t="str">
            <v>Ha</v>
          </cell>
          <cell r="K147">
            <v>3.24</v>
          </cell>
          <cell r="L147">
            <v>308360</v>
          </cell>
          <cell r="M147">
            <v>999086.4</v>
          </cell>
          <cell r="N147">
            <v>308360</v>
          </cell>
          <cell r="O147">
            <v>999086.4</v>
          </cell>
        </row>
        <row r="148">
          <cell r="G148" t="str">
            <v>Jumlah II - Pembukaan Lahan</v>
          </cell>
          <cell r="H148" t="str">
            <v>Land Development</v>
          </cell>
          <cell r="M148">
            <v>1835464568.5670991</v>
          </cell>
        </row>
        <row r="149">
          <cell r="E149" t="str">
            <v>Pencetakan Lahan</v>
          </cell>
          <cell r="H149" t="str">
            <v>Land Development</v>
          </cell>
          <cell r="K149">
            <v>1679.66</v>
          </cell>
        </row>
        <row r="150">
          <cell r="E150" t="str">
            <v>3-1</v>
          </cell>
          <cell r="F150" t="str">
            <v>Pelestarian Lapisan Tanah Atas</v>
          </cell>
          <cell r="H150" t="str">
            <v>Top soil treatment</v>
          </cell>
          <cell r="P150">
            <v>5736998619.7439995</v>
          </cell>
        </row>
        <row r="151">
          <cell r="F151" t="str">
            <v>3-1-1</v>
          </cell>
          <cell r="G151" t="str">
            <v>Pelestarian Lapisan Tanah Atas (Gali &amp; Timbun)</v>
          </cell>
          <cell r="H151" t="str">
            <v>Topsoil Treatment for "Cut &amp; Fill" Paddy</v>
          </cell>
          <cell r="I151" t="str">
            <v>0.6%&lt;I&lt;8.0%</v>
          </cell>
          <cell r="J151" t="str">
            <v>Ha</v>
          </cell>
          <cell r="K151">
            <v>1179.08</v>
          </cell>
          <cell r="L151">
            <v>4865656.8</v>
          </cell>
          <cell r="M151">
            <v>5736998619.7439995</v>
          </cell>
          <cell r="N151">
            <v>4865656.8</v>
          </cell>
          <cell r="O151">
            <v>5736998619.7439995</v>
          </cell>
        </row>
        <row r="152">
          <cell r="E152" t="str">
            <v>3-2</v>
          </cell>
          <cell r="F152" t="str">
            <v>Perataan tanah/ Terasering</v>
          </cell>
          <cell r="H152" t="str">
            <v>Land leveling</v>
          </cell>
          <cell r="K152">
            <v>1198.9100000000001</v>
          </cell>
          <cell r="P152">
            <v>3121695534.3508997</v>
          </cell>
        </row>
        <row r="153">
          <cell r="F153" t="str">
            <v>3-2-1</v>
          </cell>
          <cell r="G153" t="str">
            <v>Derajat kemiringan 0.6 &lt;  i  &lt;3.0%</v>
          </cell>
          <cell r="H153" t="str">
            <v>Land leveling (Cut &amp; Fill)</v>
          </cell>
          <cell r="I153" t="str">
            <v>0.6% &lt; i&lt;3.0%</v>
          </cell>
          <cell r="J153" t="str">
            <v>Ha</v>
          </cell>
          <cell r="K153">
            <v>646.87</v>
          </cell>
          <cell r="L153">
            <v>2058740.49</v>
          </cell>
          <cell r="M153">
            <v>1331737460.7663</v>
          </cell>
          <cell r="N153">
            <v>2058740.49</v>
          </cell>
          <cell r="O153">
            <v>1331737460.7663</v>
          </cell>
        </row>
        <row r="154">
          <cell r="F154" t="str">
            <v>3-2-2</v>
          </cell>
          <cell r="G154" t="str">
            <v>Derajat kemiringan 3.0 &lt;  i  &lt;5.0%</v>
          </cell>
          <cell r="H154" t="str">
            <v>Land leveling (Cut &amp; Fill)</v>
          </cell>
          <cell r="I154" t="str">
            <v>3.0% &lt; i&lt;5.0%</v>
          </cell>
          <cell r="J154" t="str">
            <v>Ha</v>
          </cell>
          <cell r="K154">
            <v>487.74</v>
          </cell>
          <cell r="L154">
            <v>3203739.41</v>
          </cell>
          <cell r="M154">
            <v>1562591859.8334</v>
          </cell>
          <cell r="N154">
            <v>3203739.41</v>
          </cell>
          <cell r="O154">
            <v>1562591859.8334</v>
          </cell>
        </row>
        <row r="155">
          <cell r="F155" t="str">
            <v>3-2-3</v>
          </cell>
          <cell r="G155" t="str">
            <v>Derajat kemiringan 5.0 &lt;  i  &lt;8.0%</v>
          </cell>
          <cell r="H155" t="str">
            <v>Land leveling (Cut &amp; Fill)</v>
          </cell>
          <cell r="I155" t="str">
            <v>5.0% &lt; i&lt;8.0%</v>
          </cell>
          <cell r="J155" t="str">
            <v>Ha</v>
          </cell>
          <cell r="K155">
            <v>64.3</v>
          </cell>
          <cell r="L155">
            <v>2411893.91</v>
          </cell>
          <cell r="M155">
            <v>155084778.41300002</v>
          </cell>
          <cell r="N155">
            <v>2411893.91</v>
          </cell>
          <cell r="O155">
            <v>155084778.41300002</v>
          </cell>
        </row>
        <row r="156">
          <cell r="F156" t="str">
            <v>3-2-4a</v>
          </cell>
          <cell r="G156" t="str">
            <v>Perataan (potong &amp; hampar) L &lt; 50 m</v>
          </cell>
          <cell r="H156" t="str">
            <v>Land leveling (Cut &amp; spread to paddy)</v>
          </cell>
          <cell r="I156" t="str">
            <v>L &lt; 50m</v>
          </cell>
          <cell r="J156" t="str">
            <v>m3</v>
          </cell>
          <cell r="K156">
            <v>6378</v>
          </cell>
          <cell r="L156">
            <v>6710.33</v>
          </cell>
          <cell r="M156">
            <v>42798484.740000002</v>
          </cell>
          <cell r="N156">
            <v>6710.3258999999998</v>
          </cell>
          <cell r="O156">
            <v>42798458.5902</v>
          </cell>
        </row>
        <row r="157">
          <cell r="F157" t="str">
            <v>3-2-4b</v>
          </cell>
          <cell r="G157" t="str">
            <v>Perataan (potong &amp; hampar) 50&lt; L &lt;500 m</v>
          </cell>
          <cell r="H157" t="str">
            <v>Land leveling (Cut, transport &amp; spread to paddy)</v>
          </cell>
          <cell r="I157" t="str">
            <v>50 &lt; L &lt; 500m</v>
          </cell>
          <cell r="J157" t="str">
            <v>m3</v>
          </cell>
          <cell r="K157">
            <v>1400</v>
          </cell>
          <cell r="L157">
            <v>12048.49</v>
          </cell>
          <cell r="M157">
            <v>16867886</v>
          </cell>
          <cell r="N157">
            <v>12048.4933</v>
          </cell>
          <cell r="O157">
            <v>16867890.620000001</v>
          </cell>
        </row>
        <row r="158">
          <cell r="F158" t="str">
            <v>3-2-4c</v>
          </cell>
          <cell r="G158" t="str">
            <v>Perataan (Potong &amp; Tempat Pembuangan 50 m &lt; L</v>
          </cell>
          <cell r="H158" t="str">
            <v>Land leveling (Cut, transport &amp; disposal)</v>
          </cell>
          <cell r="I158" t="str">
            <v>L &gt; 500m</v>
          </cell>
          <cell r="J158" t="str">
            <v>m3</v>
          </cell>
          <cell r="K158">
            <v>860</v>
          </cell>
          <cell r="L158">
            <v>14668.7</v>
          </cell>
          <cell r="M158">
            <v>12615082</v>
          </cell>
          <cell r="N158">
            <v>14668.7048</v>
          </cell>
          <cell r="O158">
            <v>12615086.128</v>
          </cell>
        </row>
        <row r="159">
          <cell r="E159" t="str">
            <v>3-3</v>
          </cell>
          <cell r="F159" t="str">
            <v>Pembuatan Pematang sawah</v>
          </cell>
          <cell r="H159" t="str">
            <v>Preparation of Bund</v>
          </cell>
          <cell r="K159">
            <v>1577.18</v>
          </cell>
          <cell r="P159">
            <v>540949523.92579997</v>
          </cell>
        </row>
        <row r="160">
          <cell r="F160" t="str">
            <v>3-3-1</v>
          </cell>
          <cell r="G160" t="str">
            <v>Derajat kemiringan i &lt; 0.6%</v>
          </cell>
          <cell r="H160" t="str">
            <v>Bund preparation (i&lt;0.6%)</v>
          </cell>
          <cell r="J160" t="str">
            <v>Ha</v>
          </cell>
          <cell r="K160">
            <v>378.27</v>
          </cell>
          <cell r="L160">
            <v>232713.8</v>
          </cell>
          <cell r="M160">
            <v>88028649.125999987</v>
          </cell>
          <cell r="N160">
            <v>232713.8</v>
          </cell>
          <cell r="O160">
            <v>88028649.125999987</v>
          </cell>
        </row>
        <row r="161">
          <cell r="F161" t="str">
            <v>3-3-2</v>
          </cell>
          <cell r="G161" t="str">
            <v>Derajat kemiringan 0.6 &lt;  i  &lt; 3.0%</v>
          </cell>
          <cell r="H161" t="str">
            <v>Bund preparation (0.6%≦i&lt;3.0%)</v>
          </cell>
          <cell r="J161" t="str">
            <v>Ha</v>
          </cell>
          <cell r="K161">
            <v>646.87</v>
          </cell>
          <cell r="L161">
            <v>291116.92</v>
          </cell>
          <cell r="M161">
            <v>188314802.0404</v>
          </cell>
          <cell r="N161">
            <v>291116.92</v>
          </cell>
          <cell r="O161">
            <v>188314802.0404</v>
          </cell>
        </row>
        <row r="162">
          <cell r="F162" t="str">
            <v>3-3-3</v>
          </cell>
          <cell r="G162" t="str">
            <v>Derajat kemiringan 3.0 &lt;  i  &lt; 5.0%</v>
          </cell>
          <cell r="H162" t="str">
            <v>Bund preparation (3.0%≦i&lt;5.0%)</v>
          </cell>
          <cell r="J162" t="str">
            <v>Ha</v>
          </cell>
          <cell r="K162">
            <v>487.74</v>
          </cell>
          <cell r="L162">
            <v>450355.51</v>
          </cell>
          <cell r="M162">
            <v>219656396.4474</v>
          </cell>
          <cell r="N162">
            <v>450355.51</v>
          </cell>
          <cell r="O162">
            <v>219656396.4474</v>
          </cell>
        </row>
        <row r="163">
          <cell r="F163" t="str">
            <v>3-3-4</v>
          </cell>
          <cell r="G163" t="str">
            <v>Derajat kemiringan 5.0 &lt;  i  &lt; 8.0%</v>
          </cell>
          <cell r="H163" t="str">
            <v>Bund preparation (5.0%≦i&lt;8.0%)</v>
          </cell>
          <cell r="J163" t="str">
            <v>Ha</v>
          </cell>
          <cell r="K163">
            <v>64.3</v>
          </cell>
          <cell r="L163">
            <v>699061.84</v>
          </cell>
          <cell r="M163">
            <v>44949676.311999999</v>
          </cell>
          <cell r="N163">
            <v>699061.84</v>
          </cell>
          <cell r="O163">
            <v>44949676.311999999</v>
          </cell>
        </row>
        <row r="164">
          <cell r="E164" t="str">
            <v>3-4</v>
          </cell>
          <cell r="F164" t="str">
            <v>Penanaman Tanaman Penutup</v>
          </cell>
          <cell r="H164" t="str">
            <v>Seeding of Crop</v>
          </cell>
          <cell r="P164">
            <v>106460883.36400001</v>
          </cell>
        </row>
        <row r="165">
          <cell r="F165" t="str">
            <v>3-4-1</v>
          </cell>
          <cell r="G165" t="str">
            <v>Penanaman Tanaman Penutup</v>
          </cell>
          <cell r="H165" t="str">
            <v>Seeding of crop</v>
          </cell>
          <cell r="J165" t="str">
            <v>Ha</v>
          </cell>
          <cell r="K165">
            <v>350.12</v>
          </cell>
          <cell r="L165">
            <v>304069.7</v>
          </cell>
          <cell r="M165">
            <v>106460883.36400001</v>
          </cell>
          <cell r="N165">
            <v>304069.7</v>
          </cell>
          <cell r="O165">
            <v>106460883.36400001</v>
          </cell>
        </row>
        <row r="166">
          <cell r="G166" t="str">
            <v>Jumlah III - Pencetakan Lahan</v>
          </cell>
          <cell r="H166" t="str">
            <v>Land Development</v>
          </cell>
          <cell r="M166">
            <v>9506104578.786499</v>
          </cell>
        </row>
        <row r="167">
          <cell r="E167" t="str">
            <v>Pekerjaan Saluran</v>
          </cell>
          <cell r="H167" t="str">
            <v>Canal Works</v>
          </cell>
        </row>
        <row r="168">
          <cell r="E168" t="str">
            <v>4-1</v>
          </cell>
          <cell r="F168" t="str">
            <v>Saluran pembawa</v>
          </cell>
          <cell r="H168" t="str">
            <v>Irrigation Canal</v>
          </cell>
          <cell r="P168">
            <v>4773089711.1874514</v>
          </cell>
        </row>
        <row r="169">
          <cell r="F169" t="str">
            <v>4-1-1</v>
          </cell>
          <cell r="G169" t="str">
            <v>Pembersihan</v>
          </cell>
          <cell r="H169" t="str">
            <v>Clearing</v>
          </cell>
          <cell r="J169" t="str">
            <v>m2</v>
          </cell>
          <cell r="K169">
            <v>88416</v>
          </cell>
          <cell r="L169">
            <v>225.26999999999998</v>
          </cell>
          <cell r="M169">
            <v>19917472.319999997</v>
          </cell>
          <cell r="N169">
            <v>225.26957400000003</v>
          </cell>
          <cell r="O169">
            <v>19917434.654784001</v>
          </cell>
        </row>
        <row r="170">
          <cell r="F170" t="str">
            <v>4-1-2</v>
          </cell>
          <cell r="G170" t="str">
            <v>Galian Tanah dengan alat berat</v>
          </cell>
          <cell r="H170" t="str">
            <v>Excavation for T. Canal(By Equipment)</v>
          </cell>
          <cell r="I170" t="str">
            <v>For fill material</v>
          </cell>
          <cell r="J170" t="str">
            <v>m3</v>
          </cell>
          <cell r="K170">
            <v>59084.25</v>
          </cell>
          <cell r="L170">
            <v>5087.82</v>
          </cell>
          <cell r="M170">
            <v>300610028.83499998</v>
          </cell>
          <cell r="N170">
            <v>5087.8245999999999</v>
          </cell>
          <cell r="O170">
            <v>300610300.62255001</v>
          </cell>
        </row>
        <row r="171">
          <cell r="F171" t="str">
            <v>4-1-3</v>
          </cell>
          <cell r="G171" t="str">
            <v>Galian Tanah dengan alat berat + tenaga manusia (manual)</v>
          </cell>
          <cell r="H171" t="str">
            <v>Excavation for Q.Canal(By Equipment+Manual)</v>
          </cell>
          <cell r="I171" t="str">
            <v>Spread to the paddy</v>
          </cell>
          <cell r="J171" t="str">
            <v>m3</v>
          </cell>
          <cell r="K171">
            <v>41394.75</v>
          </cell>
          <cell r="L171">
            <v>10260.030000000001</v>
          </cell>
          <cell r="M171">
            <v>424711376.84250003</v>
          </cell>
          <cell r="N171">
            <v>10260.028</v>
          </cell>
          <cell r="O171">
            <v>424711294.05300003</v>
          </cell>
        </row>
        <row r="172">
          <cell r="F172" t="str">
            <v>4-1-3a</v>
          </cell>
          <cell r="G172" t="str">
            <v>Galian Tanah dengan tenaga manusia (manual)</v>
          </cell>
          <cell r="H172" t="str">
            <v>Excavation for Q.Canal(By Manual)</v>
          </cell>
          <cell r="I172" t="str">
            <v>Spread to the paddy</v>
          </cell>
          <cell r="J172" t="str">
            <v>m3</v>
          </cell>
          <cell r="K172">
            <v>2175</v>
          </cell>
          <cell r="L172">
            <v>11527.29</v>
          </cell>
          <cell r="M172">
            <v>25071855.750000004</v>
          </cell>
          <cell r="N172">
            <v>11527.285</v>
          </cell>
          <cell r="O172">
            <v>25071844.875</v>
          </cell>
        </row>
        <row r="173">
          <cell r="F173" t="str">
            <v>4-1-4</v>
          </cell>
          <cell r="G173" t="str">
            <v>Pemadatan Tanah Lepas pada lereng Saluran</v>
          </cell>
          <cell r="H173" t="str">
            <v>Compaction for existing loose soils</v>
          </cell>
          <cell r="J173" t="str">
            <v>m2</v>
          </cell>
          <cell r="K173">
            <v>1696.5</v>
          </cell>
          <cell r="L173">
            <v>1039</v>
          </cell>
          <cell r="M173">
            <v>1762663.5</v>
          </cell>
          <cell r="N173">
            <v>1038.998</v>
          </cell>
          <cell r="O173">
            <v>1762660.1070000001</v>
          </cell>
        </row>
        <row r="174">
          <cell r="F174" t="str">
            <v>4-1-5</v>
          </cell>
          <cell r="G174" t="str">
            <v>Kupasan Dengan alat berat</v>
          </cell>
          <cell r="H174" t="str">
            <v>Stripping by Equipment</v>
          </cell>
          <cell r="I174" t="str">
            <v>Average t=15cm</v>
          </cell>
          <cell r="J174" t="str">
            <v>m3</v>
          </cell>
          <cell r="K174">
            <v>61770</v>
          </cell>
          <cell r="L174">
            <v>3632.1000000000004</v>
          </cell>
          <cell r="M174">
            <v>224354817.00000003</v>
          </cell>
          <cell r="N174">
            <v>3632.098</v>
          </cell>
          <cell r="O174">
            <v>224354693.46000001</v>
          </cell>
        </row>
        <row r="175">
          <cell r="F175" t="str">
            <v>4-1-6</v>
          </cell>
          <cell r="G175" t="str">
            <v>Timbunan dgn Alat Berat tipe A (kepadatan 90%) tanpa dump truck L &lt; 50 m</v>
          </cell>
          <cell r="H175" t="str">
            <v>Embankment by Equipment 90% Compaction</v>
          </cell>
          <cell r="I175" t="str">
            <v>Without dump truck L &lt; 50m</v>
          </cell>
          <cell r="J175" t="str">
            <v>m3</v>
          </cell>
          <cell r="K175">
            <v>102279.1</v>
          </cell>
          <cell r="L175">
            <v>15715.33</v>
          </cell>
          <cell r="M175">
            <v>1607349808.6030002</v>
          </cell>
          <cell r="N175">
            <v>15715.3323</v>
          </cell>
          <cell r="O175">
            <v>1607350043.8449302</v>
          </cell>
        </row>
        <row r="176">
          <cell r="F176" t="str">
            <v>4-1-7a</v>
          </cell>
          <cell r="G176" t="str">
            <v>Timbunan dgn Alat Berat tipe A (90%) dalam areal proyek (material Bekas galian) 50 &lt; L &lt; 500 m</v>
          </cell>
          <cell r="H176" t="str">
            <v>Embankment (90%) by Equipment from Project area (Excavated material)</v>
          </cell>
          <cell r="I176" t="str">
            <v>With dump truck 50 &lt; L &lt; 500m</v>
          </cell>
          <cell r="J176" t="str">
            <v>m3</v>
          </cell>
          <cell r="K176">
            <v>10035</v>
          </cell>
          <cell r="L176">
            <v>18821.87</v>
          </cell>
          <cell r="M176">
            <v>188877465.44999999</v>
          </cell>
          <cell r="N176">
            <v>18821.874199999998</v>
          </cell>
          <cell r="O176">
            <v>188877507.59699997</v>
          </cell>
        </row>
        <row r="177">
          <cell r="F177" t="str">
            <v>4-1-7b</v>
          </cell>
          <cell r="G177" t="str">
            <v>Timbunan dgn Alat Berat tipe A (90%) dari galian sawah 50 &lt; L &lt; 500 m</v>
          </cell>
          <cell r="H177" t="str">
            <v>Embankment (90%) by Equipment from Paddy</v>
          </cell>
          <cell r="I177" t="str">
            <v>With dump truck 50 &lt; L &lt; 500m</v>
          </cell>
          <cell r="J177" t="str">
            <v>m3</v>
          </cell>
          <cell r="K177">
            <v>10035</v>
          </cell>
          <cell r="L177">
            <v>22569.98</v>
          </cell>
          <cell r="M177">
            <v>226489749.29999998</v>
          </cell>
          <cell r="N177">
            <v>22569.975299999998</v>
          </cell>
          <cell r="O177">
            <v>226489702.13549998</v>
          </cell>
        </row>
        <row r="178">
          <cell r="F178" t="str">
            <v>4-1-8</v>
          </cell>
          <cell r="G178" t="str">
            <v>Timbunan dgn Alat Berat tipe A (kepadatan 90%) dari material didatangkan 500 m &lt; L</v>
          </cell>
          <cell r="H178" t="str">
            <v>Embankment (90%) by Equipment from borrow pit</v>
          </cell>
          <cell r="I178" t="str">
            <v>With dump truck L &gt; 500m</v>
          </cell>
          <cell r="J178" t="str">
            <v>m3</v>
          </cell>
          <cell r="K178">
            <v>6690.75</v>
          </cell>
          <cell r="L178">
            <v>21155.19</v>
          </cell>
          <cell r="M178">
            <v>141544087.49249998</v>
          </cell>
          <cell r="N178">
            <v>21155.1862</v>
          </cell>
          <cell r="O178">
            <v>141544062.06764999</v>
          </cell>
        </row>
        <row r="179">
          <cell r="F179" t="str">
            <v>4-1-9</v>
          </cell>
          <cell r="G179" t="str">
            <v>Timbunan dgn tenaga manusia tipe B (kepadatan 85%) tanpa dump truck L&lt; 50 m</v>
          </cell>
          <cell r="H179" t="str">
            <v>Embankment by Manpower 85% Compaction</v>
          </cell>
          <cell r="I179" t="str">
            <v>Without dump truck L &lt; 50m</v>
          </cell>
          <cell r="J179" t="str">
            <v>m3</v>
          </cell>
          <cell r="K179">
            <v>77913.75</v>
          </cell>
          <cell r="L179">
            <v>9958.32</v>
          </cell>
          <cell r="M179">
            <v>775890054.89999998</v>
          </cell>
          <cell r="N179">
            <v>9958.3201300000001</v>
          </cell>
          <cell r="O179">
            <v>775890065.02878749</v>
          </cell>
        </row>
        <row r="180">
          <cell r="F180" t="str">
            <v>4-1-10a</v>
          </cell>
          <cell r="G180" t="str">
            <v>Timbunan dgn tenaga manusia tipe B (85%) dalam areal proyek (material Bekas galian) 50 &lt; L &lt; 500 m</v>
          </cell>
          <cell r="H180" t="str">
            <v>Embankment (85%) by Manpower from Project area (Excavated material)</v>
          </cell>
          <cell r="I180" t="str">
            <v>With dump truck 50 &lt; L &lt; 500m</v>
          </cell>
          <cell r="J180" t="str">
            <v>m3</v>
          </cell>
          <cell r="K180">
            <v>4328.25</v>
          </cell>
          <cell r="L180">
            <v>16263.87</v>
          </cell>
          <cell r="M180">
            <v>70394095.327500001</v>
          </cell>
          <cell r="N180">
            <v>16263.870999999999</v>
          </cell>
          <cell r="O180">
            <v>70394099.655749992</v>
          </cell>
        </row>
        <row r="181">
          <cell r="F181" t="str">
            <v>4-1-10b</v>
          </cell>
          <cell r="G181" t="str">
            <v>Timbunan dgn tenaga manusia tipe B (85%) dari galian sawah 50 &lt; L &lt; 500 m</v>
          </cell>
          <cell r="H181" t="str">
            <v>Embankment (85%) by Manpower from Paddy</v>
          </cell>
          <cell r="I181" t="str">
            <v>With dump truck 50 &lt; L &lt; 500m</v>
          </cell>
          <cell r="J181" t="str">
            <v>m3</v>
          </cell>
          <cell r="K181">
            <v>4328.25</v>
          </cell>
          <cell r="L181">
            <v>16442.91</v>
          </cell>
          <cell r="M181">
            <v>71169025.207499996</v>
          </cell>
          <cell r="N181">
            <v>16442.914000000001</v>
          </cell>
          <cell r="O181">
            <v>71169042.520500004</v>
          </cell>
        </row>
        <row r="182">
          <cell r="F182" t="str">
            <v>4-1-11</v>
          </cell>
          <cell r="G182" t="str">
            <v>Pasang lempeng rumput untuk saluran tersier</v>
          </cell>
          <cell r="H182" t="str">
            <v>Sodding for Tertiary Canal</v>
          </cell>
          <cell r="I182" t="str">
            <v>50% Covered</v>
          </cell>
          <cell r="J182" t="str">
            <v>m2</v>
          </cell>
          <cell r="K182">
            <v>2319</v>
          </cell>
          <cell r="L182">
            <v>5802.5</v>
          </cell>
          <cell r="M182">
            <v>13455997.5</v>
          </cell>
          <cell r="N182">
            <v>5802.5</v>
          </cell>
          <cell r="O182">
            <v>13455997.5</v>
          </cell>
        </row>
        <row r="183">
          <cell r="F183" t="str">
            <v>4-1-12</v>
          </cell>
          <cell r="G183" t="str">
            <v>Pasang beton lining (K-125)</v>
          </cell>
          <cell r="H183" t="str">
            <v>Concrete lining</v>
          </cell>
          <cell r="I183" t="str">
            <v>K-125</v>
          </cell>
          <cell r="J183" t="str">
            <v>m3</v>
          </cell>
          <cell r="K183">
            <v>1132.5</v>
          </cell>
          <cell r="L183">
            <v>463302.95</v>
          </cell>
          <cell r="M183">
            <v>524690590.875</v>
          </cell>
          <cell r="N183">
            <v>463302.95</v>
          </cell>
          <cell r="O183">
            <v>524690590.875</v>
          </cell>
        </row>
        <row r="184">
          <cell r="F184" t="str">
            <v>4-1-13</v>
          </cell>
          <cell r="G184" t="str">
            <v>Mengisi sambungan lining (joint filler)</v>
          </cell>
          <cell r="H184" t="str">
            <v>Joint of Lining</v>
          </cell>
          <cell r="J184" t="str">
            <v>m</v>
          </cell>
          <cell r="K184">
            <v>7020</v>
          </cell>
          <cell r="L184">
            <v>16533</v>
          </cell>
          <cell r="M184">
            <v>116061660</v>
          </cell>
          <cell r="N184">
            <v>16533</v>
          </cell>
          <cell r="O184">
            <v>116061660</v>
          </cell>
        </row>
        <row r="185">
          <cell r="F185" t="str">
            <v>4-1-14</v>
          </cell>
          <cell r="G185" t="str">
            <v>Pasangan batu kali dengan campuran 1:4</v>
          </cell>
          <cell r="H185" t="str">
            <v>Stone masonry with 1:4 mortar</v>
          </cell>
          <cell r="J185" t="str">
            <v>m3</v>
          </cell>
          <cell r="K185">
            <v>112.5</v>
          </cell>
          <cell r="L185">
            <v>295853.8</v>
          </cell>
          <cell r="M185">
            <v>33283552.5</v>
          </cell>
          <cell r="N185">
            <v>295853.8</v>
          </cell>
          <cell r="O185">
            <v>33283552.5</v>
          </cell>
        </row>
        <row r="186">
          <cell r="F186" t="str">
            <v>4-1-15</v>
          </cell>
          <cell r="G186" t="str">
            <v>Pekerjaan plesteran dengan campuran 1:3</v>
          </cell>
          <cell r="H186" t="str">
            <v>Plaster work with 1:3 mortar</v>
          </cell>
          <cell r="J186" t="str">
            <v>m2</v>
          </cell>
          <cell r="K186">
            <v>81</v>
          </cell>
          <cell r="L186">
            <v>14089.24</v>
          </cell>
          <cell r="M186">
            <v>1141228.44</v>
          </cell>
          <cell r="N186">
            <v>14089.24</v>
          </cell>
          <cell r="O186">
            <v>1141228.44</v>
          </cell>
        </row>
        <row r="187">
          <cell r="F187" t="str">
            <v>4-1-16</v>
          </cell>
          <cell r="G187" t="str">
            <v>Pekerjaan siaran batu kali 1:2</v>
          </cell>
          <cell r="H187" t="str">
            <v>Pointing on the Stone Masonry 1:2</v>
          </cell>
          <cell r="J187" t="str">
            <v>m2</v>
          </cell>
          <cell r="K187">
            <v>375</v>
          </cell>
          <cell r="L187">
            <v>16837.150000000001</v>
          </cell>
          <cell r="M187">
            <v>6313931.2500000009</v>
          </cell>
          <cell r="N187">
            <v>16837.150000000001</v>
          </cell>
          <cell r="O187">
            <v>6313931.2500000009</v>
          </cell>
        </row>
        <row r="188">
          <cell r="E188" t="str">
            <v>4-2</v>
          </cell>
          <cell r="F188" t="str">
            <v>Saluran pembuang</v>
          </cell>
          <cell r="H188" t="str">
            <v>Drainage Canal</v>
          </cell>
          <cell r="P188">
            <v>461360307.94971001</v>
          </cell>
        </row>
        <row r="189">
          <cell r="F189" t="str">
            <v>4-2-1</v>
          </cell>
          <cell r="G189" t="str">
            <v>Pembersihan</v>
          </cell>
          <cell r="H189" t="str">
            <v>Clearing</v>
          </cell>
          <cell r="J189" t="str">
            <v>m2</v>
          </cell>
          <cell r="K189">
            <v>8415</v>
          </cell>
          <cell r="L189">
            <v>225.26999999999998</v>
          </cell>
          <cell r="M189">
            <v>1895647.0499999998</v>
          </cell>
          <cell r="N189">
            <v>225.26957400000003</v>
          </cell>
          <cell r="O189">
            <v>1895643.4652100003</v>
          </cell>
        </row>
        <row r="190">
          <cell r="F190" t="str">
            <v>4-2-2</v>
          </cell>
          <cell r="G190" t="str">
            <v>Galian dengan alat berat untuk saluran pembuang utama</v>
          </cell>
          <cell r="H190" t="str">
            <v>Excavation by Equipment</v>
          </cell>
          <cell r="I190" t="str">
            <v>For main drain</v>
          </cell>
          <cell r="J190" t="str">
            <v>m3</v>
          </cell>
          <cell r="K190">
            <v>2250</v>
          </cell>
          <cell r="L190">
            <v>9055.880000000001</v>
          </cell>
          <cell r="M190">
            <v>20375730.000000004</v>
          </cell>
          <cell r="N190">
            <v>9055.8772000000008</v>
          </cell>
          <cell r="O190">
            <v>20375723.700000003</v>
          </cell>
        </row>
        <row r="191">
          <cell r="F191" t="str">
            <v>4-2-3</v>
          </cell>
          <cell r="G191" t="str">
            <v>Galian dengan alat berat untuk saluran pembuang tersier</v>
          </cell>
          <cell r="H191" t="str">
            <v>Excavation by Equipment for T. Drain</v>
          </cell>
          <cell r="J191" t="str">
            <v>m3</v>
          </cell>
          <cell r="K191">
            <v>33660</v>
          </cell>
          <cell r="L191">
            <v>9055.880000000001</v>
          </cell>
          <cell r="M191">
            <v>304820920.80000001</v>
          </cell>
          <cell r="N191">
            <v>9055.8772000000008</v>
          </cell>
          <cell r="O191">
            <v>304820826.55200005</v>
          </cell>
        </row>
        <row r="192">
          <cell r="F192" t="str">
            <v>4-2-4</v>
          </cell>
          <cell r="G192" t="str">
            <v>Galian dengan alat berat untuk saluran pembuang kwarter</v>
          </cell>
          <cell r="H192" t="str">
            <v>Excavation by Equipment for Q. Drain</v>
          </cell>
          <cell r="J192" t="str">
            <v>m3</v>
          </cell>
          <cell r="K192">
            <v>17025.75</v>
          </cell>
          <cell r="L192">
            <v>7190.28</v>
          </cell>
          <cell r="M192">
            <v>122419909.70999999</v>
          </cell>
          <cell r="N192">
            <v>7190.2799999999988</v>
          </cell>
          <cell r="O192">
            <v>122419909.70999998</v>
          </cell>
        </row>
        <row r="193">
          <cell r="F193" t="str">
            <v>4-2-5</v>
          </cell>
          <cell r="G193" t="str">
            <v>Galian dengan tenaga manusia (manual) untuk saluran pembuang kwarter</v>
          </cell>
          <cell r="H193" t="str">
            <v>Excavation by Manual for Q. Drain</v>
          </cell>
          <cell r="J193" t="str">
            <v>m3</v>
          </cell>
          <cell r="K193">
            <v>896.25</v>
          </cell>
          <cell r="L193">
            <v>13219.75</v>
          </cell>
          <cell r="M193">
            <v>11848200.9375</v>
          </cell>
          <cell r="N193">
            <v>13219.754000000001</v>
          </cell>
          <cell r="O193">
            <v>11848204.522500001</v>
          </cell>
        </row>
        <row r="194">
          <cell r="E194" t="str">
            <v>4-3</v>
          </cell>
          <cell r="F194" t="str">
            <v>Rehabilitasi untuk saluran pembuang yang sudah ada</v>
          </cell>
          <cell r="H194" t="str">
            <v>Rehabilitation of existing Drainage</v>
          </cell>
          <cell r="P194">
            <v>151349122.96875</v>
          </cell>
        </row>
        <row r="195">
          <cell r="F195" t="str">
            <v>4-3-1</v>
          </cell>
          <cell r="G195" t="str">
            <v>Rehabilitasi untuk saluran pembuang yang sudah ada (normalisasi)</v>
          </cell>
          <cell r="H195" t="str">
            <v>Rehabilitation of existing Drainage (Normalization)</v>
          </cell>
          <cell r="J195" t="str">
            <v>m3</v>
          </cell>
          <cell r="K195">
            <v>19687.5</v>
          </cell>
          <cell r="L195">
            <v>7687.57</v>
          </cell>
          <cell r="M195">
            <v>151349034.375</v>
          </cell>
          <cell r="N195">
            <v>7687.5744999999997</v>
          </cell>
          <cell r="O195">
            <v>151349122.96875</v>
          </cell>
        </row>
        <row r="196">
          <cell r="G196" t="str">
            <v>Jumlah IV - Pekerjaan Saluran</v>
          </cell>
          <cell r="H196" t="str">
            <v>Land Development</v>
          </cell>
          <cell r="M196">
            <v>5385798903.9654999</v>
          </cell>
        </row>
        <row r="197">
          <cell r="E197" t="str">
            <v>Pekerjaan bangunan</v>
          </cell>
          <cell r="H197" t="str">
            <v>Structure works</v>
          </cell>
          <cell r="P197">
            <v>4576494435.7588997</v>
          </cell>
        </row>
        <row r="198">
          <cell r="F198" t="str">
            <v>5-1</v>
          </cell>
          <cell r="G198" t="str">
            <v>Galian dengan alat berat</v>
          </cell>
          <cell r="H198" t="str">
            <v>Excavation by Equipment</v>
          </cell>
          <cell r="J198" t="str">
            <v>m3</v>
          </cell>
          <cell r="K198">
            <v>5805</v>
          </cell>
          <cell r="L198">
            <v>4878.63</v>
          </cell>
          <cell r="M198">
            <v>28320447.150000002</v>
          </cell>
          <cell r="N198">
            <v>4878.6289999999999</v>
          </cell>
          <cell r="O198">
            <v>28320441.344999999</v>
          </cell>
        </row>
        <row r="199">
          <cell r="F199" t="str">
            <v>5-2</v>
          </cell>
          <cell r="G199" t="str">
            <v xml:space="preserve">Galian dengan tenaga manusia (manual) </v>
          </cell>
          <cell r="H199" t="str">
            <v>Excavation by Manpower</v>
          </cell>
          <cell r="J199" t="str">
            <v>m3</v>
          </cell>
          <cell r="K199">
            <v>5370</v>
          </cell>
          <cell r="L199">
            <v>18068.599999999999</v>
          </cell>
          <cell r="M199">
            <v>97028381.999999985</v>
          </cell>
          <cell r="N199">
            <v>18068.599999999999</v>
          </cell>
          <cell r="O199">
            <v>97028381.999999985</v>
          </cell>
        </row>
        <row r="200">
          <cell r="F200" t="str">
            <v>5-3</v>
          </cell>
          <cell r="G200" t="str">
            <v>Pemadatan dasar bangunan</v>
          </cell>
          <cell r="H200" t="str">
            <v>Compaction for bed</v>
          </cell>
          <cell r="J200" t="str">
            <v>m2</v>
          </cell>
          <cell r="K200">
            <v>1872.75</v>
          </cell>
          <cell r="L200">
            <v>3020.05</v>
          </cell>
          <cell r="M200">
            <v>5655798.6375000002</v>
          </cell>
          <cell r="N200">
            <v>3020.05</v>
          </cell>
          <cell r="O200">
            <v>5655798.6375000002</v>
          </cell>
        </row>
        <row r="201">
          <cell r="F201" t="str">
            <v>5-4</v>
          </cell>
          <cell r="G201" t="str">
            <v>Timbunan kembali dengan bahan galian</v>
          </cell>
          <cell r="H201" t="str">
            <v>Backfill by excavated material</v>
          </cell>
          <cell r="J201" t="str">
            <v>m3</v>
          </cell>
          <cell r="K201">
            <v>3903</v>
          </cell>
          <cell r="L201">
            <v>9772.84</v>
          </cell>
          <cell r="M201">
            <v>38143394.520000003</v>
          </cell>
          <cell r="N201">
            <v>9772.84</v>
          </cell>
          <cell r="O201">
            <v>38143394.520000003</v>
          </cell>
        </row>
        <row r="202">
          <cell r="F202" t="str">
            <v>5-5</v>
          </cell>
          <cell r="G202" t="str">
            <v>pancang kayu dia 10cm</v>
          </cell>
          <cell r="H202" t="str">
            <v>Wooden pile dia 10cm</v>
          </cell>
          <cell r="J202" t="str">
            <v>Nos</v>
          </cell>
          <cell r="K202">
            <v>4029.75</v>
          </cell>
          <cell r="L202">
            <v>30871.5</v>
          </cell>
          <cell r="M202">
            <v>124404427.125</v>
          </cell>
          <cell r="N202">
            <v>30871.5</v>
          </cell>
          <cell r="O202">
            <v>124404427.125</v>
          </cell>
        </row>
        <row r="203">
          <cell r="F203" t="str">
            <v>5-6</v>
          </cell>
          <cell r="G203" t="str">
            <v>pasir urugan</v>
          </cell>
          <cell r="H203" t="str">
            <v>Backfill by sandy material (Sand bed)</v>
          </cell>
          <cell r="J203" t="str">
            <v>m3</v>
          </cell>
          <cell r="K203">
            <v>309</v>
          </cell>
          <cell r="L203">
            <v>46585</v>
          </cell>
          <cell r="M203">
            <v>14394765</v>
          </cell>
          <cell r="N203">
            <v>46585</v>
          </cell>
          <cell r="O203">
            <v>14394765</v>
          </cell>
        </row>
        <row r="204">
          <cell r="F204" t="str">
            <v>5-7</v>
          </cell>
          <cell r="G204" t="str">
            <v>Lantai kerja</v>
          </cell>
          <cell r="H204" t="str">
            <v>Lean Concrete</v>
          </cell>
          <cell r="I204" t="str">
            <v>Type 1B</v>
          </cell>
          <cell r="J204" t="str">
            <v>m3</v>
          </cell>
          <cell r="K204">
            <v>1069.5</v>
          </cell>
          <cell r="L204">
            <v>495591.8</v>
          </cell>
          <cell r="M204">
            <v>530035430.09999996</v>
          </cell>
          <cell r="N204">
            <v>495591.8</v>
          </cell>
          <cell r="O204">
            <v>530035430.09999996</v>
          </cell>
        </row>
        <row r="205">
          <cell r="F205" t="str">
            <v>5-8</v>
          </cell>
          <cell r="G205" t="str">
            <v>Pasangan batu kali dengan campuran 1:4</v>
          </cell>
          <cell r="H205" t="str">
            <v>Stone masonry with 1:4 mortar</v>
          </cell>
          <cell r="J205" t="str">
            <v>m3</v>
          </cell>
          <cell r="K205">
            <v>6841.8</v>
          </cell>
          <cell r="L205">
            <v>295853.8</v>
          </cell>
          <cell r="M205">
            <v>2024172528.8399999</v>
          </cell>
          <cell r="N205">
            <v>295853.8</v>
          </cell>
          <cell r="O205">
            <v>2024172528.8399999</v>
          </cell>
        </row>
        <row r="206">
          <cell r="F206" t="str">
            <v>5-9</v>
          </cell>
          <cell r="G206" t="str">
            <v>Pasangan batu kosong</v>
          </cell>
          <cell r="H206" t="str">
            <v>Stone masonry without mortar</v>
          </cell>
          <cell r="J206" t="str">
            <v>m3</v>
          </cell>
          <cell r="K206">
            <v>51</v>
          </cell>
          <cell r="L206">
            <v>88687.5</v>
          </cell>
          <cell r="M206">
            <v>4523062.5</v>
          </cell>
          <cell r="N206">
            <v>88687.5</v>
          </cell>
          <cell r="O206">
            <v>4523062.5</v>
          </cell>
        </row>
        <row r="207">
          <cell r="F207" t="str">
            <v>5-10</v>
          </cell>
          <cell r="G207" t="str">
            <v>Beton (K-175)</v>
          </cell>
          <cell r="H207" t="str">
            <v>Structure concrete</v>
          </cell>
          <cell r="I207" t="str">
            <v>K-175</v>
          </cell>
          <cell r="J207" t="str">
            <v>m3</v>
          </cell>
          <cell r="K207">
            <v>984.34</v>
          </cell>
          <cell r="L207">
            <v>495706.91</v>
          </cell>
          <cell r="M207">
            <v>487944139.78939998</v>
          </cell>
          <cell r="N207">
            <v>495706.91000000003</v>
          </cell>
          <cell r="O207">
            <v>487944139.78940004</v>
          </cell>
        </row>
        <row r="208">
          <cell r="F208" t="str">
            <v>5-11</v>
          </cell>
          <cell r="G208" t="str">
            <v>Pasang bekisting</v>
          </cell>
          <cell r="H208" t="str">
            <v>Form work</v>
          </cell>
          <cell r="J208" t="str">
            <v>m2</v>
          </cell>
          <cell r="K208">
            <v>3978.75</v>
          </cell>
          <cell r="L208">
            <v>46035</v>
          </cell>
          <cell r="M208">
            <v>183161756.25</v>
          </cell>
          <cell r="N208">
            <v>46035</v>
          </cell>
          <cell r="O208">
            <v>183161756.25</v>
          </cell>
        </row>
        <row r="209">
          <cell r="F209" t="str">
            <v>5-12</v>
          </cell>
          <cell r="G209" t="str">
            <v>Besi beton</v>
          </cell>
          <cell r="H209" t="str">
            <v>Steel bar</v>
          </cell>
          <cell r="J209" t="str">
            <v>kg</v>
          </cell>
          <cell r="K209">
            <v>54138.7</v>
          </cell>
          <cell r="L209">
            <v>8685</v>
          </cell>
          <cell r="M209">
            <v>470194609.5</v>
          </cell>
          <cell r="N209">
            <v>8684.9950000000008</v>
          </cell>
          <cell r="O209">
            <v>470194338.80650002</v>
          </cell>
        </row>
        <row r="210">
          <cell r="F210" t="str">
            <v>5-13</v>
          </cell>
          <cell r="G210" t="str">
            <v>Pekerjaan plesteran dengan campuran 1:3</v>
          </cell>
          <cell r="H210" t="str">
            <v>Plaster work with 1:3 mortar</v>
          </cell>
          <cell r="J210" t="str">
            <v>m2</v>
          </cell>
          <cell r="K210">
            <v>8844.75</v>
          </cell>
          <cell r="L210">
            <v>14089.24</v>
          </cell>
          <cell r="M210">
            <v>124615805.48999999</v>
          </cell>
          <cell r="N210">
            <v>14089.24</v>
          </cell>
          <cell r="O210">
            <v>124615805.48999999</v>
          </cell>
        </row>
        <row r="211">
          <cell r="F211" t="str">
            <v>5-14</v>
          </cell>
          <cell r="G211" t="str">
            <v>Pekerjaan siaran batu kali 1:2</v>
          </cell>
          <cell r="H211" t="str">
            <v>Pointing on the Stone Masonry with 1:2 mortar</v>
          </cell>
          <cell r="J211" t="str">
            <v>m2</v>
          </cell>
          <cell r="K211">
            <v>6668.25</v>
          </cell>
          <cell r="L211">
            <v>16837.150000000001</v>
          </cell>
          <cell r="M211">
            <v>112274325.48750001</v>
          </cell>
          <cell r="N211">
            <v>16837.150000000001</v>
          </cell>
          <cell r="O211">
            <v>112274325.48750001</v>
          </cell>
        </row>
        <row r="212">
          <cell r="F212" t="str">
            <v>5-15</v>
          </cell>
          <cell r="G212" t="str">
            <v>Pipa baja galvanis dia 5 cm</v>
          </cell>
          <cell r="H212" t="str">
            <v>Galvanized Pipe Dia 5cm</v>
          </cell>
          <cell r="J212" t="str">
            <v>m</v>
          </cell>
          <cell r="K212">
            <v>517</v>
          </cell>
          <cell r="L212">
            <v>85301.89</v>
          </cell>
          <cell r="M212">
            <v>44101077.130000003</v>
          </cell>
          <cell r="N212">
            <v>85301.892000000007</v>
          </cell>
          <cell r="O212">
            <v>44101078.164000005</v>
          </cell>
        </row>
        <row r="213">
          <cell r="F213" t="str">
            <v>5-16</v>
          </cell>
          <cell r="G213" t="str">
            <v>Pipa baja galvanis dia 25 cm</v>
          </cell>
          <cell r="H213" t="str">
            <v>Galvanized Pipe Dia 25cm</v>
          </cell>
          <cell r="J213" t="str">
            <v>m</v>
          </cell>
          <cell r="K213">
            <v>147</v>
          </cell>
          <cell r="L213">
            <v>719903.17</v>
          </cell>
          <cell r="M213">
            <v>105825765.99000001</v>
          </cell>
          <cell r="N213">
            <v>719903.17</v>
          </cell>
          <cell r="O213">
            <v>105825765.99000001</v>
          </cell>
        </row>
        <row r="214">
          <cell r="F214" t="str">
            <v>5-17</v>
          </cell>
          <cell r="G214" t="str">
            <v>Pipa beton dia 30 cm</v>
          </cell>
          <cell r="H214" t="str">
            <v>Concrete Pipe Dia 30cm</v>
          </cell>
          <cell r="J214" t="str">
            <v>m</v>
          </cell>
          <cell r="K214">
            <v>10</v>
          </cell>
          <cell r="L214">
            <v>85236.659999999989</v>
          </cell>
          <cell r="M214">
            <v>852366.59999999986</v>
          </cell>
          <cell r="N214">
            <v>85236.656999999992</v>
          </cell>
          <cell r="O214">
            <v>852366.57</v>
          </cell>
        </row>
        <row r="215">
          <cell r="F215" t="str">
            <v>5-18</v>
          </cell>
          <cell r="G215" t="str">
            <v>Pipa beton dia 40 cm</v>
          </cell>
          <cell r="H215" t="str">
            <v>Concrete Pipe Dia 40cm</v>
          </cell>
          <cell r="J215" t="str">
            <v>m</v>
          </cell>
          <cell r="K215">
            <v>11</v>
          </cell>
          <cell r="L215">
            <v>101560.95</v>
          </cell>
          <cell r="M215">
            <v>1117170.45</v>
          </cell>
          <cell r="N215">
            <v>101560.954</v>
          </cell>
          <cell r="O215">
            <v>1117170.4939999999</v>
          </cell>
        </row>
        <row r="216">
          <cell r="F216" t="str">
            <v>5-19</v>
          </cell>
          <cell r="G216" t="str">
            <v>Pipa beton dia 60 cm</v>
          </cell>
          <cell r="H216" t="str">
            <v>Concrete Pipe Dia 60cm</v>
          </cell>
          <cell r="J216" t="str">
            <v>m</v>
          </cell>
          <cell r="K216">
            <v>100</v>
          </cell>
          <cell r="L216">
            <v>185710.95</v>
          </cell>
          <cell r="M216">
            <v>18571095</v>
          </cell>
          <cell r="N216">
            <v>185710.954</v>
          </cell>
          <cell r="O216">
            <v>18571095.399999999</v>
          </cell>
        </row>
        <row r="217">
          <cell r="F217" t="str">
            <v>5-20</v>
          </cell>
          <cell r="G217" t="str">
            <v>Pipa beton dia 80 cm</v>
          </cell>
          <cell r="H217" t="str">
            <v>Concrete Pipe Dia 80cm</v>
          </cell>
          <cell r="J217" t="str">
            <v>m</v>
          </cell>
          <cell r="K217">
            <v>100</v>
          </cell>
          <cell r="L217">
            <v>203286.62</v>
          </cell>
          <cell r="M217">
            <v>20328662</v>
          </cell>
          <cell r="N217">
            <v>203286.61599999998</v>
          </cell>
          <cell r="O217">
            <v>20328661.599999998</v>
          </cell>
        </row>
        <row r="218">
          <cell r="F218" t="str">
            <v>5-21</v>
          </cell>
          <cell r="G218" t="str">
            <v>Pipa beton dia 100 cm</v>
          </cell>
          <cell r="H218" t="str">
            <v>Concrete Pipe Dia 100cm</v>
          </cell>
          <cell r="J218" t="str">
            <v>m</v>
          </cell>
          <cell r="K218">
            <v>100</v>
          </cell>
          <cell r="L218">
            <v>207710.95</v>
          </cell>
          <cell r="M218">
            <v>20771095</v>
          </cell>
          <cell r="N218">
            <v>207710.954</v>
          </cell>
          <cell r="O218">
            <v>20771095.399999999</v>
          </cell>
        </row>
        <row r="219">
          <cell r="F219" t="str">
            <v>5-22</v>
          </cell>
          <cell r="G219" t="str">
            <v>Pasang batu bronjong</v>
          </cell>
          <cell r="H219" t="str">
            <v>Gabion</v>
          </cell>
          <cell r="J219" t="str">
            <v>m3</v>
          </cell>
          <cell r="K219">
            <v>100</v>
          </cell>
          <cell r="L219">
            <v>272662.5</v>
          </cell>
          <cell r="M219">
            <v>27266250</v>
          </cell>
          <cell r="N219">
            <v>272662.5</v>
          </cell>
          <cell r="O219">
            <v>27266250</v>
          </cell>
        </row>
        <row r="220">
          <cell r="F220" t="str">
            <v>5-23</v>
          </cell>
          <cell r="G220" t="str">
            <v>saringan untuk talang pipa baja dia 25 cm</v>
          </cell>
          <cell r="H220" t="str">
            <v xml:space="preserve">Screen </v>
          </cell>
          <cell r="J220" t="str">
            <v>Nos</v>
          </cell>
          <cell r="K220">
            <v>1</v>
          </cell>
          <cell r="L220">
            <v>212577.75</v>
          </cell>
          <cell r="M220">
            <v>212577.75</v>
          </cell>
          <cell r="N220">
            <v>212577.75</v>
          </cell>
          <cell r="O220">
            <v>212577.75</v>
          </cell>
        </row>
        <row r="221">
          <cell r="F221" t="str">
            <v>5-24</v>
          </cell>
          <cell r="G221" t="str">
            <v>Pembongkaran beton bertulang</v>
          </cell>
          <cell r="H221" t="str">
            <v>Demolition of Reinforced concrete structure</v>
          </cell>
          <cell r="J221" t="str">
            <v>m3</v>
          </cell>
          <cell r="K221">
            <v>1</v>
          </cell>
          <cell r="L221">
            <v>39453.699999999997</v>
          </cell>
          <cell r="M221">
            <v>39453.699999999997</v>
          </cell>
          <cell r="N221">
            <v>39453.699999999997</v>
          </cell>
          <cell r="O221">
            <v>39453.699999999997</v>
          </cell>
        </row>
        <row r="222">
          <cell r="F222" t="str">
            <v>5-25</v>
          </cell>
          <cell r="G222" t="str">
            <v>Pembongkaran beton tanpa tulangan</v>
          </cell>
          <cell r="H222" t="str">
            <v>Demolition of Plain concrete</v>
          </cell>
          <cell r="J222" t="str">
            <v>m3</v>
          </cell>
          <cell r="K222">
            <v>1</v>
          </cell>
          <cell r="L222">
            <v>22665.5</v>
          </cell>
          <cell r="M222">
            <v>22665.5</v>
          </cell>
          <cell r="N222">
            <v>22665.5</v>
          </cell>
          <cell r="O222">
            <v>22665.5</v>
          </cell>
        </row>
        <row r="223">
          <cell r="F223" t="str">
            <v>5-26</v>
          </cell>
          <cell r="G223" t="str">
            <v>Pembongkaran pasangan batu kali</v>
          </cell>
          <cell r="H223" t="str">
            <v>Demolition of Masonry</v>
          </cell>
          <cell r="J223" t="str">
            <v>m3</v>
          </cell>
          <cell r="K223">
            <v>1</v>
          </cell>
          <cell r="L223">
            <v>19731.8</v>
          </cell>
          <cell r="M223">
            <v>19731.8</v>
          </cell>
          <cell r="N223">
            <v>19731.8</v>
          </cell>
          <cell r="O223">
            <v>19731.8</v>
          </cell>
        </row>
        <row r="224">
          <cell r="F224" t="str">
            <v>5-27</v>
          </cell>
          <cell r="G224" t="str">
            <v>Perancah untuk bangunan talang beton</v>
          </cell>
          <cell r="H224" t="str">
            <v>Temp. Suporting system for Concrete Aqueduct</v>
          </cell>
          <cell r="I224" t="str">
            <v>L*H</v>
          </cell>
          <cell r="J224" t="str">
            <v>m2</v>
          </cell>
          <cell r="K224">
            <v>3018</v>
          </cell>
          <cell r="L224">
            <v>30648.75</v>
          </cell>
          <cell r="M224">
            <v>92497927.5</v>
          </cell>
          <cell r="N224">
            <v>30648.75</v>
          </cell>
          <cell r="O224">
            <v>92497927.5</v>
          </cell>
        </row>
        <row r="225">
          <cell r="G225" t="str">
            <v>Jumlah V - Pekerjaan Bangunan</v>
          </cell>
          <cell r="H225" t="str">
            <v>Land Development</v>
          </cell>
          <cell r="M225">
            <v>4576494710.8094006</v>
          </cell>
        </row>
        <row r="226">
          <cell r="E226" t="str">
            <v>Pekerjaan Jalan Usaha Tani</v>
          </cell>
          <cell r="H226" t="str">
            <v>Farm Road Works</v>
          </cell>
        </row>
        <row r="227">
          <cell r="E227" t="str">
            <v>6-1</v>
          </cell>
          <cell r="F227" t="str">
            <v>Jalan Usaha Tani tipe A dan tipe B</v>
          </cell>
          <cell r="H227" t="str">
            <v>Road work</v>
          </cell>
          <cell r="P227">
            <v>907852650.22730005</v>
          </cell>
        </row>
        <row r="228">
          <cell r="F228" t="str">
            <v>6-1-1</v>
          </cell>
          <cell r="G228" t="str">
            <v>Pembersihan</v>
          </cell>
          <cell r="H228" t="str">
            <v>Clearing</v>
          </cell>
          <cell r="J228" t="str">
            <v>m2</v>
          </cell>
          <cell r="K228">
            <v>100</v>
          </cell>
          <cell r="L228">
            <v>225.26999999999998</v>
          </cell>
          <cell r="M228">
            <v>22527</v>
          </cell>
          <cell r="N228">
            <v>225.26957400000003</v>
          </cell>
          <cell r="O228">
            <v>22526.957400000003</v>
          </cell>
        </row>
        <row r="229">
          <cell r="F229" t="str">
            <v>6-1-2</v>
          </cell>
          <cell r="G229" t="str">
            <v>Galian dengan alat berat</v>
          </cell>
          <cell r="H229" t="str">
            <v>Excavation by Equipment</v>
          </cell>
          <cell r="J229" t="str">
            <v>m3</v>
          </cell>
          <cell r="K229">
            <v>100</v>
          </cell>
          <cell r="L229">
            <v>5087.82</v>
          </cell>
          <cell r="M229">
            <v>508782</v>
          </cell>
          <cell r="N229">
            <v>5087.8245999999999</v>
          </cell>
          <cell r="O229">
            <v>508782.45999999996</v>
          </cell>
        </row>
        <row r="230">
          <cell r="F230" t="str">
            <v>6-1-3</v>
          </cell>
          <cell r="G230" t="str">
            <v>Kupasan Dengan alat berat</v>
          </cell>
          <cell r="H230" t="str">
            <v>Stripping by Equipment</v>
          </cell>
          <cell r="I230" t="str">
            <v>Average t=15cm</v>
          </cell>
          <cell r="J230" t="str">
            <v>m3</v>
          </cell>
          <cell r="K230">
            <v>5530</v>
          </cell>
          <cell r="L230">
            <v>3632.1000000000004</v>
          </cell>
          <cell r="M230">
            <v>20085513.000000004</v>
          </cell>
          <cell r="N230">
            <v>3632.098</v>
          </cell>
          <cell r="O230">
            <v>20085501.940000001</v>
          </cell>
        </row>
        <row r="231">
          <cell r="F231" t="str">
            <v>6-1-4</v>
          </cell>
          <cell r="G231" t="str">
            <v>Timbunan dgn Alat Berat tipe A (kepadatan 95%) tanpa dump truck L &lt; 50 m</v>
          </cell>
          <cell r="H231" t="str">
            <v>Embankment by Equipment Type A (95% Compaction)</v>
          </cell>
          <cell r="I231" t="str">
            <v>Without dump truck L &lt; 50m</v>
          </cell>
          <cell r="J231" t="str">
            <v>m3</v>
          </cell>
          <cell r="K231">
            <v>624</v>
          </cell>
          <cell r="L231">
            <v>13557.52</v>
          </cell>
          <cell r="M231">
            <v>8459892.4800000004</v>
          </cell>
          <cell r="N231">
            <v>13557.524299999999</v>
          </cell>
          <cell r="O231">
            <v>8459895.1632000003</v>
          </cell>
        </row>
        <row r="232">
          <cell r="F232" t="str">
            <v>6-1-5a</v>
          </cell>
          <cell r="G232" t="str">
            <v>Timbunan dgn Alat Berat tipe A (95%) dalam areal proyek (material Bekas galian) 50 &lt; L &lt; 500 m</v>
          </cell>
          <cell r="H232" t="str">
            <v>Embankment (95%) by Equipment from Project area (Excavated material)</v>
          </cell>
          <cell r="I232" t="str">
            <v>With dump truck 50 &lt; L &lt; 500m</v>
          </cell>
          <cell r="J232" t="str">
            <v>m3</v>
          </cell>
          <cell r="K232">
            <v>936</v>
          </cell>
          <cell r="L232">
            <v>15580.48</v>
          </cell>
          <cell r="M232">
            <v>14583329.279999999</v>
          </cell>
          <cell r="N232">
            <v>15580.476299999998</v>
          </cell>
          <cell r="O232">
            <v>14583325.816799998</v>
          </cell>
        </row>
        <row r="233">
          <cell r="F233" t="str">
            <v>6-1-5b</v>
          </cell>
          <cell r="G233" t="str">
            <v>Timbunan dgn Alat Berat tipe A (95%) dari galian sawah 50 &lt; L &lt; 500 m</v>
          </cell>
          <cell r="H233" t="str">
            <v>Embankment (95%) Type A by Equipment from Paddy</v>
          </cell>
          <cell r="I233" t="str">
            <v>With dump truck 50 &lt; L &lt; 500m</v>
          </cell>
          <cell r="J233" t="str">
            <v>m3</v>
          </cell>
          <cell r="K233">
            <v>936</v>
          </cell>
          <cell r="L233">
            <v>19307.169999999998</v>
          </cell>
          <cell r="M233">
            <v>18071511.119999997</v>
          </cell>
          <cell r="N233">
            <v>19307.167399999998</v>
          </cell>
          <cell r="O233">
            <v>18071508.6864</v>
          </cell>
        </row>
        <row r="234">
          <cell r="F234" t="str">
            <v>6-1-6</v>
          </cell>
          <cell r="G234" t="str">
            <v>Timbunan dgn Alat Berat tipe A (kepadatan 95%) dari material didatangkan 500 m &lt;L</v>
          </cell>
          <cell r="H234" t="str">
            <v>Embankment (95%) Type A by Equipment from borrow pit</v>
          </cell>
          <cell r="I234" t="str">
            <v>With dump truck L &gt; 500m</v>
          </cell>
          <cell r="J234" t="str">
            <v>m3</v>
          </cell>
          <cell r="K234">
            <v>3745</v>
          </cell>
          <cell r="L234">
            <v>20041.650000000001</v>
          </cell>
          <cell r="M234">
            <v>75055979.25</v>
          </cell>
          <cell r="N234">
            <v>20041.6505</v>
          </cell>
          <cell r="O234">
            <v>75055981.122500002</v>
          </cell>
        </row>
        <row r="235">
          <cell r="F235" t="str">
            <v>6-1-7</v>
          </cell>
          <cell r="G235" t="str">
            <v>Timbunan dgn tenaga manusia (manual) tipe B (kepadatan 90%) tanpa dump truck L&lt; 50 m</v>
          </cell>
          <cell r="H235" t="str">
            <v>Embankment by Manpower Type B (90% Compaction)</v>
          </cell>
          <cell r="I235" t="str">
            <v>Without dump truck L &lt; 50m</v>
          </cell>
          <cell r="J235" t="str">
            <v>m3</v>
          </cell>
          <cell r="K235">
            <v>7627</v>
          </cell>
          <cell r="L235">
            <v>9520.32</v>
          </cell>
          <cell r="M235">
            <v>72611480.640000001</v>
          </cell>
          <cell r="N235">
            <v>9520.3189999999995</v>
          </cell>
          <cell r="O235">
            <v>72611473.012999997</v>
          </cell>
        </row>
        <row r="236">
          <cell r="F236" t="str">
            <v>6-1-8a</v>
          </cell>
          <cell r="G236" t="str">
            <v>Timbunan dgn tenaga manusia (manual) tipe B (90%) dalam areal proyek (material Bekas galian) 50 &lt; L &lt; 500 m</v>
          </cell>
          <cell r="H236" t="str">
            <v>Embankment Type B (90%) by Manpower from Project area (Excavated material)</v>
          </cell>
          <cell r="I236" t="str">
            <v>With dump truck 50 &lt; L &lt; 500m</v>
          </cell>
          <cell r="J236" t="str">
            <v>m3</v>
          </cell>
          <cell r="K236">
            <v>424</v>
          </cell>
          <cell r="L236">
            <v>11989.16</v>
          </cell>
          <cell r="M236">
            <v>5083403.84</v>
          </cell>
          <cell r="N236">
            <v>11989.154999999999</v>
          </cell>
          <cell r="O236">
            <v>5083401.72</v>
          </cell>
        </row>
        <row r="237">
          <cell r="F237" t="str">
            <v>6-1-8b</v>
          </cell>
          <cell r="G237" t="str">
            <v>Timbunan dgn tenaga manusia (manual) tipe B (90%) dari galian sawah 50 &lt; L &lt; 500 m</v>
          </cell>
          <cell r="H237" t="str">
            <v>Embankment Type B (90%) by Manpower from Paddy</v>
          </cell>
          <cell r="I237" t="str">
            <v>With dump truck 50 &lt; L &lt; 500m</v>
          </cell>
          <cell r="J237" t="str">
            <v>m3</v>
          </cell>
          <cell r="K237">
            <v>424</v>
          </cell>
          <cell r="L237">
            <v>15618.960000000001</v>
          </cell>
          <cell r="M237">
            <v>6622439.04</v>
          </cell>
          <cell r="N237">
            <v>15618.958999999997</v>
          </cell>
          <cell r="O237">
            <v>6622438.6159999985</v>
          </cell>
        </row>
        <row r="238">
          <cell r="F238" t="str">
            <v>6-1-9</v>
          </cell>
          <cell r="G238" t="str">
            <v>Pasang lempeng rumput</v>
          </cell>
          <cell r="H238" t="str">
            <v>Sodding</v>
          </cell>
          <cell r="I238" t="str">
            <v>50% Covered</v>
          </cell>
          <cell r="J238" t="str">
            <v>m2</v>
          </cell>
          <cell r="K238">
            <v>100</v>
          </cell>
          <cell r="L238">
            <v>5802.5</v>
          </cell>
          <cell r="M238">
            <v>580250</v>
          </cell>
          <cell r="N238">
            <v>5802.5</v>
          </cell>
          <cell r="O238">
            <v>580250</v>
          </cell>
        </row>
        <row r="239">
          <cell r="F239" t="str">
            <v>6-1-10</v>
          </cell>
          <cell r="G239" t="str">
            <v>Perkerasan lapisan sirtu t=20cm</v>
          </cell>
          <cell r="H239" t="str">
            <v>Gravel Metaling(TypeA)</v>
          </cell>
          <cell r="I239" t="str">
            <v>t=20cm</v>
          </cell>
          <cell r="J239" t="str">
            <v>m3</v>
          </cell>
          <cell r="K239">
            <v>16120</v>
          </cell>
          <cell r="L239">
            <v>42566.23</v>
          </cell>
          <cell r="M239">
            <v>686167627.60000002</v>
          </cell>
          <cell r="N239">
            <v>42566.2261</v>
          </cell>
          <cell r="O239">
            <v>686167564.73199999</v>
          </cell>
        </row>
        <row r="240">
          <cell r="E240" t="str">
            <v>6-2</v>
          </cell>
          <cell r="F240" t="str">
            <v>Jembatan Orang</v>
          </cell>
          <cell r="H240" t="str">
            <v>Structure work (Foot Bridgne)</v>
          </cell>
          <cell r="P240">
            <v>5280159.5104999999</v>
          </cell>
        </row>
        <row r="241">
          <cell r="F241" t="str">
            <v>6-2-1</v>
          </cell>
          <cell r="G241" t="str">
            <v xml:space="preserve">Galian dengan tenaga manusia (manual) </v>
          </cell>
          <cell r="H241" t="str">
            <v>Excavation by Manpower</v>
          </cell>
          <cell r="J241" t="str">
            <v>m3</v>
          </cell>
          <cell r="K241">
            <v>9.6</v>
          </cell>
          <cell r="L241">
            <v>18068.599999999999</v>
          </cell>
          <cell r="M241">
            <v>173458.55999999997</v>
          </cell>
          <cell r="N241">
            <v>18068.599999999999</v>
          </cell>
          <cell r="O241">
            <v>173458.55999999997</v>
          </cell>
        </row>
        <row r="242">
          <cell r="F242" t="str">
            <v>6-2-2</v>
          </cell>
          <cell r="G242" t="str">
            <v>Lantai kerja</v>
          </cell>
          <cell r="H242" t="str">
            <v>Lean Concrete</v>
          </cell>
          <cell r="I242" t="str">
            <v>Type 1B</v>
          </cell>
          <cell r="J242" t="str">
            <v>m3</v>
          </cell>
          <cell r="K242">
            <v>0.2</v>
          </cell>
          <cell r="L242">
            <v>495591.8</v>
          </cell>
          <cell r="M242">
            <v>99118.36</v>
          </cell>
          <cell r="N242">
            <v>495591.8</v>
          </cell>
          <cell r="O242">
            <v>99118.36</v>
          </cell>
        </row>
        <row r="243">
          <cell r="F243" t="str">
            <v>6-2-3</v>
          </cell>
          <cell r="G243" t="str">
            <v>Pasangan batu kali dengan campuran 1:4</v>
          </cell>
          <cell r="H243" t="str">
            <v>Stone masonry with 1:4 mortar</v>
          </cell>
          <cell r="J243" t="str">
            <v>m3</v>
          </cell>
          <cell r="K243">
            <v>9.6</v>
          </cell>
          <cell r="L243">
            <v>295853.8</v>
          </cell>
          <cell r="M243">
            <v>2840196.48</v>
          </cell>
          <cell r="N243">
            <v>295853.8</v>
          </cell>
          <cell r="O243">
            <v>2840196.48</v>
          </cell>
        </row>
        <row r="244">
          <cell r="F244" t="str">
            <v>6-2-4</v>
          </cell>
          <cell r="G244" t="str">
            <v>Beton (K-175)</v>
          </cell>
          <cell r="H244" t="str">
            <v>Structure concrete</v>
          </cell>
          <cell r="I244" t="str">
            <v>K-175</v>
          </cell>
          <cell r="J244" t="str">
            <v>m3</v>
          </cell>
          <cell r="K244">
            <v>1.2</v>
          </cell>
          <cell r="L244">
            <v>495706.91</v>
          </cell>
          <cell r="M244">
            <v>594848.2919999999</v>
          </cell>
          <cell r="N244">
            <v>495706.91000000003</v>
          </cell>
          <cell r="O244">
            <v>594848.29200000002</v>
          </cell>
        </row>
        <row r="245">
          <cell r="F245" t="str">
            <v>6-2-5</v>
          </cell>
          <cell r="G245" t="str">
            <v>Pasang bekisting</v>
          </cell>
          <cell r="H245" t="str">
            <v>Form work</v>
          </cell>
          <cell r="J245" t="str">
            <v>m2</v>
          </cell>
          <cell r="K245">
            <v>4.5999999999999996</v>
          </cell>
          <cell r="L245">
            <v>46035</v>
          </cell>
          <cell r="M245">
            <v>211760.99999999997</v>
          </cell>
          <cell r="N245">
            <v>46035</v>
          </cell>
          <cell r="O245">
            <v>211760.99999999997</v>
          </cell>
        </row>
        <row r="246">
          <cell r="F246" t="str">
            <v>6-2-6</v>
          </cell>
          <cell r="G246" t="str">
            <v>Besi beton</v>
          </cell>
          <cell r="H246" t="str">
            <v>Steel bar</v>
          </cell>
          <cell r="J246" t="str">
            <v>kg</v>
          </cell>
          <cell r="K246">
            <v>125.9</v>
          </cell>
          <cell r="L246">
            <v>8685</v>
          </cell>
          <cell r="M246">
            <v>1093441.5</v>
          </cell>
          <cell r="N246">
            <v>8684.9950000000008</v>
          </cell>
          <cell r="O246">
            <v>1093440.8705000002</v>
          </cell>
        </row>
        <row r="247">
          <cell r="F247" t="str">
            <v>6-2-7</v>
          </cell>
          <cell r="G247" t="str">
            <v>Pekerjaan plesteran dengan campuran 1:3</v>
          </cell>
          <cell r="H247" t="str">
            <v>Plaster work with 1:3 mortar</v>
          </cell>
          <cell r="J247" t="str">
            <v>m2</v>
          </cell>
          <cell r="K247">
            <v>3.2</v>
          </cell>
          <cell r="L247">
            <v>14089.24</v>
          </cell>
          <cell r="M247">
            <v>45085.567999999999</v>
          </cell>
          <cell r="N247">
            <v>14089.24</v>
          </cell>
          <cell r="O247">
            <v>45085.567999999999</v>
          </cell>
        </row>
        <row r="248">
          <cell r="F248" t="str">
            <v>6-2-8</v>
          </cell>
          <cell r="G248" t="str">
            <v>Pekerjaan siaran pasangan batu kali</v>
          </cell>
          <cell r="H248" t="str">
            <v>Pointing on the Stone Masonry with 1:2 mortar</v>
          </cell>
          <cell r="J248" t="str">
            <v>m2</v>
          </cell>
          <cell r="K248">
            <v>13.2</v>
          </cell>
          <cell r="L248">
            <v>16837.150000000001</v>
          </cell>
          <cell r="M248">
            <v>222250.38</v>
          </cell>
          <cell r="N248">
            <v>16837.150000000001</v>
          </cell>
          <cell r="O248">
            <v>222250.38</v>
          </cell>
        </row>
        <row r="249">
          <cell r="G249" t="str">
            <v>Jumlah VI - Pekerjaan Jalan Usaha Tani</v>
          </cell>
          <cell r="H249" t="str">
            <v>Land Development</v>
          </cell>
          <cell r="M249">
            <v>913132895.38999999</v>
          </cell>
        </row>
        <row r="250">
          <cell r="E250" t="str">
            <v>Pekerjaan gedung Pertemuan P3A</v>
          </cell>
          <cell r="H250" t="str">
            <v>P3A Building</v>
          </cell>
        </row>
        <row r="251">
          <cell r="E251" t="str">
            <v>7-1</v>
          </cell>
          <cell r="F251" t="str">
            <v>Pekerjaan Gedung Pertemuan</v>
          </cell>
          <cell r="H251" t="str">
            <v>Building</v>
          </cell>
          <cell r="J251" t="str">
            <v>Nos</v>
          </cell>
          <cell r="K251">
            <v>14</v>
          </cell>
          <cell r="L251">
            <v>21570549.940000001</v>
          </cell>
          <cell r="M251">
            <v>301987699.16000003</v>
          </cell>
          <cell r="N251">
            <v>21570549.944000002</v>
          </cell>
          <cell r="O251">
            <v>301987699.21600002</v>
          </cell>
          <cell r="P251">
            <v>301987699.21600002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MAJOR"/>
      <sheetName val="%"/>
      <sheetName val="4-Analisa Quarry"/>
      <sheetName val="Perhitungan Mob Alat"/>
      <sheetName val="Rekap"/>
      <sheetName val="Mobilisasi"/>
      <sheetName val="Peta Quarry"/>
      <sheetName val="4-Basic Price"/>
      <sheetName val="BOQ"/>
      <sheetName val="D2"/>
      <sheetName val="Lalu Lintas"/>
      <sheetName val="Jembatan Sementara"/>
      <sheetName val="D3"/>
      <sheetName val="D4"/>
      <sheetName val="D5"/>
      <sheetName val="D6"/>
      <sheetName val="D7(1)"/>
      <sheetName val="D8(1)"/>
      <sheetName val="D9"/>
      <sheetName val="4-formulir harga bahan"/>
      <sheetName val="5-ALAT(1)"/>
      <sheetName val="HARGA-ALAT"/>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W58">
            <v>55069.776496706007</v>
          </cell>
        </row>
        <row r="195">
          <cell r="W195">
            <v>966777.6873453412</v>
          </cell>
        </row>
      </sheetData>
      <sheetData sheetId="12" refreshError="1"/>
      <sheetData sheetId="13" refreshError="1"/>
      <sheetData sheetId="14" refreshError="1"/>
      <sheetData sheetId="15" refreshError="1"/>
      <sheetData sheetId="16" refreshError="1"/>
      <sheetData sheetId="17" refreshError="1">
        <row r="55">
          <cell r="U55">
            <v>19728.699500744577</v>
          </cell>
        </row>
        <row r="198">
          <cell r="U198">
            <v>19453.480451944579</v>
          </cell>
        </row>
        <row r="340">
          <cell r="U340">
            <v>167769.37239851116</v>
          </cell>
        </row>
        <row r="556">
          <cell r="U556">
            <v>4000641.8919159519</v>
          </cell>
        </row>
        <row r="765">
          <cell r="U765">
            <v>3728577.3336147373</v>
          </cell>
        </row>
      </sheetData>
      <sheetData sheetId="18" refreshError="1">
        <row r="53">
          <cell r="U53">
            <v>4863299.3521378795</v>
          </cell>
        </row>
        <row r="634">
          <cell r="U634">
            <v>3586496.7147068027</v>
          </cell>
        </row>
        <row r="707">
          <cell r="U707">
            <v>2813696.7147068027</v>
          </cell>
        </row>
        <row r="1225">
          <cell r="U1225">
            <v>70384859.100763038</v>
          </cell>
        </row>
        <row r="1439">
          <cell r="U1439">
            <v>4188695.7297036354</v>
          </cell>
        </row>
        <row r="2897">
          <cell r="U2897">
            <v>75199251.427263036</v>
          </cell>
        </row>
        <row r="3044">
          <cell r="U3044">
            <v>76453980.564897299</v>
          </cell>
        </row>
        <row r="3188">
          <cell r="U3188">
            <v>77695980.564897314</v>
          </cell>
        </row>
        <row r="3333">
          <cell r="U3333">
            <v>78937980.564897314</v>
          </cell>
        </row>
        <row r="3981">
          <cell r="U3981">
            <v>18526276.198302194</v>
          </cell>
        </row>
        <row r="4126">
          <cell r="U4126">
            <v>6792929.6185265938</v>
          </cell>
        </row>
        <row r="4273">
          <cell r="U4273">
            <v>237836.03647413541</v>
          </cell>
        </row>
        <row r="4845">
          <cell r="U4845">
            <v>124123.31416666666</v>
          </cell>
        </row>
        <row r="6235">
          <cell r="U6235">
            <v>149558.56582887864</v>
          </cell>
        </row>
        <row r="6378">
          <cell r="U6378">
            <v>19947449.150332183</v>
          </cell>
        </row>
        <row r="6449">
          <cell r="U6449">
            <v>24136055.063441809</v>
          </cell>
        </row>
        <row r="6521">
          <cell r="U6521">
            <v>28391169.301834773</v>
          </cell>
        </row>
        <row r="6665">
          <cell r="U6665">
            <v>592472.24883956369</v>
          </cell>
        </row>
        <row r="6811">
          <cell r="U6811">
            <v>780353.97772262222</v>
          </cell>
        </row>
        <row r="6956">
          <cell r="U6956">
            <v>889016.81397124834</v>
          </cell>
        </row>
        <row r="7102">
          <cell r="U7102">
            <v>1488183.5159534814</v>
          </cell>
        </row>
        <row r="7251">
          <cell r="U7251">
            <v>3427407.0594772515</v>
          </cell>
        </row>
      </sheetData>
      <sheetData sheetId="19" refreshError="1">
        <row r="53">
          <cell r="U53">
            <v>660970.79119976226</v>
          </cell>
        </row>
        <row r="1888">
          <cell r="U1888">
            <v>1382158.0968209507</v>
          </cell>
        </row>
        <row r="2036">
          <cell r="U2036">
            <v>1758298.4534326172</v>
          </cell>
        </row>
        <row r="2182">
          <cell r="U2182">
            <v>1439658.0968209507</v>
          </cell>
        </row>
        <row r="2330">
          <cell r="U2330">
            <v>1870908.0968209507</v>
          </cell>
        </row>
        <row r="2547">
          <cell r="U2547">
            <v>1274920.7583361364</v>
          </cell>
        </row>
        <row r="2695">
          <cell r="U2695">
            <v>606630.81509143673</v>
          </cell>
        </row>
        <row r="3134">
          <cell r="U3134">
            <v>524389.28594781808</v>
          </cell>
        </row>
        <row r="3426">
          <cell r="U3426">
            <v>2404125.4108422901</v>
          </cell>
        </row>
        <row r="3580">
          <cell r="U3580">
            <v>25981415.359019171</v>
          </cell>
        </row>
        <row r="3718">
          <cell r="U3718">
            <v>4031627.0545204966</v>
          </cell>
        </row>
        <row r="3864">
          <cell r="U3864">
            <v>3939232.9334302773</v>
          </cell>
        </row>
        <row r="4010">
          <cell r="U4010">
            <v>4031627.0545204966</v>
          </cell>
        </row>
        <row r="4156">
          <cell r="U4156">
            <v>3939232.9334302773</v>
          </cell>
        </row>
        <row r="4302">
          <cell r="U4302">
            <v>4031627.0545204966</v>
          </cell>
        </row>
        <row r="4447">
          <cell r="U4447">
            <v>1439635.4644470939</v>
          </cell>
        </row>
        <row r="4593">
          <cell r="U4593">
            <v>1439635.4644470939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informasi"/>
      <sheetName val="Anl. Alat"/>
      <sheetName val="HARGA-ALAT"/>
      <sheetName val="4-Basic Price"/>
      <sheetName val="bow"/>
      <sheetName val="Rekap"/>
      <sheetName val="BOQ"/>
      <sheetName val="D1"/>
      <sheetName val="D2"/>
      <sheetName val="D3"/>
      <sheetName val="D4"/>
      <sheetName val="D5"/>
      <sheetName val="D6"/>
      <sheetName val="D7"/>
      <sheetName val="D8"/>
      <sheetName val="D9"/>
      <sheetName val="Sheet11"/>
      <sheetName val="6-Agg Halus &amp; Kasar"/>
      <sheetName val="LL"/>
      <sheetName val="MU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89">
          <cell r="N589">
            <v>2485471.0500000003</v>
          </cell>
        </row>
        <row r="1038">
          <cell r="N1038">
            <v>1151977.2599999998</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INDUK"/>
      <sheetName val="DISCLAIMER"/>
      <sheetName val="4-Analisa Quarry"/>
      <sheetName val="4-formulir harga bahan"/>
      <sheetName val="Informasi"/>
      <sheetName val="Jadwal"/>
      <sheetName val="Harga Dasar"/>
      <sheetName val="Alat (1)"/>
      <sheetName val="Alat (2)"/>
      <sheetName val="Form Survey"/>
      <sheetName val="Sheet1"/>
      <sheetName val="Sheet2"/>
      <sheetName val="FORMAT "/>
      <sheetName val="SKH10.1(1)"/>
      <sheetName val="SKH10.1(2)"/>
      <sheetName val="SKH10.1(3)"/>
      <sheetName val="SKH10.1(4)"/>
      <sheetName val="SKH10.1(5)"/>
      <sheetName val="SKH10.1(6)"/>
      <sheetName val="skh10.1(10)"/>
      <sheetName val="SKH10.1(11)"/>
      <sheetName val="SKH10.1(13)"/>
      <sheetName val="P (2)"/>
      <sheetName val="SKH10.1(14)"/>
      <sheetName val="SKH10.1(17)"/>
      <sheetName val="K"/>
      <sheetName val="F"/>
      <sheetName val="B"/>
      <sheetName val="St"/>
      <sheetName val="L"/>
      <sheetName val="perhitungan bahan jadi"/>
      <sheetName val="Sheet3"/>
    </sheetNames>
    <sheetDataSet>
      <sheetData sheetId="0"/>
      <sheetData sheetId="1"/>
      <sheetData sheetId="2"/>
      <sheetData sheetId="3"/>
      <sheetData sheetId="4">
        <row r="16">
          <cell r="I16">
            <v>7</v>
          </cell>
        </row>
      </sheetData>
      <sheetData sheetId="5"/>
      <sheetData sheetId="6" refreshError="1">
        <row r="9">
          <cell r="G9">
            <v>12712.857142857143</v>
          </cell>
        </row>
        <row r="10">
          <cell r="G10">
            <v>22141.428571428572</v>
          </cell>
        </row>
        <row r="11">
          <cell r="G11">
            <v>23665.714285714286</v>
          </cell>
        </row>
        <row r="12">
          <cell r="G12">
            <v>14771.428571428574</v>
          </cell>
        </row>
        <row r="15">
          <cell r="G15">
            <v>24608.571428571431</v>
          </cell>
        </row>
        <row r="18">
          <cell r="G18">
            <v>19265.714285714286</v>
          </cell>
        </row>
        <row r="42">
          <cell r="G42">
            <v>199650</v>
          </cell>
        </row>
        <row r="43">
          <cell r="G43">
            <v>491590</v>
          </cell>
        </row>
        <row r="44">
          <cell r="G44">
            <v>554620</v>
          </cell>
        </row>
        <row r="46">
          <cell r="G46">
            <v>243210</v>
          </cell>
        </row>
        <row r="48">
          <cell r="G48">
            <v>118360</v>
          </cell>
        </row>
        <row r="49">
          <cell r="G49">
            <v>124410</v>
          </cell>
        </row>
        <row r="50">
          <cell r="G50">
            <v>13970</v>
          </cell>
        </row>
        <row r="58">
          <cell r="G58">
            <v>171270</v>
          </cell>
        </row>
        <row r="61">
          <cell r="G61">
            <v>25850</v>
          </cell>
        </row>
        <row r="62">
          <cell r="G62">
            <v>4108500</v>
          </cell>
        </row>
        <row r="69">
          <cell r="G69">
            <v>404908.34562322684</v>
          </cell>
        </row>
        <row r="70">
          <cell r="G70">
            <v>350392.34562322684</v>
          </cell>
        </row>
      </sheetData>
      <sheetData sheetId="7" refreshError="1">
        <row r="10">
          <cell r="AX10">
            <v>24897.816687499999</v>
          </cell>
        </row>
        <row r="12">
          <cell r="AX12">
            <v>133900.80836875</v>
          </cell>
        </row>
        <row r="13">
          <cell r="AX13">
            <v>81284.199800000002</v>
          </cell>
        </row>
        <row r="15">
          <cell r="AX15">
            <v>242412.32766875002</v>
          </cell>
        </row>
        <row r="17">
          <cell r="AW17">
            <v>459389.99023355515</v>
          </cell>
        </row>
        <row r="20">
          <cell r="AX20">
            <v>347953.35696874995</v>
          </cell>
        </row>
        <row r="24">
          <cell r="AX24">
            <v>296839.6870875</v>
          </cell>
        </row>
        <row r="31">
          <cell r="AX31">
            <v>34220.891431249998</v>
          </cell>
        </row>
        <row r="32">
          <cell r="AX32">
            <v>15841.637849999999</v>
          </cell>
        </row>
        <row r="33">
          <cell r="AX33">
            <v>105411.3026</v>
          </cell>
        </row>
        <row r="54">
          <cell r="AX54">
            <v>59756.728450000002</v>
          </cell>
        </row>
        <row r="55">
          <cell r="AX55">
            <v>15327.185187499997</v>
          </cell>
        </row>
        <row r="63">
          <cell r="AX63">
            <v>3734.7749999999996</v>
          </cell>
        </row>
        <row r="64">
          <cell r="AX64">
            <v>298782</v>
          </cell>
        </row>
        <row r="65">
          <cell r="AX65">
            <v>4979.7</v>
          </cell>
        </row>
        <row r="66">
          <cell r="AW66">
            <v>189228.59999999998</v>
          </cell>
          <cell r="AX66">
            <v>189228.59999999998</v>
          </cell>
        </row>
        <row r="67">
          <cell r="AX67">
            <v>20642.1583125</v>
          </cell>
        </row>
      </sheetData>
      <sheetData sheetId="8">
        <row r="1377">
          <cell r="H1377">
            <v>1.5</v>
          </cell>
        </row>
      </sheetData>
      <sheetData sheetId="9"/>
      <sheetData sheetId="10"/>
      <sheetData sheetId="11"/>
      <sheetData sheetId="12">
        <row r="9">
          <cell r="B9" t="str">
            <v>SKh-1.10.1.(6)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QUARY"/>
      <sheetName val="BAHAN"/>
      <sheetName val="UPAH"/>
    </sheetNames>
    <sheetDataSet>
      <sheetData sheetId="0" refreshError="1"/>
      <sheetData sheetId="1" refreshError="1"/>
      <sheetData sheetId="2" refreshError="1"/>
      <sheetData sheetId="3" refreshError="1"/>
      <sheetData sheetId="4" refreshError="1">
        <row r="40">
          <cell r="L40">
            <v>17500</v>
          </cell>
        </row>
        <row r="43">
          <cell r="L43">
            <v>11000</v>
          </cell>
        </row>
        <row r="44">
          <cell r="L44">
            <v>7500</v>
          </cell>
        </row>
        <row r="48">
          <cell r="L48">
            <v>6510</v>
          </cell>
        </row>
        <row r="51">
          <cell r="L51">
            <v>20000</v>
          </cell>
        </row>
      </sheetData>
      <sheetData sheetId="5"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
      <sheetName val="HRG BHN"/>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DAPRO"/>
      <sheetName val="BL"/>
      <sheetName val="L3 An H Sat Mob"/>
      <sheetName val="LO"/>
      <sheetName val="Kr tengahDiva"/>
      <sheetName val="AHS-E"/>
      <sheetName val="BQ-ME"/>
      <sheetName val="Cover"/>
      <sheetName val="Pipe"/>
      <sheetName val="Isolasi Luar Dalam"/>
      <sheetName val="Isolasi Luar"/>
      <sheetName val="rab me (by owner) "/>
      <sheetName val="BQ (by owner)"/>
      <sheetName val="rab me (fisik)"/>
      <sheetName val="Markup"/>
      <sheetName val="REKAP"/>
      <sheetName val="SITE-E"/>
      <sheetName val="LOADDAT"/>
      <sheetName val="GASATAGG.XLS"/>
      <sheetName val="Informasi"/>
      <sheetName val="EXTERNAL WORK"/>
      <sheetName val="Rekap Prelim"/>
      <sheetName val="Man Power"/>
      <sheetName val="Subkon"/>
      <sheetName val="B - Norelec"/>
      <sheetName val="BTL-Persiapan"/>
      <sheetName val="BTL-Bau"/>
      <sheetName val="BTL-alat"/>
      <sheetName val="BTL-Rupa"/>
      <sheetName val="villa"/>
      <sheetName val="KET"/>
      <sheetName val="Fill this out first___"/>
      <sheetName val="5-Peralatan"/>
      <sheetName val="hardas"/>
      <sheetName val="harga"/>
      <sheetName val="upahbahan"/>
      <sheetName val="01A- RAB"/>
      <sheetName val="Break_down"/>
      <sheetName val="Equipment"/>
      <sheetName val="L_Mechanical"/>
      <sheetName val="BASEMENT"/>
      <sheetName val="Anls"/>
      <sheetName val="Fin-Bengkel"/>
      <sheetName val="Fin-Showroom"/>
      <sheetName val="Hal_Pagar"/>
      <sheetName val="Str-Bengkel"/>
      <sheetName val="Str-Showroom"/>
      <sheetName val="Persiapan"/>
      <sheetName val="BAG-2"/>
      <sheetName val="Daftar berat"/>
      <sheetName val="Telephone"/>
      <sheetName val="LISTRIK"/>
      <sheetName val="Rek_ELEKT"/>
      <sheetName val="NS GD.UTAMA"/>
      <sheetName val="BoQ C4"/>
      <sheetName val="ANAL.BOW"/>
      <sheetName val="data"/>
      <sheetName val="Bill No 2.1 Cold Water System"/>
      <sheetName val="Civil Works"/>
      <sheetName val="analysis"/>
      <sheetName val="WT-LIST"/>
      <sheetName val="A"/>
      <sheetName val="BHN"/>
      <sheetName val="F ALARM"/>
      <sheetName val="ANAL. ME"/>
      <sheetName val="BW analisa cika 2005"/>
      <sheetName val="rekap mekanikal"/>
      <sheetName val="Analisa _ Upah"/>
      <sheetName val="BAG_2"/>
      <sheetName val="Material"/>
      <sheetName val="Upah"/>
      <sheetName val="M&amp;E R"/>
      <sheetName val="RAB PERSIAPAN "/>
      <sheetName val="AHSP"/>
      <sheetName val="Scedule(S-Curve)"/>
      <sheetName val="G_SUMMARY"/>
      <sheetName val="Anal"/>
      <sheetName val="U_rate"/>
      <sheetName val="Art"/>
      <sheetName val="CPAoC"/>
      <sheetName val="ANAL_BOW"/>
      <sheetName val="Analisa &amp; Upah"/>
      <sheetName val="M_12 _2_"/>
      <sheetName val="escon"/>
      <sheetName val="D _ W sizes"/>
      <sheetName val="FIRE FIGHTING"/>
      <sheetName val="Analisa ME (2)"/>
      <sheetName val="Fire Alarm"/>
      <sheetName val="Dasboard"/>
      <sheetName val="H_Upah"/>
      <sheetName val="AC"/>
      <sheetName val="Duct"/>
      <sheetName val="MON_OH"/>
      <sheetName val="H-Upah"/>
      <sheetName val="AC_C"/>
      <sheetName val="AC-C"/>
      <sheetName val="Fill this out first..."/>
      <sheetName val="alat,bahan,sub"/>
      <sheetName val="BQWH3"/>
      <sheetName val="Sat Upah"/>
      <sheetName val="REKAP_ARSITEKTUR."/>
      <sheetName val="Bill of Qty MEP"/>
      <sheetName val="Fin_Bengkel"/>
      <sheetName val="Fin_Showroom"/>
      <sheetName val="Str_Bengkel"/>
      <sheetName val="Str_Showroom"/>
      <sheetName val="1.B"/>
      <sheetName val="ANALISA"/>
      <sheetName val="STD Lanjutan"/>
      <sheetName val="NS Lanjutan"/>
      <sheetName val="BOQ KSN"/>
      <sheetName val="RAB.ADMINISTRASI PUSAT (1)"/>
      <sheetName val="Rate"/>
      <sheetName val="Mat.Mek"/>
      <sheetName val="EE-PROP"/>
      <sheetName val="pricing"/>
      <sheetName val="Boq"/>
      <sheetName val="bill qty"/>
      <sheetName val="meth hsl nego"/>
      <sheetName val="bahan"/>
      <sheetName val="RAB_HREZ"/>
      <sheetName val="ANAL_HREZ"/>
      <sheetName val="EQ_an"/>
      <sheetName val="GFA-20-N"/>
      <sheetName val="L-Mechanical"/>
      <sheetName val="Equip"/>
      <sheetName val="TELEPON"/>
      <sheetName val="PROTEKSI PETIR"/>
      <sheetName val="KABEL FEEDER"/>
      <sheetName val="PENRNGN &amp; KTK-KNTK"/>
      <sheetName val="REKAP-MEK"/>
      <sheetName val="Master 1.0"/>
      <sheetName val="BANGUNAN PENUNJANG"/>
      <sheetName val="har-sat"/>
      <sheetName val="HS Alat"/>
      <sheetName val="HS Upah"/>
      <sheetName val="HS Sub-Kon"/>
      <sheetName val="HB "/>
      <sheetName val="D &amp; W sizes"/>
      <sheetName val="basic"/>
      <sheetName val="I-KAMAR"/>
      <sheetName val="coeff"/>
      <sheetName val="Cable 150kV Ref."/>
      <sheetName val="ALAT"/>
      <sheetName val="eq_data"/>
      <sheetName val="MAIN EQUIP AC"/>
      <sheetName val="anal_alat"/>
      <sheetName val="hsd"/>
      <sheetName val="Unit Rate"/>
      <sheetName val="MAPDC"/>
      <sheetName val="Data Ktr Bupati Tapsel"/>
      <sheetName val="BAU"/>
      <sheetName val="MADC"/>
      <sheetName val="bilangan"/>
      <sheetName val="BQ Stdr R-1"/>
      <sheetName val="Hsat1"/>
      <sheetName val="New MADC"/>
      <sheetName val="Project_P"/>
      <sheetName val="Eng_Hrs"/>
      <sheetName val="ANALIS.1"/>
      <sheetName val="DUTCH CONE"/>
      <sheetName val="slab"/>
      <sheetName val="Transfer Pump"/>
      <sheetName val="Valve"/>
      <sheetName val="Sanitair+Drain"/>
      <sheetName val="Flange"/>
      <sheetName val="Pipa (2)"/>
      <sheetName val="Lamp BAP"/>
      <sheetName val="Div2"/>
      <sheetName val="MAP-1"/>
      <sheetName val="HARSAT"/>
      <sheetName val="Pos 4-1"/>
      <sheetName val="DPENSIUN"/>
      <sheetName val="CBL"/>
      <sheetName val="RAW MATERIALS "/>
      <sheetName val="COST-PERSON-J.O."/>
      <sheetName val="RENTAL1"/>
      <sheetName val="Harga Satuan"/>
      <sheetName val="sheet 2"/>
      <sheetName val="RAB ME"/>
      <sheetName val="EQ"/>
      <sheetName val="BOI-me"/>
      <sheetName val="MUA"/>
      <sheetName val="BQ struktur"/>
      <sheetName val="AHS"/>
      <sheetName val="hs"/>
      <sheetName val="RKP PLUMBING"/>
      <sheetName val="BQ Arsit"/>
      <sheetName val="An HarSatPek"/>
      <sheetName val="Sat Bah &amp; Up"/>
      <sheetName val="HARGA ALAT"/>
      <sheetName val="UMUM"/>
      <sheetName val="ETAB 1"/>
      <sheetName val="Analisa Pusaka Jaya"/>
      <sheetName val="DAF-2"/>
      <sheetName val="Perm. Test"/>
      <sheetName val="351BQMCN"/>
      <sheetName val="Upah Bahan"/>
      <sheetName val="index"/>
      <sheetName val="name"/>
      <sheetName val="bahan+upah"/>
      <sheetName val="BASIC-PRICE"/>
      <sheetName val="NS GD.UGD"/>
      <sheetName val="STD GD.UGD"/>
      <sheetName val="R.A.B."/>
      <sheetName val="Report detil kondisi"/>
      <sheetName val="daftar_harga"/>
      <sheetName val="REKAP TOTAL"/>
      <sheetName val="Jadwal"/>
      <sheetName val="Daf 1"/>
      <sheetName val="NP"/>
      <sheetName val="J"/>
      <sheetName val="공정양식"/>
      <sheetName val="Rekap Direct Cost"/>
      <sheetName val="Urai _ Guide Post"/>
      <sheetName val="Met_Pas Batu"/>
      <sheetName val="Urai_Galian Tanah"/>
      <sheetName val="Met_ Minor"/>
      <sheetName val="REK"/>
      <sheetName val="FAK"/>
      <sheetName val="ANALISA 1"/>
      <sheetName val="4-Basic Price"/>
      <sheetName val="HSD_Alat"/>
      <sheetName val="kki"/>
      <sheetName val="fin pro centers"/>
      <sheetName val="SUMMARY"/>
      <sheetName val="LATIH1"/>
      <sheetName val="Data2"/>
      <sheetName val="Peralatan"/>
      <sheetName val="analis"/>
      <sheetName val="FINISHING"/>
      <sheetName val="DKH"/>
      <sheetName val="KAN. LOKAL"/>
      <sheetName val="SUMBER"/>
      <sheetName val="Upah dan bahan"/>
      <sheetName val="analisa "/>
      <sheetName val="GH Quantity"/>
      <sheetName val="Bill Of Quantity"/>
      <sheetName val="BGN PENUNJANG"/>
      <sheetName val="Daf_ No_ _ 4_2"/>
      <sheetName val="QSS"/>
      <sheetName val="Terbilang"/>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Analisa ME"/>
      <sheetName val="BOOQ"/>
      <sheetName val="ENC.14"/>
      <sheetName val="ana_str"/>
      <sheetName val="2.NSB."/>
      <sheetName val="2.SB"/>
      <sheetName val="pinjen"/>
      <sheetName val="M.ITEM"/>
      <sheetName val="BHN.Ars"/>
      <sheetName val="7.NS.H"/>
      <sheetName val="Rates"/>
      <sheetName val="Terbilang sertifikat"/>
      <sheetName val="RAB"/>
      <sheetName val="2_Plumbing"/>
      <sheetName val="3_FF"/>
      <sheetName val="Material&amp;Upah"/>
      <sheetName val="Piping"/>
      <sheetName val="AHS str"/>
      <sheetName val="AHSbj"/>
      <sheetName val="Lead Schedule"/>
      <sheetName val="REKAP ARSITEKTUR"/>
      <sheetName val="anal_hs"/>
      <sheetName val="OVERHEAD"/>
      <sheetName val="rincian per proyek"/>
      <sheetName val="SDM"/>
      <sheetName val="MAP"/>
      <sheetName val="5-ALAT(1)"/>
      <sheetName val="????"/>
      <sheetName val="DAFTAR HARGA"/>
      <sheetName val="대비표"/>
      <sheetName val="AN Panel"/>
      <sheetName val="NS"/>
      <sheetName val="bill_qty"/>
      <sheetName val="meth_hsl_nego"/>
      <sheetName val="AN_Panel"/>
      <sheetName val="HS_Alat"/>
      <sheetName val="HS_Upah"/>
      <sheetName val="HS_Sub-Kon"/>
      <sheetName val="AC LOAD"/>
      <sheetName val="Rincian"/>
      <sheetName val="komponen"/>
      <sheetName val="Bill_Qua"/>
      <sheetName val="Market"/>
      <sheetName val="Bill 5 Summary"/>
      <sheetName val="plumbing"/>
      <sheetName val="analisa_gedung"/>
      <sheetName val="Daftar Upah,Bhn,&amp; alat"/>
      <sheetName val="Anal Koef"/>
      <sheetName val="Rekap Biaya"/>
      <sheetName val="Estimate"/>
      <sheetName val="Profil"/>
      <sheetName val="Rkp"/>
      <sheetName val="EMS"/>
      <sheetName val="sanitair"/>
      <sheetName val="A-Pintu"/>
      <sheetName val="4.2 Public"/>
      <sheetName val="Panel"/>
      <sheetName val="Inst_penerangan_"/>
      <sheetName val="Petir"/>
      <sheetName val="MATV"/>
      <sheetName val="CCTV"/>
      <sheetName val="Alarm"/>
      <sheetName val="Hydran _ springkler"/>
      <sheetName val="MASTER"/>
      <sheetName val="Sheet1"/>
      <sheetName val="PB_B_"/>
      <sheetName val="AKUN"/>
      <sheetName val="Analisa 2"/>
      <sheetName val="ISIAN"/>
      <sheetName val="database-emp"/>
      <sheetName val="D.1.2_LT- 1 ~ Atap"/>
      <sheetName val="Koefisien"/>
      <sheetName val="KH Bahagia"/>
      <sheetName val="KONTRAK INDUK BULANAN"/>
      <sheetName val="own"/>
      <sheetName val="Bq Ars"/>
      <sheetName val="M"/>
      <sheetName val="Up&amp;Bhn "/>
      <sheetName val="H. Dasar"/>
      <sheetName val="Sat Alat"/>
      <sheetName val="PRICE-COMP"/>
      <sheetName val="BasicPrice"/>
      <sheetName val="ANALISA HARGA SATUAN"/>
      <sheetName val="PDMP"/>
      <sheetName val="PCE"/>
      <sheetName val="PRODUK"/>
      <sheetName val="TOOL-ME"/>
      <sheetName val="Bill 4 Summary"/>
      <sheetName val="GFA 22"/>
      <sheetName val="CC-20-N"/>
      <sheetName val="ANALISA-HST"/>
      <sheetName val="T-3.4 Cost of Equipment"/>
      <sheetName val="bq"/>
      <sheetName val="HARDAS-ALAT"/>
      <sheetName val="HARDAS-MAT"/>
      <sheetName val="dasar"/>
      <sheetName val="Mtd_Pelak"/>
      <sheetName val="An H.Sat Pek.Ut"/>
      <sheetName val="list"/>
      <sheetName val="Harga Sat Das"/>
      <sheetName val="T-3.2 UP Labour"/>
      <sheetName val="T-3.3 UP Material"/>
      <sheetName val="pivot2"/>
      <sheetName val="pivot1"/>
      <sheetName val="Input monthly capex"/>
      <sheetName val="may'03"/>
      <sheetName val="PENJ.NERACA"/>
      <sheetName val="CASH FLOW"/>
      <sheetName val="#REF"/>
      <sheetName val="INDEKS"/>
      <sheetName val="JABATAN"/>
      <sheetName val="ALEK"/>
      <sheetName val="REKAP ME"/>
      <sheetName val="struktur"/>
      <sheetName val="B _ Norelec"/>
      <sheetName val="Site Expenses"/>
      <sheetName val="2. MVAC R1"/>
      <sheetName val="Cover Daf-2"/>
      <sheetName val="SOP"/>
      <sheetName val="Harsat Bah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TE TS FA LAN MATV"/>
      <sheetName val="PO-2"/>
      <sheetName val="struktur tdk dipakai"/>
      <sheetName val="Analisa (ok)"/>
      <sheetName val="MEP"/>
      <sheetName val="D_S_UPAH"/>
      <sheetName val="List Plant"/>
      <sheetName val="SAP"/>
      <sheetName val="analisa stroke"/>
      <sheetName val="Progress"/>
      <sheetName val="KEBALAT"/>
      <sheetName val="FINAL"/>
      <sheetName val="CRUSER"/>
      <sheetName val="keb-BHN"/>
      <sheetName val="UPH,BHN,ALT"/>
      <sheetName val="BasPri"/>
      <sheetName val="QUARRY"/>
      <sheetName val="Upah&amp;Bahan"/>
      <sheetName val="daftar analisa"/>
      <sheetName val="3.3b"/>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faktor"/>
      <sheetName val="ME Apt2"/>
      <sheetName val="REF.ONLY"/>
      <sheetName val="BoQA"/>
      <sheetName val="Rate Analysis"/>
      <sheetName val="U&amp;B"/>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____"/>
      <sheetName val="II.MAIN-LOB"/>
      <sheetName val="SEX"/>
      <sheetName val="Analisa Harga"/>
      <sheetName val="rab_me_(by_owner)_"/>
      <sheetName val="BQ_(by_owner)"/>
      <sheetName val="rab_me_(fisik)"/>
      <sheetName val="Daftar_berat"/>
      <sheetName val="PileCap"/>
      <sheetName val="Lt 1"/>
      <sheetName val="Data Sei Belutu"/>
      <sheetName val="610.6"/>
      <sheetName val="610.5"/>
      <sheetName val="Data Sinabung"/>
      <sheetName val="Kuantitas"/>
      <sheetName val="hrg sat"/>
      <sheetName val="Cash Flow bulanan"/>
      <sheetName val="List of Eqp"/>
      <sheetName val="UPA"/>
      <sheetName val="bilangkas"/>
      <sheetName val="Investment Valuation"/>
      <sheetName val="Sat~Bahu"/>
      <sheetName val="PAGE 1 "/>
      <sheetName val="RAB_STR"/>
      <sheetName val="Hrg_Bahan"/>
      <sheetName val="Mat.Elk"/>
      <sheetName val="AHS Isolasi"/>
      <sheetName val="Ref"/>
      <sheetName val="OHD"/>
      <sheetName val="bhn FINAL"/>
      <sheetName val="An_Basic"/>
      <sheetName val="소업1교"/>
      <sheetName val="M.Pekerjaan"/>
      <sheetName val="Rekapitulasi"/>
      <sheetName val="S-Curve-print"/>
      <sheetName val="Sheet2"/>
      <sheetName val="T. Cs Log P III"/>
      <sheetName val="Sec I ML"/>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UshDeb00"/>
      <sheetName val="DIV1"/>
      <sheetName val="AnalisaKantor"/>
      <sheetName val="HARGA MATERIAL"/>
      <sheetName val="Blk B1"/>
      <sheetName val="Trafo"/>
      <sheetName val="Elekt"/>
      <sheetName val="PConsCS"/>
      <sheetName val="dia-in"/>
      <sheetName val="HDasar"/>
      <sheetName val="ANALISA PEK.UMUM"/>
      <sheetName val="Currency Rate"/>
      <sheetName val="Du_lieu"/>
      <sheetName val="Bulanan"/>
      <sheetName val="gvl"/>
      <sheetName val="Basic Price"/>
      <sheetName val="Harsat_marina"/>
      <sheetName val="ana_struktur"/>
      <sheetName val="Price list"/>
      <sheetName val="ANAL TEKNIK"/>
      <sheetName val="Monitor"/>
      <sheetName val="Quantity"/>
      <sheetName val="Har-sat-dasr"/>
      <sheetName val="Appendix 2(SatDas)"/>
      <sheetName val="kuantts"/>
      <sheetName val="ELEMEN"/>
      <sheetName val="Kode"/>
      <sheetName val="Uph&amp;bhn"/>
      <sheetName val="Pengujian"/>
      <sheetName val="Mobilisasi"/>
      <sheetName val="SUM"/>
      <sheetName val="CH"/>
      <sheetName val="Dashboard"/>
      <sheetName val="alm"/>
      <sheetName val="SELISIH HARGA"/>
      <sheetName val="TOTAL Agustus"/>
      <sheetName val="Pengalaman Per"/>
      <sheetName val="DAF-1"/>
      <sheetName val="Unit Cost"/>
      <sheetName val="Page"/>
      <sheetName val="bidang"/>
      <sheetName val="PC"/>
      <sheetName val="Rkp Total"/>
      <sheetName val="On Time"/>
      <sheetName val="Curup"/>
      <sheetName val="Prabu"/>
      <sheetName val="PESANTREN"/>
      <sheetName val="G"/>
      <sheetName val="STR"/>
      <sheetName val="List Material"/>
      <sheetName val="HB"/>
      <sheetName val="1.2"/>
      <sheetName val="33"/>
      <sheetName val="ELEC STIS"/>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HRG_BHN1"/>
      <sheetName val="Agregat_Halus_&amp;_Kasar1"/>
      <sheetName val="Analisa_HS1"/>
      <sheetName val="L3_An_H_Sat_Mob1"/>
      <sheetName val="Kr_tengahDiva1"/>
      <sheetName val="Isolasi_Luar_Dalam1"/>
      <sheetName val="Isolasi_Luar1"/>
      <sheetName val="B_-_Norelec1"/>
      <sheetName val="Man_Power1"/>
      <sheetName val="Perm__Test"/>
      <sheetName val="KAN__LOKAL"/>
      <sheetName val="HB_"/>
      <sheetName val="Unit_Rate"/>
      <sheetName val="BQ_Stdr_R-1"/>
      <sheetName val="Transfer_Pump"/>
      <sheetName val="GH_Quantity"/>
      <sheetName val="Harga_Satuan"/>
      <sheetName val="RAW_MATERIALS_"/>
      <sheetName val="COST-PERSON-J_O_"/>
      <sheetName val="Upah_dan_bahan"/>
      <sheetName val="analisa_"/>
      <sheetName val="NS_GD_UGD"/>
      <sheetName val="STD_GD_UGD"/>
      <sheetName val="HARGA_ALAT"/>
      <sheetName val="ETAB_1"/>
      <sheetName val="sheet_2"/>
      <sheetName val="RAB_ME"/>
      <sheetName val="Pipa_(2)"/>
      <sheetName val="Lamp_BAP"/>
      <sheetName val="Analisa_ME"/>
      <sheetName val="Upah_Bahan"/>
      <sheetName val="Rekap_Direct_Cost"/>
      <sheetName val="Urai___Guide_Post"/>
      <sheetName val="Met_Pas_Batu"/>
      <sheetName val="Urai_Galian_Tanah"/>
      <sheetName val="Met__Minor"/>
      <sheetName val="AHS_str"/>
      <sheetName val="An_HarSatPek"/>
      <sheetName val="RKP_PLUMBING"/>
      <sheetName val="ANALISA_1"/>
      <sheetName val="4-Basic_Price"/>
      <sheetName val="T-3_4_Cost_of_Equipment"/>
      <sheetName val="Daf_1"/>
      <sheetName val="Data_Ktr_Bupati_Tapsel"/>
      <sheetName val="New_MADC"/>
      <sheetName val="Analisa_Pusaka_Jaya"/>
      <sheetName val="R_A_B_"/>
      <sheetName val="BQ_Arsit"/>
      <sheetName val="Sat_Bah_&amp;_Up"/>
      <sheetName val="Daf__No____4_2"/>
      <sheetName val="fin_pro_centers"/>
      <sheetName val="Lead_Schedule"/>
      <sheetName val="REKAP_ARSITEKTUR"/>
      <sheetName val="rincian_per_proyek"/>
      <sheetName val="BQ_struktur"/>
      <sheetName val="An_H_Sat_Pek_Ut"/>
      <sheetName val="Harga_Sat_Das"/>
      <sheetName val="Analisa_2"/>
      <sheetName val="T-3_2_UP_Labour"/>
      <sheetName val="T-3_3_UP_Material"/>
      <sheetName val="Hydran___springkler"/>
      <sheetName val="Report_detil_kondisi"/>
      <sheetName val="Daftar_Upah,Bhn,&amp;_alat"/>
      <sheetName val="Anal_Koef"/>
      <sheetName val="Rekap_Biaya"/>
      <sheetName val="ANALISA_HARGA_SATUAN"/>
      <sheetName val="REKAP_TOTAL"/>
      <sheetName val="2_NSB_"/>
      <sheetName val="2_SB"/>
      <sheetName val="M_ITEM"/>
      <sheetName val="BHN_Ars"/>
      <sheetName val="7_NS_H"/>
      <sheetName val="D_1_2_LT-_1_~_Atap"/>
      <sheetName val="Input_monthly_capex"/>
      <sheetName val="Bill_5_Summary"/>
      <sheetName val="Summary Sheets"/>
      <sheetName val="3.Mob"/>
      <sheetName val="Data-Masukan"/>
      <sheetName val="SAT-DAS"/>
      <sheetName val="Analisa HSP"/>
      <sheetName val="Galian 1"/>
      <sheetName val="Master Edit"/>
      <sheetName val="Hst_mat"/>
      <sheetName val="Kuantitas &amp; Harga"/>
      <sheetName val="Vibro_Roller"/>
      <sheetName val="REQDELTA"/>
      <sheetName val="Main"/>
      <sheetName val="Ammonia"/>
      <sheetName val="General"/>
      <sheetName val="6-AGREGAT"/>
      <sheetName val="Sumber Daya"/>
      <sheetName val="Hrg_elemen"/>
      <sheetName val="SATDAS"/>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GASATAGG_XLS1"/>
      <sheetName val="rab_me_(by_owner)_1"/>
      <sheetName val="BQ_(by_owner)1"/>
      <sheetName val="NS_GD_UTAMA1"/>
      <sheetName val="BANGUNAN_PENUNJANG1"/>
      <sheetName val="M&amp;E_R1"/>
      <sheetName val="RAB_PERSIAPAN_1"/>
      <sheetName val="FIRE_FIGHTING1"/>
      <sheetName val="Master_1_01"/>
      <sheetName val="EXTERNAL_WORK1"/>
      <sheetName val="Fill_this_out_first___2"/>
      <sheetName val="Fill_this_out_first___3"/>
      <sheetName val="BOQ_KSN1"/>
      <sheetName val="BoQ_C41"/>
      <sheetName val="F_ALARM1"/>
      <sheetName val="STD_Lanjutan1"/>
      <sheetName val="NS_Lanjutan1"/>
      <sheetName val="ANAL_BOW2"/>
      <sheetName val="rab_me_(fisik)1"/>
      <sheetName val="1_B1"/>
      <sheetName val="ANAL__ME1"/>
      <sheetName val="BW_analisa_cika_20051"/>
      <sheetName val="Analisa___Upah1"/>
      <sheetName val="Sat_Upah1"/>
      <sheetName val="HS_Alat1"/>
      <sheetName val="HS_Upah1"/>
      <sheetName val="HS_Sub-Kon1"/>
      <sheetName val="Analisa_ME_(2)1"/>
      <sheetName val="bill_qty1"/>
      <sheetName val="meth_hsl_nego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Terbilang_sertifikat"/>
      <sheetName val="AC_LOAD"/>
      <sheetName val="ENC_14"/>
      <sheetName val="Bill_Of_Quantity"/>
      <sheetName val="BGN_PENUNJANG"/>
      <sheetName val="KH_Bahagia"/>
      <sheetName val="AN_Panel1"/>
      <sheetName val="KONTRAK_INDUK_BULANAN"/>
      <sheetName val="Bq_Ars"/>
      <sheetName val="Up&amp;Bhn_"/>
      <sheetName val="H__Dasar"/>
      <sheetName val="Sat_Alat"/>
      <sheetName val="Bill_4_Summary"/>
      <sheetName val="GFA_22"/>
      <sheetName val="PENJ_NERACA"/>
      <sheetName val="CASH_FLOW"/>
      <sheetName val="List_of_Eqp"/>
      <sheetName val="REKAP_ME"/>
      <sheetName val="SELISIH_HARGA"/>
      <sheetName val="struktur_tdk_dipakai"/>
      <sheetName val="B___Norelec"/>
      <sheetName val="Site_Expenses"/>
      <sheetName val="2__MVAC_R1"/>
      <sheetName val="Cover_Daf-2"/>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T__Cs_Log_P_III"/>
      <sheetName val="REF_ONLY"/>
      <sheetName val="Mat_Elk"/>
      <sheetName val="AHS_Isolasi"/>
      <sheetName val="Data_Sei_Belutu"/>
      <sheetName val="610_6"/>
      <sheetName val="610_5"/>
      <sheetName val="Data_Sinabung"/>
      <sheetName val="List_Plant"/>
      <sheetName val="3_Mob"/>
      <sheetName val="Price_list"/>
      <sheetName val="ANAL_TEKNIK"/>
      <sheetName val="bhn_FINAL"/>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UPAH&amp;BHN"/>
      <sheetName val="dtxl"/>
      <sheetName val="Ｎｏ.13"/>
      <sheetName val="AI"/>
      <sheetName val="DESBT"/>
      <sheetName val="MP3"/>
      <sheetName val="Div.1"/>
      <sheetName val="Form 4,5,6"/>
      <sheetName val="DMPU&amp;DUP"/>
      <sheetName val="BoQ1"/>
      <sheetName val="RAB-NEGO"/>
      <sheetName val="PL (MONTHLY)"/>
      <sheetName val="revisiSTR-pondasi"/>
      <sheetName val="ASSUM-COMB-Prop"/>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RSITEKTUR"/>
      <sheetName val="UPAH BAHAN ARST"/>
      <sheetName val="ANAL-TRM"/>
      <sheetName val="Hargasatuan"/>
      <sheetName val="DivVII"/>
      <sheetName val="GAJI"/>
      <sheetName val="P&amp;L"/>
      <sheetName val="RAP"/>
      <sheetName val="BIIL ASLI"/>
      <sheetName val="Q'ty per m"/>
      <sheetName val="PROD"/>
      <sheetName val="C_2_8"/>
      <sheetName val="HQ-TO"/>
      <sheetName val="INPUT"/>
      <sheetName val="telp"/>
      <sheetName val="List Pla_x0000_È"/>
      <sheetName val="Daftar Upah"/>
      <sheetName val="Sum IF"/>
      <sheetName val="DAF.ALAT"/>
      <sheetName val="Har_mat"/>
      <sheetName val="3"/>
      <sheetName val="hub"/>
      <sheetName val="Cover Daf_2"/>
      <sheetName val="JadwaPenugasanl"/>
      <sheetName val="SAT UPH BHN"/>
      <sheetName val="mek_REKAP"/>
      <sheetName val="BQ Mekanikal"/>
      <sheetName val="Break Down"/>
      <sheetName val="table"/>
      <sheetName val="Analisa Upah &amp; Bahan Plum"/>
      <sheetName val="Basic alat"/>
      <sheetName val="Basic bahan"/>
      <sheetName val="Basic upah"/>
      <sheetName val="Konfirm"/>
      <sheetName val="BHN-ALAT"/>
      <sheetName val="TNG"/>
      <sheetName val="JSiar"/>
      <sheetName val="DHSD"/>
      <sheetName val="집계표(OPTION)"/>
      <sheetName val="Data Pendukung"/>
      <sheetName val="Analisa-Harga"/>
      <sheetName val="Cessie"/>
      <sheetName val="hitungan"/>
      <sheetName val="schman"/>
      <sheetName val="schmat"/>
      <sheetName val="Assumption &amp; Dashboard."/>
      <sheetName val="hrg-sat.pek"/>
      <sheetName val="Anl"/>
      <sheetName val="(ANALISA-lain)"/>
      <sheetName val="Speck ARSITEK"/>
      <sheetName val="Stden center"/>
      <sheetName val="TPI"/>
      <sheetName val="data_Asli"/>
      <sheetName val="_Kr tengahDiva.xls聝analysi蕈"/>
      <sheetName val="ANALISAGATE"/>
      <sheetName val="metode"/>
      <sheetName val="LR-OKT-06"/>
      <sheetName val="Enc14"/>
      <sheetName val="DaftarHS"/>
      <sheetName val="MAP-Tot"/>
      <sheetName val="FORM"/>
      <sheetName val="Anls-Um"/>
      <sheetName val="Daftar Kuantitas &amp; Harga"/>
      <sheetName val="Huruf"/>
      <sheetName val="info"/>
      <sheetName val="Luas-Tot"/>
      <sheetName val="hs-str"/>
      <sheetName val="hs_str"/>
      <sheetName val="Pag_hal"/>
      <sheetName val="Saluran"/>
      <sheetName val="C_2_12"/>
      <sheetName val="C_2_5"/>
      <sheetName val="C_2_15"/>
      <sheetName val="BANG TONG HOP (2)"/>
      <sheetName val="一発シート"/>
      <sheetName val="SubmitCal"/>
      <sheetName val="LAIN-LAIN"/>
      <sheetName val="PRELIM"/>
      <sheetName val="402"/>
      <sheetName val="beam"/>
      <sheetName val="MobAlt"/>
      <sheetName val="rab me _by owner_ "/>
      <sheetName val="BQ _by owner_"/>
      <sheetName val="rab me _fisik_"/>
      <sheetName val="KJ 2002"/>
      <sheetName val="RAB-3"/>
      <sheetName val="BUL"/>
      <sheetName val="BIALANG"/>
      <sheetName val="ITB COST"/>
      <sheetName val="Proposal"/>
      <sheetName val="7.공정표"/>
      <sheetName val="Lists"/>
      <sheetName val="Upah&amp;Bahan (2)"/>
      <sheetName val="Analisa-Harga (1F)"/>
      <sheetName val="BQ-4storey"/>
      <sheetName val="Vendor Information"/>
      <sheetName val="Daf Besi"/>
      <sheetName val="Summ"/>
      <sheetName val="MS"/>
      <sheetName val="ANAL-1"/>
      <sheetName val="DHS"/>
      <sheetName val="ana pt"/>
      <sheetName val="K"/>
      <sheetName val="5-Ur-ALAT"/>
      <sheetName val="4-Basic Price-Upah"/>
      <sheetName val="chemcal"/>
      <sheetName val="AnProd"/>
      <sheetName val="TA"/>
      <sheetName val="Rencana _2_"/>
      <sheetName val="ANPRO"/>
      <sheetName val="L_O&amp;O"/>
      <sheetName val="RUMUS"/>
      <sheetName val="Koef"/>
      <sheetName val="PRODALAT"/>
      <sheetName val="Daf.Biaya sewa alat"/>
      <sheetName val="rekap-ans"/>
      <sheetName val="Supl.X"/>
      <sheetName val="DU&amp;B"/>
      <sheetName val="HSLAIN-LAIN"/>
      <sheetName val="An. HS"/>
      <sheetName val="K210"/>
      <sheetName val="Data Tower"/>
      <sheetName val="Tie Beam GN"/>
      <sheetName val="Tangga GN"/>
      <sheetName val="PANELKAST"/>
      <sheetName val="."/>
      <sheetName val="Detail"/>
      <sheetName val="EL"/>
      <sheetName val="Villa A"/>
      <sheetName val="Uraian"/>
      <sheetName val="D.1.7"/>
      <sheetName val="D.1.5"/>
      <sheetName val="D.2.3"/>
      <sheetName val="D.2.2"/>
      <sheetName val="Cost_BD_Steel"/>
      <sheetName val="SCH_GG &amp; SAS"/>
      <sheetName val="Data Base List"/>
      <sheetName val="AQC"/>
      <sheetName val="Detail-AQC"/>
      <sheetName val="TABEL-DETASIR"/>
      <sheetName val="IPA1"/>
      <sheetName val="CHIPPING"/>
      <sheetName val="GAL.BIASA"/>
      <sheetName val="RAB 1"/>
      <sheetName val="RAB 2"/>
      <sheetName val="RAB 3"/>
      <sheetName val="Material-List,mekanikal"/>
      <sheetName val="PNT"/>
      <sheetName val="Uraian Analisa"/>
      <sheetName val="VLOOK"/>
      <sheetName val="Application"/>
      <sheetName val="FORM X COST"/>
      <sheetName val="HALAMAN 1-60"/>
      <sheetName val="Mobil"/>
      <sheetName val="Daftar No MAPPI"/>
      <sheetName val="As"/>
      <sheetName val="bct-PABRIK"/>
      <sheetName val="UTILITAS"/>
      <sheetName val="Export"/>
      <sheetName val="Standby Alat"/>
      <sheetName val="LAP_ HARIAN"/>
      <sheetName val="REKAP Tbh"/>
      <sheetName val="Urai _Resap pengikat"/>
      <sheetName val="DAF.HRG"/>
      <sheetName val="BUL. A"/>
      <sheetName val="ANALISA SNI"/>
      <sheetName val="ub"/>
      <sheetName val="Analisa Upah _ Bahan Plum"/>
      <sheetName val="DATA BASE"/>
      <sheetName val="BAHAN (2)"/>
      <sheetName val="DAF-BAHAN"/>
      <sheetName val="DAF-UPAH"/>
      <sheetName val="H. Satuan Upah &amp; Bahan"/>
      <sheetName val="Analisa Satuan Pekerjaan"/>
      <sheetName val="H. Satuan Pekerjaan"/>
      <sheetName val="H-Dasar-Bahan"/>
      <sheetName val="ANA bab 2"/>
      <sheetName val="DAF.TUL"/>
      <sheetName val="LoTA"/>
      <sheetName val="Schedule(overall)"/>
      <sheetName val="reinforce"/>
      <sheetName val="Anl-BM"/>
      <sheetName val="E450"/>
      <sheetName val="price"/>
      <sheetName val="DaftarHarga"/>
      <sheetName val="Rencana Anggaran Biaya"/>
      <sheetName val="Mobilisasi (2)"/>
      <sheetName val="Sdy Bhn Upah Alat"/>
      <sheetName val="AGENDA"/>
      <sheetName val="Rekap -sarana luar"/>
      <sheetName val="Foundation"/>
      <sheetName val="Database"/>
      <sheetName val="Rek.An"/>
      <sheetName val="HDS Sipil"/>
      <sheetName val="BOQ EM"/>
      <sheetName val="Field DCPT"/>
      <sheetName val="eQUIPMENT COST"/>
      <sheetName val="Price of Equip"/>
      <sheetName val="Price of Mat"/>
      <sheetName val="AnalisaSIPIL RIIL"/>
      <sheetName val="an. struktur"/>
      <sheetName val="billed"/>
      <sheetName val="COST TOGO"/>
      <sheetName val="report"/>
      <sheetName val="antisipasi"/>
      <sheetName val="ANL K"/>
      <sheetName val="HARI"/>
      <sheetName val="Ana Fin"/>
      <sheetName val="Rekap-link"/>
      <sheetName val="ANALISA railing"/>
      <sheetName val="HSAT"/>
      <sheetName val="8LT 12"/>
      <sheetName val="BILL"/>
      <sheetName val="적용환율"/>
      <sheetName val="STOK MAT"/>
      <sheetName val="RPP01 6"/>
      <sheetName val="pricelist"/>
      <sheetName val="m schedule"/>
      <sheetName val="HM.MEK."/>
      <sheetName val="Factor"/>
      <sheetName val="Har Sat"/>
      <sheetName val="대비"/>
      <sheetName val="Tata Udara"/>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22"/>
      <sheetName val="mat&amp;upah"/>
      <sheetName val="a-hardsc"/>
      <sheetName val="DafHrgSatuan"/>
      <sheetName val="AnBiaya OperasionalAlat"/>
      <sheetName val="Assumptions"/>
      <sheetName val="Control Settings"/>
      <sheetName val="Dates &amp; Escalators"/>
      <sheetName val="Check Totals"/>
      <sheetName val="An-str(krgnyr)"/>
      <sheetName val="alt1"/>
      <sheetName val="FGL"/>
      <sheetName val="SNI FIX"/>
      <sheetName val="500kV BOQ"/>
      <sheetName val="H.Alat"/>
      <sheetName val="H.Bahan"/>
      <sheetName val="RAB-ME"/>
      <sheetName val="RAB-Pipa"/>
      <sheetName val="RAB-Sipil"/>
      <sheetName val="Rekap RAB"/>
      <sheetName val="unit 3"/>
      <sheetName val="trns-c1"/>
      <sheetName val="SCH2"/>
      <sheetName val="Rokan 1"/>
      <sheetName val="mg"/>
      <sheetName val="Basic P"/>
      <sheetName val="10"/>
      <sheetName val="5"/>
      <sheetName val="Rekap BQ-Pompong"/>
      <sheetName val="prog-mgu"/>
      <sheetName val="BANK"/>
      <sheetName val="PERS PENY"/>
      <sheetName val="RAB DC"/>
      <sheetName val="anal rinci"/>
      <sheetName val="Ranges"/>
      <sheetName val="cons workpapers"/>
      <sheetName val="SILICATE"/>
      <sheetName val="Engine"/>
      <sheetName val="HARSAT-lain"/>
      <sheetName val="HARSAT-tanah"/>
      <sheetName val="HARSAT-lhn"/>
      <sheetName val="Des_05"/>
      <sheetName val="Agst"/>
      <sheetName val="01.FA"/>
      <sheetName val="LINK-MAST. BASIC PRICE"/>
      <sheetName val="ANA bab 6"/>
      <sheetName val="HSD ALAT"/>
      <sheetName val="HSD BAHAN"/>
      <sheetName val="HSD UPAH "/>
      <sheetName val="FP"/>
      <sheetName val="PLB"/>
      <sheetName val="ALATSEWA"/>
      <sheetName val="terbilang1"/>
      <sheetName val="JAD-PEL"/>
      <sheetName val="BANTU"/>
      <sheetName val="TAGIHAN"/>
      <sheetName val="DbCost"/>
      <sheetName val="brd2"/>
      <sheetName val="41,9&amp;36,3"/>
      <sheetName val="7.PEK-STRUKTUR"/>
      <sheetName val="UOA"/>
      <sheetName val="AN.BIAYA MAKAN"/>
      <sheetName val="skenario"/>
      <sheetName val="REKAP GROSS"/>
      <sheetName val="PB(B)"/>
      <sheetName val="pipa32"/>
      <sheetName val="ALT"/>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HRG_BHN3"/>
      <sheetName val="Agregat_Halus_&amp;_Kasar3"/>
      <sheetName val="Analisa_HS3"/>
      <sheetName val="Kr_tengahDiva3"/>
      <sheetName val="Isolasi_Luar_Dalam3"/>
      <sheetName val="Isolasi_Luar3"/>
      <sheetName val="Man_Power3"/>
      <sheetName val="L3_An_H_Sat_Mob3"/>
      <sheetName val="GASATAGG_XLS3"/>
      <sheetName val="1_B3"/>
      <sheetName val="ANAL__ME3"/>
      <sheetName val="BW_analisa_cika_20053"/>
      <sheetName val="EXTERNAL_WORK3"/>
      <sheetName val="rekap_mekanikal3"/>
      <sheetName val="Analisa___Upah3"/>
      <sheetName val="ANAL_BOW4"/>
      <sheetName val="01A-_RAB3"/>
      <sheetName val="B_-_Norelec3"/>
      <sheetName val="rab_me_(by_owner)_3"/>
      <sheetName val="BQ_(by_owner)3"/>
      <sheetName val="rab_me_(fisik)3"/>
      <sheetName val="Fire_Alarm3"/>
      <sheetName val="F_ALARM3"/>
      <sheetName val="M&amp;E_R3"/>
      <sheetName val="RAB_PERSIAPAN_3"/>
      <sheetName val="Bill_No_2_1_Cold_Water_System3"/>
      <sheetName val="Civil_Works3"/>
      <sheetName val="Pos_4-13"/>
      <sheetName val="REKAP_ARSITEKTUR_3"/>
      <sheetName val="RAB_ADMINISTRASI_PUSAT_(1)3"/>
      <sheetName val="PROTEKSI_PETIR3"/>
      <sheetName val="KABEL_FEEDER3"/>
      <sheetName val="PENRNGN_&amp;_KTK-KNTK3"/>
      <sheetName val="NS_GD_UTAMA3"/>
      <sheetName val="BoQ_C43"/>
      <sheetName val="Fill_this_out_first___6"/>
      <sheetName val="Fill_this_out_first___7"/>
      <sheetName val="BOQ_KSN3"/>
      <sheetName val="Sat_Upah3"/>
      <sheetName val="HS_Alat3"/>
      <sheetName val="HS_Upah3"/>
      <sheetName val="HS_Sub-Kon3"/>
      <sheetName val="Analisa_ME_(2)3"/>
      <sheetName val="FIRE_FIGHTING3"/>
      <sheetName val="Master_1_03"/>
      <sheetName val="BANGUNAN_PENUNJANG3"/>
      <sheetName val="STD_Lanjutan3"/>
      <sheetName val="NS_Lanjutan3"/>
      <sheetName val="bill_qty3"/>
      <sheetName val="meth_hsl_nego3"/>
      <sheetName val="Analisa_&amp;_Upah3"/>
      <sheetName val="M_12__2_3"/>
      <sheetName val="Unit_Rate2"/>
      <sheetName val="AHS_str2"/>
      <sheetName val="Pipa_(2)2"/>
      <sheetName val="Data_Ktr_Bupati_Tapsel2"/>
      <sheetName val="BQ_Stdr_R-12"/>
      <sheetName val="Hydran___springkler2"/>
      <sheetName val="New_MADC2"/>
      <sheetName val="HB_2"/>
      <sheetName val="Harga_Satuan2"/>
      <sheetName val="sheet_22"/>
      <sheetName val="RAB_ME2"/>
      <sheetName val="D___W_sizes3"/>
      <sheetName val="Transfer_Pump2"/>
      <sheetName val="Cable_150kV_Ref_3"/>
      <sheetName val="D_&amp;_W_sizes3"/>
      <sheetName val="Daftar_berat3"/>
      <sheetName val="Bill_of_Qty_MEP3"/>
      <sheetName val="MAIN_EQUIP_AC3"/>
      <sheetName val="Rekap_Prelim3"/>
      <sheetName val="An_HarSatPek2"/>
      <sheetName val="RKP_PLUMBING2"/>
      <sheetName val="ANALISA_12"/>
      <sheetName val="4-Basic_Price2"/>
      <sheetName val="Daftar_Upah,Bhn,&amp;_alat2"/>
      <sheetName val="Lead_Schedule2"/>
      <sheetName val="NS_GD_UGD2"/>
      <sheetName val="STD_GD_UGD2"/>
      <sheetName val="Anal_Koef2"/>
      <sheetName val="Rekap_Biaya2"/>
      <sheetName val="Lamp_BAP2"/>
      <sheetName val="RAW_MATERIALS_2"/>
      <sheetName val="COST-PERSON-J_O_2"/>
      <sheetName val="ANALISA_HARGA_SATUAN2"/>
      <sheetName val="Mat_Mek3"/>
      <sheetName val="BQ_Arsit2"/>
      <sheetName val="Sat_Bah_&amp;_Up2"/>
      <sheetName val="DUTCH_CONE3"/>
      <sheetName val="ANALIS_13"/>
      <sheetName val="REKAP_TOTAL2"/>
      <sheetName val="Daf_12"/>
      <sheetName val="Rekap_Direct_Cost2"/>
      <sheetName val="Urai___Guide_Post2"/>
      <sheetName val="Met_Pas_Batu2"/>
      <sheetName val="Urai_Galian_Tanah2"/>
      <sheetName val="Met__Minor2"/>
      <sheetName val="2_NSB_2"/>
      <sheetName val="2_SB2"/>
      <sheetName val="M_ITEM2"/>
      <sheetName val="BHN_Ars2"/>
      <sheetName val="7_NS_H2"/>
      <sheetName val="Daf__No____4_22"/>
      <sheetName val="Upah_Bahan2"/>
      <sheetName val="Perm__Test2"/>
      <sheetName val="GH_Quantity2"/>
      <sheetName val="BQ_struktur2"/>
      <sheetName val="HARGA_ALAT2"/>
      <sheetName val="ETAB_12"/>
      <sheetName val="Analisa_Pusaka_Jaya2"/>
      <sheetName val="R_A_B_2"/>
      <sheetName val="Report_detil_kondisi2"/>
      <sheetName val="D_1_2_LT-_1_~_Atap2"/>
      <sheetName val="Analisa_ME2"/>
      <sheetName val="ENC_142"/>
      <sheetName val="KAN__LOKAL2"/>
      <sheetName val="Upah_dan_bahan2"/>
      <sheetName val="Terbilang_sertifikat2"/>
      <sheetName val="fin_pro_centers2"/>
      <sheetName val="Input_monthly_capex2"/>
      <sheetName val="REKAP_ARSITEKTUR2"/>
      <sheetName val="rincian_per_proyek2"/>
      <sheetName val="Bill_5_Summary2"/>
      <sheetName val="Up&amp;Bhn_2"/>
      <sheetName val="REKAP_ME2"/>
      <sheetName val="Bill_Of_Quantity2"/>
      <sheetName val="BGN_PENUNJANG2"/>
      <sheetName val="AN_Panel3"/>
      <sheetName val="AC_LOAD2"/>
      <sheetName val="Mat_Elk2"/>
      <sheetName val="AHS_Isolasi2"/>
      <sheetName val="List_Plant2"/>
      <sheetName val="KH_Bahagia2"/>
      <sheetName val="Data_Sei_Belutu2"/>
      <sheetName val="610_62"/>
      <sheetName val="610_52"/>
      <sheetName val="Data_Sinabung2"/>
      <sheetName val="Analisa_22"/>
      <sheetName val="Bq_Ars2"/>
      <sheetName val="KONTRAK_INDUK_BULANAN2"/>
      <sheetName val="H__Dasar2"/>
      <sheetName val="Sat_Alat2"/>
      <sheetName val="Bill_4_Summary2"/>
      <sheetName val="ANAL_TEKNIK2"/>
      <sheetName val="bhn_FINAL2"/>
      <sheetName val="SELISIH_HARGA2"/>
      <sheetName val="T-3_4_Cost_of_Equipment2"/>
      <sheetName val="An_H_Sat_Pek_Ut2"/>
      <sheetName val="Harga_Sat_Das2"/>
      <sheetName val="T-3_2_UP_Labour2"/>
      <sheetName val="T-3_3_UP_Material2"/>
      <sheetName val="PENJ_NERACA2"/>
      <sheetName val="CASH_FLOW2"/>
      <sheetName val="GFA_222"/>
      <sheetName val="struktur_tdk_dipakai2"/>
      <sheetName val="3_3b2"/>
      <sheetName val="TE_TS_FA_LAN_MATV2"/>
      <sheetName val="List_of_Eqp2"/>
      <sheetName val="B___Norelec2"/>
      <sheetName val="Site_Expenses2"/>
      <sheetName val="2__MVAC_R1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Sec_I_ML2"/>
      <sheetName val="Cash_Flow_bulanan2"/>
      <sheetName val="Appendix_2(SatDas)"/>
      <sheetName val="REF_ONLY2"/>
      <sheetName val="Investment_Valuation"/>
      <sheetName val="Rate_Analysis2"/>
      <sheetName val="daftar_analisa"/>
      <sheetName val="Summary_Sheets2"/>
      <sheetName val="T__Cs_Log_P_III2"/>
      <sheetName val="3_Mob2"/>
      <sheetName val="Analisa_(ok)"/>
      <sheetName val="analisa_stroke"/>
      <sheetName val="Analisa_HSP"/>
      <sheetName val="Galian_1"/>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Currency_Rate"/>
      <sheetName val="Kuantitas_&amp;_Harga"/>
      <sheetName val="Sumber_Daya"/>
      <sheetName val="Analisa_Harga"/>
      <sheetName val="Price_list2"/>
      <sheetName val="PAGE_1_2"/>
      <sheetName val="ME_Apt22"/>
      <sheetName val="HARGA_MATERIAL2"/>
      <sheetName val="Blk_B12"/>
      <sheetName val="Pengalaman_Per"/>
      <sheetName val="Master_Edit"/>
      <sheetName val="1_2"/>
      <sheetName val="ELEC_STIS"/>
      <sheetName val="Harsat_Bahan"/>
      <sheetName val="II_MAIN-LOB"/>
      <sheetName val="Ｎｏ_13"/>
      <sheetName val="Rkp_Total"/>
      <sheetName val="Unit_Cost"/>
      <sheetName val="On_Time"/>
      <sheetName val="List_Material"/>
      <sheetName val="Div_1"/>
      <sheetName val="Form_4,5,6"/>
      <sheetName val="PL_(MONTHLY)"/>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UPAH_BAHAN_ARST"/>
      <sheetName val="Basic_alat"/>
      <sheetName val="Basic_bahan"/>
      <sheetName val="Basic_upah"/>
      <sheetName val="TOTAL_Agustus"/>
      <sheetName val="7_공정표"/>
      <sheetName val="BIIL_ASLI"/>
      <sheetName val="Q'ty_per_m"/>
      <sheetName val="Basic_Price"/>
      <sheetName val="ANALISA_PEK_UMUM"/>
      <sheetName val="Daftar_Kuantitas_&amp;_Harga"/>
      <sheetName val="Har_Sat"/>
      <sheetName val="500kV_BOQ"/>
      <sheetName val="Data_Tower"/>
      <sheetName val="Data_Pendukung"/>
      <sheetName val="Analisa_Upah_&amp;_Bahan_Plum"/>
      <sheetName val="Upah&amp;Bahan_(2)"/>
      <sheetName val="Analisa-Harga_(1F)"/>
      <sheetName val="Daftar_Upah"/>
      <sheetName val="Sum_IF"/>
      <sheetName val="Uraian_Analisa"/>
      <sheetName val="Speck_ARSITEK"/>
      <sheetName val="Stden_center"/>
      <sheetName val="BQ__by_owner_"/>
      <sheetName val="M_Pekerjaan"/>
      <sheetName val="RPP01_6"/>
      <sheetName val="m_schedule"/>
      <sheetName val="HM_MEK_"/>
      <sheetName val="STOK_MAT"/>
      <sheetName val="DAF_AL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List_PlaÈ"/>
      <sheetName val="Assumption_&amp;_Dashboard_"/>
      <sheetName val="SAT_UPH_BHN"/>
      <sheetName val="hrg-sat_pek"/>
      <sheetName val="Lt_1"/>
      <sheetName val="OFFICE 2 LT"/>
      <sheetName val="CAB 2"/>
      <sheetName val="A+Supl."/>
      <sheetName val="7"/>
      <sheetName val="GeneralInfo"/>
      <sheetName val="RAB Ekstern"/>
      <sheetName val="산근"/>
      <sheetName val="Harga Mat "/>
      <sheetName val="harsat sdy"/>
      <sheetName val="Tanaman"/>
      <sheetName val="rab g. menara pengawas"/>
      <sheetName val="Dash"/>
      <sheetName val="DB"/>
      <sheetName val="HRG SATUAN"/>
      <sheetName val="SPK"/>
      <sheetName val="LP-IDR"/>
      <sheetName val="MB"/>
      <sheetName val="Metod TWR"/>
      <sheetName val="Hargamat"/>
      <sheetName val="Daftar Paket"/>
      <sheetName val="견적기준"/>
      <sheetName val="K3"/>
      <sheetName val="MATRL"/>
      <sheetName val="KALKULASI"/>
      <sheetName val="CASHFLOW FORECAST"/>
      <sheetName val="BQ-E20-02(Rp)"/>
      <sheetName val="_Kr tengahDiva.xls聝analysi"/>
      <sheetName val="Bunga"/>
      <sheetName val="Mark-up"/>
      <sheetName val="HRG BAHAN _ UPAH okk"/>
      <sheetName val="HRG BAHAN &amp; UPAH okk"/>
      <sheetName val="Analis Kusen okk"/>
      <sheetName val="Mob"/>
      <sheetName val="RAB AR&amp;STR"/>
      <sheetName val="HargaDasar"/>
      <sheetName val="AnalisaSIPIL RIIL RAP"/>
      <sheetName val="岩性"/>
      <sheetName val="Tax"/>
      <sheetName val="PL-2"/>
      <sheetName val="Ex_Rate"/>
      <sheetName val="Amortization Table"/>
      <sheetName val="extern"/>
      <sheetName val="61004"/>
      <sheetName val="BGT 07"/>
      <sheetName val="Daf Harga Satuan"/>
      <sheetName val="Uraian Upah"/>
      <sheetName val="6a Rekap"/>
      <sheetName val="Combine2005"/>
      <sheetName val="공사내역"/>
      <sheetName val="hsat-SD"/>
      <sheetName val="an-satuan"/>
      <sheetName val="Rekap-SD"/>
      <sheetName val="H_ Dasar"/>
      <sheetName val="D7(1)"/>
      <sheetName val="BULAN 1"/>
      <sheetName val="Analisa SNI STANDART "/>
      <sheetName val="anal-drainase,tanah&amp;ps batu"/>
      <sheetName val="anal-beton"/>
      <sheetName val="anal-aspal"/>
      <sheetName val="CH-RANC"/>
      <sheetName val="PLANT"/>
      <sheetName val="Currencies"/>
      <sheetName val="Daf.Dasar Upah&amp;Bahan"/>
      <sheetName val="Elektrikal"/>
      <sheetName val="ANALISA GRS TENGAH"/>
      <sheetName val=" INCOME STATEMENT (2)"/>
      <sheetName val="BQ-IABK"/>
      <sheetName val="MT_an"/>
      <sheetName val="Labour"/>
      <sheetName val="61008"/>
      <sheetName val="RINCI"/>
      <sheetName val="H-Dasar"/>
      <sheetName val="BILL OF QUAN"/>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Faktor Konversi"/>
      <sheetName val="Spr-Mnt"/>
      <sheetName val="Bahan Upah"/>
      <sheetName val="Rekap "/>
      <sheetName val="BAHAN~"/>
      <sheetName val="HRG"/>
      <sheetName val="Waktu"/>
      <sheetName val="Manpower"/>
      <sheetName val="Equipt,Tools&amp;Cons"/>
      <sheetName val="B-P"/>
      <sheetName val="SAT UPAH RAPI"/>
      <sheetName val="HASAT DASAR"/>
      <sheetName val="notasi"/>
      <sheetName val="GRADE SKALA"/>
      <sheetName val="MASTER DATA"/>
      <sheetName val="Muh Akhir"/>
      <sheetName val="chandra"/>
      <sheetName val="Gerson"/>
      <sheetName val="Eko"/>
      <sheetName val="manda"/>
      <sheetName val="Panimba"/>
      <sheetName val="Chandra Prabowo"/>
      <sheetName val="3-DIV2"/>
      <sheetName val="Bhn_upah"/>
      <sheetName val="Hrg.Sat"/>
      <sheetName val="Cont"/>
      <sheetName val="H Satuan Dasar"/>
      <sheetName val="perbhn"/>
      <sheetName val="128+800"/>
      <sheetName val="urain teknis"/>
      <sheetName val="Concrete"/>
      <sheetName val="2200-3500"/>
      <sheetName val="6175-6450"/>
      <sheetName val="6475-6575"/>
      <sheetName val="labor"/>
      <sheetName val="upah bahan "/>
      <sheetName val="Rinc. Harg.BHN"/>
      <sheetName val="ANA"/>
      <sheetName val="UMUR ALAT"/>
      <sheetName val="FAKTOR MODAL CRF"/>
      <sheetName val="H ALAT"/>
      <sheetName val="SAT"/>
      <sheetName val="REK PEN"/>
      <sheetName val="rms remunerasi"/>
      <sheetName val="TL"/>
      <sheetName val="3-DIV5"/>
      <sheetName val="TOTAL"/>
      <sheetName val="2. Elektrik"/>
      <sheetName val="Kata Pengantar"/>
      <sheetName val="div7"/>
      <sheetName val="(htp@.. "/>
      <sheetName val="BOQ+BTL"/>
      <sheetName val="RAB (A) (2)"/>
      <sheetName val="NK"/>
      <sheetName val="RAB TTB_ADM8"/>
      <sheetName val="RAPA"/>
      <sheetName val="D3"/>
      <sheetName val="MAP 1-2"/>
      <sheetName val="Schedule 11a"/>
      <sheetName val="Temporary"/>
      <sheetName val="Septick tank"/>
      <sheetName val="HD ALAT"/>
      <sheetName val="Tambahan Biaro"/>
      <sheetName val="DATA 2009"/>
      <sheetName val="DATA 2010"/>
      <sheetName val="Target Raker TW III"/>
      <sheetName val="KUB-01(10)"/>
      <sheetName val="610.04"/>
      <sheetName val="610.05"/>
      <sheetName val="610.06"/>
      <sheetName val="610.07"/>
      <sheetName val="610.08"/>
      <sheetName val="DATAOKT"/>
      <sheetName val="HD BAHAN"/>
      <sheetName val="BOQ CONTRACT WK"/>
      <sheetName val="AWAL"/>
      <sheetName val="영업소실적"/>
      <sheetName val="Rekap BBM"/>
      <sheetName val="ATB"/>
      <sheetName val="LNPB-2"/>
      <sheetName val="Connections"/>
      <sheetName val="DWTables"/>
      <sheetName val="Analisa Alat"/>
      <sheetName val="AssumptionValue"/>
      <sheetName val="Man Power &amp; Comp"/>
      <sheetName val="civil-work"/>
      <sheetName val="Watertank"/>
      <sheetName val="F-JKM"/>
      <sheetName val="Hopf"/>
      <sheetName val="ANALISA GRS kota"/>
      <sheetName val="Harga Dasar"/>
      <sheetName val="sort2"/>
      <sheetName val="HEADCOUNT_Bud"/>
      <sheetName val="Costs_ActivityNature"/>
      <sheetName val="NP (2)"/>
      <sheetName val="Harsat Upah"/>
      <sheetName val="BQ_Tenis"/>
      <sheetName val="BOQ_Aula"/>
      <sheetName val="Ubas"/>
      <sheetName val="Marketing"/>
      <sheetName val="UP_an"/>
      <sheetName val="Urugan Pasir"/>
      <sheetName val="Unit Price"/>
      <sheetName val="3-DIV4"/>
      <sheetName val="Daya"/>
      <sheetName val="RESOURCES"/>
      <sheetName val="B"/>
      <sheetName val="DINDING"/>
      <sheetName val="TERMINAL"/>
      <sheetName val="Harsat Bahan "/>
      <sheetName val="tabel pnganan mslh"/>
      <sheetName val="PL"/>
      <sheetName val="Vendor_Information"/>
      <sheetName val="Daf_Besi"/>
      <sheetName val="ITB_COST"/>
      <sheetName val="data profit"/>
      <sheetName val="0504"/>
      <sheetName val="profit"/>
      <sheetName val="sumpro"/>
      <sheetName val="srt"/>
      <sheetName val="Marshal"/>
      <sheetName val="Anl.2s.d4e"/>
      <sheetName val="u.aLAT"/>
      <sheetName val="Sch"/>
      <sheetName val="tifico"/>
      <sheetName val="LAPORAN KARYA"/>
      <sheetName val="PERFORMANCE"/>
      <sheetName val="Appendix 2(SatDas´"/>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HRG_BHN4"/>
      <sheetName val="Agregat_Halus_&amp;_Kasar4"/>
      <sheetName val="Analisa_HS4"/>
      <sheetName val="bill_qty4"/>
      <sheetName val="meth_hsl_nego4"/>
      <sheetName val="Perm__Test3"/>
      <sheetName val="Kr_tengahDiva4"/>
      <sheetName val="Isolasi_Luar_Dalam4"/>
      <sheetName val="Isolasi_Luar4"/>
      <sheetName val="GASATAGG_XLS4"/>
      <sheetName val="ANAL_BOW5"/>
      <sheetName val="EXTERNAL_WORK4"/>
      <sheetName val="B_-_Norelec4"/>
      <sheetName val="L3_An_H_Sat_Mob4"/>
      <sheetName val="rab_me_(by_owner)_4"/>
      <sheetName val="BQ_(by_owner)4"/>
      <sheetName val="rab_me_(fisik)4"/>
      <sheetName val="Man_Power4"/>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GH_Quantity3"/>
      <sheetName val="KAN__LOKAL3"/>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HS_Alat4"/>
      <sheetName val="HS_Upah4"/>
      <sheetName val="HS_Sub-Kon4"/>
      <sheetName val="Analisa_ME_(2)4"/>
      <sheetName val="Sat_Upah4"/>
      <sheetName val="Fill_this_out_first___9"/>
      <sheetName val="BoQ_C44"/>
      <sheetName val="HARGA_ALAT3"/>
      <sheetName val="ETAB_13"/>
      <sheetName val="BANGUNAN_PENUNJANG4"/>
      <sheetName val="F_ALARM4"/>
      <sheetName val="STD_Lanjutan4"/>
      <sheetName val="NS_Lanjutan4"/>
      <sheetName val="HB_3"/>
      <sheetName val="Unit_Rate3"/>
      <sheetName val="BQ_Stdr_R-13"/>
      <sheetName val="Transfer_Pump3"/>
      <sheetName val="Daftar_berat4"/>
      <sheetName val="Fire_Alarm4"/>
      <sheetName val="D___W_sizes4"/>
      <sheetName val="Bill_of_Qty_MEP4"/>
      <sheetName val="Cable_150kV_Ref_4"/>
      <sheetName val="Harga_Satuan3"/>
      <sheetName val="sheet_23"/>
      <sheetName val="RAB_ME3"/>
      <sheetName val="RAW_MATERIALS_3"/>
      <sheetName val="COST-PERSON-J_O_3"/>
      <sheetName val="Pipa_(2)3"/>
      <sheetName val="Lamp_BAP3"/>
      <sheetName val="Pos_4-14"/>
      <sheetName val="Rekap_Prelim4"/>
      <sheetName val="Mat_Mek4"/>
      <sheetName val="Analisa_ME3"/>
      <sheetName val="MAIN_EQUIP_AC4"/>
      <sheetName val="Upah_Bahan3"/>
      <sheetName val="DUTCH_CONE4"/>
      <sheetName val="Rekap_Direct_Cost3"/>
      <sheetName val="Urai___Guide_Post3"/>
      <sheetName val="Met_Pas_Batu3"/>
      <sheetName val="Urai_Galian_Tanah3"/>
      <sheetName val="Met__Minor3"/>
      <sheetName val="NS_GD_UGD3"/>
      <sheetName val="STD_GD_UGD3"/>
      <sheetName val="RKP_PLUMBING3"/>
      <sheetName val="ANALISA_13"/>
      <sheetName val="4-Basic_Price3"/>
      <sheetName val="Daf__No____4_23"/>
      <sheetName val="BQ_Arsit3"/>
      <sheetName val="An_HarSatPek3"/>
      <sheetName val="Sat_Bah_&amp;_Up3"/>
      <sheetName val="AHS_str3"/>
      <sheetName val="T-3_4_Cost_of_Equipment3"/>
      <sheetName val="fin_pro_centers3"/>
      <sheetName val="R_A_B_3"/>
      <sheetName val="Data_Ktr_Bupati_Tapsel3"/>
      <sheetName val="Lead_Schedule3"/>
      <sheetName val="New_MADC3"/>
      <sheetName val="REKAP_ARSITEKTUR3"/>
      <sheetName val="rincian_per_proyek3"/>
      <sheetName val="BQ_struktur3"/>
      <sheetName val="ANALIS_14"/>
      <sheetName val="An_H_Sat_Pek_Ut3"/>
      <sheetName val="Harga_Sat_Das3"/>
      <sheetName val="Analisa_23"/>
      <sheetName val="Upah_dan_bahan3"/>
      <sheetName val="T-3_2_UP_Labour3"/>
      <sheetName val="T-3_3_UP_Material3"/>
      <sheetName val="Bill_5_Summary3"/>
      <sheetName val="Daf_13"/>
      <sheetName val="ENC_143"/>
      <sheetName val="Daftar_Upah,Bhn,&amp;_alat3"/>
      <sheetName val="Anal_Koef3"/>
      <sheetName val="Rekap_Biaya3"/>
      <sheetName val="KH_Bahagia3"/>
      <sheetName val="Analisa_Pusaka_Jaya3"/>
      <sheetName val="Hydran___springkler3"/>
      <sheetName val="Report_detil_kondisi3"/>
      <sheetName val="ANALISA_HARGA_SATUAN3"/>
      <sheetName val="REKAP_TOTAL3"/>
      <sheetName val="2_NSB_3"/>
      <sheetName val="2_SB3"/>
      <sheetName val="M_ITEM3"/>
      <sheetName val="BHN_Ars3"/>
      <sheetName val="7_NS_H3"/>
      <sheetName val="D_1_2_LT-_1_~_Atap3"/>
      <sheetName val="Terbilang_sertifikat3"/>
      <sheetName val="Input_monthly_capex3"/>
      <sheetName val="TE_TS_FA_LAN_MATV3"/>
      <sheetName val="AC_LOAD3"/>
      <sheetName val="Bill_Of_Quantity3"/>
      <sheetName val="BGN_PENUNJANG3"/>
      <sheetName val="AN_Panel4"/>
      <sheetName val="Bq_Ars3"/>
      <sheetName val="KONTRAK_INDUK_BULANAN3"/>
      <sheetName val="Up&amp;Bhn_3"/>
      <sheetName val="H__Dasar3"/>
      <sheetName val="Sat_Alat3"/>
      <sheetName val="PENJ_NERACA3"/>
      <sheetName val="CASH_FLOW3"/>
      <sheetName val="struktur_tdk_dipakai3"/>
      <sheetName val="Appendix_2(SatDas)1"/>
      <sheetName val="List_of_Eqp3"/>
      <sheetName val="Bill_4_Summary3"/>
      <sheetName val="GFA_223"/>
      <sheetName val="REKAP_ME3"/>
      <sheetName val="SELISIH_HARGA3"/>
      <sheetName val="B___Norelec3"/>
      <sheetName val="Site_Expenses3"/>
      <sheetName val="2__MVAC_R13"/>
      <sheetName val="Cover_Daf-23"/>
      <sheetName val="3_3b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daftar_analisa1"/>
      <sheetName val="List_Plant3"/>
      <sheetName val="ANAL_TEKNIK3"/>
      <sheetName val="bhn_FINAL3"/>
      <sheetName val="Mat_Elk3"/>
      <sheetName val="AHS_Isolasi3"/>
      <sheetName val="Data_Sei_Belutu3"/>
      <sheetName val="610_63"/>
      <sheetName val="610_53"/>
      <sheetName val="Data_Sinabung3"/>
      <sheetName val="REF_ONLY3"/>
      <sheetName val="Investment_Valuation1"/>
      <sheetName val="Rate_Analysis3"/>
      <sheetName val="Summary_Sheets3"/>
      <sheetName val="T__Cs_Log_P_III3"/>
      <sheetName val="3_Mob3"/>
      <sheetName val="Analisa_HSP1"/>
      <sheetName val="Galian_11"/>
      <sheetName val="Analisa_(ok)1"/>
      <sheetName val="analisa_stroke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Currency_Rate1"/>
      <sheetName val="Kuantitas_&amp;_Harga1"/>
      <sheetName val="Sumber_Daya1"/>
      <sheetName val="Analisa_Harga1"/>
      <sheetName val="Price_list3"/>
      <sheetName val="PAGE_1_3"/>
      <sheetName val="ME_Apt23"/>
      <sheetName val="HARGA_MATERIAL3"/>
      <sheetName val="Blk_B13"/>
      <sheetName val="Pengalaman_Per1"/>
      <sheetName val="Master_Edit1"/>
      <sheetName val="1_21"/>
      <sheetName val="ELEC_STIS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UPAH_BAHAN_ARST1"/>
      <sheetName val="BIIL_ASLI1"/>
      <sheetName val="Q'ty_per_m1"/>
      <sheetName val="Basic_alat1"/>
      <sheetName val="Basic_bahan1"/>
      <sheetName val="Basic_upah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tar_Kuantitas_&amp;_Harga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D7"/>
      <sheetName val="Div 2 - Drainase"/>
      <sheetName val="Div 3 - Tanah"/>
      <sheetName val="Div 5 - Berbutir"/>
      <sheetName val="Div 6 - Aspal"/>
      <sheetName val="Div 7 - Struktur"/>
      <sheetName val="Div 8 - Peng Kondisi"/>
      <sheetName val="Sheet15"/>
      <sheetName val="RBP-5"/>
      <sheetName val="DRUP (ASLI)"/>
      <sheetName val="DC"/>
      <sheetName val="asumsi"/>
      <sheetName val="skets"/>
      <sheetName val="LEMBAR3"/>
      <sheetName val="LEMBAR1"/>
      <sheetName val="LEMBAR2"/>
      <sheetName val="LEMBAR4"/>
      <sheetName val="LEMBAR5"/>
      <sheetName val="Harga Bahan"/>
      <sheetName val="Internal AFE Form 2 "/>
      <sheetName val="ANALHASA"/>
      <sheetName val="Dftr Isi"/>
      <sheetName val="Order"/>
      <sheetName val="Schedule"/>
      <sheetName val="Schedule OK Status"/>
      <sheetName val="SOUND"/>
      <sheetName val="ACCESS"/>
      <sheetName val="GPON"/>
      <sheetName val="RACK_EC"/>
      <sheetName val="GR_EC"/>
      <sheetName val="SS"/>
      <sheetName val="A.Card"/>
      <sheetName val="TLP"/>
      <sheetName val="TP"/>
      <sheetName val="DAF-HARSAT"/>
      <sheetName val="Summary and Design"/>
      <sheetName val="RATE&amp;FCTR"/>
      <sheetName val="Daf_Dasar_Upah&amp;Bahan"/>
      <sheetName val="OFFICE_2_LT"/>
      <sheetName val="ANALISA_GRS_TENGAH"/>
      <sheetName val="_INCOME_STATEMENT_(2)"/>
      <sheetName val="HRG_BAHAN___UPAH_okk"/>
      <sheetName val="HRG_BAHAN_&amp;_UPAH_okk"/>
      <sheetName val="Analis_Kusen_okk"/>
      <sheetName val="KJ_2002"/>
      <sheetName val="Tie_Beam_GN"/>
      <sheetName val="Tangga_GN"/>
      <sheetName val="Villa_A"/>
      <sheetName val="Standby_Alat"/>
      <sheetName val="LAP__HARIAN"/>
      <sheetName val="Schedule_OK_Status"/>
      <sheetName val="D2.4"/>
      <sheetName val="D3-3"/>
      <sheetName val="D4.3 (TE)"/>
      <sheetName val="D5.3 (TF) "/>
      <sheetName val="D8.3 (TJ)"/>
      <sheetName val="trf 7 jht"/>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E"/>
      <sheetName val="단가"/>
      <sheetName val="정부노임단가"/>
      <sheetName val="P&amp;L01-02GR"/>
      <sheetName val="일위대가목차"/>
      <sheetName val="DSBDY"/>
      <sheetName val="식재인부"/>
      <sheetName val="ANALISA EL DAN ELC"/>
      <sheetName val="Por"/>
      <sheetName val="Rekap Anl"/>
      <sheetName val="Bhn+Uph"/>
      <sheetName val="AHS all"/>
      <sheetName val="dt-bum"/>
      <sheetName val="F"/>
      <sheetName val="I"/>
      <sheetName val="s.g.exx"/>
      <sheetName val="Satuan"/>
      <sheetName val="L. Hr"/>
      <sheetName val="3-DIV3"/>
      <sheetName val="lkalibrasi BENENAIN"/>
      <sheetName val="sh健et 2"/>
      <sheetName val="DAF_2"/>
      <sheetName val="List Pla"/>
      <sheetName val="HQ"/>
      <sheetName val="LIST ANHARSAT"/>
      <sheetName val="HSATUAN"/>
      <sheetName val="AR1"/>
      <sheetName val="Volume"/>
      <sheetName val="MT"/>
      <sheetName val="MTa"/>
      <sheetName val="REKAP ELEKTRIKAL"/>
      <sheetName val="jgn dihapus!"/>
      <sheetName val="REKAP BQ "/>
      <sheetName val="1. PERSIAPAN"/>
      <sheetName val="GRAND REKAP"/>
      <sheetName val="다이꾸"/>
      <sheetName val="lap-bulan"/>
      <sheetName val="Rekap Bill"/>
      <sheetName val="Menu"/>
      <sheetName val="Daf Alat"/>
      <sheetName val="Jdw Alat"/>
      <sheetName val="S Penawar"/>
      <sheetName val="O"/>
      <sheetName val="ADD 2 (1)"/>
      <sheetName val="Jenjang_Eselon"/>
    </sheetNames>
    <sheetDataSet>
      <sheetData sheetId="0">
        <row r="106">
          <cell r="C106" t="str">
            <v>Hour</v>
          </cell>
        </row>
      </sheetData>
      <sheetData sheetId="1">
        <row r="106">
          <cell r="C106" t="str">
            <v>Hour</v>
          </cell>
        </row>
      </sheetData>
      <sheetData sheetId="2">
        <row r="106">
          <cell r="C106" t="str">
            <v>Hour</v>
          </cell>
        </row>
      </sheetData>
      <sheetData sheetId="3">
        <row r="106">
          <cell r="C106" t="str">
            <v>Hour</v>
          </cell>
        </row>
      </sheetData>
      <sheetData sheetId="4">
        <row r="106">
          <cell r="C106" t="str">
            <v>Hour</v>
          </cell>
        </row>
      </sheetData>
      <sheetData sheetId="5">
        <row r="106">
          <cell r="C106" t="str">
            <v>Hour</v>
          </cell>
        </row>
      </sheetData>
      <sheetData sheetId="6">
        <row r="106">
          <cell r="C106" t="str">
            <v>Hour</v>
          </cell>
        </row>
      </sheetData>
      <sheetData sheetId="7">
        <row r="106">
          <cell r="C106" t="str">
            <v>Hour</v>
          </cell>
        </row>
      </sheetData>
      <sheetData sheetId="8">
        <row r="106">
          <cell r="C106" t="str">
            <v>Hour</v>
          </cell>
        </row>
      </sheetData>
      <sheetData sheetId="9">
        <row r="106">
          <cell r="C106" t="str">
            <v>Hour</v>
          </cell>
        </row>
      </sheetData>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ow r="106">
          <cell r="C106" t="str">
            <v>Hour</v>
          </cell>
        </row>
      </sheetData>
      <sheetData sheetId="12">
        <row r="106">
          <cell r="C106" t="str">
            <v>Hour</v>
          </cell>
        </row>
      </sheetData>
      <sheetData sheetId="13">
        <row r="106">
          <cell r="C106" t="str">
            <v>Hour</v>
          </cell>
        </row>
      </sheetData>
      <sheetData sheetId="14">
        <row r="106">
          <cell r="C106" t="str">
            <v>Hour</v>
          </cell>
        </row>
      </sheetData>
      <sheetData sheetId="15">
        <row r="106">
          <cell r="C106" t="str">
            <v>Hour</v>
          </cell>
        </row>
      </sheetData>
      <sheetData sheetId="16">
        <row r="106">
          <cell r="C106" t="str">
            <v>Hour</v>
          </cell>
        </row>
      </sheetData>
      <sheetData sheetId="17">
        <row r="106">
          <cell r="C106" t="str">
            <v>Hour</v>
          </cell>
        </row>
      </sheetData>
      <sheetData sheetId="18">
        <row r="106">
          <cell r="C106" t="str">
            <v>Hour</v>
          </cell>
        </row>
      </sheetData>
      <sheetData sheetId="19">
        <row r="106">
          <cell r="C106" t="str">
            <v>Hour</v>
          </cell>
        </row>
      </sheetData>
      <sheetData sheetId="20">
        <row r="106">
          <cell r="C106" t="str">
            <v>Hour</v>
          </cell>
        </row>
      </sheetData>
      <sheetData sheetId="21">
        <row r="106">
          <cell r="C106" t="str">
            <v>Hour</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sheetData sheetId="467"/>
      <sheetData sheetId="468" refreshError="1"/>
      <sheetData sheetId="469" refreshError="1"/>
      <sheetData sheetId="470" refreshError="1"/>
      <sheetData sheetId="47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ow r="106">
          <cell r="C106" t="str">
            <v>Hour</v>
          </cell>
        </row>
      </sheetData>
      <sheetData sheetId="501">
        <row r="106">
          <cell r="C106" t="str">
            <v>Hour</v>
          </cell>
        </row>
      </sheetData>
      <sheetData sheetId="502">
        <row r="106">
          <cell r="C106" t="str">
            <v>Hour</v>
          </cell>
        </row>
      </sheetData>
      <sheetData sheetId="503">
        <row r="106">
          <cell r="C106" t="str">
            <v>Hour</v>
          </cell>
        </row>
      </sheetData>
      <sheetData sheetId="504">
        <row r="106">
          <cell r="C106" t="str">
            <v>Hour</v>
          </cell>
        </row>
      </sheetData>
      <sheetData sheetId="505">
        <row r="106">
          <cell r="C106" t="str">
            <v>Hour</v>
          </cell>
        </row>
      </sheetData>
      <sheetData sheetId="506"/>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ow r="106">
          <cell r="C106" t="str">
            <v>Hour</v>
          </cell>
        </row>
      </sheetData>
      <sheetData sheetId="529" refreshError="1"/>
      <sheetData sheetId="530" refreshError="1"/>
      <sheetData sheetId="531"/>
      <sheetData sheetId="532"/>
      <sheetData sheetId="533"/>
      <sheetData sheetId="534"/>
      <sheetData sheetId="535" refreshError="1"/>
      <sheetData sheetId="536" refreshError="1"/>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sheetData sheetId="549">
        <row r="106">
          <cell r="C106" t="str">
            <v>Hour</v>
          </cell>
        </row>
      </sheetData>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 sheetId="561">
        <row r="106">
          <cell r="C106" t="str">
            <v>Hour</v>
          </cell>
        </row>
      </sheetData>
      <sheetData sheetId="562"/>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ow r="106">
          <cell r="C106" t="str">
            <v>Hour</v>
          </cell>
        </row>
      </sheetData>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refreshError="1"/>
      <sheetData sheetId="631" refreshError="1"/>
      <sheetData sheetId="632" refreshError="1"/>
      <sheetData sheetId="633" refreshError="1"/>
      <sheetData sheetId="634" refreshError="1"/>
      <sheetData sheetId="635" refreshError="1"/>
      <sheetData sheetId="636">
        <row r="106">
          <cell r="C106" t="str">
            <v>Hour</v>
          </cell>
        </row>
      </sheetData>
      <sheetData sheetId="637"/>
      <sheetData sheetId="638"/>
      <sheetData sheetId="639"/>
      <sheetData sheetId="640" refreshError="1"/>
      <sheetData sheetId="641" refreshError="1"/>
      <sheetData sheetId="642" refreshError="1"/>
      <sheetData sheetId="643" refreshError="1"/>
      <sheetData sheetId="644">
        <row r="106">
          <cell r="C106" t="str">
            <v>Hour</v>
          </cell>
        </row>
      </sheetData>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ow r="106">
          <cell r="C106" t="str">
            <v>Hour</v>
          </cell>
        </row>
      </sheetData>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efreshError="1"/>
      <sheetData sheetId="722" refreshError="1"/>
      <sheetData sheetId="723">
        <row r="106">
          <cell r="C106" t="str">
            <v>Hour</v>
          </cell>
        </row>
      </sheetData>
      <sheetData sheetId="724" refreshError="1"/>
      <sheetData sheetId="725" refreshError="1"/>
      <sheetData sheetId="726">
        <row r="106">
          <cell r="C106" t="str">
            <v>Hour</v>
          </cell>
        </row>
      </sheetData>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ow r="106">
          <cell r="C106" t="str">
            <v>Hour</v>
          </cell>
        </row>
      </sheetData>
      <sheetData sheetId="777">
        <row r="106">
          <cell r="C106" t="str">
            <v>Hour</v>
          </cell>
        </row>
      </sheetData>
      <sheetData sheetId="778" refreshError="1"/>
      <sheetData sheetId="779" refreshError="1"/>
      <sheetData sheetId="780" refreshError="1"/>
      <sheetData sheetId="781">
        <row r="106">
          <cell r="C106" t="str">
            <v>Hour</v>
          </cell>
        </row>
      </sheetData>
      <sheetData sheetId="782">
        <row r="106">
          <cell r="C106" t="str">
            <v>Hour</v>
          </cell>
        </row>
      </sheetData>
      <sheetData sheetId="783">
        <row r="106">
          <cell r="C106" t="str">
            <v>Hour</v>
          </cell>
        </row>
      </sheetData>
      <sheetData sheetId="784">
        <row r="106">
          <cell r="C106" t="str">
            <v>Hour</v>
          </cell>
        </row>
      </sheetData>
      <sheetData sheetId="785">
        <row r="106">
          <cell r="C106" t="str">
            <v>Hour</v>
          </cell>
        </row>
      </sheetData>
      <sheetData sheetId="786">
        <row r="106">
          <cell r="C106" t="str">
            <v>Hour</v>
          </cell>
        </row>
      </sheetData>
      <sheetData sheetId="787">
        <row r="106">
          <cell r="C106" t="str">
            <v>Hour</v>
          </cell>
        </row>
      </sheetData>
      <sheetData sheetId="788">
        <row r="106">
          <cell r="C106" t="str">
            <v>Hour</v>
          </cell>
        </row>
      </sheetData>
      <sheetData sheetId="789">
        <row r="106">
          <cell r="C106" t="str">
            <v>Hour</v>
          </cell>
        </row>
      </sheetData>
      <sheetData sheetId="790">
        <row r="106">
          <cell r="C106" t="str">
            <v>Hour</v>
          </cell>
        </row>
      </sheetData>
      <sheetData sheetId="791">
        <row r="106">
          <cell r="C106" t="str">
            <v>Hour</v>
          </cell>
        </row>
      </sheetData>
      <sheetData sheetId="792">
        <row r="106">
          <cell r="C106" t="str">
            <v>Hour</v>
          </cell>
        </row>
      </sheetData>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ow r="106">
          <cell r="C106" t="str">
            <v>Hour</v>
          </cell>
        </row>
      </sheetData>
      <sheetData sheetId="799">
        <row r="106">
          <cell r="C106" t="str">
            <v>Hour</v>
          </cell>
        </row>
      </sheetData>
      <sheetData sheetId="800">
        <row r="106">
          <cell r="C106" t="str">
            <v>Hour</v>
          </cell>
        </row>
      </sheetData>
      <sheetData sheetId="801">
        <row r="106">
          <cell r="C106" t="str">
            <v>Hour</v>
          </cell>
        </row>
      </sheetData>
      <sheetData sheetId="802">
        <row r="106">
          <cell r="C106" t="str">
            <v>Hour</v>
          </cell>
        </row>
      </sheetData>
      <sheetData sheetId="803">
        <row r="106">
          <cell r="C106" t="str">
            <v>Hour</v>
          </cell>
        </row>
      </sheetData>
      <sheetData sheetId="804">
        <row r="106">
          <cell r="C106" t="str">
            <v>Hour</v>
          </cell>
        </row>
      </sheetData>
      <sheetData sheetId="805">
        <row r="106">
          <cell r="C106" t="str">
            <v>Hour</v>
          </cell>
        </row>
      </sheetData>
      <sheetData sheetId="806">
        <row r="106">
          <cell r="C106" t="str">
            <v>Hour</v>
          </cell>
        </row>
      </sheetData>
      <sheetData sheetId="807">
        <row r="106">
          <cell r="C106" t="str">
            <v>Hour</v>
          </cell>
        </row>
      </sheetData>
      <sheetData sheetId="808">
        <row r="106">
          <cell r="C106" t="str">
            <v>Hour</v>
          </cell>
        </row>
      </sheetData>
      <sheetData sheetId="809">
        <row r="106">
          <cell r="C106" t="str">
            <v>Hour</v>
          </cell>
        </row>
      </sheetData>
      <sheetData sheetId="810">
        <row r="106">
          <cell r="C106" t="str">
            <v>Hour</v>
          </cell>
        </row>
      </sheetData>
      <sheetData sheetId="811">
        <row r="106">
          <cell r="C106" t="str">
            <v>Hour</v>
          </cell>
        </row>
      </sheetData>
      <sheetData sheetId="812">
        <row r="106">
          <cell r="C106" t="str">
            <v>Hour</v>
          </cell>
        </row>
      </sheetData>
      <sheetData sheetId="813">
        <row r="106">
          <cell r="C106" t="str">
            <v>Hour</v>
          </cell>
        </row>
      </sheetData>
      <sheetData sheetId="814">
        <row r="106">
          <cell r="C106" t="str">
            <v>Hour</v>
          </cell>
        </row>
      </sheetData>
      <sheetData sheetId="815">
        <row r="106">
          <cell r="C106" t="str">
            <v>Hour</v>
          </cell>
        </row>
      </sheetData>
      <sheetData sheetId="816">
        <row r="106">
          <cell r="C106" t="str">
            <v>Hour</v>
          </cell>
        </row>
      </sheetData>
      <sheetData sheetId="817">
        <row r="106">
          <cell r="C106" t="str">
            <v>Hour</v>
          </cell>
        </row>
      </sheetData>
      <sheetData sheetId="818">
        <row r="106">
          <cell r="C106" t="str">
            <v>Hour</v>
          </cell>
        </row>
      </sheetData>
      <sheetData sheetId="819">
        <row r="106">
          <cell r="C106" t="str">
            <v>Hour</v>
          </cell>
        </row>
      </sheetData>
      <sheetData sheetId="820">
        <row r="106">
          <cell r="C106" t="str">
            <v>Hour</v>
          </cell>
        </row>
      </sheetData>
      <sheetData sheetId="821">
        <row r="106">
          <cell r="C106" t="str">
            <v>Hour</v>
          </cell>
        </row>
      </sheetData>
      <sheetData sheetId="822">
        <row r="106">
          <cell r="C106" t="str">
            <v>Hour</v>
          </cell>
        </row>
      </sheetData>
      <sheetData sheetId="823">
        <row r="106">
          <cell r="C106" t="str">
            <v>Hour</v>
          </cell>
        </row>
      </sheetData>
      <sheetData sheetId="824">
        <row r="106">
          <cell r="C106" t="str">
            <v>Hour</v>
          </cell>
        </row>
      </sheetData>
      <sheetData sheetId="825">
        <row r="106">
          <cell r="C106" t="str">
            <v>Hour</v>
          </cell>
        </row>
      </sheetData>
      <sheetData sheetId="826">
        <row r="106">
          <cell r="C106" t="str">
            <v>Hour</v>
          </cell>
        </row>
      </sheetData>
      <sheetData sheetId="827">
        <row r="106">
          <cell r="C106" t="str">
            <v>Hour</v>
          </cell>
        </row>
      </sheetData>
      <sheetData sheetId="828">
        <row r="106">
          <cell r="C106" t="str">
            <v>Hour</v>
          </cell>
        </row>
      </sheetData>
      <sheetData sheetId="829">
        <row r="106">
          <cell r="C106" t="str">
            <v>Hour</v>
          </cell>
        </row>
      </sheetData>
      <sheetData sheetId="830">
        <row r="106">
          <cell r="C106" t="str">
            <v>Hour</v>
          </cell>
        </row>
      </sheetData>
      <sheetData sheetId="831">
        <row r="106">
          <cell r="C106" t="str">
            <v>Hour</v>
          </cell>
        </row>
      </sheetData>
      <sheetData sheetId="832">
        <row r="106">
          <cell r="C106" t="str">
            <v>Hour</v>
          </cell>
        </row>
      </sheetData>
      <sheetData sheetId="833">
        <row r="106">
          <cell r="C106" t="str">
            <v>Hour</v>
          </cell>
        </row>
      </sheetData>
      <sheetData sheetId="834">
        <row r="106">
          <cell r="C106" t="str">
            <v>Hour</v>
          </cell>
        </row>
      </sheetData>
      <sheetData sheetId="835">
        <row r="106">
          <cell r="C106" t="str">
            <v>Hour</v>
          </cell>
        </row>
      </sheetData>
      <sheetData sheetId="836">
        <row r="106">
          <cell r="C106" t="str">
            <v>Hour</v>
          </cell>
        </row>
      </sheetData>
      <sheetData sheetId="837">
        <row r="106">
          <cell r="C106" t="str">
            <v>Hour</v>
          </cell>
        </row>
      </sheetData>
      <sheetData sheetId="838">
        <row r="106">
          <cell r="C106" t="str">
            <v>Hour</v>
          </cell>
        </row>
      </sheetData>
      <sheetData sheetId="839">
        <row r="106">
          <cell r="C106" t="str">
            <v>Hour</v>
          </cell>
        </row>
      </sheetData>
      <sheetData sheetId="840">
        <row r="106">
          <cell r="C106" t="str">
            <v>Hour</v>
          </cell>
        </row>
      </sheetData>
      <sheetData sheetId="841">
        <row r="106">
          <cell r="C106" t="str">
            <v>Hour</v>
          </cell>
        </row>
      </sheetData>
      <sheetData sheetId="842">
        <row r="106">
          <cell r="C106" t="str">
            <v>Hour</v>
          </cell>
        </row>
      </sheetData>
      <sheetData sheetId="843">
        <row r="106">
          <cell r="C106" t="str">
            <v>Hour</v>
          </cell>
        </row>
      </sheetData>
      <sheetData sheetId="844">
        <row r="106">
          <cell r="C106" t="str">
            <v>Hour</v>
          </cell>
        </row>
      </sheetData>
      <sheetData sheetId="845">
        <row r="106">
          <cell r="C106" t="str">
            <v>Hour</v>
          </cell>
        </row>
      </sheetData>
      <sheetData sheetId="846">
        <row r="106">
          <cell r="C106" t="str">
            <v>Hour</v>
          </cell>
        </row>
      </sheetData>
      <sheetData sheetId="847">
        <row r="106">
          <cell r="C106" t="str">
            <v>Hour</v>
          </cell>
        </row>
      </sheetData>
      <sheetData sheetId="848">
        <row r="106">
          <cell r="C106" t="str">
            <v>Hour</v>
          </cell>
        </row>
      </sheetData>
      <sheetData sheetId="849">
        <row r="106">
          <cell r="C106" t="str">
            <v>Hour</v>
          </cell>
        </row>
      </sheetData>
      <sheetData sheetId="850">
        <row r="106">
          <cell r="C106" t="str">
            <v>Hour</v>
          </cell>
        </row>
      </sheetData>
      <sheetData sheetId="851">
        <row r="106">
          <cell r="C106" t="str">
            <v>Hour</v>
          </cell>
        </row>
      </sheetData>
      <sheetData sheetId="852">
        <row r="106">
          <cell r="C106" t="str">
            <v>Hour</v>
          </cell>
        </row>
      </sheetData>
      <sheetData sheetId="853">
        <row r="106">
          <cell r="C106" t="str">
            <v>Hour</v>
          </cell>
        </row>
      </sheetData>
      <sheetData sheetId="854">
        <row r="106">
          <cell r="C106" t="str">
            <v>Hour</v>
          </cell>
        </row>
      </sheetData>
      <sheetData sheetId="855">
        <row r="106">
          <cell r="C106" t="str">
            <v>Hour</v>
          </cell>
        </row>
      </sheetData>
      <sheetData sheetId="856">
        <row r="106">
          <cell r="C106" t="str">
            <v>Hour</v>
          </cell>
        </row>
      </sheetData>
      <sheetData sheetId="857">
        <row r="106">
          <cell r="C106" t="str">
            <v>Hour</v>
          </cell>
        </row>
      </sheetData>
      <sheetData sheetId="858">
        <row r="106">
          <cell r="C106" t="str">
            <v>Hour</v>
          </cell>
        </row>
      </sheetData>
      <sheetData sheetId="859">
        <row r="106">
          <cell r="C106" t="str">
            <v>Hour</v>
          </cell>
        </row>
      </sheetData>
      <sheetData sheetId="860">
        <row r="106">
          <cell r="C106" t="str">
            <v>Hour</v>
          </cell>
        </row>
      </sheetData>
      <sheetData sheetId="861">
        <row r="106">
          <cell r="C106" t="str">
            <v>Hour</v>
          </cell>
        </row>
      </sheetData>
      <sheetData sheetId="862">
        <row r="106">
          <cell r="C106" t="str">
            <v>Hour</v>
          </cell>
        </row>
      </sheetData>
      <sheetData sheetId="863">
        <row r="106">
          <cell r="C106" t="str">
            <v>Hour</v>
          </cell>
        </row>
      </sheetData>
      <sheetData sheetId="864">
        <row r="106">
          <cell r="C106" t="str">
            <v>Hour</v>
          </cell>
        </row>
      </sheetData>
      <sheetData sheetId="865">
        <row r="106">
          <cell r="C106" t="str">
            <v>Hour</v>
          </cell>
        </row>
      </sheetData>
      <sheetData sheetId="866">
        <row r="106">
          <cell r="C106" t="str">
            <v>Hour</v>
          </cell>
        </row>
      </sheetData>
      <sheetData sheetId="867">
        <row r="106">
          <cell r="C106" t="str">
            <v>Hour</v>
          </cell>
        </row>
      </sheetData>
      <sheetData sheetId="868">
        <row r="106">
          <cell r="C106" t="str">
            <v>Hour</v>
          </cell>
        </row>
      </sheetData>
      <sheetData sheetId="869">
        <row r="106">
          <cell r="C106" t="str">
            <v>Hour</v>
          </cell>
        </row>
      </sheetData>
      <sheetData sheetId="870">
        <row r="106">
          <cell r="C106" t="str">
            <v>Hour</v>
          </cell>
        </row>
      </sheetData>
      <sheetData sheetId="871">
        <row r="106">
          <cell r="C106" t="str">
            <v>Hour</v>
          </cell>
        </row>
      </sheetData>
      <sheetData sheetId="872">
        <row r="106">
          <cell r="C106" t="str">
            <v>Hour</v>
          </cell>
        </row>
      </sheetData>
      <sheetData sheetId="873">
        <row r="106">
          <cell r="C106" t="str">
            <v>Hour</v>
          </cell>
        </row>
      </sheetData>
      <sheetData sheetId="874">
        <row r="106">
          <cell r="C106" t="str">
            <v>Hour</v>
          </cell>
        </row>
      </sheetData>
      <sheetData sheetId="875">
        <row r="106">
          <cell r="C106" t="str">
            <v>Hour</v>
          </cell>
        </row>
      </sheetData>
      <sheetData sheetId="876">
        <row r="106">
          <cell r="C106" t="str">
            <v>Hour</v>
          </cell>
        </row>
      </sheetData>
      <sheetData sheetId="877">
        <row r="106">
          <cell r="C106" t="str">
            <v>Hour</v>
          </cell>
        </row>
      </sheetData>
      <sheetData sheetId="878">
        <row r="106">
          <cell r="C106" t="str">
            <v>Hour</v>
          </cell>
        </row>
      </sheetData>
      <sheetData sheetId="879">
        <row r="106">
          <cell r="C106" t="str">
            <v>Hour</v>
          </cell>
        </row>
      </sheetData>
      <sheetData sheetId="880">
        <row r="106">
          <cell r="C106" t="str">
            <v>Hour</v>
          </cell>
        </row>
      </sheetData>
      <sheetData sheetId="881">
        <row r="106">
          <cell r="C106" t="str">
            <v>Hour</v>
          </cell>
        </row>
      </sheetData>
      <sheetData sheetId="882">
        <row r="106">
          <cell r="C106" t="str">
            <v>Hour</v>
          </cell>
        </row>
      </sheetData>
      <sheetData sheetId="883">
        <row r="106">
          <cell r="C106" t="str">
            <v>Hour</v>
          </cell>
        </row>
      </sheetData>
      <sheetData sheetId="884">
        <row r="106">
          <cell r="C106" t="str">
            <v>Hour</v>
          </cell>
        </row>
      </sheetData>
      <sheetData sheetId="885">
        <row r="106">
          <cell r="C106" t="str">
            <v>Hour</v>
          </cell>
        </row>
      </sheetData>
      <sheetData sheetId="886">
        <row r="106">
          <cell r="C106" t="str">
            <v>Hour</v>
          </cell>
        </row>
      </sheetData>
      <sheetData sheetId="887">
        <row r="106">
          <cell r="C106" t="str">
            <v>Hour</v>
          </cell>
        </row>
      </sheetData>
      <sheetData sheetId="888">
        <row r="106">
          <cell r="C106" t="str">
            <v>Hour</v>
          </cell>
        </row>
      </sheetData>
      <sheetData sheetId="889">
        <row r="106">
          <cell r="C106" t="str">
            <v>Hour</v>
          </cell>
        </row>
      </sheetData>
      <sheetData sheetId="890">
        <row r="106">
          <cell r="C106" t="str">
            <v>Hour</v>
          </cell>
        </row>
      </sheetData>
      <sheetData sheetId="891">
        <row r="106">
          <cell r="C106" t="str">
            <v>Hour</v>
          </cell>
        </row>
      </sheetData>
      <sheetData sheetId="892">
        <row r="106">
          <cell r="C106" t="str">
            <v>Hour</v>
          </cell>
        </row>
      </sheetData>
      <sheetData sheetId="893">
        <row r="106">
          <cell r="C106" t="str">
            <v>Hour</v>
          </cell>
        </row>
      </sheetData>
      <sheetData sheetId="894">
        <row r="106">
          <cell r="C106" t="str">
            <v>Hour</v>
          </cell>
        </row>
      </sheetData>
      <sheetData sheetId="895">
        <row r="106">
          <cell r="C106" t="str">
            <v>Hour</v>
          </cell>
        </row>
      </sheetData>
      <sheetData sheetId="896">
        <row r="106">
          <cell r="C106" t="str">
            <v>Hour</v>
          </cell>
        </row>
      </sheetData>
      <sheetData sheetId="897">
        <row r="106">
          <cell r="C106" t="str">
            <v>Hour</v>
          </cell>
        </row>
      </sheetData>
      <sheetData sheetId="898">
        <row r="106">
          <cell r="C106" t="str">
            <v>Hour</v>
          </cell>
        </row>
      </sheetData>
      <sheetData sheetId="899">
        <row r="106">
          <cell r="C106" t="str">
            <v>Hour</v>
          </cell>
        </row>
      </sheetData>
      <sheetData sheetId="900">
        <row r="106">
          <cell r="C106" t="str">
            <v>Hour</v>
          </cell>
        </row>
      </sheetData>
      <sheetData sheetId="901">
        <row r="106">
          <cell r="C106" t="str">
            <v>Hour</v>
          </cell>
        </row>
      </sheetData>
      <sheetData sheetId="902">
        <row r="106">
          <cell r="C106" t="str">
            <v>Hour</v>
          </cell>
        </row>
      </sheetData>
      <sheetData sheetId="903">
        <row r="106">
          <cell r="C106" t="str">
            <v>Hour</v>
          </cell>
        </row>
      </sheetData>
      <sheetData sheetId="904">
        <row r="106">
          <cell r="C106" t="str">
            <v>Hour</v>
          </cell>
        </row>
      </sheetData>
      <sheetData sheetId="905">
        <row r="106">
          <cell r="C106" t="str">
            <v>Hour</v>
          </cell>
        </row>
      </sheetData>
      <sheetData sheetId="906">
        <row r="106">
          <cell r="C106" t="str">
            <v>Hour</v>
          </cell>
        </row>
      </sheetData>
      <sheetData sheetId="907">
        <row r="106">
          <cell r="C106" t="str">
            <v>Hour</v>
          </cell>
        </row>
      </sheetData>
      <sheetData sheetId="908">
        <row r="106">
          <cell r="C106" t="str">
            <v>Hour</v>
          </cell>
        </row>
      </sheetData>
      <sheetData sheetId="909">
        <row r="106">
          <cell r="C106" t="str">
            <v>Hour</v>
          </cell>
        </row>
      </sheetData>
      <sheetData sheetId="910">
        <row r="106">
          <cell r="C106" t="str">
            <v>Hour</v>
          </cell>
        </row>
      </sheetData>
      <sheetData sheetId="911">
        <row r="106">
          <cell r="C106" t="str">
            <v>Hour</v>
          </cell>
        </row>
      </sheetData>
      <sheetData sheetId="912">
        <row r="106">
          <cell r="C106" t="str">
            <v>Hour</v>
          </cell>
        </row>
      </sheetData>
      <sheetData sheetId="913">
        <row r="106">
          <cell r="C106" t="str">
            <v>Hour</v>
          </cell>
        </row>
      </sheetData>
      <sheetData sheetId="914">
        <row r="106">
          <cell r="C106" t="str">
            <v>Hour</v>
          </cell>
        </row>
      </sheetData>
      <sheetData sheetId="915">
        <row r="106">
          <cell r="C106" t="str">
            <v>Hour</v>
          </cell>
        </row>
      </sheetData>
      <sheetData sheetId="916">
        <row r="106">
          <cell r="C106" t="str">
            <v>Hour</v>
          </cell>
        </row>
      </sheetData>
      <sheetData sheetId="917">
        <row r="106">
          <cell r="C106" t="str">
            <v>Hour</v>
          </cell>
        </row>
      </sheetData>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ow r="106">
          <cell r="C106" t="str">
            <v>Hour</v>
          </cell>
        </row>
      </sheetData>
      <sheetData sheetId="1205" refreshError="1"/>
      <sheetData sheetId="1206">
        <row r="106">
          <cell r="C106" t="str">
            <v>Hour</v>
          </cell>
        </row>
      </sheetData>
      <sheetData sheetId="1207" refreshError="1"/>
      <sheetData sheetId="1208" refreshError="1"/>
      <sheetData sheetId="1209" refreshError="1"/>
      <sheetData sheetId="1210" refreshError="1"/>
      <sheetData sheetId="1211" refreshError="1"/>
      <sheetData sheetId="1212">
        <row r="106">
          <cell r="C106" t="str">
            <v>Hour</v>
          </cell>
        </row>
      </sheetData>
      <sheetData sheetId="1213">
        <row r="106">
          <cell r="C106" t="str">
            <v>Hour</v>
          </cell>
        </row>
      </sheetData>
      <sheetData sheetId="1214">
        <row r="106">
          <cell r="C106" t="str">
            <v>Hour</v>
          </cell>
        </row>
      </sheetData>
      <sheetData sheetId="1215" refreshError="1"/>
      <sheetData sheetId="1216">
        <row r="106">
          <cell r="C106" t="str">
            <v>Hour</v>
          </cell>
        </row>
      </sheetData>
      <sheetData sheetId="1217" refreshError="1"/>
      <sheetData sheetId="1218" refreshError="1"/>
      <sheetData sheetId="1219" refreshError="1"/>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ow r="106">
          <cell r="C106" t="str">
            <v>Hour</v>
          </cell>
        </row>
      </sheetData>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ow r="106">
          <cell r="C106" t="str">
            <v>Hour</v>
          </cell>
        </row>
      </sheetData>
      <sheetData sheetId="1275">
        <row r="106">
          <cell r="C106" t="str">
            <v>Hour</v>
          </cell>
        </row>
      </sheetData>
      <sheetData sheetId="1276">
        <row r="106">
          <cell r="C106" t="str">
            <v>Hour</v>
          </cell>
        </row>
      </sheetData>
      <sheetData sheetId="1277">
        <row r="106">
          <cell r="C106" t="str">
            <v>Hour</v>
          </cell>
        </row>
      </sheetData>
      <sheetData sheetId="1278">
        <row r="106">
          <cell r="C106" t="str">
            <v>Hour</v>
          </cell>
        </row>
      </sheetData>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ow r="106">
          <cell r="C106" t="str">
            <v>Hour</v>
          </cell>
        </row>
      </sheetData>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row r="106">
          <cell r="C106" t="str">
            <v>Hour</v>
          </cell>
        </row>
      </sheetData>
      <sheetData sheetId="1513">
        <row r="106">
          <cell r="C106" t="str">
            <v>Hour</v>
          </cell>
        </row>
      </sheetData>
      <sheetData sheetId="1514">
        <row r="106">
          <cell r="C106" t="str">
            <v>Hour</v>
          </cell>
        </row>
      </sheetData>
      <sheetData sheetId="1515">
        <row r="106">
          <cell r="C106" t="str">
            <v>Hour</v>
          </cell>
        </row>
      </sheetData>
      <sheetData sheetId="1516">
        <row r="106">
          <cell r="C106" t="str">
            <v>Hour</v>
          </cell>
        </row>
      </sheetData>
      <sheetData sheetId="1517">
        <row r="106">
          <cell r="C106" t="str">
            <v>Hour</v>
          </cell>
        </row>
      </sheetData>
      <sheetData sheetId="1518">
        <row r="106">
          <cell r="C106" t="str">
            <v>Hour</v>
          </cell>
        </row>
      </sheetData>
      <sheetData sheetId="1519">
        <row r="106">
          <cell r="C106" t="str">
            <v>Hour</v>
          </cell>
        </row>
      </sheetData>
      <sheetData sheetId="1520">
        <row r="106">
          <cell r="C106" t="str">
            <v>Hour</v>
          </cell>
        </row>
      </sheetData>
      <sheetData sheetId="1521">
        <row r="106">
          <cell r="C106" t="str">
            <v>Hour</v>
          </cell>
        </row>
      </sheetData>
      <sheetData sheetId="1522">
        <row r="106">
          <cell r="C106" t="str">
            <v>Hour</v>
          </cell>
        </row>
      </sheetData>
      <sheetData sheetId="1523">
        <row r="106">
          <cell r="C106" t="str">
            <v>Hour</v>
          </cell>
        </row>
      </sheetData>
      <sheetData sheetId="1524">
        <row r="106">
          <cell r="C106" t="str">
            <v>Hour</v>
          </cell>
        </row>
      </sheetData>
      <sheetData sheetId="1525">
        <row r="106">
          <cell r="C106" t="str">
            <v>Hour</v>
          </cell>
        </row>
      </sheetData>
      <sheetData sheetId="1526">
        <row r="106">
          <cell r="C106" t="str">
            <v>Hour</v>
          </cell>
        </row>
      </sheetData>
      <sheetData sheetId="1527">
        <row r="106">
          <cell r="C106" t="str">
            <v>Hour</v>
          </cell>
        </row>
      </sheetData>
      <sheetData sheetId="1528">
        <row r="106">
          <cell r="C106" t="str">
            <v>Hour</v>
          </cell>
        </row>
      </sheetData>
      <sheetData sheetId="1529">
        <row r="106">
          <cell r="C106" t="str">
            <v>Hour</v>
          </cell>
        </row>
      </sheetData>
      <sheetData sheetId="1530">
        <row r="106">
          <cell r="C106" t="str">
            <v>Hour</v>
          </cell>
        </row>
      </sheetData>
      <sheetData sheetId="1531">
        <row r="106">
          <cell r="C106" t="str">
            <v>Hour</v>
          </cell>
        </row>
      </sheetData>
      <sheetData sheetId="1532">
        <row r="106">
          <cell r="C106" t="str">
            <v>Hour</v>
          </cell>
        </row>
      </sheetData>
      <sheetData sheetId="1533">
        <row r="106">
          <cell r="C106" t="str">
            <v>Hour</v>
          </cell>
        </row>
      </sheetData>
      <sheetData sheetId="1534">
        <row r="106">
          <cell r="C106" t="str">
            <v>Hour</v>
          </cell>
        </row>
      </sheetData>
      <sheetData sheetId="1535">
        <row r="106">
          <cell r="C106" t="str">
            <v>Hour</v>
          </cell>
        </row>
      </sheetData>
      <sheetData sheetId="1536">
        <row r="106">
          <cell r="C106" t="str">
            <v>Hour</v>
          </cell>
        </row>
      </sheetData>
      <sheetData sheetId="1537">
        <row r="106">
          <cell r="C106" t="str">
            <v>Hour</v>
          </cell>
        </row>
      </sheetData>
      <sheetData sheetId="1538">
        <row r="106">
          <cell r="C106" t="str">
            <v>Hour</v>
          </cell>
        </row>
      </sheetData>
      <sheetData sheetId="1539">
        <row r="106">
          <cell r="C106" t="str">
            <v>Hour</v>
          </cell>
        </row>
      </sheetData>
      <sheetData sheetId="1540">
        <row r="106">
          <cell r="C106" t="str">
            <v>Hour</v>
          </cell>
        </row>
      </sheetData>
      <sheetData sheetId="1541">
        <row r="106">
          <cell r="C106" t="str">
            <v>Hour</v>
          </cell>
        </row>
      </sheetData>
      <sheetData sheetId="1542">
        <row r="106">
          <cell r="C106" t="str">
            <v>Hour</v>
          </cell>
        </row>
      </sheetData>
      <sheetData sheetId="1543">
        <row r="106">
          <cell r="C106" t="str">
            <v>Hour</v>
          </cell>
        </row>
      </sheetData>
      <sheetData sheetId="1544">
        <row r="106">
          <cell r="C106" t="str">
            <v>Hour</v>
          </cell>
        </row>
      </sheetData>
      <sheetData sheetId="1545">
        <row r="106">
          <cell r="C106" t="str">
            <v>Hour</v>
          </cell>
        </row>
      </sheetData>
      <sheetData sheetId="1546">
        <row r="106">
          <cell r="C106" t="str">
            <v>Hour</v>
          </cell>
        </row>
      </sheetData>
      <sheetData sheetId="1547">
        <row r="106">
          <cell r="C106" t="str">
            <v>Hour</v>
          </cell>
        </row>
      </sheetData>
      <sheetData sheetId="1548">
        <row r="106">
          <cell r="C106" t="str">
            <v>Hour</v>
          </cell>
        </row>
      </sheetData>
      <sheetData sheetId="1549">
        <row r="106">
          <cell r="C106" t="str">
            <v>Hour</v>
          </cell>
        </row>
      </sheetData>
      <sheetData sheetId="1550">
        <row r="106">
          <cell r="C106" t="str">
            <v>Hour</v>
          </cell>
        </row>
      </sheetData>
      <sheetData sheetId="1551">
        <row r="106">
          <cell r="C106" t="str">
            <v>Hour</v>
          </cell>
        </row>
      </sheetData>
      <sheetData sheetId="1552">
        <row r="106">
          <cell r="C106" t="str">
            <v>Hour</v>
          </cell>
        </row>
      </sheetData>
      <sheetData sheetId="1553">
        <row r="106">
          <cell r="C106" t="str">
            <v>Hour</v>
          </cell>
        </row>
      </sheetData>
      <sheetData sheetId="1554">
        <row r="106">
          <cell r="C106" t="str">
            <v>Hour</v>
          </cell>
        </row>
      </sheetData>
      <sheetData sheetId="1555">
        <row r="106">
          <cell r="C106" t="str">
            <v>Hour</v>
          </cell>
        </row>
      </sheetData>
      <sheetData sheetId="1556">
        <row r="106">
          <cell r="C106" t="str">
            <v>Hour</v>
          </cell>
        </row>
      </sheetData>
      <sheetData sheetId="1557">
        <row r="106">
          <cell r="C106" t="str">
            <v>Hour</v>
          </cell>
        </row>
      </sheetData>
      <sheetData sheetId="1558">
        <row r="106">
          <cell r="C106" t="str">
            <v>Hour</v>
          </cell>
        </row>
      </sheetData>
      <sheetData sheetId="1559">
        <row r="106">
          <cell r="C106" t="str">
            <v>Hour</v>
          </cell>
        </row>
      </sheetData>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ow r="106">
          <cell r="C106" t="str">
            <v>Hour</v>
          </cell>
        </row>
      </sheetData>
      <sheetData sheetId="1698">
        <row r="106">
          <cell r="C106" t="str">
            <v>Hour</v>
          </cell>
        </row>
      </sheetData>
      <sheetData sheetId="1699">
        <row r="106">
          <cell r="C106" t="str">
            <v>Hour</v>
          </cell>
        </row>
      </sheetData>
      <sheetData sheetId="1700">
        <row r="106">
          <cell r="C106" t="str">
            <v>Hour</v>
          </cell>
        </row>
      </sheetData>
      <sheetData sheetId="1701">
        <row r="106">
          <cell r="C106" t="str">
            <v>Hour</v>
          </cell>
        </row>
      </sheetData>
      <sheetData sheetId="1702">
        <row r="106">
          <cell r="C106" t="str">
            <v>Hour</v>
          </cell>
        </row>
      </sheetData>
      <sheetData sheetId="1703">
        <row r="106">
          <cell r="C106" t="str">
            <v>Hour</v>
          </cell>
        </row>
      </sheetData>
      <sheetData sheetId="1704">
        <row r="106">
          <cell r="C106" t="str">
            <v>Hour</v>
          </cell>
        </row>
      </sheetData>
      <sheetData sheetId="1705">
        <row r="106">
          <cell r="C106" t="str">
            <v>Hour</v>
          </cell>
        </row>
      </sheetData>
      <sheetData sheetId="1706">
        <row r="106">
          <cell r="C106" t="str">
            <v>Hour</v>
          </cell>
        </row>
      </sheetData>
      <sheetData sheetId="1707">
        <row r="106">
          <cell r="C106" t="str">
            <v>Hour</v>
          </cell>
        </row>
      </sheetData>
      <sheetData sheetId="1708">
        <row r="106">
          <cell r="C106" t="str">
            <v>Hour</v>
          </cell>
        </row>
      </sheetData>
      <sheetData sheetId="1709">
        <row r="106">
          <cell r="C106" t="str">
            <v>Hour</v>
          </cell>
        </row>
      </sheetData>
      <sheetData sheetId="1710">
        <row r="106">
          <cell r="C106" t="str">
            <v>Hour</v>
          </cell>
        </row>
      </sheetData>
      <sheetData sheetId="1711">
        <row r="106">
          <cell r="C106" t="str">
            <v>Hour</v>
          </cell>
        </row>
      </sheetData>
      <sheetData sheetId="1712">
        <row r="106">
          <cell r="C106" t="str">
            <v>Hour</v>
          </cell>
        </row>
      </sheetData>
      <sheetData sheetId="1713">
        <row r="106">
          <cell r="C106" t="str">
            <v>Hour</v>
          </cell>
        </row>
      </sheetData>
      <sheetData sheetId="1714">
        <row r="106">
          <cell r="C106" t="str">
            <v>Hour</v>
          </cell>
        </row>
      </sheetData>
      <sheetData sheetId="1715">
        <row r="106">
          <cell r="C106" t="str">
            <v>Hour</v>
          </cell>
        </row>
      </sheetData>
      <sheetData sheetId="1716">
        <row r="106">
          <cell r="C106" t="str">
            <v>Hour</v>
          </cell>
        </row>
      </sheetData>
      <sheetData sheetId="1717">
        <row r="106">
          <cell r="C106" t="str">
            <v>Hour</v>
          </cell>
        </row>
      </sheetData>
      <sheetData sheetId="1718">
        <row r="106">
          <cell r="C106" t="str">
            <v>Hour</v>
          </cell>
        </row>
      </sheetData>
      <sheetData sheetId="1719">
        <row r="106">
          <cell r="C106" t="str">
            <v>Hour</v>
          </cell>
        </row>
      </sheetData>
      <sheetData sheetId="1720">
        <row r="106">
          <cell r="C106" t="str">
            <v>Hour</v>
          </cell>
        </row>
      </sheetData>
      <sheetData sheetId="1721">
        <row r="106">
          <cell r="C106" t="str">
            <v>Hour</v>
          </cell>
        </row>
      </sheetData>
      <sheetData sheetId="1722">
        <row r="106">
          <cell r="C106" t="str">
            <v>Hour</v>
          </cell>
        </row>
      </sheetData>
      <sheetData sheetId="1723">
        <row r="106">
          <cell r="C106" t="str">
            <v>Hour</v>
          </cell>
        </row>
      </sheetData>
      <sheetData sheetId="1724">
        <row r="106">
          <cell r="C106" t="str">
            <v>Hour</v>
          </cell>
        </row>
      </sheetData>
      <sheetData sheetId="1725">
        <row r="106">
          <cell r="C106" t="str">
            <v>Hour</v>
          </cell>
        </row>
      </sheetData>
      <sheetData sheetId="1726">
        <row r="106">
          <cell r="C106" t="str">
            <v>Hour</v>
          </cell>
        </row>
      </sheetData>
      <sheetData sheetId="1727">
        <row r="106">
          <cell r="C106" t="str">
            <v>Hour</v>
          </cell>
        </row>
      </sheetData>
      <sheetData sheetId="1728">
        <row r="106">
          <cell r="C106" t="str">
            <v>Hour</v>
          </cell>
        </row>
      </sheetData>
      <sheetData sheetId="1729">
        <row r="106">
          <cell r="C106" t="str">
            <v>Hour</v>
          </cell>
        </row>
      </sheetData>
      <sheetData sheetId="1730">
        <row r="106">
          <cell r="C106" t="str">
            <v>Hour</v>
          </cell>
        </row>
      </sheetData>
      <sheetData sheetId="1731">
        <row r="106">
          <cell r="C106" t="str">
            <v>Hour</v>
          </cell>
        </row>
      </sheetData>
      <sheetData sheetId="1732">
        <row r="106">
          <cell r="C106" t="str">
            <v>Hour</v>
          </cell>
        </row>
      </sheetData>
      <sheetData sheetId="1733">
        <row r="106">
          <cell r="C106" t="str">
            <v>Hour</v>
          </cell>
        </row>
      </sheetData>
      <sheetData sheetId="1734">
        <row r="106">
          <cell r="C106" t="str">
            <v>Hour</v>
          </cell>
        </row>
      </sheetData>
      <sheetData sheetId="1735">
        <row r="106">
          <cell r="C106" t="str">
            <v>Hour</v>
          </cell>
        </row>
      </sheetData>
      <sheetData sheetId="1736">
        <row r="106">
          <cell r="C106" t="str">
            <v>Hour</v>
          </cell>
        </row>
      </sheetData>
      <sheetData sheetId="1737">
        <row r="106">
          <cell r="C106" t="str">
            <v>Hour</v>
          </cell>
        </row>
      </sheetData>
      <sheetData sheetId="1738">
        <row r="106">
          <cell r="C106" t="str">
            <v>Hour</v>
          </cell>
        </row>
      </sheetData>
      <sheetData sheetId="1739">
        <row r="106">
          <cell r="C106" t="str">
            <v>Hour</v>
          </cell>
        </row>
      </sheetData>
      <sheetData sheetId="1740">
        <row r="106">
          <cell r="C106" t="str">
            <v>Hour</v>
          </cell>
        </row>
      </sheetData>
      <sheetData sheetId="1741">
        <row r="106">
          <cell r="C106" t="str">
            <v>Hour</v>
          </cell>
        </row>
      </sheetData>
      <sheetData sheetId="1742">
        <row r="106">
          <cell r="C106" t="str">
            <v>Hour</v>
          </cell>
        </row>
      </sheetData>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ow r="106">
          <cell r="C106" t="str">
            <v>Hour</v>
          </cell>
        </row>
      </sheetData>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sheetData sheetId="1862">
        <row r="106">
          <cell r="C106" t="str">
            <v>Hour</v>
          </cell>
        </row>
      </sheetData>
      <sheetData sheetId="1863">
        <row r="106">
          <cell r="C106" t="str">
            <v>Hour</v>
          </cell>
        </row>
      </sheetData>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sheetData sheetId="190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refreshError="1"/>
      <sheetData sheetId="2043"/>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06">
          <cell r="C106" t="str">
            <v>Hour</v>
          </cell>
        </row>
      </sheetData>
      <sheetData sheetId="2058" refreshError="1"/>
      <sheetData sheetId="2059" refreshError="1"/>
      <sheetData sheetId="2060">
        <row r="106">
          <cell r="C106" t="str">
            <v>Hour</v>
          </cell>
        </row>
      </sheetData>
      <sheetData sheetId="2061" refreshError="1"/>
      <sheetData sheetId="2062" refreshError="1"/>
      <sheetData sheetId="2063" refreshError="1"/>
      <sheetData sheetId="2064"/>
      <sheetData sheetId="2065">
        <row r="106">
          <cell r="C106" t="str">
            <v>Hour</v>
          </cell>
        </row>
      </sheetData>
      <sheetData sheetId="2066">
        <row r="106">
          <cell r="C106" t="str">
            <v>Hour</v>
          </cell>
        </row>
      </sheetData>
      <sheetData sheetId="2067">
        <row r="106">
          <cell r="C106" t="str">
            <v>Hour</v>
          </cell>
        </row>
      </sheetData>
      <sheetData sheetId="2068">
        <row r="106">
          <cell r="C106" t="str">
            <v>Hour</v>
          </cell>
        </row>
      </sheetData>
      <sheetData sheetId="2069"/>
      <sheetData sheetId="2070">
        <row r="106">
          <cell r="C106" t="str">
            <v>Hour</v>
          </cell>
        </row>
      </sheetData>
      <sheetData sheetId="2071"/>
      <sheetData sheetId="2072">
        <row r="106">
          <cell r="C106" t="str">
            <v>Hour</v>
          </cell>
        </row>
      </sheetData>
      <sheetData sheetId="2073">
        <row r="106">
          <cell r="C106" t="str">
            <v>Hour</v>
          </cell>
        </row>
      </sheetData>
      <sheetData sheetId="2074"/>
      <sheetData sheetId="2075"/>
      <sheetData sheetId="2076"/>
      <sheetData sheetId="2077">
        <row r="106">
          <cell r="C106" t="str">
            <v>Hour</v>
          </cell>
        </row>
      </sheetData>
      <sheetData sheetId="2078"/>
      <sheetData sheetId="2079"/>
      <sheetData sheetId="2080"/>
      <sheetData sheetId="2081">
        <row r="106">
          <cell r="C106" t="str">
            <v>Hour</v>
          </cell>
        </row>
      </sheetData>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row r="106">
          <cell r="C106" t="str">
            <v>Hour</v>
          </cell>
        </row>
      </sheetData>
      <sheetData sheetId="2111">
        <row r="106">
          <cell r="C106" t="str">
            <v>Hour</v>
          </cell>
        </row>
      </sheetData>
      <sheetData sheetId="2112"/>
      <sheetData sheetId="2113"/>
      <sheetData sheetId="2114"/>
      <sheetData sheetId="2115">
        <row r="106">
          <cell r="C106" t="str">
            <v>Hour</v>
          </cell>
        </row>
      </sheetData>
      <sheetData sheetId="2116"/>
      <sheetData sheetId="2117"/>
      <sheetData sheetId="2118"/>
      <sheetData sheetId="2119"/>
      <sheetData sheetId="2120">
        <row r="106">
          <cell r="C106" t="str">
            <v>Hour</v>
          </cell>
        </row>
      </sheetData>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ow r="106">
          <cell r="C106" t="str">
            <v>Hour</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sheetData sheetId="2388"/>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ow r="106">
          <cell r="C106" t="str">
            <v>Hour</v>
          </cell>
        </row>
      </sheetData>
      <sheetData sheetId="2398">
        <row r="106">
          <cell r="C106" t="str">
            <v>Hour</v>
          </cell>
        </row>
      </sheetData>
      <sheetData sheetId="2399" refreshError="1"/>
      <sheetData sheetId="2400" refreshError="1"/>
      <sheetData sheetId="2401" refreshError="1"/>
      <sheetData sheetId="2402">
        <row r="106">
          <cell r="C106" t="str">
            <v>Hour</v>
          </cell>
        </row>
      </sheetData>
      <sheetData sheetId="2403"/>
      <sheetData sheetId="2404">
        <row r="106">
          <cell r="C106" t="str">
            <v>Hour</v>
          </cell>
        </row>
      </sheetData>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sheetData sheetId="2430"/>
      <sheetData sheetId="2431"/>
      <sheetData sheetId="2432" refreshError="1"/>
      <sheetData sheetId="2433" refreshError="1"/>
      <sheetData sheetId="2434" refreshError="1"/>
      <sheetData sheetId="2435" refreshError="1"/>
      <sheetData sheetId="2436" refreshError="1"/>
      <sheetData sheetId="2437"/>
      <sheetData sheetId="2438" refreshError="1"/>
      <sheetData sheetId="2439" refreshError="1"/>
      <sheetData sheetId="2440" refreshError="1"/>
      <sheetData sheetId="2441" refreshError="1"/>
      <sheetData sheetId="2442" refreshError="1"/>
      <sheetData sheetId="2443" refreshError="1"/>
      <sheetData sheetId="2444"/>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sheetData sheetId="2459"/>
      <sheetData sheetId="2460"/>
      <sheetData sheetId="2461"/>
      <sheetData sheetId="2462"/>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ow r="106">
          <cell r="C106" t="str">
            <v>Hour</v>
          </cell>
        </row>
      </sheetData>
      <sheetData sheetId="2481" refreshError="1"/>
      <sheetData sheetId="2482">
        <row r="106">
          <cell r="C106" t="str">
            <v>Hour</v>
          </cell>
        </row>
      </sheetData>
      <sheetData sheetId="2483">
        <row r="106">
          <cell r="C106" t="str">
            <v>Hour</v>
          </cell>
        </row>
      </sheetData>
      <sheetData sheetId="2484"/>
      <sheetData sheetId="2485">
        <row r="106">
          <cell r="C106" t="str">
            <v>Hour</v>
          </cell>
        </row>
      </sheetData>
      <sheetData sheetId="2486"/>
      <sheetData sheetId="2487"/>
      <sheetData sheetId="2488"/>
      <sheetData sheetId="2489"/>
      <sheetData sheetId="2490"/>
      <sheetData sheetId="2491"/>
      <sheetData sheetId="2492"/>
      <sheetData sheetId="2493"/>
      <sheetData sheetId="2494"/>
      <sheetData sheetId="2495"/>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BC"/>
      <sheetName val="MET.AC-BC"/>
      <sheetName val="AN.AC-WC"/>
      <sheetName val="MET.AC-WC"/>
      <sheetName val="AN base B"/>
      <sheetName val="MET Base B"/>
      <sheetName val="Matons"/>
      <sheetName val="ONSITE"/>
      <sheetName val="ANMPUdll"/>
      <sheetName val="METODE"/>
      <sheetName val="PemecahBatu"/>
      <sheetName val="PlantAspal"/>
      <sheetName val="RUTIN"/>
      <sheetName val="Upah,Bahan,Alat"/>
      <sheetName val="BASIC"/>
      <sheetName val="MOBILI"/>
      <sheetName val="Disubkontr"/>
      <sheetName val="SchePant-bant"/>
      <sheetName val="Sche1b"/>
      <sheetName val="Sche1c"/>
      <sheetName val="MPUPnyd-Siberuk"/>
      <sheetName val="dkhSpPenyandingan-Siberuk"/>
      <sheetName val="SUMPnyd-Siberuk"/>
      <sheetName val="LampPenawaran"/>
      <sheetName val="O&amp;O"/>
      <sheetName val="metpektambah"/>
      <sheetName val="METODE3"/>
      <sheetName val="KEBALT"/>
      <sheetName val="NATURAL"/>
      <sheetName val="FINE BASE"/>
      <sheetName val="FINE ASP"/>
      <sheetName val="COARSE BASE"/>
      <sheetName val="COARSE ASPAL"/>
      <sheetName val="PASIR"/>
      <sheetName val="PROD"/>
      <sheetName val="BT KALI"/>
      <sheetName val="GRAVEL"/>
      <sheetName val="AGREG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
          <cell r="I12">
            <v>6050.0000000000009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4-Basic Price-Upah"/>
      <sheetName val="Sheet3"/>
      <sheetName val=" drainase 4 lajur sekmen I"/>
      <sheetName val="smk3 (2)"/>
      <sheetName val="BOx "/>
      <sheetName val="Slab-Culvert"/>
      <sheetName val="vol.Aspal"/>
      <sheetName val="Sampul "/>
      <sheetName val="Analisa K3"/>
      <sheetName val="Agg A"/>
      <sheetName val="Agg B dan S"/>
      <sheetName val="Agg C"/>
      <sheetName val="Agg S"/>
      <sheetName val="Agg B1"/>
      <sheetName val="Agg Halus &amp; Kasar"/>
      <sheetName val="Agg  CBR 60"/>
      <sheetName val="Informasi"/>
      <sheetName val="4-Analisa Quarry"/>
      <sheetName val="Informasi (2)"/>
      <sheetName val="DISCLAIMER"/>
      <sheetName val="Rekap"/>
      <sheetName val="%"/>
      <sheetName val="MAJOR"/>
      <sheetName val="Lalu Lintas"/>
      <sheetName val="Harga Alat"/>
      <sheetName val="Anl. Alat"/>
      <sheetName val="bow"/>
      <sheetName val="Mobilisasi"/>
      <sheetName val="4-Basic Price"/>
      <sheetName val="Perhitungan Mobilisasi Alat"/>
      <sheetName val="4-Formulir harga bahan"/>
      <sheetName val="Quantity"/>
      <sheetName val="BOQ"/>
      <sheetName val="Rekapitulasi"/>
      <sheetName val="terbilang"/>
      <sheetName val="Perhit. Quantity"/>
      <sheetName val="smk3"/>
      <sheetName val="D1"/>
      <sheetName val="D2"/>
      <sheetName val="D3"/>
      <sheetName val="D4"/>
      <sheetName val="D5"/>
      <sheetName val="D6"/>
      <sheetName val="D7 (4)"/>
      <sheetName val="D7"/>
      <sheetName val="D8"/>
      <sheetName val="D9"/>
      <sheetName val="D10"/>
      <sheetName val="D10 LS-Rutin"/>
      <sheetName val="D 8 (1)"/>
      <sheetName val="D 8 (2)"/>
      <sheetName val="D 8 (3)"/>
      <sheetName val="Jembatan Sementara (2)"/>
      <sheetName val="D10 Kuantitas"/>
      <sheetName val="D10 Analisa HSP"/>
      <sheetName val="Sheet1"/>
      <sheetName val="rutin jl.1"/>
      <sheetName val="rutin Jl.2"/>
      <sheetName val="rutin jl.3"/>
      <sheetName val="Latasir"/>
      <sheetName val="SKH10.1(1)"/>
      <sheetName val="SKH10.1(3)"/>
      <sheetName val="SKH10.1(5)"/>
      <sheetName val="SKH10.1(6)"/>
      <sheetName val="skh10.1(10)"/>
      <sheetName val="SKH10.1(13)"/>
      <sheetName val="SKH10.1(17)"/>
      <sheetName val="slurry seal"/>
    </sheetNames>
    <sheetDataSet>
      <sheetData sheetId="0" refreshError="1"/>
      <sheetData sheetId="1">
        <row r="8">
          <cell r="I8">
            <v>12900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4">
          <cell r="H34">
            <v>10</v>
          </cell>
        </row>
        <row r="62">
          <cell r="H62">
            <v>0.83</v>
          </cell>
        </row>
      </sheetData>
      <sheetData sheetId="18"/>
      <sheetData sheetId="19" refreshError="1"/>
      <sheetData sheetId="20" refreshError="1"/>
      <sheetData sheetId="21">
        <row r="31">
          <cell r="T31">
            <v>4694297000</v>
          </cell>
        </row>
      </sheetData>
      <sheetData sheetId="22" refreshError="1"/>
      <sheetData sheetId="23" refreshError="1"/>
      <sheetData sheetId="24" refreshError="1"/>
      <sheetData sheetId="25">
        <row r="83">
          <cell r="AB83">
            <v>30000</v>
          </cell>
        </row>
      </sheetData>
      <sheetData sheetId="26">
        <row r="52">
          <cell r="I52">
            <v>8910541.0700000003</v>
          </cell>
        </row>
      </sheetData>
      <sheetData sheetId="27" refreshError="1"/>
      <sheetData sheetId="28" refreshError="1"/>
      <sheetData sheetId="29">
        <row r="8">
          <cell r="F8">
            <v>17920</v>
          </cell>
        </row>
      </sheetData>
      <sheetData sheetId="30" refreshError="1"/>
      <sheetData sheetId="31" refreshError="1"/>
      <sheetData sheetId="32" refreshError="1"/>
      <sheetData sheetId="33">
        <row r="48">
          <cell r="G48">
            <v>43895000</v>
          </cell>
        </row>
      </sheetData>
      <sheetData sheetId="34" refreshError="1"/>
      <sheetData sheetId="35" refreshError="1"/>
      <sheetData sheetId="36" refreshError="1"/>
      <sheetData sheetId="37" refreshError="1"/>
      <sheetData sheetId="38" refreshError="1"/>
      <sheetData sheetId="39">
        <row r="57">
          <cell r="K57">
            <v>153016.22999999998</v>
          </cell>
        </row>
      </sheetData>
      <sheetData sheetId="40">
        <row r="56">
          <cell r="K56">
            <v>125721.88</v>
          </cell>
        </row>
      </sheetData>
      <sheetData sheetId="41">
        <row r="56">
          <cell r="K56">
            <v>653992.91</v>
          </cell>
        </row>
      </sheetData>
      <sheetData sheetId="42">
        <row r="55">
          <cell r="K55">
            <v>645972.88</v>
          </cell>
        </row>
      </sheetData>
      <sheetData sheetId="43">
        <row r="55">
          <cell r="K55">
            <v>13803.78</v>
          </cell>
        </row>
      </sheetData>
      <sheetData sheetId="44" refreshError="1"/>
      <sheetData sheetId="45">
        <row r="57">
          <cell r="K57">
            <v>5106698.6399999997</v>
          </cell>
        </row>
      </sheetData>
      <sheetData sheetId="46" refreshError="1"/>
      <sheetData sheetId="47">
        <row r="359">
          <cell r="V359">
            <v>513231.56</v>
          </cell>
        </row>
      </sheetData>
      <sheetData sheetId="48">
        <row r="57">
          <cell r="K57">
            <v>157176.40364799998</v>
          </cell>
        </row>
      </sheetData>
      <sheetData sheetId="49" refreshError="1"/>
      <sheetData sheetId="50" refreshError="1"/>
      <sheetData sheetId="51" refreshError="1"/>
      <sheetData sheetId="52" refreshError="1"/>
      <sheetData sheetId="53">
        <row r="57">
          <cell r="J57">
            <v>74610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RAB"/>
      <sheetName val="ANALISA"/>
      <sheetName val="QUARY"/>
    </sheetNames>
    <sheetDataSet>
      <sheetData sheetId="0"/>
      <sheetData sheetId="1"/>
      <sheetData sheetId="2" refreshError="1">
        <row r="28">
          <cell r="L28">
            <v>90000</v>
          </cell>
        </row>
        <row r="29">
          <cell r="L29">
            <v>283200</v>
          </cell>
        </row>
        <row r="30">
          <cell r="L30">
            <v>128850</v>
          </cell>
        </row>
        <row r="31">
          <cell r="L31">
            <v>103800</v>
          </cell>
        </row>
        <row r="32">
          <cell r="L32">
            <v>55800</v>
          </cell>
        </row>
        <row r="33">
          <cell r="L33">
            <v>40000</v>
          </cell>
        </row>
        <row r="35">
          <cell r="L35">
            <v>12500</v>
          </cell>
        </row>
        <row r="41">
          <cell r="L41">
            <v>72000</v>
          </cell>
        </row>
        <row r="42">
          <cell r="L42">
            <v>25000</v>
          </cell>
        </row>
      </sheetData>
      <sheetData sheetId="3"/>
      <sheetData sheetId="4"/>
      <sheetData sheetId="5"/>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PR NIhil"/>
      <sheetName val="PR RUTIN (NIHIL)"/>
      <sheetName val="PR RUTIN"/>
      <sheetName val="REKAP"/>
      <sheetName val="A. Minor"/>
      <sheetName val="PC,TC,CAP"/>
      <sheetName val="PATOK KM, HM, RAMBU,MARKA"/>
      <sheetName val="Pembabatan"/>
      <sheetName val="rutin selokan tdk diperkeras"/>
      <sheetName val="rutin selokan diperkeras"/>
      <sheetName val="Gorong - 2"/>
      <sheetName val="Perawatan bahu diperkeras"/>
      <sheetName val="Agg B Bahu"/>
      <sheetName val="REKAP (2)"/>
      <sheetName val="Marka"/>
      <sheetName val="NP-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sheetData sheetId="12"/>
      <sheetData sheetId="13"/>
      <sheetData sheetId="14" refreshError="1"/>
      <sheetData sheetId="15"/>
      <sheetData sheetId="16"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s>
    <sheetDataSet>
      <sheetData sheetId="0" refreshError="1">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sheetName val="terbilang "/>
      <sheetName val="MOS"/>
      <sheetName val="Informasi"/>
      <sheetName val="Rekap"/>
      <sheetName val="DKH"/>
      <sheetName val="PE UT"/>
      <sheetName val="Upah+Bahan"/>
      <sheetName val="H.Alat"/>
      <sheetName val="A.Alat"/>
      <sheetName val="Analisa Quarry"/>
      <sheetName val="AGREGAT"/>
      <sheetName val="Div.1"/>
      <sheetName val="A.Div 2"/>
      <sheetName val="R.Div 2 "/>
      <sheetName val="A.Div3"/>
      <sheetName val="R.Div3 "/>
      <sheetName val="A.Div 4"/>
      <sheetName val="R.Div4"/>
      <sheetName val="A.Div5"/>
      <sheetName val="R.Div5"/>
      <sheetName val="A.Div 6"/>
      <sheetName val="R.Div 6"/>
      <sheetName val="A.Div7"/>
      <sheetName val="R.Div7"/>
      <sheetName val="A.Div8"/>
      <sheetName val="R.Div8 "/>
      <sheetName val="A.Div9"/>
      <sheetName val="R.Div9 "/>
      <sheetName val="A.Div10"/>
      <sheetName val="R.Div10 "/>
      <sheetName val="Rutin"/>
      <sheetName val="KONFIRMA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nw"/>
      <sheetName val="Rekap"/>
      <sheetName val="K&amp;H"/>
      <sheetName val="U"/>
      <sheetName val="B"/>
      <sheetName val="Alt"/>
      <sheetName val="Inf"/>
      <sheetName val="Q"/>
      <sheetName val="Peta"/>
      <sheetName val="L2a"/>
      <sheetName val="L2b"/>
      <sheetName val="L2c"/>
      <sheetName val="Anl"/>
      <sheetName val="1"/>
      <sheetName val="2"/>
      <sheetName val="3"/>
      <sheetName val="5"/>
      <sheetName val="6"/>
      <sheetName val="7"/>
      <sheetName val="8"/>
      <sheetName val="10"/>
      <sheetName val="L 7,8,9"/>
      <sheetName val="L11"/>
      <sheetName val="Agg A"/>
      <sheetName val="Agg"/>
    </sheetNames>
    <sheetDataSet>
      <sheetData sheetId="0">
        <row r="1">
          <cell r="B1" t="str">
            <v>BERKALA NASIONAL JEMBATAN SUMUT 4</v>
          </cell>
        </row>
      </sheetData>
      <sheetData sheetId="1"/>
      <sheetData sheetId="2">
        <row r="7">
          <cell r="B7" t="str">
            <v>REKAPITULASI</v>
          </cell>
        </row>
      </sheetData>
      <sheetData sheetId="3">
        <row r="2">
          <cell r="A2" t="str">
            <v>DAFTAR KUANTITAS DAN HARGA</v>
          </cell>
        </row>
      </sheetData>
      <sheetData sheetId="4">
        <row r="1">
          <cell r="A1" t="str">
            <v>LAMPIRAN 11 PENAWARAN</v>
          </cell>
        </row>
      </sheetData>
      <sheetData sheetId="5">
        <row r="3">
          <cell r="A3" t="str">
            <v>DAFTAR HARGA SATUAN DASAR</v>
          </cell>
        </row>
      </sheetData>
      <sheetData sheetId="6">
        <row r="3">
          <cell r="A3" t="str">
            <v>URAIAN ANALISA ALAT</v>
          </cell>
        </row>
      </sheetData>
      <sheetData sheetId="7">
        <row r="1">
          <cell r="A1" t="str">
            <v>INFORMASI  UMUM</v>
          </cell>
        </row>
      </sheetData>
      <sheetData sheetId="8">
        <row r="3">
          <cell r="A3" t="str">
            <v>HARGA &amp; JARAK RATA-RATA</v>
          </cell>
        </row>
      </sheetData>
      <sheetData sheetId="9"/>
      <sheetData sheetId="10">
        <row r="2">
          <cell r="AG2">
            <v>7349150.9542000005</v>
          </cell>
        </row>
      </sheetData>
      <sheetData sheetId="11"/>
      <sheetData sheetId="12"/>
      <sheetData sheetId="13">
        <row r="65">
          <cell r="A65" t="str">
            <v>LAMPIRAN  4  PENAWARAN</v>
          </cell>
        </row>
      </sheetData>
      <sheetData sheetId="14">
        <row r="31">
          <cell r="F31" t="str">
            <v>Unit</v>
          </cell>
        </row>
      </sheetData>
      <sheetData sheetId="15">
        <row r="1">
          <cell r="A1" t="str">
            <v>ITEM PEMBAYARAN NO.</v>
          </cell>
        </row>
        <row r="721">
          <cell r="A721" t="str">
            <v>ITEM PEMBAYARAN NO.</v>
          </cell>
          <cell r="D721" t="str">
            <v>:  2.3 (4)</v>
          </cell>
          <cell r="J721" t="str">
            <v>Analisa EI-234</v>
          </cell>
          <cell r="T721" t="str">
            <v>Analisa EI-234</v>
          </cell>
        </row>
        <row r="722">
          <cell r="A722" t="str">
            <v>JENIS PEKERJAAN</v>
          </cell>
          <cell r="D722" t="str">
            <v>:  RCP Culvert Ø 100 - 130 CM</v>
          </cell>
        </row>
        <row r="723">
          <cell r="A723" t="str">
            <v>SATUAN PEMBAYARAN</v>
          </cell>
          <cell r="D723" t="str">
            <v>:  M1</v>
          </cell>
          <cell r="J723" t="str">
            <v xml:space="preserve">         URAIAN ANALISA HARGA SATUAN</v>
          </cell>
          <cell r="L723" t="str">
            <v>FORMULIR STANDAR UNTUK</v>
          </cell>
        </row>
        <row r="724">
          <cell r="L724" t="str">
            <v>PEREKAMAN ANALISA MASING-MASING HARGA SATUAN</v>
          </cell>
        </row>
        <row r="725">
          <cell r="L725" t="str">
            <v/>
          </cell>
        </row>
        <row r="726">
          <cell r="A726" t="str">
            <v>No.</v>
          </cell>
          <cell r="C726" t="str">
            <v>U R A I A N</v>
          </cell>
          <cell r="G726" t="str">
            <v>KODE</v>
          </cell>
          <cell r="H726" t="str">
            <v>KOEF.</v>
          </cell>
          <cell r="I726" t="str">
            <v>SATUAN</v>
          </cell>
          <cell r="J726" t="str">
            <v>KETERANGAN</v>
          </cell>
        </row>
        <row r="728">
          <cell r="L728" t="str">
            <v>KEGIATAN</v>
          </cell>
          <cell r="O728" t="e">
            <v>#REF!</v>
          </cell>
        </row>
        <row r="729">
          <cell r="A729" t="str">
            <v>I.</v>
          </cell>
          <cell r="C729" t="str">
            <v>ASUMSI</v>
          </cell>
          <cell r="L729" t="str">
            <v>No. PAKET KONTRAK</v>
          </cell>
          <cell r="O729" t="e">
            <v>#REF!</v>
          </cell>
        </row>
        <row r="730">
          <cell r="A730">
            <v>1</v>
          </cell>
          <cell r="C730" t="str">
            <v>Pekerjaan dilakukan secara mekanik/manual</v>
          </cell>
          <cell r="L730" t="str">
            <v>NAMA PAKET</v>
          </cell>
          <cell r="O730" t="e">
            <v>#REF!</v>
          </cell>
        </row>
        <row r="731">
          <cell r="A731">
            <v>2</v>
          </cell>
          <cell r="C731" t="str">
            <v>Lokasi pekerjaan : sepanjang jalan</v>
          </cell>
          <cell r="L731" t="str">
            <v>PROP / KAB / KODYA</v>
          </cell>
          <cell r="O731" t="e">
            <v>#REF!</v>
          </cell>
        </row>
        <row r="732">
          <cell r="A732">
            <v>3</v>
          </cell>
          <cell r="C732" t="str">
            <v>Diameter bagian dalam gorong-gorong</v>
          </cell>
          <cell r="G732" t="str">
            <v>d</v>
          </cell>
          <cell r="H732">
            <v>1.3</v>
          </cell>
          <cell r="I732" t="str">
            <v>m</v>
          </cell>
          <cell r="L732" t="str">
            <v>ITEM PEMBAYARAN NO.</v>
          </cell>
          <cell r="O732" t="str">
            <v>:  2.3 (4)</v>
          </cell>
          <cell r="R732" t="str">
            <v>PERKIRAAN VOL. PEK.</v>
          </cell>
          <cell r="T732" t="str">
            <v>:</v>
          </cell>
        </row>
        <row r="733">
          <cell r="A733">
            <v>4</v>
          </cell>
          <cell r="C733" t="str">
            <v>Jarak rata-rata Base Camp ke lokasi pekerjaan</v>
          </cell>
          <cell r="G733" t="str">
            <v>L</v>
          </cell>
          <cell r="H733">
            <v>72.5</v>
          </cell>
          <cell r="I733" t="str">
            <v>Km</v>
          </cell>
          <cell r="L733" t="str">
            <v>JENIS PEKERJAAN</v>
          </cell>
          <cell r="O733" t="str">
            <v>:  RCP Culvert Ø 100 - 130 CM</v>
          </cell>
          <cell r="R733" t="str">
            <v>TOTAL HARGA (Rp.)</v>
          </cell>
          <cell r="T733" t="str">
            <v>:</v>
          </cell>
        </row>
        <row r="734">
          <cell r="A734">
            <v>5</v>
          </cell>
          <cell r="C734" t="str">
            <v>Jam kerja efektif per-hari</v>
          </cell>
          <cell r="G734" t="str">
            <v>Tk</v>
          </cell>
          <cell r="H734">
            <v>7</v>
          </cell>
          <cell r="I734" t="str">
            <v>Jam</v>
          </cell>
          <cell r="L734" t="str">
            <v>SATUAN PEMBAYARAN</v>
          </cell>
          <cell r="O734" t="str">
            <v>:  M1</v>
          </cell>
          <cell r="R734" t="str">
            <v>% THD. BIAYA KEGIATAN</v>
          </cell>
          <cell r="T734" t="str">
            <v>:</v>
          </cell>
        </row>
        <row r="735">
          <cell r="A735">
            <v>6</v>
          </cell>
          <cell r="C735" t="str">
            <v>Tebal gorong-gorong</v>
          </cell>
          <cell r="G735" t="str">
            <v>tg</v>
          </cell>
          <cell r="H735">
            <v>10</v>
          </cell>
          <cell r="I735" t="str">
            <v>Cm</v>
          </cell>
        </row>
        <row r="737">
          <cell r="A737" t="str">
            <v>II.</v>
          </cell>
          <cell r="C737" t="str">
            <v>URUTAN KERJA</v>
          </cell>
          <cell r="Q737" t="str">
            <v>PERKIRAAN</v>
          </cell>
          <cell r="R737" t="str">
            <v>HARGA</v>
          </cell>
          <cell r="S737" t="str">
            <v>JUMLAH</v>
          </cell>
        </row>
        <row r="738">
          <cell r="A738">
            <v>1</v>
          </cell>
          <cell r="C738" t="str">
            <v>Gorong-gorong dicetak di Base Camp</v>
          </cell>
          <cell r="L738" t="str">
            <v>NO.</v>
          </cell>
          <cell r="N738" t="str">
            <v>KOMPONEN</v>
          </cell>
          <cell r="P738" t="str">
            <v>SATUAN</v>
          </cell>
          <cell r="Q738" t="str">
            <v>KUANTITAS</v>
          </cell>
          <cell r="R738" t="str">
            <v>SATUAN</v>
          </cell>
          <cell r="S738" t="str">
            <v>HARGA</v>
          </cell>
        </row>
        <row r="739">
          <cell r="A739">
            <v>2</v>
          </cell>
          <cell r="C739" t="str">
            <v>Dump Truck mengangkut gorong-gorong jadi</v>
          </cell>
          <cell r="R739" t="str">
            <v>(Rp.)</v>
          </cell>
          <cell r="S739" t="str">
            <v>(Rp.)</v>
          </cell>
        </row>
        <row r="740">
          <cell r="C740" t="str">
            <v>ke lapangan</v>
          </cell>
        </row>
        <row r="741">
          <cell r="A741">
            <v>3</v>
          </cell>
          <cell r="C741" t="str">
            <v>Dasar gorong-gorong digali lalu dipadatkan dengan</v>
          </cell>
        </row>
        <row r="742">
          <cell r="C742" t="str">
            <v>Tamper</v>
          </cell>
          <cell r="L742" t="str">
            <v>A.</v>
          </cell>
          <cell r="N742" t="str">
            <v>TENAGA</v>
          </cell>
        </row>
        <row r="743">
          <cell r="A743">
            <v>4</v>
          </cell>
          <cell r="C743" t="str">
            <v>Tebal lapis porus pada dasar gorong-gorong</v>
          </cell>
          <cell r="G743" t="str">
            <v>tp</v>
          </cell>
          <cell r="H743">
            <v>0.15</v>
          </cell>
          <cell r="I743" t="str">
            <v>M</v>
          </cell>
          <cell r="J743" t="str">
            <v xml:space="preserve"> Min 10% dia.</v>
          </cell>
        </row>
        <row r="744">
          <cell r="A744">
            <v>5</v>
          </cell>
          <cell r="C744" t="str">
            <v>Material pilihan untuk penimbunan kembali</v>
          </cell>
          <cell r="J744" t="str">
            <v xml:space="preserve"> atau 5cm.</v>
          </cell>
          <cell r="L744" t="str">
            <v>1.</v>
          </cell>
          <cell r="N744" t="str">
            <v>Pekerja</v>
          </cell>
          <cell r="O744" t="str">
            <v>(L01)</v>
          </cell>
          <cell r="P744" t="str">
            <v>Jam</v>
          </cell>
          <cell r="Q744">
            <v>10.5</v>
          </cell>
          <cell r="R744">
            <v>6500</v>
          </cell>
          <cell r="U744">
            <v>68250</v>
          </cell>
        </row>
        <row r="745">
          <cell r="A745">
            <v>6</v>
          </cell>
          <cell r="C745" t="str">
            <v>Sekelompok pekerja akan melaksanakan pekerjaan</v>
          </cell>
          <cell r="L745" t="str">
            <v>2.</v>
          </cell>
          <cell r="N745" t="str">
            <v>Tukang</v>
          </cell>
          <cell r="O745" t="str">
            <v>(L02)</v>
          </cell>
          <cell r="P745" t="str">
            <v>Jam</v>
          </cell>
          <cell r="Q745">
            <v>1.1666666666666667</v>
          </cell>
          <cell r="R745">
            <v>9285.7142857142862</v>
          </cell>
          <cell r="U745">
            <v>10833.333333333334</v>
          </cell>
        </row>
        <row r="746">
          <cell r="C746" t="str">
            <v>dengan cara manual dengan menggunakan alat bantu</v>
          </cell>
          <cell r="L746" t="str">
            <v>3.</v>
          </cell>
          <cell r="N746" t="str">
            <v>Mandor</v>
          </cell>
          <cell r="O746" t="str">
            <v>(L03)</v>
          </cell>
          <cell r="P746" t="str">
            <v>Jam</v>
          </cell>
          <cell r="Q746">
            <v>1.1666666666666667</v>
          </cell>
          <cell r="R746">
            <v>8357.1428571428569</v>
          </cell>
          <cell r="U746">
            <v>9750</v>
          </cell>
        </row>
        <row r="748">
          <cell r="Q748" t="str">
            <v xml:space="preserve">JUMLAH HARGA TENAGA   </v>
          </cell>
          <cell r="U748">
            <v>88833.333333333328</v>
          </cell>
        </row>
        <row r="749">
          <cell r="A749" t="str">
            <v>III.</v>
          </cell>
          <cell r="C749" t="str">
            <v>PEMAKAIAN BAHAN, ALAT DAN TENAGA</v>
          </cell>
        </row>
        <row r="750">
          <cell r="A750" t="str">
            <v xml:space="preserve">   1.</v>
          </cell>
          <cell r="C750" t="str">
            <v>BAHAN</v>
          </cell>
          <cell r="L750" t="str">
            <v>B.</v>
          </cell>
          <cell r="N750" t="str">
            <v>BAHAN</v>
          </cell>
        </row>
        <row r="751">
          <cell r="C751" t="str">
            <v>Untuk mendapatkan 1 M' gorong-gorong diperlukan</v>
          </cell>
        </row>
        <row r="752">
          <cell r="C752" t="str">
            <v>- Beton K-300</v>
          </cell>
          <cell r="G752" t="str">
            <v>(EI-714)</v>
          </cell>
          <cell r="H752">
            <v>0.43982297150257099</v>
          </cell>
          <cell r="I752" t="str">
            <v>M3</v>
          </cell>
          <cell r="L752" t="str">
            <v>1.</v>
          </cell>
          <cell r="N752" t="str">
            <v>Beton K-300</v>
          </cell>
          <cell r="O752" t="str">
            <v>(EI-714)</v>
          </cell>
          <cell r="P752" t="str">
            <v>M3</v>
          </cell>
          <cell r="Q752">
            <v>0.43982297150257099</v>
          </cell>
          <cell r="R752">
            <v>1348916.384118712</v>
          </cell>
          <cell r="U752">
            <v>593284.41237159539</v>
          </cell>
        </row>
        <row r="753">
          <cell r="C753" t="str">
            <v>- Baja Tulangan (asumsi 100kg/m3)</v>
          </cell>
          <cell r="G753" t="str">
            <v>(M39)</v>
          </cell>
          <cell r="H753">
            <v>48.38052686528281</v>
          </cell>
          <cell r="I753" t="str">
            <v>Kg</v>
          </cell>
          <cell r="L753" t="str">
            <v>2.</v>
          </cell>
          <cell r="N753" t="str">
            <v>Baja Tulangan</v>
          </cell>
          <cell r="O753" t="str">
            <v>(M39)</v>
          </cell>
          <cell r="P753" t="str">
            <v>Kg</v>
          </cell>
          <cell r="Q753">
            <v>48.38052686528281</v>
          </cell>
          <cell r="R753" t="e">
            <v>#REF!</v>
          </cell>
          <cell r="U753" t="e">
            <v>#REF!</v>
          </cell>
        </row>
        <row r="754">
          <cell r="C754" t="str">
            <v>- Pasir</v>
          </cell>
          <cell r="D754" t="str">
            <v>= ((2*tg/100+d+0.5)*(0.5+2*tg/100+d+0.5)</v>
          </cell>
          <cell r="G754" t="str">
            <v>(EI-322)</v>
          </cell>
          <cell r="H754">
            <v>2.1127500000000006</v>
          </cell>
          <cell r="I754" t="str">
            <v>M3</v>
          </cell>
          <cell r="J754" t="str">
            <v xml:space="preserve"> = Vp</v>
          </cell>
          <cell r="L754" t="str">
            <v>3.</v>
          </cell>
          <cell r="N754" t="str">
            <v>Pasir</v>
          </cell>
          <cell r="O754" t="str">
            <v>(M01)</v>
          </cell>
          <cell r="P754" t="str">
            <v>M3</v>
          </cell>
          <cell r="Q754">
            <v>2.1127500000000006</v>
          </cell>
          <cell r="R754">
            <v>148800</v>
          </cell>
          <cell r="U754">
            <v>314377.20000000007</v>
          </cell>
        </row>
        <row r="755">
          <cell r="D755" t="str">
            <v xml:space="preserve">   -(22/7*(0.5*(2*tg/100+d))^2)*1)*1.05</v>
          </cell>
        </row>
        <row r="757">
          <cell r="A757" t="str">
            <v xml:space="preserve">   2.</v>
          </cell>
          <cell r="C757" t="str">
            <v>ALAT</v>
          </cell>
        </row>
        <row r="758">
          <cell r="A758" t="str">
            <v>2.a.</v>
          </cell>
          <cell r="C758" t="str">
            <v>TAMPER</v>
          </cell>
          <cell r="G758" t="str">
            <v>(E25)</v>
          </cell>
          <cell r="Q758" t="str">
            <v xml:space="preserve">JUMLAH HARGA BAHAN   </v>
          </cell>
          <cell r="U758" t="e">
            <v>#REF!</v>
          </cell>
        </row>
        <row r="759">
          <cell r="C759" t="str">
            <v>Kecepatan</v>
          </cell>
          <cell r="G759" t="str">
            <v>V</v>
          </cell>
          <cell r="H759">
            <v>0.5</v>
          </cell>
          <cell r="I759" t="str">
            <v>Km / Jam</v>
          </cell>
        </row>
        <row r="760">
          <cell r="C760" t="str">
            <v>Efisiensi alat</v>
          </cell>
          <cell r="G760" t="str">
            <v>Fa</v>
          </cell>
          <cell r="H760">
            <v>0.83</v>
          </cell>
          <cell r="I760" t="str">
            <v>-</v>
          </cell>
          <cell r="L760" t="str">
            <v>C.</v>
          </cell>
          <cell r="N760" t="str">
            <v>PERALATAN</v>
          </cell>
        </row>
        <row r="761">
          <cell r="C761" t="str">
            <v>Lebar pemadatan</v>
          </cell>
          <cell r="G761" t="str">
            <v>Lb</v>
          </cell>
          <cell r="H761">
            <v>0.4</v>
          </cell>
          <cell r="I761" t="str">
            <v>M</v>
          </cell>
        </row>
        <row r="762">
          <cell r="C762" t="str">
            <v>Banyak lintasan</v>
          </cell>
          <cell r="G762" t="str">
            <v>n</v>
          </cell>
          <cell r="H762">
            <v>10</v>
          </cell>
          <cell r="I762" t="str">
            <v>lintasan</v>
          </cell>
          <cell r="L762" t="str">
            <v>1.</v>
          </cell>
          <cell r="N762" t="str">
            <v>Tamper</v>
          </cell>
          <cell r="O762" t="str">
            <v>(E25)</v>
          </cell>
          <cell r="P762" t="str">
            <v>Jam</v>
          </cell>
          <cell r="Q762">
            <v>0.63637048192771095</v>
          </cell>
          <cell r="R762">
            <v>25109.648266095435</v>
          </cell>
          <cell r="U762">
            <v>15979.038968130464</v>
          </cell>
        </row>
        <row r="763">
          <cell r="C763" t="str">
            <v>Tebal lapis hamparan</v>
          </cell>
          <cell r="G763" t="str">
            <v>tp</v>
          </cell>
          <cell r="H763">
            <v>0.2</v>
          </cell>
          <cell r="I763" t="str">
            <v>M</v>
          </cell>
          <cell r="L763" t="str">
            <v>2.</v>
          </cell>
          <cell r="N763" t="str">
            <v>Dump Truck</v>
          </cell>
          <cell r="O763" t="str">
            <v>(E08)</v>
          </cell>
          <cell r="P763" t="str">
            <v>Jam</v>
          </cell>
          <cell r="Q763">
            <v>1.1608935742971889</v>
          </cell>
          <cell r="R763">
            <v>153084.03517361594</v>
          </cell>
          <cell r="U763">
            <v>177714.27276053559</v>
          </cell>
        </row>
        <row r="764">
          <cell r="L764" t="str">
            <v>3.</v>
          </cell>
          <cell r="N764" t="str">
            <v>Alat  Bantu</v>
          </cell>
          <cell r="P764" t="str">
            <v>Ls</v>
          </cell>
          <cell r="Q764">
            <v>1</v>
          </cell>
          <cell r="R764">
            <v>250</v>
          </cell>
          <cell r="U764">
            <v>250</v>
          </cell>
        </row>
        <row r="766">
          <cell r="C766" t="str">
            <v>Kap. Prod. / Jam   =</v>
          </cell>
          <cell r="D766" t="str">
            <v>v x 1000 x Fa x Lb x 60</v>
          </cell>
          <cell r="G766" t="str">
            <v>Q1</v>
          </cell>
          <cell r="H766">
            <v>3.3200000000000003</v>
          </cell>
          <cell r="I766" t="str">
            <v xml:space="preserve">M3 / Jam </v>
          </cell>
        </row>
        <row r="767">
          <cell r="D767" t="str">
            <v xml:space="preserve">    n x tp</v>
          </cell>
        </row>
        <row r="769">
          <cell r="C769" t="str">
            <v>Koefisien Alat / m'</v>
          </cell>
          <cell r="D769" t="str">
            <v xml:space="preserve"> =  1  :  Q1 x Vp</v>
          </cell>
          <cell r="G769" t="str">
            <v>(E25)</v>
          </cell>
          <cell r="H769">
            <v>0.63637048192771095</v>
          </cell>
          <cell r="I769" t="str">
            <v>jam</v>
          </cell>
        </row>
        <row r="770">
          <cell r="Q770" t="str">
            <v xml:space="preserve">JUMLAH HARGA PERALATAN   </v>
          </cell>
          <cell r="U770">
            <v>193943.31172866604</v>
          </cell>
        </row>
        <row r="771">
          <cell r="A771" t="str">
            <v>2.b.</v>
          </cell>
          <cell r="C771" t="str">
            <v>DUMP TRUCK</v>
          </cell>
          <cell r="G771" t="str">
            <v>(E08)</v>
          </cell>
        </row>
        <row r="772">
          <cell r="C772" t="str">
            <v>Kapasitas bak sekali muat</v>
          </cell>
          <cell r="G772" t="str">
            <v>V</v>
          </cell>
          <cell r="H772">
            <v>4</v>
          </cell>
          <cell r="I772" t="str">
            <v>Buah/M'</v>
          </cell>
          <cell r="L772" t="str">
            <v>D.</v>
          </cell>
          <cell r="N772" t="str">
            <v>JUMLAH HARGA TENAGA, BAHAN DAN PERALATAN  ( A + B + C )</v>
          </cell>
          <cell r="U772" t="e">
            <v>#REF!</v>
          </cell>
        </row>
        <row r="773">
          <cell r="C773" t="str">
            <v>Faktor efisiensi alat</v>
          </cell>
          <cell r="G773" t="str">
            <v>Fa</v>
          </cell>
          <cell r="H773">
            <v>0.83</v>
          </cell>
          <cell r="L773" t="str">
            <v>E.</v>
          </cell>
          <cell r="N773" t="str">
            <v>OVERHEAD &amp; PROFIT</v>
          </cell>
          <cell r="P773">
            <v>10</v>
          </cell>
          <cell r="Q773" t="str">
            <v>%  x  D</v>
          </cell>
          <cell r="U773" t="e">
            <v>#REF!</v>
          </cell>
        </row>
        <row r="774">
          <cell r="C774" t="str">
            <v>Kecepatanrata-rata bermuatan</v>
          </cell>
          <cell r="G774" t="str">
            <v>v1</v>
          </cell>
          <cell r="H774">
            <v>40</v>
          </cell>
          <cell r="L774" t="str">
            <v>F.</v>
          </cell>
          <cell r="N774" t="str">
            <v>HARGA SATUAN PEKERJAAN  ( D + E )</v>
          </cell>
          <cell r="U774" t="e">
            <v>#REF!</v>
          </cell>
        </row>
        <row r="775">
          <cell r="C775" t="str">
            <v>Kecepatan rata-rata kosong</v>
          </cell>
          <cell r="G775" t="str">
            <v>v2</v>
          </cell>
          <cell r="H775">
            <v>60</v>
          </cell>
          <cell r="L775" t="str">
            <v>Note: 1</v>
          </cell>
          <cell r="N775" t="str">
            <v>SATUAN dapat berdasarkan atas jam operasi untuk Tenaga Kerja dan Peralatan, volume dan/atau ukuran berat untuk bahan-bahan.</v>
          </cell>
        </row>
        <row r="776">
          <cell r="C776" t="str">
            <v>Waktu siklus    :</v>
          </cell>
          <cell r="G776" t="str">
            <v>Ts</v>
          </cell>
        </row>
        <row r="777">
          <cell r="C777" t="str">
            <v>- Waktu  tempuh in  si  = (L : v1 ) x 60</v>
          </cell>
          <cell r="G777" t="str">
            <v>T1</v>
          </cell>
          <cell r="H777">
            <v>108.75</v>
          </cell>
          <cell r="I777" t="str">
            <v>menit</v>
          </cell>
          <cell r="L777">
            <v>2</v>
          </cell>
          <cell r="N777" t="str">
            <v>Kuantitas satuan adalah kuantitas setiap komponen untuk menyelesaikan satu satuan pekerjaan dari nomor mata pembayaran.</v>
          </cell>
        </row>
        <row r="778">
          <cell r="C778" t="str">
            <v>-  Waktutempuh kosong  = (L : v2)  x  60</v>
          </cell>
          <cell r="G778" t="str">
            <v>T2</v>
          </cell>
          <cell r="H778">
            <v>72.5</v>
          </cell>
          <cell r="I778" t="str">
            <v>menit</v>
          </cell>
        </row>
        <row r="779">
          <cell r="C779" t="str">
            <v>-  Lain-lain</v>
          </cell>
          <cell r="G779" t="str">
            <v>T3</v>
          </cell>
          <cell r="H779">
            <v>50</v>
          </cell>
          <cell r="I779" t="str">
            <v>menit</v>
          </cell>
          <cell r="L779">
            <v>3</v>
          </cell>
          <cell r="N779" t="str">
            <v>Biaya satuan untuk peralatan sudah termasuk bahan bakar, bahan habis dipakai dan operator.</v>
          </cell>
        </row>
        <row r="780">
          <cell r="G780" t="str">
            <v>Ts</v>
          </cell>
          <cell r="H780">
            <v>231.25</v>
          </cell>
          <cell r="I780" t="str">
            <v>menit</v>
          </cell>
          <cell r="L780">
            <v>4</v>
          </cell>
          <cell r="N780" t="str">
            <v>Biaya satuan sudah termasuk pengeluaran untuk seluruh pajak yang berkaitan (tetapi tidak termasuk PPN yang dibayar dari kontrak) dan biaya-biaya lainnya.</v>
          </cell>
        </row>
        <row r="781">
          <cell r="J781" t="str">
            <v>Berlanjut ke halaman berikut</v>
          </cell>
        </row>
        <row r="782">
          <cell r="A782" t="str">
            <v>ITEM PEMBAYARAN NO.</v>
          </cell>
          <cell r="D782" t="str">
            <v>:  2.3 (4)</v>
          </cell>
          <cell r="J782" t="str">
            <v>Analisa EI-234</v>
          </cell>
        </row>
        <row r="783">
          <cell r="A783" t="str">
            <v>JENIS PEKERJAAN</v>
          </cell>
          <cell r="D783" t="str">
            <v>:  RCP Culvert Ø 100 - 130 CM</v>
          </cell>
        </row>
        <row r="784">
          <cell r="A784" t="str">
            <v>SATUAN PEMBAYARAN</v>
          </cell>
          <cell r="D784" t="str">
            <v>:  M1</v>
          </cell>
          <cell r="J784" t="str">
            <v xml:space="preserve">         URAIAN ANALISA HARGA SATUAN</v>
          </cell>
        </row>
        <row r="785">
          <cell r="J785" t="str">
            <v>Lanjutan</v>
          </cell>
        </row>
        <row r="787">
          <cell r="A787" t="str">
            <v>No.</v>
          </cell>
          <cell r="C787" t="str">
            <v>U R A I A N</v>
          </cell>
          <cell r="G787" t="str">
            <v>KODE</v>
          </cell>
          <cell r="H787" t="str">
            <v>KOEF.</v>
          </cell>
          <cell r="I787" t="str">
            <v>SATUAN</v>
          </cell>
          <cell r="J787" t="str">
            <v>KETERANGAN</v>
          </cell>
        </row>
        <row r="790">
          <cell r="C790" t="str">
            <v>Kapasitas Produksi / Jam   =</v>
          </cell>
          <cell r="E790" t="str">
            <v>V x Fa x 60</v>
          </cell>
          <cell r="G790" t="str">
            <v>Q2</v>
          </cell>
          <cell r="H790">
            <v>0.86140540540540533</v>
          </cell>
          <cell r="I790" t="str">
            <v xml:space="preserve">M' / Jam </v>
          </cell>
        </row>
        <row r="791">
          <cell r="E791" t="str">
            <v xml:space="preserve">    Ts</v>
          </cell>
        </row>
        <row r="793">
          <cell r="C793" t="str">
            <v>Koefisien Alat / m'</v>
          </cell>
          <cell r="D793" t="str">
            <v xml:space="preserve"> =  1  :  Q2</v>
          </cell>
          <cell r="G793" t="str">
            <v>(E08)</v>
          </cell>
          <cell r="H793">
            <v>1.1608935742971889</v>
          </cell>
          <cell r="I793" t="str">
            <v>jam</v>
          </cell>
        </row>
        <row r="796">
          <cell r="A796" t="str">
            <v>2.c.</v>
          </cell>
          <cell r="C796" t="str">
            <v>ALAT  BANTU</v>
          </cell>
        </row>
        <row r="797">
          <cell r="C797" t="str">
            <v>Diperlukan alat-alat bantu kecil</v>
          </cell>
          <cell r="J797" t="str">
            <v>Lump Sump</v>
          </cell>
        </row>
        <row r="798">
          <cell r="C798" t="str">
            <v>- Sekop    =         3   buah</v>
          </cell>
        </row>
        <row r="799">
          <cell r="C799" t="str">
            <v>- Alat-alat kecil lain</v>
          </cell>
        </row>
        <row r="802">
          <cell r="A802" t="str">
            <v xml:space="preserve">   3.</v>
          </cell>
          <cell r="C802" t="str">
            <v>TENAGA</v>
          </cell>
        </row>
        <row r="803">
          <cell r="C803" t="str">
            <v>Produksi Gorong-gorong / hari</v>
          </cell>
          <cell r="G803" t="str">
            <v>Qt</v>
          </cell>
          <cell r="H803">
            <v>6</v>
          </cell>
          <cell r="I803" t="str">
            <v>M'</v>
          </cell>
        </row>
        <row r="804">
          <cell r="C804" t="str">
            <v>Kebutuhan tenaga :</v>
          </cell>
        </row>
        <row r="805">
          <cell r="D805" t="str">
            <v>- Pekerja</v>
          </cell>
          <cell r="G805" t="str">
            <v>P</v>
          </cell>
          <cell r="H805">
            <v>9</v>
          </cell>
          <cell r="I805" t="str">
            <v>orang</v>
          </cell>
        </row>
        <row r="806">
          <cell r="D806" t="str">
            <v>- Tukang</v>
          </cell>
          <cell r="G806" t="str">
            <v>T</v>
          </cell>
          <cell r="H806">
            <v>1</v>
          </cell>
          <cell r="I806" t="str">
            <v>orang</v>
          </cell>
        </row>
        <row r="807">
          <cell r="D807" t="str">
            <v>- Mandor</v>
          </cell>
          <cell r="G807" t="str">
            <v>M</v>
          </cell>
          <cell r="H807">
            <v>1</v>
          </cell>
          <cell r="I807" t="str">
            <v>orang</v>
          </cell>
        </row>
        <row r="809">
          <cell r="C809" t="str">
            <v>Koefisien tenaga / M'   :</v>
          </cell>
        </row>
        <row r="810">
          <cell r="D810" t="str">
            <v>- Pekerja</v>
          </cell>
          <cell r="E810" t="str">
            <v>= (Tk x P) : Qt</v>
          </cell>
          <cell r="G810" t="str">
            <v>(L01)</v>
          </cell>
          <cell r="H810">
            <v>10.5</v>
          </cell>
          <cell r="I810" t="str">
            <v>jam</v>
          </cell>
        </row>
        <row r="811">
          <cell r="D811" t="str">
            <v>- Tukang</v>
          </cell>
          <cell r="E811" t="str">
            <v>= (Tk x T) : Qt</v>
          </cell>
          <cell r="G811" t="str">
            <v>(L02)</v>
          </cell>
          <cell r="H811">
            <v>1.1666666666666667</v>
          </cell>
          <cell r="I811" t="str">
            <v>jam</v>
          </cell>
        </row>
        <row r="812">
          <cell r="D812" t="str">
            <v>- Mandor</v>
          </cell>
          <cell r="E812" t="str">
            <v>= (Tk x M) : Qt</v>
          </cell>
          <cell r="G812" t="str">
            <v>(L03)</v>
          </cell>
          <cell r="H812">
            <v>1.1666666666666667</v>
          </cell>
          <cell r="I812" t="str">
            <v>jam</v>
          </cell>
        </row>
        <row r="814">
          <cell r="A814" t="str">
            <v>4.</v>
          </cell>
          <cell r="C814" t="str">
            <v>HARGA DASAR SATUAN UPAH, BAHAN DAN ALAT</v>
          </cell>
        </row>
        <row r="815">
          <cell r="C815" t="str">
            <v>Lihat lampiran.</v>
          </cell>
        </row>
        <row r="818">
          <cell r="A818" t="str">
            <v>5.</v>
          </cell>
          <cell r="C818" t="str">
            <v>ANALISA HARGA SATUAN PEKERJAAN</v>
          </cell>
        </row>
        <row r="819">
          <cell r="C819" t="str">
            <v>Lihat perhitungan dalam FORMULIR STANDAR UNTUK</v>
          </cell>
        </row>
        <row r="820">
          <cell r="C820" t="str">
            <v>PEREKEMAN ANALISA MASING-MASING HARGA</v>
          </cell>
        </row>
        <row r="821">
          <cell r="C821" t="str">
            <v>SATUAN.</v>
          </cell>
        </row>
        <row r="822">
          <cell r="C822" t="str">
            <v>Didapat Harga Satuan Pekerjaan :</v>
          </cell>
        </row>
        <row r="824">
          <cell r="C824" t="str">
            <v xml:space="preserve">Rp.  </v>
          </cell>
          <cell r="D824" t="e">
            <v>#REF!</v>
          </cell>
          <cell r="E824" t="str">
            <v xml:space="preserve"> / M'</v>
          </cell>
        </row>
        <row r="827">
          <cell r="A827" t="str">
            <v>6.</v>
          </cell>
          <cell r="C827" t="str">
            <v>WAKTU PELAKSANAAN YANG DIPERLUKAN</v>
          </cell>
        </row>
        <row r="828">
          <cell r="C828" t="str">
            <v>Masa Pelaksanaan :</v>
          </cell>
          <cell r="D828">
            <v>0</v>
          </cell>
          <cell r="E828" t="str">
            <v>bulan</v>
          </cell>
        </row>
        <row r="830">
          <cell r="A830" t="str">
            <v>7.</v>
          </cell>
          <cell r="C830" t="str">
            <v>VOLUME PEKERJAAN YANG DIPERLUKAN</v>
          </cell>
        </row>
        <row r="831">
          <cell r="C831" t="str">
            <v>Volume pekerjaan  :</v>
          </cell>
          <cell r="D831">
            <v>0</v>
          </cell>
          <cell r="E831" t="str">
            <v>M'</v>
          </cell>
        </row>
      </sheetData>
      <sheetData sheetId="16">
        <row r="1">
          <cell r="A1" t="str">
            <v>ITEM PEMBAYARAN NO.</v>
          </cell>
        </row>
      </sheetData>
      <sheetData sheetId="17"/>
      <sheetData sheetId="18"/>
      <sheetData sheetId="19">
        <row r="15">
          <cell r="A15" t="str">
            <v>No.</v>
          </cell>
        </row>
      </sheetData>
      <sheetData sheetId="20"/>
      <sheetData sheetId="21"/>
      <sheetData sheetId="22"/>
      <sheetData sheetId="23"/>
      <sheetData sheetId="24"/>
      <sheetData sheetId="25">
        <row r="1">
          <cell r="A1" t="str">
            <v>ITEM PEMBAYARAN</v>
          </cell>
        </row>
      </sheetData>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3_DIV3"/>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128">
          <cell r="C2128" t="str">
            <v>Kapasitas lebar galian</v>
          </cell>
          <cell r="G2128" t="str">
            <v>b</v>
          </cell>
          <cell r="H2128">
            <v>1000</v>
          </cell>
          <cell r="I2128" t="str">
            <v>m</v>
          </cell>
        </row>
        <row r="2129">
          <cell r="C2129" t="str">
            <v>tebal galian</v>
          </cell>
          <cell r="G2129" t="str">
            <v>t</v>
          </cell>
          <cell r="H2129">
            <v>0.15</v>
          </cell>
          <cell r="I2129" t="str">
            <v>m</v>
          </cell>
        </row>
        <row r="2130">
          <cell r="C2130" t="str">
            <v>kecepatan</v>
          </cell>
          <cell r="G2130" t="str">
            <v>v</v>
          </cell>
          <cell r="H2130">
            <v>5</v>
          </cell>
          <cell r="I2130" t="str">
            <v>m/menit</v>
          </cell>
        </row>
        <row r="2131">
          <cell r="C2131" t="str">
            <v>Faktor effesiensi kerja</v>
          </cell>
          <cell r="G2131" t="str">
            <v>Fa</v>
          </cell>
          <cell r="H2131">
            <v>0.6</v>
          </cell>
          <cell r="J2131" t="str">
            <v>grafik cold</v>
          </cell>
          <cell r="Q2131" t="str">
            <v xml:space="preserve">JUMLAH HARGA BAHAN   </v>
          </cell>
          <cell r="U2131">
            <v>0</v>
          </cell>
        </row>
        <row r="2132">
          <cell r="J2132" t="str">
            <v>miling</v>
          </cell>
        </row>
        <row r="2133">
          <cell r="C2133" t="str">
            <v>Kapasitas prod/jam =</v>
          </cell>
          <cell r="E2133" t="str">
            <v>Fa x q x t x Fk</v>
          </cell>
          <cell r="G2133" t="str">
            <v>Q1</v>
          </cell>
          <cell r="H2133">
            <v>33.479999999999997</v>
          </cell>
          <cell r="I2133" t="str">
            <v>M3</v>
          </cell>
          <cell r="L2133" t="str">
            <v>C.</v>
          </cell>
          <cell r="N2133" t="str">
            <v>PERALATAN</v>
          </cell>
        </row>
        <row r="2134">
          <cell r="L2134" t="str">
            <v>1.</v>
          </cell>
          <cell r="N2134" t="str">
            <v>Cold Milling</v>
          </cell>
          <cell r="P2134" t="str">
            <v>Jam</v>
          </cell>
          <cell r="Q2134">
            <v>2.9868578255675033E-2</v>
          </cell>
          <cell r="R2134">
            <v>1163221.6447452162</v>
          </cell>
          <cell r="U2134">
            <v>34743.776724767515</v>
          </cell>
        </row>
        <row r="2135">
          <cell r="C2135" t="str">
            <v>Koefisien Alat / m3</v>
          </cell>
          <cell r="D2135" t="str">
            <v xml:space="preserve"> =  1  :  Q1</v>
          </cell>
          <cell r="H2135">
            <v>2.9868578255675033E-2</v>
          </cell>
          <cell r="I2135" t="str">
            <v>Jam</v>
          </cell>
          <cell r="L2135">
            <v>2</v>
          </cell>
          <cell r="N2135" t="str">
            <v>Dump Truck</v>
          </cell>
          <cell r="O2135" t="str">
            <v>(E08)</v>
          </cell>
          <cell r="P2135" t="str">
            <v>Jam</v>
          </cell>
          <cell r="Q2135">
            <v>0.12969656403391344</v>
          </cell>
          <cell r="R2135">
            <v>153645.58193291764</v>
          </cell>
          <cell r="U2135">
            <v>19927.304055690547</v>
          </cell>
        </row>
        <row r="2138">
          <cell r="A2138" t="str">
            <v xml:space="preserve">   2.b.</v>
          </cell>
          <cell r="C2138" t="str">
            <v>DUMP TRUCK</v>
          </cell>
          <cell r="G2138" t="str">
            <v>(E08)</v>
          </cell>
        </row>
        <row r="2139">
          <cell r="C2139" t="str">
            <v>Kapasitas bak</v>
          </cell>
          <cell r="G2139" t="str">
            <v>V</v>
          </cell>
          <cell r="H2139">
            <v>4</v>
          </cell>
          <cell r="I2139" t="str">
            <v>M3</v>
          </cell>
        </row>
        <row r="2140">
          <cell r="C2140" t="str">
            <v>Faktor  efisiensi alat</v>
          </cell>
          <cell r="G2140" t="str">
            <v>Fa</v>
          </cell>
          <cell r="H2140">
            <v>0.83</v>
          </cell>
          <cell r="I2140" t="str">
            <v>-</v>
          </cell>
          <cell r="Q2140" t="str">
            <v xml:space="preserve">JUMLAH HARGA PERALATAN   </v>
          </cell>
          <cell r="U2140">
            <v>54671.080780458062</v>
          </cell>
        </row>
        <row r="2141">
          <cell r="C2141" t="str">
            <v>Kecepatan rata-rata bermuatan</v>
          </cell>
          <cell r="G2141" t="str">
            <v>v1</v>
          </cell>
          <cell r="H2141">
            <v>45</v>
          </cell>
          <cell r="I2141" t="str">
            <v>KM/Jam</v>
          </cell>
        </row>
        <row r="2142">
          <cell r="C2142" t="str">
            <v>Kecepatan rata-rata kosong</v>
          </cell>
          <cell r="G2142" t="str">
            <v>v2</v>
          </cell>
          <cell r="H2142">
            <v>60</v>
          </cell>
          <cell r="I2142" t="str">
            <v>KM/Jam</v>
          </cell>
          <cell r="L2142" t="str">
            <v>D.</v>
          </cell>
          <cell r="N2142" t="str">
            <v>JUMLAH HARGA TENAGA, BAHAN DAN PERALATAN  ( A + B + C )</v>
          </cell>
          <cell r="U2142">
            <v>54937.764472214338</v>
          </cell>
        </row>
        <row r="2143">
          <cell r="C2143" t="str">
            <v>Waktu  siklus</v>
          </cell>
          <cell r="G2143" t="str">
            <v>Ts1</v>
          </cell>
          <cell r="I2143" t="str">
            <v>menit</v>
          </cell>
          <cell r="L2143" t="str">
            <v>E.</v>
          </cell>
          <cell r="N2143" t="str">
            <v>OVERHEAD &amp; PROFIT</v>
          </cell>
          <cell r="P2143">
            <v>10</v>
          </cell>
          <cell r="Q2143" t="str">
            <v>%  x  D</v>
          </cell>
          <cell r="U2143">
            <v>5493.776447221434</v>
          </cell>
        </row>
        <row r="2144">
          <cell r="C2144" t="str">
            <v>- Waktu tempuh isi</v>
          </cell>
          <cell r="E2144" t="str">
            <v>=   (L  :  v1)  x  60</v>
          </cell>
          <cell r="G2144" t="str">
            <v>T1</v>
          </cell>
          <cell r="H2144">
            <v>6.6666666666666661</v>
          </cell>
          <cell r="I2144" t="str">
            <v>menit</v>
          </cell>
          <cell r="L2144" t="str">
            <v>F.</v>
          </cell>
          <cell r="N2144" t="str">
            <v>HARGA SATUAN PEKERJAAN  ( D + E )</v>
          </cell>
          <cell r="U2144">
            <v>60431.540919435771</v>
          </cell>
        </row>
        <row r="2145">
          <cell r="C2145" t="str">
            <v>- Waktu tempuh kosong</v>
          </cell>
          <cell r="E2145" t="str">
            <v>=   (L  :  v2)  x  60</v>
          </cell>
          <cell r="G2145" t="str">
            <v>T2</v>
          </cell>
          <cell r="H2145">
            <v>5</v>
          </cell>
          <cell r="I2145" t="str">
            <v>menit</v>
          </cell>
          <cell r="L2145" t="str">
            <v>Note: 1</v>
          </cell>
          <cell r="N2145" t="str">
            <v>SATUAN dapat berdasarkan atas jam operasi untuk Tenaga Kerja dan Peralatan, volume dan/atau ukuran</v>
          </cell>
        </row>
        <row r="2146">
          <cell r="C2146" t="str">
            <v>- Muat</v>
          </cell>
          <cell r="E2146" t="str">
            <v>=   (V  :  Q1) x 60</v>
          </cell>
          <cell r="G2146" t="str">
            <v>T3</v>
          </cell>
          <cell r="H2146">
            <v>7.1684587813620082</v>
          </cell>
          <cell r="I2146" t="str">
            <v>menit</v>
          </cell>
          <cell r="N2146" t="str">
            <v>berat untuk bahan-bahan.</v>
          </cell>
        </row>
        <row r="2147">
          <cell r="C2147" t="str">
            <v>- Lain-lain</v>
          </cell>
          <cell r="G2147" t="str">
            <v>T4</v>
          </cell>
          <cell r="H2147">
            <v>2</v>
          </cell>
          <cell r="I2147" t="str">
            <v>menit</v>
          </cell>
          <cell r="L2147">
            <v>2</v>
          </cell>
          <cell r="N2147" t="str">
            <v>Kuantitas satuan adalah kuantitas setiap komponen untuk menyelesaikan satu satuan pekerjaan dari nomor</v>
          </cell>
        </row>
        <row r="2148">
          <cell r="G2148" t="str">
            <v>Ts1</v>
          </cell>
          <cell r="H2148">
            <v>20.835125448028673</v>
          </cell>
          <cell r="I2148" t="str">
            <v>menit</v>
          </cell>
          <cell r="N2148" t="str">
            <v>mata pembayaran.</v>
          </cell>
        </row>
        <row r="2149">
          <cell r="L2149">
            <v>3</v>
          </cell>
          <cell r="N2149" t="str">
            <v>Biaya satuan untuk peralatan sudah termasuk bahan bakar, bahan habis dipakai dan operator.</v>
          </cell>
        </row>
        <row r="2150">
          <cell r="L2150">
            <v>4</v>
          </cell>
          <cell r="N2150" t="str">
            <v>Biaya satuan sudah termasuk pengeluaran untuk seluruh pajak yang berkaitan (tetapi tidak termasuk PPN</v>
          </cell>
        </row>
        <row r="2151">
          <cell r="C2151" t="str">
            <v>Kapasitas Produksi / Jam   =</v>
          </cell>
          <cell r="E2151" t="str">
            <v>V x Fa x 60</v>
          </cell>
          <cell r="G2151" t="str">
            <v>Q2</v>
          </cell>
          <cell r="H2151">
            <v>7.7103044899363491</v>
          </cell>
          <cell r="I2151" t="str">
            <v xml:space="preserve">M3 / Jam </v>
          </cell>
          <cell r="N2151" t="str">
            <v>yang dibayar dari kontrak) dan biaya-biaya lainnya.</v>
          </cell>
        </row>
        <row r="2152">
          <cell r="E2152" t="str">
            <v xml:space="preserve">    Fk x Ts1</v>
          </cell>
        </row>
        <row r="2155">
          <cell r="C2155" t="str">
            <v>Koefisien Alat / m3</v>
          </cell>
          <cell r="D2155" t="str">
            <v xml:space="preserve"> =  1  :  Q2</v>
          </cell>
          <cell r="G2155" t="str">
            <v>(E08)</v>
          </cell>
          <cell r="H2155">
            <v>0.12969656403391344</v>
          </cell>
          <cell r="I2155" t="str">
            <v>Jam</v>
          </cell>
        </row>
        <row r="2160">
          <cell r="J2160" t="str">
            <v>Berlanjut ke halaman berikut</v>
          </cell>
        </row>
        <row r="2161">
          <cell r="A2161" t="str">
            <v>ITEM PEMBAYARAN NO.</v>
          </cell>
          <cell r="D2161" t="str">
            <v>:  3.1.(7)</v>
          </cell>
          <cell r="J2161" t="str">
            <v>Analisa EI-312</v>
          </cell>
        </row>
        <row r="2162">
          <cell r="A2162" t="str">
            <v>JENIS PEKERJAAN</v>
          </cell>
          <cell r="D2162" t="str">
            <v>:  Pembongk Perk Beraspal dg Cold Milling Machine</v>
          </cell>
        </row>
        <row r="2163">
          <cell r="A2163" t="str">
            <v>SATUAN PEMBAYARAN</v>
          </cell>
          <cell r="D2163" t="str">
            <v>:  M3</v>
          </cell>
          <cell r="H2163" t="str">
            <v xml:space="preserve">         URAIAN ANALISA HARGA SATUAN</v>
          </cell>
        </row>
        <row r="2164">
          <cell r="J2164" t="str">
            <v>Lanjutan</v>
          </cell>
        </row>
        <row r="2166">
          <cell r="A2166" t="str">
            <v>No.</v>
          </cell>
          <cell r="C2166" t="str">
            <v>U R A I A N</v>
          </cell>
          <cell r="G2166" t="str">
            <v>KODE</v>
          </cell>
          <cell r="H2166" t="str">
            <v>KOEF.</v>
          </cell>
          <cell r="I2166" t="str">
            <v>SATUAN</v>
          </cell>
          <cell r="J2166" t="str">
            <v>KETERANGAN</v>
          </cell>
        </row>
        <row r="2169">
          <cell r="A2169" t="str">
            <v xml:space="preserve"> 2.c</v>
          </cell>
          <cell r="C2169" t="str">
            <v>ALAT  BANTU</v>
          </cell>
        </row>
        <row r="2170">
          <cell r="C2170" t="str">
            <v>Diperlukan alat-alat bantu kecil</v>
          </cell>
          <cell r="J2170" t="str">
            <v>Lump Sump</v>
          </cell>
        </row>
        <row r="2171">
          <cell r="C2171" t="str">
            <v>- Pahat / Tatah</v>
          </cell>
          <cell r="D2171" t="str">
            <v>=  2  buah</v>
          </cell>
        </row>
        <row r="2172">
          <cell r="C2172" t="str">
            <v>- Palu Besar</v>
          </cell>
          <cell r="D2172" t="str">
            <v>=  2  buah</v>
          </cell>
        </row>
        <row r="2174">
          <cell r="A2174" t="str">
            <v xml:space="preserve">   3.</v>
          </cell>
          <cell r="C2174" t="str">
            <v>TENAGA</v>
          </cell>
        </row>
        <row r="2175">
          <cell r="C2175" t="str">
            <v>Produksi menentukan : COLD MILLING</v>
          </cell>
          <cell r="G2175" t="str">
            <v>Q1</v>
          </cell>
          <cell r="H2175">
            <v>33.479999999999997</v>
          </cell>
          <cell r="I2175" t="str">
            <v>M3/Jam</v>
          </cell>
        </row>
        <row r="2176">
          <cell r="C2176" t="str">
            <v>Produksi Galian / hari  =  Tk x Q1</v>
          </cell>
          <cell r="G2176" t="str">
            <v>Qt</v>
          </cell>
          <cell r="H2176">
            <v>234.35999999999999</v>
          </cell>
          <cell r="I2176" t="str">
            <v>M2</v>
          </cell>
        </row>
        <row r="2177">
          <cell r="C2177" t="str">
            <v>Kebutuhan tenaga :</v>
          </cell>
        </row>
        <row r="2178">
          <cell r="D2178" t="str">
            <v>- Pekerja</v>
          </cell>
          <cell r="G2178" t="str">
            <v>P</v>
          </cell>
          <cell r="H2178">
            <v>2</v>
          </cell>
          <cell r="I2178" t="str">
            <v>orang</v>
          </cell>
        </row>
        <row r="2179">
          <cell r="D2179" t="str">
            <v>- Mandor</v>
          </cell>
          <cell r="G2179" t="str">
            <v>M</v>
          </cell>
          <cell r="H2179">
            <v>1</v>
          </cell>
          <cell r="I2179" t="str">
            <v>orang</v>
          </cell>
        </row>
        <row r="2181">
          <cell r="C2181" t="str">
            <v>Koefisien tenaga / M3   :</v>
          </cell>
        </row>
        <row r="2182">
          <cell r="D2182" t="str">
            <v>- Pekerja</v>
          </cell>
          <cell r="E2182" t="str">
            <v>= (Tk x P) : Qt</v>
          </cell>
          <cell r="G2182" t="str">
            <v>(L01)</v>
          </cell>
          <cell r="H2182">
            <v>5.9737156511350066E-2</v>
          </cell>
          <cell r="I2182" t="str">
            <v>Jam</v>
          </cell>
        </row>
        <row r="2183">
          <cell r="D2183" t="str">
            <v>- Mandor</v>
          </cell>
          <cell r="E2183" t="str">
            <v>= (Tk x M) : Qt</v>
          </cell>
          <cell r="G2183" t="str">
            <v>(L03)</v>
          </cell>
          <cell r="H2183">
            <v>2.9868578255675033E-2</v>
          </cell>
          <cell r="I2183" t="str">
            <v>Jam</v>
          </cell>
        </row>
        <row r="2185">
          <cell r="A2185" t="str">
            <v>4.</v>
          </cell>
          <cell r="C2185" t="str">
            <v>HARGA DASAR SATUAN UPAH, BAHAN DAN ALAT</v>
          </cell>
        </row>
        <row r="2186">
          <cell r="C2186" t="str">
            <v>Lihat lampiran.</v>
          </cell>
        </row>
        <row r="2188">
          <cell r="A2188" t="str">
            <v>5.</v>
          </cell>
          <cell r="C2188" t="str">
            <v>ANALISA HARGA SATUAN PEKERJAAN</v>
          </cell>
        </row>
        <row r="2189">
          <cell r="C2189" t="str">
            <v>Lihat perhitungan dalam FORMULIR STANDAR UNTUK</v>
          </cell>
        </row>
        <row r="2190">
          <cell r="C2190" t="str">
            <v>PEREKEMAN ANALISA MASING-MASING HARGA</v>
          </cell>
        </row>
        <row r="2191">
          <cell r="C2191" t="str">
            <v>SATUAN.</v>
          </cell>
        </row>
        <row r="2192">
          <cell r="C2192" t="str">
            <v>Didapat Harga Satuan Pekerjaan :</v>
          </cell>
        </row>
        <row r="2194">
          <cell r="C2194" t="str">
            <v xml:space="preserve">Rp.  </v>
          </cell>
          <cell r="D2194">
            <v>60431.540919435771</v>
          </cell>
          <cell r="E2194" t="str">
            <v xml:space="preserve"> / M2</v>
          </cell>
        </row>
        <row r="2197">
          <cell r="A2197" t="str">
            <v>6.</v>
          </cell>
          <cell r="C2197" t="str">
            <v>WAKTU PELAKSANAAN YANG DIPERLUKAN</v>
          </cell>
        </row>
        <row r="2198">
          <cell r="C2198" t="str">
            <v>Masa Pelaksanaan :</v>
          </cell>
          <cell r="D2198" t="str">
            <v>. . . . . . . . . . . .</v>
          </cell>
          <cell r="E2198" t="str">
            <v>bulan</v>
          </cell>
        </row>
        <row r="2200">
          <cell r="A2200" t="str">
            <v>7.</v>
          </cell>
          <cell r="C2200" t="str">
            <v>VOLUME PEKERJAAN YANG DIPERLUKAN</v>
          </cell>
        </row>
        <row r="2201">
          <cell r="C2201" t="str">
            <v>Volume pekerjaan  :</v>
          </cell>
          <cell r="D2201">
            <v>0</v>
          </cell>
          <cell r="E2201" t="str">
            <v>M3</v>
          </cell>
        </row>
        <row r="2217">
          <cell r="A2217" t="str">
            <v>ITEM PEMBAYARAN NO.</v>
          </cell>
          <cell r="D2217" t="str">
            <v>:  3.1.(8)</v>
          </cell>
          <cell r="J2217" t="str">
            <v>=T2272</v>
          </cell>
        </row>
        <row r="2218">
          <cell r="A2218" t="str">
            <v>JENIS PEKERJAAN</v>
          </cell>
          <cell r="D2218" t="str">
            <v>:  Pembongk Perk Beraspal tanpa Cold Milling Machine</v>
          </cell>
        </row>
        <row r="2219">
          <cell r="A2219" t="str">
            <v>SATUAN PEMBAYARAN</v>
          </cell>
          <cell r="D2219" t="str">
            <v>:  M3</v>
          </cell>
          <cell r="H2219" t="str">
            <v xml:space="preserve">         URAIAN ANALISA HARGA SATUAN</v>
          </cell>
        </row>
        <row r="2222">
          <cell r="A2222" t="str">
            <v>No.</v>
          </cell>
          <cell r="C2222" t="str">
            <v>U R A I A N</v>
          </cell>
          <cell r="G2222" t="str">
            <v>KODE</v>
          </cell>
          <cell r="H2222" t="str">
            <v>KOEF.</v>
          </cell>
          <cell r="I2222" t="str">
            <v>SATUAN</v>
          </cell>
          <cell r="J2222" t="str">
            <v>KETERANGAN</v>
          </cell>
        </row>
        <row r="2225">
          <cell r="A2225" t="str">
            <v>I.</v>
          </cell>
          <cell r="C2225" t="str">
            <v>ASUMSI</v>
          </cell>
        </row>
        <row r="2226">
          <cell r="A2226">
            <v>1</v>
          </cell>
          <cell r="C2226" t="str">
            <v>Pekerjaan dilakukan secara mekanik/manual</v>
          </cell>
        </row>
        <row r="2227">
          <cell r="A2227">
            <v>2</v>
          </cell>
          <cell r="C2227" t="str">
            <v>Lokasi pekerjaan : sepanjang jalan</v>
          </cell>
        </row>
        <row r="2228">
          <cell r="A2228">
            <v>3</v>
          </cell>
          <cell r="C2228" t="str">
            <v>Kondisi Jalan   :  sedang / baik</v>
          </cell>
        </row>
        <row r="2229">
          <cell r="A2229">
            <v>4</v>
          </cell>
          <cell r="C2229" t="str">
            <v>Jam kerja efektif per-hari</v>
          </cell>
          <cell r="G2229" t="str">
            <v>Tk</v>
          </cell>
          <cell r="H2229">
            <v>7</v>
          </cell>
          <cell r="I2229" t="str">
            <v>Jam</v>
          </cell>
        </row>
        <row r="2230">
          <cell r="A2230">
            <v>5</v>
          </cell>
          <cell r="C2230" t="str">
            <v>Faktor pengembangan bahan</v>
          </cell>
          <cell r="G2230" t="str">
            <v>Fk</v>
          </cell>
          <cell r="H2230">
            <v>1.24</v>
          </cell>
          <cell r="I2230" t="str">
            <v>-</v>
          </cell>
        </row>
        <row r="2233">
          <cell r="A2233" t="str">
            <v>II.</v>
          </cell>
          <cell r="C2233" t="str">
            <v>URUTAN KERJA</v>
          </cell>
        </row>
        <row r="2234">
          <cell r="A2234">
            <v>1</v>
          </cell>
          <cell r="C2234" t="str">
            <v>Aspal yg dikeruk umumnya berada di badan jalan</v>
          </cell>
        </row>
        <row r="2235">
          <cell r="A2235">
            <v>2</v>
          </cell>
          <cell r="C2235" t="str">
            <v>Pengerukan dilakukan dengan Jack Hammer dan</v>
          </cell>
        </row>
        <row r="2236">
          <cell r="C2236" t="str">
            <v>dimuat ke dalam truck secara manual</v>
          </cell>
        </row>
        <row r="2237">
          <cell r="A2237">
            <v>3</v>
          </cell>
          <cell r="C2237" t="str">
            <v>Dump Truck membuang material hasil galian keluar</v>
          </cell>
        </row>
        <row r="2238">
          <cell r="C2238" t="str">
            <v>lokasi jalan sejauh :</v>
          </cell>
          <cell r="G2238" t="str">
            <v>L</v>
          </cell>
          <cell r="H2238">
            <v>5</v>
          </cell>
          <cell r="I2238" t="str">
            <v>Km</v>
          </cell>
        </row>
        <row r="2242">
          <cell r="A2242" t="str">
            <v>III.</v>
          </cell>
          <cell r="C2242" t="str">
            <v>PEMAKAIAN BAHAN, ALAT DAN TENAGA</v>
          </cell>
        </row>
        <row r="2244">
          <cell r="A2244" t="str">
            <v xml:space="preserve">   1.</v>
          </cell>
          <cell r="C2244" t="str">
            <v>BAHAN</v>
          </cell>
        </row>
        <row r="2245">
          <cell r="C2245" t="str">
            <v>Tidak ada bahan yang diperlukan</v>
          </cell>
        </row>
        <row r="2248">
          <cell r="A2248" t="str">
            <v xml:space="preserve">   2.</v>
          </cell>
          <cell r="C2248" t="str">
            <v>ALAT</v>
          </cell>
        </row>
        <row r="2249">
          <cell r="A2249" t="str">
            <v xml:space="preserve">   2.a.</v>
          </cell>
          <cell r="C2249" t="str">
            <v>JACK HAMMER, COMPRESSOR</v>
          </cell>
        </row>
        <row r="2250">
          <cell r="C2250" t="str">
            <v>Produksi per jam</v>
          </cell>
          <cell r="G2250" t="str">
            <v>Q1</v>
          </cell>
          <cell r="H2250">
            <v>1</v>
          </cell>
          <cell r="I2250" t="str">
            <v>M3 / Jam</v>
          </cell>
        </row>
        <row r="2252">
          <cell r="C2252" t="str">
            <v>Koefisien Alat / m3</v>
          </cell>
          <cell r="D2252" t="str">
            <v xml:space="preserve"> =  1  :  Q1</v>
          </cell>
          <cell r="H2252">
            <v>1</v>
          </cell>
          <cell r="I2252" t="str">
            <v>Jam</v>
          </cell>
        </row>
        <row r="2255">
          <cell r="A2255" t="str">
            <v xml:space="preserve">   2.b.</v>
          </cell>
          <cell r="C2255" t="str">
            <v>DUMP TRUCK</v>
          </cell>
          <cell r="G2255" t="str">
            <v>(E08)</v>
          </cell>
        </row>
        <row r="2256">
          <cell r="C2256" t="str">
            <v>Kapasitas bak</v>
          </cell>
          <cell r="G2256" t="str">
            <v>V</v>
          </cell>
          <cell r="H2256">
            <v>4</v>
          </cell>
          <cell r="I2256" t="str">
            <v>M3</v>
          </cell>
        </row>
        <row r="2257">
          <cell r="C2257" t="str">
            <v>Faktor  efisiensi alat</v>
          </cell>
          <cell r="G2257" t="str">
            <v>Fa</v>
          </cell>
          <cell r="H2257">
            <v>0.83</v>
          </cell>
          <cell r="I2257" t="str">
            <v>-</v>
          </cell>
        </row>
        <row r="2258">
          <cell r="C2258" t="str">
            <v>Kecepatan rata-rata bermuatan</v>
          </cell>
          <cell r="G2258" t="str">
            <v>v1</v>
          </cell>
          <cell r="H2258">
            <v>45</v>
          </cell>
          <cell r="I2258" t="str">
            <v>KM/Jam</v>
          </cell>
        </row>
        <row r="2259">
          <cell r="C2259" t="str">
            <v>Kecepatan rata-rata kosong</v>
          </cell>
          <cell r="G2259" t="str">
            <v>v2</v>
          </cell>
          <cell r="H2259">
            <v>60</v>
          </cell>
          <cell r="I2259" t="str">
            <v>KM/Jam</v>
          </cell>
        </row>
        <row r="2260">
          <cell r="C2260" t="str">
            <v>Waktu  siklus</v>
          </cell>
          <cell r="G2260" t="str">
            <v>Ts1</v>
          </cell>
          <cell r="I2260" t="str">
            <v>menit</v>
          </cell>
        </row>
        <row r="2261">
          <cell r="C2261" t="str">
            <v>- Waktu tempuh isi</v>
          </cell>
          <cell r="E2261" t="str">
            <v>=   (L  :  v1)  x  60</v>
          </cell>
          <cell r="G2261" t="str">
            <v>T1</v>
          </cell>
          <cell r="H2261">
            <v>6.6666666666666661</v>
          </cell>
          <cell r="I2261" t="str">
            <v>menit</v>
          </cell>
        </row>
        <row r="2262">
          <cell r="C2262" t="str">
            <v>- Waktu tempuh kosong</v>
          </cell>
          <cell r="E2262" t="str">
            <v>=   (L  :  v2)  x  60</v>
          </cell>
          <cell r="G2262" t="str">
            <v>T2</v>
          </cell>
          <cell r="H2262">
            <v>5</v>
          </cell>
          <cell r="I2262" t="str">
            <v>menit</v>
          </cell>
        </row>
        <row r="2263">
          <cell r="C2263" t="str">
            <v>- Muat</v>
          </cell>
          <cell r="E2263" t="str">
            <v>=   (V  :  Q1) x 60</v>
          </cell>
          <cell r="G2263" t="str">
            <v>T3</v>
          </cell>
          <cell r="H2263">
            <v>240</v>
          </cell>
          <cell r="I2263" t="str">
            <v>menit</v>
          </cell>
        </row>
        <row r="2264">
          <cell r="C2264" t="str">
            <v>- Lain-lain</v>
          </cell>
          <cell r="G2264" t="str">
            <v>T4</v>
          </cell>
          <cell r="H2264">
            <v>2</v>
          </cell>
          <cell r="I2264" t="str">
            <v>menit</v>
          </cell>
        </row>
        <row r="2265">
          <cell r="G2265" t="str">
            <v>Ts1</v>
          </cell>
          <cell r="H2265">
            <v>253.66666666666666</v>
          </cell>
          <cell r="I2265" t="str">
            <v>menit</v>
          </cell>
        </row>
        <row r="2268">
          <cell r="C2268" t="str">
            <v>Kapasitas Produksi / Jam   =</v>
          </cell>
          <cell r="E2268" t="str">
            <v>V x Fa x 60</v>
          </cell>
          <cell r="G2268" t="str">
            <v>Q2</v>
          </cell>
          <cell r="H2268">
            <v>0.63329235725488531</v>
          </cell>
          <cell r="I2268" t="str">
            <v xml:space="preserve">M3 / Jam </v>
          </cell>
        </row>
        <row r="2269">
          <cell r="E2269" t="str">
            <v xml:space="preserve">    Fk x Ts1</v>
          </cell>
        </row>
        <row r="2272">
          <cell r="C2272" t="str">
            <v>Koefisien Alat / m3</v>
          </cell>
          <cell r="D2272" t="str">
            <v xml:space="preserve"> =  1  :  Q2</v>
          </cell>
          <cell r="G2272" t="str">
            <v>(E08)</v>
          </cell>
          <cell r="H2272">
            <v>1.5790495314591702</v>
          </cell>
          <cell r="I2272" t="str">
            <v>Jam</v>
          </cell>
        </row>
        <row r="2274">
          <cell r="C2274" t="str">
            <v/>
          </cell>
        </row>
        <row r="2275">
          <cell r="C2275" t="str">
            <v/>
          </cell>
        </row>
        <row r="2277">
          <cell r="J2277" t="str">
            <v>Berlanjut ke halaman berikut</v>
          </cell>
        </row>
        <row r="2278">
          <cell r="A2278" t="str">
            <v>ITEM PEMBAYARAN NO.</v>
          </cell>
          <cell r="D2278" t="str">
            <v>:  3.1.(8)</v>
          </cell>
          <cell r="J2278" t="str">
            <v>=T2272</v>
          </cell>
        </row>
        <row r="2279">
          <cell r="A2279" t="str">
            <v>JENIS PEKERJAAN</v>
          </cell>
          <cell r="D2279" t="str">
            <v>:  Pembongk Perk Beraspal tanpa Cold Milling Machine</v>
          </cell>
        </row>
        <row r="2280">
          <cell r="A2280" t="str">
            <v>SATUAN PEMBAYARAN</v>
          </cell>
          <cell r="D2280" t="str">
            <v>:  M3</v>
          </cell>
          <cell r="H2280" t="str">
            <v xml:space="preserve">         URAIAN ANALISA HARGA SATUAN</v>
          </cell>
        </row>
        <row r="2281">
          <cell r="J2281" t="str">
            <v>Lanjutan</v>
          </cell>
        </row>
        <row r="2283">
          <cell r="A2283" t="str">
            <v>No.</v>
          </cell>
          <cell r="C2283" t="str">
            <v>U R A I A N</v>
          </cell>
          <cell r="G2283" t="str">
            <v>KODE</v>
          </cell>
          <cell r="H2283" t="str">
            <v>KOEF.</v>
          </cell>
          <cell r="I2283" t="str">
            <v>SATUAN</v>
          </cell>
          <cell r="J2283" t="str">
            <v>KETERANGAN</v>
          </cell>
        </row>
        <row r="2286">
          <cell r="A2286" t="str">
            <v xml:space="preserve"> 2.c</v>
          </cell>
          <cell r="C2286" t="str">
            <v>ALAT  BANTU</v>
          </cell>
        </row>
        <row r="2287">
          <cell r="C2287" t="str">
            <v>Diperlukan alat-alat bantu kecil</v>
          </cell>
          <cell r="J2287" t="str">
            <v>Lump Sump</v>
          </cell>
        </row>
        <row r="2288">
          <cell r="C2288" t="str">
            <v>- Sekop</v>
          </cell>
          <cell r="D2288" t="str">
            <v>= 2 buah</v>
          </cell>
        </row>
        <row r="2289">
          <cell r="C2289" t="str">
            <v>- Kereta Sorong</v>
          </cell>
          <cell r="D2289" t="str">
            <v>= 2 buah</v>
          </cell>
        </row>
        <row r="2291">
          <cell r="A2291" t="str">
            <v xml:space="preserve">   3.</v>
          </cell>
          <cell r="C2291" t="str">
            <v>TENAGA</v>
          </cell>
        </row>
        <row r="2292">
          <cell r="C2292" t="str">
            <v>Produksi menentukan : Jack Hammer</v>
          </cell>
          <cell r="G2292" t="str">
            <v>Q1</v>
          </cell>
          <cell r="H2292">
            <v>1</v>
          </cell>
          <cell r="I2292" t="str">
            <v>M3/Jam</v>
          </cell>
        </row>
        <row r="2293">
          <cell r="C2293" t="str">
            <v>Produksi Galian / hari  =  Tk x Q1</v>
          </cell>
          <cell r="G2293" t="str">
            <v>Qt</v>
          </cell>
          <cell r="H2293">
            <v>7</v>
          </cell>
          <cell r="I2293" t="str">
            <v>M3</v>
          </cell>
        </row>
        <row r="2294">
          <cell r="C2294" t="str">
            <v>Kebutuhan tenaga :</v>
          </cell>
        </row>
        <row r="2295">
          <cell r="D2295" t="str">
            <v>- Pekerja</v>
          </cell>
          <cell r="G2295" t="str">
            <v>P</v>
          </cell>
          <cell r="H2295">
            <v>2</v>
          </cell>
          <cell r="I2295" t="str">
            <v>orang</v>
          </cell>
        </row>
        <row r="2296">
          <cell r="D2296" t="str">
            <v>- Mandor</v>
          </cell>
          <cell r="G2296" t="str">
            <v>M</v>
          </cell>
          <cell r="H2296">
            <v>1</v>
          </cell>
          <cell r="I2296" t="str">
            <v>orang</v>
          </cell>
        </row>
        <row r="2298">
          <cell r="C2298" t="str">
            <v>Koefisien tenaga / M3   :</v>
          </cell>
        </row>
        <row r="2299">
          <cell r="D2299" t="str">
            <v>- Pekerja</v>
          </cell>
          <cell r="E2299" t="str">
            <v>= (Tk x P) : Qt</v>
          </cell>
          <cell r="G2299" t="str">
            <v>(L01)</v>
          </cell>
          <cell r="H2299">
            <v>2</v>
          </cell>
          <cell r="I2299" t="str">
            <v>Jam</v>
          </cell>
        </row>
        <row r="2300">
          <cell r="D2300" t="str">
            <v>- Mandor</v>
          </cell>
          <cell r="E2300" t="str">
            <v>= (Tk x M) : Qt</v>
          </cell>
          <cell r="G2300" t="str">
            <v>(L03)</v>
          </cell>
          <cell r="H2300">
            <v>1</v>
          </cell>
          <cell r="I2300" t="str">
            <v>Jam</v>
          </cell>
        </row>
        <row r="2302">
          <cell r="A2302" t="str">
            <v>4.</v>
          </cell>
          <cell r="C2302" t="str">
            <v>HARGA DASAR SATUAN UPAH, BAHAN DAN ALAT</v>
          </cell>
        </row>
        <row r="2303">
          <cell r="C2303" t="str">
            <v>Lihat lampiran.</v>
          </cell>
        </row>
        <row r="2305">
          <cell r="A2305" t="str">
            <v>5.</v>
          </cell>
          <cell r="C2305" t="str">
            <v>ANALISA HARGA SATUAN PEKERJAAN</v>
          </cell>
        </row>
        <row r="2306">
          <cell r="C2306" t="str">
            <v>Lihat perhitungan dalam FORMULIR STANDAR UNTUK</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cell>
          <cell r="H2356" t="str">
            <v/>
          </cell>
          <cell r="I2356" t="str">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cell>
          <cell r="H2455" t="str">
            <v xml:space="preserve">         URAIAN ANALISA HARGA SATUAN</v>
          </cell>
          <cell r="L2455" t="str">
            <v>FORMULIR STANDAR UNTUK</v>
          </cell>
        </row>
        <row r="2456">
          <cell r="L2456" t="str">
            <v>PEREKAMAN ANALISA MASING-MASING HARGA SATUAN</v>
          </cell>
        </row>
        <row r="2457">
          <cell r="L2457" t="str">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S"/>
      <sheetName val="BOQ"/>
      <sheetName val="Skh.2.10.a"/>
    </sheetNames>
    <sheetDataSet>
      <sheetData sheetId="0"/>
      <sheetData sheetId="1"/>
      <sheetData sheetId="2"/>
      <sheetData sheetId="3"/>
      <sheetData sheetId="4"/>
      <sheetData sheetId="5"/>
      <sheetData sheetId="6"/>
      <sheetData sheetId="7"/>
      <sheetData sheetId="8"/>
      <sheetData sheetId="9"/>
      <sheetData sheetId="10"/>
      <sheetData sheetId="11">
        <row r="8">
          <cell r="F8">
            <v>10714.285714285714</v>
          </cell>
        </row>
        <row r="9">
          <cell r="F9">
            <v>12857.142857142857</v>
          </cell>
        </row>
        <row r="10">
          <cell r="F10">
            <v>14285.714285714286</v>
          </cell>
        </row>
        <row r="52">
          <cell r="F52">
            <v>244600</v>
          </cell>
        </row>
        <row r="53">
          <cell r="F53">
            <v>324180.97207096464</v>
          </cell>
        </row>
        <row r="54">
          <cell r="F54">
            <v>324180.97207096464</v>
          </cell>
        </row>
        <row r="59">
          <cell r="F59">
            <v>32000</v>
          </cell>
        </row>
        <row r="60">
          <cell r="F60">
            <v>9600</v>
          </cell>
        </row>
        <row r="67">
          <cell r="F67">
            <v>133300</v>
          </cell>
        </row>
        <row r="71">
          <cell r="F71">
            <v>2500000</v>
          </cell>
        </row>
        <row r="79">
          <cell r="F79">
            <v>328426.07134327042</v>
          </cell>
        </row>
        <row r="80">
          <cell r="F80">
            <v>293725.56927581917</v>
          </cell>
        </row>
        <row r="84">
          <cell r="F84">
            <v>9500</v>
          </cell>
        </row>
      </sheetData>
      <sheetData sheetId="12"/>
      <sheetData sheetId="13"/>
      <sheetData sheetId="14">
        <row r="8">
          <cell r="AW8">
            <v>4503014.0914169131</v>
          </cell>
        </row>
        <row r="17">
          <cell r="AW17">
            <v>251312.02259588664</v>
          </cell>
        </row>
      </sheetData>
      <sheetData sheetId="15"/>
      <sheetData sheetId="16"/>
      <sheetData sheetId="17"/>
      <sheetData sheetId="18"/>
      <sheetData sheetId="19"/>
      <sheetData sheetId="20"/>
      <sheetData sheetId="2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Agg"/>
      <sheetName val="Agg A"/>
      <sheetName val="Pnw"/>
      <sheetName val="Pnw (2)"/>
      <sheetName val="Rekap"/>
      <sheetName val="Lam 10"/>
      <sheetName val="U"/>
      <sheetName val="B"/>
      <sheetName val="Alt"/>
      <sheetName val="Inf"/>
      <sheetName val="Q"/>
      <sheetName val="Peta"/>
      <sheetName val="K&amp;H"/>
      <sheetName val="L2a"/>
      <sheetName val="L2b"/>
      <sheetName val="L2c"/>
      <sheetName val="Anl 2"/>
      <sheetName val="Anl"/>
      <sheetName val="1"/>
      <sheetName val="1 (2)"/>
      <sheetName val="2"/>
      <sheetName val="3"/>
      <sheetName val="5"/>
      <sheetName val="6"/>
      <sheetName val="7"/>
      <sheetName val="8"/>
      <sheetName val="9"/>
      <sheetName val="L 7"/>
      <sheetName val="L 7,8,9"/>
      <sheetName val="L11"/>
      <sheetName val="Lamp 1"/>
      <sheetName val="Lamp 5a"/>
      <sheetName val="Lam 6a"/>
      <sheetName val="Lam 6B"/>
      <sheetName val="Sheet1"/>
    </sheetNames>
    <sheetDataSet>
      <sheetData sheetId="0">
        <row r="1">
          <cell r="B1" t="str">
            <v>PENGGANTIAN JEMBATAN TANGKAHAN DURIAN</v>
          </cell>
        </row>
      </sheetData>
      <sheetData sheetId="1">
        <row r="314">
          <cell r="H314">
            <v>267961.67211280047</v>
          </cell>
        </row>
      </sheetData>
      <sheetData sheetId="2"/>
      <sheetData sheetId="3"/>
      <sheetData sheetId="4"/>
      <sheetData sheetId="5">
        <row r="30">
          <cell r="I30">
            <v>3454098382.438262</v>
          </cell>
        </row>
      </sheetData>
      <sheetData sheetId="6"/>
      <sheetData sheetId="7">
        <row r="9">
          <cell r="F9">
            <v>5457.1428571428569</v>
          </cell>
        </row>
      </sheetData>
      <sheetData sheetId="8">
        <row r="14">
          <cell r="G14">
            <v>177800</v>
          </cell>
        </row>
      </sheetData>
      <sheetData sheetId="9">
        <row r="5">
          <cell r="AN5">
            <v>1</v>
          </cell>
        </row>
      </sheetData>
      <sheetData sheetId="10">
        <row r="44">
          <cell r="H44">
            <v>10</v>
          </cell>
        </row>
      </sheetData>
      <sheetData sheetId="11"/>
      <sheetData sheetId="12"/>
      <sheetData sheetId="13">
        <row r="19">
          <cell r="H19">
            <v>127010000</v>
          </cell>
        </row>
      </sheetData>
      <sheetData sheetId="14">
        <row r="9">
          <cell r="C9" t="str">
            <v>NOMOR PAKET</v>
          </cell>
        </row>
      </sheetData>
      <sheetData sheetId="15">
        <row r="5">
          <cell r="B5" t="str">
            <v>NOMOR PAKET</v>
          </cell>
        </row>
      </sheetData>
      <sheetData sheetId="16"/>
      <sheetData sheetId="17"/>
      <sheetData sheetId="18"/>
      <sheetData sheetId="19"/>
      <sheetData sheetId="20"/>
      <sheetData sheetId="21">
        <row r="51">
          <cell r="H51">
            <v>5.4734537493158174E-2</v>
          </cell>
        </row>
      </sheetData>
      <sheetData sheetId="22">
        <row r="51">
          <cell r="H51">
            <v>5.4734537493158174E-2</v>
          </cell>
        </row>
      </sheetData>
      <sheetData sheetId="23">
        <row r="46">
          <cell r="I46">
            <v>1.2586092715231789</v>
          </cell>
        </row>
      </sheetData>
      <sheetData sheetId="24">
        <row r="45">
          <cell r="H45">
            <v>0.79104000000000008</v>
          </cell>
        </row>
      </sheetData>
      <sheetData sheetId="25">
        <row r="46">
          <cell r="H46">
            <v>420</v>
          </cell>
        </row>
      </sheetData>
      <sheetData sheetId="26">
        <row r="36">
          <cell r="H36">
            <v>1.9500000000000002</v>
          </cell>
        </row>
      </sheetData>
      <sheetData sheetId="27"/>
      <sheetData sheetId="28"/>
      <sheetData sheetId="29"/>
      <sheetData sheetId="30"/>
      <sheetData sheetId="31"/>
      <sheetData sheetId="32"/>
      <sheetData sheetId="33"/>
      <sheetData sheetId="34"/>
      <sheetData sheetId="35"/>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3_DIV4"/>
    </sheetNames>
    <sheetDataSet>
      <sheetData sheetId="0" refreshError="1">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cell>
          <cell r="C912" t="str">
            <v>- Aspal AC - 10 atau AC - 20</v>
          </cell>
          <cell r="G912" t="str">
            <v>As</v>
          </cell>
          <cell r="H912">
            <v>95.238095238095227</v>
          </cell>
          <cell r="I912" t="str">
            <v>%</v>
          </cell>
          <cell r="J912" t="str">
            <v>100 bagian</v>
          </cell>
        </row>
        <row r="913">
          <cell r="A913" t="str">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cell>
          <cell r="C919" t="str">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3_DIV5"/>
    </sheetNames>
    <sheetDataSet>
      <sheetData sheetId="0" refreshError="1">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cell>
          <cell r="G3307" t="str">
            <v/>
          </cell>
          <cell r="H3307" t="str">
            <v/>
          </cell>
          <cell r="I3307" t="str">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cell>
          <cell r="D3320" t="str">
            <v/>
          </cell>
          <cell r="G3320" t="str">
            <v/>
          </cell>
          <cell r="H3320" t="str">
            <v/>
          </cell>
          <cell r="I3320" t="str">
            <v/>
          </cell>
          <cell r="J3320" t="str">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cell>
          <cell r="H3479" t="str">
            <v/>
          </cell>
          <cell r="I3479" t="str">
            <v/>
          </cell>
        </row>
        <row r="3480">
          <cell r="C3480" t="str">
            <v/>
          </cell>
        </row>
        <row r="3481">
          <cell r="C3481" t="str">
            <v/>
          </cell>
        </row>
        <row r="3482">
          <cell r="A3482" t="str">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ry"/>
      <sheetName val="Agregat H K"/>
      <sheetName val="Agregat A"/>
      <sheetName val="Agregat B"/>
      <sheetName val="Agregat C"/>
      <sheetName val="2"/>
      <sheetName val="3"/>
      <sheetName val="4"/>
      <sheetName val="5"/>
      <sheetName val="6"/>
      <sheetName val="8"/>
      <sheetName val="alat"/>
      <sheetName val="H Print"/>
      <sheetName val="SATUAN"/>
      <sheetName val="DHdSU"/>
      <sheetName val="DKdH"/>
      <sheetName val="n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K250 &amp; Besi"/>
      <sheetName val="NP (2)"/>
    </sheetNames>
    <sheetDataSet>
      <sheetData sheetId="0"/>
      <sheetData sheetId="1" refreshError="1"/>
      <sheetData sheetId="2"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cang"/>
      <sheetName val="coferdam"/>
      <sheetName val="exp type aspaltic"/>
      <sheetName val="H-BETON"/>
      <sheetName val="NP"/>
      <sheetName val="tambah-berair"/>
      <sheetName val="Pracetak"/>
      <sheetName val="diaf1"/>
      <sheetName val="T.Leleh"/>
      <sheetName val="elastomer"/>
      <sheetName val="papan nama"/>
      <sheetName val="bongkar beton"/>
      <sheetName val="railing"/>
      <sheetName val="caisson"/>
      <sheetName val="bongkar baja"/>
      <sheetName val="angkut"/>
      <sheetName val="NP (2)"/>
      <sheetName val="diafra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cang"/>
      <sheetName val="coferdam"/>
      <sheetName val="exp type aspaltic"/>
      <sheetName val="H-BETON"/>
      <sheetName val="NP"/>
      <sheetName val="tambah-berair"/>
      <sheetName val="Pracetak"/>
      <sheetName val="diaf1"/>
      <sheetName val="T.Leleh"/>
      <sheetName val="elastomer"/>
      <sheetName val="papan nama"/>
      <sheetName val="bongkar beton"/>
      <sheetName val="railing"/>
      <sheetName val="caisson"/>
      <sheetName val="bongkar baja"/>
      <sheetName val="angkut"/>
      <sheetName val="NP (2)"/>
      <sheetName val="diafra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Agregat ABC"/>
      <sheetName val="Peralatan"/>
      <sheetName val="Analisa Quarry"/>
      <sheetName val="Basic Price"/>
      <sheetName val="HSLAIN-LAIN"/>
      <sheetName val="NP-10"/>
      <sheetName val="NP-9"/>
      <sheetName val="NP-8"/>
      <sheetName val="NP-7(1)"/>
      <sheetName val="NP-7"/>
      <sheetName val="NP-6"/>
      <sheetName val="NP-5"/>
      <sheetName val="NP-4"/>
      <sheetName val="NP-3"/>
      <sheetName val="NP-2"/>
      <sheetName val="Mobilisasi"/>
      <sheetName val="Informasi"/>
      <sheetName val="rekp-eejl&amp;bbwah"/>
      <sheetName val="rekap-eejln&amp;jbt"/>
      <sheetName val="Rekap - EE"/>
      <sheetName val="BQ-JL&amp;Bbwah"/>
      <sheetName val="bq-jljbt"/>
      <sheetName val="BQ - EE"/>
      <sheetName val="Kuantitas"/>
      <sheetName val="BQ - Dokumen Lelang"/>
      <sheetName val="Rekap - Dokumen Lelang"/>
      <sheetName val="Baja Struktur"/>
      <sheetName val="tulangan abt"/>
      <sheetName val="Blok Angker"/>
      <sheetName val="Earth Work "/>
      <sheetName val="Daf-isi"/>
      <sheetName val="Bat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Siklop"/>
      <sheetName val="U - 32 Ulir"/>
      <sheetName val="Baja Struktur"/>
      <sheetName val="Pemb. Beton"/>
      <sheetName val="ANGKUT BONGKARAN"/>
      <sheetName val="Elastomeric"/>
      <sheetName val="Caison"/>
      <sheetName val="Btn Diafragma"/>
      <sheetName val="Gelagar"/>
      <sheetName val="NP (2)"/>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Penawaran"/>
      <sheetName val="Daftar Kuantitas &amp; Harga"/>
      <sheetName val="TKDN"/>
      <sheetName val="RiNc"/>
      <sheetName val="Time Schedule"/>
      <sheetName val="Jd. Alat"/>
      <sheetName val="Jd. Bahan"/>
      <sheetName val="Anl. Div.1"/>
      <sheetName val="Anl Div. 2 - Div. 8"/>
      <sheetName val="Anl. Div 9"/>
      <sheetName val="Anl. Div 10"/>
      <sheetName val="Daftar Harga Upah, Bahan ,Alat"/>
      <sheetName val="An. Hrg Dsr Bahan"/>
      <sheetName val="Lok. Quarry,AMP"/>
      <sheetName val="Analisa Quarry"/>
      <sheetName val="Agregat"/>
      <sheetName val="Peralatan"/>
      <sheetName val="Personil Inti"/>
      <sheetName val="Daftar Peralatan Utama"/>
      <sheetName val="Keb. Minimum"/>
      <sheetName val="Sub Kon"/>
      <sheetName val="Pek. Utama"/>
      <sheetName val="Daftar MPU"/>
      <sheetName val="Rang Dat Kon"/>
      <sheetName val="Penetapan Kapasitas"/>
      <sheetName val="Daf. Lampiran"/>
      <sheetName val="DAFTAR SIMAK"/>
      <sheetName val="Sheet1"/>
      <sheetName val="Sheet 2"/>
      <sheetName val="sheet 4"/>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 val="Slab-Culvert"/>
      <sheetName val="DRAINASE"/>
      <sheetName val="vol.Aspal"/>
      <sheetName val="col miling"/>
      <sheetName val="Div.7.9"/>
      <sheetName val="Rekap"/>
      <sheetName val="BOQ"/>
      <sheetName val="DKH-Gbr"/>
      <sheetName val="Head-WallSlab-Culvert"/>
      <sheetName val="TCs-Tanggul"/>
    </sheetNames>
    <sheetDataSet>
      <sheetData sheetId="0">
        <row r="30">
          <cell r="K30">
            <v>0</v>
          </cell>
        </row>
      </sheetData>
      <sheetData sheetId="1"/>
      <sheetData sheetId="2"/>
      <sheetData sheetId="3"/>
      <sheetData sheetId="4"/>
      <sheetData sheetId="5"/>
      <sheetData sheetId="6">
        <row r="7">
          <cell r="E7" t="str">
            <v>Peningkatan Struktur Jalan  Medan Belawan ( Sep: 0.5 km)</v>
          </cell>
        </row>
      </sheetData>
      <sheetData sheetId="7">
        <row r="33">
          <cell r="H33">
            <v>107738000</v>
          </cell>
        </row>
        <row r="59">
          <cell r="H59">
            <v>796069132.13586032</v>
          </cell>
        </row>
        <row r="85">
          <cell r="H85">
            <v>124330062.13440248</v>
          </cell>
        </row>
        <row r="99">
          <cell r="H99">
            <v>0</v>
          </cell>
        </row>
        <row r="116">
          <cell r="H116">
            <v>129957489.89427535</v>
          </cell>
        </row>
        <row r="133">
          <cell r="H133">
            <v>4158498141.7688255</v>
          </cell>
        </row>
        <row r="158">
          <cell r="H158">
            <v>62956774.461824194</v>
          </cell>
        </row>
        <row r="186">
          <cell r="H186">
            <v>717423921.27937102</v>
          </cell>
        </row>
        <row r="214">
          <cell r="H214">
            <v>118128495.89249896</v>
          </cell>
        </row>
        <row r="226">
          <cell r="H226">
            <v>0</v>
          </cell>
        </row>
      </sheetData>
      <sheetData sheetId="8"/>
      <sheetData sheetId="9"/>
      <sheetData sheetId="10"/>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4.1(1) , 4.1(2)"/>
      <sheetName val="Div 7"/>
      <sheetName val="8.4(7)"/>
      <sheetName val="Dia 50"/>
      <sheetName val="NP-2"/>
    </sheetNames>
    <sheetDataSet>
      <sheetData sheetId="0"/>
      <sheetData sheetId="1" refreshError="1"/>
      <sheetData sheetId="2"/>
      <sheetData sheetId="3"/>
      <sheetData sheetId="4" refreshError="1"/>
      <sheetData sheetId="5"/>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rice"/>
      <sheetName val="Concrete"/>
      <sheetName val="Plaster"/>
      <sheetName val="Brick&amp; Ceramic"/>
      <sheetName val="P-Conc"/>
    </sheetNames>
    <sheetDataSet>
      <sheetData sheetId="0"/>
      <sheetData sheetId="1">
        <row r="96">
          <cell r="G96">
            <v>246295</v>
          </cell>
        </row>
        <row r="137">
          <cell r="G137">
            <v>5078.8</v>
          </cell>
        </row>
        <row r="148">
          <cell r="G148">
            <v>65607.070000000007</v>
          </cell>
        </row>
        <row r="159">
          <cell r="G159">
            <v>50782.07</v>
          </cell>
        </row>
        <row r="170">
          <cell r="G170">
            <v>54782.07</v>
          </cell>
        </row>
      </sheetData>
      <sheetData sheetId="2"/>
      <sheetData sheetId="3"/>
      <sheetData sheetId="4"/>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bungan (2)"/>
      <sheetName val="CORE"/>
      <sheetName val="Extr"/>
      <sheetName val="MARSALTES (3)"/>
      <sheetName val="MARSALTES (2)"/>
      <sheetName val="Grd.hbn"/>
      <sheetName val="SUM.TACOT"/>
      <sheetName val="SUM MORTAR"/>
      <sheetName val="SUM SAND CONE"/>
      <sheetName val="MORTAR"/>
      <sheetName val="SUMCORE"/>
      <sheetName val="sum.coredrill"/>
      <sheetName val="SUM.MRSL"/>
      <sheetName val="rekap"/>
    </sheetNames>
    <sheetDataSet>
      <sheetData sheetId="0">
        <row r="58">
          <cell r="C58" t="str">
            <v>Dikerjakan Oleh,</v>
          </cell>
          <cell r="P58" t="str">
            <v>Diketahu Oleh,</v>
          </cell>
          <cell r="Y58" t="str">
            <v>Disetujui Oleh,</v>
          </cell>
        </row>
        <row r="59">
          <cell r="C59" t="str">
            <v>KONTRAKTOR</v>
          </cell>
          <cell r="P59" t="str">
            <v>KONSULTAN</v>
          </cell>
          <cell r="Y59" t="str">
            <v>BINA MARGA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3)"/>
      <sheetName val="revisi - dpa langkat"/>
      <sheetName val="ANALISA (2)"/>
      <sheetName val="volume"/>
      <sheetName val="nota (2)"/>
      <sheetName val="rka rev (2)"/>
      <sheetName val="rka rev"/>
      <sheetName val="orgi"/>
      <sheetName val="cros"/>
      <sheetName val="DK"/>
      <sheetName val="daf-lokasi"/>
      <sheetName val="bahan"/>
      <sheetName val="ANALISA"/>
      <sheetName val="SAMPUL"/>
      <sheetName val="lk"/>
      <sheetName val="NOTA"/>
      <sheetName val="himpunan"/>
      <sheetName val="grafik"/>
      <sheetName val="SCED"/>
      <sheetName val="Basic Price"/>
      <sheetName val="Analisa Quarry"/>
      <sheetName val="Peralatan"/>
      <sheetName val="sketsa"/>
    </sheetNames>
    <sheetDataSet>
      <sheetData sheetId="0"/>
      <sheetData sheetId="1"/>
      <sheetData sheetId="2"/>
      <sheetData sheetId="3"/>
      <sheetData sheetId="4"/>
      <sheetData sheetId="5"/>
      <sheetData sheetId="6"/>
      <sheetData sheetId="7"/>
      <sheetData sheetId="8"/>
      <sheetData sheetId="9"/>
      <sheetData sheetId="10"/>
      <sheetData sheetId="11">
        <row r="133">
          <cell r="G133">
            <v>5500</v>
          </cell>
        </row>
        <row r="154">
          <cell r="G154">
            <v>715000</v>
          </cell>
        </row>
        <row r="159">
          <cell r="G159">
            <v>159999.99950000001</v>
          </cell>
        </row>
        <row r="200">
          <cell r="G200">
            <v>76456</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Cover"/>
      <sheetName val="MAPDC"/>
      <sheetName val="data"/>
      <sheetName val="Rekap"/>
      <sheetName val="input"/>
      <sheetName val="Material"/>
      <sheetName val="Bill Of Quantity"/>
      <sheetName val="SAT"/>
      <sheetName val="Analisa &amp; Upah"/>
      <sheetName val="AN. TAMPL"/>
      <sheetName val="HRG BHN"/>
      <sheetName val="harsat"/>
      <sheetName val="BAHAN"/>
      <sheetName val="villa"/>
      <sheetName val="K"/>
      <sheetName val="rab me (by owner) "/>
      <sheetName val="BQ (by owner)"/>
      <sheetName val="rab me (fisik)"/>
      <sheetName val="FLAF&amp;PARTSI"/>
      <sheetName val="DAF-5"/>
      <sheetName val="NP (4)"/>
      <sheetName val="Analisa ME"/>
      <sheetName val="NS GD.UGD"/>
      <sheetName val="STD GD.UGD"/>
      <sheetName val="DIV7-BM"/>
      <sheetName val="HB "/>
      <sheetName val="harga bahan"/>
      <sheetName val="MAIN BQ"/>
      <sheetName val="Harsat BHN AR,M"/>
      <sheetName val="bhn-upah"/>
      <sheetName val="AC"/>
      <sheetName val="FP"/>
      <sheetName val="PLB"/>
      <sheetName val="NS GD.UTAMA"/>
      <sheetName val="Analisa 2"/>
      <sheetName val="BQ.AC.FAN"/>
      <sheetName val="DAF_1"/>
      <sheetName val="DRUP (ASLI)"/>
      <sheetName val="DAF-1"/>
      <sheetName val="STR"/>
      <sheetName val="rab - persiapan &amp; lantai-1"/>
      <sheetName val="div3"/>
      <sheetName val="HS"/>
      <sheetName val="Concrete"/>
      <sheetName val="LISTRIK"/>
      <sheetName val="01A- RAB"/>
      <sheetName val="Man_Power_Const"/>
      <sheetName val="PC"/>
      <sheetName val="Balok"/>
      <sheetName val="Analisa"/>
      <sheetName val="Analis Kusen 1 ESKALASI"/>
      <sheetName val="RKP PLUMBING"/>
      <sheetName val="3-DIV5"/>
      <sheetName val="ANALISA-A"/>
      <sheetName val="Panel,feeder,elek"/>
      <sheetName val="Anl.+"/>
      <sheetName val="112-885"/>
      <sheetName val="ELEC STIS"/>
      <sheetName val="REQDELTA"/>
      <sheetName val="SITE-E"/>
      <sheetName val="DAFTAR HARGA"/>
      <sheetName val="iTEM hARSAT"/>
      <sheetName val="DAF_4"/>
      <sheetName val="Upah+Bahan"/>
      <sheetName val="Upah"/>
      <sheetName val="TOEC"/>
      <sheetName val="Ahs.2"/>
      <sheetName val="Ahs.1"/>
      <sheetName val="KR Luar"/>
      <sheetName val="AHS"/>
      <sheetName val="boq"/>
      <sheetName val="Supl.X"/>
      <sheetName val="Bag-9Add"/>
      <sheetName val="Bag-1"/>
      <sheetName val="Bag-2"/>
      <sheetName val="Sheet1"/>
      <sheetName val="NP"/>
      <sheetName val="REF.ONLY"/>
      <sheetName val="finalisasi"/>
      <sheetName val="Elektrikal"/>
      <sheetName val="REK"/>
      <sheetName val="L_Mechanical"/>
      <sheetName val="Daftar berat"/>
      <sheetName val="ESCON"/>
      <sheetName val="NP (3)"/>
      <sheetName val="pricelist"/>
      <sheetName val="Analisa Harga Satuan"/>
      <sheetName val="Fin_Bengkel"/>
      <sheetName val="Fin_Showroom"/>
      <sheetName val="Hal_Pagar"/>
      <sheetName val="Str_Bengkel"/>
      <sheetName val="Str_Showroom"/>
      <sheetName val="ahs3"/>
      <sheetName val="ANLS_ BETON R. KELAS"/>
      <sheetName val="기준"/>
      <sheetName val="ANAL"/>
      <sheetName val="BL"/>
      <sheetName val="BasicPrice"/>
      <sheetName val="index"/>
      <sheetName val="DRUP _ASLI_"/>
      <sheetName val="Stden center"/>
      <sheetName val="Student"/>
      <sheetName val="SUM"/>
      <sheetName val="Dasboard"/>
      <sheetName val="H-Upah"/>
      <sheetName val="Data Upah"/>
      <sheetName val="AHS - Sipil"/>
      <sheetName val="EXTERNAL WORK"/>
      <sheetName val="1.B"/>
      <sheetName val="Faktor"/>
      <sheetName val="SEX"/>
      <sheetName val="Fin-Bengkel"/>
      <sheetName val="Fin-Showroom"/>
      <sheetName val="Str-Bengkel"/>
      <sheetName val="Str-Showroom"/>
      <sheetName val="FORMESTIMASI"/>
      <sheetName val="box culvert"/>
      <sheetName val="HSD"/>
      <sheetName val="data RSUD KIS"/>
      <sheetName val="Bahan-Upah"/>
      <sheetName val="BAU"/>
      <sheetName val="RAB AR&amp;STR"/>
      <sheetName val="NP (2)"/>
      <sheetName val="cargo"/>
      <sheetName val="Analisa Satuan"/>
      <sheetName val="Mall"/>
      <sheetName val="BASEMENT"/>
      <sheetName val="Anls"/>
      <sheetName val="AC_C"/>
      <sheetName val="BASIC"/>
      <sheetName val="TSS"/>
      <sheetName val="H_Satuan1"/>
      <sheetName val="mob__dem"/>
      <sheetName val="pek__tanah"/>
      <sheetName val="k__batu_kali"/>
      <sheetName val="meth hsl nego"/>
      <sheetName val="SALURAN"/>
      <sheetName val="A"/>
      <sheetName val="GFA-20-N"/>
      <sheetName val="arp-3a"/>
      <sheetName val="GLP-DISCOUNT"/>
      <sheetName val="GLP 2001"/>
      <sheetName val="EE-PROP"/>
      <sheetName val="Costos"/>
      <sheetName val="Met_Pas Batu"/>
      <sheetName val="Met_ Minor"/>
      <sheetName val="공정양식"/>
      <sheetName val="QSS"/>
      <sheetName val="G_SUMMARY"/>
      <sheetName val="Mekanikal"/>
      <sheetName val="dasar"/>
      <sheetName val="3-DIV2"/>
      <sheetName val="Tata Udara"/>
      <sheetName val="Plumbing"/>
      <sheetName val="Markup"/>
      <sheetName val="Analisa_ME"/>
      <sheetName val="harga_bahan"/>
      <sheetName val="rab_me_(by_owner)_"/>
      <sheetName val="BQ_(by_owner)"/>
      <sheetName val="rab_me_(fisik)"/>
      <sheetName val="Analisa_&amp;_Upah"/>
      <sheetName val="AN__TAMPL"/>
      <sheetName val="01A-_RAB"/>
      <sheetName val="REMUNERASISTANDAR"/>
      <sheetName val="TABEL-DETASIR"/>
      <sheetName val="Group"/>
      <sheetName val="ahs_utama"/>
      <sheetName val="3-DIV4"/>
      <sheetName val="Terbilang"/>
      <sheetName val="Div10"/>
      <sheetName val="Fill this out first..."/>
      <sheetName val="analis"/>
      <sheetName val="_x0000_0_x0000_1_x0000_0_x0000_0_x0000_0_x0000_1_x0000__x0000_6_x0000_0_x0000_¯耀㣋_x0000__x0000__x0000__x0000__x0000__x0001__x0000__x0000_耀ÿ"/>
      <sheetName val="Plint_List"/>
      <sheetName val="Luar"/>
      <sheetName val="Pintu Jendela"/>
      <sheetName val="DC-akses bandara"/>
      <sheetName val="Isolasi Luar Dalam"/>
      <sheetName val="Isolasi Luar"/>
      <sheetName val="Unit"/>
      <sheetName val="."/>
      <sheetName val="%"/>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5-Peralatan"/>
      <sheetName val="?0?1?0?0?0?1??6?0?¯耀㣋?????_x0001_??耀ÿ"/>
      <sheetName val="Satpek"/>
      <sheetName val="ahs1"/>
      <sheetName val="Form A"/>
      <sheetName val="TBL_BANTU"/>
      <sheetName val="Bill of Qty MEP"/>
      <sheetName val="anaUTama"/>
      <sheetName val="DIVI3"/>
      <sheetName val="FAK"/>
      <sheetName val="Bill 5 Summary"/>
      <sheetName val="Bill 4 Summary"/>
      <sheetName val="NP-7"/>
      <sheetName val="HSLAIN-LAIN"/>
      <sheetName val="UNIT PRICE"/>
      <sheetName val="UPH,BHN,ALT"/>
      <sheetName val="3-DIV3"/>
      <sheetName val="rekap mekanikal"/>
      <sheetName val="@UpahBahan"/>
      <sheetName val="BGN PENUNJANG"/>
      <sheetName val="Anls teknis"/>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Investment Valuation"/>
      <sheetName val="Cabling Data&amp;Power"/>
      <sheetName val="HB_1"/>
      <sheetName val="H_Satuan3"/>
      <sheetName val="mob__dem2"/>
      <sheetName val="pek__tanah2"/>
      <sheetName val="k__batu_kali2"/>
      <sheetName val="HB_2"/>
      <sheetName val="Analisa Harga"/>
      <sheetName val="Summary"/>
      <sheetName val=""/>
      <sheetName val="_0_1_0_0_0_1__6_0_¯耀㣋______x0001___耀ÿ"/>
      <sheetName val="HRG BAHAN &amp; UPAH okk"/>
      <sheetName val="Analis Kusen okk"/>
      <sheetName val="Daf 1"/>
      <sheetName val="Analisa Upah &amp; Bahan Plum"/>
      <sheetName val="GalianAlatBerat"/>
      <sheetName val="Haulling"/>
      <sheetName val="gabungan (2)"/>
      <sheetName val="Galian batu"/>
      <sheetName val="RKP. TOTAL"/>
      <sheetName val="B.as"/>
      <sheetName val="RAB"/>
      <sheetName val="KONTRAK INDUK BULANAN"/>
      <sheetName val="Data2"/>
      <sheetName val="Analisa BOW"/>
      <sheetName val="5.Anhas"/>
      <sheetName val="Telephone"/>
      <sheetName val="Rek_ELEKT"/>
      <sheetName val="Blk-Mnl lt.3-lt.atap"/>
      <sheetName val="Klm-Mnl"/>
      <sheetName val="an tek NP"/>
      <sheetName val="1"/>
      <sheetName val="Teknis"/>
      <sheetName val="설계조건"/>
      <sheetName val="단면검토"/>
      <sheetName val="Bill_2"/>
      <sheetName val="Alat B"/>
      <sheetName val="Bahan B"/>
      <sheetName val="Upah B"/>
      <sheetName val="RAP"/>
      <sheetName val="Sub"/>
      <sheetName val="gajiDasar"/>
      <sheetName val="PROD_03_1"/>
      <sheetName val="isian"/>
      <sheetName val="gtrinh"/>
      <sheetName val="BQ. AC"/>
      <sheetName val="rincian per proyek"/>
      <sheetName val="Surat"/>
      <sheetName val="A+Supl."/>
      <sheetName val="PL"/>
      <sheetName val="rek ME"/>
      <sheetName val="GENERAL"/>
      <sheetName val="pivot1"/>
      <sheetName val="Pricing"/>
      <sheetName val="Antek1"/>
      <sheetName val="HARSAT-lain"/>
      <sheetName val="HARSAT-tanah"/>
      <sheetName val="product"/>
      <sheetName val="Pipe"/>
      <sheetName val="Div2"/>
      <sheetName val="RBP- 2"/>
      <sheetName val="OP. ALAT"/>
      <sheetName val="OP. PERJAM"/>
      <sheetName val="B. PERSONIL"/>
      <sheetName val="KAN. LOKAL"/>
      <sheetName val="BAB_5_2_BiaLang"/>
      <sheetName val="bukan PNS"/>
      <sheetName val="Input monthly capex"/>
      <sheetName val="경비2내역"/>
      <sheetName val="Bq-Pk-A"/>
      <sheetName val="Estimate"/>
      <sheetName val="Rincigaji"/>
      <sheetName val="Prod 15-5"/>
      <sheetName val="Analisa RAP"/>
      <sheetName val="Alat"/>
      <sheetName val="Telusur"/>
      <sheetName val="Analisa RAB"/>
      <sheetName val="GE-1-2"/>
      <sheetName val="Informasi"/>
      <sheetName val="p_fb01"/>
      <sheetName val="p_fb02"/>
      <sheetName val="PLINT 3.1.G"/>
      <sheetName val="s_v13"/>
      <sheetName val="s_v14"/>
      <sheetName val="s_v16"/>
      <sheetName val="NS Lanjutan"/>
      <sheetName val="STD Lanjutan"/>
      <sheetName val="Mk Minor"/>
      <sheetName val="?0?1?0?0?0?1??6?0?¯???????_x0001_???ÿ"/>
      <sheetName val="?¯???????_x0001_???ÿ???English?ENW?en"/>
      <sheetName val="ANALISA ALAT BERAT"/>
      <sheetName val="ANGGARAN"/>
      <sheetName val="rab_-_persiapan_&amp;_lantai-1"/>
      <sheetName val="Analis_Kusen_1_ESKALASI"/>
      <sheetName val="RKP_PLUMBING"/>
      <sheetName val="Anl_+"/>
      <sheetName val="ELEC_STIS"/>
      <sheetName val="DAFTAR_HARGA"/>
      <sheetName val="Ahs_2"/>
      <sheetName val="Ahs_1"/>
      <sheetName val="KR_Luar"/>
      <sheetName val="Supl_X"/>
      <sheetName val="REF_ONLY"/>
      <sheetName val="Daftar_berat"/>
      <sheetName val="Analisa_Harga_Satuan"/>
      <sheetName val="DRUP__ASLI_"/>
      <sheetName val="Stden_center"/>
      <sheetName val="NP_(3)"/>
      <sheetName val="ANLS__BETON_R__KELAS"/>
      <sheetName val="Data_Upah"/>
      <sheetName val="AHS_-_Sipil"/>
      <sheetName val="EXTERNAL_WORK"/>
      <sheetName val="1_B"/>
      <sheetName val="box_culvert"/>
      <sheetName val="data_RSUD_KIS"/>
      <sheetName val="RAB_AR&amp;STR"/>
      <sheetName val="NP_(2)"/>
      <sheetName val="Analisa_Satuan"/>
      <sheetName val="Tata_Udara"/>
      <sheetName val="Fill_this_out_first___"/>
      <sheetName val="01000160¯耀㣋耀ÿ"/>
      <sheetName val="Pintu_Jendela"/>
      <sheetName val="DC-akses_bandara"/>
      <sheetName val="anaMob"/>
      <sheetName val="Sat~Bahu"/>
      <sheetName val="MARK UP"/>
      <sheetName val="??"/>
      <sheetName val="????"/>
      <sheetName val="NAME"/>
      <sheetName val="Daftar Upah"/>
      <sheetName val="DAF-2"/>
      <sheetName val="01.FA"/>
      <sheetName val="An"/>
      <sheetName val="An.2"/>
      <sheetName val="struktur tdk dipakai"/>
      <sheetName val="DAFT_HARG_SAT_PEK."/>
      <sheetName val="DAFT_ALAT,UPAH &amp; MAT"/>
      <sheetName val="Eng_Hrs"/>
      <sheetName val="_x005f_x0000_0_x005f_x0000_1_x005f_x0000_0_x005f_x0000_"/>
      <sheetName val="BHN-UPH-ALT"/>
      <sheetName val="_x0000_0_x0000_1_x0000_0_x0000_"/>
      <sheetName val="RINCIAN"/>
      <sheetName val="NSTD"/>
      <sheetName val="STD"/>
      <sheetName val="BQ.jln"/>
      <sheetName val="BQ.jem"/>
      <sheetName val="Admin"/>
      <sheetName val="Isolasi_Luar_Dalam"/>
      <sheetName val="Isolasi_Luar"/>
      <sheetName val="_"/>
      <sheetName val="bhn FINAL"/>
      <sheetName val="Rekapitulasi"/>
      <sheetName val="PRICE LIST"/>
      <sheetName val="Price_List"/>
      <sheetName val="div-2"/>
      <sheetName val="MAP"/>
      <sheetName val="RKP"/>
      <sheetName val="dil"/>
      <sheetName val="Penawaran"/>
      <sheetName val="Master 1.0"/>
      <sheetName val="Analis Tambahan"/>
      <sheetName val="Analys"/>
      <sheetName val="pelita lapen"/>
      <sheetName val="SCH"/>
      <sheetName val="_0_1_0_0_0_1__6_0_¯耀㣋______x000"/>
      <sheetName val="_x005f_x0000_¯___x005f_x0000__x005f_x0000__x005f_x0000_"/>
      <sheetName val="List of Eqp"/>
      <sheetName val="UPA"/>
      <sheetName val="Anl.2s.d4e"/>
      <sheetName val="Master Edit"/>
      <sheetName val="DATABASE"/>
      <sheetName val="HARGA MATERIAL"/>
      <sheetName val="Rekap Direct Cost"/>
      <sheetName val="Analisa -Baku"/>
      <sheetName val="GAJI"/>
      <sheetName val="Urai _ Guide Post"/>
      <sheetName val="Urai_Galian Tanah"/>
      <sheetName val="Man Power"/>
      <sheetName val="c"/>
      <sheetName val="f"/>
      <sheetName val="rab_me_(by_owner)_1"/>
      <sheetName val="BQ_(by_owner)1"/>
      <sheetName val="rab_me_(fisik)1"/>
      <sheetName val="DC-akses_bandara1"/>
      <sheetName val="Analisa_ME1"/>
      <sheetName val="ALEK"/>
      <sheetName val="rab_me_(by_owner)_2"/>
      <sheetName val="BQ_(by_owner)2"/>
      <sheetName val="rab_me_(fisik)2"/>
      <sheetName val="DC-akses_bandara2"/>
      <sheetName val="Analisa_ME2"/>
      <sheetName val="H_Satuan4"/>
      <sheetName val="mob__dem3"/>
      <sheetName val="pek__tanah3"/>
      <sheetName val="k__batu_kali3"/>
      <sheetName val="rab_me_(by_owner)_3"/>
      <sheetName val="BQ_(by_owner)3"/>
      <sheetName val="rab_me_(fisik)3"/>
      <sheetName val="DC-akses_bandara3"/>
      <sheetName val="Analisa_ME3"/>
      <sheetName val="Hua Yang Quarterly"/>
      <sheetName val="D6 (2)"/>
      <sheetName val="SAT-DAS"/>
      <sheetName val="Rate"/>
      <sheetName val="S-Curve"/>
      <sheetName val="3.1.2a"/>
      <sheetName val="3.1.1a"/>
      <sheetName val="Vibro_Roller"/>
      <sheetName val="PConsCS"/>
      <sheetName val="dia-in"/>
      <sheetName val="struktur"/>
      <sheetName val="Bill rekap"/>
      <sheetName val="Bill of Qty"/>
      <sheetName val="__"/>
      <sheetName val="____"/>
      <sheetName val="_0_1_0_0_0_1__6_0_¯________x0001____ÿ"/>
      <sheetName val="_¯________x0001____ÿ___English_ENW_en"/>
      <sheetName val="DAF-9"/>
      <sheetName val="BOQ건축"/>
      <sheetName val="Budget"/>
      <sheetName val="daftar harga satuan"/>
      <sheetName val="SAP"/>
      <sheetName val="Urai _Resap pengikat"/>
      <sheetName val="SPEC"/>
      <sheetName val="Harga Satuan"/>
      <sheetName val="PESANTREN"/>
      <sheetName val="G"/>
      <sheetName val="Curup"/>
      <sheetName val="Prabu"/>
      <sheetName val="On Time"/>
      <sheetName val="BoQA"/>
      <sheetName val="List Material"/>
      <sheetName val="PP"/>
      <sheetName val="AnalAdjust"/>
      <sheetName val="TT04"/>
      <sheetName val="H Satuan Dasar"/>
      <sheetName val="CODE"/>
      <sheetName val="Analysis"/>
      <sheetName val="5.1.ELEKTRIKAL-ELEKTRONIK"/>
      <sheetName val="DAF-BAHAN"/>
      <sheetName val="DAF-UPAH"/>
      <sheetName val="PileCap"/>
      <sheetName val="SIMPRO(AGST)"/>
      <sheetName val="HS-Divisi 3"/>
      <sheetName val="Analisa SNI"/>
      <sheetName val="gvl"/>
      <sheetName val="F ALARM"/>
      <sheetName val="Monitor"/>
      <sheetName val="Agregat Halus &amp; Kasar"/>
      <sheetName val="Appendix 2(SatDas)"/>
      <sheetName val="NP_(4)1"/>
      <sheetName val="HRG_BHN1"/>
      <sheetName val="Analisa_&amp;_Upah1"/>
      <sheetName val="AN__TAMPL1"/>
      <sheetName val="Bill_Of_Quantity1"/>
      <sheetName val="NS_GD_UGD1"/>
      <sheetName val="STD_GD_UGD1"/>
      <sheetName val="harga_bahan1"/>
      <sheetName val="MAIN_BQ1"/>
      <sheetName val="Harsat_BHN_AR,M1"/>
      <sheetName val="DRUP_(ASLI)1"/>
      <sheetName val="BQ_AC_FAN1"/>
      <sheetName val="iTEM_hARSAT1"/>
      <sheetName val="NS_GD_UTAMA1"/>
      <sheetName val="Analisa_21"/>
      <sheetName val="01A-_RAB1"/>
      <sheetName val="GLP_2001"/>
      <sheetName val="Met_Pas_Batu"/>
      <sheetName val="Met__Minor"/>
      <sheetName val="gabungan_(2)"/>
      <sheetName val="Analisa_BOW"/>
      <sheetName val="Galian_batu"/>
      <sheetName val="an_tek_NP"/>
      <sheetName val="rekap_mekanikal"/>
      <sheetName val="meth_hsl_nego"/>
      <sheetName val="BGN_PENUNJANG"/>
      <sheetName val="bukan_PNS"/>
      <sheetName val="RBP-_2"/>
      <sheetName val="OP__ALAT"/>
      <sheetName val="OP__PERJAM"/>
      <sheetName val="B__PERSONIL"/>
      <sheetName val="KAN__LOKAL"/>
      <sheetName val="DRUP__ASLI_1"/>
      <sheetName val="Stden_center1"/>
      <sheetName val="NP_(4)2"/>
      <sheetName val="HRG_BHN2"/>
      <sheetName val="Analisa_&amp;_Upah2"/>
      <sheetName val="AN__TAMPL2"/>
      <sheetName val="Bill_Of_Quantity2"/>
      <sheetName val="NS_GD_UGD2"/>
      <sheetName val="STD_GD_UGD2"/>
      <sheetName val="harga_bahan2"/>
      <sheetName val="MAIN_BQ2"/>
      <sheetName val="Harsat_BHN_AR,M2"/>
      <sheetName val="DRUP_(ASLI)2"/>
      <sheetName val="BQ_AC_FAN2"/>
      <sheetName val="ANLS__BETON_R__KELAS1"/>
      <sheetName val="iTEM_hARSAT2"/>
      <sheetName val="NS_GD_UTAMA2"/>
      <sheetName val="Analisa_22"/>
      <sheetName val="01A-_RAB2"/>
      <sheetName val="RKP_PLUMBING1"/>
      <sheetName val="rab_-_persiapan_&amp;_lantai-11"/>
      <sheetName val="Anl_+1"/>
      <sheetName val="ELEC_STIS1"/>
      <sheetName val="Analis_Kusen_1_ESKALASI1"/>
      <sheetName val="Tata_Udara1"/>
      <sheetName val="DAFTAR_HARGA1"/>
      <sheetName val="Data_Upah1"/>
      <sheetName val="Supl_X1"/>
      <sheetName val="box_culvert1"/>
      <sheetName val="Ahs_21"/>
      <sheetName val="Ahs_11"/>
      <sheetName val="Analisa_Harga_Satuan1"/>
      <sheetName val="_1"/>
      <sheetName val="Daftar_berat1"/>
      <sheetName val="AHS_-_Sipil1"/>
      <sheetName val="EXTERNAL_WORK1"/>
      <sheetName val="data_RSUD_KIS1"/>
      <sheetName val="RAB_AR&amp;STR1"/>
      <sheetName val="NP_(2)1"/>
      <sheetName val="Analisa_Satuan1"/>
      <sheetName val="1_B1"/>
      <sheetName val="Isolasi_Luar_Dalam1"/>
      <sheetName val="Isolasi_Luar1"/>
      <sheetName val="GLP_20011"/>
      <sheetName val="Met_Pas_Batu1"/>
      <sheetName val="Met__Minor1"/>
      <sheetName val="KR_Luar1"/>
      <sheetName val="REF_ONLY1"/>
      <sheetName val="gabungan_(2)1"/>
      <sheetName val="Analisa_BOW1"/>
      <sheetName val="Galian_batu1"/>
      <sheetName val="Fill_this_out_first___1"/>
      <sheetName val="an_tek_NP1"/>
      <sheetName val="Pintu_Jendela1"/>
      <sheetName val="NP_(3)1"/>
      <sheetName val="rekap_mekanikal1"/>
      <sheetName val="meth_hsl_nego1"/>
      <sheetName val="BGN_PENUNJANG1"/>
      <sheetName val="bukan_PNS1"/>
      <sheetName val="RBP-_21"/>
      <sheetName val="OP__ALAT1"/>
      <sheetName val="OP__PERJAM1"/>
      <sheetName val="B__PERSONIL1"/>
      <sheetName val="KAN__LOKAL1"/>
      <sheetName val="GRAPMARS"/>
      <sheetName val="?0?1?0?0?0?1??6?0?¯耀㣋?????_x000"/>
      <sheetName val="_x005f_x0000_¯??_x005f_x0000__x005f_x0000__x005f_x0000_"/>
      <sheetName val="_x005f_x005f_x005f_x0000_0_x005f_x005f_x005f_x0000_1_x0"/>
      <sheetName val="FINISHING"/>
      <sheetName val="?0?1?0?"/>
      <sheetName val="BQ-E20-02(Rp)"/>
      <sheetName val="CapExpAppForm"/>
      <sheetName val="Perm. Test"/>
      <sheetName val="Hardas"/>
      <sheetName val="NP2"/>
      <sheetName val="Foundation"/>
      <sheetName val="Bongkar"/>
      <sheetName val="analisa (2)"/>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div.2"/>
      <sheetName val="div.3 Tanah"/>
      <sheetName val="div.4 Sirtu"/>
      <sheetName val="div.5"/>
      <sheetName val="div.7 Beton"/>
      <sheetName val="div.8"/>
      <sheetName val="7.1(3)"/>
      <sheetName val="6-AGREGAT"/>
      <sheetName val="Hrg Sat"/>
      <sheetName val="AN-MAJOR"/>
      <sheetName val="An_pdkg"/>
      <sheetName val="a.2"/>
      <sheetName val="DATAOKT"/>
      <sheetName val="BUSWAY"/>
      <sheetName val="analisa Str"/>
      <sheetName val="610.07A"/>
      <sheetName val="HB_3"/>
      <sheetName val="Bill_of_Qty_MEP"/>
      <sheetName val="Anls_teknis"/>
      <sheetName val="Analisa_RAP"/>
      <sheetName val="Alat_B"/>
      <sheetName val="Bahan_B"/>
      <sheetName val="Upah_B"/>
      <sheetName val="Analisa_RAB"/>
      <sheetName val="Prod_15-5"/>
      <sheetName val="UNIT_PRICE"/>
      <sheetName val="Form_A"/>
      <sheetName val="Blk-Mnl_lt_3-lt_atap"/>
      <sheetName val="RKP__TOTAL"/>
      <sheetName val="B_as"/>
      <sheetName val="?0?1?0?0?0?1??6?0?¯耀㣋???????耀ÿ"/>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Prs"/>
      <sheetName val="prd01-5"/>
      <sheetName val="Rutin"/>
      <sheetName val="Har Sat"/>
      <sheetName val="610.05"/>
      <sheetName val="610.06"/>
      <sheetName val="610.07"/>
      <sheetName val="610.08"/>
      <sheetName val="ANTEK"/>
      <sheetName val="610.04"/>
      <sheetName val="BETON"/>
      <sheetName val="MPU. 6-3(4).LastonAC"/>
      <sheetName val="Data Info"/>
      <sheetName val="bahan dan upah"/>
      <sheetName val="MAP2"/>
      <sheetName val="anal-mpu"/>
      <sheetName val="일위대가목차"/>
      <sheetName val="Data WI"/>
      <sheetName val="Kuantitas &amp; Harga"/>
      <sheetName val="Rekap Analisa"/>
      <sheetName val="Daftar Upah,Bhn,&amp; alat"/>
      <sheetName val="SDMTA"/>
      <sheetName val="10"/>
      <sheetName val="5"/>
      <sheetName val="_x0000_¯___x0000__x0000__x0000_"/>
      <sheetName val="_x005f_x0000_0_x005f_x0000_1_x0"/>
      <sheetName val="_0_1_0_0_0_1__6_0_¯________x000"/>
      <sheetName val="_¯________x0001____ÿ___English_"/>
      <sheetName val="_x005f_x0000_¯___x005f_x0000__x"/>
      <sheetName val="01000160¯___ÿ"/>
      <sheetName val="¯___ÿ__EnglishENWen"/>
      <sheetName val="Galian"/>
      <sheetName val="AC-WC"/>
      <sheetName val="Cold Miling"/>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Break_down"/>
      <sheetName val="Hg.Sat"/>
      <sheetName val="Input T. Schedule"/>
      <sheetName val="PkRp"/>
      <sheetName val="BQ External"/>
      <sheetName val="Material&amp;Upah"/>
      <sheetName val="ANAL_P4"/>
      <sheetName val="DATA_2009"/>
      <sheetName val="RWD-02"/>
      <sheetName val="Unit Rate"/>
      <sheetName val="EL tray"/>
      <sheetName val="PL power"/>
      <sheetName val="PL unit"/>
      <sheetName val="PK unit"/>
      <sheetName val="EL arde"/>
      <sheetName val="DafHrgSatuan"/>
      <sheetName val="metode"/>
      <sheetName val="BAHAN (2)"/>
      <sheetName val="7"/>
      <sheetName val="HARGA DSR"/>
      <sheetName val="9"/>
      <sheetName val="LAL - PASAR PAGI "/>
      <sheetName val="Cover1"/>
      <sheetName val="mu"/>
      <sheetName val="D &amp; W sizes"/>
      <sheetName val="Lead Schedule"/>
      <sheetName val="COAT&amp;WRAP-QIOT-#3"/>
      <sheetName val="PNT-QUOT-#3"/>
      <sheetName val="An str"/>
      <sheetName val="LO"/>
      <sheetName val="Hsat1"/>
      <sheetName val="OwnEq"/>
      <sheetName val="Pt"/>
      <sheetName val="Harga Satuan Bahan "/>
      <sheetName val="Blk-Mnl"/>
      <sheetName val="_¯________x005f_x0001____ÿ___English_"/>
      <sheetName val="_x005f_x005f_x005f_x0000_¯___x005f_x005f_x005f_x0000__x"/>
      <sheetName val="_¯________x005f_x005f_x005f_x0001____ÿ___En"/>
      <sheetName val="Analisa K"/>
      <sheetName val="hst  LAMP_1"/>
      <sheetName val="_¯________x005f_x0001____ÿ___En"/>
      <sheetName val="ANALISA railing"/>
      <sheetName val="DKH"/>
      <sheetName val="DIV.9"/>
      <sheetName val="HARGA DASAR"/>
      <sheetName val="TL"/>
      <sheetName val="?0?1?0?0?0?1??6?0?¯???????_x000"/>
      <sheetName val="?¯???????_x005f_x0001_???ÿ???English?"/>
      <sheetName val="Rek Tot"/>
      <sheetName val="ANALISA EDIT"/>
      <sheetName val="S Curve"/>
      <sheetName val="Rekap S Curve (4)"/>
      <sheetName val="Rekap S Curve (3)"/>
      <sheetName val="IPA1"/>
      <sheetName val="TRNS-C1"/>
      <sheetName val="har-sat"/>
      <sheetName val="Meto"/>
      <sheetName val="F1c DATA ADM6"/>
      <sheetName val="Galian 1"/>
      <sheetName val="Hrg"/>
      <sheetName val="_x005f_x005f_x005f_x0000_0_x005"/>
      <sheetName val="Fill this out first___"/>
      <sheetName val="DIV 7"/>
      <sheetName val="Kode"/>
      <sheetName val="Hst_mat"/>
      <sheetName val="Manual"/>
      <sheetName val="RANG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_Satuan5"/>
      <sheetName val="mob__dem4"/>
      <sheetName val="pek__tanah4"/>
      <sheetName val="k__batu_kali4"/>
      <sheetName val="Anl_+2"/>
      <sheetName val="RKP_PLUMBING2"/>
      <sheetName val="HB_4"/>
      <sheetName val="rab_-_persiapan_&amp;_lantai-12"/>
      <sheetName val="Analis_Kusen_1_ESKALASI2"/>
      <sheetName val="Supl_X2"/>
      <sheetName val="ELEC_STIS2"/>
      <sheetName val="DRUP__ASLI_2"/>
      <sheetName val="Stden_center2"/>
      <sheetName val="DAFTAR_HARGA2"/>
      <sheetName val="1_B2"/>
      <sheetName val="box_culvert2"/>
      <sheetName val="EXTERNAL_WORK2"/>
      <sheetName val="Bill_of_Qty_MEP1"/>
      <sheetName val="_2"/>
      <sheetName val="Form_A1"/>
      <sheetName val="Isolasi_Luar_Dalam2"/>
      <sheetName val="Isolasi_Luar2"/>
      <sheetName val="RKP__TOTAL1"/>
      <sheetName val="B_as1"/>
      <sheetName val="KONTRAK_INDUK_BULANAN1"/>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Prod_15-5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Analisa_&amp;_Upah3"/>
      <sheetName val="AN__TAMPL3"/>
      <sheetName val="Bill_Of_Quantity3"/>
      <sheetName val="NP_(4)3"/>
      <sheetName val="HRG_BHN3"/>
      <sheetName val="DRUP_(ASLI)3"/>
      <sheetName val="NS_GD_UGD3"/>
      <sheetName val="STD_GD_UGD3"/>
      <sheetName val="harga_bahan3"/>
      <sheetName val="MAIN_BQ3"/>
      <sheetName val="Harsat_BHN_AR,M3"/>
      <sheetName val="BQ_AC_FAN3"/>
      <sheetName val="01A-_RAB3"/>
      <sheetName val="iTEM_hARSAT3"/>
      <sheetName val="NS_GD_UTAMA3"/>
      <sheetName val="Analisa_23"/>
      <sheetName val="NP_(2)2"/>
      <sheetName val="data_RSUD_KIS2"/>
      <sheetName val="RAB_AR&amp;STR2"/>
      <sheetName val="Analisa_Satuan2"/>
      <sheetName val="Fill_this_out_first___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Daftar_berat2"/>
      <sheetName val="Data_Upah2"/>
      <sheetName val="Bill_of_Qty_MEP2"/>
      <sheetName val="Pintu_Jendela2"/>
      <sheetName val="rekap_mekanikal2"/>
      <sheetName val="AHS_-_Sipil2"/>
      <sheetName val="ANLS__BETON_R__KELAS2"/>
      <sheetName val="NP_(3)2"/>
      <sheetName val="BGN_PENUNJANG2"/>
      <sheetName val="Analisa_BOW2"/>
      <sheetName val="Form_A2"/>
      <sheetName val="KONTRAK_INDUK_BULANAN2"/>
      <sheetName val="RKP__TOTAL2"/>
      <sheetName val="B_as2"/>
      <sheetName val="Prod_15-52"/>
      <sheetName val="bd"/>
      <sheetName val="breakdown"/>
      <sheetName val="BRD"/>
      <sheetName val="PNT"/>
      <sheetName val="BANTU"/>
      <sheetName val="terbilang1"/>
      <sheetName val="SUMBER DAYA"/>
      <sheetName val="Umum"/>
      <sheetName val="Harga Sat Dasar"/>
      <sheetName val="WT-LIST"/>
      <sheetName val="Rekap 1"/>
      <sheetName val="D HARGA"/>
      <sheetName val="RATE&amp;FCTR"/>
      <sheetName val="AHS-1"/>
      <sheetName val="625-925"/>
      <sheetName val="125-325"/>
      <sheetName val="Analisa_&amp;_Upah4"/>
      <sheetName val="AN__TAMPL4"/>
      <sheetName val="_x005f_x005f_x005f_x005f_x005f_x005f_x005f_x0000_0_x005"/>
      <sheetName val="_x005f_x005f_x005f_x0000_¯??_x005f_x005f_x005f_x0000__x"/>
      <sheetName val="SDM"/>
      <sheetName val="5.1-5.4(1)-5.4(2)"/>
      <sheetName val="Param"/>
      <sheetName val="BHN-ALAT"/>
      <sheetName val="MAPP"/>
      <sheetName val="BHN+KMK"/>
      <sheetName val="eval"/>
      <sheetName val="DKH_2"/>
      <sheetName val="Stay Cable-1"/>
      <sheetName val="DKH_1"/>
      <sheetName val="SUB+KMK"/>
      <sheetName val="TNG"/>
      <sheetName val="UP_an"/>
      <sheetName val="RAB FULL"/>
      <sheetName val="anal rinci"/>
      <sheetName val="SCHEDULE"/>
      <sheetName val="Luas-Tot"/>
      <sheetName val="Du_lieu"/>
      <sheetName val="EQ"/>
      <sheetName val="Assumptions"/>
      <sheetName val="TRBP"/>
      <sheetName val="Tariptunda"/>
      <sheetName val="Tanah"/>
      <sheetName val="UBA RAB"/>
      <sheetName val="civil-work"/>
      <sheetName val="Watertank"/>
      <sheetName val="tifico"/>
      <sheetName val="Exch.rate"/>
      <sheetName val=" "/>
      <sheetName val="Tray&amp;Ladder"/>
      <sheetName val="Duct"/>
      <sheetName val="Other"/>
      <sheetName val="_x005f_x005f_x005f_x005f_x005f_x005f_x005f_x005f_x005f_x005f_"/>
      <sheetName val="_x005f_x005f_x005f_x005f_x005f_x005f_x005f_x0000_¯??_x0"/>
      <sheetName val="Analisa HSP"/>
      <sheetName val="Rekap Prelim"/>
      <sheetName val="BACK - UP-GALIAN (ALAT)"/>
      <sheetName val="perkerasan rigid"/>
      <sheetName val="HargaDasar"/>
      <sheetName val="D4"/>
      <sheetName val="D6"/>
      <sheetName val="Harga S Dasar"/>
      <sheetName val="Abpek"/>
      <sheetName val="SAT.UPAH"/>
      <sheetName val="PRICE"/>
      <sheetName val="anal-drainase,tanah&amp;ps batu"/>
      <sheetName val="anal-beton"/>
      <sheetName val="anal-aspal"/>
      <sheetName val="anal-mos"/>
      <sheetName val="Peralatan Utama"/>
      <sheetName val="ANAL.BOW"/>
      <sheetName val="DBKoef"/>
      <sheetName val="DashBoard"/>
      <sheetName val="2.2"/>
      <sheetName val="AHSP"/>
      <sheetName val="Parameter"/>
      <sheetName val="_x0000_0_x0000_1_x0"/>
      <sheetName val="REKAP Prbndingn"/>
      <sheetName val="_x0000_¯___x0000__x"/>
      <sheetName val="Konfirm"/>
      <sheetName val="hs_str"/>
      <sheetName val="PLANT"/>
      <sheetName val="Engine"/>
      <sheetName val="BoQ Total_lama"/>
      <sheetName val="Daf.Dasar Upah&amp;Bahan"/>
      <sheetName val="skenario"/>
      <sheetName val="7.PEK-STRUKTUR"/>
      <sheetName val="Harga Baru"/>
      <sheetName val="_x005f"/>
      <sheetName val="DIV 6"/>
      <sheetName val="영업소실적"/>
      <sheetName val="RPP01-5"/>
      <sheetName val="DaftarHarga"/>
      <sheetName val="JobDetails"/>
      <sheetName val="DSBDY"/>
      <sheetName val="EQ_an"/>
      <sheetName val="61004"/>
      <sheetName val="61007"/>
      <sheetName val="61008"/>
      <sheetName val="JM"/>
      <sheetName val="H-Dasar"/>
      <sheetName val="AnalisaSIPIL RIIL"/>
      <sheetName val="EDTL"/>
      <sheetName val="an-satuan"/>
      <sheetName val="KOEF"/>
      <sheetName val="8410(Kerb)"/>
      <sheetName val="eq_data"/>
      <sheetName val="HARVEST02"/>
      <sheetName val="REKAP GROSS"/>
      <sheetName val="Mobilindo"/>
      <sheetName val="GeneralInfo"/>
      <sheetName val="ETAB 1"/>
      <sheetName val="RAB-3"/>
      <sheetName val="BUL"/>
      <sheetName val="Spek Fin "/>
      <sheetName val="REKAP TOTAL"/>
      <sheetName val="Luas Bangunan"/>
      <sheetName val="Spek ME"/>
      <sheetName val="Arsitektur"/>
      <sheetName val="ASEM내역"/>
      <sheetName val="Bank"/>
      <sheetName val="Bunga"/>
      <sheetName val="Mark-up"/>
      <sheetName val="JUMLAHAN TOTAL "/>
      <sheetName val="STR(CANCEL)"/>
      <sheetName val="Sat. Pek."/>
      <sheetName val="Alat (2)"/>
      <sheetName val="Input Data"/>
      <sheetName val="An-2"/>
      <sheetName val="An-4"/>
      <sheetName val="HrgBahan"/>
      <sheetName val="4-Basic Price"/>
      <sheetName val="Urugan Pasir"/>
      <sheetName val="RAB 1 PRABUMULIH LEMBAK KM 330+"/>
      <sheetName val="Hal.010MUKAMC"/>
      <sheetName val="calc-2"/>
      <sheetName val="Valve PL"/>
      <sheetName val="Peralatan PL"/>
      <sheetName val="bialangsung"/>
      <sheetName val="岩性"/>
      <sheetName val="bahan upah"/>
      <sheetName val="an. major"/>
      <sheetName val="Upah Bahan"/>
      <sheetName val="Data-Masukan"/>
      <sheetName val="BOOQ"/>
      <sheetName val="BAG-III"/>
      <sheetName val="ANLS MPU"/>
      <sheetName val="ANALISA-HST"/>
      <sheetName val="Hrg Readymix"/>
      <sheetName val="BLM TERBAYAR"/>
      <sheetName val="ANAL RABP"/>
      <sheetName val="BAHAN &amp; ALAT "/>
      <sheetName val="DIVISI 3"/>
      <sheetName val="FRM-00"/>
      <sheetName val="Main Office"/>
      <sheetName val="PEK-PERKERASAN"/>
      <sheetName val="PEK ASPAL"/>
      <sheetName val="PEK-STRUKTUR"/>
      <sheetName val="PEK-MINOR"/>
      <sheetName val="O&amp;O"/>
      <sheetName val="mc adam"/>
      <sheetName val="ps batu&amp;brjg"/>
      <sheetName val="Rekap Biaya"/>
      <sheetName val="ANALHASA"/>
      <sheetName val="BoQ(APBN)"/>
      <sheetName val="Keterangan"/>
      <sheetName val="INDEKS"/>
      <sheetName val="JABATAN"/>
      <sheetName val="T. Cs Log P III"/>
      <sheetName val="Sal"/>
      <sheetName val="DivVII"/>
      <sheetName val="Aspal"/>
      <sheetName val="Cash2"/>
      <sheetName val="umu"/>
      <sheetName val="Uraian"/>
      <sheetName val="DATA 2"/>
      <sheetName val="COST"/>
      <sheetName val="sai"/>
      <sheetName val="an. struktur"/>
      <sheetName val="RAW MATERIALS "/>
      <sheetName val="COST-PERSON-J.O."/>
      <sheetName val="RENTAL1"/>
      <sheetName val="HS-BOW"/>
      <sheetName val="BBM-03"/>
      <sheetName val="Rekap Addendum"/>
      <sheetName val="HargaSat"/>
      <sheetName val="1.GasAcct"/>
      <sheetName val="ARP-10"/>
      <sheetName val="Div.7.2"/>
      <sheetName val="sheet 2"/>
      <sheetName val="RAB ME"/>
      <sheetName val="Summary Sheets"/>
      <sheetName val="H_Satuan6"/>
      <sheetName val="mob__dem5"/>
      <sheetName val="pek__tanah5"/>
      <sheetName val="k__batu_kali5"/>
      <sheetName val="HB_5"/>
      <sheetName val="01A-_RAB4"/>
      <sheetName val="Analisa_ME4"/>
      <sheetName val="harga_bahan4"/>
      <sheetName val="rab_me_(by_owner)_4"/>
      <sheetName val="BQ_(by_owner)4"/>
      <sheetName val="rab_me_(fisik)4"/>
      <sheetName val="Anl_+3"/>
      <sheetName val="Bill_Of_Quantity4"/>
      <sheetName val="NP_(4)4"/>
      <sheetName val="HRG_BHN4"/>
      <sheetName val="BQ_AC_FAN4"/>
      <sheetName val="DRUP_(ASLI)4"/>
      <sheetName val="MAIN_BQ4"/>
      <sheetName val="Harsat_BHN_AR,M4"/>
      <sheetName val="Analis_Kusen_1_ESKALASI3"/>
      <sheetName val="Analisa_24"/>
      <sheetName val="NS_GD_UGD4"/>
      <sheetName val="STD_GD_UGD4"/>
      <sheetName val="NS_GD_UTAMA4"/>
      <sheetName val="rab_-_persiapan_&amp;_lantai-13"/>
      <sheetName val="RKP_PLUMBING3"/>
      <sheetName val="ELEC_STIS3"/>
      <sheetName val="DAFTAR_HARGA3"/>
      <sheetName val="iTEM_hARSAT4"/>
      <sheetName val="Ahs_23"/>
      <sheetName val="Ahs_13"/>
      <sheetName val="KR_Luar3"/>
      <sheetName val="Supl_X3"/>
      <sheetName val="DRUP__ASLI_3"/>
      <sheetName val="Stden_center3"/>
      <sheetName val="REF_ONLY3"/>
      <sheetName val="Daftar_berat3"/>
      <sheetName val="Pintu_Jendela3"/>
      <sheetName val="meth_hsl_nego3"/>
      <sheetName val="box_culvert3"/>
      <sheetName val="Analisa_Harga_Satuan3"/>
      <sheetName val="Data_Upah3"/>
      <sheetName val="AHS_-_Sipil3"/>
      <sheetName val="EXTERNAL_WORK3"/>
      <sheetName val="data_RSUD_KIS3"/>
      <sheetName val="RAB_AR&amp;STR3"/>
      <sheetName val="NP_(2)3"/>
      <sheetName val="Analisa_Satuan3"/>
      <sheetName val="1_B3"/>
      <sheetName val="ANLS__BETON_R__KELAS3"/>
      <sheetName val="DC-akses_bandara4"/>
      <sheetName val="Fill_this_out_first___3"/>
      <sheetName val="Isolasi_Luar_Dalam3"/>
      <sheetName val="Isolasi_Luar3"/>
      <sheetName val="NP_(3)3"/>
      <sheetName val="GLP_20013"/>
      <sheetName val="Met_Pas_Batu3"/>
      <sheetName val="Met__Minor3"/>
      <sheetName val="_3"/>
      <sheetName val="rekap_mekanikal3"/>
      <sheetName val="BGN_PENUNJANG3"/>
      <sheetName val="Bill_of_Qty_MEP3"/>
      <sheetName val="Form_A3"/>
      <sheetName val="gabungan_(2)3"/>
      <sheetName val="Galian_batu3"/>
      <sheetName val="RKP__TOTAL3"/>
      <sheetName val="B_as3"/>
      <sheetName val="KONTRAK_INDUK_BULANAN3"/>
      <sheetName val="Analisa_BOW3"/>
      <sheetName val="5_Anhas2"/>
      <sheetName val="Tata_Udara2"/>
      <sheetName val="DAF_3_13"/>
      <sheetName val="DAF_3_112"/>
      <sheetName val="ANALISA_PEK_UMUM2"/>
      <sheetName val="UNIT_PRICE2"/>
      <sheetName val="Analisa_Upah_&amp;_Bahan_Plum2"/>
      <sheetName val="Bill_5_Summary2"/>
      <sheetName val="Bill_4_Summary2"/>
      <sheetName val="Anls_teknis2"/>
      <sheetName val="Blk-Mnl_lt_3-lt_atap2"/>
      <sheetName val="Investment_Valuation2"/>
      <sheetName val="Cabling_Data&amp;Power2"/>
      <sheetName val="Alat_B2"/>
      <sheetName val="Bahan_B2"/>
      <sheetName val="Upah_B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Hrg_Sat"/>
      <sheetName val="F1c_DATA_ADM6"/>
      <sheetName val="Galian_1"/>
      <sheetName val="LAL_-_PASAR_PAGI_"/>
      <sheetName val="Fill_this_out_first___4"/>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_0_1_0_0_0_1__6_0_¯__________ÿ"/>
      <sheetName val="_¯__________ÿ___English_ENW_en"/>
      <sheetName val="H_Satuan_Dasar"/>
      <sheetName val="Analisa_HSP"/>
      <sheetName val="_¯__________ÿ___English_"/>
      <sheetName val="1_GasAcct"/>
      <sheetName val="Harga_Sat_Dasar"/>
      <sheetName val="Data Masukan"/>
      <sheetName val="Fisik 2012"/>
      <sheetName val="Pek. Persiapan"/>
      <sheetName val="Rekap Anl.K"/>
      <sheetName val="Rekap Anl.SNI"/>
      <sheetName val="Volume"/>
      <sheetName val="Hargamat"/>
      <sheetName val="hsp-STR-ARS"/>
      <sheetName val="Transfer Pump"/>
      <sheetName val="LS_Rutin"/>
      <sheetName val="note"/>
      <sheetName val="Jenjang_Eselon"/>
      <sheetName val="Gali_Sal"/>
      <sheetName val="B-PRICE"/>
      <sheetName val="Schedule 11a"/>
      <sheetName val="Temporary"/>
      <sheetName val="Septick tank"/>
      <sheetName val="Subkon"/>
      <sheetName val="An_Basic"/>
      <sheetName val="UnitRatePaket1"/>
      <sheetName val="TA"/>
      <sheetName val="U&amp;B"/>
      <sheetName val="ANL"/>
      <sheetName val="PO-2"/>
      <sheetName val="an.utara"/>
      <sheetName val="HarAlat"/>
      <sheetName val="rekap-ans"/>
      <sheetName val="ANAL-TRM"/>
      <sheetName val="Daf.Biaya sewa alat"/>
      <sheetName val="MINAT"/>
      <sheetName val="HSD_Alat"/>
      <sheetName val="DI.Gadung-1"/>
      <sheetName val="SAPON"/>
      <sheetName val="BILL"/>
      <sheetName val="_x0000_¯??_x0000__x0000__x0000_"/>
      <sheetName val="?¯???????_x0001_???ÿ???English?"/>
      <sheetName val="_¯________x0001____ÿ___En"/>
      <sheetName val="_x005f_x0000_0_x005"/>
      <sheetName val="_x005f_x0000_¯??_x005f_x0000__x"/>
      <sheetName val="_x005f_x005f_x005f_x005f_"/>
      <sheetName val="_x005f_x005f_x005f_x0000_¯??_x0"/>
      <sheetName val="STRUKTUR-1"/>
      <sheetName val="2-JTW"/>
      <sheetName val="Factor"/>
      <sheetName val="Currency Rate"/>
      <sheetName val="Conn. Lib"/>
      <sheetName val="Bahan1"/>
      <sheetName val="Analisa ME UPT"/>
      <sheetName val="CHART HB AC - WC"/>
      <sheetName val="Daf-Har-Pening"/>
      <sheetName val="Sheet3"/>
      <sheetName val="DATA PROYEK"/>
      <sheetName val="ListAnalisa"/>
      <sheetName val="상반기손익차2총괄"/>
      <sheetName val="PENGADAAN"/>
      <sheetName val="REF HARGA DASAR 2016"/>
      <sheetName val="#REF"/>
      <sheetName val="TJ1Q47"/>
      <sheetName val="Gal Sal"/>
      <sheetName val="Anl-II"/>
      <sheetName val="Vol_dinding"/>
      <sheetName val="BQ_THPII"/>
      <sheetName val="HrgUpahBahan"/>
      <sheetName val="Bill_Qua"/>
      <sheetName val="Basic Price"/>
      <sheetName val="D7"/>
      <sheetName val="Maleleng"/>
      <sheetName val="ANSAT K'AYI"/>
      <sheetName val="HARGA (2)"/>
      <sheetName val="ANAL ALAT"/>
      <sheetName val="Upah, alat &amp; harsat"/>
      <sheetName val="STA"/>
      <sheetName val="DSN"/>
      <sheetName val="B_7"/>
      <sheetName val="B_6"/>
      <sheetName val="3-DIV8"/>
      <sheetName val="FRP-E04-1"/>
      <sheetName val="DIV.1"/>
      <sheetName val="A-ALAT"/>
      <sheetName val="lamp 9"/>
      <sheetName val="ANALALAT"/>
      <sheetName val="Df-Kuan"/>
      <sheetName val="KEBUT BHN"/>
      <sheetName val="NP_MRK"/>
      <sheetName val="Bill 2.1 Basement 41 "/>
      <sheetName val="bahan SNI"/>
      <sheetName val="H Sat Jembatan"/>
      <sheetName val="tarip"/>
      <sheetName val="RAB.SEKRETARIAT (1)"/>
      <sheetName val="AHS Aspal"/>
      <sheetName val="paving Blok"/>
      <sheetName val="MASTER_ANALISA"/>
      <sheetName val="DEPR"/>
      <sheetName val="2div7+1"/>
      <sheetName val="chitimc"/>
      <sheetName val="dongia (2)"/>
      <sheetName val="LKVL-CK-HT-GD1"/>
      <sheetName val="lam-moi"/>
      <sheetName val="THPDMoi  (2)"/>
      <sheetName val="k300 123"/>
      <sheetName val="DAF.HRG"/>
      <sheetName val="FIRE FIGHTING"/>
      <sheetName val="M.Pekerjaan"/>
      <sheetName val="Harga Bahan &amp; Upah"/>
      <sheetName val="Schedule Daan Mogot"/>
      <sheetName val="Schedule Yasmin"/>
      <sheetName val="Schedule Lingkar Barat"/>
      <sheetName val="BHN"/>
      <sheetName val="VLOOK"/>
      <sheetName val="List"/>
      <sheetName val="HB"/>
      <sheetName val="PB(B)"/>
      <sheetName val="PB_B_"/>
      <sheetName val="TOWN"/>
      <sheetName val="FORM X COST"/>
      <sheetName val="KIB C GEDUNG &amp; BANGUNAN"/>
      <sheetName val="ELEMENT SUM"/>
      <sheetName val="Daftar No MAPPI"/>
      <sheetName val="AN-CH2"/>
      <sheetName val="GS Tanah Kalimas Baru (2)"/>
      <sheetName val="PPC"/>
      <sheetName val="3.1 (1) CS"/>
      <sheetName val="P2-Px"/>
      <sheetName val="resap"/>
      <sheetName val="besi"/>
      <sheetName val="Rigid25"/>
      <sheetName val="gal biasa"/>
      <sheetName val="_x005f_x005f_x005f_x0000_¯___x0"/>
      <sheetName val="_¯________x005f_x005f_x00"/>
      <sheetName val="DSP"/>
      <sheetName val="ALAT1"/>
      <sheetName val="Legend"/>
      <sheetName val="NAMES"/>
      <sheetName val="Daftar Harga Upah"/>
      <sheetName val="HARGA SAT"/>
      <sheetName val="Prod_Alat"/>
      <sheetName val="DHSD"/>
      <sheetName val="_0_1_0_"/>
      <sheetName val="STR &amp; ARS"/>
      <sheetName val="bahan+upah"/>
      <sheetName val="HARGA PEK"/>
      <sheetName val="BQ-Structur"/>
      <sheetName val="Rekap RAP real (2)"/>
      <sheetName val="3 Koef Alat"/>
      <sheetName val="41,9&amp;36,3"/>
      <sheetName val="Prod15-8"/>
      <sheetName val="BQ-Marga Tiga"/>
      <sheetName val="402"/>
      <sheetName val="beam"/>
      <sheetName val="KJ 2002"/>
      <sheetName val="Calculation Sheet"/>
      <sheetName val="ANALISA SM"/>
      <sheetName val="Man Power &amp; Comp"/>
      <sheetName val="B.T"/>
      <sheetName val="REFERENCE TABLE"/>
      <sheetName val="analis_abow"/>
      <sheetName val="analis_k100"/>
      <sheetName val="analis_k200"/>
      <sheetName val="analis_k400"/>
      <sheetName val="analis_k500"/>
      <sheetName val="plat_duicker"/>
      <sheetName val="materials"/>
      <sheetName val="CH"/>
      <sheetName val="SKEDUL AV-05"/>
      <sheetName val="DAFTAR HARGA BAHAN "/>
      <sheetName val="Bill 2.3"/>
      <sheetName val="Bill 2.5B"/>
      <sheetName val="Bill 2.1"/>
      <sheetName val="GRAND REKAP"/>
      <sheetName val="div7"/>
      <sheetName val="di2"/>
      <sheetName val="div71"/>
      <sheetName val="div4"/>
      <sheetName val="NS"/>
      <sheetName val="Metod TWR"/>
      <sheetName val="대비표"/>
      <sheetName val="351BQMCN"/>
      <sheetName val="Data 3"/>
      <sheetName val="AHS 3"/>
      <sheetName val="BOQ 3"/>
      <sheetName val="Rebar"/>
      <sheetName val="H.DASAR"/>
      <sheetName val="giathanh1"/>
      <sheetName val="D9"/>
      <sheetName val="RAB Ekstern"/>
      <sheetName val="analisa 1"/>
      <sheetName val="Faktor Konversi"/>
      <sheetName val="R1. GREJA KATHOLIK"/>
      <sheetName val="PK-PPK Elektrikal"/>
      <sheetName val="R.A.B."/>
      <sheetName val="dt6"/>
      <sheetName val="DT9"/>
      <sheetName val="NK"/>
      <sheetName val="SUM_PERS_STRUK"/>
      <sheetName val="bq m&amp;e_r"/>
      <sheetName val="H.Sat. Pekerjaan"/>
      <sheetName val="H. Bahan"/>
      <sheetName val="Analisa H.Sat."/>
      <sheetName val="DON GIA"/>
      <sheetName val="CHITIET VL_NC"/>
      <sheetName val="Tiepdia"/>
      <sheetName val="TDTKP"/>
      <sheetName val="TONGKE3p "/>
      <sheetName val="VCV_BE_TONG"/>
      <sheetName val="TNHCHINH"/>
      <sheetName val="B"/>
      <sheetName val="Analisa.Hourly"/>
      <sheetName val="Rek.Analisa"/>
      <sheetName val="k341k612"/>
      <sheetName val="dwa-01"/>
      <sheetName val="BOQ INTERN"/>
      <sheetName val="REKAP."/>
      <sheetName val="Uba"/>
      <sheetName val="HS ALAT"/>
      <sheetName val="HS UPAH"/>
      <sheetName val="HS BAHAN"/>
      <sheetName val="PRODALAT"/>
      <sheetName val="MATERIAL-UPAH"/>
      <sheetName val="HSBU ANA"/>
      <sheetName val="ANALIS ALAT"/>
      <sheetName val="SNI"/>
      <sheetName val="CONSUMABLES-PRICE"/>
      <sheetName val="BOW"/>
      <sheetName val="HB me"/>
      <sheetName val="COST-SUM"/>
      <sheetName val="PT."/>
      <sheetName val="REKAP THPIII"/>
      <sheetName val="Stdiii"/>
      <sheetName val="NStdiii"/>
      <sheetName val="UT&amp;SDiii"/>
      <sheetName val="DAYA PLN"/>
      <sheetName val="AnalisaHS"/>
      <sheetName val="_x005f_x005f_x005f_x005f_x005f_x005f_x005f_x0000_¯___x0"/>
      <sheetName val="analis_k600"/>
      <sheetName val="analis_k700"/>
      <sheetName val="Jagorawi"/>
      <sheetName val="SEC-6"/>
      <sheetName val="Bhan"/>
      <sheetName val="?¯__???"/>
      <sheetName val="_x005f_x005f_x005f_x005F_x005f_x0000_0_x005"/>
      <sheetName val="_x005f_x005f_x005f_x005F_x005f_x005f_x005f_x005f_"/>
      <sheetName val="_x005f_x005f_x005f_x005F_x005f_x0000_¯??_x0"/>
      <sheetName val="_x005f_x005f_x005F"/>
      <sheetName val="_x005f_x005f_"/>
      <sheetName val="_x005f_x0000_¯___x0"/>
      <sheetName val="HS-2"/>
      <sheetName val="PRIST LIST"/>
      <sheetName val="D.BOARD"/>
      <sheetName val="SUB &amp; mandor"/>
      <sheetName val="brd2"/>
      <sheetName val="DATA2009"/>
      <sheetName val="Main"/>
      <sheetName val="HSATUAN"/>
      <sheetName val="TOTAL UPAH"/>
      <sheetName val="D8"/>
      <sheetName val="공사금액 내역 (1)"/>
      <sheetName val="bhn "/>
      <sheetName val="TYPE-A"/>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2">
          <cell r="CF82" t="str">
            <v>Royalties Aggregate</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ow r="82">
          <cell r="CF82" t="str">
            <v>Royalties Aggregate</v>
          </cell>
        </row>
      </sheetData>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ow r="82">
          <cell r="CF82" t="str">
            <v>Royalties Aggregate</v>
          </cell>
        </row>
      </sheetData>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row r="82">
          <cell r="CF82" t="str">
            <v>Royalties Aggregate</v>
          </cell>
        </row>
      </sheetData>
      <sheetData sheetId="346" refreshError="1"/>
      <sheetData sheetId="347">
        <row r="82">
          <cell r="CF82" t="str">
            <v>Royalties Aggregate</v>
          </cell>
        </row>
      </sheetData>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refreshError="1"/>
      <sheetData sheetId="387" refreshError="1"/>
      <sheetData sheetId="388" refreshError="1"/>
      <sheetData sheetId="389"/>
      <sheetData sheetId="390"/>
      <sheetData sheetId="391"/>
      <sheetData sheetId="392" refreshError="1"/>
      <sheetData sheetId="393" refreshError="1"/>
      <sheetData sheetId="394" refreshError="1"/>
      <sheetData sheetId="395" refreshError="1"/>
      <sheetData sheetId="396"/>
      <sheetData sheetId="397"/>
      <sheetData sheetId="398"/>
      <sheetData sheetId="399" refreshError="1"/>
      <sheetData sheetId="400" refreshError="1"/>
      <sheetData sheetId="401" refreshError="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sheetData sheetId="414" refreshError="1"/>
      <sheetData sheetId="415" refreshError="1"/>
      <sheetData sheetId="416"/>
      <sheetData sheetId="417"/>
      <sheetData sheetId="418"/>
      <sheetData sheetId="419"/>
      <sheetData sheetId="420">
        <row r="82">
          <cell r="CF82" t="str">
            <v>Royalties Aggregate</v>
          </cell>
        </row>
      </sheetData>
      <sheetData sheetId="421">
        <row r="82">
          <cell r="CF82" t="str">
            <v>Royalties Aggregate</v>
          </cell>
        </row>
      </sheetData>
      <sheetData sheetId="422">
        <row r="82">
          <cell r="CF82" t="str">
            <v>Royalties Aggregate</v>
          </cell>
        </row>
      </sheetData>
      <sheetData sheetId="423"/>
      <sheetData sheetId="424"/>
      <sheetData sheetId="425"/>
      <sheetData sheetId="426"/>
      <sheetData sheetId="427"/>
      <sheetData sheetId="428">
        <row r="82">
          <cell r="CF82" t="str">
            <v>Royalties Aggregate</v>
          </cell>
        </row>
      </sheetData>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row r="82">
          <cell r="CF82" t="str">
            <v>Royalties Aggregate</v>
          </cell>
        </row>
      </sheetData>
      <sheetData sheetId="452">
        <row r="82">
          <cell r="CF82" t="str">
            <v>Royalties Aggregate</v>
          </cell>
        </row>
      </sheetData>
      <sheetData sheetId="453" refreshError="1"/>
      <sheetData sheetId="454" refreshError="1"/>
      <sheetData sheetId="455">
        <row r="82">
          <cell r="CF82" t="str">
            <v>Royalties Aggregate</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82">
          <cell r="CF82" t="str">
            <v>Royalties Aggregate</v>
          </cell>
        </row>
      </sheetData>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refreshError="1"/>
      <sheetData sheetId="490">
        <row r="82">
          <cell r="CF82" t="str">
            <v>Royalties Aggregate</v>
          </cell>
        </row>
      </sheetData>
      <sheetData sheetId="491">
        <row r="82">
          <cell r="CF82" t="str">
            <v>Royalties Aggregate</v>
          </cell>
        </row>
      </sheetData>
      <sheetData sheetId="492">
        <row r="82">
          <cell r="CF82" t="str">
            <v>Royalties Aggregate</v>
          </cell>
        </row>
      </sheetData>
      <sheetData sheetId="493"/>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sheetData sheetId="515" refreshError="1"/>
      <sheetData sheetId="516"/>
      <sheetData sheetId="517"/>
      <sheetData sheetId="518" refreshError="1"/>
      <sheetData sheetId="519"/>
      <sheetData sheetId="520" refreshError="1"/>
      <sheetData sheetId="521">
        <row r="82">
          <cell r="CF82" t="str">
            <v>Royalties Aggregate</v>
          </cell>
        </row>
      </sheetData>
      <sheetData sheetId="522">
        <row r="82">
          <cell r="CF82" t="str">
            <v>Royalties Aggregate</v>
          </cell>
        </row>
      </sheetData>
      <sheetData sheetId="523">
        <row r="82">
          <cell r="CF82" t="str">
            <v>Royalties Aggregate</v>
          </cell>
        </row>
      </sheetData>
      <sheetData sheetId="524">
        <row r="82">
          <cell r="CF82" t="str">
            <v>Royalties Aggregate</v>
          </cell>
        </row>
      </sheetData>
      <sheetData sheetId="525">
        <row r="82">
          <cell r="CF82" t="str">
            <v>Royalties Aggregate</v>
          </cell>
        </row>
      </sheetData>
      <sheetData sheetId="526">
        <row r="82">
          <cell r="CF82" t="str">
            <v>Royalties Aggregate</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ow r="82">
          <cell r="CF82" t="str">
            <v>Royalties Aggregate</v>
          </cell>
        </row>
      </sheetData>
      <sheetData sheetId="542" refreshError="1"/>
      <sheetData sheetId="543" refreshError="1"/>
      <sheetData sheetId="544" refreshError="1"/>
      <sheetData sheetId="545" refreshError="1"/>
      <sheetData sheetId="546">
        <row r="82">
          <cell r="CF82" t="str">
            <v>Royalties Aggregate</v>
          </cell>
        </row>
      </sheetData>
      <sheetData sheetId="547">
        <row r="82">
          <cell r="CF82" t="str">
            <v>Royalties Aggregate</v>
          </cell>
        </row>
      </sheetData>
      <sheetData sheetId="548" refreshError="1"/>
      <sheetData sheetId="549">
        <row r="82">
          <cell r="CF82" t="str">
            <v>Royalties Aggregate</v>
          </cell>
        </row>
      </sheetData>
      <sheetData sheetId="550">
        <row r="82">
          <cell r="CF82" t="str">
            <v>Royalties Aggregate</v>
          </cell>
        </row>
      </sheetData>
      <sheetData sheetId="551">
        <row r="82">
          <cell r="CF82" t="str">
            <v>Royalties Aggregate</v>
          </cell>
        </row>
      </sheetData>
      <sheetData sheetId="552">
        <row r="82">
          <cell r="CF82" t="str">
            <v>Royalties Aggregate</v>
          </cell>
        </row>
      </sheetData>
      <sheetData sheetId="553">
        <row r="82">
          <cell r="CF82" t="str">
            <v>Royalties Aggregate</v>
          </cell>
        </row>
      </sheetData>
      <sheetData sheetId="554">
        <row r="82">
          <cell r="CF82" t="str">
            <v>Royalties Aggregate</v>
          </cell>
        </row>
      </sheetData>
      <sheetData sheetId="555" refreshError="1"/>
      <sheetData sheetId="556">
        <row r="82">
          <cell r="CF82" t="str">
            <v>Royalties Aggregate</v>
          </cell>
        </row>
      </sheetData>
      <sheetData sheetId="557">
        <row r="82">
          <cell r="CF82" t="str">
            <v>Royalties Aggregate</v>
          </cell>
        </row>
      </sheetData>
      <sheetData sheetId="558">
        <row r="82">
          <cell r="CF82" t="str">
            <v>Royalties Aggregate</v>
          </cell>
        </row>
      </sheetData>
      <sheetData sheetId="559">
        <row r="82">
          <cell r="CF82" t="str">
            <v>Royalties Aggregate</v>
          </cell>
        </row>
      </sheetData>
      <sheetData sheetId="560">
        <row r="82">
          <cell r="CF82" t="str">
            <v>Royalties Aggregate</v>
          </cell>
        </row>
      </sheetData>
      <sheetData sheetId="561">
        <row r="82">
          <cell r="CF82" t="str">
            <v>Royalties Aggregate</v>
          </cell>
        </row>
      </sheetData>
      <sheetData sheetId="562">
        <row r="82">
          <cell r="CF82" t="str">
            <v>Royalties Aggregate</v>
          </cell>
        </row>
      </sheetData>
      <sheetData sheetId="563">
        <row r="82">
          <cell r="CF82" t="str">
            <v>Royalties Aggregate</v>
          </cell>
        </row>
      </sheetData>
      <sheetData sheetId="564">
        <row r="82">
          <cell r="CF82" t="str">
            <v>Royalties Aggregate</v>
          </cell>
        </row>
      </sheetData>
      <sheetData sheetId="565">
        <row r="82">
          <cell r="CF82" t="str">
            <v>Royalties Aggregate</v>
          </cell>
        </row>
      </sheetData>
      <sheetData sheetId="566">
        <row r="82">
          <cell r="CF82" t="str">
            <v>Royalties Aggregate</v>
          </cell>
        </row>
      </sheetData>
      <sheetData sheetId="567">
        <row r="82">
          <cell r="CF82" t="str">
            <v>Royalties Aggregate</v>
          </cell>
        </row>
      </sheetData>
      <sheetData sheetId="568">
        <row r="82">
          <cell r="CF82" t="str">
            <v>Royalties Aggregate</v>
          </cell>
        </row>
      </sheetData>
      <sheetData sheetId="569">
        <row r="82">
          <cell r="CF82" t="str">
            <v>Royalties Aggregate</v>
          </cell>
        </row>
      </sheetData>
      <sheetData sheetId="570">
        <row r="82">
          <cell r="CF82" t="str">
            <v>Royalties Aggregate</v>
          </cell>
        </row>
      </sheetData>
      <sheetData sheetId="571">
        <row r="82">
          <cell r="CF82" t="str">
            <v>Royalties Aggregate</v>
          </cell>
        </row>
      </sheetData>
      <sheetData sheetId="572">
        <row r="82">
          <cell r="CF82" t="str">
            <v>Royalties Aggregate</v>
          </cell>
        </row>
      </sheetData>
      <sheetData sheetId="573">
        <row r="82">
          <cell r="CF82" t="str">
            <v>Royalties Aggregate</v>
          </cell>
        </row>
      </sheetData>
      <sheetData sheetId="574">
        <row r="82">
          <cell r="CF82" t="str">
            <v>Royalties Aggregate</v>
          </cell>
        </row>
      </sheetData>
      <sheetData sheetId="575">
        <row r="82">
          <cell r="CF82" t="str">
            <v>Royalties Aggregate</v>
          </cell>
        </row>
      </sheetData>
      <sheetData sheetId="576">
        <row r="82">
          <cell r="CF82" t="str">
            <v>Royalties Aggregate</v>
          </cell>
        </row>
      </sheetData>
      <sheetData sheetId="577">
        <row r="82">
          <cell r="CF82" t="str">
            <v>Royalties Aggregate</v>
          </cell>
        </row>
      </sheetData>
      <sheetData sheetId="578">
        <row r="82">
          <cell r="CF82" t="str">
            <v>Royalties Aggregate</v>
          </cell>
        </row>
      </sheetData>
      <sheetData sheetId="579">
        <row r="82">
          <cell r="CF82" t="str">
            <v>Royalties Aggregate</v>
          </cell>
        </row>
      </sheetData>
      <sheetData sheetId="580">
        <row r="82">
          <cell r="CF82" t="str">
            <v>Royalties Aggregate</v>
          </cell>
        </row>
      </sheetData>
      <sheetData sheetId="581">
        <row r="82">
          <cell r="CF82" t="str">
            <v>Royalties Aggregate</v>
          </cell>
        </row>
      </sheetData>
      <sheetData sheetId="582">
        <row r="82">
          <cell r="CF82" t="str">
            <v>Royalties Aggregate</v>
          </cell>
        </row>
      </sheetData>
      <sheetData sheetId="583">
        <row r="82">
          <cell r="CF82" t="str">
            <v>Royalties Aggregate</v>
          </cell>
        </row>
      </sheetData>
      <sheetData sheetId="584">
        <row r="82">
          <cell r="CF82" t="str">
            <v>Royalties Aggregate</v>
          </cell>
        </row>
      </sheetData>
      <sheetData sheetId="585">
        <row r="82">
          <cell r="CF82" t="str">
            <v>Royalties Aggregate</v>
          </cell>
        </row>
      </sheetData>
      <sheetData sheetId="586">
        <row r="82">
          <cell r="CF82" t="str">
            <v>Royalties Aggregate</v>
          </cell>
        </row>
      </sheetData>
      <sheetData sheetId="587">
        <row r="82">
          <cell r="CF82" t="str">
            <v>Royalties Aggregate</v>
          </cell>
        </row>
      </sheetData>
      <sheetData sheetId="588">
        <row r="82">
          <cell r="CF82" t="str">
            <v>Royalties Aggregate</v>
          </cell>
        </row>
      </sheetData>
      <sheetData sheetId="589">
        <row r="82">
          <cell r="CF82" t="str">
            <v>Royalties Aggregate</v>
          </cell>
        </row>
      </sheetData>
      <sheetData sheetId="590">
        <row r="82">
          <cell r="CF82" t="str">
            <v>Royalties Aggregate</v>
          </cell>
        </row>
      </sheetData>
      <sheetData sheetId="591"/>
      <sheetData sheetId="592"/>
      <sheetData sheetId="593"/>
      <sheetData sheetId="594">
        <row r="82">
          <cell r="CF82" t="str">
            <v>Royalties Aggregate</v>
          </cell>
        </row>
      </sheetData>
      <sheetData sheetId="595" refreshError="1"/>
      <sheetData sheetId="596" refreshError="1"/>
      <sheetData sheetId="597" refreshError="1"/>
      <sheetData sheetId="598" refreshError="1"/>
      <sheetData sheetId="599"/>
      <sheetData sheetId="600"/>
      <sheetData sheetId="601"/>
      <sheetData sheetId="602"/>
      <sheetData sheetId="603" refreshError="1"/>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ow r="82">
          <cell r="CF82" t="str">
            <v>Royalties Aggregate</v>
          </cell>
        </row>
      </sheetData>
      <sheetData sheetId="666">
        <row r="82">
          <cell r="CF82" t="str">
            <v>Royalties Aggregate</v>
          </cell>
        </row>
      </sheetData>
      <sheetData sheetId="667">
        <row r="82">
          <cell r="CF82" t="str">
            <v>Royalties Aggregate</v>
          </cell>
        </row>
      </sheetData>
      <sheetData sheetId="668" refreshError="1"/>
      <sheetData sheetId="669">
        <row r="82">
          <cell r="CF82" t="str">
            <v>Royalties Aggregate</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sheetData sheetId="703">
        <row r="82">
          <cell r="CF82" t="str">
            <v>Royalties Aggregate</v>
          </cell>
        </row>
      </sheetData>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sheetData sheetId="761" refreshError="1"/>
      <sheetData sheetId="762" refreshError="1"/>
      <sheetData sheetId="763" refreshError="1"/>
      <sheetData sheetId="764">
        <row r="82">
          <cell r="CF82" t="str">
            <v>Royalties Aggregate</v>
          </cell>
        </row>
      </sheetData>
      <sheetData sheetId="765" refreshError="1"/>
      <sheetData sheetId="766" refreshError="1"/>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sheetData sheetId="800"/>
      <sheetData sheetId="801">
        <row r="82">
          <cell r="CF82" t="str">
            <v>Royalties Aggregate</v>
          </cell>
        </row>
      </sheetData>
      <sheetData sheetId="802">
        <row r="82">
          <cell r="CF82" t="str">
            <v>Royalties Aggregate</v>
          </cell>
        </row>
      </sheetData>
      <sheetData sheetId="803"/>
      <sheetData sheetId="804">
        <row r="82">
          <cell r="CF82" t="str">
            <v>Royalties Aggregate</v>
          </cell>
        </row>
      </sheetData>
      <sheetData sheetId="805" refreshError="1"/>
      <sheetData sheetId="806">
        <row r="82">
          <cell r="CF82" t="str">
            <v>Royalties Aggregate</v>
          </cell>
        </row>
      </sheetData>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refreshError="1"/>
      <sheetData sheetId="831" refreshError="1"/>
      <sheetData sheetId="832" refreshError="1"/>
      <sheetData sheetId="833" refreshError="1"/>
      <sheetData sheetId="834" refreshError="1"/>
      <sheetData sheetId="835" refreshError="1"/>
      <sheetData sheetId="836">
        <row r="82">
          <cell r="CF82" t="str">
            <v>Royalties Aggregate</v>
          </cell>
        </row>
      </sheetData>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ow r="82">
          <cell r="CF82" t="str">
            <v>Royalties Aggregate</v>
          </cell>
        </row>
      </sheetData>
      <sheetData sheetId="848" refreshError="1"/>
      <sheetData sheetId="849">
        <row r="82">
          <cell r="CF82" t="str">
            <v>Royalties Aggregate</v>
          </cell>
        </row>
      </sheetData>
      <sheetData sheetId="850" refreshError="1"/>
      <sheetData sheetId="851" refreshError="1"/>
      <sheetData sheetId="852">
        <row r="82">
          <cell r="CF82" t="str">
            <v>Royalties Aggregate</v>
          </cell>
        </row>
      </sheetData>
      <sheetData sheetId="853">
        <row r="82">
          <cell r="CF82" t="str">
            <v>Royalties Aggregate</v>
          </cell>
        </row>
      </sheetData>
      <sheetData sheetId="854">
        <row r="82">
          <cell r="CF82" t="str">
            <v>Royalties Aggregate</v>
          </cell>
        </row>
      </sheetData>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ow r="82">
          <cell r="CF82" t="str">
            <v>Royalties Aggregate</v>
          </cell>
        </row>
      </sheetData>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ow r="82">
          <cell r="CF82" t="str">
            <v>Royalties Aggregate</v>
          </cell>
        </row>
      </sheetData>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refreshError="1"/>
      <sheetData sheetId="896" refreshError="1"/>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sheetData sheetId="952" refreshError="1"/>
      <sheetData sheetId="953" refreshError="1"/>
      <sheetData sheetId="954"/>
      <sheetData sheetId="955" refreshError="1"/>
      <sheetData sheetId="956" refreshError="1"/>
      <sheetData sheetId="957"/>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ow r="82">
          <cell r="CF82" t="str">
            <v>Royalties Aggregate</v>
          </cell>
        </row>
      </sheetData>
      <sheetData sheetId="1025"/>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sheetData sheetId="1085" refreshError="1"/>
      <sheetData sheetId="1086" refreshError="1"/>
      <sheetData sheetId="1087" refreshError="1"/>
      <sheetData sheetId="1088" refreshError="1"/>
      <sheetData sheetId="1089" refreshError="1"/>
      <sheetData sheetId="1090" refreshError="1"/>
      <sheetData sheetId="1091"/>
      <sheetData sheetId="1092" refreshError="1"/>
      <sheetData sheetId="1093"/>
      <sheetData sheetId="1094" refreshError="1"/>
      <sheetData sheetId="1095" refreshError="1"/>
      <sheetData sheetId="1096" refreshError="1"/>
      <sheetData sheetId="1097" refreshError="1"/>
      <sheetData sheetId="1098" refreshError="1"/>
      <sheetData sheetId="1099" refreshError="1"/>
      <sheetData sheetId="1100" refreshError="1"/>
      <sheetData sheetId="110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ow r="82">
          <cell r="CF82" t="str">
            <v>Royalties Aggregate</v>
          </cell>
        </row>
      </sheetData>
      <sheetData sheetId="1150">
        <row r="82">
          <cell r="CF82" t="str">
            <v>Royalties Aggregate</v>
          </cell>
        </row>
      </sheetData>
      <sheetData sheetId="1151">
        <row r="82">
          <cell r="CF82" t="str">
            <v>Royalties Aggregate</v>
          </cell>
        </row>
      </sheetData>
      <sheetData sheetId="1152">
        <row r="82">
          <cell r="CF82" t="str">
            <v>Royalties Aggregate</v>
          </cell>
        </row>
      </sheetData>
      <sheetData sheetId="1153">
        <row r="82">
          <cell r="CF82" t="str">
            <v>Royalties Aggregate</v>
          </cell>
        </row>
      </sheetData>
      <sheetData sheetId="1154">
        <row r="82">
          <cell r="CF82" t="str">
            <v>Royalties Aggregate</v>
          </cell>
        </row>
      </sheetData>
      <sheetData sheetId="1155">
        <row r="82">
          <cell r="CF82" t="str">
            <v>Royalties Aggregate</v>
          </cell>
        </row>
      </sheetData>
      <sheetData sheetId="1156">
        <row r="82">
          <cell r="CF82" t="str">
            <v>Royalties Aggregate</v>
          </cell>
        </row>
      </sheetData>
      <sheetData sheetId="1157">
        <row r="82">
          <cell r="CF82" t="str">
            <v>Royalties Aggregate</v>
          </cell>
        </row>
      </sheetData>
      <sheetData sheetId="1158">
        <row r="82">
          <cell r="CF82" t="str">
            <v>Royalties Aggregate</v>
          </cell>
        </row>
      </sheetData>
      <sheetData sheetId="1159">
        <row r="82">
          <cell r="CF82" t="str">
            <v>Royalties Aggregate</v>
          </cell>
        </row>
      </sheetData>
      <sheetData sheetId="1160">
        <row r="82">
          <cell r="CF82" t="str">
            <v>Royalties Aggregate</v>
          </cell>
        </row>
      </sheetData>
      <sheetData sheetId="1161"/>
      <sheetData sheetId="1162"/>
      <sheetData sheetId="1163">
        <row r="82">
          <cell r="CF82" t="str">
            <v>Royalties Aggregate</v>
          </cell>
        </row>
      </sheetData>
      <sheetData sheetId="1164">
        <row r="82">
          <cell r="CF82" t="str">
            <v>Royalties Aggregate</v>
          </cell>
        </row>
      </sheetData>
      <sheetData sheetId="1165">
        <row r="82">
          <cell r="CF82" t="str">
            <v>Royalties Aggregate</v>
          </cell>
        </row>
      </sheetData>
      <sheetData sheetId="1166">
        <row r="82">
          <cell r="CF82" t="str">
            <v>Royalties Aggregate</v>
          </cell>
        </row>
      </sheetData>
      <sheetData sheetId="1167">
        <row r="82">
          <cell r="CF82" t="str">
            <v>Royalties Aggregate</v>
          </cell>
        </row>
      </sheetData>
      <sheetData sheetId="1168">
        <row r="82">
          <cell r="CF82" t="str">
            <v>Royalties Aggregate</v>
          </cell>
        </row>
      </sheetData>
      <sheetData sheetId="1169">
        <row r="82">
          <cell r="CF82" t="str">
            <v>Royalties Aggregate</v>
          </cell>
        </row>
      </sheetData>
      <sheetData sheetId="1170">
        <row r="82">
          <cell r="CF82" t="str">
            <v>Royalties Aggregate</v>
          </cell>
        </row>
      </sheetData>
      <sheetData sheetId="1171"/>
      <sheetData sheetId="1172"/>
      <sheetData sheetId="1173">
        <row r="82">
          <cell r="CF82" t="str">
            <v>Royalties Aggregate</v>
          </cell>
        </row>
      </sheetData>
      <sheetData sheetId="1174">
        <row r="82">
          <cell r="CF82" t="str">
            <v>Royalties Aggregate</v>
          </cell>
        </row>
      </sheetData>
      <sheetData sheetId="1175">
        <row r="82">
          <cell r="CF82" t="str">
            <v>Royalties Aggregate</v>
          </cell>
        </row>
      </sheetData>
      <sheetData sheetId="1176">
        <row r="82">
          <cell r="CF82" t="str">
            <v>Royalties Aggregate</v>
          </cell>
        </row>
      </sheetData>
      <sheetData sheetId="1177">
        <row r="82">
          <cell r="CF82" t="str">
            <v>Royalties Aggregate</v>
          </cell>
        </row>
      </sheetData>
      <sheetData sheetId="1178">
        <row r="82">
          <cell r="CF82" t="str">
            <v>Royalties Aggregate</v>
          </cell>
        </row>
      </sheetData>
      <sheetData sheetId="1179">
        <row r="82">
          <cell r="CF82" t="str">
            <v>Royalties Aggregate</v>
          </cell>
        </row>
      </sheetData>
      <sheetData sheetId="1180">
        <row r="82">
          <cell r="CF82" t="str">
            <v>Royalties Aggregate</v>
          </cell>
        </row>
      </sheetData>
      <sheetData sheetId="1181">
        <row r="82">
          <cell r="CF82" t="str">
            <v>Royalties Aggregate</v>
          </cell>
        </row>
      </sheetData>
      <sheetData sheetId="1182">
        <row r="82">
          <cell r="CF82" t="str">
            <v>Royalties Aggregate</v>
          </cell>
        </row>
      </sheetData>
      <sheetData sheetId="1183">
        <row r="82">
          <cell r="CF82" t="str">
            <v>Royalties Aggregate</v>
          </cell>
        </row>
      </sheetData>
      <sheetData sheetId="1184">
        <row r="82">
          <cell r="CF82" t="str">
            <v>Royalties Aggregate</v>
          </cell>
        </row>
      </sheetData>
      <sheetData sheetId="1185">
        <row r="82">
          <cell r="CF82" t="str">
            <v>Royalties Aggregate</v>
          </cell>
        </row>
      </sheetData>
      <sheetData sheetId="1186">
        <row r="82">
          <cell r="CF82" t="str">
            <v>Royalties Aggregate</v>
          </cell>
        </row>
      </sheetData>
      <sheetData sheetId="1187">
        <row r="82">
          <cell r="CF82" t="str">
            <v>Royalties Aggregate</v>
          </cell>
        </row>
      </sheetData>
      <sheetData sheetId="1188">
        <row r="82">
          <cell r="CF82" t="str">
            <v>Royalties Aggregate</v>
          </cell>
        </row>
      </sheetData>
      <sheetData sheetId="1189">
        <row r="82">
          <cell r="CF82" t="str">
            <v>Royalties Aggregate</v>
          </cell>
        </row>
      </sheetData>
      <sheetData sheetId="1190">
        <row r="82">
          <cell r="CF82" t="str">
            <v>Royalties Aggregate</v>
          </cell>
        </row>
      </sheetData>
      <sheetData sheetId="1191">
        <row r="82">
          <cell r="CF82" t="str">
            <v>Royalties Aggregate</v>
          </cell>
        </row>
      </sheetData>
      <sheetData sheetId="1192">
        <row r="82">
          <cell r="CF82" t="str">
            <v>Royalties Aggregate</v>
          </cell>
        </row>
      </sheetData>
      <sheetData sheetId="1193">
        <row r="82">
          <cell r="CF82" t="str">
            <v>Royalties Aggregate</v>
          </cell>
        </row>
      </sheetData>
      <sheetData sheetId="1194">
        <row r="82">
          <cell r="CF82" t="str">
            <v>Royalties Aggregate</v>
          </cell>
        </row>
      </sheetData>
      <sheetData sheetId="1195">
        <row r="82">
          <cell r="CF82" t="str">
            <v>Royalties Aggregate</v>
          </cell>
        </row>
      </sheetData>
      <sheetData sheetId="1196">
        <row r="82">
          <cell r="CF82" t="str">
            <v>Royalties Aggregate</v>
          </cell>
        </row>
      </sheetData>
      <sheetData sheetId="1197">
        <row r="82">
          <cell r="CF82" t="str">
            <v>Royalties Aggregate</v>
          </cell>
        </row>
      </sheetData>
      <sheetData sheetId="1198">
        <row r="82">
          <cell r="CF82" t="str">
            <v>Royalties Aggregate</v>
          </cell>
        </row>
      </sheetData>
      <sheetData sheetId="1199">
        <row r="82">
          <cell r="CF82" t="str">
            <v>Royalties Aggregate</v>
          </cell>
        </row>
      </sheetData>
      <sheetData sheetId="1200">
        <row r="82">
          <cell r="CF82" t="str">
            <v>Royalties Aggregate</v>
          </cell>
        </row>
      </sheetData>
      <sheetData sheetId="1201">
        <row r="82">
          <cell r="CF82" t="str">
            <v>Royalties Aggregate</v>
          </cell>
        </row>
      </sheetData>
      <sheetData sheetId="1202">
        <row r="82">
          <cell r="CF82" t="str">
            <v>Royalties Aggregate</v>
          </cell>
        </row>
      </sheetData>
      <sheetData sheetId="1203">
        <row r="82">
          <cell r="CF82" t="str">
            <v>Royalties Aggregate</v>
          </cell>
        </row>
      </sheetData>
      <sheetData sheetId="1204">
        <row r="82">
          <cell r="CF82" t="str">
            <v>Royalties Aggregate</v>
          </cell>
        </row>
      </sheetData>
      <sheetData sheetId="1205">
        <row r="82">
          <cell r="CF82" t="str">
            <v>Royalties Aggregate</v>
          </cell>
        </row>
      </sheetData>
      <sheetData sheetId="1206">
        <row r="82">
          <cell r="CF82" t="str">
            <v>Royalties Aggregate</v>
          </cell>
        </row>
      </sheetData>
      <sheetData sheetId="1207">
        <row r="82">
          <cell r="CF82" t="str">
            <v>Royalties Aggregate</v>
          </cell>
        </row>
      </sheetData>
      <sheetData sheetId="1208">
        <row r="82">
          <cell r="CF82" t="str">
            <v>Royalties Aggregate</v>
          </cell>
        </row>
      </sheetData>
      <sheetData sheetId="1209">
        <row r="82">
          <cell r="CF82" t="str">
            <v>Royalties Aggregate</v>
          </cell>
        </row>
      </sheetData>
      <sheetData sheetId="1210">
        <row r="82">
          <cell r="CF82" t="str">
            <v>Royalties Aggregate</v>
          </cell>
        </row>
      </sheetData>
      <sheetData sheetId="1211">
        <row r="82">
          <cell r="CF82" t="str">
            <v>Royalties Aggregate</v>
          </cell>
        </row>
      </sheetData>
      <sheetData sheetId="1212">
        <row r="82">
          <cell r="CF82" t="str">
            <v>Royalties Aggregate</v>
          </cell>
        </row>
      </sheetData>
      <sheetData sheetId="1213">
        <row r="82">
          <cell r="CF82" t="str">
            <v>Royalties Aggregate</v>
          </cell>
        </row>
      </sheetData>
      <sheetData sheetId="1214">
        <row r="82">
          <cell r="CF82" t="str">
            <v>Royalties Aggregate</v>
          </cell>
        </row>
      </sheetData>
      <sheetData sheetId="1215">
        <row r="82">
          <cell r="CF82" t="str">
            <v>Royalties Aggregate</v>
          </cell>
        </row>
      </sheetData>
      <sheetData sheetId="1216">
        <row r="82">
          <cell r="CF82" t="str">
            <v>Royalties Aggregate</v>
          </cell>
        </row>
      </sheetData>
      <sheetData sheetId="1217">
        <row r="82">
          <cell r="CF82" t="str">
            <v>Royalties Aggregate</v>
          </cell>
        </row>
      </sheetData>
      <sheetData sheetId="1218">
        <row r="82">
          <cell r="CF82" t="str">
            <v>Royalties Aggregate</v>
          </cell>
        </row>
      </sheetData>
      <sheetData sheetId="1219">
        <row r="82">
          <cell r="CF82" t="str">
            <v>Royalties Aggregate</v>
          </cell>
        </row>
      </sheetData>
      <sheetData sheetId="1220">
        <row r="82">
          <cell r="CF82" t="str">
            <v>Royalties Aggregate</v>
          </cell>
        </row>
      </sheetData>
      <sheetData sheetId="1221">
        <row r="82">
          <cell r="CF82" t="str">
            <v>Royalties Aggregate</v>
          </cell>
        </row>
      </sheetData>
      <sheetData sheetId="1222">
        <row r="82">
          <cell r="CF82" t="str">
            <v>Royalties Aggregate</v>
          </cell>
        </row>
      </sheetData>
      <sheetData sheetId="1223">
        <row r="82">
          <cell r="CF82" t="str">
            <v>Royalties Aggregate</v>
          </cell>
        </row>
      </sheetData>
      <sheetData sheetId="1224">
        <row r="82">
          <cell r="CF82" t="str">
            <v>Royalties Aggregate</v>
          </cell>
        </row>
      </sheetData>
      <sheetData sheetId="1225">
        <row r="82">
          <cell r="CF82" t="str">
            <v>Royalties Aggregate</v>
          </cell>
        </row>
      </sheetData>
      <sheetData sheetId="1226">
        <row r="82">
          <cell r="CF82" t="str">
            <v>Royalties Aggregate</v>
          </cell>
        </row>
      </sheetData>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sheetData sheetId="1232"/>
      <sheetData sheetId="1233"/>
      <sheetData sheetId="1234">
        <row r="82">
          <cell r="CF82" t="str">
            <v>Royalties Aggregate</v>
          </cell>
        </row>
      </sheetData>
      <sheetData sheetId="1235">
        <row r="82">
          <cell r="CF82" t="str">
            <v>Royalties Aggregate</v>
          </cell>
        </row>
      </sheetData>
      <sheetData sheetId="1236">
        <row r="82">
          <cell r="CF82" t="str">
            <v>Royalties Aggregate</v>
          </cell>
        </row>
      </sheetData>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sheetData sheetId="1299"/>
      <sheetData sheetId="1300"/>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sheetData sheetId="1310"/>
      <sheetData sheetId="1311"/>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sheetData sheetId="1337" refreshError="1"/>
      <sheetData sheetId="1338"/>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ow r="82">
          <cell r="CF82" t="str">
            <v>Royalties Aggregate</v>
          </cell>
        </row>
      </sheetData>
      <sheetData sheetId="1373">
        <row r="82">
          <cell r="CF82" t="str">
            <v>Royalties Aggregate</v>
          </cell>
        </row>
      </sheetData>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sheetData sheetId="157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F-7"/>
      <sheetName val="DF-7 (2)"/>
    </sheetNames>
    <sheetDataSet>
      <sheetData sheetId="0"/>
      <sheetData sheetId="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sheetData sheetId="1"/>
      <sheetData sheetId="2">
        <row r="35">
          <cell r="L35">
            <v>23900</v>
          </cell>
        </row>
      </sheetData>
      <sheetData sheetId="3"/>
      <sheetData sheetId="4"/>
      <sheetData sheetId="5"/>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efreshError="1">
        <row r="24">
          <cell r="E24">
            <v>23900</v>
          </cell>
        </row>
      </sheetData>
      <sheetData sheetId="3" refreshError="1"/>
      <sheetData sheetId="4" refreshError="1"/>
      <sheetData sheetId="5"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Hrg"/>
      <sheetName val="Anl (3)"/>
      <sheetName val="Sheet2"/>
      <sheetName val="Sheet3"/>
      <sheetName val="REK"/>
      <sheetName val="Analisa"/>
      <sheetName val="Analisa Upah &amp; Bahan Plum"/>
      <sheetName val="Lamp.2,3&amp;4"/>
      <sheetName val="harga"/>
      <sheetName val="Hargasatuan"/>
      <sheetName val="AHS"/>
      <sheetName val="rekap"/>
      <sheetName val="HPP_19_"/>
      <sheetName val="Daftar Harga &amp; Upah"/>
      <sheetName val="harsat"/>
      <sheetName val="H.Satuan"/>
      <sheetName val="ahs3"/>
      <sheetName val="Elektrikal"/>
      <sheetName val="BAHAN &amp; UPAH"/>
      <sheetName val="compaction"/>
      <sheetName val="Fill this out first___"/>
      <sheetName val="Upah-Bahan-Alat"/>
      <sheetName val="Data"/>
      <sheetName val="DRUP (ASLI)"/>
      <sheetName val="Basic Price"/>
      <sheetName val="METODE"/>
      <sheetName val="BASIC"/>
      <sheetName val="BT KALI"/>
      <sheetName val="ONSITE"/>
      <sheetName val="3-DIV2"/>
      <sheetName val="PileCap"/>
      <sheetName val="BAHAN"/>
      <sheetName val="REKAP_Akap"/>
      <sheetName val="NP"/>
      <sheetName val="ahs1"/>
      <sheetName val="Rincian"/>
      <sheetName val="FINISHING"/>
    </sheetNames>
    <sheetDataSet>
      <sheetData sheetId="0">
        <row r="8">
          <cell r="B8" t="str">
            <v>BAHAN</v>
          </cell>
        </row>
      </sheetData>
      <sheetData sheetId="1">
        <row r="8">
          <cell r="B8" t="str">
            <v>BAHAN</v>
          </cell>
          <cell r="D8" t="str">
            <v>M3</v>
          </cell>
          <cell r="E8" t="str">
            <v>Rp.</v>
          </cell>
          <cell r="F8">
            <v>240500</v>
          </cell>
        </row>
        <row r="9">
          <cell r="B9" t="str">
            <v>Batu Bata</v>
          </cell>
          <cell r="D9" t="str">
            <v>Bh</v>
          </cell>
          <cell r="E9" t="str">
            <v>Rp</v>
          </cell>
          <cell r="F9">
            <v>525</v>
          </cell>
        </row>
        <row r="10">
          <cell r="B10" t="str">
            <v>Besi beton</v>
          </cell>
          <cell r="D10" t="str">
            <v>Kg</v>
          </cell>
          <cell r="E10" t="str">
            <v>Rp</v>
          </cell>
          <cell r="F10">
            <v>5000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Hrg"/>
      <sheetName val="Anl (2)"/>
      <sheetName val="Sheet2"/>
      <sheetName val="Sheet3"/>
      <sheetName val="Upah&amp;Bahan"/>
      <sheetName val="Hargasatuan"/>
      <sheetName val="rekap"/>
      <sheetName val="HIDRO"/>
      <sheetName val="Mobilisasi"/>
      <sheetName val="NP-7"/>
      <sheetName val="HSLAIN-LAIN"/>
      <sheetName val="Harga Dasar"/>
      <sheetName val="HRG BHN"/>
      <sheetName val="AN. TAMPL"/>
      <sheetName val="Analisa Upah &amp; Bahan Plum"/>
      <sheetName val="Bill of Qty MEP"/>
      <sheetName val="AHS"/>
      <sheetName val="BAHAN &amp; UPAH"/>
      <sheetName val="REK"/>
      <sheetName val="Analisa"/>
      <sheetName val="An. Quarry"/>
      <sheetName val="DK&amp;H"/>
      <sheetName val="DAFTAR HARGA"/>
      <sheetName val="Sumber Daya"/>
    </sheetNames>
    <sheetDataSet>
      <sheetData sheetId="0">
        <row r="8">
          <cell r="B8" t="str">
            <v>BAHAN</v>
          </cell>
        </row>
      </sheetData>
      <sheetData sheetId="1">
        <row r="8">
          <cell r="B8" t="str">
            <v>BAHAN</v>
          </cell>
          <cell r="D8" t="str">
            <v>M3</v>
          </cell>
          <cell r="E8" t="str">
            <v>Rp.</v>
          </cell>
          <cell r="F8">
            <v>240500</v>
          </cell>
        </row>
        <row r="9">
          <cell r="B9" t="str">
            <v>Batu Bata</v>
          </cell>
          <cell r="D9" t="str">
            <v>Bh</v>
          </cell>
          <cell r="E9" t="str">
            <v>Rp</v>
          </cell>
          <cell r="F9">
            <v>525</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heetName val="fORMULa"/>
      <sheetName val="VOLUME"/>
    </sheetNames>
    <sheetDataSet>
      <sheetData sheetId="0" refreshError="1"/>
      <sheetData sheetId="1" refreshError="1"/>
      <sheetData sheetId="2" refreshError="1"/>
      <sheetData sheetId="3">
        <row r="12">
          <cell r="C12" t="str">
            <v>Kepala Tukang</v>
          </cell>
          <cell r="D12">
            <v>90000</v>
          </cell>
        </row>
        <row r="13">
          <cell r="C13" t="str">
            <v>Mandor</v>
          </cell>
          <cell r="D13">
            <v>89000</v>
          </cell>
        </row>
        <row r="14">
          <cell r="C14" t="str">
            <v>Operator</v>
          </cell>
          <cell r="D14">
            <v>80000</v>
          </cell>
        </row>
        <row r="15">
          <cell r="C15" t="str">
            <v>Pekerja</v>
          </cell>
          <cell r="D15">
            <v>60000</v>
          </cell>
        </row>
        <row r="16">
          <cell r="C16" t="str">
            <v>Penjaga Malam</v>
          </cell>
          <cell r="D16">
            <v>70000</v>
          </cell>
        </row>
        <row r="17">
          <cell r="C17" t="str">
            <v>Tukang Batu</v>
          </cell>
          <cell r="D17">
            <v>85000</v>
          </cell>
        </row>
        <row r="18">
          <cell r="C18" t="str">
            <v xml:space="preserve">Tukang Besi </v>
          </cell>
          <cell r="D18">
            <v>85000</v>
          </cell>
        </row>
        <row r="19">
          <cell r="C19" t="str">
            <v>Tukang Cat</v>
          </cell>
          <cell r="D19">
            <v>85000</v>
          </cell>
        </row>
        <row r="20">
          <cell r="C20" t="str">
            <v>Tukang Kayu</v>
          </cell>
          <cell r="D20">
            <v>85000</v>
          </cell>
        </row>
      </sheetData>
      <sheetData sheetId="4" refreshError="1"/>
      <sheetData sheetId="5"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Daftar_Harga_Sa"/>
      <sheetName val="Analisa_2"/>
      <sheetName val="Mtd_JK"/>
      <sheetName val="Mtd_JG"/>
      <sheetName val="Analat_2"/>
      <sheetName val="Staff_Inti"/>
      <sheetName val="Man_Power_Const"/>
      <sheetName val="Bangunan Utama"/>
      <sheetName val="H.Satuan"/>
      <sheetName val="4-Basic Price"/>
      <sheetName val="5-ALAT(1)"/>
      <sheetName val="Summary"/>
      <sheetName val="Harga S Dasar UNTUK IDISI"/>
      <sheetName val="isian"/>
      <sheetName val="2008"/>
      <sheetName val="main summary"/>
      <sheetName val="Material"/>
      <sheetName val="PERHITUNGAN"/>
      <sheetName val="Daf-Harga"/>
      <sheetName val="HARSAT_BAH"/>
      <sheetName val="Harga ME "/>
      <sheetName val="Analisa BOW"/>
      <sheetName val="ahs1"/>
      <sheetName val="ahs3"/>
      <sheetName val="Analisa Gabungan"/>
      <sheetName val="Sub"/>
      <sheetName val="Bahan"/>
      <sheetName val="RAB"/>
      <sheetName val="RAP"/>
      <sheetName val="FINISHING"/>
      <sheetName val="D4"/>
      <sheetName val="D6"/>
      <sheetName val="D7"/>
      <sheetName val="D8"/>
      <sheetName val="Elektronik"/>
      <sheetName val="Plumbing"/>
      <sheetName val="Electrikal"/>
      <sheetName val="Fire Fighting"/>
      <sheetName val="Item Kompensasi"/>
      <sheetName val="input"/>
      <sheetName val="Sheet1"/>
      <sheetName val="Analisa Upah &amp; Bahan Plum"/>
      <sheetName val="HarSat"/>
      <sheetName val="TANJUNG-CONV"/>
      <sheetName val="DAFTAR HARGA"/>
      <sheetName val="Harga Bahan"/>
      <sheetName val="Upah"/>
      <sheetName val="CBL"/>
      <sheetName val="NP"/>
      <sheetName val="Pricing"/>
      <sheetName val="hrgsat"/>
      <sheetName val="HARSAT-lain"/>
      <sheetName val="HARSAT-tanah"/>
      <sheetName val="Data"/>
      <sheetName val="PRICE"/>
      <sheetName val="analisa_gedung"/>
      <sheetName val="REQDELTA"/>
      <sheetName val="ANALISA PEK.UMUM"/>
      <sheetName val="A"/>
      <sheetName val="Master 1.0"/>
      <sheetName val="SEX"/>
      <sheetName val="tuong"/>
      <sheetName val="Analisa"/>
      <sheetName val="B.U ARC BANG. UTAMA"/>
      <sheetName val="Schedule"/>
      <sheetName val="AC"/>
      <sheetName val="Daf 1"/>
      <sheetName val="PileCap"/>
      <sheetName val="Elektrikal"/>
      <sheetName val="Harga bahan-1"/>
      <sheetName val="rekap1"/>
      <sheetName val="DETAIL POS 123"/>
      <sheetName val="UBA RAB"/>
      <sheetName val="BQ-E20-02(Rp)"/>
      <sheetName val="BQ_E20_02_Rp_"/>
      <sheetName val="HARGA ALAT"/>
      <sheetName val="BH"/>
      <sheetName val="ahas-ins"/>
      <sheetName val="PAD-F"/>
      <sheetName val="HARGA MATERIAL"/>
      <sheetName val="basic"/>
      <sheetName val="Mekanikal"/>
      <sheetName val="bahan "/>
      <sheetName val="CV"/>
      <sheetName val="Rekap Prelim"/>
      <sheetName val="Rekap Direct Cost"/>
      <sheetName val="Agregat Halus &amp; Kasar"/>
      <sheetName val="Sat Bah _ Up"/>
      <sheetName val="Daf Bahan"/>
      <sheetName val="16-AC-27JULI"/>
      <sheetName val="REKAP_ARSITEKTUR."/>
      <sheetName val="Analisa Baku ME"/>
      <sheetName val="DIV.1"/>
      <sheetName val="daf-3(OK)"/>
      <sheetName val="daf-7(OK)"/>
      <sheetName val="Marshal"/>
      <sheetName val="영업소실적"/>
      <sheetName val="351BQMCN"/>
      <sheetName val="DAF-1"/>
      <sheetName val="MAP"/>
      <sheetName val="Anal-Grout!Back!Water"/>
      <sheetName val="AHSP"/>
      <sheetName val="AHSP'05"/>
      <sheetName val="BoQ "/>
      <sheetName val="Standby Alat"/>
      <sheetName val="Cover"/>
      <sheetName val="anal"/>
      <sheetName val="TE TS FA LAN MATV"/>
      <sheetName val="G_SUMMARY"/>
      <sheetName val="RKP PLUMBING"/>
      <sheetName val="BONTANG"/>
      <sheetName val="main_summary"/>
      <sheetName val="Analisa_Upah_&amp;_Bahan_Plum"/>
      <sheetName val="H_Satuan"/>
      <sheetName val="Bangunan_Utama"/>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Harga"/>
      <sheetName val="HargAlat-Upah"/>
      <sheetName val="Rinc. Harg.BHN"/>
      <sheetName val="analis"/>
      <sheetName val="UPAH BAHAN "/>
      <sheetName val="Harga S Dasar"/>
      <sheetName val="Analisa pre"/>
      <sheetName val="Analisa Harsat"/>
      <sheetName val="pivot1"/>
      <sheetName val="alat-1"/>
      <sheetName val="BOQ"/>
      <sheetName val="DRUP (ASLI)"/>
      <sheetName val="peralatan"/>
      <sheetName val="meterial"/>
      <sheetName val="upahtenaga"/>
      <sheetName val="Paint Type B"/>
      <sheetName val="sai"/>
      <sheetName val="hsd"/>
      <sheetName val="Volume"/>
      <sheetName val="Spec ME"/>
      <sheetName val="Hrg Upah Bhn"/>
      <sheetName val="SUR-HARGA"/>
      <sheetName val="Input Data"/>
      <sheetName val="HB"/>
      <sheetName val="DAF-5"/>
      <sheetName val="Analisa Harga Satuan"/>
      <sheetName val="LNPB"/>
      <sheetName val="Pemakaian besi"/>
      <sheetName val="Ind.MP Sch."/>
      <sheetName val="ABP"/>
      <sheetName val="Harga Satuan"/>
      <sheetName val="Data Masukan"/>
      <sheetName val="Fisik 2012"/>
      <sheetName val="Pek. Persiapan"/>
      <sheetName val="Rekap Anl.K"/>
      <sheetName val="Rekap Anl.SNI"/>
      <sheetName val="@"/>
      <sheetName val="Profil"/>
      <sheetName val="Currency Rate"/>
      <sheetName val="IBASE"/>
      <sheetName val="SAA"/>
      <sheetName val="D.79"/>
      <sheetName val="D.81"/>
      <sheetName val="D.82"/>
      <sheetName val="D.83"/>
      <sheetName val="D.84"/>
      <sheetName val="D.85"/>
      <sheetName val="D.86"/>
      <sheetName val="D.87"/>
      <sheetName val="D.88"/>
      <sheetName val="D.89"/>
      <sheetName val="D.92"/>
      <sheetName val="D.93"/>
      <sheetName val="D.94"/>
      <sheetName val="D.95"/>
      <sheetName val="D.96"/>
      <sheetName val="Harga Dasar"/>
      <sheetName val="3-DIV4"/>
      <sheetName val="dasar"/>
      <sheetName val="3-DIV2"/>
      <sheetName val="Meto"/>
      <sheetName val="Rate"/>
      <sheetName val="Daftar_Harga_Sa1"/>
      <sheetName val="Analisa_21"/>
      <sheetName val="Mtd_JK1"/>
      <sheetName val="Mtd_JG1"/>
      <sheetName val="Analat_21"/>
      <sheetName val="Staff_Inti1"/>
      <sheetName val="main_summary1"/>
      <sheetName val="H_Satuan1"/>
      <sheetName val="Bangunan_Utama1"/>
      <sheetName val="Analisa_Upah_&amp;_Bahan_Plum1"/>
      <sheetName val="Analisa_22"/>
      <sheetName val="Daftar_Harga_Sa2"/>
      <sheetName val="Mtd_JK2"/>
      <sheetName val="Mtd_JG2"/>
      <sheetName val="Analat_22"/>
      <sheetName val="Staff_Inti2"/>
      <sheetName val="main_summary2"/>
      <sheetName val="Koefisien"/>
      <sheetName val="Bill-19"/>
      <sheetName val="sum-bill22"/>
      <sheetName val="Sec I ML"/>
      <sheetName val="Data Alat"/>
      <sheetName val="product"/>
      <sheetName val="Basicprice"/>
      <sheetName val="metode"/>
      <sheetName val="hitungan"/>
      <sheetName val="schalat"/>
      <sheetName val="schman"/>
      <sheetName val="schmat"/>
      <sheetName val="HRG-DASAR"/>
      <sheetName val="Daf Alat"/>
      <sheetName val="61004"/>
      <sheetName val="61005"/>
      <sheetName val="61007"/>
      <sheetName val="Palikanci"/>
      <sheetName val="Meth "/>
      <sheetName val="analysis2"/>
      <sheetName val="basic price"/>
      <sheetName val="CH"/>
      <sheetName val="Form A"/>
      <sheetName val="POL"/>
      <sheetName val="#REF"/>
      <sheetName val="Gradasi wc2"/>
      <sheetName val="Menu"/>
      <sheetName val="Hargamaterial"/>
      <sheetName val="ME"/>
      <sheetName val="daf_3_OK_"/>
      <sheetName val="daf_7_OK_"/>
      <sheetName val="str-harsat"/>
      <sheetName val="bahan upah"/>
      <sheetName val="ANA bab 6"/>
      <sheetName val="HSD ALAT"/>
      <sheetName val="HSD BAHAN"/>
      <sheetName val="HSD UPAH "/>
      <sheetName val="SAT"/>
      <sheetName val="tidak dipakai 1"/>
      <sheetName val="SUM"/>
      <sheetName val="S.UPAH"/>
      <sheetName val="Anls"/>
      <sheetName val="HASAT DASAR"/>
      <sheetName val="Prelim"/>
      <sheetName val="Analisa ME "/>
      <sheetName val="Direct Cost"/>
      <sheetName val="ANAL.BOW"/>
      <sheetName val="HARGA ME"/>
      <sheetName val="Lamp.2,3&amp;4"/>
      <sheetName val="BIIL"/>
      <sheetName val="ASat"/>
      <sheetName val="I-KAMAR"/>
      <sheetName val="Lamp-4 Sat-Das"/>
      <sheetName val="Analisa Prov'07"/>
      <sheetName val="S_DAYA"/>
      <sheetName val="BQ"/>
      <sheetName val="Rekap RAP"/>
      <sheetName val="INFO"/>
      <sheetName val="ANA.SAT"/>
      <sheetName val="Baru"/>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RAB THP1"/>
      <sheetName val="schtot"/>
      <sheetName val="dc"/>
      <sheetName val="RAB TOTAL"/>
      <sheetName val="Currency"/>
      <sheetName val="absen mekanik&amp;log"/>
      <sheetName val="MC0"/>
      <sheetName val="ANALISA SNI"/>
      <sheetName val="NP (2)"/>
      <sheetName val="ANALIS ALAT"/>
      <sheetName val="I_KAMAR"/>
      <sheetName val="DATA PROYEK"/>
      <sheetName val="BA Evaluasi"/>
      <sheetName val="Permhnan CCO"/>
      <sheetName val="Persetujuan CCO"/>
      <sheetName val="Rekap MC"/>
      <sheetName val="Penyampaian Evaluasi"/>
      <sheetName val="R. RapatCCO"/>
      <sheetName val="Master Schedule"/>
      <sheetName val="keb-BHN"/>
      <sheetName val="SHEET PIE &amp; MINI PILE"/>
      <sheetName val="Hardas"/>
      <sheetName val="EXT 23-05-2013"/>
      <sheetName val="Div2"/>
      <sheetName val="Master Edit"/>
      <sheetName val="Cash Flow bulanan"/>
      <sheetName val="HARGA D.13-57"/>
      <sheetName val="611"/>
    </sheetNames>
    <sheetDataSet>
      <sheetData sheetId="0" refreshError="1"/>
      <sheetData sheetId="1" refreshError="1"/>
      <sheetData sheetId="2" refreshError="1"/>
      <sheetData sheetId="3" refreshError="1"/>
      <sheetData sheetId="4" refreshError="1"/>
      <sheetData sheetId="5" refreshError="1"/>
      <sheetData sheetId="6" refreshError="1">
        <row r="1459">
          <cell r="B1459" t="str">
            <v xml:space="preserve">ANALISA HARGA SATUAN </v>
          </cell>
        </row>
        <row r="1461">
          <cell r="B1461" t="str">
            <v>PAKET PROYEK</v>
          </cell>
          <cell r="C1461" t="str">
            <v>:</v>
          </cell>
          <cell r="D1461" t="str">
            <v>KALIMANTAN TIMUR</v>
          </cell>
          <cell r="E1461" t="str">
            <v>:</v>
          </cell>
          <cell r="F1461"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1">
          <cell r="B1471" t="str">
            <v>A</v>
          </cell>
          <cell r="C1471" t="str">
            <v>TENAGA KERJA</v>
          </cell>
          <cell r="D1471" t="str">
            <v>TENAGA KERJA</v>
          </cell>
        </row>
        <row r="1472">
          <cell r="B1472">
            <v>1</v>
          </cell>
          <cell r="C1472" t="str">
            <v xml:space="preserve">Pekerja </v>
          </cell>
          <cell r="D1472" t="str">
            <v xml:space="preserve">Pekerja </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6">
          <cell r="H1476" t="str">
            <v>JUMLAH HARGA TENAGA</v>
          </cell>
          <cell r="I1476">
            <v>2699.1666666666665</v>
          </cell>
          <cell r="J1476">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4">
          <cell r="H1484" t="str">
            <v>JUMLAH HARGA BAHAN</v>
          </cell>
          <cell r="I1484">
            <v>75</v>
          </cell>
          <cell r="J1484">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5">
          <cell r="H1495" t="str">
            <v>JUMLAH HARGA PERALATAN</v>
          </cell>
          <cell r="I1495">
            <v>43553.591515151515</v>
          </cell>
          <cell r="J1495">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 xml:space="preserve">HARGA SATUAN PEKERJAAN </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3">
          <cell r="B1503" t="str">
            <v xml:space="preserve">ANALISA HARGA SATUAN </v>
          </cell>
        </row>
        <row r="1505">
          <cell r="B1505" t="str">
            <v>PAKET PROYEK</v>
          </cell>
          <cell r="C1505" t="str">
            <v>:</v>
          </cell>
          <cell r="D1505" t="str">
            <v>KALIMANTAN TIMUR</v>
          </cell>
          <cell r="E1505" t="str">
            <v>:</v>
          </cell>
          <cell r="F1505"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5">
          <cell r="B1515" t="str">
            <v>A</v>
          </cell>
          <cell r="C1515" t="str">
            <v>TENAGA KERJA</v>
          </cell>
          <cell r="D1515" t="str">
            <v>TENAGA KERJA</v>
          </cell>
        </row>
        <row r="1516">
          <cell r="B1516">
            <v>1</v>
          </cell>
          <cell r="C1516" t="str">
            <v xml:space="preserve">Pekerja </v>
          </cell>
          <cell r="D1516" t="str">
            <v xml:space="preserve">Pekerja </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20">
          <cell r="H1520" t="str">
            <v>JUMLAH HARGA TENAGA</v>
          </cell>
          <cell r="I1520">
            <v>37290.313581572977</v>
          </cell>
          <cell r="J1520">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 xml:space="preserve"> (angkut semen dr Pelab ke Silo Induk)</v>
          </cell>
        </row>
        <row r="1528">
          <cell r="H1528" t="str">
            <v>JUMLAH HARGA BAHAN</v>
          </cell>
          <cell r="I1528">
            <v>21010807.362554111</v>
          </cell>
          <cell r="J1528">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5">
          <cell r="H1535" t="str">
            <v>JUMLAH HARGA PERALATAN</v>
          </cell>
          <cell r="I1535">
            <v>206926.57921318448</v>
          </cell>
          <cell r="J1535">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 xml:space="preserve">HARGA SATUAN PEKERJAAN </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3">
          <cell r="B1543" t="str">
            <v xml:space="preserve">ANALISA HARGA SATUAN </v>
          </cell>
        </row>
        <row r="1545">
          <cell r="B1545" t="str">
            <v>PAKET PROYEK</v>
          </cell>
          <cell r="C1545" t="str">
            <v>:</v>
          </cell>
          <cell r="D1545" t="str">
            <v>KALIMANTAN TIMUR</v>
          </cell>
          <cell r="E1545" t="str">
            <v>:</v>
          </cell>
          <cell r="F1545"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5">
          <cell r="B1555" t="str">
            <v>A</v>
          </cell>
          <cell r="C1555" t="str">
            <v>TENAGA KERJA</v>
          </cell>
          <cell r="D1555" t="str">
            <v>TENAGA KERJA</v>
          </cell>
        </row>
        <row r="1556">
          <cell r="B1556">
            <v>1</v>
          </cell>
          <cell r="C1556" t="str">
            <v xml:space="preserve">Pekerja </v>
          </cell>
          <cell r="D1556" t="str">
            <v xml:space="preserve">Pekerja </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60">
          <cell r="H1560" t="str">
            <v>JUMLAH HARGA TENAGA</v>
          </cell>
          <cell r="I1560">
            <v>2699.1666666666665</v>
          </cell>
          <cell r="J1560">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8">
          <cell r="H1568" t="str">
            <v>JUMLAH HARGA BAHAN</v>
          </cell>
          <cell r="I1568">
            <v>4846070.8469501389</v>
          </cell>
          <cell r="J1568">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9">
          <cell r="H1579" t="str">
            <v>JUMLAH HARGA PERALATAN</v>
          </cell>
          <cell r="I1579">
            <v>43553.591515151515</v>
          </cell>
          <cell r="J1579">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 xml:space="preserve">HARGA SATUAN PEKERJAAN </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7">
          <cell r="B1587" t="str">
            <v xml:space="preserve">ANALISA HARGA SATUAN </v>
          </cell>
        </row>
        <row r="1589">
          <cell r="B1589" t="str">
            <v>PAKET PROYEK</v>
          </cell>
          <cell r="C1589" t="str">
            <v>:</v>
          </cell>
          <cell r="D1589" t="str">
            <v>KALIMANTAN TIMUR</v>
          </cell>
          <cell r="E1589" t="str">
            <v>:</v>
          </cell>
          <cell r="F1589"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9">
          <cell r="B1599" t="str">
            <v>A</v>
          </cell>
          <cell r="C1599" t="str">
            <v>TENAGA KERJA</v>
          </cell>
          <cell r="D1599" t="str">
            <v>TENAGA KERJA</v>
          </cell>
        </row>
        <row r="1600">
          <cell r="B1600">
            <v>1</v>
          </cell>
          <cell r="C1600" t="str">
            <v xml:space="preserve">Pekerja </v>
          </cell>
          <cell r="D1600" t="str">
            <v xml:space="preserve">Pekerja </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4">
          <cell r="H1604" t="str">
            <v>JUMLAH HARGA TENAGA</v>
          </cell>
          <cell r="I1604">
            <v>526.07709750566892</v>
          </cell>
          <cell r="J1604">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9">
          <cell r="H1609" t="str">
            <v>JUMLAH HARGA BAHAN</v>
          </cell>
          <cell r="I1609">
            <v>8400</v>
          </cell>
          <cell r="J1609">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6">
          <cell r="H1616" t="str">
            <v>JUMLAH HARGA PERALATAN</v>
          </cell>
          <cell r="I1616">
            <v>60736.904761904756</v>
          </cell>
          <cell r="J1616">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 xml:space="preserve">HARGA SATUAN PEKERJAAN </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4">
          <cell r="B1624" t="str">
            <v xml:space="preserve">ANALISA HARGA SATUAN </v>
          </cell>
        </row>
        <row r="1626">
          <cell r="B1626" t="str">
            <v>PAKET PROYEK</v>
          </cell>
          <cell r="C1626" t="str">
            <v>:</v>
          </cell>
          <cell r="D1626" t="str">
            <v>KALIMANTAN TIMUR</v>
          </cell>
          <cell r="E1626" t="str">
            <v>:</v>
          </cell>
          <cell r="F1626"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6">
          <cell r="B1636" t="str">
            <v>A</v>
          </cell>
          <cell r="C1636" t="str">
            <v>TENAGA KERJA</v>
          </cell>
          <cell r="D1636" t="str">
            <v>TENAGA KERJA</v>
          </cell>
        </row>
        <row r="1637">
          <cell r="B1637">
            <v>1</v>
          </cell>
          <cell r="C1637" t="str">
            <v xml:space="preserve">Pekerja </v>
          </cell>
          <cell r="D1637" t="str">
            <v xml:space="preserve">Pekerja </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1">
          <cell r="H1641" t="str">
            <v>JUMLAH HARGA TENAGA</v>
          </cell>
          <cell r="I1641">
            <v>2699.1666666666665</v>
          </cell>
          <cell r="J1641">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8">
          <cell r="H1648" t="str">
            <v>JUMLAH HARGA BAHAN</v>
          </cell>
          <cell r="I1648">
            <v>4929666.4251814317</v>
          </cell>
          <cell r="J1648">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9">
          <cell r="H1659" t="str">
            <v>JUMLAH HARGA PERALATAN</v>
          </cell>
          <cell r="I1659">
            <v>43553.591515151515</v>
          </cell>
          <cell r="J1659">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 xml:space="preserve">HARGA SATUAN PEKERJAAN </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1459">
          <cell r="B1459" t="str">
            <v xml:space="preserve">ANALISA HARGA SATUAN </v>
          </cell>
        </row>
      </sheetData>
      <sheetData sheetId="210">
        <row r="1459">
          <cell r="B1459" t="str">
            <v xml:space="preserve">ANALISA HARGA SATUAN </v>
          </cell>
        </row>
      </sheetData>
      <sheetData sheetId="211">
        <row r="1459">
          <cell r="B1459" t="str">
            <v xml:space="preserve">ANALISA HARGA SATUAN </v>
          </cell>
        </row>
      </sheetData>
      <sheetData sheetId="212">
        <row r="1459">
          <cell r="B1459" t="str">
            <v xml:space="preserve">ANALISA HARGA SATUAN </v>
          </cell>
        </row>
      </sheetData>
      <sheetData sheetId="213">
        <row r="1459">
          <cell r="B1459" t="str">
            <v xml:space="preserve">ANALISA HARGA SATUAN </v>
          </cell>
        </row>
      </sheetData>
      <sheetData sheetId="214">
        <row r="1459">
          <cell r="B1459" t="str">
            <v xml:space="preserve">ANALISA HARGA SATUAN </v>
          </cell>
        </row>
      </sheetData>
      <sheetData sheetId="215" refreshError="1"/>
      <sheetData sheetId="216" refreshError="1"/>
      <sheetData sheetId="217" refreshError="1"/>
      <sheetData sheetId="218"/>
      <sheetData sheetId="219">
        <row r="1459">
          <cell r="B1459" t="str">
            <v xml:space="preserve">ANALISA HARGA SATUAN </v>
          </cell>
        </row>
      </sheetData>
      <sheetData sheetId="220">
        <row r="1459">
          <cell r="B1459" t="str">
            <v xml:space="preserve">ANALISA HARGA SATUAN </v>
          </cell>
        </row>
      </sheetData>
      <sheetData sheetId="221">
        <row r="1459">
          <cell r="B1459" t="str">
            <v xml:space="preserve">ANALISA HARGA SATUAN </v>
          </cell>
        </row>
      </sheetData>
      <sheetData sheetId="222">
        <row r="1459">
          <cell r="B1459" t="str">
            <v xml:space="preserve">ANALISA HARGA SATUAN </v>
          </cell>
        </row>
      </sheetData>
      <sheetData sheetId="223">
        <row r="1459">
          <cell r="B1459" t="str">
            <v xml:space="preserve">ANALISA HARGA SATUAN </v>
          </cell>
        </row>
      </sheetData>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Acessoris"/>
      <sheetName val="Apartement"/>
      <sheetName val="Jembatan"/>
      <sheetName val="MallAC"/>
      <sheetName val="Ana Duct"/>
      <sheetName val="Hsd Duct"/>
      <sheetName val="Pipe"/>
      <sheetName val="Grille"/>
      <sheetName val="valve"/>
      <sheetName val="Dafmat"/>
      <sheetName val="DM"/>
      <sheetName val="Peghitungan"/>
      <sheetName val="MALL_K"/>
      <sheetName val="Item Tambahan"/>
      <sheetName val="APARTment_K"/>
      <sheetName val="Jembatan_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C:\Personal\Project'01\</v>
          </cell>
        </row>
        <row r="2">
          <cell r="C2" t="str">
            <v>ANALISA HARGA SATUAN</v>
          </cell>
          <cell r="AH2" t="str">
            <v>Mark Up</v>
          </cell>
        </row>
        <row r="3">
          <cell r="C3" t="str">
            <v xml:space="preserve">PROYEK              :   STANDARD  </v>
          </cell>
          <cell r="AH3">
            <v>1.1499999999999999</v>
          </cell>
        </row>
        <row r="4">
          <cell r="C4" t="str">
            <v>PEKERJAAN        :   PEMIPAAN AIR CONDITIONING</v>
          </cell>
        </row>
        <row r="5">
          <cell r="CB5" t="str">
            <v>Al.Foil</v>
          </cell>
          <cell r="CC5" t="str">
            <v>Adh.Tape</v>
          </cell>
        </row>
        <row r="6">
          <cell r="G6" t="str">
            <v>Harga / M'</v>
          </cell>
        </row>
        <row r="7">
          <cell r="A7" t="str">
            <v>Dia.</v>
          </cell>
          <cell r="C7" t="str">
            <v>Dia.</v>
          </cell>
          <cell r="E7" t="str">
            <v xml:space="preserve">Tebal </v>
          </cell>
          <cell r="G7" t="str">
            <v>Pipa</v>
          </cell>
          <cell r="I7" t="str">
            <v>Hanger</v>
          </cell>
          <cell r="K7" t="str">
            <v>Upah</v>
          </cell>
          <cell r="M7" t="str">
            <v>Fittings</v>
          </cell>
          <cell r="O7" t="str">
            <v>Isolasi</v>
          </cell>
          <cell r="Q7" t="str">
            <v>mat.</v>
          </cell>
          <cell r="S7" t="str">
            <v xml:space="preserve">Metal </v>
          </cell>
          <cell r="U7" t="str">
            <v>Total</v>
          </cell>
          <cell r="W7" t="str">
            <v>Total</v>
          </cell>
          <cell r="Y7" t="str">
            <v>Total</v>
          </cell>
          <cell r="AA7" t="str">
            <v>Total</v>
          </cell>
          <cell r="AC7" t="str">
            <v>Total</v>
          </cell>
          <cell r="AE7" t="str">
            <v>Total</v>
          </cell>
          <cell r="AH7" t="str">
            <v>Pipe</v>
          </cell>
          <cell r="AI7" t="str">
            <v>Hanger/</v>
          </cell>
          <cell r="AJ7" t="str">
            <v>Labour</v>
          </cell>
          <cell r="AK7" t="str">
            <v>Labour</v>
          </cell>
          <cell r="AL7" t="str">
            <v>Ins.</v>
          </cell>
          <cell r="AM7" t="str">
            <v>Misc.</v>
          </cell>
          <cell r="AN7" t="str">
            <v xml:space="preserve">M.Jack. </v>
          </cell>
          <cell r="AO7" t="str">
            <v>Aluminium</v>
          </cell>
          <cell r="AP7" t="str">
            <v>BJLS</v>
          </cell>
          <cell r="AQ7" t="str">
            <v>Vibration Control System</v>
          </cell>
          <cell r="AR7" t="str">
            <v>Vibration</v>
          </cell>
          <cell r="AU7" t="str">
            <v>Armaflex</v>
          </cell>
          <cell r="BC7" t="str">
            <v xml:space="preserve">Insulflex </v>
          </cell>
          <cell r="BJ7" t="str">
            <v>Thermaflex (FR-Z)</v>
          </cell>
          <cell r="BT7" t="str">
            <v>Phenofoam-K</v>
          </cell>
          <cell r="CB7" t="str">
            <v>Sisalation 430P</v>
          </cell>
          <cell r="CC7">
            <v>636.57407407407391</v>
          </cell>
          <cell r="CE7" t="str">
            <v>Price List</v>
          </cell>
        </row>
        <row r="8">
          <cell r="A8" t="str">
            <v>(inch)</v>
          </cell>
          <cell r="C8" t="str">
            <v>(mm)</v>
          </cell>
          <cell r="E8" t="str">
            <v>isolasi</v>
          </cell>
          <cell r="I8" t="str">
            <v>Support</v>
          </cell>
          <cell r="M8">
            <v>0.4</v>
          </cell>
          <cell r="Q8" t="str">
            <v>bantu</v>
          </cell>
          <cell r="S8" t="str">
            <v>Jacketing</v>
          </cell>
          <cell r="U8" t="str">
            <v>a+b</v>
          </cell>
          <cell r="W8" t="str">
            <v>a+b+d</v>
          </cell>
          <cell r="Y8" t="str">
            <v>h+e+f</v>
          </cell>
          <cell r="AA8" t="str">
            <v>i+e+f</v>
          </cell>
          <cell r="AC8" t="str">
            <v>j+g</v>
          </cell>
          <cell r="AE8" t="str">
            <v>k+g</v>
          </cell>
          <cell r="AI8" t="str">
            <v>Supports</v>
          </cell>
          <cell r="AJ8" t="str">
            <v>Pipe</v>
          </cell>
          <cell r="AK8" t="str">
            <v>Insulation</v>
          </cell>
          <cell r="AM8">
            <v>0.05</v>
          </cell>
          <cell r="AN8" t="str">
            <v xml:space="preserve">  0.4 mm</v>
          </cell>
          <cell r="AO8">
            <v>2546.2962962962961</v>
          </cell>
          <cell r="AP8">
            <v>2043.4375</v>
          </cell>
          <cell r="AQ8" t="str">
            <v xml:space="preserve">  HEA A140(8mm;144kg)</v>
          </cell>
          <cell r="AR8">
            <v>338100.00000000006</v>
          </cell>
          <cell r="AW8" t="str">
            <v>Disc =</v>
          </cell>
          <cell r="AX8">
            <v>0.3</v>
          </cell>
          <cell r="BE8" t="str">
            <v>Disc =</v>
          </cell>
          <cell r="BF8">
            <v>0.35</v>
          </cell>
          <cell r="BM8" t="str">
            <v>Disc =</v>
          </cell>
          <cell r="BN8">
            <v>0.15</v>
          </cell>
          <cell r="BV8" t="str">
            <v>Disc =</v>
          </cell>
          <cell r="BW8">
            <v>0.1</v>
          </cell>
          <cell r="CB8" t="str">
            <v>Sisalation 430</v>
          </cell>
          <cell r="CC8">
            <v>345.37037037037032</v>
          </cell>
          <cell r="CE8" t="str">
            <v>BSP</v>
          </cell>
          <cell r="CF8" t="str">
            <v>GIP</v>
          </cell>
          <cell r="CG8" t="str">
            <v>BSP</v>
          </cell>
        </row>
        <row r="9">
          <cell r="E9" t="str">
            <v>(Inch)</v>
          </cell>
          <cell r="G9" t="str">
            <v>(Rp.)</v>
          </cell>
          <cell r="I9" t="str">
            <v>(Rp.)</v>
          </cell>
          <cell r="K9" t="str">
            <v>(Rp.)</v>
          </cell>
          <cell r="M9" t="str">
            <v>(Rp.)</v>
          </cell>
          <cell r="O9" t="str">
            <v>(Rp.)</v>
          </cell>
          <cell r="Q9" t="str">
            <v>(Rp.)</v>
          </cell>
          <cell r="S9" t="str">
            <v>(Rp.)</v>
          </cell>
          <cell r="U9" t="str">
            <v>w/o fitt.&amp;ins.</v>
          </cell>
          <cell r="W9" t="str">
            <v>w/o insl.</v>
          </cell>
          <cell r="Y9" t="str">
            <v>w/o fitt</v>
          </cell>
          <cell r="AA9" t="str">
            <v>w/insl.</v>
          </cell>
          <cell r="AC9" t="str">
            <v>c/w M. Jack</v>
          </cell>
          <cell r="AE9" t="str">
            <v>c/w M. Jack</v>
          </cell>
          <cell r="AJ9">
            <v>2250</v>
          </cell>
          <cell r="AK9">
            <v>1000</v>
          </cell>
          <cell r="AN9" t="str">
            <v xml:space="preserve">  0.5 mm</v>
          </cell>
          <cell r="AO9">
            <v>3009.2592592592591</v>
          </cell>
          <cell r="AP9">
            <v>2516.71875</v>
          </cell>
          <cell r="AQ9" t="str">
            <v xml:space="preserve">  NM A30&amp;A50(7mm;133kg)</v>
          </cell>
          <cell r="AR9">
            <v>120540.00000000001</v>
          </cell>
          <cell r="AT9" t="str">
            <v>1/2"</v>
          </cell>
          <cell r="AU9" t="str">
            <v>3/4"</v>
          </cell>
          <cell r="AV9" t="str">
            <v>1</v>
          </cell>
          <cell r="AW9" t="str">
            <v>1 1/4"</v>
          </cell>
          <cell r="AX9" t="str">
            <v>1 1/2</v>
          </cell>
          <cell r="AY9" t="str">
            <v>2</v>
          </cell>
          <cell r="AZ9" t="str">
            <v>2 1/2</v>
          </cell>
          <cell r="BB9" t="str">
            <v>1/2"</v>
          </cell>
          <cell r="BC9" t="str">
            <v>3/4"</v>
          </cell>
          <cell r="BD9" t="str">
            <v>1</v>
          </cell>
          <cell r="BE9" t="str">
            <v>1 3/8"</v>
          </cell>
          <cell r="BF9" t="str">
            <v>1 1/2</v>
          </cell>
          <cell r="BG9" t="str">
            <v>2</v>
          </cell>
          <cell r="BH9" t="str">
            <v>2 1/2</v>
          </cell>
          <cell r="BJ9" t="str">
            <v>1/2 "</v>
          </cell>
          <cell r="BK9" t="str">
            <v>3/4 "</v>
          </cell>
          <cell r="BL9" t="str">
            <v>1</v>
          </cell>
          <cell r="BM9" t="str">
            <v>1 3/8"</v>
          </cell>
          <cell r="BN9" t="str">
            <v>1 1/2</v>
          </cell>
          <cell r="BO9" t="str">
            <v>1 3/4</v>
          </cell>
          <cell r="BP9" t="str">
            <v>2</v>
          </cell>
          <cell r="BQ9" t="str">
            <v>2 1/2</v>
          </cell>
          <cell r="BR9" t="str">
            <v>2 3/4</v>
          </cell>
          <cell r="BT9" t="str">
            <v>3/4"</v>
          </cell>
          <cell r="BU9" t="str">
            <v>1</v>
          </cell>
          <cell r="BV9" t="str">
            <v>1 1/4"</v>
          </cell>
          <cell r="BW9" t="str">
            <v>1 1/2</v>
          </cell>
          <cell r="BX9" t="str">
            <v>2</v>
          </cell>
          <cell r="BY9" t="str">
            <v>2 1/2</v>
          </cell>
          <cell r="BZ9" t="str">
            <v>2 3/4</v>
          </cell>
          <cell r="CB9" t="str">
            <v>Thermofoil 730</v>
          </cell>
          <cell r="CC9">
            <v>643.00411522633726</v>
          </cell>
          <cell r="CE9" t="str">
            <v>Medium</v>
          </cell>
          <cell r="CF9" t="str">
            <v>Medium</v>
          </cell>
          <cell r="CG9" t="str">
            <v>Sch 40</v>
          </cell>
        </row>
        <row r="10">
          <cell r="G10" t="str">
            <v>a</v>
          </cell>
          <cell r="I10" t="str">
            <v>b</v>
          </cell>
          <cell r="K10" t="str">
            <v>c</v>
          </cell>
          <cell r="M10" t="str">
            <v>d</v>
          </cell>
          <cell r="O10" t="str">
            <v>e</v>
          </cell>
          <cell r="Q10" t="str">
            <v>f</v>
          </cell>
          <cell r="S10" t="str">
            <v>g</v>
          </cell>
          <cell r="U10" t="str">
            <v>h</v>
          </cell>
          <cell r="W10" t="str">
            <v>i</v>
          </cell>
          <cell r="Y10" t="str">
            <v>j</v>
          </cell>
          <cell r="AA10" t="str">
            <v>k</v>
          </cell>
          <cell r="AC10" t="str">
            <v>l</v>
          </cell>
          <cell r="AE10" t="str">
            <v>m</v>
          </cell>
          <cell r="AH10">
            <v>0.4</v>
          </cell>
          <cell r="AN10" t="str">
            <v xml:space="preserve">  0.6 mm</v>
          </cell>
          <cell r="AO10">
            <v>4004.6296296296296</v>
          </cell>
          <cell r="AP10">
            <v>3026.5625</v>
          </cell>
          <cell r="AQ10" t="str">
            <v xml:space="preserve">  NM B50&amp;B60(7mm;216kg)</v>
          </cell>
          <cell r="AR10">
            <v>201390.00000000003</v>
          </cell>
          <cell r="CB10" t="str">
            <v>Thermofoil 731 EE</v>
          </cell>
          <cell r="CC10">
            <v>193.82716049382717</v>
          </cell>
        </row>
        <row r="13">
          <cell r="C13" t="str">
            <v>PIPA CHILLER</v>
          </cell>
        </row>
        <row r="14">
          <cell r="C14" t="str">
            <v>Material      :  Black Steel Pipe  Medium Class</v>
          </cell>
        </row>
        <row r="15">
          <cell r="C15" t="str">
            <v>Standard    :  BS 1387</v>
          </cell>
        </row>
        <row r="17">
          <cell r="A17">
            <v>0.5</v>
          </cell>
          <cell r="C17">
            <v>15</v>
          </cell>
          <cell r="E17">
            <v>1</v>
          </cell>
          <cell r="G17">
            <v>4890</v>
          </cell>
          <cell r="I17">
            <v>1960</v>
          </cell>
        </row>
        <row r="18">
          <cell r="A18">
            <v>0.75</v>
          </cell>
          <cell r="C18">
            <v>20</v>
          </cell>
          <cell r="E18">
            <v>1</v>
          </cell>
          <cell r="G18">
            <v>6270</v>
          </cell>
          <cell r="I18">
            <v>2070</v>
          </cell>
        </row>
        <row r="19">
          <cell r="A19">
            <v>1</v>
          </cell>
          <cell r="C19">
            <v>25</v>
          </cell>
          <cell r="E19">
            <v>1</v>
          </cell>
          <cell r="G19">
            <v>9720</v>
          </cell>
          <cell r="I19">
            <v>2110</v>
          </cell>
        </row>
        <row r="20">
          <cell r="A20">
            <v>1.25</v>
          </cell>
          <cell r="C20">
            <v>32</v>
          </cell>
          <cell r="E20">
            <v>1</v>
          </cell>
          <cell r="G20">
            <v>12420</v>
          </cell>
          <cell r="I20">
            <v>2150</v>
          </cell>
        </row>
        <row r="21">
          <cell r="A21">
            <v>1.5</v>
          </cell>
          <cell r="C21">
            <v>40</v>
          </cell>
          <cell r="E21">
            <v>1.25</v>
          </cell>
          <cell r="G21">
            <v>14030</v>
          </cell>
          <cell r="I21">
            <v>2190</v>
          </cell>
        </row>
        <row r="22">
          <cell r="A22">
            <v>2</v>
          </cell>
          <cell r="C22">
            <v>50</v>
          </cell>
          <cell r="E22">
            <v>1.25</v>
          </cell>
          <cell r="G22">
            <v>19720</v>
          </cell>
          <cell r="I22">
            <v>2230</v>
          </cell>
        </row>
        <row r="23">
          <cell r="A23">
            <v>2.5</v>
          </cell>
          <cell r="C23">
            <v>65</v>
          </cell>
          <cell r="E23">
            <v>1.25</v>
          </cell>
          <cell r="G23">
            <v>25130</v>
          </cell>
          <cell r="I23">
            <v>2360</v>
          </cell>
        </row>
        <row r="24">
          <cell r="A24">
            <v>3</v>
          </cell>
          <cell r="C24">
            <v>80</v>
          </cell>
          <cell r="E24">
            <v>1.25</v>
          </cell>
          <cell r="G24">
            <v>33010</v>
          </cell>
          <cell r="I24">
            <v>3580</v>
          </cell>
        </row>
        <row r="25">
          <cell r="A25">
            <v>4</v>
          </cell>
          <cell r="C25">
            <v>100</v>
          </cell>
          <cell r="E25">
            <v>1.25</v>
          </cell>
          <cell r="G25">
            <v>47270</v>
          </cell>
          <cell r="I25">
            <v>3690</v>
          </cell>
        </row>
        <row r="26">
          <cell r="A26">
            <v>5</v>
          </cell>
          <cell r="C26">
            <v>125</v>
          </cell>
          <cell r="E26">
            <v>1.25</v>
          </cell>
          <cell r="G26">
            <v>62390</v>
          </cell>
          <cell r="I26">
            <v>4230</v>
          </cell>
        </row>
        <row r="27">
          <cell r="A27">
            <v>6</v>
          </cell>
          <cell r="C27">
            <v>150</v>
          </cell>
          <cell r="E27">
            <v>1.5</v>
          </cell>
          <cell r="G27">
            <v>74060</v>
          </cell>
          <cell r="I27">
            <v>4370</v>
          </cell>
        </row>
        <row r="28">
          <cell r="A28">
            <v>8</v>
          </cell>
          <cell r="C28">
            <v>200</v>
          </cell>
          <cell r="E28">
            <v>1.5</v>
          </cell>
          <cell r="G28">
            <v>142200</v>
          </cell>
          <cell r="I28">
            <v>4640</v>
          </cell>
        </row>
        <row r="29">
          <cell r="A29">
            <v>10</v>
          </cell>
          <cell r="C29">
            <v>250</v>
          </cell>
          <cell r="E29">
            <v>1.5</v>
          </cell>
          <cell r="G29">
            <v>178190</v>
          </cell>
          <cell r="I29">
            <v>4910</v>
          </cell>
        </row>
        <row r="30">
          <cell r="A30">
            <v>12</v>
          </cell>
          <cell r="C30">
            <v>300</v>
          </cell>
          <cell r="E30">
            <v>1.5</v>
          </cell>
          <cell r="G30">
            <v>212120</v>
          </cell>
          <cell r="I30">
            <v>5190</v>
          </cell>
        </row>
        <row r="31">
          <cell r="A31">
            <v>14</v>
          </cell>
          <cell r="C31">
            <v>350</v>
          </cell>
          <cell r="E31">
            <v>1.5</v>
          </cell>
          <cell r="G31">
            <v>237420</v>
          </cell>
          <cell r="I31">
            <v>5190</v>
          </cell>
        </row>
        <row r="32">
          <cell r="A32">
            <v>16</v>
          </cell>
          <cell r="B32">
            <v>16</v>
          </cell>
          <cell r="C32">
            <v>400</v>
          </cell>
          <cell r="E32">
            <v>1.5</v>
          </cell>
          <cell r="G32">
            <v>271980</v>
          </cell>
          <cell r="I32">
            <v>5190</v>
          </cell>
        </row>
        <row r="33">
          <cell r="A33">
            <v>20</v>
          </cell>
          <cell r="B33">
            <v>16</v>
          </cell>
          <cell r="C33">
            <v>500</v>
          </cell>
          <cell r="E33">
            <v>1.5</v>
          </cell>
          <cell r="G33">
            <v>575000</v>
          </cell>
          <cell r="I33">
            <v>17250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2)"/>
      <sheetName val="rap"/>
      <sheetName val="jo"/>
      <sheetName val="SK"/>
      <sheetName val="sAHAM (2)"/>
      <sheetName val="Minat (2)"/>
      <sheetName val="CUR (2)"/>
      <sheetName val="CH"/>
      <sheetName val="Asumsi"/>
      <sheetName val="Minat"/>
      <sheetName val="CHECK"/>
      <sheetName val="SRT"/>
      <sheetName val="Rek"/>
      <sheetName val="boq"/>
      <sheetName val="Ana.Maj"/>
      <sheetName val="mob"/>
      <sheetName val="Met.baru"/>
      <sheetName val="AN-E"/>
      <sheetName val="hsd (alat)"/>
      <sheetName val="hsd"/>
      <sheetName val="MOS"/>
      <sheetName val="SCHE"/>
      <sheetName val="Lamp.Meth"/>
      <sheetName val="ALAT"/>
      <sheetName val="GEL"/>
      <sheetName val="Inti"/>
      <sheetName val="STAF"/>
      <sheetName val="ORG2"/>
      <sheetName val="CUR"/>
      <sheetName val="sAHAM"/>
      <sheetName val="Peta"/>
      <sheetName val="KOP"/>
      <sheetName val="cov.2"/>
      <sheetName val="Person"/>
      <sheetName val="Daf.Alat"/>
      <sheetName val="IND"/>
      <sheetName val="Sheet1"/>
      <sheetName val="Aneq"/>
      <sheetName val="Peralatan"/>
      <sheetName val="Analisa Quarry"/>
      <sheetName val="NP-10"/>
      <sheetName val="NP-6"/>
      <sheetName val="NP-7"/>
      <sheetName val="NP-8"/>
      <sheetName val="HSLAIN-LAIN"/>
      <sheetName val="compaction"/>
      <sheetName val="antek bab.2"/>
      <sheetName val="antek bab8"/>
      <sheetName val="ANTEK BAB 7"/>
      <sheetName val="TONGKE_HT"/>
      <sheetName val="phuluc1"/>
      <sheetName val="chitiet"/>
      <sheetName val="lam_moi"/>
      <sheetName val="chitimc"/>
      <sheetName val="THPDMoi  _2_"/>
      <sheetName val="_REF"/>
      <sheetName val="giathanh1"/>
      <sheetName val="t_h HA THE"/>
      <sheetName val="CHITIET VL_NC_TT _1p"/>
      <sheetName val="dongia _2_"/>
      <sheetName val="TONG HOP VL_NC TT"/>
      <sheetName val="TNHCHINH"/>
      <sheetName val="TH XL"/>
      <sheetName val="TONGKE3p "/>
      <sheetName val="gtrinh"/>
      <sheetName val="CHITIET VL_NC"/>
      <sheetName val="DON GIA"/>
      <sheetName val="thao_go"/>
      <sheetName val="VC"/>
      <sheetName val="Tiepdia"/>
      <sheetName val="CHITIET VL_NC_TT_3p"/>
      <sheetName val="TDTKP"/>
      <sheetName val="TDTKP1"/>
      <sheetName val="KPVC_BD "/>
      <sheetName val="VCV_BE_TONG"/>
      <sheetName val="Pipe"/>
      <sheetName val="Meto"/>
      <sheetName val="TABLE"/>
      <sheetName val="Harga Satuan"/>
      <sheetName val="Hrg"/>
      <sheetName val="Analisa 2"/>
      <sheetName val="boq_(2)1"/>
      <sheetName val="sAHAM_(2)1"/>
      <sheetName val="Minat_(2)1"/>
      <sheetName val="CUR_(2)1"/>
      <sheetName val="Ana_Maj1"/>
      <sheetName val="Met_baru1"/>
      <sheetName val="hsd_(alat)1"/>
      <sheetName val="Lamp_Meth1"/>
      <sheetName val="cov_21"/>
      <sheetName val="Daf_Alat1"/>
      <sheetName val="boq_(2)"/>
      <sheetName val="sAHAM_(2)"/>
      <sheetName val="Minat_(2)"/>
      <sheetName val="CUR_(2)"/>
      <sheetName val="Ana_Maj"/>
      <sheetName val="Met_baru"/>
      <sheetName val="hsd_(alat)"/>
      <sheetName val="Lamp_Meth"/>
      <sheetName val="cov_2"/>
      <sheetName val="Daf_Alat"/>
      <sheetName val="boq_(2)2"/>
      <sheetName val="sAHAM_(2)2"/>
      <sheetName val="Minat_(2)2"/>
      <sheetName val="CUR_(2)2"/>
      <sheetName val="Ana_Maj2"/>
      <sheetName val="Met_baru2"/>
      <sheetName val="hsd_(alat)2"/>
      <sheetName val="Lamp_Meth2"/>
      <sheetName val="cov_22"/>
      <sheetName val="Daf_Alat2"/>
      <sheetName val="boq_(2)3"/>
      <sheetName val="sAHAM_(2)3"/>
      <sheetName val="Minat_(2)3"/>
      <sheetName val="CUR_(2)3"/>
      <sheetName val="Ana_Maj3"/>
      <sheetName val="Met_baru3"/>
      <sheetName val="hsd_(alat)3"/>
      <sheetName val="Lamp_Meth3"/>
      <sheetName val="cov_23"/>
      <sheetName val="Daf_Alat3"/>
      <sheetName val="5-Peralatan"/>
      <sheetName val="PB(B)"/>
      <sheetName val="Galian batu"/>
      <sheetName val="3-DIV4"/>
    </sheetNames>
    <sheetDataSet>
      <sheetData sheetId="0"/>
      <sheetData sheetId="1"/>
      <sheetData sheetId="2"/>
      <sheetData sheetId="3"/>
      <sheetData sheetId="4"/>
      <sheetData sheetId="5"/>
      <sheetData sheetId="6"/>
      <sheetData sheetId="7">
        <row r="2">
          <cell r="A2" t="str">
            <v>PT. SENECA INDONESIA</v>
          </cell>
        </row>
        <row r="12">
          <cell r="A12">
            <v>24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h"/>
      <sheetName val="v1"/>
      <sheetName val="Sheet1"/>
    </sheetNames>
    <sheetDataSet>
      <sheetData sheetId="0">
        <row r="1">
          <cell r="B1" t="str">
            <v>No</v>
          </cell>
          <cell r="C1" t="str">
            <v>Date</v>
          </cell>
          <cell r="D1" t="str">
            <v>Location</v>
          </cell>
          <cell r="E1" t="str">
            <v>Activity/description</v>
          </cell>
          <cell r="G1" t="str">
            <v>film no.</v>
          </cell>
        </row>
        <row r="2">
          <cell r="B2">
            <v>1</v>
          </cell>
          <cell r="C2">
            <v>35921</v>
          </cell>
          <cell r="D2" t="str">
            <v>Lower Pampang PP50R facing downstream</v>
          </cell>
          <cell r="E2" t="str">
            <v>Survey Works to determine the elevation</v>
          </cell>
          <cell r="G2" t="str">
            <v>2105-1A</v>
          </cell>
        </row>
        <row r="3">
          <cell r="B3">
            <v>2</v>
          </cell>
          <cell r="C3">
            <v>35922</v>
          </cell>
          <cell r="D3" t="str">
            <v>Lower Pampang PP50R facing downstream</v>
          </cell>
          <cell r="E3" t="str">
            <v>Determine elevation after excavation to Backfill by Selected Material</v>
          </cell>
          <cell r="G3" t="str">
            <v>2105-11A</v>
          </cell>
        </row>
        <row r="4">
          <cell r="B4">
            <v>3</v>
          </cell>
          <cell r="C4">
            <v>35922</v>
          </cell>
          <cell r="D4" t="str">
            <v>Lower Pampang PP50R facing downstream</v>
          </cell>
          <cell r="E4" t="str">
            <v>Dozing Selected Material for backfill</v>
          </cell>
          <cell r="G4" t="str">
            <v>2105-12A</v>
          </cell>
        </row>
        <row r="5">
          <cell r="B5">
            <v>4</v>
          </cell>
          <cell r="C5">
            <v>35922</v>
          </cell>
          <cell r="D5" t="str">
            <v>Lower Pampang PP50R facing upstream</v>
          </cell>
          <cell r="E5" t="str">
            <v>Dozing Selected Material for backfill</v>
          </cell>
          <cell r="G5" t="str">
            <v>2105-8A</v>
          </cell>
        </row>
        <row r="6">
          <cell r="B6">
            <v>5</v>
          </cell>
          <cell r="C6">
            <v>35929</v>
          </cell>
          <cell r="D6" t="str">
            <v>Lower Pampang PP42R facing upstream</v>
          </cell>
          <cell r="E6" t="str">
            <v>Excavation to Backfill by Selected Material</v>
          </cell>
          <cell r="G6" t="str">
            <v>2105 - 28A</v>
          </cell>
        </row>
        <row r="7">
          <cell r="B7">
            <v>6</v>
          </cell>
          <cell r="C7">
            <v>35938</v>
          </cell>
          <cell r="D7" t="str">
            <v>Lower Pampang PP42R facing upstream</v>
          </cell>
          <cell r="E7" t="str">
            <v>Finishing after backfill by selected material</v>
          </cell>
          <cell r="G7" t="str">
            <v>1964 - 34A</v>
          </cell>
        </row>
        <row r="8">
          <cell r="B8">
            <v>7</v>
          </cell>
          <cell r="C8">
            <v>35761</v>
          </cell>
          <cell r="D8" t="str">
            <v>Upper Pampang PP182 L facing downstream</v>
          </cell>
          <cell r="E8" t="str">
            <v>Clearing, Stripping, Grubbing</v>
          </cell>
          <cell r="G8" t="str">
            <v>1964 - 11A</v>
          </cell>
        </row>
        <row r="9">
          <cell r="B9">
            <v>8</v>
          </cell>
          <cell r="C9">
            <v>35938</v>
          </cell>
          <cell r="D9" t="str">
            <v>Upper Pampang PP182 L facing upstream</v>
          </cell>
          <cell r="E9" t="str">
            <v>Spreading for embankment works</v>
          </cell>
          <cell r="G9" t="str">
            <v>1964 - 16A</v>
          </cell>
        </row>
        <row r="10">
          <cell r="B10">
            <v>9</v>
          </cell>
          <cell r="C10">
            <v>35938</v>
          </cell>
          <cell r="D10" t="str">
            <v>Upper Pampang PP182 L facing downstream</v>
          </cell>
          <cell r="E10" t="str">
            <v>Compaction for embankment</v>
          </cell>
          <cell r="G10" t="str">
            <v>1964 - 17A</v>
          </cell>
        </row>
        <row r="11">
          <cell r="B11">
            <v>10</v>
          </cell>
          <cell r="C11">
            <v>35938</v>
          </cell>
          <cell r="D11" t="str">
            <v>Upper Pampang PP190 L facing downstream</v>
          </cell>
          <cell r="E11" t="str">
            <v>Inspection Road ready for gravel metalling</v>
          </cell>
          <cell r="G11" t="str">
            <v>1964 - 18A</v>
          </cell>
        </row>
        <row r="12">
          <cell r="B12">
            <v>11</v>
          </cell>
        </row>
        <row r="13">
          <cell r="B13">
            <v>12</v>
          </cell>
        </row>
        <row r="14">
          <cell r="B14">
            <v>13</v>
          </cell>
        </row>
        <row r="15">
          <cell r="B15">
            <v>14</v>
          </cell>
        </row>
        <row r="16">
          <cell r="B16">
            <v>15</v>
          </cell>
        </row>
        <row r="17">
          <cell r="B17">
            <v>16</v>
          </cell>
        </row>
        <row r="18">
          <cell r="B18">
            <v>17</v>
          </cell>
        </row>
        <row r="19">
          <cell r="B19">
            <v>18</v>
          </cell>
        </row>
        <row r="20">
          <cell r="B20">
            <v>19</v>
          </cell>
        </row>
        <row r="21">
          <cell r="B21">
            <v>20</v>
          </cell>
        </row>
        <row r="22">
          <cell r="B22">
            <v>21</v>
          </cell>
        </row>
        <row r="23">
          <cell r="B23">
            <v>22</v>
          </cell>
        </row>
        <row r="24">
          <cell r="B24">
            <v>23</v>
          </cell>
        </row>
        <row r="25">
          <cell r="B25">
            <v>24</v>
          </cell>
        </row>
        <row r="26">
          <cell r="B26">
            <v>25</v>
          </cell>
        </row>
        <row r="27">
          <cell r="B27">
            <v>26</v>
          </cell>
        </row>
      </sheetData>
      <sheetData sheetId="1" refreshError="1"/>
      <sheetData sheetId="2" refreshError="1"/>
      <sheetData sheetId="3"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CH"/>
      <sheetName val="Minat"/>
      <sheetName val="perbandingan"/>
      <sheetName val="SRT"/>
      <sheetName val="Rek"/>
      <sheetName val="BQ"/>
      <sheetName val="Ana.Maj"/>
      <sheetName val="Sheet1"/>
      <sheetName val="Sheet2"/>
      <sheetName val="Meth"/>
      <sheetName val="hsd"/>
      <sheetName val="Ana.+aspal"/>
      <sheetName val="Lamp.Meth"/>
      <sheetName val="Ana.Non "/>
      <sheetName val="Meth.Non"/>
      <sheetName val="MOS"/>
      <sheetName val="AN-E"/>
      <sheetName val="ALAT"/>
      <sheetName val="PENG."/>
      <sheetName val="PENG.2"/>
      <sheetName val="PENG.3"/>
      <sheetName val="Major"/>
      <sheetName val="CHECK"/>
      <sheetName val="GEL"/>
      <sheetName val="STAF"/>
      <sheetName val="ORG2"/>
      <sheetName val="CUR"/>
      <sheetName val="KOP"/>
      <sheetName val="IND"/>
      <sheetName val="dft-harga"/>
      <sheetName val="Tabels"/>
      <sheetName val="AN_E"/>
      <sheetName val="meth hsl nego"/>
      <sheetName val="Rekap Biaya"/>
      <sheetName val="BASIC"/>
      <sheetName val="#REF"/>
      <sheetName val="Rekap-Bdg"/>
      <sheetName val="Material"/>
      <sheetName val="DAFTAR  BESI IWF"/>
      <sheetName val="Harsat Upah"/>
      <sheetName val="DAFTAR BESI KANAL C SIKU"/>
      <sheetName val="Elektrikal"/>
      <sheetName val="RAB"/>
      <sheetName val="Pipe"/>
      <sheetName val="Analisa Harga Satuan"/>
      <sheetName val="5-ALAT(1)"/>
      <sheetName val="BAHAN 2017"/>
      <sheetName val="AN STR"/>
      <sheetName val="AN MEP"/>
      <sheetName val="AN BONGKARAN"/>
      <sheetName val="UPAH"/>
      <sheetName val="Ind.MP Sch."/>
      <sheetName val="RAB 2007"/>
      <sheetName val="Cover Daf-2"/>
      <sheetName val="L-Mechanical"/>
      <sheetName val="HARSAT"/>
      <sheetName val="INFORMASI"/>
      <sheetName val="Sales"/>
      <sheetName val="Cover"/>
      <sheetName val="BoQ"/>
      <sheetName val="FINISHING"/>
      <sheetName val="TABEL-DETASIR"/>
      <sheetName val="Harga Satuan"/>
      <sheetName val="Meto"/>
      <sheetName val="FORM X COST"/>
      <sheetName val="_x0000__x0000__x0000__x0000_"/>
      <sheetName val=""/>
      <sheetName val="Perm. Test"/>
      <sheetName val="DK&amp;H"/>
      <sheetName val="NP"/>
      <sheetName val="NP (2)"/>
      <sheetName val="HGB DUMAI"/>
      <sheetName val="RAB Kuantitas &amp; Harga"/>
      <sheetName val="Mobilisasi"/>
      <sheetName val="NM"/>
      <sheetName val="Kuantitas &amp; Harga"/>
      <sheetName val="Data"/>
      <sheetName val="Basic Price"/>
      <sheetName val="REKAP MINGGUAN"/>
      <sheetName val="ME"/>
      <sheetName val="Contract-Data"/>
      <sheetName val="Holidays"/>
      <sheetName val="Hrg"/>
      <sheetName val="DFT_ HRG BHN _ UPAH"/>
      <sheetName val="ANALISA STR _ ARS"/>
      <sheetName val="ANAK-Smb"/>
      <sheetName val="Koefisien"/>
      <sheetName val="2.Risiko Tupoksi"/>
      <sheetName val="Upah bhn mat"/>
      <sheetName val="Rek.An"/>
      <sheetName val="K"/>
      <sheetName val="Factor"/>
      <sheetName val="HSBU"/>
      <sheetName val="H.Satuan"/>
      <sheetName val="Tataudara"/>
      <sheetName val="Rek-Analisa"/>
      <sheetName val="Data Alat"/>
      <sheetName val="Connections"/>
      <sheetName val="DWTables"/>
      <sheetName val="Rekap"/>
      <sheetName val="Agregat Halus &amp; Kasar"/>
      <sheetName val="Rkp."/>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
      <sheetName val="PENG"/>
      <sheetName val="MODAL"/>
      <sheetName val="CH"/>
      <sheetName val="SRT"/>
      <sheetName val="Lamp"/>
      <sheetName val="lamp.6"/>
      <sheetName val="lamp.7"/>
      <sheetName val="Lamp.8"/>
      <sheetName val="lamp.9"/>
      <sheetName val="Alat"/>
      <sheetName val="lamp.10"/>
      <sheetName val="cv"/>
      <sheetName val="subkon"/>
      <sheetName val="nonABRI"/>
      <sheetName val="REK"/>
      <sheetName val="BOQ"/>
      <sheetName val="%"/>
      <sheetName val="ANA(2a)"/>
      <sheetName val="METODA"/>
      <sheetName val="MET-BAB-02"/>
      <sheetName val="MET-BAB-03"/>
      <sheetName val="MET-BAB-04"/>
      <sheetName val="MET-BAB-06"/>
      <sheetName val="MET-BAB-07"/>
      <sheetName val="MET-BAB-08"/>
      <sheetName val="MOB"/>
      <sheetName val="RTN"/>
      <sheetName val="MOS"/>
      <sheetName val="HSD"/>
      <sheetName val="BALT"/>
      <sheetName val="SCH-anak"/>
      <sheetName val="SCH -INDUK"/>
      <sheetName val="SCH (alat)"/>
      <sheetName val="SCH (orang)"/>
      <sheetName val="SCH (2)"/>
      <sheetName val="SCH (3)"/>
      <sheetName val="ANA (2b) (bak)"/>
      <sheetName val="ANA (BAK)"/>
      <sheetName val="MET"/>
      <sheetName val="MET (BAK)"/>
      <sheetName val="DLM"/>
      <sheetName val="LMP.1"/>
      <sheetName val="IND"/>
      <sheetName val="CMK"/>
      <sheetName val="TM"/>
      <sheetName val="LMP.12 (2)"/>
      <sheetName val="bhn luar"/>
      <sheetName val="nonpns"/>
      <sheetName val="staf (2)"/>
      <sheetName val="surat "/>
      <sheetName val="SCH"/>
      <sheetName val="ANA"/>
      <sheetName val="dpu"/>
      <sheetName val="Met-02"/>
      <sheetName val="MET-03"/>
      <sheetName val="MET-03 (1)"/>
      <sheetName val="MET-BAB-06 (a)"/>
      <sheetName val="MET-bab6 (B)"/>
      <sheetName val="ANA LS"/>
      <sheetName val="ANA LS (2)"/>
      <sheetName val="Met Rtn"/>
      <sheetName val="LMP.6"/>
      <sheetName val="alat min"/>
      <sheetName val="Kar"/>
      <sheetName val="sisipan (2)"/>
      <sheetName val="sisipan"/>
      <sheetName val="Sheet2"/>
      <sheetName val="Sheet1"/>
      <sheetName val="LMP.12"/>
      <sheetName val="HSD (2)"/>
      <sheetName val="LMP 7"/>
      <sheetName val="staf"/>
      <sheetName val="MET-BAB-06 (2)"/>
      <sheetName val="MET-BAB-06b"/>
      <sheetName val="metod"/>
      <sheetName val="SISIP"/>
      <sheetName val="Sheet2 (2)"/>
      <sheetName val="Sheet1 (2)"/>
      <sheetName val="MET-BAB-05"/>
      <sheetName val="ANA. MOB"/>
      <sheetName val="ANA.LS-RUTIN"/>
      <sheetName val="ANALISA"/>
      <sheetName val="STAFF"/>
      <sheetName val="LAMP. CL"/>
      <sheetName val="SUB.KON"/>
      <sheetName val="konfir"/>
      <sheetName val="data"/>
      <sheetName val="rms"/>
      <sheetName val="MET-BAB-7.5(3)"/>
      <sheetName val="MET BAB-3.2 (1)"/>
      <sheetName val="alat backup"/>
      <sheetName val="KEPADA"/>
      <sheetName val="MJR"/>
      <sheetName val="ALT"/>
      <sheetName val="STF"/>
      <sheetName val="MET-bab2"/>
      <sheetName val="MET-bab3"/>
      <sheetName val="MET-bab4"/>
      <sheetName val="MET-bab5"/>
      <sheetName val="MET-bab6"/>
      <sheetName val="MET-bab7"/>
      <sheetName val="MET-bab8"/>
      <sheetName val="LMP.2"/>
      <sheetName val="Pas.Batu Mortar"/>
      <sheetName val="Perhitungan RAB"/>
      <sheetName val="Mobilisasi"/>
      <sheetName val="Galian drainase.sal."/>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HSD BHN"/>
      <sheetName val="MET-BAB-5.6(1)"/>
      <sheetName val="ANA "/>
      <sheetName val="Surat"/>
      <sheetName val="Rekap"/>
      <sheetName val="DS"/>
      <sheetName val="Jadwal"/>
      <sheetName val="Ana. PU"/>
      <sheetName val="ANA Mob"/>
      <sheetName val="ANA Rutin"/>
      <sheetName val="Confirm"/>
      <sheetName val="Sub-Kont"/>
      <sheetName val="Met-PU-2.2"/>
      <sheetName val="Met-PU-6.3 (5)"/>
      <sheetName val="Met-PU-6.3 (6)"/>
      <sheetName val="Met-PU-6.3 (7)"/>
      <sheetName val="Met-PU-2.1"/>
      <sheetName val="Met-PU-3.1 (1)"/>
      <sheetName val="Met-PU-3.2 (1)"/>
      <sheetName val="Met-PU-4.2 (2)"/>
      <sheetName val="Schedule"/>
      <sheetName val="Alamat"/>
      <sheetName val="LP-1"/>
      <sheetName val="CHECK"/>
      <sheetName val="Sahm"/>
      <sheetName val="SK"/>
      <sheetName val="jo (2)"/>
      <sheetName val="GEL"/>
      <sheetName val="ORG2"/>
      <sheetName val="person1"/>
      <sheetName val="Riwayat"/>
      <sheetName val="Met.baru"/>
      <sheetName val="Scraping"/>
      <sheetName val="pengisian spesi"/>
      <sheetName val="pengisian Pasir"/>
      <sheetName val="HSD bahn-uph"/>
      <sheetName val="hsd (alat)"/>
      <sheetName val="AN-Equipment"/>
      <sheetName val="Minat"/>
      <sheetName val="Mob demob"/>
      <sheetName val="Jadwal Utama"/>
      <sheetName val="Ana utama"/>
      <sheetName val="Jadwal Bahan"/>
      <sheetName val="Jadwal Tenaga"/>
      <sheetName val="Jadwal Alat"/>
      <sheetName val="CUR (2)"/>
      <sheetName val="met beton"/>
      <sheetName val="Asumsi"/>
      <sheetName val="Lamp.Meth"/>
      <sheetName val="Inti (2)"/>
      <sheetName val="CUR"/>
      <sheetName val="sAHAM"/>
      <sheetName val="Peta"/>
      <sheetName val="KOP"/>
      <sheetName val="cov.2"/>
      <sheetName val="Person"/>
      <sheetName val="Daf.Alat"/>
      <sheetName val="SCHE (2)"/>
      <sheetName val="Aneq"/>
      <sheetName val="Scraping (approac)"/>
      <sheetName val="LAMP-7 HSD"/>
      <sheetName val="LAMP-8b HSD (3)"/>
      <sheetName val="LAMP - 9 HSD (4)"/>
      <sheetName val="DMPU"/>
      <sheetName val="Met-master"/>
      <sheetName val="lamp -12 Daft Personil"/>
      <sheetName val="lamp -13 Daft Alat Utama"/>
      <sheetName val="lamp -14 Daft Pek Subkon"/>
      <sheetName val="lamp-10 MET-2"/>
      <sheetName val="met-pel2"/>
      <sheetName val="lamp-10 MET-PEL"/>
      <sheetName val="Analisa HSP"/>
      <sheetName val="bau"/>
      <sheetName val="Ind.MP Sch."/>
      <sheetName val="lamp_61"/>
      <sheetName val="lamp_71"/>
      <sheetName val="Lamp_81"/>
      <sheetName val="lamp_91"/>
      <sheetName val="lamp_101"/>
      <sheetName val="SCH_-INDUK1"/>
      <sheetName val="SCH_(alat)1"/>
      <sheetName val="SCH_(orang)1"/>
      <sheetName val="SCH_(2)1"/>
      <sheetName val="SCH_(3)1"/>
      <sheetName val="ANA_(2b)_(bak)1"/>
      <sheetName val="ANA_(BAK)1"/>
      <sheetName val="MET_(BAK)1"/>
      <sheetName val="LMP_11"/>
      <sheetName val="LMP_12_(2)1"/>
      <sheetName val="bhn_luar1"/>
      <sheetName val="staf_(2)1"/>
      <sheetName val="surat_1"/>
      <sheetName val="MET-03_(1)1"/>
      <sheetName val="MET-BAB-06_(a)1"/>
      <sheetName val="MET-bab6_(B)1"/>
      <sheetName val="ANA_LS1"/>
      <sheetName val="ANA_LS_(2)1"/>
      <sheetName val="Met_Rtn1"/>
      <sheetName val="LMP_61"/>
      <sheetName val="alat_min1"/>
      <sheetName val="sisipan_(2)1"/>
      <sheetName val="LMP_121"/>
      <sheetName val="HSD_(2)1"/>
      <sheetName val="LMP_71"/>
      <sheetName val="MET-BAB-06_(2)1"/>
      <sheetName val="Sheet2_(2)1"/>
      <sheetName val="Sheet1_(2)1"/>
      <sheetName val="LMP_21"/>
      <sheetName val="Pas_Batu_Mortar1"/>
      <sheetName val="Perhitungan_RAB1"/>
      <sheetName val="Galian_drainase_sal_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HSD_BHN1"/>
      <sheetName val="MET-BAB-5_6(1)1"/>
      <sheetName val="ANA__MOB1"/>
      <sheetName val="ANA_LS-RUTIN1"/>
      <sheetName val="LAMP__CL1"/>
      <sheetName val="SUB_KON1"/>
      <sheetName val="MET-BAB-7_5(3)1"/>
      <sheetName val="MET_BAB-3_2_(1)1"/>
      <sheetName val="alat_backup1"/>
      <sheetName val="ANA_1"/>
      <sheetName val="Ana__PU1"/>
      <sheetName val="ANA_Mob1"/>
      <sheetName val="ANA_Rutin1"/>
      <sheetName val="Met-PU-2_21"/>
      <sheetName val="Met-PU-6_3_(5)1"/>
      <sheetName val="Met-PU-6_3_(6)1"/>
      <sheetName val="Met-PU-6_3_(7)1"/>
      <sheetName val="Met-PU-2_11"/>
      <sheetName val="Met-PU-3_1_(1)1"/>
      <sheetName val="Met-PU-3_2_(1)1"/>
      <sheetName val="Met-PU-4_2_(2)1"/>
      <sheetName val="jo_(2)1"/>
      <sheetName val="Met_baru1"/>
      <sheetName val="pengisian_spesi1"/>
      <sheetName val="pengisian_Pasir1"/>
      <sheetName val="HSD_bahn-uph1"/>
      <sheetName val="hsd_(alat)1"/>
      <sheetName val="Mob_demob1"/>
      <sheetName val="Jadwal_Utama1"/>
      <sheetName val="Ana_utama1"/>
      <sheetName val="Jadwal_Bahan1"/>
      <sheetName val="Jadwal_Tenaga1"/>
      <sheetName val="Jadwal_Alat1"/>
      <sheetName val="CUR_(2)1"/>
      <sheetName val="met_beton1"/>
      <sheetName val="Lamp_Meth1"/>
      <sheetName val="Inti_(2)1"/>
      <sheetName val="cov_21"/>
      <sheetName val="Daf_Alat1"/>
      <sheetName val="SCHE_(2)1"/>
      <sheetName val="Scraping_(approac)1"/>
      <sheetName val="LAMP-7_HSD1"/>
      <sheetName val="LAMP-8b_HSD_(3)1"/>
      <sheetName val="LAMP_-_9_HSD_(4)1"/>
      <sheetName val="lamp_-12_Daft_Personil1"/>
      <sheetName val="lamp_-13_Daft_Alat_Utama1"/>
      <sheetName val="lamp_-14_Daft_Pek_Subkon1"/>
      <sheetName val="lamp-10_MET-21"/>
      <sheetName val="lamp-10_MET-PEL1"/>
      <sheetName val="lamp_6"/>
      <sheetName val="lamp_7"/>
      <sheetName val="Lamp_8"/>
      <sheetName val="lamp_9"/>
      <sheetName val="lamp_10"/>
      <sheetName val="SCH_-INDUK"/>
      <sheetName val="SCH_(alat)"/>
      <sheetName val="SCH_(orang)"/>
      <sheetName val="SCH_(2)"/>
      <sheetName val="SCH_(3)"/>
      <sheetName val="ANA_(2b)_(bak)"/>
      <sheetName val="ANA_(BAK)"/>
      <sheetName val="MET_(BAK)"/>
      <sheetName val="LMP_1"/>
      <sheetName val="LMP_12_(2)"/>
      <sheetName val="bhn_luar"/>
      <sheetName val="staf_(2)"/>
      <sheetName val="surat_"/>
      <sheetName val="MET-03_(1)"/>
      <sheetName val="MET-BAB-06_(a)"/>
      <sheetName val="MET-bab6_(B)"/>
      <sheetName val="ANA_LS"/>
      <sheetName val="ANA_LS_(2)"/>
      <sheetName val="Met_Rtn"/>
      <sheetName val="LMP_6"/>
      <sheetName val="alat_min"/>
      <sheetName val="sisipan_(2)"/>
      <sheetName val="LMP_12"/>
      <sheetName val="HSD_(2)"/>
      <sheetName val="LMP_7"/>
      <sheetName val="MET-BAB-06_(2)"/>
      <sheetName val="Sheet2_(2)"/>
      <sheetName val="Sheet1_(2)"/>
      <sheetName val="LMP_2"/>
      <sheetName val="Pas_Batu_Mortar"/>
      <sheetName val="Perhitungan_RAB"/>
      <sheetName val="Galian_drainase_sal_"/>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HSD_BHN"/>
      <sheetName val="MET-BAB-5_6(1)"/>
      <sheetName val="ANA__MOB"/>
      <sheetName val="ANA_LS-RUTIN"/>
      <sheetName val="LAMP__CL"/>
      <sheetName val="SUB_KON"/>
      <sheetName val="MET-BAB-7_5(3)"/>
      <sheetName val="MET_BAB-3_2_(1)"/>
      <sheetName val="alat_backup"/>
      <sheetName val="ANA_"/>
      <sheetName val="Ana__PU"/>
      <sheetName val="ANA_Mob"/>
      <sheetName val="ANA_Rutin"/>
      <sheetName val="Met-PU-2_2"/>
      <sheetName val="Met-PU-6_3_(5)"/>
      <sheetName val="Met-PU-6_3_(6)"/>
      <sheetName val="Met-PU-6_3_(7)"/>
      <sheetName val="Met-PU-2_1"/>
      <sheetName val="Met-PU-3_1_(1)"/>
      <sheetName val="Met-PU-3_2_(1)"/>
      <sheetName val="Met-PU-4_2_(2)"/>
      <sheetName val="jo_(2)"/>
      <sheetName val="Met_baru"/>
      <sheetName val="pengisian_spesi"/>
      <sheetName val="pengisian_Pasir"/>
      <sheetName val="HSD_bahn-uph"/>
      <sheetName val="hsd_(alat)"/>
      <sheetName val="Mob_demob"/>
      <sheetName val="Jadwal_Utama"/>
      <sheetName val="Ana_utama"/>
      <sheetName val="Jadwal_Bahan"/>
      <sheetName val="Jadwal_Tenaga"/>
      <sheetName val="Jadwal_Alat"/>
      <sheetName val="CUR_(2)"/>
      <sheetName val="met_beton"/>
      <sheetName val="Lamp_Meth"/>
      <sheetName val="Inti_(2)"/>
      <sheetName val="cov_2"/>
      <sheetName val="Daf_Alat"/>
      <sheetName val="SCHE_(2)"/>
      <sheetName val="Scraping_(approac)"/>
      <sheetName val="LAMP-7_HSD"/>
      <sheetName val="LAMP-8b_HSD_(3)"/>
      <sheetName val="LAMP_-_9_HSD_(4)"/>
      <sheetName val="lamp_-12_Daft_Personil"/>
      <sheetName val="lamp_-13_Daft_Alat_Utama"/>
      <sheetName val="lamp_-14_Daft_Pek_Subkon"/>
      <sheetName val="lamp-10_MET-2"/>
      <sheetName val="lamp-10_MET-PEL"/>
      <sheetName val="lamp_62"/>
      <sheetName val="lamp_72"/>
      <sheetName val="Lamp_82"/>
      <sheetName val="lamp_92"/>
      <sheetName val="lamp_102"/>
      <sheetName val="SCH_-INDUK2"/>
      <sheetName val="SCH_(alat)2"/>
      <sheetName val="SCH_(orang)2"/>
      <sheetName val="SCH_(2)2"/>
      <sheetName val="SCH_(3)2"/>
      <sheetName val="ANA_(2b)_(bak)2"/>
      <sheetName val="ANA_(BAK)2"/>
      <sheetName val="MET_(BAK)2"/>
      <sheetName val="LMP_13"/>
      <sheetName val="LMP_12_(2)2"/>
      <sheetName val="bhn_luar2"/>
      <sheetName val="staf_(2)2"/>
      <sheetName val="surat_2"/>
      <sheetName val="MET-03_(1)2"/>
      <sheetName val="MET-BAB-06_(a)2"/>
      <sheetName val="MET-bab6_(B)2"/>
      <sheetName val="ANA_LS2"/>
      <sheetName val="ANA_LS_(2)2"/>
      <sheetName val="Met_Rtn2"/>
      <sheetName val="LMP_62"/>
      <sheetName val="alat_min2"/>
      <sheetName val="sisipan_(2)2"/>
      <sheetName val="LMP_122"/>
      <sheetName val="HSD_(2)2"/>
      <sheetName val="LMP_72"/>
      <sheetName val="MET-BAB-06_(2)2"/>
      <sheetName val="Sheet2_(2)2"/>
      <sheetName val="Sheet1_(2)2"/>
      <sheetName val="LMP_22"/>
      <sheetName val="Pas_Batu_Mortar2"/>
      <sheetName val="Perhitungan_RAB2"/>
      <sheetName val="Galian_drainase_sal_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HSD_BHN2"/>
      <sheetName val="MET-BAB-5_6(1)2"/>
      <sheetName val="ANA__MOB2"/>
      <sheetName val="ANA_LS-RUTIN2"/>
      <sheetName val="LAMP__CL2"/>
      <sheetName val="SUB_KON2"/>
      <sheetName val="MET-BAB-7_5(3)2"/>
      <sheetName val="MET_BAB-3_2_(1)2"/>
      <sheetName val="alat_backup2"/>
      <sheetName val="ANA_2"/>
      <sheetName val="Ana__PU2"/>
      <sheetName val="ANA_Mob2"/>
      <sheetName val="ANA_Rutin2"/>
      <sheetName val="Met-PU-2_22"/>
      <sheetName val="Met-PU-6_3_(5)2"/>
      <sheetName val="Met-PU-6_3_(6)2"/>
      <sheetName val="Met-PU-6_3_(7)2"/>
      <sheetName val="Met-PU-2_12"/>
      <sheetName val="Met-PU-3_1_(1)2"/>
      <sheetName val="Met-PU-3_2_(1)2"/>
      <sheetName val="Met-PU-4_2_(2)2"/>
      <sheetName val="jo_(2)2"/>
      <sheetName val="Met_baru2"/>
      <sheetName val="pengisian_spesi2"/>
      <sheetName val="pengisian_Pasir2"/>
      <sheetName val="HSD_bahn-uph2"/>
      <sheetName val="hsd_(alat)2"/>
      <sheetName val="Mob_demob2"/>
      <sheetName val="Jadwal_Utama2"/>
      <sheetName val="Ana_utama2"/>
      <sheetName val="Jadwal_Bahan2"/>
      <sheetName val="Jadwal_Tenaga2"/>
      <sheetName val="Jadwal_Alat2"/>
      <sheetName val="CUR_(2)2"/>
      <sheetName val="met_beton2"/>
      <sheetName val="Lamp_Meth2"/>
      <sheetName val="Inti_(2)2"/>
      <sheetName val="cov_22"/>
      <sheetName val="Daf_Alat2"/>
      <sheetName val="SCHE_(2)2"/>
      <sheetName val="Scraping_(approac)2"/>
      <sheetName val="LAMP-7_HSD2"/>
      <sheetName val="LAMP-8b_HSD_(3)2"/>
      <sheetName val="LAMP_-_9_HSD_(4)2"/>
      <sheetName val="lamp_-12_Daft_Personil2"/>
      <sheetName val="lamp_-13_Daft_Alat_Utama2"/>
      <sheetName val="lamp_-14_Daft_Pek_Subkon2"/>
      <sheetName val="lamp-10_MET-22"/>
      <sheetName val="lamp-10_MET-PEL2"/>
      <sheetName val="lamp_63"/>
      <sheetName val="lamp_73"/>
      <sheetName val="Lamp_83"/>
      <sheetName val="lamp_93"/>
      <sheetName val="lamp_103"/>
      <sheetName val="SCH_-INDUK3"/>
      <sheetName val="SCH_(alat)3"/>
      <sheetName val="SCH_(orang)3"/>
      <sheetName val="SCH_(2)3"/>
      <sheetName val="SCH_(3)3"/>
      <sheetName val="ANA_(2b)_(bak)3"/>
      <sheetName val="ANA_(BAK)3"/>
      <sheetName val="MET_(BAK)3"/>
      <sheetName val="LMP_14"/>
      <sheetName val="LMP_12_(2)3"/>
      <sheetName val="bhn_luar3"/>
      <sheetName val="staf_(2)3"/>
      <sheetName val="surat_3"/>
      <sheetName val="MET-03_(1)3"/>
      <sheetName val="MET-BAB-06_(a)3"/>
      <sheetName val="MET-bab6_(B)3"/>
      <sheetName val="ANA_LS3"/>
      <sheetName val="ANA_LS_(2)3"/>
      <sheetName val="Met_Rtn3"/>
      <sheetName val="LMP_63"/>
      <sheetName val="alat_min3"/>
      <sheetName val="sisipan_(2)3"/>
      <sheetName val="LMP_123"/>
      <sheetName val="HSD_(2)3"/>
      <sheetName val="LMP_73"/>
      <sheetName val="MET-BAB-06_(2)3"/>
      <sheetName val="Sheet2_(2)3"/>
      <sheetName val="Sheet1_(2)3"/>
      <sheetName val="LMP_23"/>
      <sheetName val="Pas_Batu_Mortar3"/>
      <sheetName val="Perhitungan_RAB3"/>
      <sheetName val="Galian_drainase_sal_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HSD_BHN3"/>
      <sheetName val="MET-BAB-5_6(1)3"/>
      <sheetName val="ANA__MOB3"/>
      <sheetName val="ANA_LS-RUTIN3"/>
      <sheetName val="LAMP__CL3"/>
      <sheetName val="SUB_KON3"/>
      <sheetName val="MET-BAB-7_5(3)3"/>
      <sheetName val="MET_BAB-3_2_(1)3"/>
      <sheetName val="alat_backup3"/>
      <sheetName val="ANA_3"/>
      <sheetName val="Ana__PU3"/>
      <sheetName val="ANA_Mob3"/>
      <sheetName val="ANA_Rutin3"/>
      <sheetName val="Met-PU-2_23"/>
      <sheetName val="Met-PU-6_3_(5)3"/>
      <sheetName val="Met-PU-6_3_(6)3"/>
      <sheetName val="Met-PU-6_3_(7)3"/>
      <sheetName val="Met-PU-2_13"/>
      <sheetName val="Met-PU-3_1_(1)3"/>
      <sheetName val="Met-PU-3_2_(1)3"/>
      <sheetName val="Met-PU-4_2_(2)3"/>
      <sheetName val="jo_(2)3"/>
      <sheetName val="Met_baru3"/>
      <sheetName val="pengisian_spesi3"/>
      <sheetName val="pengisian_Pasir3"/>
      <sheetName val="HSD_bahn-uph3"/>
      <sheetName val="hsd_(alat)3"/>
      <sheetName val="Mob_demob3"/>
      <sheetName val="Jadwal_Utama3"/>
      <sheetName val="Ana_utama3"/>
      <sheetName val="Jadwal_Bahan3"/>
      <sheetName val="Jadwal_Tenaga3"/>
      <sheetName val="Jadwal_Alat3"/>
      <sheetName val="CUR_(2)3"/>
      <sheetName val="met_beton3"/>
      <sheetName val="Lamp_Meth3"/>
      <sheetName val="Inti_(2)3"/>
      <sheetName val="cov_23"/>
      <sheetName val="Daf_Alat3"/>
      <sheetName val="SCHE_(2)3"/>
      <sheetName val="Scraping_(approac)3"/>
      <sheetName val="LAMP-7_HSD3"/>
      <sheetName val="LAMP-8b_HSD_(3)3"/>
      <sheetName val="LAMP_-_9_HSD_(4)3"/>
      <sheetName val="lamp_-12_Daft_Personil3"/>
      <sheetName val="lamp_-13_Daft_Alat_Utama3"/>
      <sheetName val="lamp_-14_Daft_Pek_Subkon3"/>
      <sheetName val="lamp-10_MET-23"/>
      <sheetName val="lamp-10_MET-PEL3"/>
      <sheetName val="Rekap Biaya"/>
      <sheetName val="Beton"/>
      <sheetName val="Aspal (2)"/>
      <sheetName val="Relok-PJU"/>
      <sheetName val="Harga Satuan"/>
      <sheetName val="H.Satuan"/>
      <sheetName val="BAHAN"/>
      <sheetName val="an. struktur"/>
      <sheetName val="harsat"/>
      <sheetName val="Dashboard"/>
      <sheetName val="analisa el"/>
      <sheetName val="analisa mek"/>
      <sheetName val="Sheet9"/>
      <sheetName val="Up"/>
      <sheetName val="bhn,upah,alat"/>
      <sheetName val="Ans Kom Precast"/>
      <sheetName val="DHS"/>
      <sheetName val="AGENDA"/>
      <sheetName val="Rekap -sarana luar"/>
      <sheetName val="Anal"/>
      <sheetName val="Kuantitas &amp; Harga"/>
      <sheetName val="BOQ-Indonesia"/>
      <sheetName val="Meto"/>
      <sheetName val="Cirya"/>
      <sheetName val="An_K"/>
      <sheetName val="DAFT_HARG_SAT_PEK"/>
      <sheetName val="DAFT_ALAT,UPAH &amp; MAT"/>
      <sheetName val="I-KAMAR"/>
      <sheetName val="4-Quarry"/>
      <sheetName val="Meth"/>
      <sheetName val="AN-E"/>
      <sheetName val="NP"/>
      <sheetName val="Rekapitulasi"/>
      <sheetName val="LIP.1"/>
      <sheetName val="daf-3(OK)"/>
      <sheetName val="daf-7(OK)"/>
      <sheetName val="3-DIV5"/>
      <sheetName val="Harga Dasar"/>
      <sheetName val="SEX"/>
      <sheetName val="DIVISI 3"/>
      <sheetName val="Bill of Qty MEP"/>
      <sheetName val="5-Peralatan"/>
      <sheetName val="UP-MAT-ALT"/>
      <sheetName val="PRICING"/>
      <sheetName val="Rekanan"/>
      <sheetName val="Pipe"/>
      <sheetName val="Master 1.0"/>
      <sheetName val="PriceList"/>
      <sheetName val="ALT 1"/>
      <sheetName val="DiV2"/>
      <sheetName val="Df-Kuan"/>
      <sheetName val="3"/>
      <sheetName val="Hrg"/>
      <sheetName val="Analisa Upah &amp; Bahan Plum"/>
      <sheetName val="Gaji Pokok"/>
      <sheetName val="T. Proyek-Jabatan"/>
      <sheetName val="T. Lokasi"/>
      <sheetName val="T. Rumah"/>
      <sheetName val="T. Transport"/>
      <sheetName val=" Quarry"/>
      <sheetName val="List Rate"/>
      <sheetName val="arsitek"/>
      <sheetName val="struktur"/>
      <sheetName val="Add-trans"/>
      <sheetName val="S-2"/>
      <sheetName val="Pro-Base"/>
      <sheetName val="S-1"/>
      <sheetName val="Revenue"/>
      <sheetName val="Add-rev"/>
      <sheetName val="Exist"/>
      <sheetName val="Tot"/>
      <sheetName val="Tranponder"/>
      <sheetName val="COVER"/>
      <sheetName val="Upah"/>
      <sheetName val="Sec I ML"/>
      <sheetName val="Pressure Gage Form"/>
      <sheetName val="RBP.2"/>
      <sheetName val="RAB KONTRAK (BA)"/>
      <sheetName val="BOQ per lokasi (BA)"/>
      <sheetName val="HSD Alat"/>
      <sheetName val="HSD Bahan"/>
      <sheetName val="HSD Upah"/>
      <sheetName val="SCH VOL"/>
      <sheetName val="RBP.7"/>
      <sheetName val="OP. PERJAM"/>
      <sheetName val="B. PERSONIL"/>
      <sheetName val="KAN. LOKAL"/>
    </sheetNames>
    <sheetDataSet>
      <sheetData sheetId="0" refreshError="1"/>
      <sheetData sheetId="1" refreshError="1"/>
      <sheetData sheetId="2" refreshError="1"/>
      <sheetData sheetId="3" refreshError="1">
        <row r="25">
          <cell r="C25">
            <v>7</v>
          </cell>
        </row>
        <row r="26">
          <cell r="C26">
            <v>24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AL-Full"/>
      <sheetName val="BU "/>
      <sheetName val="Owning-Cost"/>
      <sheetName val="PERSIAPAN"/>
      <sheetName val="PRICE"/>
      <sheetName val="Pek_Persiapan"/>
      <sheetName val="HARSAT-lain"/>
      <sheetName val="HARSAT-lhn"/>
      <sheetName val="HARSAT-tanah"/>
      <sheetName val="KEBAL"/>
      <sheetName val="KEBMAT"/>
      <sheetName val="Analisa Teknik"/>
      <sheetName val="Analisa Teknik3"/>
      <sheetName val="Analisa Teknik4"/>
      <sheetName val="Faktor Efisiensi"/>
      <sheetName val="Sikl-Dozer"/>
      <sheetName val="Sikl-Excav"/>
      <sheetName val="rekap-DC"/>
      <sheetName val="HARSAT-lain DC"/>
      <sheetName val="Antek-lama"/>
      <sheetName val="LC-Hutan"/>
      <sheetName val="LC-KEBUN"/>
      <sheetName val="LC-Kebun Jeruk"/>
      <sheetName val="LC-Bekas Tebang"/>
      <sheetName val="LC-SEMAK BELUKAR BERAT"/>
      <sheetName val="LC-SEMAK Belukar Ringan"/>
      <sheetName val="LC-Alang2_Pd Rumput"/>
      <sheetName val="CM-BETON"/>
      <sheetName val="CM-BATU"/>
      <sheetName val="Beton-E"/>
      <sheetName val="Pasbatu"/>
      <sheetName val="Beton-A"/>
      <sheetName val="Beton-B"/>
      <sheetName val="Beton-C1"/>
      <sheetName val="Beton-C2"/>
      <sheetName val="Beton-D"/>
      <sheetName val="AnTek_3-2"/>
      <sheetName val="AnTek_4-1"/>
      <sheetName val="AnTek_6-1"/>
      <sheetName val="AnTek_4-2"/>
      <sheetName val="AnTek_5-"/>
      <sheetName val="AnTek_4-1_un"/>
      <sheetName val="Analisa Teknik lain"/>
      <sheetName val="Analisa Teknik4 (2)"/>
      <sheetName val="Sheet1"/>
      <sheetName val="Boq-A"/>
      <sheetName val="Boq-B"/>
      <sheetName val="G 1 Ki"/>
      <sheetName val="BH 8 Ki"/>
    </sheetNames>
    <sheetDataSet>
      <sheetData sheetId="0"/>
      <sheetData sheetId="1"/>
      <sheetData sheetId="2"/>
      <sheetData sheetId="3"/>
      <sheetData sheetId="4"/>
      <sheetData sheetId="5"/>
      <sheetData sheetId="6"/>
      <sheetData sheetId="7"/>
      <sheetData sheetId="8" refreshError="1">
        <row r="2">
          <cell r="E2" t="str">
            <v>Analisa Harga Satuan (Breakdown of Unit Rate)</v>
          </cell>
        </row>
        <row r="4">
          <cell r="E4" t="str">
            <v>Lokasi</v>
          </cell>
          <cell r="I4" t="str">
            <v>:</v>
          </cell>
          <cell r="J4" t="str">
            <v>Proyek PLB, Paket LCB-6 Lot-4</v>
          </cell>
        </row>
        <row r="5">
          <cell r="D5">
            <v>61000</v>
          </cell>
          <cell r="E5" t="str">
            <v>No. Item</v>
          </cell>
          <cell r="I5" t="str">
            <v>:</v>
          </cell>
          <cell r="J5" t="str">
            <v>4-1-11</v>
          </cell>
          <cell r="K5" t="str">
            <v>, 6-1-9</v>
          </cell>
        </row>
        <row r="6">
          <cell r="D6">
            <v>61000</v>
          </cell>
          <cell r="E6" t="str">
            <v>Item Pekerjaan</v>
          </cell>
          <cell r="I6" t="str">
            <v>:</v>
          </cell>
          <cell r="J6" t="str">
            <v>Pasang lempeng rumput untuk saluran tersier</v>
          </cell>
        </row>
        <row r="8">
          <cell r="D8">
            <v>61000</v>
          </cell>
          <cell r="E8" t="str">
            <v>Uraian Tugas</v>
          </cell>
          <cell r="I8" t="str">
            <v>:</v>
          </cell>
          <cell r="J8" t="str">
            <v>Untuk area yang sudah bersih tutup dengan lempeng rumput</v>
          </cell>
        </row>
        <row r="10">
          <cell r="D10">
            <v>61000</v>
          </cell>
          <cell r="E10" t="str">
            <v>Kapasitas Produksi</v>
          </cell>
          <cell r="I10" t="str">
            <v>:</v>
          </cell>
          <cell r="J10">
            <v>1</v>
          </cell>
          <cell r="K10" t="str">
            <v>m2</v>
          </cell>
        </row>
        <row r="11">
          <cell r="L11" t="str">
            <v>Harga</v>
          </cell>
          <cell r="N11" t="str">
            <v>Jumlah</v>
          </cell>
        </row>
        <row r="12">
          <cell r="E12" t="str">
            <v>No.</v>
          </cell>
          <cell r="F12" t="str">
            <v>U r a i a n</v>
          </cell>
          <cell r="J12" t="str">
            <v>Satuan</v>
          </cell>
          <cell r="K12" t="str">
            <v>Q'ty</v>
          </cell>
          <cell r="L12" t="str">
            <v>Satuan</v>
          </cell>
          <cell r="N12" t="str">
            <v>Harga</v>
          </cell>
        </row>
        <row r="13">
          <cell r="L13" t="str">
            <v>(Rp.)</v>
          </cell>
          <cell r="N13" t="str">
            <v>(Rp.)</v>
          </cell>
        </row>
        <row r="14">
          <cell r="E14" t="str">
            <v>I</v>
          </cell>
          <cell r="G14" t="str">
            <v>Bahan</v>
          </cell>
        </row>
        <row r="15">
          <cell r="E15">
            <v>1</v>
          </cell>
          <cell r="G15" t="str">
            <v>Sod</v>
          </cell>
          <cell r="J15" t="str">
            <v>m2</v>
          </cell>
          <cell r="K15">
            <v>1</v>
          </cell>
          <cell r="M15">
            <v>1500</v>
          </cell>
          <cell r="O15">
            <v>1500</v>
          </cell>
        </row>
        <row r="16">
          <cell r="E16" t="str">
            <v/>
          </cell>
          <cell r="J16">
            <v>0</v>
          </cell>
          <cell r="K16">
            <v>0</v>
          </cell>
          <cell r="M16">
            <v>0</v>
          </cell>
          <cell r="O16">
            <v>0</v>
          </cell>
        </row>
        <row r="17">
          <cell r="E17" t="str">
            <v/>
          </cell>
          <cell r="I17" t="str">
            <v/>
          </cell>
          <cell r="J17">
            <v>0</v>
          </cell>
          <cell r="K17">
            <v>0</v>
          </cell>
          <cell r="M17">
            <v>0</v>
          </cell>
          <cell r="O17">
            <v>0</v>
          </cell>
        </row>
        <row r="18">
          <cell r="E18" t="str">
            <v/>
          </cell>
          <cell r="J18">
            <v>0</v>
          </cell>
          <cell r="K18">
            <v>0</v>
          </cell>
          <cell r="M18">
            <v>0</v>
          </cell>
          <cell r="O18">
            <v>0</v>
          </cell>
        </row>
        <row r="19">
          <cell r="E19" t="str">
            <v/>
          </cell>
          <cell r="J19">
            <v>0</v>
          </cell>
          <cell r="K19">
            <v>0</v>
          </cell>
          <cell r="M19">
            <v>0</v>
          </cell>
          <cell r="O19">
            <v>0</v>
          </cell>
        </row>
        <row r="21">
          <cell r="E21" t="str">
            <v>II</v>
          </cell>
          <cell r="G21" t="str">
            <v>Tenaga</v>
          </cell>
        </row>
        <row r="22">
          <cell r="E22">
            <v>1</v>
          </cell>
          <cell r="G22" t="str">
            <v>Mandor</v>
          </cell>
          <cell r="J22" t="str">
            <v>OH</v>
          </cell>
          <cell r="K22">
            <v>1.4999999999999999E-2</v>
          </cell>
          <cell r="M22">
            <v>35000</v>
          </cell>
          <cell r="O22">
            <v>525</v>
          </cell>
        </row>
        <row r="23">
          <cell r="E23">
            <v>2</v>
          </cell>
          <cell r="G23" t="str">
            <v>Pekerja</v>
          </cell>
          <cell r="J23" t="str">
            <v>OH</v>
          </cell>
          <cell r="K23">
            <v>0.15</v>
          </cell>
          <cell r="M23">
            <v>20000</v>
          </cell>
          <cell r="O23">
            <v>3000</v>
          </cell>
        </row>
        <row r="24">
          <cell r="E24" t="str">
            <v/>
          </cell>
          <cell r="J24">
            <v>0</v>
          </cell>
          <cell r="K24">
            <v>0</v>
          </cell>
          <cell r="M24">
            <v>0</v>
          </cell>
          <cell r="O24">
            <v>0</v>
          </cell>
        </row>
        <row r="25">
          <cell r="E25" t="str">
            <v/>
          </cell>
          <cell r="J25">
            <v>0</v>
          </cell>
          <cell r="K25">
            <v>0</v>
          </cell>
          <cell r="M25">
            <v>0</v>
          </cell>
          <cell r="O25">
            <v>0</v>
          </cell>
        </row>
        <row r="26">
          <cell r="E26" t="str">
            <v/>
          </cell>
          <cell r="J26">
            <v>0</v>
          </cell>
          <cell r="K26">
            <v>0</v>
          </cell>
          <cell r="M26">
            <v>0</v>
          </cell>
          <cell r="O26">
            <v>0</v>
          </cell>
        </row>
        <row r="29">
          <cell r="E29" t="str">
            <v>III</v>
          </cell>
          <cell r="G29" t="str">
            <v>Alat</v>
          </cell>
        </row>
        <row r="30">
          <cell r="E30">
            <v>1</v>
          </cell>
          <cell r="G30" t="str">
            <v>Lain-Lain</v>
          </cell>
          <cell r="J30" t="str">
            <v>ls</v>
          </cell>
          <cell r="K30">
            <v>1</v>
          </cell>
          <cell r="M30">
            <v>250</v>
          </cell>
          <cell r="O30">
            <v>250</v>
          </cell>
        </row>
        <row r="31">
          <cell r="E31" t="str">
            <v/>
          </cell>
          <cell r="J31">
            <v>0</v>
          </cell>
          <cell r="K31">
            <v>0</v>
          </cell>
          <cell r="M31">
            <v>0</v>
          </cell>
          <cell r="O31">
            <v>0</v>
          </cell>
        </row>
        <row r="32">
          <cell r="E32" t="str">
            <v/>
          </cell>
          <cell r="J32">
            <v>0</v>
          </cell>
          <cell r="K32">
            <v>0</v>
          </cell>
          <cell r="M32">
            <v>0</v>
          </cell>
          <cell r="O32">
            <v>0</v>
          </cell>
        </row>
        <row r="33">
          <cell r="E33" t="str">
            <v/>
          </cell>
          <cell r="J33">
            <v>0</v>
          </cell>
          <cell r="K33">
            <v>0</v>
          </cell>
          <cell r="M33">
            <v>0</v>
          </cell>
          <cell r="O33">
            <v>0</v>
          </cell>
        </row>
        <row r="34">
          <cell r="E34" t="str">
            <v/>
          </cell>
          <cell r="J34">
            <v>0</v>
          </cell>
          <cell r="K34">
            <v>0</v>
          </cell>
          <cell r="M34">
            <v>0</v>
          </cell>
          <cell r="O34">
            <v>0</v>
          </cell>
        </row>
        <row r="36">
          <cell r="E36" t="str">
            <v>Sub Total</v>
          </cell>
          <cell r="O36">
            <v>5275</v>
          </cell>
        </row>
        <row r="37">
          <cell r="E37" t="str">
            <v>Biaya Tidak Langsung dan Laba</v>
          </cell>
          <cell r="J37">
            <v>0.1</v>
          </cell>
          <cell r="O37">
            <v>527.5</v>
          </cell>
        </row>
        <row r="38">
          <cell r="E38" t="str">
            <v>Jumlah Harga</v>
          </cell>
          <cell r="O38">
            <v>5802.5</v>
          </cell>
        </row>
        <row r="39">
          <cell r="D39">
            <v>61005</v>
          </cell>
          <cell r="E39" t="str">
            <v>Harga Satuan Pekerjaan</v>
          </cell>
          <cell r="J39" t="str">
            <v>m2</v>
          </cell>
          <cell r="K39" t="str">
            <v/>
          </cell>
          <cell r="O39">
            <v>5802.5</v>
          </cell>
        </row>
        <row r="46">
          <cell r="E46" t="str">
            <v>Analisa Harga Satuan (Breakdown of Unit Rate)</v>
          </cell>
        </row>
        <row r="48">
          <cell r="E48" t="str">
            <v>Lokasi</v>
          </cell>
          <cell r="I48" t="str">
            <v>:</v>
          </cell>
          <cell r="J48" t="str">
            <v>Proyek PLB, Paket LCB-6 Lot-4</v>
          </cell>
        </row>
        <row r="49">
          <cell r="D49">
            <v>62000</v>
          </cell>
          <cell r="E49" t="str">
            <v>No. Item</v>
          </cell>
          <cell r="I49" t="str">
            <v>:</v>
          </cell>
          <cell r="J49" t="str">
            <v>4-1-12</v>
          </cell>
        </row>
        <row r="50">
          <cell r="D50">
            <v>62000</v>
          </cell>
          <cell r="E50" t="str">
            <v>Item Pekerjaan</v>
          </cell>
          <cell r="I50" t="str">
            <v>:</v>
          </cell>
          <cell r="J50" t="str">
            <v>Pasang beton lining (K-125)</v>
          </cell>
        </row>
        <row r="52">
          <cell r="D52">
            <v>62000</v>
          </cell>
          <cell r="E52" t="str">
            <v>Uraian Tugas</v>
          </cell>
          <cell r="I52" t="str">
            <v>:</v>
          </cell>
        </row>
        <row r="54">
          <cell r="D54">
            <v>62000</v>
          </cell>
          <cell r="E54" t="str">
            <v>Kapasitas Produksi</v>
          </cell>
          <cell r="I54" t="str">
            <v>:</v>
          </cell>
          <cell r="J54">
            <v>1</v>
          </cell>
          <cell r="K54" t="str">
            <v>m3</v>
          </cell>
        </row>
        <row r="55">
          <cell r="L55" t="str">
            <v>Harga</v>
          </cell>
          <cell r="N55" t="str">
            <v>Jumlah</v>
          </cell>
        </row>
        <row r="56">
          <cell r="E56" t="str">
            <v>No.</v>
          </cell>
          <cell r="F56" t="str">
            <v>U r a i a n</v>
          </cell>
          <cell r="J56" t="str">
            <v>Satuan</v>
          </cell>
          <cell r="K56" t="str">
            <v>Q'ty</v>
          </cell>
          <cell r="L56" t="str">
            <v>Satuan</v>
          </cell>
          <cell r="N56" t="str">
            <v>Harga</v>
          </cell>
        </row>
        <row r="57">
          <cell r="L57" t="str">
            <v>(Rp.)</v>
          </cell>
          <cell r="N57" t="str">
            <v>(Rp.)</v>
          </cell>
        </row>
        <row r="58">
          <cell r="E58" t="str">
            <v>I</v>
          </cell>
          <cell r="G58" t="str">
            <v>Bahan</v>
          </cell>
        </row>
        <row r="59">
          <cell r="E59">
            <v>1</v>
          </cell>
          <cell r="G59" t="str">
            <v>Semen Portland</v>
          </cell>
          <cell r="J59" t="str">
            <v>kg</v>
          </cell>
          <cell r="K59">
            <v>325</v>
          </cell>
          <cell r="M59">
            <v>560</v>
          </cell>
          <cell r="O59">
            <v>182000</v>
          </cell>
        </row>
        <row r="60">
          <cell r="E60">
            <v>2</v>
          </cell>
          <cell r="G60" t="str">
            <v>Pasir Beton</v>
          </cell>
          <cell r="J60" t="str">
            <v>m3</v>
          </cell>
          <cell r="K60">
            <v>0.54</v>
          </cell>
          <cell r="M60">
            <v>35000</v>
          </cell>
          <cell r="O60">
            <v>18900</v>
          </cell>
        </row>
        <row r="61">
          <cell r="E61">
            <v>3</v>
          </cell>
          <cell r="G61" t="str">
            <v>Batu Pecah 3/4 cm</v>
          </cell>
          <cell r="I61" t="str">
            <v/>
          </cell>
          <cell r="J61" t="str">
            <v>m3</v>
          </cell>
          <cell r="K61">
            <v>0.82</v>
          </cell>
          <cell r="M61">
            <v>50000</v>
          </cell>
          <cell r="O61">
            <v>41000</v>
          </cell>
        </row>
        <row r="62">
          <cell r="E62" t="str">
            <v/>
          </cell>
          <cell r="J62">
            <v>0</v>
          </cell>
          <cell r="K62">
            <v>0</v>
          </cell>
          <cell r="M62">
            <v>0</v>
          </cell>
          <cell r="O62">
            <v>0</v>
          </cell>
        </row>
        <row r="63">
          <cell r="E63" t="str">
            <v/>
          </cell>
          <cell r="J63">
            <v>0</v>
          </cell>
          <cell r="K63">
            <v>0</v>
          </cell>
          <cell r="M63">
            <v>0</v>
          </cell>
          <cell r="O63">
            <v>0</v>
          </cell>
        </row>
        <row r="65">
          <cell r="E65" t="str">
            <v>II</v>
          </cell>
          <cell r="G65" t="str">
            <v>Tenaga</v>
          </cell>
        </row>
        <row r="66">
          <cell r="E66">
            <v>1</v>
          </cell>
          <cell r="G66" t="str">
            <v>Mandor</v>
          </cell>
          <cell r="J66" t="str">
            <v>OH</v>
          </cell>
          <cell r="K66">
            <v>0.3</v>
          </cell>
          <cell r="M66">
            <v>35000</v>
          </cell>
          <cell r="O66">
            <v>10500</v>
          </cell>
        </row>
        <row r="67">
          <cell r="E67">
            <v>2</v>
          </cell>
          <cell r="G67" t="str">
            <v>Kepala Tukang Batu</v>
          </cell>
          <cell r="J67" t="str">
            <v>OH</v>
          </cell>
          <cell r="K67">
            <v>0.1</v>
          </cell>
          <cell r="M67">
            <v>40000</v>
          </cell>
          <cell r="O67">
            <v>4000</v>
          </cell>
        </row>
        <row r="68">
          <cell r="E68">
            <v>3</v>
          </cell>
          <cell r="G68" t="str">
            <v>Tukang Batu</v>
          </cell>
          <cell r="J68" t="str">
            <v>OH</v>
          </cell>
          <cell r="K68">
            <v>1</v>
          </cell>
          <cell r="M68">
            <v>35000</v>
          </cell>
          <cell r="O68">
            <v>35000</v>
          </cell>
        </row>
        <row r="69">
          <cell r="E69">
            <v>4</v>
          </cell>
          <cell r="G69" t="str">
            <v>Pekerja</v>
          </cell>
          <cell r="J69" t="str">
            <v>OH</v>
          </cell>
          <cell r="K69">
            <v>6</v>
          </cell>
          <cell r="M69">
            <v>20000</v>
          </cell>
          <cell r="O69">
            <v>120000</v>
          </cell>
        </row>
        <row r="70">
          <cell r="E70" t="str">
            <v/>
          </cell>
          <cell r="J70">
            <v>0</v>
          </cell>
          <cell r="K70">
            <v>0</v>
          </cell>
          <cell r="M70">
            <v>0</v>
          </cell>
          <cell r="O70">
            <v>0</v>
          </cell>
        </row>
        <row r="73">
          <cell r="E73" t="str">
            <v>III</v>
          </cell>
          <cell r="G73" t="str">
            <v>Alat</v>
          </cell>
        </row>
        <row r="74">
          <cell r="E74">
            <v>1</v>
          </cell>
          <cell r="G74" t="str">
            <v>Molen</v>
          </cell>
          <cell r="J74" t="str">
            <v>Unit/ hari</v>
          </cell>
          <cell r="K74">
            <v>0.1</v>
          </cell>
          <cell r="M74">
            <v>97845</v>
          </cell>
          <cell r="O74">
            <v>9784.5</v>
          </cell>
        </row>
        <row r="75">
          <cell r="E75" t="str">
            <v/>
          </cell>
          <cell r="J75">
            <v>0</v>
          </cell>
          <cell r="K75">
            <v>0</v>
          </cell>
          <cell r="M75">
            <v>0</v>
          </cell>
          <cell r="O75">
            <v>0</v>
          </cell>
        </row>
        <row r="76">
          <cell r="E76" t="str">
            <v/>
          </cell>
          <cell r="J76">
            <v>0</v>
          </cell>
          <cell r="K76">
            <v>0</v>
          </cell>
          <cell r="M76">
            <v>0</v>
          </cell>
          <cell r="O76">
            <v>0</v>
          </cell>
        </row>
        <row r="77">
          <cell r="E77" t="str">
            <v/>
          </cell>
          <cell r="J77">
            <v>0</v>
          </cell>
          <cell r="K77">
            <v>0</v>
          </cell>
          <cell r="M77">
            <v>0</v>
          </cell>
          <cell r="O77">
            <v>0</v>
          </cell>
        </row>
        <row r="78">
          <cell r="E78" t="str">
            <v/>
          </cell>
          <cell r="J78">
            <v>0</v>
          </cell>
          <cell r="K78">
            <v>0</v>
          </cell>
          <cell r="M78">
            <v>0</v>
          </cell>
          <cell r="O78">
            <v>0</v>
          </cell>
        </row>
        <row r="80">
          <cell r="E80" t="str">
            <v>Sub Total</v>
          </cell>
          <cell r="O80">
            <v>421184.5</v>
          </cell>
        </row>
        <row r="81">
          <cell r="E81" t="str">
            <v>Biaya Tidak Langsung dan Laba</v>
          </cell>
          <cell r="J81">
            <v>0.1</v>
          </cell>
          <cell r="O81">
            <v>42118.45</v>
          </cell>
        </row>
        <row r="82">
          <cell r="E82" t="str">
            <v>Jumlah Harga</v>
          </cell>
          <cell r="O82">
            <v>463302.95</v>
          </cell>
        </row>
        <row r="83">
          <cell r="D83">
            <v>62005</v>
          </cell>
          <cell r="E83" t="str">
            <v>Harga Satuan Pekerjaan</v>
          </cell>
          <cell r="J83" t="str">
            <v>m3</v>
          </cell>
          <cell r="K83" t="str">
            <v/>
          </cell>
          <cell r="O83">
            <v>463302.95</v>
          </cell>
        </row>
        <row r="90">
          <cell r="E90" t="str">
            <v>Analisa Harga Satuan (Breakdown of Unit Rate)</v>
          </cell>
        </row>
        <row r="92">
          <cell r="E92" t="str">
            <v>Lokasi</v>
          </cell>
          <cell r="I92" t="str">
            <v>:</v>
          </cell>
          <cell r="J92" t="str">
            <v>Proyek PLB, Paket LCB-6 Lot-4</v>
          </cell>
        </row>
        <row r="93">
          <cell r="D93">
            <v>63000</v>
          </cell>
          <cell r="E93" t="str">
            <v>No. Item</v>
          </cell>
          <cell r="I93" t="str">
            <v>:</v>
          </cell>
          <cell r="J93" t="str">
            <v>4-1-13</v>
          </cell>
        </row>
        <row r="94">
          <cell r="D94">
            <v>63000</v>
          </cell>
          <cell r="E94" t="str">
            <v>Item Pekerjaan</v>
          </cell>
          <cell r="I94" t="str">
            <v>:</v>
          </cell>
          <cell r="J94" t="str">
            <v>Mengisi sambungan lining (joint filler)</v>
          </cell>
        </row>
        <row r="96">
          <cell r="D96">
            <v>63000</v>
          </cell>
          <cell r="E96" t="str">
            <v>Uraian Tugas</v>
          </cell>
          <cell r="I96" t="str">
            <v>:</v>
          </cell>
          <cell r="J96" t="str">
            <v>Pengisi sambungan dan pasir aspal</v>
          </cell>
        </row>
        <row r="98">
          <cell r="D98">
            <v>63000</v>
          </cell>
          <cell r="E98" t="str">
            <v>Kapasitas Produksi</v>
          </cell>
          <cell r="I98" t="str">
            <v>:</v>
          </cell>
          <cell r="J98">
            <v>1</v>
          </cell>
          <cell r="K98" t="str">
            <v>m</v>
          </cell>
          <cell r="L98">
            <v>0</v>
          </cell>
        </row>
        <row r="99">
          <cell r="L99" t="str">
            <v>Harga</v>
          </cell>
          <cell r="N99" t="str">
            <v>Jumlah</v>
          </cell>
        </row>
        <row r="100">
          <cell r="E100" t="str">
            <v>No.</v>
          </cell>
          <cell r="F100" t="str">
            <v>U r a i a n</v>
          </cell>
          <cell r="J100" t="str">
            <v>Satuan</v>
          </cell>
          <cell r="K100" t="str">
            <v>Q'ty</v>
          </cell>
          <cell r="L100" t="str">
            <v>Satuan</v>
          </cell>
          <cell r="N100" t="str">
            <v>Harga</v>
          </cell>
        </row>
        <row r="101">
          <cell r="L101" t="str">
            <v>(Rp.)</v>
          </cell>
          <cell r="N101" t="str">
            <v>(Rp.)</v>
          </cell>
        </row>
        <row r="102">
          <cell r="E102" t="str">
            <v>I</v>
          </cell>
          <cell r="G102" t="str">
            <v>Bahan</v>
          </cell>
        </row>
        <row r="103">
          <cell r="E103">
            <v>1</v>
          </cell>
          <cell r="G103" t="str">
            <v xml:space="preserve">Asphalt Joint Sealant </v>
          </cell>
          <cell r="J103" t="str">
            <v>Liter</v>
          </cell>
          <cell r="K103">
            <v>0.02</v>
          </cell>
          <cell r="M103">
            <v>30000</v>
          </cell>
          <cell r="O103">
            <v>600</v>
          </cell>
        </row>
        <row r="104">
          <cell r="E104">
            <v>2</v>
          </cell>
          <cell r="G104" t="str">
            <v>Joint Filler/ pengisi</v>
          </cell>
          <cell r="J104" t="str">
            <v>m2</v>
          </cell>
          <cell r="K104">
            <v>1.4999999999999999E-2</v>
          </cell>
          <cell r="M104">
            <v>75000</v>
          </cell>
          <cell r="O104">
            <v>1125</v>
          </cell>
        </row>
        <row r="105">
          <cell r="E105" t="str">
            <v/>
          </cell>
          <cell r="I105" t="str">
            <v/>
          </cell>
          <cell r="J105">
            <v>0</v>
          </cell>
          <cell r="K105">
            <v>0</v>
          </cell>
          <cell r="M105">
            <v>0</v>
          </cell>
          <cell r="O105">
            <v>0</v>
          </cell>
        </row>
        <row r="106">
          <cell r="E106" t="str">
            <v/>
          </cell>
          <cell r="J106">
            <v>0</v>
          </cell>
          <cell r="K106">
            <v>0</v>
          </cell>
          <cell r="M106">
            <v>0</v>
          </cell>
          <cell r="O106">
            <v>0</v>
          </cell>
        </row>
        <row r="107">
          <cell r="E107" t="str">
            <v/>
          </cell>
          <cell r="J107">
            <v>0</v>
          </cell>
          <cell r="K107">
            <v>0</v>
          </cell>
          <cell r="M107">
            <v>0</v>
          </cell>
          <cell r="O107">
            <v>0</v>
          </cell>
        </row>
        <row r="109">
          <cell r="E109" t="str">
            <v>II</v>
          </cell>
          <cell r="G109" t="str">
            <v>Tenaga</v>
          </cell>
        </row>
        <row r="110">
          <cell r="E110">
            <v>1</v>
          </cell>
          <cell r="G110" t="str">
            <v>Mandor</v>
          </cell>
          <cell r="J110" t="str">
            <v>OH</v>
          </cell>
          <cell r="K110">
            <v>5.7000000000000002E-3</v>
          </cell>
          <cell r="M110">
            <v>35000</v>
          </cell>
          <cell r="O110">
            <v>199.5</v>
          </cell>
        </row>
        <row r="111">
          <cell r="E111">
            <v>2</v>
          </cell>
          <cell r="G111" t="str">
            <v>Pekerja Terlatih</v>
          </cell>
          <cell r="J111" t="str">
            <v>OH</v>
          </cell>
          <cell r="K111">
            <v>5.7099999999999998E-2</v>
          </cell>
          <cell r="M111">
            <v>25000</v>
          </cell>
          <cell r="O111">
            <v>1427.5</v>
          </cell>
        </row>
        <row r="112">
          <cell r="E112">
            <v>3</v>
          </cell>
          <cell r="G112" t="str">
            <v>Pekerja</v>
          </cell>
          <cell r="J112" t="str">
            <v>OH</v>
          </cell>
          <cell r="K112">
            <v>0.57140000000000002</v>
          </cell>
          <cell r="M112">
            <v>20000</v>
          </cell>
          <cell r="O112">
            <v>11428</v>
          </cell>
        </row>
        <row r="113">
          <cell r="E113" t="str">
            <v/>
          </cell>
          <cell r="J113">
            <v>0</v>
          </cell>
          <cell r="K113">
            <v>0</v>
          </cell>
          <cell r="M113">
            <v>0</v>
          </cell>
          <cell r="O113">
            <v>0</v>
          </cell>
        </row>
        <row r="114">
          <cell r="E114" t="str">
            <v/>
          </cell>
          <cell r="J114">
            <v>0</v>
          </cell>
          <cell r="K114">
            <v>0</v>
          </cell>
          <cell r="M114">
            <v>0</v>
          </cell>
          <cell r="O114">
            <v>0</v>
          </cell>
        </row>
        <row r="117">
          <cell r="E117" t="str">
            <v>III</v>
          </cell>
          <cell r="G117" t="str">
            <v>Alat</v>
          </cell>
        </row>
        <row r="118">
          <cell r="E118">
            <v>1</v>
          </cell>
          <cell r="G118" t="str">
            <v>Lain-Lain</v>
          </cell>
          <cell r="J118" t="str">
            <v>ls</v>
          </cell>
          <cell r="K118">
            <v>1</v>
          </cell>
          <cell r="M118">
            <v>250</v>
          </cell>
          <cell r="O118">
            <v>250</v>
          </cell>
        </row>
        <row r="119">
          <cell r="E119" t="str">
            <v/>
          </cell>
          <cell r="J119">
            <v>0</v>
          </cell>
          <cell r="K119">
            <v>0</v>
          </cell>
          <cell r="M119">
            <v>0</v>
          </cell>
          <cell r="O119">
            <v>0</v>
          </cell>
        </row>
        <row r="120">
          <cell r="E120" t="str">
            <v/>
          </cell>
          <cell r="J120">
            <v>0</v>
          </cell>
          <cell r="K120">
            <v>0</v>
          </cell>
          <cell r="M120">
            <v>0</v>
          </cell>
          <cell r="O120">
            <v>0</v>
          </cell>
        </row>
        <row r="121">
          <cell r="E121" t="str">
            <v/>
          </cell>
          <cell r="J121">
            <v>0</v>
          </cell>
          <cell r="K121">
            <v>0</v>
          </cell>
          <cell r="M121">
            <v>0</v>
          </cell>
          <cell r="O121">
            <v>0</v>
          </cell>
        </row>
        <row r="122">
          <cell r="E122" t="str">
            <v/>
          </cell>
          <cell r="J122">
            <v>0</v>
          </cell>
          <cell r="K122">
            <v>0</v>
          </cell>
          <cell r="M122">
            <v>0</v>
          </cell>
          <cell r="O122">
            <v>0</v>
          </cell>
        </row>
        <row r="124">
          <cell r="E124" t="str">
            <v>Sub Total</v>
          </cell>
          <cell r="O124">
            <v>15030</v>
          </cell>
        </row>
        <row r="125">
          <cell r="E125" t="str">
            <v>Biaya Tidak Langsung dan Laba</v>
          </cell>
          <cell r="J125">
            <v>0.1</v>
          </cell>
          <cell r="O125">
            <v>1503</v>
          </cell>
        </row>
        <row r="126">
          <cell r="E126" t="str">
            <v>Jumlah Harga</v>
          </cell>
          <cell r="O126">
            <v>16533</v>
          </cell>
        </row>
        <row r="127">
          <cell r="D127">
            <v>63005</v>
          </cell>
          <cell r="E127" t="str">
            <v>Harga Satuan Pekerjaan</v>
          </cell>
          <cell r="J127" t="str">
            <v>m</v>
          </cell>
          <cell r="K127" t="str">
            <v/>
          </cell>
          <cell r="O127">
            <v>16533</v>
          </cell>
        </row>
        <row r="134">
          <cell r="E134" t="str">
            <v>Analisa Harga Satuan (Breakdown of Unit Rate)</v>
          </cell>
        </row>
        <row r="136">
          <cell r="E136" t="str">
            <v>Lokasi</v>
          </cell>
          <cell r="I136" t="str">
            <v>:</v>
          </cell>
          <cell r="J136" t="str">
            <v>Proyek PLB, Paket LCB-6 Lot-4</v>
          </cell>
        </row>
        <row r="137">
          <cell r="D137">
            <v>64000</v>
          </cell>
          <cell r="E137" t="str">
            <v>No. Item</v>
          </cell>
          <cell r="I137" t="str">
            <v>:</v>
          </cell>
          <cell r="J137" t="str">
            <v>5-5</v>
          </cell>
        </row>
        <row r="138">
          <cell r="D138">
            <v>64000</v>
          </cell>
          <cell r="E138" t="str">
            <v>Item Pekerjaan</v>
          </cell>
          <cell r="I138" t="str">
            <v>:</v>
          </cell>
          <cell r="J138" t="str">
            <v>pancang kayu dia 10cm</v>
          </cell>
        </row>
        <row r="140">
          <cell r="D140">
            <v>64000</v>
          </cell>
          <cell r="E140" t="str">
            <v>Uraian Tugas</v>
          </cell>
          <cell r="I140" t="str">
            <v>:</v>
          </cell>
        </row>
        <row r="142">
          <cell r="D142">
            <v>64000</v>
          </cell>
          <cell r="E142" t="str">
            <v>Kapasitas Produksi</v>
          </cell>
          <cell r="I142" t="str">
            <v>:</v>
          </cell>
          <cell r="J142">
            <v>1</v>
          </cell>
          <cell r="K142" t="str">
            <v>Nos</v>
          </cell>
          <cell r="L142">
            <v>0</v>
          </cell>
        </row>
        <row r="143">
          <cell r="L143" t="str">
            <v>Harga</v>
          </cell>
          <cell r="N143" t="str">
            <v>Jumlah</v>
          </cell>
        </row>
        <row r="144">
          <cell r="E144" t="str">
            <v>No.</v>
          </cell>
          <cell r="F144" t="str">
            <v>U r a i a n</v>
          </cell>
          <cell r="J144" t="str">
            <v>Satuan</v>
          </cell>
          <cell r="K144" t="str">
            <v>Q'ty</v>
          </cell>
          <cell r="L144" t="str">
            <v>Satuan</v>
          </cell>
          <cell r="N144" t="str">
            <v>Harga</v>
          </cell>
        </row>
        <row r="145">
          <cell r="L145" t="str">
            <v>(Rp.)</v>
          </cell>
          <cell r="N145" t="str">
            <v>(Rp.)</v>
          </cell>
        </row>
        <row r="146">
          <cell r="E146" t="str">
            <v>I</v>
          </cell>
          <cell r="G146" t="str">
            <v>Bahan</v>
          </cell>
        </row>
        <row r="147">
          <cell r="E147">
            <v>1</v>
          </cell>
          <cell r="G147" t="str">
            <v>Pohon utk pancang d. 10 cm</v>
          </cell>
          <cell r="J147" t="str">
            <v>batang</v>
          </cell>
          <cell r="K147">
            <v>1</v>
          </cell>
          <cell r="M147">
            <v>20000</v>
          </cell>
          <cell r="O147">
            <v>20000</v>
          </cell>
        </row>
        <row r="148">
          <cell r="E148" t="str">
            <v/>
          </cell>
          <cell r="J148">
            <v>0</v>
          </cell>
          <cell r="K148">
            <v>0</v>
          </cell>
          <cell r="M148">
            <v>0</v>
          </cell>
          <cell r="O148">
            <v>0</v>
          </cell>
        </row>
        <row r="149">
          <cell r="E149" t="str">
            <v/>
          </cell>
          <cell r="I149" t="str">
            <v/>
          </cell>
          <cell r="J149">
            <v>0</v>
          </cell>
          <cell r="K149">
            <v>0</v>
          </cell>
          <cell r="M149">
            <v>0</v>
          </cell>
          <cell r="O149">
            <v>0</v>
          </cell>
        </row>
        <row r="150">
          <cell r="E150" t="str">
            <v/>
          </cell>
          <cell r="J150">
            <v>0</v>
          </cell>
          <cell r="K150">
            <v>0</v>
          </cell>
          <cell r="M150">
            <v>0</v>
          </cell>
          <cell r="O150">
            <v>0</v>
          </cell>
        </row>
        <row r="151">
          <cell r="E151" t="str">
            <v/>
          </cell>
          <cell r="J151">
            <v>0</v>
          </cell>
          <cell r="K151">
            <v>0</v>
          </cell>
          <cell r="M151">
            <v>0</v>
          </cell>
          <cell r="O151">
            <v>0</v>
          </cell>
        </row>
        <row r="153">
          <cell r="E153" t="str">
            <v>II</v>
          </cell>
          <cell r="G153" t="str">
            <v>Tenaga</v>
          </cell>
        </row>
        <row r="154">
          <cell r="E154">
            <v>1</v>
          </cell>
          <cell r="G154" t="str">
            <v>Mandor</v>
          </cell>
          <cell r="J154" t="str">
            <v>OH</v>
          </cell>
          <cell r="K154">
            <v>4.2999999999999997E-2</v>
          </cell>
          <cell r="M154">
            <v>35000</v>
          </cell>
          <cell r="O154">
            <v>1505</v>
          </cell>
        </row>
        <row r="155">
          <cell r="E155">
            <v>2</v>
          </cell>
          <cell r="G155" t="str">
            <v>Kepala Tukang Kayu</v>
          </cell>
          <cell r="J155" t="str">
            <v>OH</v>
          </cell>
          <cell r="K155">
            <v>4.0000000000000001E-3</v>
          </cell>
          <cell r="M155">
            <v>40000</v>
          </cell>
          <cell r="O155">
            <v>160</v>
          </cell>
        </row>
        <row r="156">
          <cell r="E156">
            <v>3</v>
          </cell>
          <cell r="G156" t="str">
            <v>Tukang Kayu</v>
          </cell>
          <cell r="J156" t="str">
            <v>OH</v>
          </cell>
          <cell r="K156">
            <v>0.04</v>
          </cell>
          <cell r="M156">
            <v>35000</v>
          </cell>
          <cell r="O156">
            <v>1400</v>
          </cell>
        </row>
        <row r="157">
          <cell r="E157">
            <v>4</v>
          </cell>
          <cell r="G157" t="str">
            <v>Pekerja</v>
          </cell>
          <cell r="J157" t="str">
            <v>OH</v>
          </cell>
          <cell r="K157">
            <v>0.25</v>
          </cell>
          <cell r="M157">
            <v>20000</v>
          </cell>
          <cell r="O157">
            <v>5000</v>
          </cell>
        </row>
        <row r="158">
          <cell r="E158" t="str">
            <v/>
          </cell>
          <cell r="J158">
            <v>0</v>
          </cell>
          <cell r="K158">
            <v>0</v>
          </cell>
          <cell r="M158">
            <v>0</v>
          </cell>
          <cell r="O158">
            <v>0</v>
          </cell>
        </row>
        <row r="161">
          <cell r="E161" t="str">
            <v>III</v>
          </cell>
          <cell r="G161" t="str">
            <v>Alat</v>
          </cell>
        </row>
        <row r="162">
          <cell r="E162" t="str">
            <v/>
          </cell>
          <cell r="M162">
            <v>0</v>
          </cell>
          <cell r="O162">
            <v>0</v>
          </cell>
        </row>
        <row r="163">
          <cell r="E163" t="str">
            <v/>
          </cell>
          <cell r="J163">
            <v>0</v>
          </cell>
          <cell r="K163">
            <v>0</v>
          </cell>
          <cell r="M163">
            <v>0</v>
          </cell>
          <cell r="O163">
            <v>0</v>
          </cell>
        </row>
        <row r="164">
          <cell r="E164" t="str">
            <v/>
          </cell>
          <cell r="J164">
            <v>0</v>
          </cell>
          <cell r="K164">
            <v>0</v>
          </cell>
          <cell r="M164">
            <v>0</v>
          </cell>
          <cell r="O164">
            <v>0</v>
          </cell>
        </row>
        <row r="165">
          <cell r="E165" t="str">
            <v/>
          </cell>
          <cell r="J165">
            <v>0</v>
          </cell>
          <cell r="K165">
            <v>0</v>
          </cell>
          <cell r="M165">
            <v>0</v>
          </cell>
          <cell r="O165">
            <v>0</v>
          </cell>
        </row>
        <row r="166">
          <cell r="E166" t="str">
            <v/>
          </cell>
          <cell r="J166">
            <v>0</v>
          </cell>
          <cell r="K166">
            <v>0</v>
          </cell>
          <cell r="M166">
            <v>0</v>
          </cell>
          <cell r="O166">
            <v>0</v>
          </cell>
        </row>
        <row r="168">
          <cell r="E168" t="str">
            <v>Sub Total</v>
          </cell>
          <cell r="O168">
            <v>28065</v>
          </cell>
        </row>
        <row r="169">
          <cell r="E169" t="str">
            <v>Biaya Tidak Langsung dan Laba</v>
          </cell>
          <cell r="J169">
            <v>0.1</v>
          </cell>
          <cell r="O169">
            <v>2806.5</v>
          </cell>
        </row>
        <row r="170">
          <cell r="E170" t="str">
            <v>Jumlah Harga</v>
          </cell>
          <cell r="O170">
            <v>30871.5</v>
          </cell>
        </row>
        <row r="171">
          <cell r="D171">
            <v>64005</v>
          </cell>
          <cell r="E171" t="str">
            <v>Harga Satuan Pekerjaan</v>
          </cell>
          <cell r="J171" t="str">
            <v>Nos</v>
          </cell>
          <cell r="K171" t="str">
            <v/>
          </cell>
          <cell r="O171">
            <v>30871.5</v>
          </cell>
        </row>
        <row r="178">
          <cell r="E178" t="str">
            <v>Analisa Harga Satuan (Breakdown of Unit Rate)</v>
          </cell>
        </row>
        <row r="180">
          <cell r="E180" t="str">
            <v>Lokasi</v>
          </cell>
          <cell r="I180" t="str">
            <v>:</v>
          </cell>
          <cell r="J180" t="str">
            <v>Proyek PLB, Paket LCB-6 Lot-4</v>
          </cell>
        </row>
        <row r="181">
          <cell r="D181">
            <v>65000</v>
          </cell>
          <cell r="E181" t="str">
            <v>No. Item</v>
          </cell>
          <cell r="I181" t="str">
            <v>:</v>
          </cell>
          <cell r="J181" t="str">
            <v>5-6</v>
          </cell>
          <cell r="K181" t="str">
            <v>, I.3.1, VI.1.2</v>
          </cell>
        </row>
        <row r="182">
          <cell r="D182">
            <v>65000</v>
          </cell>
          <cell r="E182" t="str">
            <v>Item Pekerjaan</v>
          </cell>
          <cell r="I182" t="str">
            <v>:</v>
          </cell>
          <cell r="J182" t="str">
            <v>Timbunan dengan Pasir Urug</v>
          </cell>
        </row>
        <row r="184">
          <cell r="D184">
            <v>65000</v>
          </cell>
          <cell r="E184" t="str">
            <v>Uraian Tugas</v>
          </cell>
          <cell r="I184" t="str">
            <v>:</v>
          </cell>
        </row>
        <row r="186">
          <cell r="D186">
            <v>65000</v>
          </cell>
          <cell r="E186" t="str">
            <v>Kapasitas Produksi</v>
          </cell>
          <cell r="I186" t="str">
            <v>:</v>
          </cell>
          <cell r="J186">
            <v>1</v>
          </cell>
          <cell r="K186" t="str">
            <v>m3</v>
          </cell>
        </row>
        <row r="187">
          <cell r="L187" t="str">
            <v>Harga</v>
          </cell>
          <cell r="N187" t="str">
            <v>Jumlah</v>
          </cell>
        </row>
        <row r="188">
          <cell r="E188" t="str">
            <v>No.</v>
          </cell>
          <cell r="F188" t="str">
            <v>U r a i a n</v>
          </cell>
          <cell r="J188" t="str">
            <v>Satuan</v>
          </cell>
          <cell r="K188" t="str">
            <v>Q'ty</v>
          </cell>
          <cell r="L188" t="str">
            <v>Satuan</v>
          </cell>
          <cell r="N188" t="str">
            <v>Harga</v>
          </cell>
        </row>
        <row r="189">
          <cell r="L189" t="str">
            <v>(Rp.)</v>
          </cell>
          <cell r="N189" t="str">
            <v>(Rp.)</v>
          </cell>
        </row>
        <row r="190">
          <cell r="E190" t="str">
            <v>I</v>
          </cell>
          <cell r="G190" t="str">
            <v>Bahan</v>
          </cell>
        </row>
        <row r="191">
          <cell r="E191">
            <v>1</v>
          </cell>
          <cell r="G191" t="str">
            <v>Pasir Urug</v>
          </cell>
          <cell r="J191" t="str">
            <v>m3</v>
          </cell>
          <cell r="K191">
            <v>1.2</v>
          </cell>
          <cell r="M191">
            <v>30000</v>
          </cell>
          <cell r="O191">
            <v>36000</v>
          </cell>
        </row>
        <row r="192">
          <cell r="E192" t="str">
            <v/>
          </cell>
          <cell r="J192">
            <v>0</v>
          </cell>
          <cell r="K192">
            <v>0</v>
          </cell>
          <cell r="M192">
            <v>0</v>
          </cell>
          <cell r="O192">
            <v>0</v>
          </cell>
        </row>
        <row r="193">
          <cell r="E193" t="str">
            <v/>
          </cell>
          <cell r="I193" t="str">
            <v/>
          </cell>
          <cell r="J193">
            <v>0</v>
          </cell>
          <cell r="K193">
            <v>0</v>
          </cell>
          <cell r="M193">
            <v>0</v>
          </cell>
          <cell r="O193">
            <v>0</v>
          </cell>
        </row>
        <row r="194">
          <cell r="E194" t="str">
            <v/>
          </cell>
          <cell r="J194">
            <v>0</v>
          </cell>
          <cell r="K194">
            <v>0</v>
          </cell>
          <cell r="M194">
            <v>0</v>
          </cell>
          <cell r="O194">
            <v>0</v>
          </cell>
        </row>
        <row r="195">
          <cell r="E195" t="str">
            <v/>
          </cell>
          <cell r="J195">
            <v>0</v>
          </cell>
          <cell r="K195">
            <v>0</v>
          </cell>
          <cell r="M195">
            <v>0</v>
          </cell>
          <cell r="O195">
            <v>0</v>
          </cell>
        </row>
        <row r="197">
          <cell r="E197" t="str">
            <v>II</v>
          </cell>
          <cell r="G197" t="str">
            <v>Tenaga</v>
          </cell>
        </row>
        <row r="198">
          <cell r="E198">
            <v>1</v>
          </cell>
          <cell r="G198" t="str">
            <v>Mandor</v>
          </cell>
          <cell r="J198" t="str">
            <v>OH</v>
          </cell>
          <cell r="K198">
            <v>0.01</v>
          </cell>
          <cell r="M198">
            <v>35000</v>
          </cell>
          <cell r="O198">
            <v>350</v>
          </cell>
        </row>
        <row r="199">
          <cell r="E199">
            <v>2</v>
          </cell>
          <cell r="G199" t="str">
            <v>Pekerja</v>
          </cell>
          <cell r="J199" t="str">
            <v>OH</v>
          </cell>
          <cell r="K199">
            <v>0.3</v>
          </cell>
          <cell r="M199">
            <v>20000</v>
          </cell>
          <cell r="O199">
            <v>6000</v>
          </cell>
        </row>
        <row r="200">
          <cell r="E200" t="str">
            <v/>
          </cell>
          <cell r="J200">
            <v>0</v>
          </cell>
          <cell r="K200">
            <v>0</v>
          </cell>
          <cell r="M200">
            <v>0</v>
          </cell>
          <cell r="O200">
            <v>0</v>
          </cell>
        </row>
        <row r="201">
          <cell r="E201" t="str">
            <v/>
          </cell>
          <cell r="J201">
            <v>0</v>
          </cell>
          <cell r="K201">
            <v>0</v>
          </cell>
          <cell r="M201">
            <v>0</v>
          </cell>
          <cell r="O201">
            <v>0</v>
          </cell>
        </row>
        <row r="202">
          <cell r="E202" t="str">
            <v/>
          </cell>
          <cell r="J202">
            <v>0</v>
          </cell>
          <cell r="K202">
            <v>0</v>
          </cell>
          <cell r="M202">
            <v>0</v>
          </cell>
          <cell r="O202">
            <v>0</v>
          </cell>
        </row>
        <row r="205">
          <cell r="E205" t="str">
            <v>III</v>
          </cell>
          <cell r="G205" t="str">
            <v>Alat</v>
          </cell>
        </row>
        <row r="206">
          <cell r="E206" t="str">
            <v/>
          </cell>
          <cell r="M206">
            <v>0</v>
          </cell>
          <cell r="O206">
            <v>0</v>
          </cell>
        </row>
        <row r="207">
          <cell r="E207" t="str">
            <v/>
          </cell>
          <cell r="J207">
            <v>0</v>
          </cell>
          <cell r="K207">
            <v>0</v>
          </cell>
          <cell r="M207">
            <v>0</v>
          </cell>
          <cell r="O207">
            <v>0</v>
          </cell>
        </row>
        <row r="208">
          <cell r="E208" t="str">
            <v/>
          </cell>
          <cell r="J208">
            <v>0</v>
          </cell>
          <cell r="K208">
            <v>0</v>
          </cell>
          <cell r="M208">
            <v>0</v>
          </cell>
          <cell r="O208">
            <v>0</v>
          </cell>
        </row>
        <row r="209">
          <cell r="E209" t="str">
            <v/>
          </cell>
          <cell r="J209">
            <v>0</v>
          </cell>
          <cell r="K209">
            <v>0</v>
          </cell>
          <cell r="M209">
            <v>0</v>
          </cell>
          <cell r="O209">
            <v>0</v>
          </cell>
        </row>
        <row r="210">
          <cell r="E210" t="str">
            <v/>
          </cell>
          <cell r="J210">
            <v>0</v>
          </cell>
          <cell r="K210">
            <v>0</v>
          </cell>
          <cell r="M210">
            <v>0</v>
          </cell>
          <cell r="O210">
            <v>0</v>
          </cell>
        </row>
        <row r="212">
          <cell r="E212" t="str">
            <v>Sub Total</v>
          </cell>
          <cell r="O212">
            <v>42350</v>
          </cell>
        </row>
        <row r="213">
          <cell r="E213" t="str">
            <v>Biaya Tidak Langsung dan Laba</v>
          </cell>
          <cell r="J213">
            <v>0.1</v>
          </cell>
          <cell r="O213">
            <v>4235</v>
          </cell>
        </row>
        <row r="214">
          <cell r="E214" t="str">
            <v>Jumlah Harga</v>
          </cell>
          <cell r="O214">
            <v>46585</v>
          </cell>
        </row>
        <row r="215">
          <cell r="D215">
            <v>65005</v>
          </cell>
          <cell r="E215" t="str">
            <v>Harga Satuan Pekerjaan</v>
          </cell>
          <cell r="J215" t="str">
            <v>m3</v>
          </cell>
          <cell r="K215" t="str">
            <v/>
          </cell>
          <cell r="O215">
            <v>46585</v>
          </cell>
        </row>
        <row r="222">
          <cell r="E222" t="str">
            <v>Analisa Harga Satuan (Breakdown of Unit Rate)</v>
          </cell>
        </row>
        <row r="224">
          <cell r="E224" t="str">
            <v>Lokasi</v>
          </cell>
          <cell r="I224" t="str">
            <v>:</v>
          </cell>
          <cell r="J224" t="str">
            <v>Proyek PLB, Paket LCB-6 Lot-4</v>
          </cell>
        </row>
        <row r="225">
          <cell r="D225">
            <v>66000</v>
          </cell>
          <cell r="E225" t="str">
            <v>No. Item</v>
          </cell>
          <cell r="I225" t="str">
            <v>:</v>
          </cell>
          <cell r="J225" t="str">
            <v>5-7</v>
          </cell>
          <cell r="K225" t="str">
            <v>, 6-2-2</v>
          </cell>
        </row>
        <row r="226">
          <cell r="D226">
            <v>66000</v>
          </cell>
          <cell r="E226" t="str">
            <v>Item Pekerjaan</v>
          </cell>
          <cell r="I226" t="str">
            <v>:</v>
          </cell>
          <cell r="J226" t="str">
            <v>Lantai kerja</v>
          </cell>
          <cell r="K226" t="str">
            <v>(Beton tipe B-1)</v>
          </cell>
        </row>
        <row r="228">
          <cell r="D228">
            <v>66000</v>
          </cell>
          <cell r="E228" t="str">
            <v>Uraian Tugas</v>
          </cell>
          <cell r="I228" t="str">
            <v>:</v>
          </cell>
        </row>
        <row r="230">
          <cell r="D230">
            <v>66000</v>
          </cell>
          <cell r="E230" t="str">
            <v>Kapasitas Produksi</v>
          </cell>
          <cell r="I230" t="str">
            <v>:</v>
          </cell>
          <cell r="J230">
            <v>1</v>
          </cell>
          <cell r="K230" t="str">
            <v>m3</v>
          </cell>
        </row>
        <row r="231">
          <cell r="L231" t="str">
            <v>Harga</v>
          </cell>
          <cell r="N231" t="str">
            <v>Jumlah</v>
          </cell>
        </row>
        <row r="232">
          <cell r="E232" t="str">
            <v>No.</v>
          </cell>
          <cell r="F232" t="str">
            <v>U r a i a n</v>
          </cell>
          <cell r="J232" t="str">
            <v>Satuan</v>
          </cell>
          <cell r="K232" t="str">
            <v>Q'ty</v>
          </cell>
          <cell r="L232" t="str">
            <v>Satuan</v>
          </cell>
          <cell r="N232" t="str">
            <v>Harga</v>
          </cell>
        </row>
        <row r="233">
          <cell r="L233" t="str">
            <v>(Rp.)</v>
          </cell>
          <cell r="N233" t="str">
            <v>(Rp.)</v>
          </cell>
        </row>
        <row r="234">
          <cell r="E234" t="str">
            <v>I</v>
          </cell>
          <cell r="G234" t="str">
            <v>Bahan</v>
          </cell>
        </row>
        <row r="235">
          <cell r="E235">
            <v>1</v>
          </cell>
          <cell r="G235" t="str">
            <v>Semen Portland</v>
          </cell>
          <cell r="J235" t="str">
            <v>kg</v>
          </cell>
          <cell r="K235">
            <v>325</v>
          </cell>
          <cell r="M235">
            <v>560</v>
          </cell>
          <cell r="O235">
            <v>182000</v>
          </cell>
        </row>
        <row r="236">
          <cell r="E236">
            <v>2</v>
          </cell>
          <cell r="G236" t="str">
            <v>Pasir Beton</v>
          </cell>
          <cell r="J236" t="str">
            <v>m3</v>
          </cell>
          <cell r="K236">
            <v>0.54</v>
          </cell>
          <cell r="M236">
            <v>35000</v>
          </cell>
          <cell r="O236">
            <v>18900</v>
          </cell>
        </row>
        <row r="237">
          <cell r="E237">
            <v>3</v>
          </cell>
          <cell r="G237" t="str">
            <v>Batu Pecah 3/4 cm</v>
          </cell>
          <cell r="I237" t="str">
            <v/>
          </cell>
          <cell r="J237" t="str">
            <v>m3</v>
          </cell>
          <cell r="K237">
            <v>0.82</v>
          </cell>
          <cell r="M237">
            <v>50000</v>
          </cell>
          <cell r="O237">
            <v>41000</v>
          </cell>
        </row>
        <row r="238">
          <cell r="E238" t="str">
            <v/>
          </cell>
          <cell r="J238">
            <v>0</v>
          </cell>
          <cell r="K238">
            <v>0</v>
          </cell>
          <cell r="M238">
            <v>0</v>
          </cell>
          <cell r="O238">
            <v>0</v>
          </cell>
        </row>
        <row r="239">
          <cell r="E239" t="str">
            <v/>
          </cell>
          <cell r="J239">
            <v>0</v>
          </cell>
          <cell r="K239">
            <v>0</v>
          </cell>
          <cell r="M239">
            <v>0</v>
          </cell>
          <cell r="O239">
            <v>0</v>
          </cell>
        </row>
        <row r="241">
          <cell r="E241" t="str">
            <v>II</v>
          </cell>
          <cell r="G241" t="str">
            <v>Tenaga</v>
          </cell>
        </row>
        <row r="242">
          <cell r="E242">
            <v>1</v>
          </cell>
          <cell r="G242" t="str">
            <v>Mandor</v>
          </cell>
          <cell r="J242" t="str">
            <v>OH</v>
          </cell>
          <cell r="K242">
            <v>0.3</v>
          </cell>
          <cell r="M242">
            <v>35000</v>
          </cell>
          <cell r="O242">
            <v>10500</v>
          </cell>
        </row>
        <row r="243">
          <cell r="E243">
            <v>2</v>
          </cell>
          <cell r="G243" t="str">
            <v>Kepala Tukang Batu</v>
          </cell>
          <cell r="J243" t="str">
            <v>OH</v>
          </cell>
          <cell r="K243">
            <v>0.1</v>
          </cell>
          <cell r="M243">
            <v>40000</v>
          </cell>
          <cell r="O243">
            <v>4000</v>
          </cell>
        </row>
        <row r="244">
          <cell r="E244">
            <v>3</v>
          </cell>
          <cell r="G244" t="str">
            <v>Tukang Batu</v>
          </cell>
          <cell r="J244" t="str">
            <v>OH</v>
          </cell>
          <cell r="K244">
            <v>1</v>
          </cell>
          <cell r="M244">
            <v>35000</v>
          </cell>
          <cell r="O244">
            <v>35000</v>
          </cell>
        </row>
        <row r="245">
          <cell r="E245">
            <v>4</v>
          </cell>
          <cell r="G245" t="str">
            <v>Pekerja</v>
          </cell>
          <cell r="J245" t="str">
            <v>OH</v>
          </cell>
          <cell r="K245">
            <v>6</v>
          </cell>
          <cell r="M245">
            <v>20000</v>
          </cell>
          <cell r="O245">
            <v>120000</v>
          </cell>
        </row>
        <row r="246">
          <cell r="E246" t="str">
            <v/>
          </cell>
          <cell r="J246">
            <v>0</v>
          </cell>
          <cell r="K246">
            <v>0</v>
          </cell>
          <cell r="M246">
            <v>0</v>
          </cell>
          <cell r="O246">
            <v>0</v>
          </cell>
        </row>
        <row r="249">
          <cell r="E249" t="str">
            <v>III</v>
          </cell>
          <cell r="G249" t="str">
            <v>Alat</v>
          </cell>
        </row>
        <row r="250">
          <cell r="E250">
            <v>1</v>
          </cell>
          <cell r="G250" t="str">
            <v>Molen</v>
          </cell>
          <cell r="J250" t="str">
            <v>Unit/ hari</v>
          </cell>
          <cell r="K250">
            <v>0.4</v>
          </cell>
          <cell r="M250">
            <v>97845</v>
          </cell>
          <cell r="O250">
            <v>39138</v>
          </cell>
        </row>
        <row r="251">
          <cell r="E251" t="str">
            <v/>
          </cell>
          <cell r="J251">
            <v>0</v>
          </cell>
          <cell r="K251">
            <v>0</v>
          </cell>
          <cell r="M251">
            <v>0</v>
          </cell>
          <cell r="O251">
            <v>0</v>
          </cell>
        </row>
        <row r="252">
          <cell r="E252" t="str">
            <v/>
          </cell>
          <cell r="J252">
            <v>0</v>
          </cell>
          <cell r="K252">
            <v>0</v>
          </cell>
          <cell r="M252">
            <v>0</v>
          </cell>
          <cell r="O252">
            <v>0</v>
          </cell>
        </row>
        <row r="253">
          <cell r="E253" t="str">
            <v/>
          </cell>
          <cell r="J253">
            <v>0</v>
          </cell>
          <cell r="K253">
            <v>0</v>
          </cell>
          <cell r="M253">
            <v>0</v>
          </cell>
          <cell r="O253">
            <v>0</v>
          </cell>
        </row>
        <row r="254">
          <cell r="E254" t="str">
            <v/>
          </cell>
          <cell r="J254">
            <v>0</v>
          </cell>
          <cell r="K254">
            <v>0</v>
          </cell>
          <cell r="M254">
            <v>0</v>
          </cell>
          <cell r="O254">
            <v>0</v>
          </cell>
        </row>
        <row r="256">
          <cell r="E256" t="str">
            <v>Sub Total</v>
          </cell>
          <cell r="O256">
            <v>450538</v>
          </cell>
        </row>
        <row r="257">
          <cell r="E257" t="str">
            <v>Biaya Tidak Langsung dan Laba</v>
          </cell>
          <cell r="J257">
            <v>0.1</v>
          </cell>
          <cell r="O257">
            <v>45053.8</v>
          </cell>
        </row>
        <row r="258">
          <cell r="E258" t="str">
            <v>Jumlah Harga</v>
          </cell>
          <cell r="O258">
            <v>495591.8</v>
          </cell>
        </row>
        <row r="259">
          <cell r="D259">
            <v>66005</v>
          </cell>
          <cell r="E259" t="str">
            <v>Harga Satuan Pekerjaan</v>
          </cell>
          <cell r="J259" t="str">
            <v>m3</v>
          </cell>
          <cell r="K259" t="str">
            <v/>
          </cell>
          <cell r="O259">
            <v>495591.8</v>
          </cell>
        </row>
        <row r="266">
          <cell r="E266" t="str">
            <v>Analisa Harga Satuan (Breakdown of Unit Rate)</v>
          </cell>
        </row>
        <row r="268">
          <cell r="E268" t="str">
            <v>Lokasi</v>
          </cell>
          <cell r="I268" t="str">
            <v>:</v>
          </cell>
          <cell r="J268" t="str">
            <v>Proyek PLB, Paket LCB-6 Lot-4</v>
          </cell>
        </row>
        <row r="269">
          <cell r="D269">
            <v>67000</v>
          </cell>
          <cell r="E269" t="str">
            <v>No. Item</v>
          </cell>
          <cell r="I269" t="str">
            <v>:</v>
          </cell>
          <cell r="J269" t="str">
            <v>5-8</v>
          </cell>
          <cell r="K269" t="str">
            <v>, 4-1-14, 6-2-3, I.3.2</v>
          </cell>
        </row>
        <row r="270">
          <cell r="D270">
            <v>67000</v>
          </cell>
          <cell r="E270" t="str">
            <v>Item Pekerjaan</v>
          </cell>
          <cell r="I270" t="str">
            <v>:</v>
          </cell>
          <cell r="J270" t="str">
            <v>Pasangan batu kali dengan campuran 1:4</v>
          </cell>
        </row>
        <row r="272">
          <cell r="D272">
            <v>67000</v>
          </cell>
          <cell r="E272" t="str">
            <v>Uraian Tugas</v>
          </cell>
          <cell r="I272" t="str">
            <v>:</v>
          </cell>
        </row>
        <row r="274">
          <cell r="D274">
            <v>67000</v>
          </cell>
          <cell r="E274" t="str">
            <v>Kapasitas Produksi</v>
          </cell>
          <cell r="I274" t="str">
            <v>:</v>
          </cell>
          <cell r="J274">
            <v>1</v>
          </cell>
          <cell r="K274" t="str">
            <v>m3</v>
          </cell>
          <cell r="L274" t="str">
            <v>(116m3/ha)</v>
          </cell>
        </row>
        <row r="275">
          <cell r="L275" t="str">
            <v>Harga</v>
          </cell>
          <cell r="N275" t="str">
            <v>Jumlah</v>
          </cell>
        </row>
        <row r="276">
          <cell r="E276" t="str">
            <v>No.</v>
          </cell>
          <cell r="F276" t="str">
            <v>U r a i a n</v>
          </cell>
          <cell r="J276" t="str">
            <v>Satuan</v>
          </cell>
          <cell r="K276" t="str">
            <v>Q'ty</v>
          </cell>
          <cell r="L276" t="str">
            <v>Satuan</v>
          </cell>
          <cell r="N276" t="str">
            <v>Harga</v>
          </cell>
        </row>
        <row r="277">
          <cell r="L277" t="str">
            <v>(Rp.)</v>
          </cell>
          <cell r="N277" t="str">
            <v>(Rp.)</v>
          </cell>
        </row>
        <row r="278">
          <cell r="E278" t="str">
            <v>I</v>
          </cell>
          <cell r="G278" t="str">
            <v>Bahan</v>
          </cell>
        </row>
        <row r="279">
          <cell r="E279">
            <v>1</v>
          </cell>
          <cell r="G279" t="str">
            <v>Semen Portland</v>
          </cell>
          <cell r="J279" t="str">
            <v>kg</v>
          </cell>
          <cell r="K279">
            <v>138.54999999999998</v>
          </cell>
          <cell r="M279">
            <v>560</v>
          </cell>
          <cell r="O279">
            <v>77588</v>
          </cell>
        </row>
        <row r="280">
          <cell r="E280">
            <v>2</v>
          </cell>
          <cell r="G280" t="str">
            <v>Pasir Pasang</v>
          </cell>
          <cell r="J280" t="str">
            <v>m3</v>
          </cell>
          <cell r="K280">
            <v>0.52200000000000002</v>
          </cell>
          <cell r="M280">
            <v>35000</v>
          </cell>
          <cell r="O280">
            <v>18270</v>
          </cell>
        </row>
        <row r="281">
          <cell r="E281">
            <v>3</v>
          </cell>
          <cell r="G281" t="str">
            <v>Batu Sungai</v>
          </cell>
          <cell r="I281" t="str">
            <v/>
          </cell>
          <cell r="J281" t="str">
            <v>m3</v>
          </cell>
          <cell r="K281">
            <v>1.2</v>
          </cell>
          <cell r="M281">
            <v>40000</v>
          </cell>
          <cell r="O281">
            <v>48000</v>
          </cell>
        </row>
        <row r="282">
          <cell r="E282" t="str">
            <v/>
          </cell>
          <cell r="J282">
            <v>0</v>
          </cell>
          <cell r="K282">
            <v>0</v>
          </cell>
          <cell r="M282">
            <v>0</v>
          </cell>
          <cell r="O282">
            <v>0</v>
          </cell>
        </row>
        <row r="283">
          <cell r="E283" t="str">
            <v/>
          </cell>
          <cell r="J283">
            <v>0</v>
          </cell>
          <cell r="K283">
            <v>0</v>
          </cell>
          <cell r="M283">
            <v>0</v>
          </cell>
          <cell r="O283">
            <v>0</v>
          </cell>
        </row>
        <row r="285">
          <cell r="E285" t="str">
            <v>II</v>
          </cell>
          <cell r="G285" t="str">
            <v>Tenaga</v>
          </cell>
        </row>
        <row r="286">
          <cell r="E286">
            <v>1</v>
          </cell>
          <cell r="G286" t="str">
            <v>Mandor</v>
          </cell>
          <cell r="J286" t="str">
            <v>OH</v>
          </cell>
          <cell r="K286">
            <v>0.18</v>
          </cell>
          <cell r="M286">
            <v>35000</v>
          </cell>
          <cell r="O286">
            <v>6300</v>
          </cell>
        </row>
        <row r="287">
          <cell r="E287">
            <v>2</v>
          </cell>
          <cell r="G287" t="str">
            <v>Kepala Tukang Batu</v>
          </cell>
          <cell r="J287" t="str">
            <v>OH</v>
          </cell>
          <cell r="K287">
            <v>0.12</v>
          </cell>
          <cell r="M287">
            <v>40000</v>
          </cell>
          <cell r="O287">
            <v>4800</v>
          </cell>
        </row>
        <row r="288">
          <cell r="E288">
            <v>3</v>
          </cell>
          <cell r="G288" t="str">
            <v>Tukang Batu</v>
          </cell>
          <cell r="J288" t="str">
            <v>OH</v>
          </cell>
          <cell r="K288">
            <v>1.2</v>
          </cell>
          <cell r="M288">
            <v>35000</v>
          </cell>
          <cell r="O288">
            <v>42000</v>
          </cell>
        </row>
        <row r="289">
          <cell r="E289">
            <v>4</v>
          </cell>
          <cell r="G289" t="str">
            <v>Pekerja</v>
          </cell>
          <cell r="J289" t="str">
            <v>OH</v>
          </cell>
          <cell r="K289">
            <v>3.6</v>
          </cell>
          <cell r="M289">
            <v>20000</v>
          </cell>
          <cell r="O289">
            <v>72000</v>
          </cell>
        </row>
        <row r="290">
          <cell r="E290" t="str">
            <v/>
          </cell>
          <cell r="J290">
            <v>0</v>
          </cell>
          <cell r="K290">
            <v>0</v>
          </cell>
          <cell r="M290">
            <v>0</v>
          </cell>
          <cell r="O290">
            <v>0</v>
          </cell>
        </row>
        <row r="293">
          <cell r="E293" t="str">
            <v>III</v>
          </cell>
          <cell r="G293" t="str">
            <v>Alat</v>
          </cell>
        </row>
        <row r="294">
          <cell r="E294" t="str">
            <v/>
          </cell>
          <cell r="J294">
            <v>0</v>
          </cell>
          <cell r="K294">
            <v>0</v>
          </cell>
          <cell r="M294">
            <v>0</v>
          </cell>
          <cell r="O294">
            <v>0</v>
          </cell>
        </row>
        <row r="295">
          <cell r="E295" t="str">
            <v/>
          </cell>
          <cell r="J295">
            <v>0</v>
          </cell>
          <cell r="K295">
            <v>0</v>
          </cell>
          <cell r="M295">
            <v>0</v>
          </cell>
          <cell r="O295">
            <v>0</v>
          </cell>
        </row>
        <row r="296">
          <cell r="E296" t="str">
            <v/>
          </cell>
          <cell r="J296">
            <v>0</v>
          </cell>
          <cell r="K296">
            <v>0</v>
          </cell>
          <cell r="M296">
            <v>0</v>
          </cell>
          <cell r="O296">
            <v>0</v>
          </cell>
        </row>
        <row r="297">
          <cell r="E297" t="str">
            <v/>
          </cell>
          <cell r="J297">
            <v>0</v>
          </cell>
          <cell r="K297">
            <v>0</v>
          </cell>
          <cell r="M297">
            <v>0</v>
          </cell>
          <cell r="O297">
            <v>0</v>
          </cell>
        </row>
        <row r="298">
          <cell r="E298" t="str">
            <v/>
          </cell>
          <cell r="J298">
            <v>0</v>
          </cell>
          <cell r="K298">
            <v>0</v>
          </cell>
          <cell r="M298">
            <v>0</v>
          </cell>
          <cell r="O298">
            <v>0</v>
          </cell>
        </row>
        <row r="300">
          <cell r="E300" t="str">
            <v>Sub Total</v>
          </cell>
          <cell r="O300">
            <v>268958</v>
          </cell>
        </row>
        <row r="301">
          <cell r="E301" t="str">
            <v>Biaya Tidak Langsung dan Laba</v>
          </cell>
          <cell r="J301">
            <v>0.1</v>
          </cell>
          <cell r="O301">
            <v>26895.8</v>
          </cell>
        </row>
        <row r="302">
          <cell r="E302" t="str">
            <v>Jumlah Harga</v>
          </cell>
          <cell r="O302">
            <v>295853.8</v>
          </cell>
        </row>
        <row r="303">
          <cell r="D303">
            <v>67005</v>
          </cell>
          <cell r="E303" t="str">
            <v>Harga Satuan Pekerjaan</v>
          </cell>
          <cell r="J303" t="str">
            <v>m3</v>
          </cell>
          <cell r="K303" t="str">
            <v/>
          </cell>
          <cell r="O303">
            <v>295853.8</v>
          </cell>
        </row>
        <row r="310">
          <cell r="E310" t="str">
            <v>Analisa Harga Satuan (Breakdown of Unit Rate)</v>
          </cell>
        </row>
        <row r="312">
          <cell r="E312" t="str">
            <v>Lokasi</v>
          </cell>
          <cell r="I312" t="str">
            <v>:</v>
          </cell>
          <cell r="J312" t="str">
            <v>Proyek PLB, Paket LCB-6 Lot-4</v>
          </cell>
        </row>
        <row r="313">
          <cell r="D313">
            <v>68000</v>
          </cell>
          <cell r="E313" t="str">
            <v>No. Item</v>
          </cell>
          <cell r="I313" t="str">
            <v>:</v>
          </cell>
          <cell r="J313" t="str">
            <v>5-9</v>
          </cell>
        </row>
        <row r="314">
          <cell r="D314">
            <v>68000</v>
          </cell>
          <cell r="E314" t="str">
            <v>Item Pekerjaan</v>
          </cell>
          <cell r="I314" t="str">
            <v>:</v>
          </cell>
          <cell r="J314" t="str">
            <v>Pasangan batu kosong</v>
          </cell>
        </row>
        <row r="316">
          <cell r="D316">
            <v>68000</v>
          </cell>
          <cell r="E316" t="str">
            <v>Uraian Tugas</v>
          </cell>
          <cell r="I316" t="str">
            <v>:</v>
          </cell>
        </row>
        <row r="318">
          <cell r="D318">
            <v>68000</v>
          </cell>
          <cell r="E318" t="str">
            <v>Kapasitas Produksi</v>
          </cell>
          <cell r="I318" t="str">
            <v>:</v>
          </cell>
          <cell r="J318">
            <v>1</v>
          </cell>
          <cell r="K318" t="str">
            <v>m3</v>
          </cell>
        </row>
        <row r="319">
          <cell r="L319" t="str">
            <v>Harga</v>
          </cell>
          <cell r="N319" t="str">
            <v>Jumlah</v>
          </cell>
        </row>
        <row r="320">
          <cell r="E320" t="str">
            <v>No.</v>
          </cell>
          <cell r="F320" t="str">
            <v>U r a i a n</v>
          </cell>
          <cell r="J320" t="str">
            <v>Satuan</v>
          </cell>
          <cell r="K320" t="str">
            <v>Q'ty</v>
          </cell>
          <cell r="L320" t="str">
            <v>Satuan</v>
          </cell>
          <cell r="N320" t="str">
            <v>Harga</v>
          </cell>
        </row>
        <row r="321">
          <cell r="L321" t="str">
            <v>(Rp.)</v>
          </cell>
          <cell r="N321" t="str">
            <v>(Rp.)</v>
          </cell>
        </row>
        <row r="322">
          <cell r="E322" t="str">
            <v>I</v>
          </cell>
          <cell r="G322" t="str">
            <v>Bahan</v>
          </cell>
        </row>
        <row r="323">
          <cell r="E323">
            <v>1</v>
          </cell>
          <cell r="G323" t="str">
            <v>Batu Sungai</v>
          </cell>
          <cell r="J323" t="str">
            <v>m3</v>
          </cell>
          <cell r="K323">
            <v>1.2</v>
          </cell>
          <cell r="M323">
            <v>40000</v>
          </cell>
          <cell r="O323">
            <v>48000</v>
          </cell>
        </row>
        <row r="324">
          <cell r="E324" t="str">
            <v/>
          </cell>
          <cell r="J324">
            <v>0</v>
          </cell>
          <cell r="K324">
            <v>0</v>
          </cell>
          <cell r="M324">
            <v>0</v>
          </cell>
          <cell r="O324">
            <v>0</v>
          </cell>
        </row>
        <row r="325">
          <cell r="E325" t="str">
            <v/>
          </cell>
          <cell r="I325" t="str">
            <v/>
          </cell>
          <cell r="J325">
            <v>0</v>
          </cell>
          <cell r="K325">
            <v>0</v>
          </cell>
          <cell r="M325">
            <v>0</v>
          </cell>
          <cell r="O325">
            <v>0</v>
          </cell>
        </row>
        <row r="326">
          <cell r="E326" t="str">
            <v/>
          </cell>
          <cell r="J326">
            <v>0</v>
          </cell>
          <cell r="K326">
            <v>0</v>
          </cell>
          <cell r="M326">
            <v>0</v>
          </cell>
          <cell r="O326">
            <v>0</v>
          </cell>
        </row>
        <row r="327">
          <cell r="E327" t="str">
            <v/>
          </cell>
          <cell r="J327">
            <v>0</v>
          </cell>
          <cell r="K327">
            <v>0</v>
          </cell>
          <cell r="M327">
            <v>0</v>
          </cell>
          <cell r="O327">
            <v>0</v>
          </cell>
        </row>
        <row r="329">
          <cell r="E329" t="str">
            <v>II</v>
          </cell>
          <cell r="G329" t="str">
            <v>Tenaga</v>
          </cell>
        </row>
        <row r="330">
          <cell r="E330">
            <v>1</v>
          </cell>
          <cell r="G330" t="str">
            <v>Mandor</v>
          </cell>
          <cell r="J330" t="str">
            <v>OH</v>
          </cell>
          <cell r="K330">
            <v>7.4999999999999997E-2</v>
          </cell>
          <cell r="M330">
            <v>35000</v>
          </cell>
          <cell r="O330">
            <v>2625</v>
          </cell>
        </row>
        <row r="331">
          <cell r="E331">
            <v>2</v>
          </cell>
          <cell r="G331" t="str">
            <v>Pekerja</v>
          </cell>
          <cell r="J331" t="str">
            <v>OH</v>
          </cell>
          <cell r="K331">
            <v>1.5</v>
          </cell>
          <cell r="M331">
            <v>20000</v>
          </cell>
          <cell r="O331">
            <v>30000</v>
          </cell>
        </row>
        <row r="332">
          <cell r="E332" t="str">
            <v/>
          </cell>
          <cell r="J332">
            <v>0</v>
          </cell>
          <cell r="K332">
            <v>0</v>
          </cell>
          <cell r="M332">
            <v>0</v>
          </cell>
          <cell r="O332">
            <v>0</v>
          </cell>
        </row>
        <row r="333">
          <cell r="E333" t="str">
            <v/>
          </cell>
          <cell r="J333">
            <v>0</v>
          </cell>
          <cell r="K333">
            <v>0</v>
          </cell>
          <cell r="M333">
            <v>0</v>
          </cell>
          <cell r="O333">
            <v>0</v>
          </cell>
        </row>
        <row r="334">
          <cell r="E334" t="str">
            <v/>
          </cell>
          <cell r="J334">
            <v>0</v>
          </cell>
          <cell r="K334">
            <v>0</v>
          </cell>
          <cell r="M334">
            <v>0</v>
          </cell>
          <cell r="O334">
            <v>0</v>
          </cell>
        </row>
        <row r="337">
          <cell r="E337" t="str">
            <v>III</v>
          </cell>
          <cell r="G337" t="str">
            <v>Alat</v>
          </cell>
        </row>
        <row r="338">
          <cell r="E338" t="str">
            <v/>
          </cell>
          <cell r="J338">
            <v>0</v>
          </cell>
          <cell r="K338">
            <v>0</v>
          </cell>
          <cell r="M338">
            <v>0</v>
          </cell>
          <cell r="O338">
            <v>0</v>
          </cell>
        </row>
        <row r="339">
          <cell r="E339" t="str">
            <v/>
          </cell>
          <cell r="J339">
            <v>0</v>
          </cell>
          <cell r="K339">
            <v>0</v>
          </cell>
          <cell r="M339">
            <v>0</v>
          </cell>
          <cell r="O339">
            <v>0</v>
          </cell>
        </row>
        <row r="340">
          <cell r="E340" t="str">
            <v/>
          </cell>
          <cell r="J340">
            <v>0</v>
          </cell>
          <cell r="K340">
            <v>0</v>
          </cell>
          <cell r="M340">
            <v>0</v>
          </cell>
          <cell r="O340">
            <v>0</v>
          </cell>
        </row>
        <row r="341">
          <cell r="E341" t="str">
            <v/>
          </cell>
          <cell r="J341">
            <v>0</v>
          </cell>
          <cell r="K341">
            <v>0</v>
          </cell>
          <cell r="M341">
            <v>0</v>
          </cell>
          <cell r="O341">
            <v>0</v>
          </cell>
        </row>
        <row r="342">
          <cell r="E342" t="str">
            <v/>
          </cell>
          <cell r="J342">
            <v>0</v>
          </cell>
          <cell r="K342">
            <v>0</v>
          </cell>
          <cell r="M342">
            <v>0</v>
          </cell>
          <cell r="O342">
            <v>0</v>
          </cell>
        </row>
        <row r="344">
          <cell r="E344" t="str">
            <v>Sub Total</v>
          </cell>
          <cell r="O344">
            <v>80625</v>
          </cell>
        </row>
        <row r="345">
          <cell r="E345" t="str">
            <v>Biaya Tidak Langsung dan Laba</v>
          </cell>
          <cell r="J345">
            <v>0.1</v>
          </cell>
          <cell r="O345">
            <v>8062.5</v>
          </cell>
        </row>
        <row r="346">
          <cell r="E346" t="str">
            <v>Jumlah Harga</v>
          </cell>
          <cell r="O346">
            <v>88687.5</v>
          </cell>
        </row>
        <row r="347">
          <cell r="D347">
            <v>68005</v>
          </cell>
          <cell r="E347" t="str">
            <v>Harga Satuan Pekerjaan</v>
          </cell>
          <cell r="J347" t="str">
            <v>m3</v>
          </cell>
          <cell r="K347" t="str">
            <v/>
          </cell>
          <cell r="O347">
            <v>88687.5</v>
          </cell>
        </row>
        <row r="354">
          <cell r="E354" t="str">
            <v>Analisa Harga Satuan (Breakdown of Unit Rate)</v>
          </cell>
        </row>
        <row r="356">
          <cell r="E356" t="str">
            <v>Lokasi</v>
          </cell>
          <cell r="I356" t="str">
            <v>:</v>
          </cell>
          <cell r="J356" t="str">
            <v>Proyek PLB, Paket LCB-6 Lot-4</v>
          </cell>
        </row>
        <row r="357">
          <cell r="D357">
            <v>69000</v>
          </cell>
          <cell r="E357" t="str">
            <v>No. Item</v>
          </cell>
          <cell r="I357" t="str">
            <v>:</v>
          </cell>
          <cell r="J357" t="str">
            <v>5-10</v>
          </cell>
          <cell r="K357" t="str">
            <v>, 6-2-4</v>
          </cell>
        </row>
        <row r="358">
          <cell r="D358">
            <v>69000</v>
          </cell>
          <cell r="E358" t="str">
            <v>Item Pekerjaan</v>
          </cell>
          <cell r="I358" t="str">
            <v>:</v>
          </cell>
          <cell r="J358" t="str">
            <v>Beton (K-175)</v>
          </cell>
        </row>
        <row r="360">
          <cell r="D360">
            <v>69000</v>
          </cell>
          <cell r="E360" t="str">
            <v>Uraian Tugas</v>
          </cell>
          <cell r="I360" t="str">
            <v>:</v>
          </cell>
        </row>
        <row r="362">
          <cell r="D362">
            <v>69000</v>
          </cell>
          <cell r="E362" t="str">
            <v>Kapasitas Produksi</v>
          </cell>
          <cell r="I362" t="str">
            <v>:</v>
          </cell>
          <cell r="J362">
            <v>1</v>
          </cell>
          <cell r="K362" t="str">
            <v>m3</v>
          </cell>
          <cell r="L362">
            <v>0</v>
          </cell>
        </row>
        <row r="363">
          <cell r="L363" t="str">
            <v>Harga</v>
          </cell>
          <cell r="N363" t="str">
            <v>Jumlah</v>
          </cell>
        </row>
        <row r="364">
          <cell r="E364" t="str">
            <v>No.</v>
          </cell>
          <cell r="F364" t="str">
            <v>U r a i a n</v>
          </cell>
          <cell r="J364" t="str">
            <v>Satuan</v>
          </cell>
          <cell r="K364" t="str">
            <v>Q'ty</v>
          </cell>
          <cell r="L364" t="str">
            <v>Satuan</v>
          </cell>
          <cell r="N364" t="str">
            <v>Harga</v>
          </cell>
        </row>
        <row r="365">
          <cell r="L365" t="str">
            <v>(Rp.)</v>
          </cell>
          <cell r="N365" t="str">
            <v>(Rp.)</v>
          </cell>
        </row>
        <row r="366">
          <cell r="E366" t="str">
            <v>I</v>
          </cell>
          <cell r="G366" t="str">
            <v>Bahan</v>
          </cell>
        </row>
        <row r="367">
          <cell r="E367">
            <v>1</v>
          </cell>
          <cell r="G367" t="str">
            <v>Semen Portland</v>
          </cell>
          <cell r="J367" t="str">
            <v>kg</v>
          </cell>
          <cell r="K367">
            <v>340</v>
          </cell>
          <cell r="M367">
            <v>560</v>
          </cell>
          <cell r="O367">
            <v>190400</v>
          </cell>
        </row>
        <row r="368">
          <cell r="E368">
            <v>2</v>
          </cell>
          <cell r="G368" t="str">
            <v>Pasir Beton</v>
          </cell>
          <cell r="J368" t="str">
            <v>m3</v>
          </cell>
          <cell r="K368">
            <v>0.54</v>
          </cell>
          <cell r="M368">
            <v>35000</v>
          </cell>
          <cell r="O368">
            <v>18900</v>
          </cell>
        </row>
        <row r="369">
          <cell r="E369">
            <v>3</v>
          </cell>
          <cell r="G369" t="str">
            <v>Batu Pecah 3/4 cm</v>
          </cell>
          <cell r="I369" t="str">
            <v/>
          </cell>
          <cell r="J369" t="str">
            <v>m3</v>
          </cell>
          <cell r="K369">
            <v>0.82</v>
          </cell>
          <cell r="M369">
            <v>50000</v>
          </cell>
          <cell r="O369">
            <v>41000</v>
          </cell>
        </row>
        <row r="370">
          <cell r="E370" t="str">
            <v/>
          </cell>
          <cell r="J370">
            <v>0</v>
          </cell>
          <cell r="K370">
            <v>0</v>
          </cell>
          <cell r="M370">
            <v>0</v>
          </cell>
          <cell r="O370">
            <v>0</v>
          </cell>
        </row>
        <row r="371">
          <cell r="E371" t="str">
            <v/>
          </cell>
          <cell r="J371">
            <v>0</v>
          </cell>
          <cell r="K371">
            <v>0</v>
          </cell>
          <cell r="M371">
            <v>0</v>
          </cell>
          <cell r="O371">
            <v>0</v>
          </cell>
        </row>
        <row r="373">
          <cell r="E373" t="str">
            <v>II</v>
          </cell>
          <cell r="G373" t="str">
            <v>Tenaga</v>
          </cell>
        </row>
        <row r="374">
          <cell r="E374">
            <v>1</v>
          </cell>
          <cell r="G374" t="str">
            <v>Mandor</v>
          </cell>
          <cell r="J374" t="str">
            <v>OH</v>
          </cell>
          <cell r="K374">
            <v>0.3</v>
          </cell>
          <cell r="M374">
            <v>35000</v>
          </cell>
          <cell r="O374">
            <v>10500</v>
          </cell>
        </row>
        <row r="375">
          <cell r="E375">
            <v>2</v>
          </cell>
          <cell r="G375" t="str">
            <v>Kepala Tukang Batu</v>
          </cell>
          <cell r="J375" t="str">
            <v>OH</v>
          </cell>
          <cell r="K375">
            <v>0.1</v>
          </cell>
          <cell r="M375">
            <v>40000</v>
          </cell>
          <cell r="O375">
            <v>4000</v>
          </cell>
        </row>
        <row r="376">
          <cell r="E376">
            <v>3</v>
          </cell>
          <cell r="G376" t="str">
            <v>Tukang Batu</v>
          </cell>
          <cell r="J376" t="str">
            <v>OH</v>
          </cell>
          <cell r="K376">
            <v>1</v>
          </cell>
          <cell r="M376">
            <v>35000</v>
          </cell>
          <cell r="O376">
            <v>35000</v>
          </cell>
        </row>
        <row r="377">
          <cell r="E377">
            <v>4</v>
          </cell>
          <cell r="G377" t="str">
            <v>Pekerja</v>
          </cell>
          <cell r="J377" t="str">
            <v>OH</v>
          </cell>
          <cell r="K377">
            <v>6</v>
          </cell>
          <cell r="M377">
            <v>20000</v>
          </cell>
          <cell r="O377">
            <v>120000</v>
          </cell>
        </row>
        <row r="378">
          <cell r="E378" t="str">
            <v/>
          </cell>
          <cell r="J378">
            <v>0</v>
          </cell>
          <cell r="K378">
            <v>0</v>
          </cell>
          <cell r="M378">
            <v>0</v>
          </cell>
          <cell r="O378">
            <v>0</v>
          </cell>
        </row>
        <row r="381">
          <cell r="E381" t="str">
            <v>III</v>
          </cell>
          <cell r="G381" t="str">
            <v>Alat</v>
          </cell>
        </row>
        <row r="382">
          <cell r="E382">
            <v>1</v>
          </cell>
          <cell r="G382" t="str">
            <v>Molen</v>
          </cell>
          <cell r="J382" t="str">
            <v>Unit/ hari</v>
          </cell>
          <cell r="K382">
            <v>0.14280000000000001</v>
          </cell>
          <cell r="M382">
            <v>97845</v>
          </cell>
          <cell r="O382">
            <v>13972.26</v>
          </cell>
        </row>
        <row r="383">
          <cell r="E383">
            <v>2</v>
          </cell>
          <cell r="G383" t="str">
            <v>Vibrator/ pemadat beton</v>
          </cell>
          <cell r="J383" t="str">
            <v>Unit/ hari</v>
          </cell>
          <cell r="K383">
            <v>0.14280000000000001</v>
          </cell>
          <cell r="M383">
            <v>118140</v>
          </cell>
          <cell r="O383">
            <v>16870.39</v>
          </cell>
        </row>
        <row r="384">
          <cell r="E384" t="str">
            <v/>
          </cell>
          <cell r="J384">
            <v>0</v>
          </cell>
          <cell r="K384">
            <v>0</v>
          </cell>
          <cell r="M384">
            <v>0</v>
          </cell>
          <cell r="O384">
            <v>0</v>
          </cell>
        </row>
        <row r="385">
          <cell r="E385" t="str">
            <v/>
          </cell>
          <cell r="J385">
            <v>0</v>
          </cell>
          <cell r="K385">
            <v>0</v>
          </cell>
          <cell r="M385">
            <v>0</v>
          </cell>
          <cell r="O385">
            <v>0</v>
          </cell>
        </row>
        <row r="386">
          <cell r="E386" t="str">
            <v/>
          </cell>
          <cell r="J386">
            <v>0</v>
          </cell>
          <cell r="K386">
            <v>0</v>
          </cell>
          <cell r="M386">
            <v>0</v>
          </cell>
          <cell r="O386">
            <v>0</v>
          </cell>
        </row>
        <row r="388">
          <cell r="E388" t="str">
            <v>Sub Total</v>
          </cell>
          <cell r="O388">
            <v>450642.65</v>
          </cell>
        </row>
        <row r="389">
          <cell r="E389" t="str">
            <v>Biaya Tidak Langsung dan Laba</v>
          </cell>
          <cell r="J389">
            <v>0.1</v>
          </cell>
          <cell r="O389">
            <v>45064.26</v>
          </cell>
        </row>
        <row r="390">
          <cell r="E390" t="str">
            <v>Jumlah Harga</v>
          </cell>
          <cell r="O390">
            <v>495706.91000000003</v>
          </cell>
        </row>
        <row r="391">
          <cell r="D391">
            <v>69005</v>
          </cell>
          <cell r="E391" t="str">
            <v>Harga Satuan Pekerjaan</v>
          </cell>
          <cell r="J391" t="str">
            <v>m3</v>
          </cell>
          <cell r="K391" t="str">
            <v/>
          </cell>
          <cell r="O391">
            <v>495706.91000000003</v>
          </cell>
        </row>
        <row r="398">
          <cell r="E398" t="str">
            <v>Analisa Harga Satuan (Breakdown of Unit Rate)</v>
          </cell>
        </row>
        <row r="400">
          <cell r="E400" t="str">
            <v>Lokasi</v>
          </cell>
          <cell r="I400" t="str">
            <v>:</v>
          </cell>
          <cell r="J400" t="str">
            <v>Proyek PLB, Paket LCB-6 Lot-4</v>
          </cell>
        </row>
        <row r="401">
          <cell r="D401">
            <v>70000</v>
          </cell>
          <cell r="E401" t="str">
            <v>No. Item</v>
          </cell>
          <cell r="I401" t="str">
            <v>:</v>
          </cell>
          <cell r="J401" t="str">
            <v>5-11</v>
          </cell>
          <cell r="K401" t="str">
            <v>, 6-2-5</v>
          </cell>
        </row>
        <row r="402">
          <cell r="D402">
            <v>70000</v>
          </cell>
          <cell r="E402" t="str">
            <v>Item Pekerjaan</v>
          </cell>
          <cell r="I402" t="str">
            <v>:</v>
          </cell>
          <cell r="J402" t="str">
            <v>Pasang bekisting</v>
          </cell>
        </row>
        <row r="404">
          <cell r="D404">
            <v>70000</v>
          </cell>
          <cell r="E404" t="str">
            <v>Uraian Tugas</v>
          </cell>
          <cell r="I404" t="str">
            <v>:</v>
          </cell>
        </row>
        <row r="406">
          <cell r="D406">
            <v>70000</v>
          </cell>
          <cell r="E406" t="str">
            <v>Kapasitas Produksi</v>
          </cell>
          <cell r="I406" t="str">
            <v>:</v>
          </cell>
          <cell r="J406">
            <v>1</v>
          </cell>
          <cell r="K406" t="str">
            <v>m2</v>
          </cell>
          <cell r="L406">
            <v>0</v>
          </cell>
        </row>
        <row r="407">
          <cell r="L407" t="str">
            <v>Harga</v>
          </cell>
          <cell r="N407" t="str">
            <v>Jumlah</v>
          </cell>
        </row>
        <row r="408">
          <cell r="E408" t="str">
            <v>No.</v>
          </cell>
          <cell r="F408" t="str">
            <v>U r a i a n</v>
          </cell>
          <cell r="J408" t="str">
            <v>Satuan</v>
          </cell>
          <cell r="K408" t="str">
            <v>Q'ty</v>
          </cell>
          <cell r="L408" t="str">
            <v>Satuan</v>
          </cell>
          <cell r="N408" t="str">
            <v>Harga</v>
          </cell>
        </row>
        <row r="409">
          <cell r="L409" t="str">
            <v>(Rp.)</v>
          </cell>
          <cell r="N409" t="str">
            <v>(Rp.)</v>
          </cell>
        </row>
        <row r="410">
          <cell r="E410" t="str">
            <v>I</v>
          </cell>
          <cell r="G410" t="str">
            <v>Bahan</v>
          </cell>
        </row>
        <row r="411">
          <cell r="E411">
            <v>1</v>
          </cell>
          <cell r="G411" t="str">
            <v>Kayu, klas III</v>
          </cell>
          <cell r="J411" t="str">
            <v>m3</v>
          </cell>
          <cell r="K411">
            <v>0.02</v>
          </cell>
          <cell r="M411">
            <v>750000</v>
          </cell>
          <cell r="O411">
            <v>15000</v>
          </cell>
        </row>
        <row r="412">
          <cell r="E412">
            <v>2</v>
          </cell>
          <cell r="G412" t="str">
            <v>Paku</v>
          </cell>
          <cell r="J412" t="str">
            <v>kg</v>
          </cell>
          <cell r="K412">
            <v>0.4</v>
          </cell>
          <cell r="M412">
            <v>7500</v>
          </cell>
          <cell r="O412">
            <v>3000</v>
          </cell>
        </row>
        <row r="413">
          <cell r="E413" t="str">
            <v/>
          </cell>
          <cell r="I413" t="str">
            <v/>
          </cell>
          <cell r="J413">
            <v>0</v>
          </cell>
          <cell r="M413">
            <v>0</v>
          </cell>
          <cell r="O413">
            <v>0</v>
          </cell>
        </row>
        <row r="414">
          <cell r="E414" t="str">
            <v/>
          </cell>
          <cell r="J414">
            <v>0</v>
          </cell>
          <cell r="K414">
            <v>0</v>
          </cell>
          <cell r="M414">
            <v>0</v>
          </cell>
          <cell r="O414">
            <v>0</v>
          </cell>
        </row>
        <row r="415">
          <cell r="E415" t="str">
            <v/>
          </cell>
          <cell r="J415">
            <v>0</v>
          </cell>
          <cell r="K415">
            <v>0</v>
          </cell>
          <cell r="M415">
            <v>0</v>
          </cell>
          <cell r="O415">
            <v>0</v>
          </cell>
        </row>
        <row r="417">
          <cell r="E417" t="str">
            <v>II</v>
          </cell>
          <cell r="G417" t="str">
            <v>Tenaga</v>
          </cell>
        </row>
        <row r="418">
          <cell r="E418">
            <v>1</v>
          </cell>
          <cell r="G418" t="str">
            <v>Mandor</v>
          </cell>
          <cell r="J418" t="str">
            <v>OH</v>
          </cell>
          <cell r="K418">
            <v>0.01</v>
          </cell>
          <cell r="M418">
            <v>35000</v>
          </cell>
          <cell r="O418">
            <v>350</v>
          </cell>
        </row>
        <row r="419">
          <cell r="E419">
            <v>2</v>
          </cell>
          <cell r="G419" t="str">
            <v>Kepala Tukang Kayu</v>
          </cell>
          <cell r="J419" t="str">
            <v>OH</v>
          </cell>
          <cell r="K419">
            <v>0.05</v>
          </cell>
          <cell r="M419">
            <v>40000</v>
          </cell>
          <cell r="O419">
            <v>2000</v>
          </cell>
        </row>
        <row r="420">
          <cell r="E420">
            <v>3</v>
          </cell>
          <cell r="G420" t="str">
            <v>Tukang Kayu</v>
          </cell>
          <cell r="J420" t="str">
            <v>OH</v>
          </cell>
          <cell r="K420">
            <v>0.5</v>
          </cell>
          <cell r="M420">
            <v>35000</v>
          </cell>
          <cell r="O420">
            <v>17500</v>
          </cell>
        </row>
        <row r="421">
          <cell r="E421">
            <v>4</v>
          </cell>
          <cell r="G421" t="str">
            <v>Pekerja</v>
          </cell>
          <cell r="J421" t="str">
            <v>OH</v>
          </cell>
          <cell r="K421">
            <v>0.2</v>
          </cell>
          <cell r="M421">
            <v>20000</v>
          </cell>
          <cell r="O421">
            <v>4000</v>
          </cell>
        </row>
        <row r="422">
          <cell r="E422" t="str">
            <v/>
          </cell>
          <cell r="J422">
            <v>0</v>
          </cell>
          <cell r="K422">
            <v>0</v>
          </cell>
          <cell r="M422">
            <v>0</v>
          </cell>
          <cell r="O422">
            <v>0</v>
          </cell>
        </row>
        <row r="425">
          <cell r="E425" t="str">
            <v>III</v>
          </cell>
          <cell r="G425" t="str">
            <v>Alat</v>
          </cell>
        </row>
        <row r="426">
          <cell r="E426" t="str">
            <v/>
          </cell>
          <cell r="J426">
            <v>0</v>
          </cell>
          <cell r="K426">
            <v>0</v>
          </cell>
          <cell r="M426">
            <v>0</v>
          </cell>
          <cell r="O426">
            <v>0</v>
          </cell>
        </row>
        <row r="427">
          <cell r="E427" t="str">
            <v/>
          </cell>
          <cell r="J427">
            <v>0</v>
          </cell>
          <cell r="K427">
            <v>0</v>
          </cell>
          <cell r="M427">
            <v>0</v>
          </cell>
          <cell r="O427">
            <v>0</v>
          </cell>
        </row>
        <row r="428">
          <cell r="E428" t="str">
            <v/>
          </cell>
          <cell r="J428">
            <v>0</v>
          </cell>
          <cell r="K428">
            <v>0</v>
          </cell>
          <cell r="M428">
            <v>0</v>
          </cell>
          <cell r="O428">
            <v>0</v>
          </cell>
        </row>
        <row r="429">
          <cell r="E429" t="str">
            <v/>
          </cell>
          <cell r="J429">
            <v>0</v>
          </cell>
          <cell r="K429">
            <v>0</v>
          </cell>
          <cell r="M429">
            <v>0</v>
          </cell>
          <cell r="O429">
            <v>0</v>
          </cell>
        </row>
        <row r="430">
          <cell r="E430" t="str">
            <v/>
          </cell>
          <cell r="J430">
            <v>0</v>
          </cell>
          <cell r="K430">
            <v>0</v>
          </cell>
          <cell r="M430">
            <v>0</v>
          </cell>
          <cell r="O430">
            <v>0</v>
          </cell>
        </row>
        <row r="432">
          <cell r="E432" t="str">
            <v>Sub Total</v>
          </cell>
          <cell r="O432">
            <v>41850</v>
          </cell>
        </row>
        <row r="433">
          <cell r="E433" t="str">
            <v>Biaya Tidak Langsung dan Laba</v>
          </cell>
          <cell r="J433">
            <v>0.1</v>
          </cell>
          <cell r="O433">
            <v>4185</v>
          </cell>
        </row>
        <row r="434">
          <cell r="E434" t="str">
            <v>Jumlah Harga</v>
          </cell>
          <cell r="O434">
            <v>46035</v>
          </cell>
        </row>
        <row r="435">
          <cell r="D435">
            <v>70005</v>
          </cell>
          <cell r="E435" t="str">
            <v>Harga Satuan Pekerjaan</v>
          </cell>
          <cell r="J435" t="str">
            <v>m2</v>
          </cell>
          <cell r="K435" t="str">
            <v/>
          </cell>
          <cell r="O435">
            <v>46035</v>
          </cell>
        </row>
        <row r="442">
          <cell r="E442" t="str">
            <v>Analisa Harga Satuan (Breakdown of Unit Rate)</v>
          </cell>
        </row>
        <row r="444">
          <cell r="E444" t="str">
            <v>Lokasi</v>
          </cell>
          <cell r="I444" t="str">
            <v>:</v>
          </cell>
          <cell r="J444" t="str">
            <v>Proyek PLB, Paket LCB-6 Lot-4</v>
          </cell>
        </row>
        <row r="445">
          <cell r="D445">
            <v>71000</v>
          </cell>
          <cell r="E445" t="str">
            <v>No. Item</v>
          </cell>
          <cell r="I445" t="str">
            <v>:</v>
          </cell>
          <cell r="J445" t="str">
            <v>5-12</v>
          </cell>
          <cell r="K445" t="str">
            <v>, 6-2-6</v>
          </cell>
        </row>
        <row r="446">
          <cell r="D446">
            <v>71000</v>
          </cell>
          <cell r="E446" t="str">
            <v>Item Pekerjaan</v>
          </cell>
          <cell r="I446" t="str">
            <v>:</v>
          </cell>
          <cell r="J446" t="str">
            <v>Besi beton</v>
          </cell>
        </row>
        <row r="448">
          <cell r="D448">
            <v>71000</v>
          </cell>
          <cell r="E448" t="str">
            <v>Uraian Tugas</v>
          </cell>
          <cell r="I448" t="str">
            <v>:</v>
          </cell>
        </row>
        <row r="450">
          <cell r="D450">
            <v>71000</v>
          </cell>
          <cell r="E450" t="str">
            <v>Kapasitas Produksi</v>
          </cell>
          <cell r="I450" t="str">
            <v>:</v>
          </cell>
          <cell r="J450">
            <v>100</v>
          </cell>
          <cell r="K450" t="str">
            <v>kg</v>
          </cell>
          <cell r="L450">
            <v>0</v>
          </cell>
        </row>
        <row r="451">
          <cell r="L451" t="str">
            <v>Harga</v>
          </cell>
          <cell r="N451" t="str">
            <v>Jumlah</v>
          </cell>
        </row>
        <row r="452">
          <cell r="E452" t="str">
            <v>No.</v>
          </cell>
          <cell r="F452" t="str">
            <v>U r a i a n</v>
          </cell>
          <cell r="J452" t="str">
            <v>Satuan</v>
          </cell>
          <cell r="K452" t="str">
            <v>Q'ty</v>
          </cell>
          <cell r="L452" t="str">
            <v>Satuan</v>
          </cell>
          <cell r="N452" t="str">
            <v>Harga</v>
          </cell>
        </row>
        <row r="453">
          <cell r="L453" t="str">
            <v>(Rp.)</v>
          </cell>
          <cell r="N453" t="str">
            <v>(Rp.)</v>
          </cell>
        </row>
        <row r="454">
          <cell r="E454" t="str">
            <v>I</v>
          </cell>
          <cell r="G454" t="str">
            <v>Bahan</v>
          </cell>
        </row>
        <row r="455">
          <cell r="E455">
            <v>1</v>
          </cell>
          <cell r="G455" t="str">
            <v>Besi beton</v>
          </cell>
          <cell r="J455" t="str">
            <v>kg</v>
          </cell>
          <cell r="K455">
            <v>110</v>
          </cell>
          <cell r="M455">
            <v>6400</v>
          </cell>
          <cell r="O455">
            <v>704000</v>
          </cell>
        </row>
        <row r="456">
          <cell r="E456">
            <v>2</v>
          </cell>
          <cell r="G456" t="str">
            <v>Kawat Beton</v>
          </cell>
          <cell r="J456" t="str">
            <v>kg</v>
          </cell>
          <cell r="K456">
            <v>2</v>
          </cell>
          <cell r="M456">
            <v>9000</v>
          </cell>
          <cell r="O456">
            <v>18000</v>
          </cell>
        </row>
        <row r="457">
          <cell r="E457" t="str">
            <v/>
          </cell>
          <cell r="I457" t="str">
            <v/>
          </cell>
          <cell r="J457">
            <v>0</v>
          </cell>
          <cell r="K457">
            <v>0</v>
          </cell>
          <cell r="M457">
            <v>0</v>
          </cell>
          <cell r="O457">
            <v>0</v>
          </cell>
        </row>
        <row r="458">
          <cell r="E458" t="str">
            <v/>
          </cell>
          <cell r="J458">
            <v>0</v>
          </cell>
          <cell r="K458">
            <v>0</v>
          </cell>
          <cell r="M458">
            <v>0</v>
          </cell>
          <cell r="O458">
            <v>0</v>
          </cell>
        </row>
        <row r="459">
          <cell r="E459" t="str">
            <v/>
          </cell>
          <cell r="J459">
            <v>0</v>
          </cell>
          <cell r="K459">
            <v>0</v>
          </cell>
          <cell r="M459">
            <v>0</v>
          </cell>
          <cell r="O459">
            <v>0</v>
          </cell>
        </row>
        <row r="461">
          <cell r="E461" t="str">
            <v>II</v>
          </cell>
          <cell r="G461" t="str">
            <v>Tenaga</v>
          </cell>
        </row>
        <row r="462">
          <cell r="E462">
            <v>1</v>
          </cell>
          <cell r="G462" t="str">
            <v>Mandor</v>
          </cell>
          <cell r="J462" t="str">
            <v>OH</v>
          </cell>
          <cell r="K462">
            <v>7.5000000000000011E-2</v>
          </cell>
          <cell r="M462">
            <v>35000</v>
          </cell>
          <cell r="O462">
            <v>2625</v>
          </cell>
        </row>
        <row r="463">
          <cell r="E463">
            <v>2</v>
          </cell>
          <cell r="G463" t="str">
            <v>Kepala Tukang Besi</v>
          </cell>
          <cell r="J463" t="str">
            <v>OH</v>
          </cell>
          <cell r="K463">
            <v>0.22500000000000001</v>
          </cell>
          <cell r="M463">
            <v>40000</v>
          </cell>
          <cell r="O463">
            <v>9000</v>
          </cell>
        </row>
        <row r="464">
          <cell r="E464">
            <v>3</v>
          </cell>
          <cell r="G464" t="str">
            <v>Tukang Besi</v>
          </cell>
          <cell r="J464" t="str">
            <v>OH</v>
          </cell>
          <cell r="K464">
            <v>0.67500000000000004</v>
          </cell>
          <cell r="M464">
            <v>35000</v>
          </cell>
          <cell r="O464">
            <v>23625</v>
          </cell>
        </row>
        <row r="465">
          <cell r="E465">
            <v>4</v>
          </cell>
          <cell r="G465" t="str">
            <v>Pekerja</v>
          </cell>
          <cell r="J465" t="str">
            <v>OH</v>
          </cell>
          <cell r="K465">
            <v>0.67500000000000004</v>
          </cell>
          <cell r="M465">
            <v>20000</v>
          </cell>
          <cell r="O465">
            <v>13500</v>
          </cell>
        </row>
        <row r="466">
          <cell r="E466" t="str">
            <v/>
          </cell>
          <cell r="J466">
            <v>0</v>
          </cell>
          <cell r="K466">
            <v>0</v>
          </cell>
          <cell r="M466">
            <v>0</v>
          </cell>
          <cell r="O466">
            <v>0</v>
          </cell>
        </row>
        <row r="469">
          <cell r="E469" t="str">
            <v>III</v>
          </cell>
          <cell r="G469" t="str">
            <v>Alat</v>
          </cell>
        </row>
        <row r="470">
          <cell r="E470">
            <v>1</v>
          </cell>
          <cell r="G470" t="str">
            <v>Pemotong Besi</v>
          </cell>
          <cell r="J470" t="str">
            <v>Unit/ hari</v>
          </cell>
          <cell r="K470">
            <v>1</v>
          </cell>
          <cell r="M470">
            <v>18795</v>
          </cell>
          <cell r="O470">
            <v>18795</v>
          </cell>
        </row>
        <row r="471">
          <cell r="E471" t="str">
            <v/>
          </cell>
          <cell r="J471">
            <v>0</v>
          </cell>
          <cell r="K471">
            <v>0</v>
          </cell>
          <cell r="M471">
            <v>0</v>
          </cell>
          <cell r="O471">
            <v>0</v>
          </cell>
        </row>
        <row r="472">
          <cell r="E472" t="str">
            <v/>
          </cell>
          <cell r="J472">
            <v>0</v>
          </cell>
          <cell r="K472">
            <v>0</v>
          </cell>
          <cell r="M472">
            <v>0</v>
          </cell>
          <cell r="O472">
            <v>0</v>
          </cell>
        </row>
        <row r="473">
          <cell r="E473" t="str">
            <v/>
          </cell>
          <cell r="J473">
            <v>0</v>
          </cell>
          <cell r="K473">
            <v>0</v>
          </cell>
          <cell r="M473">
            <v>0</v>
          </cell>
          <cell r="O473">
            <v>0</v>
          </cell>
        </row>
        <row r="474">
          <cell r="E474" t="str">
            <v/>
          </cell>
          <cell r="J474">
            <v>0</v>
          </cell>
          <cell r="K474">
            <v>0</v>
          </cell>
          <cell r="M474">
            <v>0</v>
          </cell>
          <cell r="O474">
            <v>0</v>
          </cell>
        </row>
        <row r="476">
          <cell r="E476" t="str">
            <v>Sub Total</v>
          </cell>
          <cell r="O476">
            <v>789545</v>
          </cell>
        </row>
        <row r="477">
          <cell r="E477" t="str">
            <v>Biaya Tidak Langsung dan Laba</v>
          </cell>
          <cell r="J477">
            <v>0.1</v>
          </cell>
          <cell r="O477">
            <v>78954.5</v>
          </cell>
        </row>
        <row r="478">
          <cell r="E478" t="str">
            <v>Jumlah Harga</v>
          </cell>
          <cell r="O478">
            <v>868499.5</v>
          </cell>
        </row>
        <row r="479">
          <cell r="D479">
            <v>71005</v>
          </cell>
          <cell r="E479" t="str">
            <v>Harga Satuan Pekerjaan</v>
          </cell>
          <cell r="J479" t="str">
            <v>kg</v>
          </cell>
          <cell r="K479" t="str">
            <v/>
          </cell>
          <cell r="O479">
            <v>8684.9950000000008</v>
          </cell>
        </row>
        <row r="486">
          <cell r="E486" t="str">
            <v>Analisa Harga Satuan (Breakdown of Unit Rate)</v>
          </cell>
        </row>
        <row r="488">
          <cell r="E488" t="str">
            <v>Lokasi</v>
          </cell>
          <cell r="I488" t="str">
            <v>:</v>
          </cell>
          <cell r="J488" t="str">
            <v>Proyek PLB, Paket LCB-6 Lot-4</v>
          </cell>
        </row>
        <row r="489">
          <cell r="D489">
            <v>72000</v>
          </cell>
          <cell r="E489" t="str">
            <v>No. Item</v>
          </cell>
          <cell r="I489" t="str">
            <v>:</v>
          </cell>
          <cell r="J489" t="str">
            <v>5-13</v>
          </cell>
          <cell r="K489" t="str">
            <v>, 4-1-15, 6-2-7</v>
          </cell>
        </row>
        <row r="490">
          <cell r="D490">
            <v>72000</v>
          </cell>
          <cell r="E490" t="str">
            <v>Item Pekerjaan</v>
          </cell>
          <cell r="I490" t="str">
            <v>:</v>
          </cell>
          <cell r="J490" t="str">
            <v>Pekerjaan plesteran dengan campuran 1:3</v>
          </cell>
        </row>
        <row r="491">
          <cell r="J491" t="str">
            <v>(t=15 mm)</v>
          </cell>
        </row>
        <row r="492">
          <cell r="D492">
            <v>72000</v>
          </cell>
          <cell r="E492" t="str">
            <v>Uraian Tugas</v>
          </cell>
          <cell r="I492" t="str">
            <v>:</v>
          </cell>
        </row>
        <row r="494">
          <cell r="D494">
            <v>72000</v>
          </cell>
          <cell r="E494" t="str">
            <v>Kapasitas Produksi</v>
          </cell>
          <cell r="I494" t="str">
            <v>:</v>
          </cell>
          <cell r="J494">
            <v>1</v>
          </cell>
          <cell r="K494" t="str">
            <v>m2</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row>
        <row r="497">
          <cell r="L497" t="str">
            <v>(Rp.)</v>
          </cell>
          <cell r="N497" t="str">
            <v>(Rp.)</v>
          </cell>
        </row>
        <row r="498">
          <cell r="E498" t="str">
            <v>I</v>
          </cell>
          <cell r="G498" t="str">
            <v>Bahan</v>
          </cell>
        </row>
        <row r="499">
          <cell r="E499">
            <v>1</v>
          </cell>
          <cell r="G499" t="str">
            <v>Semen Portland</v>
          </cell>
          <cell r="J499" t="str">
            <v>kg</v>
          </cell>
          <cell r="K499">
            <v>6.9275000000000002</v>
          </cell>
          <cell r="M499">
            <v>560</v>
          </cell>
          <cell r="O499">
            <v>3879.4</v>
          </cell>
        </row>
        <row r="500">
          <cell r="E500">
            <v>2</v>
          </cell>
          <cell r="G500" t="str">
            <v>Pasir Pasang</v>
          </cell>
          <cell r="J500" t="str">
            <v>m3</v>
          </cell>
          <cell r="K500">
            <v>1.9400000000000001E-2</v>
          </cell>
          <cell r="M500">
            <v>35000</v>
          </cell>
          <cell r="O500">
            <v>679</v>
          </cell>
        </row>
        <row r="501">
          <cell r="E501" t="str">
            <v/>
          </cell>
          <cell r="I501" t="str">
            <v/>
          </cell>
          <cell r="J501">
            <v>0</v>
          </cell>
          <cell r="K501">
            <v>0</v>
          </cell>
          <cell r="M501">
            <v>0</v>
          </cell>
          <cell r="O501">
            <v>0</v>
          </cell>
        </row>
        <row r="502">
          <cell r="E502" t="str">
            <v/>
          </cell>
          <cell r="J502">
            <v>0</v>
          </cell>
          <cell r="K502">
            <v>0</v>
          </cell>
          <cell r="M502">
            <v>0</v>
          </cell>
          <cell r="O502">
            <v>0</v>
          </cell>
        </row>
        <row r="503">
          <cell r="E503" t="str">
            <v/>
          </cell>
          <cell r="J503">
            <v>0</v>
          </cell>
          <cell r="K503">
            <v>0</v>
          </cell>
          <cell r="M503">
            <v>0</v>
          </cell>
          <cell r="O503">
            <v>0</v>
          </cell>
        </row>
        <row r="505">
          <cell r="E505" t="str">
            <v>II</v>
          </cell>
          <cell r="G505" t="str">
            <v>Tenaga</v>
          </cell>
        </row>
        <row r="506">
          <cell r="E506">
            <v>1</v>
          </cell>
          <cell r="G506" t="str">
            <v>Mandor</v>
          </cell>
          <cell r="J506" t="str">
            <v>OH</v>
          </cell>
          <cell r="K506">
            <v>0.01</v>
          </cell>
          <cell r="M506">
            <v>35000</v>
          </cell>
          <cell r="O506">
            <v>350</v>
          </cell>
        </row>
        <row r="507">
          <cell r="E507">
            <v>2</v>
          </cell>
          <cell r="G507" t="str">
            <v>Kepala Tukang Batu</v>
          </cell>
          <cell r="J507" t="str">
            <v>OH</v>
          </cell>
          <cell r="K507">
            <v>0.01</v>
          </cell>
          <cell r="M507">
            <v>40000</v>
          </cell>
          <cell r="O507">
            <v>400</v>
          </cell>
        </row>
        <row r="508">
          <cell r="E508">
            <v>3</v>
          </cell>
          <cell r="G508" t="str">
            <v>Tukang Batu</v>
          </cell>
          <cell r="J508" t="str">
            <v>OH</v>
          </cell>
          <cell r="K508">
            <v>0.1</v>
          </cell>
          <cell r="M508">
            <v>35000</v>
          </cell>
          <cell r="O508">
            <v>3500</v>
          </cell>
        </row>
        <row r="509">
          <cell r="E509">
            <v>4</v>
          </cell>
          <cell r="G509" t="str">
            <v>Pekerja</v>
          </cell>
          <cell r="J509" t="str">
            <v>OH</v>
          </cell>
          <cell r="K509">
            <v>0.2</v>
          </cell>
          <cell r="M509">
            <v>20000</v>
          </cell>
          <cell r="O509">
            <v>4000</v>
          </cell>
        </row>
        <row r="510">
          <cell r="E510" t="str">
            <v/>
          </cell>
          <cell r="J510">
            <v>0</v>
          </cell>
          <cell r="K510">
            <v>0</v>
          </cell>
          <cell r="M510">
            <v>0</v>
          </cell>
          <cell r="O510">
            <v>0</v>
          </cell>
        </row>
        <row r="513">
          <cell r="E513" t="str">
            <v>III</v>
          </cell>
          <cell r="G513" t="str">
            <v>Alat</v>
          </cell>
        </row>
        <row r="514">
          <cell r="E514" t="str">
            <v/>
          </cell>
          <cell r="J514">
            <v>0</v>
          </cell>
          <cell r="K514">
            <v>0</v>
          </cell>
          <cell r="M514">
            <v>0</v>
          </cell>
          <cell r="O514">
            <v>0</v>
          </cell>
        </row>
        <row r="515">
          <cell r="E515" t="str">
            <v/>
          </cell>
          <cell r="J515">
            <v>0</v>
          </cell>
          <cell r="K515">
            <v>0</v>
          </cell>
          <cell r="M515">
            <v>0</v>
          </cell>
          <cell r="O515">
            <v>0</v>
          </cell>
        </row>
        <row r="516">
          <cell r="E516" t="str">
            <v/>
          </cell>
          <cell r="J516">
            <v>0</v>
          </cell>
          <cell r="K516">
            <v>0</v>
          </cell>
          <cell r="M516">
            <v>0</v>
          </cell>
          <cell r="O516">
            <v>0</v>
          </cell>
        </row>
        <row r="517">
          <cell r="E517" t="str">
            <v/>
          </cell>
          <cell r="J517">
            <v>0</v>
          </cell>
          <cell r="K517">
            <v>0</v>
          </cell>
          <cell r="M517">
            <v>0</v>
          </cell>
          <cell r="O517">
            <v>0</v>
          </cell>
        </row>
        <row r="518">
          <cell r="E518" t="str">
            <v/>
          </cell>
          <cell r="J518">
            <v>0</v>
          </cell>
          <cell r="K518">
            <v>0</v>
          </cell>
          <cell r="M518">
            <v>0</v>
          </cell>
          <cell r="O518">
            <v>0</v>
          </cell>
        </row>
        <row r="520">
          <cell r="E520" t="str">
            <v>Sub Total</v>
          </cell>
          <cell r="O520">
            <v>12808.4</v>
          </cell>
        </row>
        <row r="521">
          <cell r="E521" t="str">
            <v>Biaya Tidak Langsung dan Laba</v>
          </cell>
          <cell r="J521">
            <v>0.1</v>
          </cell>
          <cell r="O521">
            <v>1280.8399999999999</v>
          </cell>
        </row>
        <row r="522">
          <cell r="E522" t="str">
            <v>Jumlah Harga</v>
          </cell>
          <cell r="O522">
            <v>14089.24</v>
          </cell>
        </row>
        <row r="523">
          <cell r="D523">
            <v>72005</v>
          </cell>
          <cell r="E523" t="str">
            <v>Harga Satuan Pekerjaan</v>
          </cell>
          <cell r="J523" t="str">
            <v>m2</v>
          </cell>
          <cell r="K523" t="str">
            <v/>
          </cell>
          <cell r="O523">
            <v>14089.24</v>
          </cell>
        </row>
        <row r="530">
          <cell r="E530" t="str">
            <v>Analisa Harga Satuan (Breakdown of Unit Rate)</v>
          </cell>
        </row>
        <row r="532">
          <cell r="E532" t="str">
            <v>Lokasi</v>
          </cell>
          <cell r="I532" t="str">
            <v>:</v>
          </cell>
          <cell r="J532" t="str">
            <v>Proyek PLB, Paket LCB-6 Lot-4</v>
          </cell>
        </row>
        <row r="533">
          <cell r="D533">
            <v>73000</v>
          </cell>
          <cell r="E533" t="str">
            <v>No. Item</v>
          </cell>
          <cell r="I533" t="str">
            <v>:</v>
          </cell>
          <cell r="J533" t="str">
            <v>5-14</v>
          </cell>
          <cell r="K533" t="str">
            <v>, 4-1-16, 6-2-8</v>
          </cell>
        </row>
        <row r="534">
          <cell r="D534">
            <v>73000</v>
          </cell>
          <cell r="E534" t="str">
            <v>Item Pekerjaan</v>
          </cell>
          <cell r="I534" t="str">
            <v>:</v>
          </cell>
          <cell r="J534" t="str">
            <v>Pekerjaan siaran batu kali 1:2</v>
          </cell>
        </row>
        <row r="536">
          <cell r="D536">
            <v>73000</v>
          </cell>
          <cell r="E536" t="str">
            <v>Uraian Tugas</v>
          </cell>
          <cell r="I536" t="str">
            <v>:</v>
          </cell>
        </row>
        <row r="538">
          <cell r="D538">
            <v>73000</v>
          </cell>
          <cell r="E538" t="str">
            <v>Kapasitas Produksi</v>
          </cell>
          <cell r="I538" t="str">
            <v>:</v>
          </cell>
          <cell r="J538">
            <v>1</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row>
        <row r="541">
          <cell r="L541" t="str">
            <v>(Rp.)</v>
          </cell>
          <cell r="N541" t="str">
            <v>(Rp.)</v>
          </cell>
        </row>
        <row r="542">
          <cell r="E542" t="str">
            <v>I</v>
          </cell>
          <cell r="G542" t="str">
            <v>Bahan</v>
          </cell>
        </row>
        <row r="543">
          <cell r="E543">
            <v>1</v>
          </cell>
          <cell r="G543" t="str">
            <v>Semen Portland</v>
          </cell>
          <cell r="J543" t="str">
            <v>kg</v>
          </cell>
          <cell r="K543">
            <v>4.4624999999999995</v>
          </cell>
          <cell r="M543">
            <v>560</v>
          </cell>
          <cell r="O543">
            <v>2499</v>
          </cell>
        </row>
        <row r="544">
          <cell r="E544">
            <v>2</v>
          </cell>
          <cell r="G544" t="str">
            <v>Pasir Pasang</v>
          </cell>
          <cell r="J544" t="str">
            <v>m3</v>
          </cell>
          <cell r="K544">
            <v>8.5000000000000006E-3</v>
          </cell>
          <cell r="M544">
            <v>35000</v>
          </cell>
          <cell r="O544">
            <v>297.5</v>
          </cell>
        </row>
        <row r="545">
          <cell r="E545" t="str">
            <v/>
          </cell>
          <cell r="I545" t="str">
            <v/>
          </cell>
          <cell r="J545">
            <v>0</v>
          </cell>
          <cell r="K545">
            <v>0</v>
          </cell>
          <cell r="M545">
            <v>0</v>
          </cell>
          <cell r="O545">
            <v>0</v>
          </cell>
        </row>
        <row r="546">
          <cell r="E546" t="str">
            <v/>
          </cell>
          <cell r="J546">
            <v>0</v>
          </cell>
          <cell r="K546">
            <v>0</v>
          </cell>
          <cell r="M546">
            <v>0</v>
          </cell>
          <cell r="O546">
            <v>0</v>
          </cell>
        </row>
        <row r="547">
          <cell r="E547" t="str">
            <v/>
          </cell>
          <cell r="J547">
            <v>0</v>
          </cell>
          <cell r="K547">
            <v>0</v>
          </cell>
          <cell r="M547">
            <v>0</v>
          </cell>
          <cell r="O547">
            <v>0</v>
          </cell>
        </row>
        <row r="549">
          <cell r="E549" t="str">
            <v>II</v>
          </cell>
          <cell r="G549" t="str">
            <v>Tenaga</v>
          </cell>
        </row>
        <row r="550">
          <cell r="E550">
            <v>1</v>
          </cell>
          <cell r="G550" t="str">
            <v>Mandor</v>
          </cell>
          <cell r="J550" t="str">
            <v>OH</v>
          </cell>
          <cell r="K550">
            <v>1.7999999999999999E-2</v>
          </cell>
          <cell r="M550">
            <v>35000</v>
          </cell>
          <cell r="O550">
            <v>630</v>
          </cell>
        </row>
        <row r="551">
          <cell r="E551">
            <v>2</v>
          </cell>
          <cell r="G551" t="str">
            <v>Kepala Tukang Batu</v>
          </cell>
          <cell r="J551" t="str">
            <v>OH</v>
          </cell>
          <cell r="K551">
            <v>1.2E-2</v>
          </cell>
          <cell r="M551">
            <v>40000</v>
          </cell>
          <cell r="O551">
            <v>480</v>
          </cell>
        </row>
        <row r="552">
          <cell r="E552">
            <v>3</v>
          </cell>
          <cell r="G552" t="str">
            <v>Tukang Batu</v>
          </cell>
          <cell r="J552" t="str">
            <v>OH</v>
          </cell>
          <cell r="K552">
            <v>0.12</v>
          </cell>
          <cell r="M552">
            <v>35000</v>
          </cell>
          <cell r="O552">
            <v>4200</v>
          </cell>
        </row>
        <row r="553">
          <cell r="E553">
            <v>4</v>
          </cell>
          <cell r="G553" t="str">
            <v>Pekerja</v>
          </cell>
          <cell r="J553" t="str">
            <v>OH</v>
          </cell>
          <cell r="K553">
            <v>0.36</v>
          </cell>
          <cell r="M553">
            <v>20000</v>
          </cell>
          <cell r="O553">
            <v>7200</v>
          </cell>
        </row>
        <row r="554">
          <cell r="E554" t="str">
            <v/>
          </cell>
          <cell r="J554">
            <v>0</v>
          </cell>
          <cell r="K554">
            <v>0</v>
          </cell>
          <cell r="M554">
            <v>0</v>
          </cell>
          <cell r="O554">
            <v>0</v>
          </cell>
        </row>
        <row r="557">
          <cell r="E557" t="str">
            <v>III</v>
          </cell>
          <cell r="G557" t="str">
            <v>Alat</v>
          </cell>
        </row>
        <row r="558">
          <cell r="E558" t="str">
            <v/>
          </cell>
          <cell r="J558">
            <v>0</v>
          </cell>
          <cell r="K558">
            <v>0</v>
          </cell>
          <cell r="M558">
            <v>0</v>
          </cell>
          <cell r="O558">
            <v>0</v>
          </cell>
        </row>
        <row r="559">
          <cell r="E559" t="str">
            <v/>
          </cell>
          <cell r="J559">
            <v>0</v>
          </cell>
          <cell r="K559">
            <v>0</v>
          </cell>
          <cell r="M559">
            <v>0</v>
          </cell>
          <cell r="O559">
            <v>0</v>
          </cell>
        </row>
        <row r="560">
          <cell r="E560" t="str">
            <v/>
          </cell>
          <cell r="J560">
            <v>0</v>
          </cell>
          <cell r="K560">
            <v>0</v>
          </cell>
          <cell r="M560">
            <v>0</v>
          </cell>
          <cell r="O560">
            <v>0</v>
          </cell>
        </row>
        <row r="561">
          <cell r="E561" t="str">
            <v/>
          </cell>
          <cell r="J561">
            <v>0</v>
          </cell>
          <cell r="K561">
            <v>0</v>
          </cell>
          <cell r="M561">
            <v>0</v>
          </cell>
          <cell r="O561">
            <v>0</v>
          </cell>
        </row>
        <row r="562">
          <cell r="E562" t="str">
            <v/>
          </cell>
          <cell r="J562">
            <v>0</v>
          </cell>
          <cell r="K562">
            <v>0</v>
          </cell>
          <cell r="M562">
            <v>0</v>
          </cell>
          <cell r="O562">
            <v>0</v>
          </cell>
        </row>
        <row r="564">
          <cell r="E564" t="str">
            <v>Sub Total</v>
          </cell>
          <cell r="O564">
            <v>15306.5</v>
          </cell>
        </row>
        <row r="565">
          <cell r="E565" t="str">
            <v>Biaya Tidak Langsung dan Laba</v>
          </cell>
          <cell r="J565">
            <v>0.1</v>
          </cell>
          <cell r="O565">
            <v>1530.65</v>
          </cell>
        </row>
        <row r="566">
          <cell r="E566" t="str">
            <v>Jumlah Harga</v>
          </cell>
          <cell r="O566">
            <v>16837.150000000001</v>
          </cell>
        </row>
        <row r="567">
          <cell r="D567">
            <v>73005</v>
          </cell>
          <cell r="E567" t="str">
            <v>Harga Satuan Pekerjaan</v>
          </cell>
          <cell r="J567" t="str">
            <v>m2</v>
          </cell>
          <cell r="K567" t="str">
            <v/>
          </cell>
          <cell r="O567">
            <v>16837.150000000001</v>
          </cell>
        </row>
        <row r="574">
          <cell r="E574" t="str">
            <v>Analisa Harga Satuan (Breakdown of Unit Rate)</v>
          </cell>
        </row>
        <row r="576">
          <cell r="E576" t="str">
            <v>Lokasi</v>
          </cell>
          <cell r="I576" t="str">
            <v>:</v>
          </cell>
          <cell r="J576" t="str">
            <v>Proyek PLB, Paket LCB-6 Lot-4</v>
          </cell>
        </row>
        <row r="577">
          <cell r="D577">
            <v>74000</v>
          </cell>
          <cell r="E577" t="str">
            <v>No. Item</v>
          </cell>
          <cell r="I577" t="str">
            <v>:</v>
          </cell>
          <cell r="J577" t="str">
            <v>5-15</v>
          </cell>
        </row>
        <row r="578">
          <cell r="D578">
            <v>74000</v>
          </cell>
          <cell r="E578" t="str">
            <v>Item Pekerjaan</v>
          </cell>
          <cell r="I578" t="str">
            <v>:</v>
          </cell>
          <cell r="J578" t="str">
            <v>Pipa baja galvanis dia 5 cm</v>
          </cell>
        </row>
        <row r="580">
          <cell r="D580">
            <v>74000</v>
          </cell>
          <cell r="E580" t="str">
            <v>Uraian Tugas</v>
          </cell>
          <cell r="I580" t="str">
            <v>:</v>
          </cell>
          <cell r="J580" t="str">
            <v>Untuk bangunan talang</v>
          </cell>
        </row>
        <row r="582">
          <cell r="D582">
            <v>74000</v>
          </cell>
          <cell r="E582" t="str">
            <v>Kapasitas Produksi</v>
          </cell>
          <cell r="I582" t="str">
            <v>:</v>
          </cell>
          <cell r="J582">
            <v>10</v>
          </cell>
          <cell r="K582" t="str">
            <v>m</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row>
        <row r="585">
          <cell r="L585" t="str">
            <v>(Rp.)</v>
          </cell>
          <cell r="N585" t="str">
            <v>(Rp.)</v>
          </cell>
        </row>
        <row r="586">
          <cell r="E586" t="str">
            <v>I</v>
          </cell>
          <cell r="G586" t="str">
            <v>Bahan</v>
          </cell>
        </row>
        <row r="587">
          <cell r="E587">
            <v>1</v>
          </cell>
          <cell r="G587" t="str">
            <v>Galvanized Steel Pipe dia. 5 cm</v>
          </cell>
          <cell r="J587" t="str">
            <v>m'</v>
          </cell>
          <cell r="K587">
            <v>10</v>
          </cell>
          <cell r="M587">
            <v>50000</v>
          </cell>
          <cell r="O587">
            <v>500000</v>
          </cell>
        </row>
        <row r="588">
          <cell r="E588">
            <v>2</v>
          </cell>
          <cell r="G588" t="str">
            <v>Kawat las listrik</v>
          </cell>
          <cell r="J588" t="str">
            <v>kg</v>
          </cell>
          <cell r="K588">
            <v>35</v>
          </cell>
          <cell r="M588">
            <v>7500</v>
          </cell>
          <cell r="O588">
            <v>262500</v>
          </cell>
        </row>
        <row r="589">
          <cell r="E589" t="str">
            <v/>
          </cell>
          <cell r="I589" t="str">
            <v/>
          </cell>
          <cell r="J589">
            <v>0</v>
          </cell>
          <cell r="K589">
            <v>0</v>
          </cell>
          <cell r="M589">
            <v>0</v>
          </cell>
          <cell r="O589">
            <v>0</v>
          </cell>
        </row>
        <row r="590">
          <cell r="E590" t="str">
            <v/>
          </cell>
          <cell r="J590">
            <v>0</v>
          </cell>
          <cell r="K590">
            <v>0</v>
          </cell>
          <cell r="M590">
            <v>0</v>
          </cell>
          <cell r="O590">
            <v>0</v>
          </cell>
        </row>
        <row r="591">
          <cell r="E591" t="str">
            <v/>
          </cell>
          <cell r="J591">
            <v>0</v>
          </cell>
          <cell r="K591">
            <v>0</v>
          </cell>
          <cell r="M591">
            <v>0</v>
          </cell>
          <cell r="O591">
            <v>0</v>
          </cell>
        </row>
        <row r="593">
          <cell r="E593" t="str">
            <v>II</v>
          </cell>
          <cell r="G593" t="str">
            <v>Tenaga</v>
          </cell>
        </row>
        <row r="594">
          <cell r="E594">
            <v>1</v>
          </cell>
          <cell r="G594" t="str">
            <v>Mandor</v>
          </cell>
          <cell r="J594" t="str">
            <v>OH</v>
          </cell>
          <cell r="K594">
            <v>1.4200000000000001E-2</v>
          </cell>
          <cell r="M594">
            <v>35000</v>
          </cell>
          <cell r="O594">
            <v>497</v>
          </cell>
        </row>
        <row r="595">
          <cell r="E595">
            <v>2</v>
          </cell>
          <cell r="G595" t="str">
            <v>Tukang Pipa</v>
          </cell>
          <cell r="J595" t="str">
            <v>OH</v>
          </cell>
          <cell r="K595">
            <v>2.8500000000000001E-2</v>
          </cell>
          <cell r="M595">
            <v>36000</v>
          </cell>
          <cell r="O595">
            <v>1026</v>
          </cell>
        </row>
        <row r="596">
          <cell r="E596">
            <v>3</v>
          </cell>
          <cell r="G596" t="str">
            <v>Tukang Las</v>
          </cell>
          <cell r="J596" t="str">
            <v>OH</v>
          </cell>
          <cell r="K596">
            <v>2.8500000000000001E-2</v>
          </cell>
          <cell r="M596">
            <v>35000</v>
          </cell>
          <cell r="O596">
            <v>997.5</v>
          </cell>
        </row>
        <row r="597">
          <cell r="E597">
            <v>4</v>
          </cell>
          <cell r="G597" t="str">
            <v>Pekerja</v>
          </cell>
          <cell r="J597" t="str">
            <v>OH</v>
          </cell>
          <cell r="K597">
            <v>0.28570000000000001</v>
          </cell>
          <cell r="M597">
            <v>20000</v>
          </cell>
          <cell r="O597">
            <v>5714</v>
          </cell>
        </row>
        <row r="598">
          <cell r="E598" t="str">
            <v/>
          </cell>
          <cell r="J598">
            <v>0</v>
          </cell>
          <cell r="K598">
            <v>0</v>
          </cell>
          <cell r="M598">
            <v>0</v>
          </cell>
          <cell r="O598">
            <v>0</v>
          </cell>
        </row>
        <row r="601">
          <cell r="E601" t="str">
            <v>III</v>
          </cell>
          <cell r="G601" t="str">
            <v>Alat</v>
          </cell>
        </row>
        <row r="602">
          <cell r="E602">
            <v>1</v>
          </cell>
          <cell r="G602" t="str">
            <v>ARC Mesin las</v>
          </cell>
          <cell r="J602" t="str">
            <v>Unit/ hari</v>
          </cell>
          <cell r="K602">
            <v>2.5000000000000001E-2</v>
          </cell>
          <cell r="M602">
            <v>189490</v>
          </cell>
          <cell r="O602">
            <v>4737.25</v>
          </cell>
        </row>
        <row r="603">
          <cell r="E603" t="str">
            <v/>
          </cell>
          <cell r="J603">
            <v>0</v>
          </cell>
          <cell r="K603">
            <v>0</v>
          </cell>
          <cell r="M603">
            <v>0</v>
          </cell>
          <cell r="O603">
            <v>0</v>
          </cell>
        </row>
        <row r="604">
          <cell r="E604" t="str">
            <v/>
          </cell>
          <cell r="J604">
            <v>0</v>
          </cell>
          <cell r="K604">
            <v>0</v>
          </cell>
          <cell r="M604">
            <v>0</v>
          </cell>
          <cell r="O604">
            <v>0</v>
          </cell>
        </row>
        <row r="605">
          <cell r="E605" t="str">
            <v/>
          </cell>
          <cell r="J605">
            <v>0</v>
          </cell>
          <cell r="K605">
            <v>0</v>
          </cell>
          <cell r="M605">
            <v>0</v>
          </cell>
          <cell r="O605">
            <v>0</v>
          </cell>
        </row>
        <row r="606">
          <cell r="E606" t="str">
            <v/>
          </cell>
          <cell r="J606">
            <v>0</v>
          </cell>
          <cell r="K606">
            <v>0</v>
          </cell>
          <cell r="M606">
            <v>0</v>
          </cell>
          <cell r="O606">
            <v>0</v>
          </cell>
        </row>
        <row r="608">
          <cell r="E608" t="str">
            <v>Sub Total</v>
          </cell>
          <cell r="O608">
            <v>775471.75</v>
          </cell>
        </row>
        <row r="609">
          <cell r="E609" t="str">
            <v>Biaya Tidak Langsung dan Laba</v>
          </cell>
          <cell r="J609">
            <v>0.1</v>
          </cell>
          <cell r="O609">
            <v>77547.17</v>
          </cell>
        </row>
        <row r="610">
          <cell r="E610" t="str">
            <v>Jumlah Harga</v>
          </cell>
          <cell r="O610">
            <v>853018.92</v>
          </cell>
        </row>
        <row r="611">
          <cell r="D611">
            <v>74005</v>
          </cell>
          <cell r="E611" t="str">
            <v>Harga Satuan Pekerjaan</v>
          </cell>
          <cell r="J611" t="str">
            <v>m</v>
          </cell>
          <cell r="K611" t="str">
            <v/>
          </cell>
          <cell r="O611">
            <v>85301.892000000007</v>
          </cell>
        </row>
        <row r="618">
          <cell r="E618" t="str">
            <v>Analisa Harga Satuan (Breakdown of Unit Rate)</v>
          </cell>
        </row>
        <row r="620">
          <cell r="E620" t="str">
            <v>Lokasi</v>
          </cell>
          <cell r="I620" t="str">
            <v>:</v>
          </cell>
          <cell r="J620" t="str">
            <v>Proyek PLB, Paket LCB-6 Lot-4</v>
          </cell>
        </row>
        <row r="621">
          <cell r="D621">
            <v>75000</v>
          </cell>
          <cell r="E621" t="str">
            <v>No. Item</v>
          </cell>
          <cell r="I621" t="str">
            <v>:</v>
          </cell>
          <cell r="J621" t="str">
            <v>5-16</v>
          </cell>
        </row>
        <row r="622">
          <cell r="D622">
            <v>75000</v>
          </cell>
          <cell r="E622" t="str">
            <v>Item Pekerjaan</v>
          </cell>
          <cell r="I622" t="str">
            <v>:</v>
          </cell>
          <cell r="J622" t="str">
            <v>Pipa baja galvanis dia 25 cm</v>
          </cell>
        </row>
        <row r="624">
          <cell r="D624">
            <v>75000</v>
          </cell>
          <cell r="E624" t="str">
            <v>Uraian Tugas</v>
          </cell>
          <cell r="I624" t="str">
            <v>:</v>
          </cell>
        </row>
        <row r="626">
          <cell r="D626">
            <v>75000</v>
          </cell>
          <cell r="E626" t="str">
            <v>Kapasitas Produksi</v>
          </cell>
          <cell r="I626" t="str">
            <v>:</v>
          </cell>
          <cell r="J626">
            <v>10</v>
          </cell>
          <cell r="K626" t="str">
            <v>m</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row>
        <row r="629">
          <cell r="L629" t="str">
            <v>(Rp.)</v>
          </cell>
          <cell r="N629" t="str">
            <v>(Rp.)</v>
          </cell>
        </row>
        <row r="630">
          <cell r="E630" t="str">
            <v>I</v>
          </cell>
          <cell r="G630" t="str">
            <v>Bahan</v>
          </cell>
        </row>
        <row r="631">
          <cell r="E631">
            <v>1</v>
          </cell>
          <cell r="G631" t="str">
            <v>Galvanized Steel Pipe dia. 25 cm</v>
          </cell>
          <cell r="J631" t="str">
            <v>m'</v>
          </cell>
          <cell r="K631">
            <v>10</v>
          </cell>
          <cell r="M631">
            <v>575000</v>
          </cell>
          <cell r="O631">
            <v>5750000</v>
          </cell>
        </row>
        <row r="632">
          <cell r="E632">
            <v>2</v>
          </cell>
          <cell r="G632" t="str">
            <v>Baut</v>
          </cell>
          <cell r="J632" t="str">
            <v>buah</v>
          </cell>
          <cell r="K632">
            <v>40</v>
          </cell>
          <cell r="M632">
            <v>10000</v>
          </cell>
          <cell r="O632">
            <v>400000</v>
          </cell>
        </row>
        <row r="633">
          <cell r="E633">
            <v>3</v>
          </cell>
          <cell r="G633" t="str">
            <v>Besi plat</v>
          </cell>
          <cell r="I633" t="str">
            <v/>
          </cell>
          <cell r="J633" t="str">
            <v>lembar</v>
          </cell>
          <cell r="K633">
            <v>2.5</v>
          </cell>
          <cell r="M633">
            <v>60400</v>
          </cell>
          <cell r="O633">
            <v>151000</v>
          </cell>
        </row>
        <row r="634">
          <cell r="E634">
            <v>4</v>
          </cell>
          <cell r="G634" t="str">
            <v>Kawat las listrik</v>
          </cell>
          <cell r="J634" t="str">
            <v>kg</v>
          </cell>
          <cell r="K634">
            <v>25</v>
          </cell>
          <cell r="M634">
            <v>7500</v>
          </cell>
          <cell r="O634">
            <v>187500</v>
          </cell>
        </row>
        <row r="635">
          <cell r="E635" t="str">
            <v/>
          </cell>
          <cell r="J635">
            <v>0</v>
          </cell>
          <cell r="K635">
            <v>0</v>
          </cell>
          <cell r="M635">
            <v>0</v>
          </cell>
          <cell r="O635">
            <v>0</v>
          </cell>
        </row>
        <row r="637">
          <cell r="E637" t="str">
            <v>II</v>
          </cell>
          <cell r="G637" t="str">
            <v>Tenaga</v>
          </cell>
        </row>
        <row r="638">
          <cell r="E638">
            <v>1</v>
          </cell>
          <cell r="G638" t="str">
            <v>Mandor</v>
          </cell>
          <cell r="J638" t="str">
            <v>OH</v>
          </cell>
          <cell r="K638">
            <v>1.4E-3</v>
          </cell>
          <cell r="M638">
            <v>35000</v>
          </cell>
          <cell r="O638">
            <v>49</v>
          </cell>
        </row>
        <row r="639">
          <cell r="E639">
            <v>2</v>
          </cell>
          <cell r="G639" t="str">
            <v>Tukang Pipa</v>
          </cell>
          <cell r="J639" t="str">
            <v>OH</v>
          </cell>
          <cell r="K639">
            <v>0.28570000000000001</v>
          </cell>
          <cell r="M639">
            <v>36000</v>
          </cell>
          <cell r="O639">
            <v>10285.200000000001</v>
          </cell>
        </row>
        <row r="640">
          <cell r="E640">
            <v>3</v>
          </cell>
          <cell r="G640" t="str">
            <v>Tukang Las</v>
          </cell>
          <cell r="J640" t="str">
            <v>OH</v>
          </cell>
          <cell r="K640">
            <v>0.28570000000000001</v>
          </cell>
          <cell r="M640">
            <v>35000</v>
          </cell>
          <cell r="O640">
            <v>9999.5</v>
          </cell>
        </row>
        <row r="641">
          <cell r="E641">
            <v>4</v>
          </cell>
          <cell r="G641" t="str">
            <v>Pekerja</v>
          </cell>
          <cell r="J641" t="str">
            <v>OH</v>
          </cell>
          <cell r="K641">
            <v>1.4285000000000001</v>
          </cell>
          <cell r="M641">
            <v>20000</v>
          </cell>
          <cell r="O641">
            <v>28570</v>
          </cell>
        </row>
        <row r="642">
          <cell r="E642" t="str">
            <v/>
          </cell>
          <cell r="J642">
            <v>0</v>
          </cell>
          <cell r="K642">
            <v>0</v>
          </cell>
          <cell r="M642">
            <v>0</v>
          </cell>
          <cell r="O642">
            <v>0</v>
          </cell>
        </row>
        <row r="645">
          <cell r="E645" t="str">
            <v>III</v>
          </cell>
          <cell r="G645" t="str">
            <v>Alat</v>
          </cell>
        </row>
        <row r="646">
          <cell r="E646">
            <v>1</v>
          </cell>
          <cell r="G646" t="str">
            <v>Excavator</v>
          </cell>
          <cell r="H646" t="str">
            <v>(angkat &amp; pasang)</v>
          </cell>
          <cell r="J646" t="str">
            <v>jam</v>
          </cell>
          <cell r="K646">
            <v>1.6666666666666666E-2</v>
          </cell>
          <cell r="M646">
            <v>146000</v>
          </cell>
          <cell r="O646">
            <v>2433.33</v>
          </cell>
        </row>
        <row r="647">
          <cell r="E647">
            <v>2</v>
          </cell>
          <cell r="G647" t="str">
            <v>ARC Mesin las</v>
          </cell>
          <cell r="J647" t="str">
            <v>Unit/ hari</v>
          </cell>
          <cell r="K647">
            <v>2.5000000000000001E-2</v>
          </cell>
          <cell r="M647">
            <v>189490</v>
          </cell>
          <cell r="O647">
            <v>4737.25</v>
          </cell>
        </row>
        <row r="648">
          <cell r="E648" t="str">
            <v/>
          </cell>
          <cell r="J648">
            <v>0</v>
          </cell>
          <cell r="K648">
            <v>0</v>
          </cell>
          <cell r="M648">
            <v>0</v>
          </cell>
          <cell r="O648">
            <v>0</v>
          </cell>
        </row>
        <row r="649">
          <cell r="E649" t="str">
            <v/>
          </cell>
          <cell r="J649">
            <v>0</v>
          </cell>
          <cell r="K649">
            <v>0</v>
          </cell>
          <cell r="M649">
            <v>0</v>
          </cell>
          <cell r="O649">
            <v>0</v>
          </cell>
        </row>
        <row r="650">
          <cell r="E650" t="str">
            <v/>
          </cell>
          <cell r="J650">
            <v>0</v>
          </cell>
          <cell r="K650">
            <v>0</v>
          </cell>
          <cell r="M650">
            <v>0</v>
          </cell>
          <cell r="O650">
            <v>0</v>
          </cell>
        </row>
        <row r="652">
          <cell r="E652" t="str">
            <v>Sub Total</v>
          </cell>
          <cell r="O652">
            <v>6544574.2800000003</v>
          </cell>
        </row>
        <row r="653">
          <cell r="E653" t="str">
            <v>Biaya Tidak Langsung dan Laba</v>
          </cell>
          <cell r="J653">
            <v>0.1</v>
          </cell>
          <cell r="O653">
            <v>654457.42000000004</v>
          </cell>
        </row>
        <row r="654">
          <cell r="E654" t="str">
            <v>Jumlah Harga</v>
          </cell>
          <cell r="O654">
            <v>7199031.7000000002</v>
          </cell>
        </row>
        <row r="655">
          <cell r="D655">
            <v>75005</v>
          </cell>
          <cell r="E655" t="str">
            <v>Harga Satuan Pekerjaan</v>
          </cell>
          <cell r="J655" t="str">
            <v>m</v>
          </cell>
          <cell r="K655" t="str">
            <v/>
          </cell>
          <cell r="O655">
            <v>719903.17</v>
          </cell>
        </row>
        <row r="662">
          <cell r="E662" t="str">
            <v>Analisa Harga Satuan (Breakdown of Unit Rate)</v>
          </cell>
        </row>
        <row r="664">
          <cell r="E664" t="str">
            <v>Lokasi</v>
          </cell>
          <cell r="I664" t="str">
            <v>:</v>
          </cell>
          <cell r="J664" t="str">
            <v>Proyek PLB, Paket LCB-6 Lot-4</v>
          </cell>
        </row>
        <row r="665">
          <cell r="D665">
            <v>76000</v>
          </cell>
          <cell r="E665" t="str">
            <v>No. Item</v>
          </cell>
          <cell r="I665" t="str">
            <v>:</v>
          </cell>
          <cell r="J665" t="str">
            <v>5-17</v>
          </cell>
        </row>
        <row r="666">
          <cell r="D666">
            <v>76000</v>
          </cell>
          <cell r="E666" t="str">
            <v>Item Pekerjaan</v>
          </cell>
          <cell r="I666" t="str">
            <v>:</v>
          </cell>
          <cell r="J666" t="str">
            <v>Pipa beton dia 30 cm</v>
          </cell>
        </row>
        <row r="668">
          <cell r="D668">
            <v>76000</v>
          </cell>
          <cell r="E668" t="str">
            <v>Uraian Tugas</v>
          </cell>
          <cell r="I668" t="str">
            <v>:</v>
          </cell>
        </row>
        <row r="670">
          <cell r="D670">
            <v>76000</v>
          </cell>
          <cell r="E670" t="str">
            <v>Kapasitas Produksi</v>
          </cell>
          <cell r="I670" t="str">
            <v>:</v>
          </cell>
          <cell r="J670">
            <v>10</v>
          </cell>
          <cell r="K670" t="str">
            <v>m</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row>
        <row r="673">
          <cell r="L673" t="str">
            <v>(Rp.)</v>
          </cell>
          <cell r="N673" t="str">
            <v>(Rp.)</v>
          </cell>
        </row>
        <row r="674">
          <cell r="E674" t="str">
            <v>I</v>
          </cell>
          <cell r="G674" t="str">
            <v>Bahan</v>
          </cell>
        </row>
        <row r="675">
          <cell r="E675">
            <v>1</v>
          </cell>
          <cell r="G675" t="str">
            <v>Pipa beton dia. 30 cm</v>
          </cell>
          <cell r="J675" t="str">
            <v>m'</v>
          </cell>
          <cell r="K675">
            <v>10</v>
          </cell>
          <cell r="M675">
            <v>47500</v>
          </cell>
          <cell r="O675">
            <v>475000</v>
          </cell>
        </row>
        <row r="676">
          <cell r="E676" t="str">
            <v/>
          </cell>
          <cell r="J676">
            <v>0</v>
          </cell>
          <cell r="K676">
            <v>0</v>
          </cell>
          <cell r="M676">
            <v>0</v>
          </cell>
          <cell r="O676">
            <v>0</v>
          </cell>
        </row>
        <row r="677">
          <cell r="E677" t="str">
            <v/>
          </cell>
          <cell r="I677" t="str">
            <v/>
          </cell>
          <cell r="J677">
            <v>0</v>
          </cell>
          <cell r="K677">
            <v>0</v>
          </cell>
          <cell r="M677">
            <v>0</v>
          </cell>
          <cell r="O677">
            <v>0</v>
          </cell>
        </row>
        <row r="678">
          <cell r="E678" t="str">
            <v/>
          </cell>
          <cell r="J678">
            <v>0</v>
          </cell>
          <cell r="K678">
            <v>0</v>
          </cell>
          <cell r="M678">
            <v>0</v>
          </cell>
          <cell r="O678">
            <v>0</v>
          </cell>
        </row>
        <row r="679">
          <cell r="E679" t="str">
            <v/>
          </cell>
          <cell r="J679">
            <v>0</v>
          </cell>
          <cell r="K679">
            <v>0</v>
          </cell>
          <cell r="M679">
            <v>0</v>
          </cell>
          <cell r="O679">
            <v>0</v>
          </cell>
        </row>
        <row r="681">
          <cell r="E681" t="str">
            <v>II</v>
          </cell>
          <cell r="G681" t="str">
            <v>Tenaga</v>
          </cell>
        </row>
        <row r="682">
          <cell r="E682">
            <v>1</v>
          </cell>
          <cell r="G682" t="str">
            <v>Mandor</v>
          </cell>
          <cell r="J682" t="str">
            <v>OH</v>
          </cell>
          <cell r="K682">
            <v>5.7099999999999998E-2</v>
          </cell>
          <cell r="M682">
            <v>35000</v>
          </cell>
          <cell r="O682">
            <v>1998.5</v>
          </cell>
        </row>
        <row r="683">
          <cell r="E683">
            <v>2</v>
          </cell>
          <cell r="G683" t="str">
            <v>Kepala Tukang Pipa</v>
          </cell>
          <cell r="J683" t="str">
            <v>OH</v>
          </cell>
          <cell r="K683">
            <v>1.9E-2</v>
          </cell>
          <cell r="M683">
            <v>39000</v>
          </cell>
          <cell r="O683">
            <v>741</v>
          </cell>
        </row>
        <row r="684">
          <cell r="E684">
            <v>3</v>
          </cell>
          <cell r="G684" t="str">
            <v>Tukang Pipa</v>
          </cell>
          <cell r="J684" t="str">
            <v>OH</v>
          </cell>
          <cell r="K684">
            <v>1.9047000000000001</v>
          </cell>
          <cell r="M684">
            <v>36000</v>
          </cell>
          <cell r="O684">
            <v>68569.2</v>
          </cell>
        </row>
        <row r="685">
          <cell r="E685">
            <v>4</v>
          </cell>
          <cell r="G685" t="str">
            <v>Pekerja</v>
          </cell>
          <cell r="J685" t="str">
            <v>OH</v>
          </cell>
          <cell r="K685">
            <v>11.4285</v>
          </cell>
          <cell r="M685">
            <v>20000</v>
          </cell>
          <cell r="O685">
            <v>228570</v>
          </cell>
        </row>
        <row r="686">
          <cell r="E686" t="str">
            <v/>
          </cell>
          <cell r="J686">
            <v>0</v>
          </cell>
          <cell r="K686">
            <v>0</v>
          </cell>
          <cell r="M686">
            <v>0</v>
          </cell>
          <cell r="O686">
            <v>0</v>
          </cell>
        </row>
        <row r="689">
          <cell r="E689" t="str">
            <v>III</v>
          </cell>
          <cell r="G689" t="str">
            <v>Alat</v>
          </cell>
        </row>
        <row r="690">
          <cell r="E690" t="str">
            <v/>
          </cell>
          <cell r="J690">
            <v>0</v>
          </cell>
          <cell r="M690">
            <v>0</v>
          </cell>
          <cell r="O690">
            <v>0</v>
          </cell>
        </row>
        <row r="691">
          <cell r="E691" t="str">
            <v/>
          </cell>
          <cell r="J691">
            <v>0</v>
          </cell>
          <cell r="K691">
            <v>0</v>
          </cell>
          <cell r="M691">
            <v>0</v>
          </cell>
          <cell r="O691">
            <v>0</v>
          </cell>
        </row>
        <row r="692">
          <cell r="E692" t="str">
            <v/>
          </cell>
          <cell r="J692">
            <v>0</v>
          </cell>
          <cell r="K692">
            <v>0</v>
          </cell>
          <cell r="M692">
            <v>0</v>
          </cell>
          <cell r="O692">
            <v>0</v>
          </cell>
        </row>
        <row r="693">
          <cell r="E693" t="str">
            <v/>
          </cell>
          <cell r="J693">
            <v>0</v>
          </cell>
          <cell r="K693">
            <v>0</v>
          </cell>
          <cell r="M693">
            <v>0</v>
          </cell>
          <cell r="O693">
            <v>0</v>
          </cell>
        </row>
        <row r="694">
          <cell r="E694" t="str">
            <v/>
          </cell>
          <cell r="J694">
            <v>0</v>
          </cell>
          <cell r="K694">
            <v>0</v>
          </cell>
          <cell r="M694">
            <v>0</v>
          </cell>
          <cell r="O694">
            <v>0</v>
          </cell>
        </row>
        <row r="696">
          <cell r="E696" t="str">
            <v>Sub Total</v>
          </cell>
          <cell r="O696">
            <v>774878.7</v>
          </cell>
        </row>
        <row r="697">
          <cell r="E697" t="str">
            <v>Biaya Tidak Langsung dan Laba</v>
          </cell>
          <cell r="J697">
            <v>0.1</v>
          </cell>
          <cell r="O697">
            <v>77487.87</v>
          </cell>
        </row>
        <row r="698">
          <cell r="E698" t="str">
            <v>Jumlah Harga</v>
          </cell>
          <cell r="O698">
            <v>852366.57</v>
          </cell>
        </row>
        <row r="699">
          <cell r="D699">
            <v>76005</v>
          </cell>
          <cell r="E699" t="str">
            <v>Harga Satuan Pekerjaan</v>
          </cell>
          <cell r="J699" t="str">
            <v>m</v>
          </cell>
          <cell r="K699" t="str">
            <v/>
          </cell>
          <cell r="O699">
            <v>85236.656999999992</v>
          </cell>
        </row>
        <row r="706">
          <cell r="E706" t="str">
            <v>Analisa Harga Satuan (Breakdown of Unit Rate)</v>
          </cell>
        </row>
        <row r="708">
          <cell r="E708" t="str">
            <v>Lokasi</v>
          </cell>
          <cell r="I708" t="str">
            <v>:</v>
          </cell>
          <cell r="J708" t="str">
            <v>Proyek PLB, Paket LCB-6 Lot-4</v>
          </cell>
        </row>
        <row r="709">
          <cell r="D709">
            <v>77000</v>
          </cell>
          <cell r="E709" t="str">
            <v>No. Item</v>
          </cell>
          <cell r="I709" t="str">
            <v>:</v>
          </cell>
          <cell r="J709" t="str">
            <v>5-18</v>
          </cell>
        </row>
        <row r="710">
          <cell r="D710">
            <v>77000</v>
          </cell>
          <cell r="E710" t="str">
            <v>Item Pekerjaan</v>
          </cell>
          <cell r="I710" t="str">
            <v>:</v>
          </cell>
          <cell r="J710" t="str">
            <v>Pipa beton dia 40 cm</v>
          </cell>
        </row>
        <row r="712">
          <cell r="D712">
            <v>77000</v>
          </cell>
          <cell r="E712" t="str">
            <v>Uraian Tugas</v>
          </cell>
          <cell r="I712" t="str">
            <v>:</v>
          </cell>
        </row>
        <row r="714">
          <cell r="D714">
            <v>77000</v>
          </cell>
          <cell r="E714" t="str">
            <v>Kapasitas Produksi</v>
          </cell>
          <cell r="I714" t="str">
            <v>:</v>
          </cell>
          <cell r="J714">
            <v>10</v>
          </cell>
          <cell r="K714" t="str">
            <v>m</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row>
        <row r="717">
          <cell r="L717" t="str">
            <v>(Rp.)</v>
          </cell>
          <cell r="N717" t="str">
            <v>(Rp.)</v>
          </cell>
        </row>
        <row r="718">
          <cell r="E718" t="str">
            <v>I</v>
          </cell>
          <cell r="G718" t="str">
            <v>Bahan</v>
          </cell>
        </row>
        <row r="719">
          <cell r="E719">
            <v>1</v>
          </cell>
          <cell r="G719" t="str">
            <v>Pipa beton dia. 40 cm</v>
          </cell>
          <cell r="J719" t="str">
            <v>m'</v>
          </cell>
          <cell r="K719">
            <v>10</v>
          </cell>
          <cell r="M719">
            <v>68500</v>
          </cell>
          <cell r="O719">
            <v>685000</v>
          </cell>
        </row>
        <row r="720">
          <cell r="E720" t="str">
            <v/>
          </cell>
          <cell r="J720">
            <v>0</v>
          </cell>
          <cell r="K720">
            <v>0</v>
          </cell>
          <cell r="M720">
            <v>0</v>
          </cell>
          <cell r="O720">
            <v>0</v>
          </cell>
        </row>
        <row r="721">
          <cell r="E721" t="str">
            <v/>
          </cell>
          <cell r="I721" t="str">
            <v/>
          </cell>
          <cell r="J721">
            <v>0</v>
          </cell>
          <cell r="K721">
            <v>0</v>
          </cell>
          <cell r="M721">
            <v>0</v>
          </cell>
          <cell r="O721">
            <v>0</v>
          </cell>
        </row>
        <row r="722">
          <cell r="E722" t="str">
            <v/>
          </cell>
          <cell r="J722">
            <v>0</v>
          </cell>
          <cell r="K722">
            <v>0</v>
          </cell>
          <cell r="M722">
            <v>0</v>
          </cell>
          <cell r="O722">
            <v>0</v>
          </cell>
        </row>
        <row r="723">
          <cell r="E723" t="str">
            <v/>
          </cell>
          <cell r="J723">
            <v>0</v>
          </cell>
          <cell r="K723">
            <v>0</v>
          </cell>
          <cell r="M723">
            <v>0</v>
          </cell>
          <cell r="O723">
            <v>0</v>
          </cell>
        </row>
        <row r="725">
          <cell r="E725" t="str">
            <v>II</v>
          </cell>
          <cell r="G725" t="str">
            <v>Tenaga</v>
          </cell>
        </row>
        <row r="726">
          <cell r="E726">
            <v>1</v>
          </cell>
          <cell r="G726" t="str">
            <v>Mandor</v>
          </cell>
          <cell r="J726" t="str">
            <v>OH</v>
          </cell>
          <cell r="K726">
            <v>0.57140000000000002</v>
          </cell>
          <cell r="M726">
            <v>35000</v>
          </cell>
          <cell r="O726">
            <v>19999</v>
          </cell>
        </row>
        <row r="727">
          <cell r="E727">
            <v>2</v>
          </cell>
          <cell r="G727" t="str">
            <v>Kepala Tukang Pipa</v>
          </cell>
          <cell r="J727" t="str">
            <v>OH</v>
          </cell>
          <cell r="K727">
            <v>1.1428</v>
          </cell>
          <cell r="M727">
            <v>39000</v>
          </cell>
          <cell r="O727">
            <v>44569.2</v>
          </cell>
        </row>
        <row r="728">
          <cell r="E728">
            <v>3</v>
          </cell>
          <cell r="G728" t="str">
            <v>Tukang Pipa</v>
          </cell>
          <cell r="J728" t="str">
            <v>OH</v>
          </cell>
          <cell r="K728">
            <v>2.2856999999999998</v>
          </cell>
          <cell r="M728">
            <v>36000</v>
          </cell>
          <cell r="O728">
            <v>82285.2</v>
          </cell>
        </row>
        <row r="729">
          <cell r="E729">
            <v>4</v>
          </cell>
          <cell r="G729" t="str">
            <v>Pekerja</v>
          </cell>
          <cell r="J729" t="str">
            <v>OH</v>
          </cell>
          <cell r="K729">
            <v>4.5713999999999997</v>
          </cell>
          <cell r="M729">
            <v>20000</v>
          </cell>
          <cell r="O729">
            <v>91428</v>
          </cell>
        </row>
        <row r="730">
          <cell r="E730" t="str">
            <v/>
          </cell>
          <cell r="J730">
            <v>0</v>
          </cell>
          <cell r="K730">
            <v>0</v>
          </cell>
          <cell r="M730">
            <v>0</v>
          </cell>
          <cell r="O730">
            <v>0</v>
          </cell>
        </row>
        <row r="733">
          <cell r="E733" t="str">
            <v>III</v>
          </cell>
          <cell r="G733" t="str">
            <v>Alat</v>
          </cell>
        </row>
        <row r="734">
          <cell r="E734" t="str">
            <v/>
          </cell>
          <cell r="J734">
            <v>0</v>
          </cell>
          <cell r="M734">
            <v>0</v>
          </cell>
          <cell r="O734">
            <v>0</v>
          </cell>
        </row>
        <row r="735">
          <cell r="E735" t="str">
            <v/>
          </cell>
          <cell r="J735">
            <v>0</v>
          </cell>
          <cell r="K735">
            <v>0</v>
          </cell>
          <cell r="M735">
            <v>0</v>
          </cell>
          <cell r="O735">
            <v>0</v>
          </cell>
        </row>
        <row r="736">
          <cell r="E736" t="str">
            <v/>
          </cell>
          <cell r="J736">
            <v>0</v>
          </cell>
          <cell r="K736">
            <v>0</v>
          </cell>
          <cell r="M736">
            <v>0</v>
          </cell>
          <cell r="O736">
            <v>0</v>
          </cell>
        </row>
        <row r="737">
          <cell r="E737" t="str">
            <v/>
          </cell>
          <cell r="J737">
            <v>0</v>
          </cell>
          <cell r="K737">
            <v>0</v>
          </cell>
          <cell r="M737">
            <v>0</v>
          </cell>
          <cell r="O737">
            <v>0</v>
          </cell>
        </row>
        <row r="738">
          <cell r="E738" t="str">
            <v/>
          </cell>
          <cell r="J738">
            <v>0</v>
          </cell>
          <cell r="K738">
            <v>0</v>
          </cell>
          <cell r="M738">
            <v>0</v>
          </cell>
          <cell r="O738">
            <v>0</v>
          </cell>
        </row>
        <row r="740">
          <cell r="E740" t="str">
            <v>Sub Total</v>
          </cell>
          <cell r="O740">
            <v>923281.39999999991</v>
          </cell>
        </row>
        <row r="741">
          <cell r="E741" t="str">
            <v>Biaya Tidak Langsung dan Laba</v>
          </cell>
          <cell r="J741">
            <v>0.1</v>
          </cell>
          <cell r="O741">
            <v>92328.14</v>
          </cell>
        </row>
        <row r="742">
          <cell r="E742" t="str">
            <v>Jumlah Harga</v>
          </cell>
          <cell r="O742">
            <v>1015609.5399999999</v>
          </cell>
        </row>
        <row r="743">
          <cell r="D743">
            <v>77005</v>
          </cell>
          <cell r="E743" t="str">
            <v>Harga Satuan Pekerjaan</v>
          </cell>
          <cell r="J743" t="str">
            <v>m</v>
          </cell>
          <cell r="K743" t="str">
            <v/>
          </cell>
          <cell r="O743">
            <v>101560.954</v>
          </cell>
        </row>
        <row r="750">
          <cell r="E750" t="str">
            <v>Analisa Harga Satuan (Breakdown of Unit Rate)</v>
          </cell>
        </row>
        <row r="752">
          <cell r="E752" t="str">
            <v>Lokasi</v>
          </cell>
          <cell r="I752" t="str">
            <v>:</v>
          </cell>
          <cell r="J752" t="str">
            <v>Proyek PLB, Paket LCB-6 Lot-4</v>
          </cell>
        </row>
        <row r="753">
          <cell r="D753">
            <v>78000</v>
          </cell>
          <cell r="E753" t="str">
            <v>No. Item</v>
          </cell>
          <cell r="I753" t="str">
            <v>:</v>
          </cell>
          <cell r="J753" t="str">
            <v>5-19</v>
          </cell>
        </row>
        <row r="754">
          <cell r="D754">
            <v>78000</v>
          </cell>
          <cell r="E754" t="str">
            <v>Item Pekerjaan</v>
          </cell>
          <cell r="I754" t="str">
            <v>:</v>
          </cell>
          <cell r="J754" t="str">
            <v>Pipa beton dia 60 cm</v>
          </cell>
        </row>
        <row r="756">
          <cell r="D756">
            <v>78000</v>
          </cell>
          <cell r="E756" t="str">
            <v>Uraian Tugas</v>
          </cell>
          <cell r="I756" t="str">
            <v>:</v>
          </cell>
        </row>
        <row r="758">
          <cell r="D758">
            <v>78000</v>
          </cell>
          <cell r="E758" t="str">
            <v>Kapasitas Produksi</v>
          </cell>
          <cell r="I758" t="str">
            <v>:</v>
          </cell>
          <cell r="J758">
            <v>10</v>
          </cell>
          <cell r="K758" t="str">
            <v>m</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row>
        <row r="761">
          <cell r="L761" t="str">
            <v>(Rp.)</v>
          </cell>
          <cell r="N761" t="str">
            <v>(Rp.)</v>
          </cell>
        </row>
        <row r="762">
          <cell r="E762" t="str">
            <v>I</v>
          </cell>
          <cell r="G762" t="str">
            <v>Bahan</v>
          </cell>
        </row>
        <row r="763">
          <cell r="E763">
            <v>1</v>
          </cell>
          <cell r="G763" t="str">
            <v>Pipa beton dia. 60 cm</v>
          </cell>
          <cell r="J763" t="str">
            <v>m'</v>
          </cell>
          <cell r="K763">
            <v>10</v>
          </cell>
          <cell r="M763">
            <v>145000</v>
          </cell>
          <cell r="O763">
            <v>1450000</v>
          </cell>
        </row>
        <row r="764">
          <cell r="E764" t="str">
            <v/>
          </cell>
          <cell r="J764">
            <v>0</v>
          </cell>
          <cell r="K764">
            <v>0</v>
          </cell>
          <cell r="M764">
            <v>0</v>
          </cell>
          <cell r="O764">
            <v>0</v>
          </cell>
        </row>
        <row r="765">
          <cell r="E765" t="str">
            <v/>
          </cell>
          <cell r="I765" t="str">
            <v/>
          </cell>
          <cell r="J765">
            <v>0</v>
          </cell>
          <cell r="K765">
            <v>0</v>
          </cell>
          <cell r="M765">
            <v>0</v>
          </cell>
          <cell r="O765">
            <v>0</v>
          </cell>
        </row>
        <row r="766">
          <cell r="E766" t="str">
            <v/>
          </cell>
          <cell r="J766">
            <v>0</v>
          </cell>
          <cell r="K766">
            <v>0</v>
          </cell>
          <cell r="M766">
            <v>0</v>
          </cell>
          <cell r="O766">
            <v>0</v>
          </cell>
        </row>
        <row r="767">
          <cell r="E767" t="str">
            <v/>
          </cell>
          <cell r="J767">
            <v>0</v>
          </cell>
          <cell r="K767">
            <v>0</v>
          </cell>
          <cell r="M767">
            <v>0</v>
          </cell>
          <cell r="O767">
            <v>0</v>
          </cell>
        </row>
        <row r="769">
          <cell r="E769" t="str">
            <v>II</v>
          </cell>
          <cell r="G769" t="str">
            <v>Tenaga</v>
          </cell>
        </row>
        <row r="770">
          <cell r="E770">
            <v>1</v>
          </cell>
          <cell r="G770" t="str">
            <v>Mandor</v>
          </cell>
          <cell r="J770" t="str">
            <v>OH</v>
          </cell>
          <cell r="K770">
            <v>0.57140000000000002</v>
          </cell>
          <cell r="M770">
            <v>35000</v>
          </cell>
          <cell r="O770">
            <v>19999</v>
          </cell>
        </row>
        <row r="771">
          <cell r="E771">
            <v>2</v>
          </cell>
          <cell r="G771" t="str">
            <v>Kepala Tukang Pipa</v>
          </cell>
          <cell r="J771" t="str">
            <v>OH</v>
          </cell>
          <cell r="K771">
            <v>1.1428</v>
          </cell>
          <cell r="M771">
            <v>39000</v>
          </cell>
          <cell r="O771">
            <v>44569.2</v>
          </cell>
        </row>
        <row r="772">
          <cell r="E772">
            <v>3</v>
          </cell>
          <cell r="G772" t="str">
            <v>Tukang Pipa</v>
          </cell>
          <cell r="J772" t="str">
            <v>OH</v>
          </cell>
          <cell r="K772">
            <v>2.2856999999999998</v>
          </cell>
          <cell r="M772">
            <v>36000</v>
          </cell>
          <cell r="O772">
            <v>82285.2</v>
          </cell>
        </row>
        <row r="773">
          <cell r="E773">
            <v>4</v>
          </cell>
          <cell r="G773" t="str">
            <v>Pekerja</v>
          </cell>
          <cell r="J773" t="str">
            <v>OH</v>
          </cell>
          <cell r="K773">
            <v>4.5713999999999997</v>
          </cell>
          <cell r="M773">
            <v>20000</v>
          </cell>
          <cell r="O773">
            <v>91428</v>
          </cell>
        </row>
        <row r="774">
          <cell r="E774" t="str">
            <v/>
          </cell>
          <cell r="J774">
            <v>0</v>
          </cell>
          <cell r="K774">
            <v>0</v>
          </cell>
          <cell r="M774">
            <v>0</v>
          </cell>
          <cell r="O774">
            <v>0</v>
          </cell>
        </row>
        <row r="777">
          <cell r="E777" t="str">
            <v>III</v>
          </cell>
          <cell r="G777" t="str">
            <v>Alat</v>
          </cell>
        </row>
        <row r="778">
          <cell r="E778" t="str">
            <v/>
          </cell>
          <cell r="J778">
            <v>0</v>
          </cell>
          <cell r="M778">
            <v>0</v>
          </cell>
          <cell r="O778">
            <v>0</v>
          </cell>
        </row>
        <row r="779">
          <cell r="E779" t="str">
            <v/>
          </cell>
          <cell r="J779">
            <v>0</v>
          </cell>
          <cell r="K779">
            <v>0</v>
          </cell>
          <cell r="M779">
            <v>0</v>
          </cell>
          <cell r="O779">
            <v>0</v>
          </cell>
        </row>
        <row r="780">
          <cell r="E780" t="str">
            <v/>
          </cell>
          <cell r="J780">
            <v>0</v>
          </cell>
          <cell r="K780">
            <v>0</v>
          </cell>
          <cell r="M780">
            <v>0</v>
          </cell>
          <cell r="O780">
            <v>0</v>
          </cell>
        </row>
        <row r="781">
          <cell r="E781" t="str">
            <v/>
          </cell>
          <cell r="J781">
            <v>0</v>
          </cell>
          <cell r="K781">
            <v>0</v>
          </cell>
          <cell r="M781">
            <v>0</v>
          </cell>
          <cell r="O781">
            <v>0</v>
          </cell>
        </row>
        <row r="782">
          <cell r="E782" t="str">
            <v/>
          </cell>
          <cell r="J782">
            <v>0</v>
          </cell>
          <cell r="K782">
            <v>0</v>
          </cell>
          <cell r="M782">
            <v>0</v>
          </cell>
          <cell r="O782">
            <v>0</v>
          </cell>
        </row>
        <row r="784">
          <cell r="E784" t="str">
            <v>Sub Total</v>
          </cell>
          <cell r="O784">
            <v>1688281.4</v>
          </cell>
        </row>
        <row r="785">
          <cell r="E785" t="str">
            <v>Biaya Tidak Langsung dan Laba</v>
          </cell>
          <cell r="J785">
            <v>0.1</v>
          </cell>
          <cell r="O785">
            <v>168828.14</v>
          </cell>
        </row>
        <row r="786">
          <cell r="E786" t="str">
            <v>Jumlah Harga</v>
          </cell>
          <cell r="O786">
            <v>1857109.54</v>
          </cell>
        </row>
        <row r="787">
          <cell r="D787">
            <v>78005</v>
          </cell>
          <cell r="E787" t="str">
            <v>Harga Satuan Pekerjaan</v>
          </cell>
          <cell r="J787" t="str">
            <v>m</v>
          </cell>
          <cell r="K787" t="str">
            <v/>
          </cell>
          <cell r="O787">
            <v>185710.954</v>
          </cell>
        </row>
        <row r="794">
          <cell r="E794" t="str">
            <v>Analisa Harga Satuan (Breakdown of Unit Rate)</v>
          </cell>
        </row>
        <row r="796">
          <cell r="E796" t="str">
            <v>Lokasi</v>
          </cell>
          <cell r="I796" t="str">
            <v>:</v>
          </cell>
          <cell r="J796" t="str">
            <v>Proyek PLB, Paket LCB-6 Lot-4</v>
          </cell>
        </row>
        <row r="797">
          <cell r="D797">
            <v>79000</v>
          </cell>
          <cell r="E797" t="str">
            <v>No. Item</v>
          </cell>
          <cell r="I797" t="str">
            <v>:</v>
          </cell>
          <cell r="J797" t="str">
            <v>5-20</v>
          </cell>
        </row>
        <row r="798">
          <cell r="D798">
            <v>79000</v>
          </cell>
          <cell r="E798" t="str">
            <v>Item Pekerjaan</v>
          </cell>
          <cell r="I798" t="str">
            <v>:</v>
          </cell>
          <cell r="J798" t="str">
            <v>Pipa beton dia 80 cm</v>
          </cell>
        </row>
        <row r="800">
          <cell r="D800">
            <v>79000</v>
          </cell>
          <cell r="E800" t="str">
            <v>Uraian Tugas</v>
          </cell>
          <cell r="I800" t="str">
            <v>:</v>
          </cell>
        </row>
        <row r="802">
          <cell r="D802">
            <v>79000</v>
          </cell>
          <cell r="E802" t="str">
            <v>Kapasitas Produksi</v>
          </cell>
          <cell r="I802" t="str">
            <v>:</v>
          </cell>
          <cell r="J802">
            <v>10</v>
          </cell>
          <cell r="K802" t="str">
            <v>m</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row>
        <row r="805">
          <cell r="L805" t="str">
            <v>(Rp.)</v>
          </cell>
          <cell r="N805" t="str">
            <v>(Rp.)</v>
          </cell>
        </row>
        <row r="806">
          <cell r="E806" t="str">
            <v>I</v>
          </cell>
          <cell r="G806" t="str">
            <v>Bahan</v>
          </cell>
        </row>
        <row r="807">
          <cell r="E807">
            <v>1</v>
          </cell>
          <cell r="G807" t="str">
            <v>Pipa beton dia. 80 cm</v>
          </cell>
          <cell r="J807" t="str">
            <v>m'</v>
          </cell>
          <cell r="K807">
            <v>10</v>
          </cell>
          <cell r="M807">
            <v>155000</v>
          </cell>
          <cell r="O807">
            <v>1550000</v>
          </cell>
        </row>
        <row r="808">
          <cell r="E808" t="str">
            <v/>
          </cell>
          <cell r="J808">
            <v>0</v>
          </cell>
          <cell r="K808">
            <v>0</v>
          </cell>
          <cell r="M808">
            <v>0</v>
          </cell>
          <cell r="O808">
            <v>0</v>
          </cell>
        </row>
        <row r="809">
          <cell r="E809" t="str">
            <v/>
          </cell>
          <cell r="I809" t="str">
            <v/>
          </cell>
          <cell r="J809">
            <v>0</v>
          </cell>
          <cell r="K809">
            <v>0</v>
          </cell>
          <cell r="M809">
            <v>0</v>
          </cell>
          <cell r="O809">
            <v>0</v>
          </cell>
        </row>
        <row r="810">
          <cell r="E810" t="str">
            <v/>
          </cell>
          <cell r="J810">
            <v>0</v>
          </cell>
          <cell r="K810">
            <v>0</v>
          </cell>
          <cell r="M810">
            <v>0</v>
          </cell>
          <cell r="O810">
            <v>0</v>
          </cell>
        </row>
        <row r="811">
          <cell r="E811" t="str">
            <v/>
          </cell>
          <cell r="J811">
            <v>0</v>
          </cell>
          <cell r="K811">
            <v>0</v>
          </cell>
          <cell r="M811">
            <v>0</v>
          </cell>
          <cell r="O811">
            <v>0</v>
          </cell>
        </row>
        <row r="813">
          <cell r="E813" t="str">
            <v>II</v>
          </cell>
          <cell r="G813" t="str">
            <v>Tenaga</v>
          </cell>
        </row>
        <row r="814">
          <cell r="E814">
            <v>1</v>
          </cell>
          <cell r="G814" t="str">
            <v>Mandor</v>
          </cell>
          <cell r="J814" t="str">
            <v>OH</v>
          </cell>
          <cell r="K814">
            <v>0.57140000000000002</v>
          </cell>
          <cell r="M814">
            <v>35000</v>
          </cell>
          <cell r="O814">
            <v>19999</v>
          </cell>
        </row>
        <row r="815">
          <cell r="E815">
            <v>2</v>
          </cell>
          <cell r="G815" t="str">
            <v>Kepala Tukang Pipa</v>
          </cell>
          <cell r="J815" t="str">
            <v>OH</v>
          </cell>
          <cell r="K815">
            <v>1.1428</v>
          </cell>
          <cell r="M815">
            <v>39000</v>
          </cell>
          <cell r="O815">
            <v>44569.2</v>
          </cell>
        </row>
        <row r="816">
          <cell r="E816">
            <v>3</v>
          </cell>
          <cell r="G816" t="str">
            <v>Tukang Pipa</v>
          </cell>
          <cell r="J816" t="str">
            <v>OH</v>
          </cell>
          <cell r="K816">
            <v>2.2856999999999998</v>
          </cell>
          <cell r="M816">
            <v>36000</v>
          </cell>
          <cell r="O816">
            <v>82285.2</v>
          </cell>
        </row>
        <row r="817">
          <cell r="E817">
            <v>4</v>
          </cell>
          <cell r="G817" t="str">
            <v>Pekerja</v>
          </cell>
          <cell r="J817" t="str">
            <v>OH</v>
          </cell>
          <cell r="K817">
            <v>4.5713999999999997</v>
          </cell>
          <cell r="M817">
            <v>20000</v>
          </cell>
          <cell r="O817">
            <v>91428</v>
          </cell>
        </row>
        <row r="818">
          <cell r="E818" t="str">
            <v/>
          </cell>
          <cell r="J818">
            <v>0</v>
          </cell>
          <cell r="K818">
            <v>0</v>
          </cell>
          <cell r="M818">
            <v>0</v>
          </cell>
          <cell r="O818">
            <v>0</v>
          </cell>
        </row>
        <row r="821">
          <cell r="E821" t="str">
            <v>III</v>
          </cell>
          <cell r="G821" t="str">
            <v>Alat</v>
          </cell>
        </row>
        <row r="822">
          <cell r="E822">
            <v>1</v>
          </cell>
          <cell r="G822" t="str">
            <v>Excavator, 0.7 m3</v>
          </cell>
          <cell r="H822" t="str">
            <v>(Angkat Pasang)</v>
          </cell>
          <cell r="J822" t="str">
            <v>jam</v>
          </cell>
          <cell r="K822">
            <v>0.25</v>
          </cell>
          <cell r="M822">
            <v>239115</v>
          </cell>
          <cell r="O822">
            <v>59778.75</v>
          </cell>
        </row>
        <row r="823">
          <cell r="E823" t="str">
            <v/>
          </cell>
          <cell r="J823">
            <v>0</v>
          </cell>
          <cell r="K823">
            <v>0</v>
          </cell>
          <cell r="M823">
            <v>0</v>
          </cell>
          <cell r="O823">
            <v>0</v>
          </cell>
        </row>
        <row r="824">
          <cell r="E824" t="str">
            <v/>
          </cell>
          <cell r="J824">
            <v>0</v>
          </cell>
          <cell r="K824">
            <v>0</v>
          </cell>
          <cell r="M824">
            <v>0</v>
          </cell>
          <cell r="O824">
            <v>0</v>
          </cell>
        </row>
        <row r="825">
          <cell r="E825" t="str">
            <v/>
          </cell>
          <cell r="J825">
            <v>0</v>
          </cell>
          <cell r="K825">
            <v>0</v>
          </cell>
          <cell r="M825">
            <v>0</v>
          </cell>
          <cell r="O825">
            <v>0</v>
          </cell>
        </row>
        <row r="826">
          <cell r="E826" t="str">
            <v/>
          </cell>
          <cell r="J826">
            <v>0</v>
          </cell>
          <cell r="K826">
            <v>0</v>
          </cell>
          <cell r="M826">
            <v>0</v>
          </cell>
          <cell r="O826">
            <v>0</v>
          </cell>
        </row>
        <row r="828">
          <cell r="E828" t="str">
            <v>Sub Total</v>
          </cell>
          <cell r="O828">
            <v>1848060.15</v>
          </cell>
        </row>
        <row r="829">
          <cell r="E829" t="str">
            <v>Biaya Tidak Langsung dan Laba</v>
          </cell>
          <cell r="J829">
            <v>0.1</v>
          </cell>
          <cell r="O829">
            <v>184806.01</v>
          </cell>
        </row>
        <row r="830">
          <cell r="E830" t="str">
            <v>Jumlah Harga</v>
          </cell>
          <cell r="O830">
            <v>2032866.16</v>
          </cell>
        </row>
        <row r="831">
          <cell r="D831">
            <v>79005</v>
          </cell>
          <cell r="E831" t="str">
            <v>Harga Satuan Pekerjaan</v>
          </cell>
          <cell r="J831" t="str">
            <v>m</v>
          </cell>
          <cell r="K831" t="str">
            <v/>
          </cell>
          <cell r="O831">
            <v>203286.61599999998</v>
          </cell>
        </row>
        <row r="838">
          <cell r="E838" t="str">
            <v>Analisa Harga Satuan (Breakdown of Unit Rate)</v>
          </cell>
        </row>
        <row r="840">
          <cell r="E840" t="str">
            <v>Lokasi</v>
          </cell>
          <cell r="I840" t="str">
            <v>:</v>
          </cell>
          <cell r="J840" t="str">
            <v>Proyek PLB, Paket LCB-6 Lot-4</v>
          </cell>
        </row>
        <row r="841">
          <cell r="D841">
            <v>80000</v>
          </cell>
          <cell r="E841" t="str">
            <v>No. Item</v>
          </cell>
          <cell r="I841" t="str">
            <v>:</v>
          </cell>
          <cell r="J841" t="str">
            <v>5-21</v>
          </cell>
        </row>
        <row r="842">
          <cell r="D842">
            <v>80000</v>
          </cell>
          <cell r="E842" t="str">
            <v>Item Pekerjaan</v>
          </cell>
          <cell r="I842" t="str">
            <v>:</v>
          </cell>
          <cell r="J842" t="str">
            <v>Pipa beton dia 100 cm</v>
          </cell>
        </row>
        <row r="844">
          <cell r="D844">
            <v>80000</v>
          </cell>
          <cell r="E844" t="str">
            <v>Uraian Tugas</v>
          </cell>
          <cell r="I844" t="str">
            <v>:</v>
          </cell>
        </row>
        <row r="846">
          <cell r="D846">
            <v>80000</v>
          </cell>
          <cell r="E846" t="str">
            <v>Kapasitas Produksi</v>
          </cell>
          <cell r="I846" t="str">
            <v>:</v>
          </cell>
          <cell r="J846">
            <v>10</v>
          </cell>
          <cell r="K846" t="str">
            <v>m</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row>
        <row r="849">
          <cell r="L849" t="str">
            <v>(Rp.)</v>
          </cell>
          <cell r="N849" t="str">
            <v>(Rp.)</v>
          </cell>
        </row>
        <row r="850">
          <cell r="E850" t="str">
            <v>I</v>
          </cell>
          <cell r="G850" t="str">
            <v>Bahan</v>
          </cell>
        </row>
        <row r="851">
          <cell r="E851">
            <v>1</v>
          </cell>
          <cell r="G851" t="str">
            <v>Pipa beton dia. 100 cm</v>
          </cell>
          <cell r="J851" t="str">
            <v>m'</v>
          </cell>
          <cell r="K851">
            <v>10</v>
          </cell>
          <cell r="M851">
            <v>165000</v>
          </cell>
          <cell r="O851">
            <v>1650000</v>
          </cell>
        </row>
        <row r="852">
          <cell r="E852" t="str">
            <v/>
          </cell>
          <cell r="J852">
            <v>0</v>
          </cell>
          <cell r="K852">
            <v>0</v>
          </cell>
          <cell r="M852">
            <v>0</v>
          </cell>
          <cell r="O852">
            <v>0</v>
          </cell>
        </row>
        <row r="853">
          <cell r="E853" t="str">
            <v/>
          </cell>
          <cell r="I853" t="str">
            <v/>
          </cell>
          <cell r="J853">
            <v>0</v>
          </cell>
          <cell r="K853">
            <v>0</v>
          </cell>
          <cell r="M853">
            <v>0</v>
          </cell>
          <cell r="O853">
            <v>0</v>
          </cell>
        </row>
        <row r="854">
          <cell r="E854" t="str">
            <v/>
          </cell>
          <cell r="J854">
            <v>0</v>
          </cell>
          <cell r="K854">
            <v>0</v>
          </cell>
          <cell r="M854">
            <v>0</v>
          </cell>
          <cell r="O854">
            <v>0</v>
          </cell>
        </row>
        <row r="855">
          <cell r="E855" t="str">
            <v/>
          </cell>
          <cell r="J855">
            <v>0</v>
          </cell>
          <cell r="K855">
            <v>0</v>
          </cell>
          <cell r="M855">
            <v>0</v>
          </cell>
          <cell r="O855">
            <v>0</v>
          </cell>
        </row>
        <row r="857">
          <cell r="E857" t="str">
            <v>II</v>
          </cell>
          <cell r="G857" t="str">
            <v>Tenaga</v>
          </cell>
        </row>
        <row r="858">
          <cell r="E858">
            <v>1</v>
          </cell>
          <cell r="G858" t="str">
            <v>Mandor</v>
          </cell>
          <cell r="J858" t="str">
            <v>OH</v>
          </cell>
          <cell r="K858">
            <v>0.57140000000000002</v>
          </cell>
          <cell r="M858">
            <v>35000</v>
          </cell>
          <cell r="O858">
            <v>19999</v>
          </cell>
        </row>
        <row r="859">
          <cell r="E859">
            <v>2</v>
          </cell>
          <cell r="G859" t="str">
            <v>Kepala Tukang Pipa</v>
          </cell>
          <cell r="J859" t="str">
            <v>OH</v>
          </cell>
          <cell r="K859">
            <v>1.1428</v>
          </cell>
          <cell r="M859">
            <v>39000</v>
          </cell>
          <cell r="O859">
            <v>44569.2</v>
          </cell>
        </row>
        <row r="860">
          <cell r="E860">
            <v>3</v>
          </cell>
          <cell r="G860" t="str">
            <v>Tukang Pipa</v>
          </cell>
          <cell r="J860" t="str">
            <v>OH</v>
          </cell>
          <cell r="K860">
            <v>2.2856999999999998</v>
          </cell>
          <cell r="M860">
            <v>36000</v>
          </cell>
          <cell r="O860">
            <v>82285.2</v>
          </cell>
        </row>
        <row r="861">
          <cell r="E861">
            <v>4</v>
          </cell>
          <cell r="G861" t="str">
            <v>Pekerja</v>
          </cell>
          <cell r="J861" t="str">
            <v>OH</v>
          </cell>
          <cell r="K861">
            <v>4.5713999999999997</v>
          </cell>
          <cell r="M861">
            <v>20000</v>
          </cell>
          <cell r="O861">
            <v>91428</v>
          </cell>
        </row>
        <row r="862">
          <cell r="E862" t="str">
            <v/>
          </cell>
          <cell r="J862">
            <v>0</v>
          </cell>
          <cell r="K862">
            <v>0</v>
          </cell>
          <cell r="M862">
            <v>0</v>
          </cell>
          <cell r="O862">
            <v>0</v>
          </cell>
        </row>
        <row r="865">
          <cell r="E865" t="str">
            <v>III</v>
          </cell>
          <cell r="G865" t="str">
            <v>Alat</v>
          </cell>
        </row>
        <row r="866">
          <cell r="E866">
            <v>1</v>
          </cell>
          <cell r="G866" t="str">
            <v>Excavator, 0.7 m3</v>
          </cell>
          <cell r="J866" t="str">
            <v>jam</v>
          </cell>
          <cell r="M866">
            <v>239115</v>
          </cell>
          <cell r="O866">
            <v>0</v>
          </cell>
        </row>
        <row r="867">
          <cell r="E867" t="str">
            <v/>
          </cell>
          <cell r="J867">
            <v>0</v>
          </cell>
          <cell r="K867">
            <v>0</v>
          </cell>
          <cell r="M867">
            <v>0</v>
          </cell>
          <cell r="O867">
            <v>0</v>
          </cell>
        </row>
        <row r="868">
          <cell r="E868" t="str">
            <v/>
          </cell>
          <cell r="J868">
            <v>0</v>
          </cell>
          <cell r="K868">
            <v>0</v>
          </cell>
          <cell r="M868">
            <v>0</v>
          </cell>
          <cell r="O868">
            <v>0</v>
          </cell>
        </row>
        <row r="869">
          <cell r="E869" t="str">
            <v/>
          </cell>
          <cell r="J869">
            <v>0</v>
          </cell>
          <cell r="K869">
            <v>0</v>
          </cell>
          <cell r="M869">
            <v>0</v>
          </cell>
          <cell r="O869">
            <v>0</v>
          </cell>
        </row>
        <row r="870">
          <cell r="E870" t="str">
            <v/>
          </cell>
          <cell r="J870">
            <v>0</v>
          </cell>
          <cell r="K870">
            <v>0</v>
          </cell>
          <cell r="M870">
            <v>0</v>
          </cell>
          <cell r="O870">
            <v>0</v>
          </cell>
        </row>
        <row r="872">
          <cell r="E872" t="str">
            <v>Sub Total</v>
          </cell>
          <cell r="O872">
            <v>1888281.4</v>
          </cell>
        </row>
        <row r="873">
          <cell r="E873" t="str">
            <v>Biaya Tidak Langsung dan Laba</v>
          </cell>
          <cell r="J873">
            <v>0.1</v>
          </cell>
          <cell r="O873">
            <v>188828.14</v>
          </cell>
        </row>
        <row r="874">
          <cell r="E874" t="str">
            <v>Jumlah Harga</v>
          </cell>
          <cell r="O874">
            <v>2077109.54</v>
          </cell>
        </row>
        <row r="875">
          <cell r="D875">
            <v>80005</v>
          </cell>
          <cell r="E875" t="str">
            <v>Harga Satuan Pekerjaan</v>
          </cell>
          <cell r="J875" t="str">
            <v>m</v>
          </cell>
          <cell r="K875" t="str">
            <v/>
          </cell>
          <cell r="O875">
            <v>207710.954</v>
          </cell>
        </row>
        <row r="882">
          <cell r="E882" t="str">
            <v>Analisa Harga Satuan (Breakdown of Unit Rate)</v>
          </cell>
        </row>
        <row r="884">
          <cell r="E884" t="str">
            <v>Lokasi</v>
          </cell>
          <cell r="I884" t="str">
            <v>:</v>
          </cell>
          <cell r="J884" t="str">
            <v>Proyek PLB, Paket LCB-6 Lot-4</v>
          </cell>
        </row>
        <row r="885">
          <cell r="D885">
            <v>81000</v>
          </cell>
          <cell r="E885" t="str">
            <v>No. Item</v>
          </cell>
          <cell r="I885" t="str">
            <v>:</v>
          </cell>
          <cell r="J885" t="str">
            <v>5-22</v>
          </cell>
        </row>
        <row r="886">
          <cell r="D886">
            <v>81000</v>
          </cell>
          <cell r="E886" t="str">
            <v>Item Pekerjaan</v>
          </cell>
          <cell r="I886" t="str">
            <v>:</v>
          </cell>
          <cell r="J886" t="str">
            <v>Pasang batu bronjong</v>
          </cell>
        </row>
        <row r="888">
          <cell r="D888">
            <v>81000</v>
          </cell>
          <cell r="E888" t="str">
            <v>Uraian Tugas</v>
          </cell>
          <cell r="I888" t="str">
            <v>:</v>
          </cell>
        </row>
        <row r="890">
          <cell r="D890">
            <v>81000</v>
          </cell>
          <cell r="E890" t="str">
            <v>Kapasitas Produksi</v>
          </cell>
          <cell r="I890" t="str">
            <v>:</v>
          </cell>
          <cell r="J890">
            <v>1</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row>
        <row r="893">
          <cell r="L893" t="str">
            <v>(Rp.)</v>
          </cell>
          <cell r="N893" t="str">
            <v>(Rp.)</v>
          </cell>
        </row>
        <row r="894">
          <cell r="E894" t="str">
            <v>I</v>
          </cell>
          <cell r="G894" t="str">
            <v>Bahan</v>
          </cell>
        </row>
        <row r="895">
          <cell r="E895">
            <v>1</v>
          </cell>
          <cell r="G895" t="str">
            <v>Batu Sungai</v>
          </cell>
          <cell r="J895" t="str">
            <v>m3</v>
          </cell>
          <cell r="K895">
            <v>1</v>
          </cell>
          <cell r="M895">
            <v>40000</v>
          </cell>
          <cell r="O895">
            <v>40000</v>
          </cell>
        </row>
        <row r="896">
          <cell r="E896">
            <v>2</v>
          </cell>
          <cell r="G896" t="str">
            <v>Kawat Bronjong (4mm)</v>
          </cell>
          <cell r="J896" t="str">
            <v>kg</v>
          </cell>
          <cell r="K896">
            <v>15</v>
          </cell>
          <cell r="M896">
            <v>10500</v>
          </cell>
          <cell r="O896">
            <v>157500</v>
          </cell>
        </row>
        <row r="897">
          <cell r="E897">
            <v>3</v>
          </cell>
          <cell r="G897" t="str">
            <v>Ijuk</v>
          </cell>
          <cell r="I897" t="str">
            <v/>
          </cell>
          <cell r="J897" t="str">
            <v>kg</v>
          </cell>
          <cell r="K897">
            <v>3</v>
          </cell>
          <cell r="M897">
            <v>4000</v>
          </cell>
          <cell r="O897">
            <v>12000</v>
          </cell>
        </row>
        <row r="898">
          <cell r="E898" t="str">
            <v/>
          </cell>
          <cell r="J898">
            <v>0</v>
          </cell>
          <cell r="K898">
            <v>0</v>
          </cell>
          <cell r="M898">
            <v>0</v>
          </cell>
          <cell r="O898">
            <v>0</v>
          </cell>
        </row>
        <row r="899">
          <cell r="E899" t="str">
            <v/>
          </cell>
          <cell r="J899">
            <v>0</v>
          </cell>
          <cell r="K899">
            <v>0</v>
          </cell>
          <cell r="M899">
            <v>0</v>
          </cell>
          <cell r="O899">
            <v>0</v>
          </cell>
        </row>
        <row r="901">
          <cell r="E901" t="str">
            <v>II</v>
          </cell>
          <cell r="G901" t="str">
            <v>Tenaga</v>
          </cell>
        </row>
        <row r="902">
          <cell r="E902">
            <v>1</v>
          </cell>
          <cell r="G902" t="str">
            <v>Mandor</v>
          </cell>
          <cell r="J902" t="str">
            <v>OH</v>
          </cell>
          <cell r="K902">
            <v>2.4999999999999998E-2</v>
          </cell>
          <cell r="M902">
            <v>35000</v>
          </cell>
          <cell r="O902">
            <v>875</v>
          </cell>
        </row>
        <row r="903">
          <cell r="E903">
            <v>2</v>
          </cell>
          <cell r="G903" t="str">
            <v>Pekerja Terlatih</v>
          </cell>
          <cell r="J903" t="str">
            <v>OH</v>
          </cell>
          <cell r="K903">
            <v>1.5</v>
          </cell>
          <cell r="M903">
            <v>25000</v>
          </cell>
          <cell r="O903">
            <v>37500</v>
          </cell>
        </row>
        <row r="904">
          <cell r="E904">
            <v>3</v>
          </cell>
          <cell r="G904" t="str">
            <v>Pekerja</v>
          </cell>
          <cell r="J904" t="str">
            <v>OH</v>
          </cell>
          <cell r="M904">
            <v>20000</v>
          </cell>
          <cell r="O904">
            <v>0</v>
          </cell>
        </row>
        <row r="905">
          <cell r="E905" t="str">
            <v/>
          </cell>
          <cell r="J905">
            <v>0</v>
          </cell>
          <cell r="K905">
            <v>0</v>
          </cell>
          <cell r="M905">
            <v>0</v>
          </cell>
          <cell r="O905">
            <v>0</v>
          </cell>
        </row>
        <row r="906">
          <cell r="E906" t="str">
            <v/>
          </cell>
          <cell r="J906">
            <v>0</v>
          </cell>
          <cell r="K906">
            <v>0</v>
          </cell>
          <cell r="M906">
            <v>0</v>
          </cell>
          <cell r="O906">
            <v>0</v>
          </cell>
        </row>
        <row r="909">
          <cell r="E909" t="str">
            <v>III</v>
          </cell>
          <cell r="G909" t="str">
            <v>Alat</v>
          </cell>
        </row>
        <row r="910">
          <cell r="E910" t="str">
            <v/>
          </cell>
          <cell r="J910">
            <v>0</v>
          </cell>
          <cell r="M910">
            <v>0</v>
          </cell>
          <cell r="O910">
            <v>0</v>
          </cell>
        </row>
        <row r="911">
          <cell r="E911" t="str">
            <v/>
          </cell>
          <cell r="J911">
            <v>0</v>
          </cell>
          <cell r="K911">
            <v>0</v>
          </cell>
          <cell r="M911">
            <v>0</v>
          </cell>
          <cell r="O911">
            <v>0</v>
          </cell>
        </row>
        <row r="912">
          <cell r="E912" t="str">
            <v/>
          </cell>
          <cell r="J912">
            <v>0</v>
          </cell>
          <cell r="K912">
            <v>0</v>
          </cell>
          <cell r="M912">
            <v>0</v>
          </cell>
          <cell r="O912">
            <v>0</v>
          </cell>
        </row>
        <row r="913">
          <cell r="E913" t="str">
            <v/>
          </cell>
          <cell r="J913">
            <v>0</v>
          </cell>
          <cell r="K913">
            <v>0</v>
          </cell>
          <cell r="M913">
            <v>0</v>
          </cell>
          <cell r="O913">
            <v>0</v>
          </cell>
        </row>
        <row r="914">
          <cell r="E914" t="str">
            <v/>
          </cell>
          <cell r="J914">
            <v>0</v>
          </cell>
          <cell r="K914">
            <v>0</v>
          </cell>
          <cell r="M914">
            <v>0</v>
          </cell>
          <cell r="O914">
            <v>0</v>
          </cell>
        </row>
        <row r="916">
          <cell r="E916" t="str">
            <v>Sub Total</v>
          </cell>
          <cell r="O916">
            <v>247875</v>
          </cell>
        </row>
        <row r="917">
          <cell r="E917" t="str">
            <v>Biaya Tidak Langsung dan Laba</v>
          </cell>
          <cell r="J917">
            <v>0.1</v>
          </cell>
          <cell r="O917">
            <v>24787.5</v>
          </cell>
        </row>
        <row r="918">
          <cell r="E918" t="str">
            <v>Jumlah Harga</v>
          </cell>
          <cell r="O918">
            <v>272662.5</v>
          </cell>
        </row>
        <row r="919">
          <cell r="D919">
            <v>81005</v>
          </cell>
          <cell r="E919" t="str">
            <v>Harga Satuan Pekerjaan</v>
          </cell>
          <cell r="J919" t="str">
            <v>m3</v>
          </cell>
          <cell r="K919" t="str">
            <v/>
          </cell>
          <cell r="O919">
            <v>272662.5</v>
          </cell>
        </row>
        <row r="926">
          <cell r="E926" t="str">
            <v>Analisa Harga Satuan (Breakdown of Unit Rate)</v>
          </cell>
        </row>
        <row r="928">
          <cell r="E928" t="str">
            <v>Lokasi</v>
          </cell>
          <cell r="I928" t="str">
            <v>:</v>
          </cell>
          <cell r="J928" t="str">
            <v>Proyek PLB, Paket LCB-6 Lot-4</v>
          </cell>
        </row>
        <row r="929">
          <cell r="D929">
            <v>82000</v>
          </cell>
          <cell r="E929" t="str">
            <v>No. Item</v>
          </cell>
          <cell r="I929" t="str">
            <v>:</v>
          </cell>
          <cell r="J929" t="str">
            <v>5-23</v>
          </cell>
        </row>
        <row r="930">
          <cell r="D930">
            <v>82000</v>
          </cell>
          <cell r="E930" t="str">
            <v>Item Pekerjaan</v>
          </cell>
          <cell r="I930" t="str">
            <v>:</v>
          </cell>
          <cell r="J930" t="str">
            <v>saringan untuk talang pipa baja dia 25 cm</v>
          </cell>
        </row>
        <row r="932">
          <cell r="D932">
            <v>82000</v>
          </cell>
          <cell r="E932" t="str">
            <v>Uraian Tugas</v>
          </cell>
          <cell r="I932" t="str">
            <v>:</v>
          </cell>
        </row>
        <row r="934">
          <cell r="D934">
            <v>82000</v>
          </cell>
          <cell r="E934" t="str">
            <v>Kapasitas Produksi</v>
          </cell>
          <cell r="I934" t="str">
            <v>:</v>
          </cell>
          <cell r="J934">
            <v>1</v>
          </cell>
          <cell r="K934" t="str">
            <v>Nos</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row>
        <row r="937">
          <cell r="L937" t="str">
            <v>(Rp.)</v>
          </cell>
          <cell r="N937" t="str">
            <v>(Rp.)</v>
          </cell>
        </row>
        <row r="938">
          <cell r="E938" t="str">
            <v>I</v>
          </cell>
          <cell r="G938" t="str">
            <v>Bahan</v>
          </cell>
        </row>
        <row r="939">
          <cell r="E939">
            <v>1</v>
          </cell>
          <cell r="G939" t="str">
            <v>Besi siku 40*40*6</v>
          </cell>
          <cell r="J939" t="str">
            <v>kg</v>
          </cell>
          <cell r="K939">
            <v>5.5</v>
          </cell>
          <cell r="M939">
            <v>10000</v>
          </cell>
          <cell r="O939">
            <v>55000</v>
          </cell>
        </row>
        <row r="940">
          <cell r="E940">
            <v>2</v>
          </cell>
          <cell r="G940" t="str">
            <v>Besi dia 6 mm</v>
          </cell>
          <cell r="J940" t="str">
            <v>kg</v>
          </cell>
          <cell r="K940">
            <v>4.5</v>
          </cell>
          <cell r="M940">
            <v>5150</v>
          </cell>
          <cell r="O940">
            <v>23175</v>
          </cell>
        </row>
        <row r="941">
          <cell r="E941">
            <v>3</v>
          </cell>
          <cell r="G941" t="str">
            <v>Cat besi</v>
          </cell>
          <cell r="I941" t="str">
            <v/>
          </cell>
          <cell r="J941" t="str">
            <v>kg</v>
          </cell>
          <cell r="K941">
            <v>0.65</v>
          </cell>
          <cell r="M941">
            <v>20000</v>
          </cell>
          <cell r="O941">
            <v>13000</v>
          </cell>
        </row>
        <row r="942">
          <cell r="E942">
            <v>4</v>
          </cell>
          <cell r="G942" t="str">
            <v>Kawat las listrik</v>
          </cell>
          <cell r="J942" t="str">
            <v>kg</v>
          </cell>
          <cell r="K942">
            <v>4</v>
          </cell>
          <cell r="M942">
            <v>7500</v>
          </cell>
          <cell r="O942">
            <v>30000</v>
          </cell>
        </row>
        <row r="943">
          <cell r="E943" t="str">
            <v/>
          </cell>
          <cell r="J943">
            <v>0</v>
          </cell>
          <cell r="K943">
            <v>0</v>
          </cell>
          <cell r="M943">
            <v>0</v>
          </cell>
          <cell r="O943">
            <v>0</v>
          </cell>
        </row>
        <row r="945">
          <cell r="E945" t="str">
            <v>II</v>
          </cell>
          <cell r="G945" t="str">
            <v>Tenaga</v>
          </cell>
        </row>
        <row r="946">
          <cell r="E946">
            <v>1</v>
          </cell>
          <cell r="G946" t="str">
            <v>Mandor</v>
          </cell>
          <cell r="J946" t="str">
            <v>OH</v>
          </cell>
          <cell r="K946">
            <v>0.125</v>
          </cell>
          <cell r="M946">
            <v>35000</v>
          </cell>
          <cell r="O946">
            <v>4375</v>
          </cell>
        </row>
        <row r="947">
          <cell r="E947">
            <v>2</v>
          </cell>
          <cell r="G947" t="str">
            <v>Tukang Las</v>
          </cell>
          <cell r="J947" t="str">
            <v>OH</v>
          </cell>
          <cell r="K947">
            <v>0.25</v>
          </cell>
          <cell r="M947">
            <v>35000</v>
          </cell>
          <cell r="O947">
            <v>8750</v>
          </cell>
        </row>
        <row r="948">
          <cell r="E948">
            <v>3</v>
          </cell>
          <cell r="G948" t="str">
            <v>Tukang Besi</v>
          </cell>
          <cell r="J948" t="str">
            <v>OH</v>
          </cell>
          <cell r="K948">
            <v>0.25</v>
          </cell>
          <cell r="M948">
            <v>35000</v>
          </cell>
          <cell r="O948">
            <v>8750</v>
          </cell>
        </row>
        <row r="949">
          <cell r="E949">
            <v>4</v>
          </cell>
          <cell r="G949" t="str">
            <v>Pekerja</v>
          </cell>
          <cell r="J949" t="str">
            <v>OH</v>
          </cell>
          <cell r="K949">
            <v>1</v>
          </cell>
          <cell r="M949">
            <v>20000</v>
          </cell>
          <cell r="O949">
            <v>20000</v>
          </cell>
        </row>
        <row r="950">
          <cell r="E950" t="str">
            <v/>
          </cell>
          <cell r="J950">
            <v>0</v>
          </cell>
          <cell r="K950">
            <v>0</v>
          </cell>
          <cell r="M950">
            <v>0</v>
          </cell>
          <cell r="O950">
            <v>0</v>
          </cell>
        </row>
        <row r="953">
          <cell r="E953" t="str">
            <v>III</v>
          </cell>
          <cell r="G953" t="str">
            <v>Alat</v>
          </cell>
        </row>
        <row r="954">
          <cell r="E954">
            <v>1</v>
          </cell>
          <cell r="G954" t="str">
            <v>Arc Mesin las</v>
          </cell>
          <cell r="J954" t="str">
            <v>jam</v>
          </cell>
          <cell r="K954">
            <v>0.75</v>
          </cell>
          <cell r="M954">
            <v>40270</v>
          </cell>
          <cell r="O954">
            <v>30202.5</v>
          </cell>
        </row>
        <row r="955">
          <cell r="E955" t="str">
            <v/>
          </cell>
          <cell r="J955">
            <v>0</v>
          </cell>
          <cell r="K955">
            <v>0</v>
          </cell>
          <cell r="M955">
            <v>0</v>
          </cell>
          <cell r="O955">
            <v>0</v>
          </cell>
        </row>
        <row r="956">
          <cell r="E956" t="str">
            <v/>
          </cell>
          <cell r="J956">
            <v>0</v>
          </cell>
          <cell r="K956">
            <v>0</v>
          </cell>
          <cell r="M956">
            <v>0</v>
          </cell>
          <cell r="O956">
            <v>0</v>
          </cell>
        </row>
        <row r="957">
          <cell r="E957" t="str">
            <v/>
          </cell>
          <cell r="J957">
            <v>0</v>
          </cell>
          <cell r="K957">
            <v>0</v>
          </cell>
          <cell r="M957">
            <v>0</v>
          </cell>
          <cell r="O957">
            <v>0</v>
          </cell>
        </row>
        <row r="958">
          <cell r="E958" t="str">
            <v/>
          </cell>
          <cell r="J958">
            <v>0</v>
          </cell>
          <cell r="K958">
            <v>0</v>
          </cell>
          <cell r="M958">
            <v>0</v>
          </cell>
          <cell r="O958">
            <v>0</v>
          </cell>
        </row>
        <row r="960">
          <cell r="E960" t="str">
            <v>Sub Total</v>
          </cell>
          <cell r="O960">
            <v>193252.5</v>
          </cell>
        </row>
        <row r="961">
          <cell r="E961" t="str">
            <v>Biaya Tidak Langsung dan Laba</v>
          </cell>
          <cell r="J961">
            <v>0.1</v>
          </cell>
          <cell r="O961">
            <v>19325.25</v>
          </cell>
        </row>
        <row r="962">
          <cell r="E962" t="str">
            <v>Jumlah Harga</v>
          </cell>
          <cell r="O962">
            <v>212577.75</v>
          </cell>
        </row>
        <row r="963">
          <cell r="D963">
            <v>82005</v>
          </cell>
          <cell r="E963" t="str">
            <v>Harga Satuan Pekerjaan</v>
          </cell>
          <cell r="J963" t="str">
            <v>Nos</v>
          </cell>
          <cell r="K963" t="str">
            <v/>
          </cell>
          <cell r="O963">
            <v>212577.75</v>
          </cell>
        </row>
        <row r="970">
          <cell r="E970" t="str">
            <v>Analisa Harga Satuan (Breakdown of Unit Rate)</v>
          </cell>
        </row>
        <row r="972">
          <cell r="E972" t="str">
            <v>Lokasi</v>
          </cell>
          <cell r="I972" t="str">
            <v>:</v>
          </cell>
          <cell r="J972" t="str">
            <v>Proyek PLB, Paket LCB-6 Lot-4</v>
          </cell>
        </row>
        <row r="973">
          <cell r="D973">
            <v>83000</v>
          </cell>
          <cell r="E973" t="str">
            <v>No. Item</v>
          </cell>
          <cell r="I973" t="str">
            <v>:</v>
          </cell>
          <cell r="J973" t="str">
            <v>5-24</v>
          </cell>
        </row>
        <row r="974">
          <cell r="D974">
            <v>83000</v>
          </cell>
          <cell r="E974" t="str">
            <v>Item Pekerjaan</v>
          </cell>
          <cell r="I974" t="str">
            <v>:</v>
          </cell>
          <cell r="J974" t="str">
            <v>Pembongkaran beton bertulang</v>
          </cell>
        </row>
        <row r="976">
          <cell r="D976">
            <v>83000</v>
          </cell>
          <cell r="E976" t="str">
            <v>Uraian Tugas</v>
          </cell>
          <cell r="I976" t="str">
            <v>:</v>
          </cell>
        </row>
        <row r="978">
          <cell r="D978">
            <v>83000</v>
          </cell>
          <cell r="E978" t="str">
            <v>Kapasitas Produksi</v>
          </cell>
          <cell r="I978" t="str">
            <v>:</v>
          </cell>
          <cell r="J978">
            <v>1</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row>
        <row r="981">
          <cell r="L981" t="str">
            <v>(Rp.)</v>
          </cell>
          <cell r="N981" t="str">
            <v>(Rp.)</v>
          </cell>
        </row>
        <row r="982">
          <cell r="E982" t="str">
            <v>I</v>
          </cell>
          <cell r="G982" t="str">
            <v>Bahan</v>
          </cell>
        </row>
        <row r="983">
          <cell r="E983" t="str">
            <v/>
          </cell>
          <cell r="J983">
            <v>0</v>
          </cell>
          <cell r="K983">
            <v>0</v>
          </cell>
          <cell r="M983">
            <v>0</v>
          </cell>
          <cell r="O983">
            <v>0</v>
          </cell>
        </row>
        <row r="984">
          <cell r="E984" t="str">
            <v/>
          </cell>
          <cell r="J984">
            <v>0</v>
          </cell>
          <cell r="K984">
            <v>0</v>
          </cell>
          <cell r="M984">
            <v>0</v>
          </cell>
          <cell r="O984">
            <v>0</v>
          </cell>
        </row>
        <row r="985">
          <cell r="E985" t="str">
            <v/>
          </cell>
          <cell r="I985" t="str">
            <v/>
          </cell>
          <cell r="J985">
            <v>0</v>
          </cell>
          <cell r="K985">
            <v>0</v>
          </cell>
          <cell r="M985">
            <v>0</v>
          </cell>
          <cell r="O985">
            <v>0</v>
          </cell>
        </row>
        <row r="986">
          <cell r="E986" t="str">
            <v/>
          </cell>
          <cell r="J986">
            <v>0</v>
          </cell>
          <cell r="K986">
            <v>0</v>
          </cell>
          <cell r="M986">
            <v>0</v>
          </cell>
          <cell r="O986">
            <v>0</v>
          </cell>
        </row>
        <row r="987">
          <cell r="E987" t="str">
            <v/>
          </cell>
          <cell r="J987">
            <v>0</v>
          </cell>
          <cell r="K987">
            <v>0</v>
          </cell>
          <cell r="M987">
            <v>0</v>
          </cell>
          <cell r="O987">
            <v>0</v>
          </cell>
        </row>
        <row r="989">
          <cell r="E989" t="str">
            <v>II</v>
          </cell>
          <cell r="G989" t="str">
            <v>Tenaga</v>
          </cell>
        </row>
        <row r="990">
          <cell r="E990">
            <v>1</v>
          </cell>
          <cell r="G990" t="str">
            <v>Mandor</v>
          </cell>
          <cell r="J990" t="str">
            <v>OH</v>
          </cell>
          <cell r="K990">
            <v>5.3499999999999999E-2</v>
          </cell>
          <cell r="M990">
            <v>35000</v>
          </cell>
          <cell r="O990">
            <v>1872.5</v>
          </cell>
        </row>
        <row r="991">
          <cell r="E991">
            <v>2</v>
          </cell>
          <cell r="G991" t="str">
            <v>Kepala Tukang</v>
          </cell>
          <cell r="J991" t="str">
            <v>OH</v>
          </cell>
          <cell r="K991">
            <v>1.78E-2</v>
          </cell>
          <cell r="M991">
            <v>40000</v>
          </cell>
          <cell r="O991">
            <v>712</v>
          </cell>
        </row>
        <row r="992">
          <cell r="E992">
            <v>3</v>
          </cell>
          <cell r="G992" t="str">
            <v>Pekerja Terlatih</v>
          </cell>
          <cell r="J992" t="str">
            <v>OH</v>
          </cell>
          <cell r="K992">
            <v>0.17849999999999999</v>
          </cell>
          <cell r="M992">
            <v>25000</v>
          </cell>
          <cell r="O992">
            <v>4462.5</v>
          </cell>
        </row>
        <row r="993">
          <cell r="E993">
            <v>4</v>
          </cell>
          <cell r="G993" t="str">
            <v>Pekerja</v>
          </cell>
          <cell r="J993" t="str">
            <v>OH</v>
          </cell>
          <cell r="K993">
            <v>1.4285000000000001</v>
          </cell>
          <cell r="M993">
            <v>20000</v>
          </cell>
          <cell r="O993">
            <v>28570</v>
          </cell>
        </row>
        <row r="994">
          <cell r="E994" t="str">
            <v/>
          </cell>
          <cell r="J994">
            <v>0</v>
          </cell>
          <cell r="K994">
            <v>0</v>
          </cell>
          <cell r="M994">
            <v>0</v>
          </cell>
          <cell r="O994">
            <v>0</v>
          </cell>
        </row>
        <row r="997">
          <cell r="E997" t="str">
            <v>III</v>
          </cell>
          <cell r="G997" t="str">
            <v>Alat</v>
          </cell>
        </row>
        <row r="998">
          <cell r="E998">
            <v>1</v>
          </cell>
          <cell r="G998" t="str">
            <v>Lain-Lain</v>
          </cell>
          <cell r="J998" t="str">
            <v>ls</v>
          </cell>
          <cell r="K998">
            <v>1</v>
          </cell>
          <cell r="M998">
            <v>250</v>
          </cell>
          <cell r="O998">
            <v>250</v>
          </cell>
        </row>
        <row r="999">
          <cell r="E999" t="str">
            <v/>
          </cell>
          <cell r="J999">
            <v>0</v>
          </cell>
          <cell r="K999">
            <v>0</v>
          </cell>
          <cell r="M999">
            <v>0</v>
          </cell>
          <cell r="O999">
            <v>0</v>
          </cell>
        </row>
        <row r="1000">
          <cell r="E1000" t="str">
            <v/>
          </cell>
          <cell r="J1000">
            <v>0</v>
          </cell>
          <cell r="K1000">
            <v>0</v>
          </cell>
          <cell r="M1000">
            <v>0</v>
          </cell>
          <cell r="O1000">
            <v>0</v>
          </cell>
        </row>
        <row r="1001">
          <cell r="E1001" t="str">
            <v/>
          </cell>
          <cell r="J1001">
            <v>0</v>
          </cell>
          <cell r="K1001">
            <v>0</v>
          </cell>
          <cell r="M1001">
            <v>0</v>
          </cell>
          <cell r="O1001">
            <v>0</v>
          </cell>
        </row>
        <row r="1002">
          <cell r="E1002" t="str">
            <v/>
          </cell>
          <cell r="J1002">
            <v>0</v>
          </cell>
          <cell r="K1002">
            <v>0</v>
          </cell>
          <cell r="M1002">
            <v>0</v>
          </cell>
          <cell r="O1002">
            <v>0</v>
          </cell>
        </row>
        <row r="1004">
          <cell r="E1004" t="str">
            <v>Sub Total</v>
          </cell>
          <cell r="O1004">
            <v>35867</v>
          </cell>
        </row>
        <row r="1005">
          <cell r="E1005" t="str">
            <v>Biaya Tidak Langsung dan Laba</v>
          </cell>
          <cell r="J1005">
            <v>0.1</v>
          </cell>
          <cell r="O1005">
            <v>3586.7</v>
          </cell>
        </row>
        <row r="1006">
          <cell r="E1006" t="str">
            <v>Jumlah Harga</v>
          </cell>
          <cell r="O1006">
            <v>39453.699999999997</v>
          </cell>
        </row>
        <row r="1007">
          <cell r="D1007">
            <v>83005</v>
          </cell>
          <cell r="E1007" t="str">
            <v>Harga Satuan Pekerjaan</v>
          </cell>
          <cell r="J1007" t="str">
            <v>m3</v>
          </cell>
          <cell r="K1007" t="str">
            <v/>
          </cell>
          <cell r="O1007">
            <v>39453.699999999997</v>
          </cell>
        </row>
        <row r="1014">
          <cell r="E1014" t="str">
            <v>Analisa Harga Satuan (Breakdown of Unit Rate)</v>
          </cell>
        </row>
        <row r="1016">
          <cell r="E1016" t="str">
            <v>Lokasi</v>
          </cell>
          <cell r="I1016" t="str">
            <v>:</v>
          </cell>
          <cell r="J1016" t="str">
            <v>Proyek PLB, Paket LCB-6 Lot-4</v>
          </cell>
        </row>
        <row r="1017">
          <cell r="D1017">
            <v>84000</v>
          </cell>
          <cell r="E1017" t="str">
            <v>No. Item</v>
          </cell>
          <cell r="I1017" t="str">
            <v>:</v>
          </cell>
          <cell r="J1017" t="str">
            <v>5-25</v>
          </cell>
        </row>
        <row r="1018">
          <cell r="D1018">
            <v>84000</v>
          </cell>
          <cell r="E1018" t="str">
            <v>Item Pekerjaan</v>
          </cell>
          <cell r="I1018" t="str">
            <v>:</v>
          </cell>
          <cell r="J1018" t="str">
            <v>Pembongkaran beton tanpa tulangan</v>
          </cell>
        </row>
        <row r="1020">
          <cell r="D1020">
            <v>84000</v>
          </cell>
          <cell r="E1020" t="str">
            <v>Uraian Tugas</v>
          </cell>
          <cell r="I1020" t="str">
            <v>:</v>
          </cell>
        </row>
        <row r="1022">
          <cell r="D1022">
            <v>84000</v>
          </cell>
          <cell r="E1022" t="str">
            <v>Kapasitas Produksi</v>
          </cell>
          <cell r="I1022" t="str">
            <v>:</v>
          </cell>
          <cell r="J1022">
            <v>1</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row>
        <row r="1025">
          <cell r="L1025" t="str">
            <v>(Rp.)</v>
          </cell>
          <cell r="N1025" t="str">
            <v>(Rp.)</v>
          </cell>
        </row>
        <row r="1026">
          <cell r="E1026" t="str">
            <v>I</v>
          </cell>
          <cell r="G1026" t="str">
            <v>Bahan</v>
          </cell>
        </row>
        <row r="1027">
          <cell r="E1027" t="str">
            <v/>
          </cell>
          <cell r="J1027">
            <v>0</v>
          </cell>
          <cell r="K1027">
            <v>0</v>
          </cell>
          <cell r="M1027">
            <v>0</v>
          </cell>
          <cell r="O1027">
            <v>0</v>
          </cell>
        </row>
        <row r="1028">
          <cell r="E1028" t="str">
            <v/>
          </cell>
          <cell r="J1028">
            <v>0</v>
          </cell>
          <cell r="K1028">
            <v>0</v>
          </cell>
          <cell r="M1028">
            <v>0</v>
          </cell>
          <cell r="O1028">
            <v>0</v>
          </cell>
        </row>
        <row r="1029">
          <cell r="E1029" t="str">
            <v/>
          </cell>
          <cell r="I1029" t="str">
            <v/>
          </cell>
          <cell r="J1029">
            <v>0</v>
          </cell>
          <cell r="K1029">
            <v>0</v>
          </cell>
          <cell r="M1029">
            <v>0</v>
          </cell>
          <cell r="O1029">
            <v>0</v>
          </cell>
        </row>
        <row r="1030">
          <cell r="E1030" t="str">
            <v/>
          </cell>
          <cell r="J1030">
            <v>0</v>
          </cell>
          <cell r="K1030">
            <v>0</v>
          </cell>
          <cell r="M1030">
            <v>0</v>
          </cell>
          <cell r="O1030">
            <v>0</v>
          </cell>
        </row>
        <row r="1031">
          <cell r="E1031" t="str">
            <v/>
          </cell>
          <cell r="J1031">
            <v>0</v>
          </cell>
          <cell r="K1031">
            <v>0</v>
          </cell>
          <cell r="M1031">
            <v>0</v>
          </cell>
          <cell r="O1031">
            <v>0</v>
          </cell>
        </row>
        <row r="1033">
          <cell r="E1033" t="str">
            <v>II</v>
          </cell>
          <cell r="G1033" t="str">
            <v>Tenaga</v>
          </cell>
        </row>
        <row r="1034">
          <cell r="E1034">
            <v>1</v>
          </cell>
          <cell r="G1034" t="str">
            <v>Mandor</v>
          </cell>
          <cell r="J1034" t="str">
            <v>OH</v>
          </cell>
          <cell r="K1034">
            <v>3.0599999999999999E-2</v>
          </cell>
          <cell r="M1034">
            <v>35000</v>
          </cell>
          <cell r="O1034">
            <v>1071</v>
          </cell>
        </row>
        <row r="1035">
          <cell r="E1035">
            <v>2</v>
          </cell>
          <cell r="G1035" t="str">
            <v>Kepala Tukang</v>
          </cell>
          <cell r="J1035" t="str">
            <v>OH</v>
          </cell>
          <cell r="K1035">
            <v>1.0200000000000001E-2</v>
          </cell>
          <cell r="M1035">
            <v>40000</v>
          </cell>
          <cell r="O1035">
            <v>408</v>
          </cell>
        </row>
        <row r="1036">
          <cell r="E1036">
            <v>3</v>
          </cell>
          <cell r="G1036" t="str">
            <v>Pekerja Terlatih</v>
          </cell>
          <cell r="J1036" t="str">
            <v>OH</v>
          </cell>
          <cell r="K1036">
            <v>0.10199999999999999</v>
          </cell>
          <cell r="M1036">
            <v>25000</v>
          </cell>
          <cell r="O1036">
            <v>2550</v>
          </cell>
        </row>
        <row r="1037">
          <cell r="E1037">
            <v>4</v>
          </cell>
          <cell r="G1037" t="str">
            <v>Pekerja</v>
          </cell>
          <cell r="J1037" t="str">
            <v>OH</v>
          </cell>
          <cell r="K1037">
            <v>0.81630000000000003</v>
          </cell>
          <cell r="M1037">
            <v>20000</v>
          </cell>
          <cell r="O1037">
            <v>16326</v>
          </cell>
        </row>
        <row r="1038">
          <cell r="E1038" t="str">
            <v/>
          </cell>
          <cell r="J1038">
            <v>0</v>
          </cell>
          <cell r="K1038">
            <v>0</v>
          </cell>
          <cell r="M1038">
            <v>0</v>
          </cell>
          <cell r="O1038">
            <v>0</v>
          </cell>
        </row>
        <row r="1041">
          <cell r="E1041" t="str">
            <v>III</v>
          </cell>
          <cell r="G1041" t="str">
            <v>Alat</v>
          </cell>
        </row>
        <row r="1042">
          <cell r="E1042">
            <v>1</v>
          </cell>
          <cell r="G1042" t="str">
            <v>Lain-Lain</v>
          </cell>
          <cell r="J1042" t="str">
            <v>ls</v>
          </cell>
          <cell r="K1042">
            <v>1</v>
          </cell>
          <cell r="M1042">
            <v>250</v>
          </cell>
          <cell r="O1042">
            <v>250</v>
          </cell>
        </row>
        <row r="1043">
          <cell r="E1043" t="str">
            <v/>
          </cell>
          <cell r="J1043">
            <v>0</v>
          </cell>
          <cell r="K1043">
            <v>0</v>
          </cell>
          <cell r="M1043">
            <v>0</v>
          </cell>
          <cell r="O1043">
            <v>0</v>
          </cell>
        </row>
        <row r="1044">
          <cell r="E1044" t="str">
            <v/>
          </cell>
          <cell r="J1044">
            <v>0</v>
          </cell>
          <cell r="K1044">
            <v>0</v>
          </cell>
          <cell r="M1044">
            <v>0</v>
          </cell>
          <cell r="O1044">
            <v>0</v>
          </cell>
        </row>
        <row r="1045">
          <cell r="E1045" t="str">
            <v/>
          </cell>
          <cell r="J1045">
            <v>0</v>
          </cell>
          <cell r="K1045">
            <v>0</v>
          </cell>
          <cell r="M1045">
            <v>0</v>
          </cell>
          <cell r="O1045">
            <v>0</v>
          </cell>
        </row>
        <row r="1046">
          <cell r="E1046" t="str">
            <v/>
          </cell>
          <cell r="J1046">
            <v>0</v>
          </cell>
          <cell r="K1046">
            <v>0</v>
          </cell>
          <cell r="M1046">
            <v>0</v>
          </cell>
          <cell r="O1046">
            <v>0</v>
          </cell>
        </row>
        <row r="1048">
          <cell r="E1048" t="str">
            <v>Sub Total</v>
          </cell>
          <cell r="O1048">
            <v>20605</v>
          </cell>
        </row>
        <row r="1049">
          <cell r="E1049" t="str">
            <v>Biaya Tidak Langsung dan Laba</v>
          </cell>
          <cell r="J1049">
            <v>0.1</v>
          </cell>
          <cell r="O1049">
            <v>2060.5</v>
          </cell>
        </row>
        <row r="1050">
          <cell r="E1050" t="str">
            <v>Jumlah Harga</v>
          </cell>
          <cell r="O1050">
            <v>22665.5</v>
          </cell>
        </row>
        <row r="1051">
          <cell r="D1051">
            <v>84005</v>
          </cell>
          <cell r="E1051" t="str">
            <v>Harga Satuan Pekerjaan</v>
          </cell>
          <cell r="J1051" t="str">
            <v>m3</v>
          </cell>
          <cell r="K1051" t="str">
            <v/>
          </cell>
          <cell r="O1051">
            <v>22665.5</v>
          </cell>
        </row>
        <row r="1058">
          <cell r="E1058" t="str">
            <v>Analisa Harga Satuan (Breakdown of Unit Rate)</v>
          </cell>
        </row>
        <row r="1060">
          <cell r="E1060" t="str">
            <v>Lokasi</v>
          </cell>
          <cell r="I1060" t="str">
            <v>:</v>
          </cell>
          <cell r="J1060" t="str">
            <v>Proyek PLB, Paket LCB-6 Lot-4</v>
          </cell>
        </row>
        <row r="1061">
          <cell r="D1061">
            <v>85000</v>
          </cell>
          <cell r="E1061" t="str">
            <v>No. Item</v>
          </cell>
          <cell r="I1061" t="str">
            <v>:</v>
          </cell>
          <cell r="J1061" t="str">
            <v>5-26</v>
          </cell>
        </row>
        <row r="1062">
          <cell r="D1062">
            <v>85000</v>
          </cell>
          <cell r="E1062" t="str">
            <v>Item Pekerjaan</v>
          </cell>
          <cell r="I1062" t="str">
            <v>:</v>
          </cell>
          <cell r="J1062" t="str">
            <v>Pembongkaran pasangan batu kali</v>
          </cell>
        </row>
        <row r="1064">
          <cell r="D1064">
            <v>85000</v>
          </cell>
          <cell r="E1064" t="str">
            <v>Uraian Tugas</v>
          </cell>
          <cell r="I1064" t="str">
            <v>:</v>
          </cell>
        </row>
        <row r="1066">
          <cell r="D1066">
            <v>85000</v>
          </cell>
          <cell r="E1066" t="str">
            <v>Kapasitas Produksi</v>
          </cell>
          <cell r="I1066" t="str">
            <v>:</v>
          </cell>
          <cell r="J1066">
            <v>1</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row>
        <row r="1069">
          <cell r="L1069" t="str">
            <v>(Rp.)</v>
          </cell>
          <cell r="N1069" t="str">
            <v>(Rp.)</v>
          </cell>
        </row>
        <row r="1070">
          <cell r="E1070" t="str">
            <v>I</v>
          </cell>
          <cell r="G1070" t="str">
            <v>Bahan</v>
          </cell>
        </row>
        <row r="1071">
          <cell r="E1071" t="str">
            <v/>
          </cell>
          <cell r="J1071">
            <v>0</v>
          </cell>
          <cell r="K1071">
            <v>0</v>
          </cell>
          <cell r="M1071">
            <v>0</v>
          </cell>
          <cell r="O1071">
            <v>0</v>
          </cell>
        </row>
        <row r="1072">
          <cell r="E1072" t="str">
            <v/>
          </cell>
          <cell r="J1072">
            <v>0</v>
          </cell>
          <cell r="K1072">
            <v>0</v>
          </cell>
          <cell r="M1072">
            <v>0</v>
          </cell>
          <cell r="O1072">
            <v>0</v>
          </cell>
        </row>
        <row r="1073">
          <cell r="E1073" t="str">
            <v/>
          </cell>
          <cell r="I1073" t="str">
            <v/>
          </cell>
          <cell r="J1073">
            <v>0</v>
          </cell>
          <cell r="K1073">
            <v>0</v>
          </cell>
          <cell r="M1073">
            <v>0</v>
          </cell>
          <cell r="O1073">
            <v>0</v>
          </cell>
        </row>
        <row r="1074">
          <cell r="E1074" t="str">
            <v/>
          </cell>
          <cell r="J1074">
            <v>0</v>
          </cell>
          <cell r="K1074">
            <v>0</v>
          </cell>
          <cell r="M1074">
            <v>0</v>
          </cell>
          <cell r="O1074">
            <v>0</v>
          </cell>
        </row>
        <row r="1075">
          <cell r="E1075" t="str">
            <v/>
          </cell>
          <cell r="J1075">
            <v>0</v>
          </cell>
          <cell r="K1075">
            <v>0</v>
          </cell>
          <cell r="M1075">
            <v>0</v>
          </cell>
          <cell r="O1075">
            <v>0</v>
          </cell>
        </row>
        <row r="1077">
          <cell r="E1077" t="str">
            <v>II</v>
          </cell>
          <cell r="G1077" t="str">
            <v>Tenaga</v>
          </cell>
        </row>
        <row r="1078">
          <cell r="E1078">
            <v>1</v>
          </cell>
          <cell r="G1078" t="str">
            <v>Mandor</v>
          </cell>
          <cell r="J1078" t="str">
            <v>OH</v>
          </cell>
          <cell r="K1078">
            <v>2.52E-2</v>
          </cell>
          <cell r="M1078">
            <v>35000</v>
          </cell>
          <cell r="O1078">
            <v>882</v>
          </cell>
        </row>
        <row r="1079">
          <cell r="E1079">
            <v>2</v>
          </cell>
          <cell r="G1079" t="str">
            <v>Pekerja</v>
          </cell>
          <cell r="J1079" t="str">
            <v>OH</v>
          </cell>
          <cell r="K1079">
            <v>0.84030000000000005</v>
          </cell>
          <cell r="M1079">
            <v>20000</v>
          </cell>
          <cell r="O1079">
            <v>16806</v>
          </cell>
        </row>
        <row r="1080">
          <cell r="E1080" t="str">
            <v/>
          </cell>
          <cell r="J1080">
            <v>0</v>
          </cell>
          <cell r="K1080">
            <v>0</v>
          </cell>
          <cell r="M1080">
            <v>0</v>
          </cell>
          <cell r="O1080">
            <v>0</v>
          </cell>
        </row>
        <row r="1081">
          <cell r="E1081" t="str">
            <v/>
          </cell>
          <cell r="J1081">
            <v>0</v>
          </cell>
          <cell r="K1081">
            <v>0</v>
          </cell>
          <cell r="M1081">
            <v>0</v>
          </cell>
          <cell r="O1081">
            <v>0</v>
          </cell>
        </row>
        <row r="1082">
          <cell r="E1082" t="str">
            <v/>
          </cell>
          <cell r="J1082">
            <v>0</v>
          </cell>
          <cell r="K1082">
            <v>0</v>
          </cell>
          <cell r="M1082">
            <v>0</v>
          </cell>
          <cell r="O1082">
            <v>0</v>
          </cell>
        </row>
        <row r="1085">
          <cell r="E1085" t="str">
            <v>III</v>
          </cell>
          <cell r="G1085" t="str">
            <v>Alat</v>
          </cell>
        </row>
        <row r="1086">
          <cell r="E1086">
            <v>1</v>
          </cell>
          <cell r="G1086" t="str">
            <v>Lain-Lain</v>
          </cell>
          <cell r="J1086" t="str">
            <v>ls</v>
          </cell>
          <cell r="K1086">
            <v>1</v>
          </cell>
          <cell r="M1086">
            <v>250</v>
          </cell>
          <cell r="O1086">
            <v>250</v>
          </cell>
        </row>
        <row r="1087">
          <cell r="E1087" t="str">
            <v/>
          </cell>
          <cell r="J1087">
            <v>0</v>
          </cell>
          <cell r="K1087">
            <v>0</v>
          </cell>
          <cell r="M1087">
            <v>0</v>
          </cell>
          <cell r="O1087">
            <v>0</v>
          </cell>
        </row>
        <row r="1088">
          <cell r="E1088" t="str">
            <v/>
          </cell>
          <cell r="J1088">
            <v>0</v>
          </cell>
          <cell r="K1088">
            <v>0</v>
          </cell>
          <cell r="M1088">
            <v>0</v>
          </cell>
          <cell r="O1088">
            <v>0</v>
          </cell>
        </row>
        <row r="1089">
          <cell r="E1089" t="str">
            <v/>
          </cell>
          <cell r="J1089">
            <v>0</v>
          </cell>
          <cell r="K1089">
            <v>0</v>
          </cell>
          <cell r="M1089">
            <v>0</v>
          </cell>
          <cell r="O1089">
            <v>0</v>
          </cell>
        </row>
        <row r="1090">
          <cell r="E1090" t="str">
            <v/>
          </cell>
          <cell r="J1090">
            <v>0</v>
          </cell>
          <cell r="K1090">
            <v>0</v>
          </cell>
          <cell r="M1090">
            <v>0</v>
          </cell>
          <cell r="O1090">
            <v>0</v>
          </cell>
        </row>
        <row r="1092">
          <cell r="E1092" t="str">
            <v>Sub Total</v>
          </cell>
          <cell r="O1092">
            <v>17938</v>
          </cell>
        </row>
        <row r="1093">
          <cell r="E1093" t="str">
            <v>Biaya Tidak Langsung dan Laba</v>
          </cell>
          <cell r="J1093">
            <v>0.1</v>
          </cell>
          <cell r="O1093">
            <v>1793.8</v>
          </cell>
        </row>
        <row r="1094">
          <cell r="E1094" t="str">
            <v>Jumlah Harga</v>
          </cell>
          <cell r="O1094">
            <v>19731.8</v>
          </cell>
        </row>
        <row r="1095">
          <cell r="D1095">
            <v>85005</v>
          </cell>
          <cell r="E1095" t="str">
            <v>Harga Satuan Pekerjaan</v>
          </cell>
          <cell r="J1095" t="str">
            <v>m3</v>
          </cell>
          <cell r="K1095" t="str">
            <v/>
          </cell>
          <cell r="O1095">
            <v>19731.8</v>
          </cell>
        </row>
        <row r="1102">
          <cell r="E1102" t="str">
            <v>Analisa Harga Satuan (Breakdown of Unit Rate)</v>
          </cell>
        </row>
        <row r="1104">
          <cell r="E1104" t="str">
            <v>Lokasi</v>
          </cell>
          <cell r="I1104" t="str">
            <v>:</v>
          </cell>
          <cell r="J1104" t="str">
            <v>Proyek PLB, Paket LCB-6 Lot-4</v>
          </cell>
        </row>
        <row r="1105">
          <cell r="D1105">
            <v>86000</v>
          </cell>
          <cell r="E1105" t="str">
            <v>No. Item</v>
          </cell>
          <cell r="I1105" t="str">
            <v>:</v>
          </cell>
          <cell r="J1105" t="str">
            <v>5-27</v>
          </cell>
        </row>
        <row r="1106">
          <cell r="D1106">
            <v>86000</v>
          </cell>
          <cell r="E1106" t="str">
            <v>Item Pekerjaan</v>
          </cell>
          <cell r="I1106" t="str">
            <v>:</v>
          </cell>
          <cell r="J1106" t="str">
            <v>Perancah untuk bangunan talang beton</v>
          </cell>
        </row>
        <row r="1108">
          <cell r="D1108">
            <v>86000</v>
          </cell>
          <cell r="E1108" t="str">
            <v>Uraian Tugas</v>
          </cell>
          <cell r="I1108" t="str">
            <v>:</v>
          </cell>
        </row>
        <row r="1110">
          <cell r="D1110">
            <v>86000</v>
          </cell>
          <cell r="E1110" t="str">
            <v>Kapasitas Produksi</v>
          </cell>
          <cell r="I1110" t="str">
            <v>:</v>
          </cell>
          <cell r="J1110">
            <v>6</v>
          </cell>
          <cell r="K1110" t="str">
            <v>m2</v>
          </cell>
          <cell r="L1110" t="str">
            <v>(L*H)</v>
          </cell>
        </row>
        <row r="1111">
          <cell r="L1111" t="str">
            <v>Harga</v>
          </cell>
          <cell r="N1111" t="str">
            <v>Jumlah</v>
          </cell>
        </row>
        <row r="1112">
          <cell r="E1112" t="str">
            <v>No.</v>
          </cell>
          <cell r="F1112" t="str">
            <v>U r a i a n</v>
          </cell>
          <cell r="J1112" t="str">
            <v>Satuan</v>
          </cell>
          <cell r="K1112" t="str">
            <v>Q'ty</v>
          </cell>
          <cell r="L1112" t="str">
            <v>Satuan</v>
          </cell>
          <cell r="N1112" t="str">
            <v>Harga</v>
          </cell>
        </row>
        <row r="1113">
          <cell r="L1113" t="str">
            <v>(Rp.)</v>
          </cell>
          <cell r="N1113" t="str">
            <v>(Rp.)</v>
          </cell>
        </row>
        <row r="1114">
          <cell r="E1114" t="str">
            <v>I</v>
          </cell>
          <cell r="G1114" t="str">
            <v>Bahan</v>
          </cell>
        </row>
        <row r="1115">
          <cell r="E1115">
            <v>1</v>
          </cell>
          <cell r="G1115" t="str">
            <v>Kayu, klas III</v>
          </cell>
          <cell r="J1115" t="str">
            <v>m3</v>
          </cell>
          <cell r="K1115">
            <v>0.21</v>
          </cell>
          <cell r="M1115">
            <v>750000</v>
          </cell>
          <cell r="O1115">
            <v>157500</v>
          </cell>
        </row>
        <row r="1116">
          <cell r="E1116" t="str">
            <v/>
          </cell>
          <cell r="J1116">
            <v>0</v>
          </cell>
          <cell r="K1116">
            <v>0</v>
          </cell>
          <cell r="M1116">
            <v>0</v>
          </cell>
          <cell r="O1116">
            <v>0</v>
          </cell>
        </row>
        <row r="1117">
          <cell r="E1117" t="str">
            <v/>
          </cell>
          <cell r="I1117" t="str">
            <v/>
          </cell>
          <cell r="J1117">
            <v>0</v>
          </cell>
          <cell r="K1117">
            <v>0</v>
          </cell>
          <cell r="M1117">
            <v>0</v>
          </cell>
          <cell r="O1117">
            <v>0</v>
          </cell>
        </row>
        <row r="1118">
          <cell r="E1118" t="str">
            <v/>
          </cell>
          <cell r="J1118">
            <v>0</v>
          </cell>
          <cell r="K1118">
            <v>0</v>
          </cell>
          <cell r="M1118">
            <v>0</v>
          </cell>
          <cell r="O1118">
            <v>0</v>
          </cell>
        </row>
        <row r="1119">
          <cell r="E1119" t="str">
            <v/>
          </cell>
          <cell r="J1119">
            <v>0</v>
          </cell>
          <cell r="K1119">
            <v>0</v>
          </cell>
          <cell r="M1119">
            <v>0</v>
          </cell>
          <cell r="O1119">
            <v>0</v>
          </cell>
        </row>
        <row r="1121">
          <cell r="E1121" t="str">
            <v>II</v>
          </cell>
          <cell r="G1121" t="str">
            <v>Tenaga</v>
          </cell>
        </row>
        <row r="1122">
          <cell r="E1122">
            <v>1</v>
          </cell>
          <cell r="G1122" t="str">
            <v>Mandor</v>
          </cell>
          <cell r="J1122" t="str">
            <v>OH</v>
          </cell>
          <cell r="K1122">
            <v>5.0000000000000001E-3</v>
          </cell>
          <cell r="M1122">
            <v>35000</v>
          </cell>
          <cell r="O1122">
            <v>175</v>
          </cell>
        </row>
        <row r="1123">
          <cell r="E1123">
            <v>2</v>
          </cell>
          <cell r="G1123" t="str">
            <v>Kepala Tukang</v>
          </cell>
          <cell r="J1123" t="str">
            <v>OH</v>
          </cell>
          <cell r="K1123">
            <v>2.5000000000000001E-2</v>
          </cell>
          <cell r="M1123">
            <v>40000</v>
          </cell>
          <cell r="O1123">
            <v>1000</v>
          </cell>
        </row>
        <row r="1124">
          <cell r="E1124">
            <v>3</v>
          </cell>
          <cell r="G1124" t="str">
            <v>Pekerja Terlatih</v>
          </cell>
          <cell r="J1124" t="str">
            <v>OH</v>
          </cell>
          <cell r="K1124">
            <v>0.25</v>
          </cell>
          <cell r="M1124">
            <v>25000</v>
          </cell>
          <cell r="O1124">
            <v>6250</v>
          </cell>
        </row>
        <row r="1125">
          <cell r="E1125">
            <v>4</v>
          </cell>
          <cell r="G1125" t="str">
            <v>Pekerja</v>
          </cell>
          <cell r="J1125" t="str">
            <v>OH</v>
          </cell>
          <cell r="K1125">
            <v>0.1</v>
          </cell>
          <cell r="M1125">
            <v>20000</v>
          </cell>
          <cell r="O1125">
            <v>2000</v>
          </cell>
        </row>
        <row r="1126">
          <cell r="E1126" t="str">
            <v/>
          </cell>
          <cell r="J1126">
            <v>0</v>
          </cell>
          <cell r="K1126">
            <v>0</v>
          </cell>
          <cell r="M1126">
            <v>0</v>
          </cell>
          <cell r="O1126">
            <v>0</v>
          </cell>
        </row>
        <row r="1129">
          <cell r="E1129" t="str">
            <v>III</v>
          </cell>
          <cell r="G1129" t="str">
            <v>Alat</v>
          </cell>
        </row>
        <row r="1130">
          <cell r="E1130">
            <v>1</v>
          </cell>
          <cell r="G1130" t="str">
            <v>Lain-Lain</v>
          </cell>
          <cell r="J1130" t="str">
            <v>ls</v>
          </cell>
          <cell r="K1130">
            <v>1</v>
          </cell>
          <cell r="M1130">
            <v>250</v>
          </cell>
          <cell r="O1130">
            <v>250</v>
          </cell>
        </row>
        <row r="1131">
          <cell r="E1131" t="str">
            <v/>
          </cell>
          <cell r="J1131">
            <v>0</v>
          </cell>
          <cell r="K1131">
            <v>0</v>
          </cell>
          <cell r="M1131">
            <v>0</v>
          </cell>
          <cell r="O1131">
            <v>0</v>
          </cell>
        </row>
        <row r="1132">
          <cell r="E1132" t="str">
            <v/>
          </cell>
          <cell r="J1132">
            <v>0</v>
          </cell>
          <cell r="K1132">
            <v>0</v>
          </cell>
          <cell r="M1132">
            <v>0</v>
          </cell>
          <cell r="O1132">
            <v>0</v>
          </cell>
        </row>
        <row r="1133">
          <cell r="E1133" t="str">
            <v/>
          </cell>
          <cell r="J1133">
            <v>0</v>
          </cell>
          <cell r="K1133">
            <v>0</v>
          </cell>
          <cell r="M1133">
            <v>0</v>
          </cell>
          <cell r="O1133">
            <v>0</v>
          </cell>
        </row>
        <row r="1134">
          <cell r="E1134" t="str">
            <v/>
          </cell>
          <cell r="J1134">
            <v>0</v>
          </cell>
          <cell r="K1134">
            <v>0</v>
          </cell>
          <cell r="M1134">
            <v>0</v>
          </cell>
          <cell r="O1134">
            <v>0</v>
          </cell>
        </row>
        <row r="1136">
          <cell r="E1136" t="str">
            <v>Sub Total</v>
          </cell>
          <cell r="O1136">
            <v>167175</v>
          </cell>
        </row>
        <row r="1137">
          <cell r="E1137" t="str">
            <v>Biaya Tidak Langsung dan Laba</v>
          </cell>
          <cell r="J1137">
            <v>0.1</v>
          </cell>
          <cell r="O1137">
            <v>16717.5</v>
          </cell>
        </row>
        <row r="1138">
          <cell r="E1138" t="str">
            <v>Jumlah Harga</v>
          </cell>
          <cell r="O1138">
            <v>183892.5</v>
          </cell>
        </row>
        <row r="1139">
          <cell r="D1139">
            <v>86005</v>
          </cell>
          <cell r="E1139" t="str">
            <v>Harga Satuan Pekerjaan</v>
          </cell>
          <cell r="J1139" t="str">
            <v>m2</v>
          </cell>
          <cell r="K1139" t="str">
            <v/>
          </cell>
          <cell r="O1139">
            <v>30648.75</v>
          </cell>
        </row>
        <row r="1146">
          <cell r="E1146" t="str">
            <v>Analisa Harga Satuan (Breakdown of Unit Rate)</v>
          </cell>
        </row>
        <row r="1148">
          <cell r="E1148" t="str">
            <v>Lokasi</v>
          </cell>
          <cell r="I1148" t="str">
            <v>:</v>
          </cell>
          <cell r="J1148" t="str">
            <v>Proyek PLB, Paket LCB-6 Lot-4</v>
          </cell>
        </row>
        <row r="1149">
          <cell r="D1149">
            <v>87000</v>
          </cell>
          <cell r="E1149" t="str">
            <v>No. Item</v>
          </cell>
          <cell r="I1149" t="str">
            <v>:</v>
          </cell>
          <cell r="J1149" t="str">
            <v>6-1-10</v>
          </cell>
        </row>
        <row r="1150">
          <cell r="D1150">
            <v>87000</v>
          </cell>
          <cell r="E1150" t="str">
            <v>Item Pekerjaan</v>
          </cell>
          <cell r="I1150" t="str">
            <v>:</v>
          </cell>
          <cell r="J1150" t="str">
            <v>Perkerasan lapisan sirtu t=20cm</v>
          </cell>
        </row>
        <row r="1151">
          <cell r="J1151" t="str">
            <v>(jalan tani)</v>
          </cell>
        </row>
        <row r="1152">
          <cell r="D1152">
            <v>87000</v>
          </cell>
          <cell r="E1152" t="str">
            <v>Uraian Tugas</v>
          </cell>
          <cell r="I1152" t="str">
            <v>:</v>
          </cell>
        </row>
        <row r="1154">
          <cell r="D1154">
            <v>87000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row>
        <row r="1157">
          <cell r="L1157" t="str">
            <v>(Rp.)</v>
          </cell>
          <cell r="N1157" t="str">
            <v>(Rp.)</v>
          </cell>
        </row>
        <row r="1158">
          <cell r="E1158" t="str">
            <v>I</v>
          </cell>
          <cell r="G1158" t="str">
            <v>Bahan</v>
          </cell>
        </row>
        <row r="1159">
          <cell r="E1159">
            <v>1</v>
          </cell>
          <cell r="G1159" t="str">
            <v>Sirtu</v>
          </cell>
          <cell r="J1159" t="str">
            <v>m3</v>
          </cell>
          <cell r="K1159">
            <v>110</v>
          </cell>
          <cell r="M1159">
            <v>30000</v>
          </cell>
          <cell r="O1159">
            <v>3300000</v>
          </cell>
        </row>
        <row r="1160">
          <cell r="E1160" t="str">
            <v/>
          </cell>
          <cell r="J1160">
            <v>0</v>
          </cell>
          <cell r="K1160">
            <v>0</v>
          </cell>
          <cell r="M1160">
            <v>0</v>
          </cell>
          <cell r="O1160">
            <v>0</v>
          </cell>
        </row>
        <row r="1161">
          <cell r="E1161" t="str">
            <v/>
          </cell>
          <cell r="I1161" t="str">
            <v/>
          </cell>
          <cell r="J1161">
            <v>0</v>
          </cell>
          <cell r="K1161">
            <v>0</v>
          </cell>
          <cell r="M1161">
            <v>0</v>
          </cell>
          <cell r="O1161">
            <v>0</v>
          </cell>
        </row>
        <row r="1162">
          <cell r="E1162" t="str">
            <v/>
          </cell>
          <cell r="J1162">
            <v>0</v>
          </cell>
          <cell r="K1162">
            <v>0</v>
          </cell>
          <cell r="M1162">
            <v>0</v>
          </cell>
          <cell r="O1162">
            <v>0</v>
          </cell>
        </row>
        <row r="1163">
          <cell r="E1163" t="str">
            <v/>
          </cell>
          <cell r="J1163">
            <v>0</v>
          </cell>
          <cell r="K1163">
            <v>0</v>
          </cell>
          <cell r="M1163">
            <v>0</v>
          </cell>
          <cell r="O1163">
            <v>0</v>
          </cell>
        </row>
        <row r="1165">
          <cell r="E1165" t="str">
            <v>II</v>
          </cell>
          <cell r="G1165" t="str">
            <v>Tenaga</v>
          </cell>
        </row>
        <row r="1166">
          <cell r="E1166">
            <v>1</v>
          </cell>
          <cell r="G1166" t="str">
            <v>Mandor</v>
          </cell>
          <cell r="J1166" t="str">
            <v>OH</v>
          </cell>
          <cell r="K1166">
            <v>0.05</v>
          </cell>
          <cell r="M1166">
            <v>35000</v>
          </cell>
          <cell r="O1166">
            <v>1750</v>
          </cell>
        </row>
        <row r="1167">
          <cell r="E1167" t="str">
            <v/>
          </cell>
          <cell r="J1167">
            <v>0</v>
          </cell>
          <cell r="K1167">
            <v>0</v>
          </cell>
          <cell r="M1167">
            <v>0</v>
          </cell>
          <cell r="O1167">
            <v>0</v>
          </cell>
        </row>
        <row r="1168">
          <cell r="E1168" t="str">
            <v/>
          </cell>
          <cell r="J1168">
            <v>0</v>
          </cell>
          <cell r="K1168">
            <v>0</v>
          </cell>
          <cell r="M1168">
            <v>0</v>
          </cell>
          <cell r="O1168">
            <v>0</v>
          </cell>
        </row>
        <row r="1169">
          <cell r="E1169" t="str">
            <v/>
          </cell>
          <cell r="J1169">
            <v>0</v>
          </cell>
          <cell r="K1169">
            <v>0</v>
          </cell>
          <cell r="M1169">
            <v>0</v>
          </cell>
          <cell r="O1169">
            <v>0</v>
          </cell>
        </row>
        <row r="1170">
          <cell r="E1170" t="str">
            <v/>
          </cell>
          <cell r="J1170">
            <v>0</v>
          </cell>
          <cell r="K1170">
            <v>0</v>
          </cell>
          <cell r="M1170">
            <v>0</v>
          </cell>
          <cell r="O1170">
            <v>0</v>
          </cell>
        </row>
        <row r="1173">
          <cell r="E1173" t="str">
            <v>III</v>
          </cell>
          <cell r="G1173" t="str">
            <v>Alat</v>
          </cell>
        </row>
        <row r="1174">
          <cell r="E1174">
            <v>1</v>
          </cell>
          <cell r="G1174" t="str">
            <v>Bulldozer D65</v>
          </cell>
          <cell r="J1174" t="str">
            <v>jam</v>
          </cell>
          <cell r="K1174">
            <v>0.90900000000000003</v>
          </cell>
          <cell r="M1174">
            <v>335455</v>
          </cell>
          <cell r="O1174">
            <v>304928.59000000003</v>
          </cell>
        </row>
        <row r="1175">
          <cell r="E1175">
            <v>2</v>
          </cell>
          <cell r="G1175" t="str">
            <v>Vibratory Roller, 10 ton</v>
          </cell>
          <cell r="J1175" t="str">
            <v>jam</v>
          </cell>
          <cell r="K1175">
            <v>1.1763999999999999</v>
          </cell>
          <cell r="M1175">
            <v>223545</v>
          </cell>
          <cell r="O1175">
            <v>262978.33</v>
          </cell>
        </row>
        <row r="1176">
          <cell r="E1176" t="str">
            <v/>
          </cell>
          <cell r="J1176">
            <v>0</v>
          </cell>
          <cell r="K1176">
            <v>0</v>
          </cell>
          <cell r="M1176">
            <v>0</v>
          </cell>
          <cell r="O1176">
            <v>0</v>
          </cell>
        </row>
        <row r="1177">
          <cell r="E1177" t="str">
            <v/>
          </cell>
          <cell r="J1177">
            <v>0</v>
          </cell>
          <cell r="K1177">
            <v>0</v>
          </cell>
          <cell r="M1177">
            <v>0</v>
          </cell>
          <cell r="O1177">
            <v>0</v>
          </cell>
        </row>
        <row r="1178">
          <cell r="E1178" t="str">
            <v/>
          </cell>
          <cell r="J1178">
            <v>0</v>
          </cell>
          <cell r="K1178">
            <v>0</v>
          </cell>
          <cell r="M1178">
            <v>0</v>
          </cell>
          <cell r="O1178">
            <v>0</v>
          </cell>
        </row>
        <row r="1180">
          <cell r="E1180" t="str">
            <v>Sub Total</v>
          </cell>
          <cell r="O1180">
            <v>3869656.92</v>
          </cell>
        </row>
        <row r="1181">
          <cell r="E1181" t="str">
            <v>Biaya Tidak Langsung dan Laba</v>
          </cell>
          <cell r="J1181">
            <v>0.1</v>
          </cell>
          <cell r="O1181">
            <v>386965.69</v>
          </cell>
        </row>
        <row r="1182">
          <cell r="E1182" t="str">
            <v>Jumlah Harga</v>
          </cell>
          <cell r="O1182">
            <v>4256622.6100000003</v>
          </cell>
        </row>
        <row r="1183">
          <cell r="D1183">
            <v>87005</v>
          </cell>
          <cell r="E1183" t="str">
            <v>Harga Satuan Pekerjaan</v>
          </cell>
          <cell r="J1183" t="str">
            <v>m3</v>
          </cell>
          <cell r="K1183" t="str">
            <v/>
          </cell>
          <cell r="O1183">
            <v>42566.2261</v>
          </cell>
        </row>
        <row r="1190">
          <cell r="E1190" t="str">
            <v>Analisa Harga Satuan (Breakdown of Unit Rate)</v>
          </cell>
        </row>
        <row r="1192">
          <cell r="E1192" t="str">
            <v>Lokasi</v>
          </cell>
          <cell r="I1192" t="str">
            <v>:</v>
          </cell>
          <cell r="J1192" t="str">
            <v>Proyek PLB, Paket LCB-6 Lot-4</v>
          </cell>
        </row>
        <row r="1193">
          <cell r="D1193">
            <v>88000</v>
          </cell>
          <cell r="E1193" t="str">
            <v>No. Item</v>
          </cell>
          <cell r="I1193" t="str">
            <v>:</v>
          </cell>
          <cell r="J1193" t="str">
            <v>I.1.1</v>
          </cell>
          <cell r="K1193" t="str">
            <v>(P3A Building)</v>
          </cell>
        </row>
        <row r="1194">
          <cell r="D1194">
            <v>88000</v>
          </cell>
          <cell r="E1194" t="str">
            <v>Item Pekerjaan</v>
          </cell>
          <cell r="I1194" t="str">
            <v>:</v>
          </cell>
          <cell r="J1194" t="str">
            <v>Pembersihan</v>
          </cell>
        </row>
        <row r="1196">
          <cell r="D1196">
            <v>88000</v>
          </cell>
          <cell r="E1196" t="str">
            <v>Uraian Tugas</v>
          </cell>
          <cell r="I1196" t="str">
            <v>:</v>
          </cell>
        </row>
        <row r="1198">
          <cell r="D1198">
            <v>88000</v>
          </cell>
          <cell r="E1198" t="str">
            <v>Kapasitas Produksi</v>
          </cell>
          <cell r="I1198" t="str">
            <v>:</v>
          </cell>
          <cell r="J1198">
            <v>10</v>
          </cell>
          <cell r="K1198" t="str">
            <v>m2</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row>
        <row r="1201">
          <cell r="L1201" t="str">
            <v>(Rp.)</v>
          </cell>
          <cell r="N1201" t="str">
            <v>(Rp.)</v>
          </cell>
        </row>
        <row r="1202">
          <cell r="E1202" t="str">
            <v>I</v>
          </cell>
          <cell r="G1202" t="str">
            <v>Bahan</v>
          </cell>
        </row>
        <row r="1203">
          <cell r="E1203" t="str">
            <v/>
          </cell>
          <cell r="J1203">
            <v>0</v>
          </cell>
          <cell r="K1203">
            <v>0</v>
          </cell>
          <cell r="M1203">
            <v>0</v>
          </cell>
          <cell r="O1203">
            <v>0</v>
          </cell>
        </row>
        <row r="1204">
          <cell r="E1204" t="str">
            <v/>
          </cell>
          <cell r="J1204">
            <v>0</v>
          </cell>
          <cell r="K1204">
            <v>0</v>
          </cell>
          <cell r="M1204">
            <v>0</v>
          </cell>
          <cell r="O1204">
            <v>0</v>
          </cell>
        </row>
        <row r="1205">
          <cell r="E1205" t="str">
            <v/>
          </cell>
          <cell r="I1205" t="str">
            <v/>
          </cell>
          <cell r="J1205">
            <v>0</v>
          </cell>
          <cell r="K1205">
            <v>0</v>
          </cell>
          <cell r="M1205">
            <v>0</v>
          </cell>
          <cell r="O1205">
            <v>0</v>
          </cell>
        </row>
        <row r="1206">
          <cell r="E1206" t="str">
            <v/>
          </cell>
          <cell r="J1206">
            <v>0</v>
          </cell>
          <cell r="K1206">
            <v>0</v>
          </cell>
          <cell r="M1206">
            <v>0</v>
          </cell>
          <cell r="O1206">
            <v>0</v>
          </cell>
        </row>
        <row r="1207">
          <cell r="E1207" t="str">
            <v/>
          </cell>
          <cell r="J1207">
            <v>0</v>
          </cell>
          <cell r="K1207">
            <v>0</v>
          </cell>
          <cell r="M1207">
            <v>0</v>
          </cell>
          <cell r="O1207">
            <v>0</v>
          </cell>
        </row>
        <row r="1209">
          <cell r="E1209" t="str">
            <v>II</v>
          </cell>
          <cell r="G1209" t="str">
            <v>Tenaga</v>
          </cell>
        </row>
        <row r="1210">
          <cell r="E1210">
            <v>1</v>
          </cell>
          <cell r="G1210" t="str">
            <v>Mandor</v>
          </cell>
          <cell r="J1210" t="str">
            <v>OH</v>
          </cell>
          <cell r="K1210">
            <v>6.9999999999999999E-4</v>
          </cell>
          <cell r="M1210">
            <v>35000</v>
          </cell>
          <cell r="O1210">
            <v>24.5</v>
          </cell>
        </row>
        <row r="1211">
          <cell r="E1211">
            <v>2</v>
          </cell>
          <cell r="G1211" t="str">
            <v>Pekerja</v>
          </cell>
          <cell r="J1211" t="str">
            <v>OH</v>
          </cell>
          <cell r="K1211">
            <v>2.8E-3</v>
          </cell>
          <cell r="M1211">
            <v>20000</v>
          </cell>
          <cell r="O1211">
            <v>56</v>
          </cell>
        </row>
        <row r="1212">
          <cell r="E1212" t="str">
            <v/>
          </cell>
          <cell r="J1212">
            <v>0</v>
          </cell>
          <cell r="K1212">
            <v>0</v>
          </cell>
          <cell r="M1212">
            <v>0</v>
          </cell>
          <cell r="O1212">
            <v>0</v>
          </cell>
        </row>
        <row r="1213">
          <cell r="E1213" t="str">
            <v/>
          </cell>
          <cell r="J1213">
            <v>0</v>
          </cell>
          <cell r="K1213">
            <v>0</v>
          </cell>
          <cell r="M1213">
            <v>0</v>
          </cell>
          <cell r="O1213">
            <v>0</v>
          </cell>
        </row>
        <row r="1214">
          <cell r="E1214" t="str">
            <v/>
          </cell>
          <cell r="J1214">
            <v>0</v>
          </cell>
          <cell r="K1214">
            <v>0</v>
          </cell>
          <cell r="M1214">
            <v>0</v>
          </cell>
          <cell r="O1214">
            <v>0</v>
          </cell>
        </row>
        <row r="1217">
          <cell r="E1217" t="str">
            <v>III</v>
          </cell>
          <cell r="G1217" t="str">
            <v>Alat</v>
          </cell>
        </row>
        <row r="1218">
          <cell r="E1218" t="str">
            <v/>
          </cell>
          <cell r="J1218">
            <v>0</v>
          </cell>
          <cell r="K1218">
            <v>0</v>
          </cell>
          <cell r="M1218">
            <v>0</v>
          </cell>
          <cell r="O1218">
            <v>0</v>
          </cell>
        </row>
        <row r="1219">
          <cell r="E1219" t="str">
            <v/>
          </cell>
          <cell r="J1219">
            <v>0</v>
          </cell>
          <cell r="K1219">
            <v>0</v>
          </cell>
          <cell r="M1219">
            <v>0</v>
          </cell>
          <cell r="O1219">
            <v>0</v>
          </cell>
        </row>
        <row r="1220">
          <cell r="E1220" t="str">
            <v/>
          </cell>
          <cell r="J1220">
            <v>0</v>
          </cell>
          <cell r="K1220">
            <v>0</v>
          </cell>
          <cell r="M1220">
            <v>0</v>
          </cell>
          <cell r="O1220">
            <v>0</v>
          </cell>
        </row>
        <row r="1221">
          <cell r="E1221" t="str">
            <v/>
          </cell>
          <cell r="J1221">
            <v>0</v>
          </cell>
          <cell r="K1221">
            <v>0</v>
          </cell>
          <cell r="M1221">
            <v>0</v>
          </cell>
          <cell r="O1221">
            <v>0</v>
          </cell>
        </row>
        <row r="1222">
          <cell r="E1222" t="str">
            <v/>
          </cell>
          <cell r="J1222">
            <v>0</v>
          </cell>
          <cell r="K1222">
            <v>0</v>
          </cell>
          <cell r="M1222">
            <v>0</v>
          </cell>
          <cell r="O1222">
            <v>0</v>
          </cell>
        </row>
        <row r="1224">
          <cell r="E1224" t="str">
            <v>Sub Total</v>
          </cell>
          <cell r="O1224">
            <v>80.5</v>
          </cell>
        </row>
        <row r="1225">
          <cell r="E1225" t="str">
            <v>Biaya Tidak Langsung dan Laba</v>
          </cell>
          <cell r="J1225">
            <v>0.1</v>
          </cell>
          <cell r="O1225">
            <v>8.0500000000000007</v>
          </cell>
        </row>
        <row r="1226">
          <cell r="E1226" t="str">
            <v>Jumlah Harga</v>
          </cell>
          <cell r="O1226">
            <v>88.55</v>
          </cell>
        </row>
        <row r="1227">
          <cell r="D1227">
            <v>88005</v>
          </cell>
          <cell r="E1227" t="str">
            <v>Harga Satuan Pekerjaan</v>
          </cell>
          <cell r="J1227" t="str">
            <v>m2</v>
          </cell>
          <cell r="K1227" t="str">
            <v/>
          </cell>
          <cell r="O1227">
            <v>88.55</v>
          </cell>
        </row>
        <row r="1234">
          <cell r="E1234" t="str">
            <v>Analisa Harga Satuan (Breakdown of Unit Rate)</v>
          </cell>
        </row>
        <row r="1236">
          <cell r="E1236" t="str">
            <v>Lokasi</v>
          </cell>
          <cell r="I1236" t="str">
            <v>:</v>
          </cell>
          <cell r="J1236" t="str">
            <v>Proyek PLB, Paket LCB-6 Lot-4</v>
          </cell>
        </row>
        <row r="1237">
          <cell r="D1237">
            <v>89000</v>
          </cell>
          <cell r="E1237" t="str">
            <v>No. Item</v>
          </cell>
          <cell r="I1237" t="str">
            <v>:</v>
          </cell>
          <cell r="J1237" t="str">
            <v>I.2.2, VI.1.1</v>
          </cell>
          <cell r="K1237" t="str">
            <v>(P3A Building)</v>
          </cell>
        </row>
        <row r="1238">
          <cell r="D1238">
            <v>89000</v>
          </cell>
          <cell r="E1238" t="str">
            <v>Item Pekerjaan</v>
          </cell>
          <cell r="I1238" t="str">
            <v>:</v>
          </cell>
          <cell r="J1238" t="str">
            <v>Urugan tanah kembali</v>
          </cell>
        </row>
        <row r="1240">
          <cell r="D1240">
            <v>89000</v>
          </cell>
          <cell r="E1240" t="str">
            <v>Uraian Tugas</v>
          </cell>
          <cell r="I1240" t="str">
            <v>:</v>
          </cell>
        </row>
        <row r="1242">
          <cell r="D1242">
            <v>89000</v>
          </cell>
          <cell r="E1242" t="str">
            <v>Kapasitas Produksi</v>
          </cell>
          <cell r="I1242" t="str">
            <v>:</v>
          </cell>
          <cell r="J1242">
            <v>1</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row>
        <row r="1245">
          <cell r="L1245" t="str">
            <v>(Rp.)</v>
          </cell>
          <cell r="N1245" t="str">
            <v>(Rp.)</v>
          </cell>
        </row>
        <row r="1246">
          <cell r="E1246" t="str">
            <v>I</v>
          </cell>
          <cell r="G1246" t="str">
            <v>Bahan</v>
          </cell>
        </row>
        <row r="1247">
          <cell r="E1247" t="str">
            <v/>
          </cell>
          <cell r="J1247">
            <v>0</v>
          </cell>
          <cell r="K1247">
            <v>0</v>
          </cell>
          <cell r="M1247">
            <v>0</v>
          </cell>
          <cell r="O1247">
            <v>0</v>
          </cell>
        </row>
        <row r="1248">
          <cell r="E1248" t="str">
            <v/>
          </cell>
          <cell r="J1248">
            <v>0</v>
          </cell>
          <cell r="K1248">
            <v>0</v>
          </cell>
          <cell r="M1248">
            <v>0</v>
          </cell>
          <cell r="O1248">
            <v>0</v>
          </cell>
        </row>
        <row r="1249">
          <cell r="E1249" t="str">
            <v/>
          </cell>
          <cell r="I1249" t="str">
            <v/>
          </cell>
          <cell r="J1249">
            <v>0</v>
          </cell>
          <cell r="K1249">
            <v>0</v>
          </cell>
          <cell r="M1249">
            <v>0</v>
          </cell>
          <cell r="O1249">
            <v>0</v>
          </cell>
        </row>
        <row r="1250">
          <cell r="E1250" t="str">
            <v/>
          </cell>
          <cell r="J1250">
            <v>0</v>
          </cell>
          <cell r="K1250">
            <v>0</v>
          </cell>
          <cell r="M1250">
            <v>0</v>
          </cell>
          <cell r="O1250">
            <v>0</v>
          </cell>
        </row>
        <row r="1251">
          <cell r="E1251" t="str">
            <v/>
          </cell>
          <cell r="J1251">
            <v>0</v>
          </cell>
          <cell r="K1251">
            <v>0</v>
          </cell>
          <cell r="M1251">
            <v>0</v>
          </cell>
          <cell r="O1251">
            <v>0</v>
          </cell>
        </row>
        <row r="1253">
          <cell r="E1253" t="str">
            <v>II</v>
          </cell>
          <cell r="G1253" t="str">
            <v>Tenaga</v>
          </cell>
        </row>
        <row r="1254">
          <cell r="E1254">
            <v>1</v>
          </cell>
          <cell r="G1254" t="str">
            <v>Mandor</v>
          </cell>
          <cell r="J1254" t="str">
            <v>OH</v>
          </cell>
          <cell r="K1254">
            <v>7.1400000000000005E-2</v>
          </cell>
          <cell r="M1254">
            <v>35000</v>
          </cell>
          <cell r="O1254">
            <v>2499</v>
          </cell>
        </row>
        <row r="1255">
          <cell r="E1255">
            <v>2</v>
          </cell>
          <cell r="G1255" t="str">
            <v>Pekerja</v>
          </cell>
          <cell r="J1255" t="str">
            <v>OH</v>
          </cell>
          <cell r="K1255">
            <v>0.28570000000000001</v>
          </cell>
          <cell r="M1255">
            <v>20000</v>
          </cell>
          <cell r="O1255">
            <v>5714</v>
          </cell>
        </row>
        <row r="1256">
          <cell r="E1256" t="str">
            <v/>
          </cell>
          <cell r="J1256">
            <v>0</v>
          </cell>
          <cell r="K1256">
            <v>0</v>
          </cell>
          <cell r="M1256">
            <v>0</v>
          </cell>
          <cell r="O1256">
            <v>0</v>
          </cell>
        </row>
        <row r="1257">
          <cell r="E1257" t="str">
            <v/>
          </cell>
          <cell r="J1257">
            <v>0</v>
          </cell>
          <cell r="K1257">
            <v>0</v>
          </cell>
          <cell r="M1257">
            <v>0</v>
          </cell>
          <cell r="O1257">
            <v>0</v>
          </cell>
        </row>
        <row r="1258">
          <cell r="E1258" t="str">
            <v/>
          </cell>
          <cell r="J1258">
            <v>0</v>
          </cell>
          <cell r="K1258">
            <v>0</v>
          </cell>
          <cell r="M1258">
            <v>0</v>
          </cell>
          <cell r="O1258">
            <v>0</v>
          </cell>
        </row>
        <row r="1261">
          <cell r="E1261" t="str">
            <v>III</v>
          </cell>
          <cell r="G1261" t="str">
            <v>Alat</v>
          </cell>
        </row>
        <row r="1262">
          <cell r="E1262">
            <v>1</v>
          </cell>
          <cell r="G1262" t="str">
            <v>Compactor.</v>
          </cell>
          <cell r="J1262" t="str">
            <v>jam</v>
          </cell>
          <cell r="K1262">
            <v>1.2500000000000001E-2</v>
          </cell>
          <cell r="M1262">
            <v>18785</v>
          </cell>
          <cell r="O1262">
            <v>234.81</v>
          </cell>
        </row>
        <row r="1263">
          <cell r="E1263" t="str">
            <v/>
          </cell>
          <cell r="J1263">
            <v>0</v>
          </cell>
          <cell r="K1263">
            <v>0</v>
          </cell>
          <cell r="M1263">
            <v>0</v>
          </cell>
          <cell r="O1263">
            <v>0</v>
          </cell>
        </row>
        <row r="1264">
          <cell r="E1264" t="str">
            <v/>
          </cell>
          <cell r="J1264">
            <v>0</v>
          </cell>
          <cell r="K1264">
            <v>0</v>
          </cell>
          <cell r="M1264">
            <v>0</v>
          </cell>
          <cell r="O1264">
            <v>0</v>
          </cell>
        </row>
        <row r="1265">
          <cell r="E1265" t="str">
            <v/>
          </cell>
          <cell r="J1265">
            <v>0</v>
          </cell>
          <cell r="K1265">
            <v>0</v>
          </cell>
          <cell r="M1265">
            <v>0</v>
          </cell>
          <cell r="O1265">
            <v>0</v>
          </cell>
        </row>
        <row r="1266">
          <cell r="E1266" t="str">
            <v/>
          </cell>
          <cell r="J1266">
            <v>0</v>
          </cell>
          <cell r="K1266">
            <v>0</v>
          </cell>
          <cell r="M1266">
            <v>0</v>
          </cell>
          <cell r="O1266">
            <v>0</v>
          </cell>
        </row>
        <row r="1268">
          <cell r="E1268" t="str">
            <v>Sub Total</v>
          </cell>
          <cell r="O1268">
            <v>8447.81</v>
          </cell>
        </row>
        <row r="1269">
          <cell r="E1269" t="str">
            <v>Biaya Tidak Langsung dan Laba</v>
          </cell>
          <cell r="J1269">
            <v>0.1</v>
          </cell>
          <cell r="O1269">
            <v>844.78</v>
          </cell>
        </row>
        <row r="1270">
          <cell r="E1270" t="str">
            <v>Jumlah Harga</v>
          </cell>
          <cell r="O1270">
            <v>9292.59</v>
          </cell>
        </row>
        <row r="1271">
          <cell r="D1271">
            <v>89005</v>
          </cell>
          <cell r="E1271" t="str">
            <v>Harga Satuan Pekerjaan</v>
          </cell>
          <cell r="J1271" t="str">
            <v>m3</v>
          </cell>
          <cell r="K1271" t="str">
            <v/>
          </cell>
          <cell r="O1271">
            <v>9292.59</v>
          </cell>
        </row>
        <row r="1278">
          <cell r="E1278" t="str">
            <v>Analisa Harga Satuan (Breakdown of Unit Rate)</v>
          </cell>
        </row>
        <row r="1280">
          <cell r="E1280" t="str">
            <v>Lokasi</v>
          </cell>
          <cell r="I1280" t="str">
            <v>:</v>
          </cell>
          <cell r="J1280" t="str">
            <v>Proyek PLB, Paket LCB-6 Lot-4</v>
          </cell>
        </row>
        <row r="1281">
          <cell r="D1281">
            <v>90000</v>
          </cell>
          <cell r="E1281" t="str">
            <v>No. Item</v>
          </cell>
          <cell r="I1281" t="str">
            <v>:</v>
          </cell>
          <cell r="J1281" t="str">
            <v>II.2</v>
          </cell>
          <cell r="K1281" t="str">
            <v>(P3A Building)</v>
          </cell>
        </row>
        <row r="1282">
          <cell r="D1282">
            <v>90000</v>
          </cell>
          <cell r="E1282" t="str">
            <v>Item Pekerjaan</v>
          </cell>
          <cell r="I1282" t="str">
            <v>:</v>
          </cell>
          <cell r="J1282" t="str">
            <v>Dinding pas batu-bata</v>
          </cell>
        </row>
        <row r="1284">
          <cell r="D1284">
            <v>90000</v>
          </cell>
          <cell r="E1284" t="str">
            <v>Uraian Tugas</v>
          </cell>
          <cell r="I1284" t="str">
            <v>:</v>
          </cell>
        </row>
        <row r="1286">
          <cell r="D1286">
            <v>90000</v>
          </cell>
          <cell r="E1286" t="str">
            <v>Kapasitas Produksi</v>
          </cell>
          <cell r="I1286" t="str">
            <v>:</v>
          </cell>
          <cell r="J1286">
            <v>1</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row>
        <row r="1289">
          <cell r="L1289" t="str">
            <v>(Rp.)</v>
          </cell>
          <cell r="N1289" t="str">
            <v>(Rp.)</v>
          </cell>
        </row>
        <row r="1290">
          <cell r="E1290" t="str">
            <v>I</v>
          </cell>
          <cell r="G1290" t="str">
            <v>Bahan</v>
          </cell>
        </row>
        <row r="1291">
          <cell r="E1291">
            <v>1</v>
          </cell>
          <cell r="G1291" t="str">
            <v>Batu Bata</v>
          </cell>
          <cell r="J1291" t="str">
            <v>buah</v>
          </cell>
          <cell r="K1291">
            <v>450</v>
          </cell>
          <cell r="M1291">
            <v>250</v>
          </cell>
          <cell r="O1291">
            <v>112500</v>
          </cell>
        </row>
        <row r="1292">
          <cell r="E1292">
            <v>2</v>
          </cell>
          <cell r="G1292" t="str">
            <v>Pasir Pasang</v>
          </cell>
          <cell r="J1292" t="str">
            <v>m3</v>
          </cell>
          <cell r="K1292">
            <v>0.40600000000000003</v>
          </cell>
          <cell r="M1292">
            <v>35000</v>
          </cell>
          <cell r="O1292">
            <v>14210</v>
          </cell>
        </row>
        <row r="1293">
          <cell r="E1293">
            <v>3</v>
          </cell>
          <cell r="G1293" t="str">
            <v>Semen Portland</v>
          </cell>
          <cell r="I1293" t="str">
            <v/>
          </cell>
          <cell r="J1293" t="str">
            <v>kg</v>
          </cell>
          <cell r="K1293">
            <v>126.49999999999999</v>
          </cell>
          <cell r="M1293">
            <v>560</v>
          </cell>
          <cell r="O1293">
            <v>70840</v>
          </cell>
        </row>
        <row r="1294">
          <cell r="E1294" t="str">
            <v/>
          </cell>
          <cell r="J1294">
            <v>0</v>
          </cell>
          <cell r="K1294">
            <v>0</v>
          </cell>
          <cell r="M1294">
            <v>0</v>
          </cell>
          <cell r="O1294">
            <v>0</v>
          </cell>
        </row>
        <row r="1295">
          <cell r="E1295" t="str">
            <v/>
          </cell>
          <cell r="J1295">
            <v>0</v>
          </cell>
          <cell r="K1295">
            <v>0</v>
          </cell>
          <cell r="M1295">
            <v>0</v>
          </cell>
          <cell r="O1295">
            <v>0</v>
          </cell>
        </row>
        <row r="1297">
          <cell r="E1297" t="str">
            <v>II</v>
          </cell>
          <cell r="G1297" t="str">
            <v>Tenaga</v>
          </cell>
        </row>
        <row r="1298">
          <cell r="E1298">
            <v>1</v>
          </cell>
          <cell r="G1298" t="str">
            <v>Mandor</v>
          </cell>
          <cell r="J1298" t="str">
            <v>OH</v>
          </cell>
          <cell r="K1298">
            <v>0.22500000000000001</v>
          </cell>
          <cell r="M1298">
            <v>35000</v>
          </cell>
          <cell r="O1298">
            <v>7875</v>
          </cell>
        </row>
        <row r="1299">
          <cell r="E1299">
            <v>2</v>
          </cell>
          <cell r="G1299" t="str">
            <v>Kepala Tukang Batu</v>
          </cell>
          <cell r="J1299" t="str">
            <v>OH</v>
          </cell>
          <cell r="K1299">
            <v>0.15</v>
          </cell>
          <cell r="M1299">
            <v>40000</v>
          </cell>
          <cell r="O1299">
            <v>6000</v>
          </cell>
        </row>
        <row r="1300">
          <cell r="E1300">
            <v>3</v>
          </cell>
          <cell r="G1300" t="str">
            <v>Tukang Batu</v>
          </cell>
          <cell r="J1300" t="str">
            <v>OH</v>
          </cell>
          <cell r="K1300">
            <v>1.5</v>
          </cell>
          <cell r="M1300">
            <v>35000</v>
          </cell>
          <cell r="O1300">
            <v>52500</v>
          </cell>
        </row>
        <row r="1301">
          <cell r="E1301">
            <v>4</v>
          </cell>
          <cell r="G1301" t="str">
            <v>Pekerja</v>
          </cell>
          <cell r="J1301" t="str">
            <v>OH</v>
          </cell>
          <cell r="K1301">
            <v>4.5</v>
          </cell>
          <cell r="M1301">
            <v>20000</v>
          </cell>
          <cell r="O1301">
            <v>90000</v>
          </cell>
        </row>
        <row r="1302">
          <cell r="E1302" t="str">
            <v/>
          </cell>
          <cell r="J1302">
            <v>0</v>
          </cell>
          <cell r="K1302">
            <v>0</v>
          </cell>
          <cell r="M1302">
            <v>0</v>
          </cell>
          <cell r="O1302">
            <v>0</v>
          </cell>
        </row>
        <row r="1305">
          <cell r="E1305" t="str">
            <v>III</v>
          </cell>
          <cell r="G1305" t="str">
            <v>Alat</v>
          </cell>
        </row>
        <row r="1306">
          <cell r="E1306" t="str">
            <v/>
          </cell>
          <cell r="J1306">
            <v>0</v>
          </cell>
          <cell r="K1306">
            <v>0</v>
          </cell>
          <cell r="M1306">
            <v>0</v>
          </cell>
          <cell r="O1306">
            <v>0</v>
          </cell>
        </row>
        <row r="1307">
          <cell r="E1307" t="str">
            <v/>
          </cell>
          <cell r="J1307">
            <v>0</v>
          </cell>
          <cell r="K1307">
            <v>0</v>
          </cell>
          <cell r="M1307">
            <v>0</v>
          </cell>
          <cell r="O1307">
            <v>0</v>
          </cell>
        </row>
        <row r="1308">
          <cell r="E1308" t="str">
            <v/>
          </cell>
          <cell r="J1308">
            <v>0</v>
          </cell>
          <cell r="K1308">
            <v>0</v>
          </cell>
          <cell r="M1308">
            <v>0</v>
          </cell>
          <cell r="O1308">
            <v>0</v>
          </cell>
        </row>
        <row r="1309">
          <cell r="E1309" t="str">
            <v/>
          </cell>
          <cell r="J1309">
            <v>0</v>
          </cell>
          <cell r="K1309">
            <v>0</v>
          </cell>
          <cell r="M1309">
            <v>0</v>
          </cell>
          <cell r="O1309">
            <v>0</v>
          </cell>
        </row>
        <row r="1310">
          <cell r="E1310" t="str">
            <v/>
          </cell>
          <cell r="J1310">
            <v>0</v>
          </cell>
          <cell r="K1310">
            <v>0</v>
          </cell>
          <cell r="M1310">
            <v>0</v>
          </cell>
          <cell r="O1310">
            <v>0</v>
          </cell>
        </row>
        <row r="1312">
          <cell r="E1312" t="str">
            <v>Sub Total</v>
          </cell>
          <cell r="O1312">
            <v>353925</v>
          </cell>
        </row>
        <row r="1313">
          <cell r="E1313" t="str">
            <v>Biaya Tidak Langsung dan Laba</v>
          </cell>
          <cell r="J1313">
            <v>0.1</v>
          </cell>
          <cell r="O1313">
            <v>35392.5</v>
          </cell>
        </row>
        <row r="1314">
          <cell r="E1314" t="str">
            <v>Jumlah Harga</v>
          </cell>
          <cell r="O1314">
            <v>389317.5</v>
          </cell>
        </row>
        <row r="1315">
          <cell r="D1315">
            <v>90005</v>
          </cell>
          <cell r="E1315" t="str">
            <v>Harga Satuan Pekerjaan</v>
          </cell>
          <cell r="J1315" t="str">
            <v>m3</v>
          </cell>
          <cell r="K1315" t="str">
            <v/>
          </cell>
          <cell r="O1315">
            <v>389317.5</v>
          </cell>
        </row>
        <row r="1322">
          <cell r="E1322" t="str">
            <v>Analisa Harga Satuan (Breakdown of Unit Rate)</v>
          </cell>
        </row>
        <row r="1324">
          <cell r="E1324" t="str">
            <v>Lokasi</v>
          </cell>
          <cell r="I1324" t="str">
            <v>:</v>
          </cell>
          <cell r="J1324" t="str">
            <v>Proyek PLB, Paket LCB-6 Lot-4</v>
          </cell>
        </row>
        <row r="1325">
          <cell r="D1325">
            <v>91000</v>
          </cell>
          <cell r="E1325" t="str">
            <v>No. Item</v>
          </cell>
          <cell r="I1325" t="str">
            <v>:</v>
          </cell>
          <cell r="J1325" t="str">
            <v>II.3</v>
          </cell>
          <cell r="K1325" t="str">
            <v>(P3A Building)</v>
          </cell>
        </row>
        <row r="1326">
          <cell r="D1326">
            <v>91000</v>
          </cell>
          <cell r="E1326" t="str">
            <v>Item Pekerjaan</v>
          </cell>
          <cell r="I1326" t="str">
            <v>:</v>
          </cell>
          <cell r="J1326" t="str">
            <v>Kusen Pintu &amp; jendela</v>
          </cell>
          <cell r="O1326" t="str">
            <v>(jalan tani)</v>
          </cell>
        </row>
        <row r="1328">
          <cell r="D1328">
            <v>91000</v>
          </cell>
          <cell r="E1328" t="str">
            <v>Uraian Tugas</v>
          </cell>
          <cell r="I1328" t="str">
            <v>:</v>
          </cell>
        </row>
        <row r="1330">
          <cell r="D1330">
            <v>91000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row>
        <row r="1333">
          <cell r="L1333" t="str">
            <v>(Rp.)</v>
          </cell>
          <cell r="N1333" t="str">
            <v>(Rp.)</v>
          </cell>
        </row>
        <row r="1334">
          <cell r="E1334" t="str">
            <v>I</v>
          </cell>
          <cell r="G1334" t="str">
            <v>Bahan</v>
          </cell>
        </row>
        <row r="1335">
          <cell r="E1335">
            <v>1</v>
          </cell>
          <cell r="G1335" t="str">
            <v>Kayu, klas II</v>
          </cell>
          <cell r="J1335" t="str">
            <v>m3</v>
          </cell>
          <cell r="K1335">
            <v>1</v>
          </cell>
          <cell r="M1335">
            <v>1050000</v>
          </cell>
          <cell r="O1335">
            <v>1050000</v>
          </cell>
        </row>
        <row r="1336">
          <cell r="E1336">
            <v>2</v>
          </cell>
          <cell r="G1336" t="str">
            <v>Paku</v>
          </cell>
          <cell r="J1336" t="str">
            <v>kg</v>
          </cell>
          <cell r="K1336">
            <v>1</v>
          </cell>
          <cell r="M1336">
            <v>7500</v>
          </cell>
          <cell r="O1336">
            <v>7500</v>
          </cell>
        </row>
        <row r="1337">
          <cell r="E1337" t="str">
            <v/>
          </cell>
          <cell r="I1337" t="str">
            <v/>
          </cell>
          <cell r="J1337">
            <v>0</v>
          </cell>
          <cell r="K1337">
            <v>0</v>
          </cell>
          <cell r="M1337">
            <v>0</v>
          </cell>
          <cell r="O1337">
            <v>0</v>
          </cell>
        </row>
        <row r="1338">
          <cell r="E1338" t="str">
            <v/>
          </cell>
          <cell r="J1338">
            <v>0</v>
          </cell>
          <cell r="K1338">
            <v>0</v>
          </cell>
          <cell r="M1338">
            <v>0</v>
          </cell>
          <cell r="O1338">
            <v>0</v>
          </cell>
        </row>
        <row r="1339">
          <cell r="E1339" t="str">
            <v/>
          </cell>
          <cell r="J1339">
            <v>0</v>
          </cell>
          <cell r="K1339">
            <v>0</v>
          </cell>
          <cell r="M1339">
            <v>0</v>
          </cell>
          <cell r="O1339">
            <v>0</v>
          </cell>
        </row>
        <row r="1341">
          <cell r="E1341" t="str">
            <v>II</v>
          </cell>
          <cell r="G1341" t="str">
            <v>Tenaga</v>
          </cell>
        </row>
        <row r="1342">
          <cell r="E1342">
            <v>1</v>
          </cell>
          <cell r="G1342" t="str">
            <v>Mandor</v>
          </cell>
          <cell r="J1342" t="str">
            <v>OH</v>
          </cell>
          <cell r="K1342">
            <v>0.3</v>
          </cell>
          <cell r="M1342">
            <v>35000</v>
          </cell>
          <cell r="O1342">
            <v>10500</v>
          </cell>
        </row>
        <row r="1343">
          <cell r="E1343">
            <v>2</v>
          </cell>
          <cell r="G1343" t="str">
            <v>Kepala Tukang Kayu</v>
          </cell>
          <cell r="J1343" t="str">
            <v>OH</v>
          </cell>
          <cell r="K1343">
            <v>1.7999999999999998</v>
          </cell>
          <cell r="M1343">
            <v>40000</v>
          </cell>
          <cell r="O1343">
            <v>72000</v>
          </cell>
        </row>
        <row r="1344">
          <cell r="E1344">
            <v>3</v>
          </cell>
          <cell r="G1344" t="str">
            <v>Tukang Kayu</v>
          </cell>
          <cell r="J1344" t="str">
            <v>OH</v>
          </cell>
          <cell r="K1344">
            <v>18</v>
          </cell>
          <cell r="M1344">
            <v>35000</v>
          </cell>
          <cell r="O1344">
            <v>630000</v>
          </cell>
        </row>
        <row r="1345">
          <cell r="E1345">
            <v>4</v>
          </cell>
          <cell r="G1345" t="str">
            <v>Pekerja</v>
          </cell>
          <cell r="J1345" t="str">
            <v>OH</v>
          </cell>
          <cell r="K1345">
            <v>6</v>
          </cell>
          <cell r="M1345">
            <v>20000</v>
          </cell>
          <cell r="O1345">
            <v>120000</v>
          </cell>
        </row>
        <row r="1346">
          <cell r="E1346" t="str">
            <v/>
          </cell>
          <cell r="J1346">
            <v>0</v>
          </cell>
          <cell r="K1346">
            <v>0</v>
          </cell>
          <cell r="M1346">
            <v>0</v>
          </cell>
          <cell r="O1346">
            <v>0</v>
          </cell>
        </row>
        <row r="1349">
          <cell r="E1349" t="str">
            <v>III</v>
          </cell>
          <cell r="G1349" t="str">
            <v>Alat</v>
          </cell>
        </row>
        <row r="1350">
          <cell r="E1350" t="str">
            <v/>
          </cell>
          <cell r="J1350">
            <v>0</v>
          </cell>
          <cell r="K1350">
            <v>0</v>
          </cell>
          <cell r="M1350">
            <v>0</v>
          </cell>
          <cell r="O1350">
            <v>0</v>
          </cell>
        </row>
        <row r="1351">
          <cell r="E1351" t="str">
            <v/>
          </cell>
          <cell r="J1351">
            <v>0</v>
          </cell>
          <cell r="K1351">
            <v>0</v>
          </cell>
          <cell r="M1351">
            <v>0</v>
          </cell>
          <cell r="O1351">
            <v>0</v>
          </cell>
        </row>
        <row r="1352">
          <cell r="E1352" t="str">
            <v/>
          </cell>
          <cell r="J1352">
            <v>0</v>
          </cell>
          <cell r="K1352">
            <v>0</v>
          </cell>
          <cell r="M1352">
            <v>0</v>
          </cell>
          <cell r="O1352">
            <v>0</v>
          </cell>
        </row>
        <row r="1353">
          <cell r="E1353" t="str">
            <v/>
          </cell>
          <cell r="J1353">
            <v>0</v>
          </cell>
          <cell r="K1353">
            <v>0</v>
          </cell>
          <cell r="M1353">
            <v>0</v>
          </cell>
          <cell r="O1353">
            <v>0</v>
          </cell>
        </row>
        <row r="1354">
          <cell r="E1354" t="str">
            <v/>
          </cell>
          <cell r="J1354">
            <v>0</v>
          </cell>
          <cell r="K1354">
            <v>0</v>
          </cell>
          <cell r="M1354">
            <v>0</v>
          </cell>
          <cell r="O1354">
            <v>0</v>
          </cell>
        </row>
        <row r="1356">
          <cell r="E1356" t="str">
            <v>Sub Total</v>
          </cell>
          <cell r="O1356">
            <v>1890000</v>
          </cell>
        </row>
        <row r="1357">
          <cell r="E1357" t="str">
            <v>Biaya Tidak Langsung dan Laba</v>
          </cell>
          <cell r="J1357">
            <v>0.1</v>
          </cell>
          <cell r="O1357">
            <v>189000</v>
          </cell>
        </row>
        <row r="1358">
          <cell r="E1358" t="str">
            <v>Jumlah Harga</v>
          </cell>
          <cell r="O1358">
            <v>2079000</v>
          </cell>
        </row>
        <row r="1359">
          <cell r="D1359">
            <v>91005</v>
          </cell>
          <cell r="E1359" t="str">
            <v>Harga Satuan Pekerjaan</v>
          </cell>
          <cell r="J1359" t="str">
            <v>m3</v>
          </cell>
          <cell r="K1359" t="str">
            <v/>
          </cell>
          <cell r="O1359">
            <v>2079000</v>
          </cell>
        </row>
        <row r="1366">
          <cell r="E1366" t="str">
            <v>Analisa Harga Satuan (Breakdown of Unit Rate)</v>
          </cell>
        </row>
        <row r="1368">
          <cell r="E1368" t="str">
            <v>Lokasi</v>
          </cell>
          <cell r="I1368" t="str">
            <v>:</v>
          </cell>
          <cell r="J1368" t="str">
            <v>Proyek PLB, Paket LCB-6 Lot-4</v>
          </cell>
        </row>
        <row r="1369">
          <cell r="D1369">
            <v>92000</v>
          </cell>
          <cell r="E1369" t="str">
            <v>No. Item</v>
          </cell>
          <cell r="I1369" t="str">
            <v>:</v>
          </cell>
          <cell r="J1369" t="str">
            <v>III.1.1</v>
          </cell>
          <cell r="K1369" t="str">
            <v>(P3A Building)</v>
          </cell>
        </row>
        <row r="1370">
          <cell r="D1370">
            <v>92000</v>
          </cell>
          <cell r="E1370" t="str">
            <v>Item Pekerjaan</v>
          </cell>
          <cell r="I1370" t="str">
            <v>:</v>
          </cell>
          <cell r="J1370" t="str">
            <v>Pekerjaan kuda-kuda</v>
          </cell>
        </row>
        <row r="1372">
          <cell r="D1372">
            <v>92000</v>
          </cell>
          <cell r="E1372" t="str">
            <v>Uraian Tugas</v>
          </cell>
          <cell r="I1372" t="str">
            <v>:</v>
          </cell>
        </row>
        <row r="1374">
          <cell r="D1374">
            <v>92000</v>
          </cell>
          <cell r="E1374" t="str">
            <v>Kapasitas Produksi</v>
          </cell>
          <cell r="I1374" t="str">
            <v>:</v>
          </cell>
          <cell r="J1374">
            <v>1</v>
          </cell>
          <cell r="K1374" t="str">
            <v>m3</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row>
        <row r="1377">
          <cell r="L1377" t="str">
            <v>(Rp.)</v>
          </cell>
          <cell r="N1377" t="str">
            <v>(Rp.)</v>
          </cell>
        </row>
        <row r="1378">
          <cell r="E1378" t="str">
            <v>I</v>
          </cell>
          <cell r="G1378" t="str">
            <v>Bahan</v>
          </cell>
        </row>
        <row r="1379">
          <cell r="E1379">
            <v>1</v>
          </cell>
          <cell r="G1379" t="str">
            <v>Kayu, klas II</v>
          </cell>
          <cell r="J1379" t="str">
            <v>m3</v>
          </cell>
          <cell r="K1379">
            <v>1</v>
          </cell>
          <cell r="M1379">
            <v>1050000</v>
          </cell>
          <cell r="O1379">
            <v>1050000</v>
          </cell>
        </row>
        <row r="1380">
          <cell r="E1380">
            <v>2</v>
          </cell>
          <cell r="G1380" t="str">
            <v>Paku</v>
          </cell>
          <cell r="J1380" t="str">
            <v>kg</v>
          </cell>
          <cell r="K1380">
            <v>1</v>
          </cell>
          <cell r="M1380">
            <v>7500</v>
          </cell>
          <cell r="O1380">
            <v>7500</v>
          </cell>
        </row>
        <row r="1381">
          <cell r="E1381" t="str">
            <v/>
          </cell>
          <cell r="I1381" t="str">
            <v/>
          </cell>
          <cell r="J1381">
            <v>0</v>
          </cell>
          <cell r="K1381">
            <v>0</v>
          </cell>
          <cell r="M1381">
            <v>0</v>
          </cell>
          <cell r="O1381">
            <v>0</v>
          </cell>
        </row>
        <row r="1382">
          <cell r="E1382" t="str">
            <v/>
          </cell>
          <cell r="J1382">
            <v>0</v>
          </cell>
          <cell r="K1382">
            <v>0</v>
          </cell>
          <cell r="M1382">
            <v>0</v>
          </cell>
          <cell r="O1382">
            <v>0</v>
          </cell>
        </row>
        <row r="1383">
          <cell r="E1383" t="str">
            <v/>
          </cell>
          <cell r="J1383">
            <v>0</v>
          </cell>
          <cell r="K1383">
            <v>0</v>
          </cell>
          <cell r="M1383">
            <v>0</v>
          </cell>
          <cell r="O1383">
            <v>0</v>
          </cell>
        </row>
        <row r="1385">
          <cell r="E1385" t="str">
            <v>II</v>
          </cell>
          <cell r="G1385" t="str">
            <v>Tenaga</v>
          </cell>
        </row>
        <row r="1386">
          <cell r="E1386">
            <v>1</v>
          </cell>
          <cell r="G1386" t="str">
            <v>Mandor</v>
          </cell>
          <cell r="J1386" t="str">
            <v>OH</v>
          </cell>
          <cell r="K1386">
            <v>0.1</v>
          </cell>
          <cell r="M1386">
            <v>35000</v>
          </cell>
          <cell r="O1386">
            <v>3500</v>
          </cell>
        </row>
        <row r="1387">
          <cell r="E1387">
            <v>2</v>
          </cell>
          <cell r="G1387" t="str">
            <v>Kepala Tukang Kayu</v>
          </cell>
          <cell r="J1387" t="str">
            <v>OH</v>
          </cell>
          <cell r="K1387">
            <v>1.2</v>
          </cell>
          <cell r="M1387">
            <v>40000</v>
          </cell>
          <cell r="O1387">
            <v>48000</v>
          </cell>
        </row>
        <row r="1388">
          <cell r="E1388">
            <v>3</v>
          </cell>
          <cell r="G1388" t="str">
            <v>Tukang Kayu</v>
          </cell>
          <cell r="J1388" t="str">
            <v>OH</v>
          </cell>
          <cell r="K1388">
            <v>12</v>
          </cell>
          <cell r="M1388">
            <v>35000</v>
          </cell>
          <cell r="O1388">
            <v>420000</v>
          </cell>
        </row>
        <row r="1389">
          <cell r="E1389">
            <v>4</v>
          </cell>
          <cell r="G1389" t="str">
            <v>Pekerja</v>
          </cell>
          <cell r="J1389" t="str">
            <v>OH</v>
          </cell>
          <cell r="K1389">
            <v>4</v>
          </cell>
          <cell r="M1389">
            <v>20000</v>
          </cell>
          <cell r="O1389">
            <v>80000</v>
          </cell>
        </row>
        <row r="1390">
          <cell r="E1390" t="str">
            <v/>
          </cell>
          <cell r="J1390">
            <v>0</v>
          </cell>
          <cell r="K1390">
            <v>0</v>
          </cell>
          <cell r="M1390">
            <v>0</v>
          </cell>
          <cell r="O1390">
            <v>0</v>
          </cell>
        </row>
        <row r="1393">
          <cell r="E1393" t="str">
            <v>III</v>
          </cell>
          <cell r="G1393" t="str">
            <v>Alat</v>
          </cell>
        </row>
        <row r="1394">
          <cell r="E1394" t="str">
            <v/>
          </cell>
          <cell r="J1394">
            <v>0</v>
          </cell>
          <cell r="K1394">
            <v>0</v>
          </cell>
          <cell r="M1394">
            <v>0</v>
          </cell>
          <cell r="O1394">
            <v>0</v>
          </cell>
        </row>
        <row r="1395">
          <cell r="E1395" t="str">
            <v/>
          </cell>
          <cell r="J1395">
            <v>0</v>
          </cell>
          <cell r="K1395">
            <v>0</v>
          </cell>
          <cell r="M1395">
            <v>0</v>
          </cell>
          <cell r="O1395">
            <v>0</v>
          </cell>
        </row>
        <row r="1396">
          <cell r="E1396" t="str">
            <v/>
          </cell>
          <cell r="J1396">
            <v>0</v>
          </cell>
          <cell r="K1396">
            <v>0</v>
          </cell>
          <cell r="M1396">
            <v>0</v>
          </cell>
          <cell r="O1396">
            <v>0</v>
          </cell>
        </row>
        <row r="1397">
          <cell r="E1397" t="str">
            <v/>
          </cell>
          <cell r="J1397">
            <v>0</v>
          </cell>
          <cell r="K1397">
            <v>0</v>
          </cell>
          <cell r="M1397">
            <v>0</v>
          </cell>
          <cell r="O1397">
            <v>0</v>
          </cell>
        </row>
        <row r="1398">
          <cell r="E1398" t="str">
            <v/>
          </cell>
          <cell r="J1398">
            <v>0</v>
          </cell>
          <cell r="K1398">
            <v>0</v>
          </cell>
          <cell r="M1398">
            <v>0</v>
          </cell>
          <cell r="O1398">
            <v>0</v>
          </cell>
        </row>
        <row r="1400">
          <cell r="E1400" t="str">
            <v>Sub Total</v>
          </cell>
          <cell r="O1400">
            <v>1609000</v>
          </cell>
        </row>
        <row r="1401">
          <cell r="E1401" t="str">
            <v>Biaya Tidak Langsung dan Laba</v>
          </cell>
          <cell r="J1401">
            <v>0.1</v>
          </cell>
          <cell r="O1401">
            <v>160900</v>
          </cell>
        </row>
        <row r="1402">
          <cell r="E1402" t="str">
            <v>Jumlah Harga</v>
          </cell>
          <cell r="O1402">
            <v>1769900</v>
          </cell>
        </row>
        <row r="1403">
          <cell r="D1403">
            <v>92005</v>
          </cell>
          <cell r="E1403" t="str">
            <v>Harga Satuan Pekerjaan</v>
          </cell>
          <cell r="J1403" t="str">
            <v>m3</v>
          </cell>
          <cell r="K1403" t="str">
            <v/>
          </cell>
          <cell r="O1403">
            <v>1769900</v>
          </cell>
        </row>
        <row r="1410">
          <cell r="E1410" t="str">
            <v>Analisa Harga Satuan (Breakdown of Unit Rate)</v>
          </cell>
        </row>
        <row r="1412">
          <cell r="E1412" t="str">
            <v>Lokasi</v>
          </cell>
          <cell r="I1412" t="str">
            <v>:</v>
          </cell>
          <cell r="J1412" t="str">
            <v>Proyek PLB, Paket LCB-6 Lot-4</v>
          </cell>
        </row>
        <row r="1413">
          <cell r="D1413">
            <v>93000</v>
          </cell>
          <cell r="E1413" t="str">
            <v>No. Item</v>
          </cell>
          <cell r="I1413" t="str">
            <v>:</v>
          </cell>
          <cell r="J1413" t="str">
            <v>III.1.2</v>
          </cell>
          <cell r="K1413" t="str">
            <v>(P3A Building)</v>
          </cell>
        </row>
        <row r="1414">
          <cell r="D1414">
            <v>93000</v>
          </cell>
          <cell r="E1414" t="str">
            <v>Item Pekerjaan</v>
          </cell>
          <cell r="I1414" t="str">
            <v>:</v>
          </cell>
          <cell r="J1414" t="str">
            <v>Pekerjaan rangka atap seng</v>
          </cell>
        </row>
        <row r="1416">
          <cell r="D1416">
            <v>93000</v>
          </cell>
          <cell r="E1416" t="str">
            <v>Uraian Tugas</v>
          </cell>
          <cell r="I1416" t="str">
            <v>:</v>
          </cell>
        </row>
        <row r="1418">
          <cell r="D1418">
            <v>93000</v>
          </cell>
          <cell r="E1418" t="str">
            <v>Kapasitas Produksi</v>
          </cell>
          <cell r="I1418" t="str">
            <v>:</v>
          </cell>
          <cell r="J1418">
            <v>1</v>
          </cell>
          <cell r="K1418" t="str">
            <v>m2</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row>
        <row r="1421">
          <cell r="L1421" t="str">
            <v>(Rp.)</v>
          </cell>
          <cell r="N1421" t="str">
            <v>(Rp.)</v>
          </cell>
        </row>
        <row r="1422">
          <cell r="E1422" t="str">
            <v>I</v>
          </cell>
          <cell r="G1422" t="str">
            <v>Bahan</v>
          </cell>
        </row>
        <row r="1423">
          <cell r="E1423">
            <v>1</v>
          </cell>
          <cell r="G1423" t="str">
            <v>Kayu, klas II</v>
          </cell>
          <cell r="J1423" t="str">
            <v>m3</v>
          </cell>
          <cell r="K1423">
            <v>7.77E-3</v>
          </cell>
          <cell r="M1423">
            <v>1050000</v>
          </cell>
          <cell r="O1423">
            <v>8158.5</v>
          </cell>
        </row>
        <row r="1424">
          <cell r="E1424">
            <v>2</v>
          </cell>
          <cell r="G1424" t="str">
            <v>Paku seng</v>
          </cell>
          <cell r="J1424" t="str">
            <v>kg</v>
          </cell>
          <cell r="K1424">
            <v>0.1</v>
          </cell>
          <cell r="M1424">
            <v>12500</v>
          </cell>
          <cell r="O1424">
            <v>1250</v>
          </cell>
        </row>
        <row r="1425">
          <cell r="E1425" t="str">
            <v/>
          </cell>
          <cell r="I1425" t="str">
            <v/>
          </cell>
          <cell r="J1425">
            <v>0</v>
          </cell>
          <cell r="K1425">
            <v>0</v>
          </cell>
          <cell r="M1425">
            <v>0</v>
          </cell>
          <cell r="O1425">
            <v>0</v>
          </cell>
        </row>
        <row r="1426">
          <cell r="E1426" t="str">
            <v/>
          </cell>
          <cell r="J1426">
            <v>0</v>
          </cell>
          <cell r="K1426">
            <v>0</v>
          </cell>
          <cell r="M1426">
            <v>0</v>
          </cell>
          <cell r="O1426">
            <v>0</v>
          </cell>
        </row>
        <row r="1427">
          <cell r="E1427" t="str">
            <v/>
          </cell>
          <cell r="J1427">
            <v>0</v>
          </cell>
          <cell r="K1427">
            <v>0</v>
          </cell>
          <cell r="M1427">
            <v>0</v>
          </cell>
          <cell r="O1427">
            <v>0</v>
          </cell>
        </row>
        <row r="1429">
          <cell r="E1429" t="str">
            <v>II</v>
          </cell>
          <cell r="G1429" t="str">
            <v>Tenaga</v>
          </cell>
        </row>
        <row r="1430">
          <cell r="E1430">
            <v>1</v>
          </cell>
          <cell r="G1430" t="str">
            <v>Mandor</v>
          </cell>
          <cell r="J1430" t="str">
            <v>OH</v>
          </cell>
          <cell r="K1430">
            <v>7.4999999999999997E-3</v>
          </cell>
          <cell r="M1430">
            <v>35000</v>
          </cell>
          <cell r="O1430">
            <v>262.5</v>
          </cell>
        </row>
        <row r="1431">
          <cell r="E1431">
            <v>2</v>
          </cell>
          <cell r="G1431" t="str">
            <v>Kepala Tukang Kayu</v>
          </cell>
          <cell r="J1431" t="str">
            <v>OH</v>
          </cell>
          <cell r="K1431">
            <v>0.01</v>
          </cell>
          <cell r="M1431">
            <v>40000</v>
          </cell>
          <cell r="O1431">
            <v>400</v>
          </cell>
        </row>
        <row r="1432">
          <cell r="E1432">
            <v>3</v>
          </cell>
          <cell r="G1432" t="str">
            <v>Tukang Kayu</v>
          </cell>
          <cell r="J1432" t="str">
            <v>OH</v>
          </cell>
          <cell r="K1432">
            <v>3.3333333333333333E-2</v>
          </cell>
          <cell r="M1432">
            <v>35000</v>
          </cell>
          <cell r="O1432">
            <v>1166.6600000000001</v>
          </cell>
        </row>
        <row r="1433">
          <cell r="E1433">
            <v>4</v>
          </cell>
          <cell r="G1433" t="str">
            <v>Pekerja</v>
          </cell>
          <cell r="J1433" t="str">
            <v>OH</v>
          </cell>
          <cell r="K1433">
            <v>4.9999999999999996E-2</v>
          </cell>
          <cell r="M1433">
            <v>20000</v>
          </cell>
          <cell r="O1433">
            <v>1000</v>
          </cell>
        </row>
        <row r="1434">
          <cell r="E1434" t="str">
            <v/>
          </cell>
          <cell r="J1434">
            <v>0</v>
          </cell>
          <cell r="K1434">
            <v>0</v>
          </cell>
          <cell r="M1434">
            <v>0</v>
          </cell>
          <cell r="O1434">
            <v>0</v>
          </cell>
        </row>
        <row r="1437">
          <cell r="E1437" t="str">
            <v>III</v>
          </cell>
          <cell r="G1437" t="str">
            <v>Alat</v>
          </cell>
        </row>
        <row r="1438">
          <cell r="E1438" t="str">
            <v/>
          </cell>
          <cell r="J1438">
            <v>0</v>
          </cell>
          <cell r="K1438">
            <v>0</v>
          </cell>
          <cell r="M1438">
            <v>0</v>
          </cell>
          <cell r="O1438">
            <v>0</v>
          </cell>
        </row>
        <row r="1439">
          <cell r="E1439" t="str">
            <v/>
          </cell>
          <cell r="J1439">
            <v>0</v>
          </cell>
          <cell r="K1439">
            <v>0</v>
          </cell>
          <cell r="M1439">
            <v>0</v>
          </cell>
          <cell r="O1439">
            <v>0</v>
          </cell>
        </row>
        <row r="1440">
          <cell r="E1440" t="str">
            <v/>
          </cell>
          <cell r="J1440">
            <v>0</v>
          </cell>
          <cell r="K1440">
            <v>0</v>
          </cell>
          <cell r="M1440">
            <v>0</v>
          </cell>
          <cell r="O1440">
            <v>0</v>
          </cell>
        </row>
        <row r="1441">
          <cell r="E1441" t="str">
            <v/>
          </cell>
          <cell r="J1441">
            <v>0</v>
          </cell>
          <cell r="K1441">
            <v>0</v>
          </cell>
          <cell r="M1441">
            <v>0</v>
          </cell>
          <cell r="O1441">
            <v>0</v>
          </cell>
        </row>
        <row r="1442">
          <cell r="E1442" t="str">
            <v/>
          </cell>
          <cell r="J1442">
            <v>0</v>
          </cell>
          <cell r="K1442">
            <v>0</v>
          </cell>
          <cell r="M1442">
            <v>0</v>
          </cell>
          <cell r="O1442">
            <v>0</v>
          </cell>
        </row>
        <row r="1444">
          <cell r="E1444" t="str">
            <v>Sub Total</v>
          </cell>
          <cell r="O1444">
            <v>12237.66</v>
          </cell>
        </row>
        <row r="1445">
          <cell r="E1445" t="str">
            <v>Biaya Tidak Langsung dan Laba</v>
          </cell>
          <cell r="J1445">
            <v>0.1</v>
          </cell>
          <cell r="O1445">
            <v>1223.76</v>
          </cell>
        </row>
        <row r="1446">
          <cell r="E1446" t="str">
            <v>Jumlah Harga</v>
          </cell>
          <cell r="O1446">
            <v>13461.42</v>
          </cell>
        </row>
        <row r="1447">
          <cell r="D1447">
            <v>93005</v>
          </cell>
          <cell r="E1447" t="str">
            <v>Harga Satuan Pekerjaan</v>
          </cell>
          <cell r="J1447" t="str">
            <v>m2</v>
          </cell>
          <cell r="K1447" t="str">
            <v/>
          </cell>
          <cell r="O1447">
            <v>13461.42</v>
          </cell>
        </row>
        <row r="1454">
          <cell r="E1454" t="str">
            <v>Analisa Harga Satuan (Breakdown of Unit Rate)</v>
          </cell>
        </row>
        <row r="1456">
          <cell r="E1456" t="str">
            <v>Lokasi</v>
          </cell>
          <cell r="I1456" t="str">
            <v>:</v>
          </cell>
          <cell r="J1456" t="str">
            <v>Proyek PLB, Paket LCB-6 Lot-4</v>
          </cell>
        </row>
        <row r="1457">
          <cell r="D1457">
            <v>94000</v>
          </cell>
          <cell r="E1457" t="str">
            <v>No. Item</v>
          </cell>
          <cell r="I1457" t="str">
            <v>:</v>
          </cell>
          <cell r="J1457" t="str">
            <v>III.1.3</v>
          </cell>
          <cell r="K1457" t="str">
            <v>(P3A Building)</v>
          </cell>
        </row>
        <row r="1458">
          <cell r="D1458">
            <v>94000</v>
          </cell>
          <cell r="E1458" t="str">
            <v>Item Pekerjaan</v>
          </cell>
          <cell r="I1458" t="str">
            <v>:</v>
          </cell>
          <cell r="J1458" t="str">
            <v>Pekerjaan lisplank papan</v>
          </cell>
        </row>
        <row r="1460">
          <cell r="D1460">
            <v>94000</v>
          </cell>
          <cell r="E1460" t="str">
            <v>Uraian Tugas</v>
          </cell>
          <cell r="I1460" t="str">
            <v>:</v>
          </cell>
        </row>
        <row r="1462">
          <cell r="D1462">
            <v>94000</v>
          </cell>
          <cell r="E1462" t="str">
            <v>Kapasitas Produksi</v>
          </cell>
          <cell r="I1462" t="str">
            <v>:</v>
          </cell>
          <cell r="J1462">
            <v>1</v>
          </cell>
          <cell r="K1462" t="str">
            <v>m2</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row>
        <row r="1465">
          <cell r="L1465" t="str">
            <v>(Rp.)</v>
          </cell>
          <cell r="N1465" t="str">
            <v>(Rp.)</v>
          </cell>
        </row>
        <row r="1466">
          <cell r="E1466" t="str">
            <v>I</v>
          </cell>
          <cell r="G1466" t="str">
            <v>Bahan</v>
          </cell>
        </row>
        <row r="1467">
          <cell r="E1467">
            <v>1</v>
          </cell>
          <cell r="G1467" t="str">
            <v>Kayu, klas II</v>
          </cell>
          <cell r="J1467" t="str">
            <v>m3</v>
          </cell>
          <cell r="K1467">
            <v>0.02</v>
          </cell>
          <cell r="M1467">
            <v>1050000</v>
          </cell>
          <cell r="O1467">
            <v>21000</v>
          </cell>
        </row>
        <row r="1468">
          <cell r="E1468">
            <v>2</v>
          </cell>
          <cell r="G1468" t="str">
            <v>Paku</v>
          </cell>
          <cell r="J1468" t="str">
            <v>kg</v>
          </cell>
          <cell r="K1468">
            <v>0.1</v>
          </cell>
          <cell r="M1468">
            <v>7500</v>
          </cell>
          <cell r="O1468">
            <v>750</v>
          </cell>
        </row>
        <row r="1469">
          <cell r="E1469" t="str">
            <v/>
          </cell>
          <cell r="I1469" t="str">
            <v/>
          </cell>
          <cell r="J1469">
            <v>0</v>
          </cell>
          <cell r="K1469">
            <v>0</v>
          </cell>
          <cell r="M1469">
            <v>0</v>
          </cell>
          <cell r="O1469">
            <v>0</v>
          </cell>
        </row>
        <row r="1470">
          <cell r="E1470" t="str">
            <v/>
          </cell>
          <cell r="J1470">
            <v>0</v>
          </cell>
          <cell r="K1470">
            <v>0</v>
          </cell>
          <cell r="M1470">
            <v>0</v>
          </cell>
          <cell r="O1470">
            <v>0</v>
          </cell>
        </row>
        <row r="1471">
          <cell r="E1471" t="str">
            <v/>
          </cell>
          <cell r="J1471">
            <v>0</v>
          </cell>
          <cell r="K1471">
            <v>0</v>
          </cell>
          <cell r="M1471">
            <v>0</v>
          </cell>
          <cell r="O1471">
            <v>0</v>
          </cell>
        </row>
        <row r="1473">
          <cell r="E1473" t="str">
            <v>II</v>
          </cell>
          <cell r="G1473" t="str">
            <v>Tenaga</v>
          </cell>
        </row>
        <row r="1474">
          <cell r="E1474">
            <v>1</v>
          </cell>
          <cell r="G1474" t="str">
            <v>Mandor</v>
          </cell>
          <cell r="J1474" t="str">
            <v>OH</v>
          </cell>
          <cell r="K1474">
            <v>7.0000000000000001E-3</v>
          </cell>
          <cell r="M1474">
            <v>35000</v>
          </cell>
          <cell r="O1474">
            <v>245</v>
          </cell>
        </row>
        <row r="1475">
          <cell r="E1475">
            <v>2</v>
          </cell>
          <cell r="G1475" t="str">
            <v>Kepala Tukang Kayu</v>
          </cell>
          <cell r="J1475" t="str">
            <v>OH</v>
          </cell>
          <cell r="K1475">
            <v>0.04</v>
          </cell>
          <cell r="M1475">
            <v>40000</v>
          </cell>
          <cell r="O1475">
            <v>1600</v>
          </cell>
        </row>
        <row r="1476">
          <cell r="E1476">
            <v>3</v>
          </cell>
          <cell r="G1476" t="str">
            <v>Tukang Kayu</v>
          </cell>
          <cell r="J1476" t="str">
            <v>OH</v>
          </cell>
          <cell r="K1476">
            <v>0.4</v>
          </cell>
          <cell r="M1476">
            <v>35000</v>
          </cell>
          <cell r="O1476">
            <v>14000</v>
          </cell>
        </row>
        <row r="1477">
          <cell r="E1477">
            <v>4</v>
          </cell>
          <cell r="G1477" t="str">
            <v>Pekerja</v>
          </cell>
          <cell r="J1477" t="str">
            <v>OH</v>
          </cell>
          <cell r="K1477">
            <v>0.14000000000000001</v>
          </cell>
          <cell r="M1477">
            <v>20000</v>
          </cell>
          <cell r="O1477">
            <v>2800</v>
          </cell>
        </row>
        <row r="1478">
          <cell r="E1478" t="str">
            <v/>
          </cell>
          <cell r="J1478">
            <v>0</v>
          </cell>
          <cell r="K1478">
            <v>0</v>
          </cell>
          <cell r="M1478">
            <v>0</v>
          </cell>
          <cell r="O1478">
            <v>0</v>
          </cell>
        </row>
        <row r="1481">
          <cell r="E1481" t="str">
            <v>III</v>
          </cell>
          <cell r="G1481" t="str">
            <v>Alat</v>
          </cell>
        </row>
        <row r="1482">
          <cell r="E1482" t="str">
            <v/>
          </cell>
          <cell r="J1482">
            <v>0</v>
          </cell>
          <cell r="K1482">
            <v>0</v>
          </cell>
          <cell r="M1482">
            <v>0</v>
          </cell>
          <cell r="O1482">
            <v>0</v>
          </cell>
        </row>
        <row r="1483">
          <cell r="E1483" t="str">
            <v/>
          </cell>
          <cell r="J1483">
            <v>0</v>
          </cell>
          <cell r="K1483">
            <v>0</v>
          </cell>
          <cell r="M1483">
            <v>0</v>
          </cell>
          <cell r="O1483">
            <v>0</v>
          </cell>
        </row>
        <row r="1484">
          <cell r="E1484" t="str">
            <v/>
          </cell>
          <cell r="J1484">
            <v>0</v>
          </cell>
          <cell r="K1484">
            <v>0</v>
          </cell>
          <cell r="M1484">
            <v>0</v>
          </cell>
          <cell r="O1484">
            <v>0</v>
          </cell>
        </row>
        <row r="1485">
          <cell r="E1485" t="str">
            <v/>
          </cell>
          <cell r="J1485">
            <v>0</v>
          </cell>
          <cell r="K1485">
            <v>0</v>
          </cell>
          <cell r="M1485">
            <v>0</v>
          </cell>
          <cell r="O1485">
            <v>0</v>
          </cell>
        </row>
        <row r="1486">
          <cell r="E1486" t="str">
            <v/>
          </cell>
          <cell r="J1486">
            <v>0</v>
          </cell>
          <cell r="K1486">
            <v>0</v>
          </cell>
          <cell r="M1486">
            <v>0</v>
          </cell>
          <cell r="O1486">
            <v>0</v>
          </cell>
        </row>
        <row r="1488">
          <cell r="E1488" t="str">
            <v>Sub Total</v>
          </cell>
          <cell r="O1488">
            <v>40395</v>
          </cell>
        </row>
        <row r="1489">
          <cell r="E1489" t="str">
            <v>Biaya Tidak Langsung dan Laba</v>
          </cell>
          <cell r="J1489">
            <v>0.1</v>
          </cell>
          <cell r="O1489">
            <v>4039.5</v>
          </cell>
        </row>
        <row r="1490">
          <cell r="E1490" t="str">
            <v>Jumlah Harga</v>
          </cell>
          <cell r="O1490">
            <v>44434.5</v>
          </cell>
        </row>
        <row r="1491">
          <cell r="D1491">
            <v>94005</v>
          </cell>
          <cell r="E1491" t="str">
            <v>Harga Satuan Pekerjaan</v>
          </cell>
          <cell r="J1491" t="str">
            <v>m2</v>
          </cell>
          <cell r="K1491" t="str">
            <v/>
          </cell>
          <cell r="O1491">
            <v>44434.5</v>
          </cell>
        </row>
        <row r="1498">
          <cell r="E1498" t="str">
            <v>Analisa Harga Satuan (Breakdown of Unit Rate)</v>
          </cell>
        </row>
        <row r="1500">
          <cell r="E1500" t="str">
            <v>Lokasi</v>
          </cell>
          <cell r="I1500" t="str">
            <v>:</v>
          </cell>
          <cell r="J1500" t="str">
            <v>Proyek PLB, Paket LCB-6 Lot-4</v>
          </cell>
        </row>
        <row r="1501">
          <cell r="D1501">
            <v>95000</v>
          </cell>
          <cell r="E1501" t="str">
            <v>No. Item</v>
          </cell>
          <cell r="I1501" t="str">
            <v>:</v>
          </cell>
          <cell r="J1501" t="str">
            <v>III.2.1</v>
          </cell>
          <cell r="K1501" t="str">
            <v>(P3A Building)</v>
          </cell>
        </row>
        <row r="1502">
          <cell r="D1502">
            <v>95000</v>
          </cell>
          <cell r="E1502" t="str">
            <v>Item Pekerjaan</v>
          </cell>
          <cell r="I1502" t="str">
            <v>:</v>
          </cell>
          <cell r="J1502" t="str">
            <v>Memasang atap BJLS 30</v>
          </cell>
        </row>
        <row r="1504">
          <cell r="D1504">
            <v>95000</v>
          </cell>
          <cell r="E1504" t="str">
            <v>Uraian Tugas</v>
          </cell>
          <cell r="I1504" t="str">
            <v>:</v>
          </cell>
        </row>
        <row r="1506">
          <cell r="D1506">
            <v>95000</v>
          </cell>
          <cell r="E1506" t="str">
            <v>Kapasitas Produksi</v>
          </cell>
          <cell r="I1506" t="str">
            <v>:</v>
          </cell>
          <cell r="J1506">
            <v>1</v>
          </cell>
          <cell r="K1506" t="str">
            <v>m2</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row>
        <row r="1509">
          <cell r="L1509" t="str">
            <v>(Rp.)</v>
          </cell>
          <cell r="N1509" t="str">
            <v>(Rp.)</v>
          </cell>
        </row>
        <row r="1510">
          <cell r="E1510" t="str">
            <v>I</v>
          </cell>
          <cell r="G1510" t="str">
            <v>Bahan</v>
          </cell>
        </row>
        <row r="1511">
          <cell r="E1511">
            <v>1</v>
          </cell>
          <cell r="G1511" t="str">
            <v>Seng Plat BJLS 30</v>
          </cell>
          <cell r="J1511" t="str">
            <v>lembar</v>
          </cell>
          <cell r="K1511">
            <v>0.625</v>
          </cell>
          <cell r="M1511">
            <v>39000</v>
          </cell>
          <cell r="O1511">
            <v>24375</v>
          </cell>
        </row>
        <row r="1512">
          <cell r="E1512">
            <v>2</v>
          </cell>
          <cell r="G1512" t="str">
            <v>Paku seng</v>
          </cell>
          <cell r="J1512" t="str">
            <v>kg</v>
          </cell>
          <cell r="K1512">
            <v>0.1</v>
          </cell>
          <cell r="M1512">
            <v>12500</v>
          </cell>
          <cell r="O1512">
            <v>1250</v>
          </cell>
        </row>
        <row r="1513">
          <cell r="E1513" t="str">
            <v/>
          </cell>
          <cell r="I1513" t="str">
            <v/>
          </cell>
          <cell r="J1513">
            <v>0</v>
          </cell>
          <cell r="K1513">
            <v>0</v>
          </cell>
          <cell r="M1513">
            <v>0</v>
          </cell>
          <cell r="O1513">
            <v>0</v>
          </cell>
        </row>
        <row r="1514">
          <cell r="E1514" t="str">
            <v/>
          </cell>
          <cell r="J1514">
            <v>0</v>
          </cell>
          <cell r="K1514">
            <v>0</v>
          </cell>
          <cell r="M1514">
            <v>0</v>
          </cell>
          <cell r="O1514">
            <v>0</v>
          </cell>
        </row>
        <row r="1515">
          <cell r="E1515" t="str">
            <v/>
          </cell>
          <cell r="J1515">
            <v>0</v>
          </cell>
          <cell r="K1515">
            <v>0</v>
          </cell>
          <cell r="M1515">
            <v>0</v>
          </cell>
          <cell r="O1515">
            <v>0</v>
          </cell>
        </row>
        <row r="1517">
          <cell r="E1517" t="str">
            <v>II</v>
          </cell>
          <cell r="G1517" t="str">
            <v>Tenaga</v>
          </cell>
        </row>
        <row r="1518">
          <cell r="E1518">
            <v>1</v>
          </cell>
          <cell r="G1518" t="str">
            <v>Mandor</v>
          </cell>
          <cell r="J1518" t="str">
            <v>OH</v>
          </cell>
          <cell r="K1518">
            <v>2.5000000000000001E-3</v>
          </cell>
          <cell r="M1518">
            <v>35000</v>
          </cell>
          <cell r="O1518">
            <v>87.5</v>
          </cell>
        </row>
        <row r="1519">
          <cell r="E1519">
            <v>2</v>
          </cell>
          <cell r="G1519" t="str">
            <v>Kepala Tukang Kayu</v>
          </cell>
          <cell r="J1519" t="str">
            <v>OH</v>
          </cell>
          <cell r="K1519">
            <v>0.01</v>
          </cell>
          <cell r="M1519">
            <v>40000</v>
          </cell>
          <cell r="O1519">
            <v>400</v>
          </cell>
        </row>
        <row r="1520">
          <cell r="E1520">
            <v>3</v>
          </cell>
          <cell r="G1520" t="str">
            <v>Tukang Kayu</v>
          </cell>
          <cell r="J1520" t="str">
            <v>OH</v>
          </cell>
          <cell r="K1520">
            <v>0.1</v>
          </cell>
          <cell r="M1520">
            <v>35000</v>
          </cell>
          <cell r="O1520">
            <v>3500</v>
          </cell>
        </row>
        <row r="1521">
          <cell r="E1521">
            <v>4</v>
          </cell>
          <cell r="G1521" t="str">
            <v>Pekerja</v>
          </cell>
          <cell r="J1521" t="str">
            <v>OH</v>
          </cell>
          <cell r="K1521">
            <v>0.05</v>
          </cell>
          <cell r="M1521">
            <v>20000</v>
          </cell>
          <cell r="O1521">
            <v>1000</v>
          </cell>
        </row>
        <row r="1522">
          <cell r="E1522" t="str">
            <v/>
          </cell>
          <cell r="J1522">
            <v>0</v>
          </cell>
          <cell r="K1522">
            <v>0</v>
          </cell>
          <cell r="M1522">
            <v>0</v>
          </cell>
          <cell r="O1522">
            <v>0</v>
          </cell>
        </row>
        <row r="1525">
          <cell r="E1525" t="str">
            <v>III</v>
          </cell>
          <cell r="G1525" t="str">
            <v>Alat</v>
          </cell>
        </row>
        <row r="1526">
          <cell r="E1526" t="str">
            <v/>
          </cell>
          <cell r="J1526">
            <v>0</v>
          </cell>
          <cell r="K1526">
            <v>0</v>
          </cell>
          <cell r="M1526">
            <v>0</v>
          </cell>
          <cell r="O1526">
            <v>0</v>
          </cell>
        </row>
        <row r="1527">
          <cell r="E1527" t="str">
            <v/>
          </cell>
          <cell r="J1527">
            <v>0</v>
          </cell>
          <cell r="K1527">
            <v>0</v>
          </cell>
          <cell r="M1527">
            <v>0</v>
          </cell>
          <cell r="O1527">
            <v>0</v>
          </cell>
        </row>
        <row r="1528">
          <cell r="E1528" t="str">
            <v/>
          </cell>
          <cell r="J1528">
            <v>0</v>
          </cell>
          <cell r="K1528">
            <v>0</v>
          </cell>
          <cell r="M1528">
            <v>0</v>
          </cell>
          <cell r="O1528">
            <v>0</v>
          </cell>
        </row>
        <row r="1529">
          <cell r="E1529" t="str">
            <v/>
          </cell>
          <cell r="J1529">
            <v>0</v>
          </cell>
          <cell r="K1529">
            <v>0</v>
          </cell>
          <cell r="M1529">
            <v>0</v>
          </cell>
          <cell r="O1529">
            <v>0</v>
          </cell>
        </row>
        <row r="1530">
          <cell r="E1530" t="str">
            <v/>
          </cell>
          <cell r="J1530">
            <v>0</v>
          </cell>
          <cell r="K1530">
            <v>0</v>
          </cell>
          <cell r="M1530">
            <v>0</v>
          </cell>
          <cell r="O1530">
            <v>0</v>
          </cell>
        </row>
        <row r="1532">
          <cell r="E1532" t="str">
            <v>Sub Total</v>
          </cell>
          <cell r="O1532">
            <v>30612.5</v>
          </cell>
        </row>
        <row r="1533">
          <cell r="E1533" t="str">
            <v>Biaya Tidak Langsung dan Laba</v>
          </cell>
          <cell r="J1533">
            <v>0.1</v>
          </cell>
          <cell r="O1533">
            <v>3061.25</v>
          </cell>
        </row>
        <row r="1534">
          <cell r="E1534" t="str">
            <v>Jumlah Harga</v>
          </cell>
          <cell r="O1534">
            <v>33673.75</v>
          </cell>
        </row>
        <row r="1535">
          <cell r="D1535">
            <v>95005</v>
          </cell>
          <cell r="E1535" t="str">
            <v>Harga Satuan Pekerjaan</v>
          </cell>
          <cell r="J1535" t="str">
            <v>m2</v>
          </cell>
          <cell r="K1535" t="str">
            <v/>
          </cell>
          <cell r="O1535">
            <v>33673.75</v>
          </cell>
        </row>
        <row r="1542">
          <cell r="E1542" t="str">
            <v>Analisa Harga Satuan (Breakdown of Unit Rate)</v>
          </cell>
        </row>
        <row r="1544">
          <cell r="E1544" t="str">
            <v>Lokasi</v>
          </cell>
          <cell r="I1544" t="str">
            <v>:</v>
          </cell>
          <cell r="J1544" t="str">
            <v>Proyek PLB, Paket LCB-6 Lot-4</v>
          </cell>
        </row>
        <row r="1545">
          <cell r="D1545">
            <v>96000</v>
          </cell>
          <cell r="E1545" t="str">
            <v>No. Item</v>
          </cell>
          <cell r="I1545" t="str">
            <v>:</v>
          </cell>
          <cell r="J1545" t="str">
            <v>IV.1</v>
          </cell>
          <cell r="K1545" t="str">
            <v>(P3A Building)</v>
          </cell>
        </row>
        <row r="1546">
          <cell r="D1546">
            <v>96000</v>
          </cell>
          <cell r="E1546" t="str">
            <v>Item Pekerjaan</v>
          </cell>
          <cell r="I1546" t="str">
            <v>:</v>
          </cell>
          <cell r="J1546" t="str">
            <v>Pasang rangka langit-langit dan triplek t=4mm</v>
          </cell>
        </row>
        <row r="1548">
          <cell r="D1548">
            <v>96000</v>
          </cell>
          <cell r="E1548" t="str">
            <v>Uraian Tugas</v>
          </cell>
          <cell r="I1548" t="str">
            <v>:</v>
          </cell>
        </row>
        <row r="1550">
          <cell r="D1550">
            <v>96000</v>
          </cell>
          <cell r="E1550" t="str">
            <v>Kapasitas Produksi</v>
          </cell>
          <cell r="I1550" t="str">
            <v>:</v>
          </cell>
          <cell r="J1550">
            <v>1</v>
          </cell>
          <cell r="K1550" t="str">
            <v>m2</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row>
        <row r="1553">
          <cell r="L1553" t="str">
            <v>(Rp.)</v>
          </cell>
          <cell r="N1553" t="str">
            <v>(Rp.)</v>
          </cell>
        </row>
        <row r="1554">
          <cell r="E1554" t="str">
            <v>I</v>
          </cell>
          <cell r="G1554" t="str">
            <v>Bahan</v>
          </cell>
        </row>
        <row r="1555">
          <cell r="E1555">
            <v>1</v>
          </cell>
          <cell r="G1555" t="str">
            <v>Kayu, klas II</v>
          </cell>
          <cell r="J1555" t="str">
            <v>m3</v>
          </cell>
          <cell r="K1555">
            <v>1.2E-2</v>
          </cell>
          <cell r="M1555">
            <v>1050000</v>
          </cell>
          <cell r="O1555">
            <v>12600</v>
          </cell>
        </row>
        <row r="1556">
          <cell r="E1556">
            <v>2</v>
          </cell>
          <cell r="G1556" t="str">
            <v>Triplek 120x240x4mm</v>
          </cell>
          <cell r="J1556" t="str">
            <v>lembar</v>
          </cell>
          <cell r="K1556">
            <v>0.38194444444444448</v>
          </cell>
          <cell r="M1556">
            <v>40000</v>
          </cell>
          <cell r="O1556">
            <v>15277.77</v>
          </cell>
        </row>
        <row r="1557">
          <cell r="E1557">
            <v>3</v>
          </cell>
          <cell r="G1557" t="str">
            <v>Paku</v>
          </cell>
          <cell r="I1557" t="str">
            <v/>
          </cell>
          <cell r="J1557" t="str">
            <v>kg</v>
          </cell>
          <cell r="K1557">
            <v>0.1</v>
          </cell>
          <cell r="M1557">
            <v>7500</v>
          </cell>
          <cell r="O1557">
            <v>750</v>
          </cell>
        </row>
        <row r="1558">
          <cell r="E1558" t="str">
            <v/>
          </cell>
          <cell r="J1558">
            <v>0</v>
          </cell>
          <cell r="K1558">
            <v>0</v>
          </cell>
          <cell r="M1558">
            <v>0</v>
          </cell>
          <cell r="O1558">
            <v>0</v>
          </cell>
        </row>
        <row r="1559">
          <cell r="E1559" t="str">
            <v/>
          </cell>
          <cell r="J1559">
            <v>0</v>
          </cell>
          <cell r="K1559">
            <v>0</v>
          </cell>
          <cell r="M1559">
            <v>0</v>
          </cell>
          <cell r="O1559">
            <v>0</v>
          </cell>
        </row>
        <row r="1561">
          <cell r="E1561" t="str">
            <v>II</v>
          </cell>
          <cell r="G1561" t="str">
            <v>Tenaga</v>
          </cell>
        </row>
        <row r="1562">
          <cell r="E1562">
            <v>1</v>
          </cell>
          <cell r="G1562" t="str">
            <v>Mandor</v>
          </cell>
          <cell r="J1562" t="str">
            <v>OH</v>
          </cell>
          <cell r="K1562">
            <v>5.0000000000000001E-3</v>
          </cell>
          <cell r="M1562">
            <v>35000</v>
          </cell>
          <cell r="O1562">
            <v>175</v>
          </cell>
        </row>
        <row r="1563">
          <cell r="E1563">
            <v>2</v>
          </cell>
          <cell r="G1563" t="str">
            <v>Kepala Tukang Kayu</v>
          </cell>
          <cell r="J1563" t="str">
            <v>OH</v>
          </cell>
          <cell r="K1563">
            <v>0.02</v>
          </cell>
          <cell r="M1563">
            <v>40000</v>
          </cell>
          <cell r="O1563">
            <v>800</v>
          </cell>
        </row>
        <row r="1564">
          <cell r="E1564">
            <v>3</v>
          </cell>
          <cell r="G1564" t="str">
            <v>Tukang Kayu</v>
          </cell>
          <cell r="J1564" t="str">
            <v>OH</v>
          </cell>
          <cell r="K1564">
            <v>0.2</v>
          </cell>
          <cell r="M1564">
            <v>35000</v>
          </cell>
          <cell r="O1564">
            <v>7000</v>
          </cell>
        </row>
        <row r="1565">
          <cell r="E1565">
            <v>4</v>
          </cell>
          <cell r="G1565" t="str">
            <v>Pekerja</v>
          </cell>
          <cell r="J1565" t="str">
            <v>OH</v>
          </cell>
          <cell r="K1565">
            <v>0.1</v>
          </cell>
          <cell r="M1565">
            <v>20000</v>
          </cell>
          <cell r="O1565">
            <v>2000</v>
          </cell>
        </row>
        <row r="1566">
          <cell r="E1566" t="str">
            <v/>
          </cell>
          <cell r="J1566">
            <v>0</v>
          </cell>
          <cell r="K1566">
            <v>0</v>
          </cell>
          <cell r="M1566">
            <v>0</v>
          </cell>
          <cell r="O1566">
            <v>0</v>
          </cell>
        </row>
        <row r="1569">
          <cell r="E1569" t="str">
            <v>III</v>
          </cell>
          <cell r="G1569" t="str">
            <v>Alat</v>
          </cell>
        </row>
        <row r="1570">
          <cell r="E1570" t="str">
            <v/>
          </cell>
          <cell r="J1570">
            <v>0</v>
          </cell>
          <cell r="K1570">
            <v>0</v>
          </cell>
          <cell r="M1570">
            <v>0</v>
          </cell>
          <cell r="O1570">
            <v>0</v>
          </cell>
        </row>
        <row r="1571">
          <cell r="E1571" t="str">
            <v/>
          </cell>
          <cell r="J1571">
            <v>0</v>
          </cell>
          <cell r="K1571">
            <v>0</v>
          </cell>
          <cell r="M1571">
            <v>0</v>
          </cell>
          <cell r="O1571">
            <v>0</v>
          </cell>
        </row>
        <row r="1572">
          <cell r="E1572" t="str">
            <v/>
          </cell>
          <cell r="J1572">
            <v>0</v>
          </cell>
          <cell r="K1572">
            <v>0</v>
          </cell>
          <cell r="M1572">
            <v>0</v>
          </cell>
          <cell r="O1572">
            <v>0</v>
          </cell>
        </row>
        <row r="1573">
          <cell r="E1573" t="str">
            <v/>
          </cell>
          <cell r="J1573">
            <v>0</v>
          </cell>
          <cell r="K1573">
            <v>0</v>
          </cell>
          <cell r="M1573">
            <v>0</v>
          </cell>
          <cell r="O1573">
            <v>0</v>
          </cell>
        </row>
        <row r="1574">
          <cell r="E1574" t="str">
            <v/>
          </cell>
          <cell r="J1574">
            <v>0</v>
          </cell>
          <cell r="K1574">
            <v>0</v>
          </cell>
          <cell r="M1574">
            <v>0</v>
          </cell>
          <cell r="O1574">
            <v>0</v>
          </cell>
        </row>
        <row r="1576">
          <cell r="E1576" t="str">
            <v>Sub Total</v>
          </cell>
          <cell r="O1576">
            <v>38602.770000000004</v>
          </cell>
        </row>
        <row r="1577">
          <cell r="E1577" t="str">
            <v>Biaya Tidak Langsung dan Laba</v>
          </cell>
          <cell r="J1577">
            <v>0.1</v>
          </cell>
          <cell r="O1577">
            <v>3860.27</v>
          </cell>
        </row>
        <row r="1578">
          <cell r="E1578" t="str">
            <v>Jumlah Harga</v>
          </cell>
          <cell r="O1578">
            <v>42463.040000000001</v>
          </cell>
        </row>
        <row r="1579">
          <cell r="D1579">
            <v>96005</v>
          </cell>
          <cell r="E1579" t="str">
            <v>Harga Satuan Pekerjaan</v>
          </cell>
          <cell r="J1579" t="str">
            <v>m2</v>
          </cell>
          <cell r="K1579" t="str">
            <v/>
          </cell>
          <cell r="O1579">
            <v>42463.040000000001</v>
          </cell>
        </row>
        <row r="1586">
          <cell r="E1586" t="str">
            <v>Analisa Harga Satuan (Breakdown of Unit Rate)</v>
          </cell>
        </row>
        <row r="1588">
          <cell r="E1588" t="str">
            <v>Lokasi</v>
          </cell>
          <cell r="I1588" t="str">
            <v>:</v>
          </cell>
          <cell r="J1588" t="str">
            <v>Proyek PLB, Paket LCB-6 Lot-4</v>
          </cell>
        </row>
        <row r="1589">
          <cell r="D1589">
            <v>97000</v>
          </cell>
          <cell r="E1589" t="str">
            <v>No. Item</v>
          </cell>
          <cell r="I1589" t="str">
            <v>:</v>
          </cell>
          <cell r="J1589" t="str">
            <v>V.1</v>
          </cell>
          <cell r="K1589" t="str">
            <v>(P3A Building)</v>
          </cell>
        </row>
        <row r="1590">
          <cell r="D1590">
            <v>97000</v>
          </cell>
          <cell r="E1590" t="str">
            <v>Item Pekerjaan</v>
          </cell>
          <cell r="I1590" t="str">
            <v>:</v>
          </cell>
          <cell r="J1590" t="str">
            <v>Plesteran dinding 1:3</v>
          </cell>
        </row>
        <row r="1592">
          <cell r="D1592">
            <v>97000</v>
          </cell>
          <cell r="E1592" t="str">
            <v>Uraian Tugas</v>
          </cell>
          <cell r="I1592" t="str">
            <v>:</v>
          </cell>
        </row>
        <row r="1594">
          <cell r="D1594">
            <v>97000</v>
          </cell>
          <cell r="E1594" t="str">
            <v>Kapasitas Produksi</v>
          </cell>
          <cell r="I1594" t="str">
            <v>:</v>
          </cell>
          <cell r="J1594">
            <v>1</v>
          </cell>
          <cell r="K1594" t="str">
            <v>m2</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row>
        <row r="1597">
          <cell r="L1597" t="str">
            <v>(Rp.)</v>
          </cell>
          <cell r="N1597" t="str">
            <v>(Rp.)</v>
          </cell>
        </row>
        <row r="1598">
          <cell r="E1598" t="str">
            <v>I</v>
          </cell>
          <cell r="G1598" t="str">
            <v>Bahan</v>
          </cell>
        </row>
        <row r="1599">
          <cell r="E1599">
            <v>1</v>
          </cell>
          <cell r="G1599" t="str">
            <v>Pasir Pasang</v>
          </cell>
          <cell r="J1599" t="str">
            <v>m3</v>
          </cell>
          <cell r="K1599">
            <v>1.14E-2</v>
          </cell>
          <cell r="M1599">
            <v>35000</v>
          </cell>
          <cell r="O1599">
            <v>399</v>
          </cell>
        </row>
        <row r="1600">
          <cell r="E1600">
            <v>2</v>
          </cell>
          <cell r="G1600" t="str">
            <v>Semen Portland</v>
          </cell>
          <cell r="J1600" t="str">
            <v>kg</v>
          </cell>
          <cell r="K1600">
            <v>7.0000000000000009</v>
          </cell>
          <cell r="M1600">
            <v>560</v>
          </cell>
          <cell r="O1600">
            <v>3920</v>
          </cell>
        </row>
        <row r="1601">
          <cell r="E1601" t="str">
            <v/>
          </cell>
          <cell r="I1601" t="str">
            <v/>
          </cell>
          <cell r="J1601">
            <v>0</v>
          </cell>
          <cell r="K1601">
            <v>0</v>
          </cell>
          <cell r="M1601">
            <v>0</v>
          </cell>
          <cell r="O1601">
            <v>0</v>
          </cell>
        </row>
        <row r="1602">
          <cell r="E1602" t="str">
            <v/>
          </cell>
          <cell r="J1602">
            <v>0</v>
          </cell>
          <cell r="K1602">
            <v>0</v>
          </cell>
          <cell r="M1602">
            <v>0</v>
          </cell>
          <cell r="O1602">
            <v>0</v>
          </cell>
        </row>
        <row r="1603">
          <cell r="E1603" t="str">
            <v/>
          </cell>
          <cell r="J1603">
            <v>0</v>
          </cell>
          <cell r="K1603">
            <v>0</v>
          </cell>
          <cell r="M1603">
            <v>0</v>
          </cell>
          <cell r="O1603">
            <v>0</v>
          </cell>
        </row>
        <row r="1605">
          <cell r="E1605" t="str">
            <v>II</v>
          </cell>
          <cell r="G1605" t="str">
            <v>Tenaga</v>
          </cell>
        </row>
        <row r="1606">
          <cell r="E1606">
            <v>1</v>
          </cell>
          <cell r="G1606" t="str">
            <v>Mandor</v>
          </cell>
          <cell r="J1606" t="str">
            <v>OH</v>
          </cell>
          <cell r="K1606">
            <v>0.02</v>
          </cell>
          <cell r="M1606">
            <v>35000</v>
          </cell>
          <cell r="O1606">
            <v>700</v>
          </cell>
        </row>
        <row r="1607">
          <cell r="E1607">
            <v>2</v>
          </cell>
          <cell r="G1607" t="str">
            <v>Kepala Tukang Batu</v>
          </cell>
          <cell r="J1607" t="str">
            <v>OH</v>
          </cell>
          <cell r="K1607">
            <v>0.02</v>
          </cell>
          <cell r="M1607">
            <v>40000</v>
          </cell>
          <cell r="O1607">
            <v>800</v>
          </cell>
        </row>
        <row r="1608">
          <cell r="E1608">
            <v>3</v>
          </cell>
          <cell r="G1608" t="str">
            <v>Tukang Batu</v>
          </cell>
          <cell r="J1608" t="str">
            <v>OH</v>
          </cell>
          <cell r="K1608">
            <v>0.2</v>
          </cell>
          <cell r="M1608">
            <v>35000</v>
          </cell>
          <cell r="O1608">
            <v>7000</v>
          </cell>
        </row>
        <row r="1609">
          <cell r="E1609">
            <v>4</v>
          </cell>
          <cell r="G1609" t="str">
            <v>Pekerja</v>
          </cell>
          <cell r="J1609" t="str">
            <v>OH</v>
          </cell>
          <cell r="K1609">
            <v>0.4</v>
          </cell>
          <cell r="M1609">
            <v>20000</v>
          </cell>
          <cell r="O1609">
            <v>8000</v>
          </cell>
        </row>
        <row r="1610">
          <cell r="E1610" t="str">
            <v/>
          </cell>
          <cell r="J1610">
            <v>0</v>
          </cell>
          <cell r="K1610">
            <v>0</v>
          </cell>
          <cell r="M1610">
            <v>0</v>
          </cell>
          <cell r="O1610">
            <v>0</v>
          </cell>
        </row>
        <row r="1613">
          <cell r="E1613" t="str">
            <v>III</v>
          </cell>
          <cell r="G1613" t="str">
            <v>Alat</v>
          </cell>
        </row>
        <row r="1614">
          <cell r="E1614" t="str">
            <v/>
          </cell>
          <cell r="J1614">
            <v>0</v>
          </cell>
          <cell r="K1614">
            <v>0</v>
          </cell>
          <cell r="M1614">
            <v>0</v>
          </cell>
          <cell r="O1614">
            <v>0</v>
          </cell>
        </row>
        <row r="1615">
          <cell r="E1615" t="str">
            <v/>
          </cell>
          <cell r="J1615">
            <v>0</v>
          </cell>
          <cell r="K1615">
            <v>0</v>
          </cell>
          <cell r="M1615">
            <v>0</v>
          </cell>
          <cell r="O1615">
            <v>0</v>
          </cell>
        </row>
        <row r="1616">
          <cell r="E1616" t="str">
            <v/>
          </cell>
          <cell r="J1616">
            <v>0</v>
          </cell>
          <cell r="K1616">
            <v>0</v>
          </cell>
          <cell r="M1616">
            <v>0</v>
          </cell>
          <cell r="O1616">
            <v>0</v>
          </cell>
        </row>
        <row r="1617">
          <cell r="E1617" t="str">
            <v/>
          </cell>
          <cell r="J1617">
            <v>0</v>
          </cell>
          <cell r="K1617">
            <v>0</v>
          </cell>
          <cell r="M1617">
            <v>0</v>
          </cell>
          <cell r="O1617">
            <v>0</v>
          </cell>
        </row>
        <row r="1618">
          <cell r="E1618" t="str">
            <v/>
          </cell>
          <cell r="J1618">
            <v>0</v>
          </cell>
          <cell r="K1618">
            <v>0</v>
          </cell>
          <cell r="M1618">
            <v>0</v>
          </cell>
          <cell r="O1618">
            <v>0</v>
          </cell>
        </row>
        <row r="1620">
          <cell r="E1620" t="str">
            <v>Sub Total</v>
          </cell>
          <cell r="O1620">
            <v>20819</v>
          </cell>
        </row>
        <row r="1621">
          <cell r="E1621" t="str">
            <v>Biaya Tidak Langsung dan Laba</v>
          </cell>
          <cell r="J1621">
            <v>0.1</v>
          </cell>
          <cell r="O1621">
            <v>2081.9</v>
          </cell>
        </row>
        <row r="1622">
          <cell r="E1622" t="str">
            <v>Jumlah Harga</v>
          </cell>
          <cell r="O1622">
            <v>22900.9</v>
          </cell>
        </row>
        <row r="1623">
          <cell r="D1623">
            <v>97005</v>
          </cell>
          <cell r="E1623" t="str">
            <v>Harga Satuan Pekerjaan</v>
          </cell>
          <cell r="J1623" t="str">
            <v>m2</v>
          </cell>
          <cell r="K1623" t="str">
            <v/>
          </cell>
          <cell r="O1623">
            <v>22900.9</v>
          </cell>
        </row>
        <row r="1630">
          <cell r="E1630" t="str">
            <v>Analisa Harga Satuan (Breakdown of Unit Rate)</v>
          </cell>
        </row>
        <row r="1632">
          <cell r="E1632" t="str">
            <v>Lokasi</v>
          </cell>
          <cell r="I1632" t="str">
            <v>:</v>
          </cell>
          <cell r="J1632" t="str">
            <v>Proyek PLB, Paket LCB-6 Lot-4</v>
          </cell>
        </row>
        <row r="1633">
          <cell r="D1633">
            <v>98000</v>
          </cell>
          <cell r="E1633" t="str">
            <v>No. Item</v>
          </cell>
          <cell r="I1633" t="str">
            <v>:</v>
          </cell>
          <cell r="J1633" t="str">
            <v>VI.2.1</v>
          </cell>
          <cell r="K1633" t="str">
            <v>(P3A Building)</v>
          </cell>
        </row>
        <row r="1634">
          <cell r="D1634">
            <v>98000</v>
          </cell>
          <cell r="E1634" t="str">
            <v>Item Pekerjaan</v>
          </cell>
          <cell r="I1634" t="str">
            <v>:</v>
          </cell>
          <cell r="J1634" t="str">
            <v>Pasangan lantai beton t=10cm</v>
          </cell>
        </row>
        <row r="1636">
          <cell r="D1636">
            <v>98000</v>
          </cell>
          <cell r="E1636" t="str">
            <v>Uraian Tugas</v>
          </cell>
          <cell r="I1636" t="str">
            <v>:</v>
          </cell>
        </row>
        <row r="1638">
          <cell r="D1638">
            <v>98000</v>
          </cell>
          <cell r="E1638" t="str">
            <v>Kapasitas Produksi</v>
          </cell>
          <cell r="I1638" t="str">
            <v>:</v>
          </cell>
          <cell r="J1638">
            <v>10</v>
          </cell>
          <cell r="K1638" t="str">
            <v>m2</v>
          </cell>
          <cell r="L1638" t="str">
            <v>(1 m3)</v>
          </cell>
        </row>
        <row r="1639">
          <cell r="L1639" t="str">
            <v>Harga</v>
          </cell>
          <cell r="N1639" t="str">
            <v>Jumlah</v>
          </cell>
        </row>
        <row r="1640">
          <cell r="E1640" t="str">
            <v>No.</v>
          </cell>
          <cell r="F1640" t="str">
            <v>U r a i a n</v>
          </cell>
          <cell r="J1640" t="str">
            <v>Satuan</v>
          </cell>
          <cell r="K1640" t="str">
            <v>Q'ty</v>
          </cell>
          <cell r="L1640" t="str">
            <v>Satuan</v>
          </cell>
          <cell r="N1640" t="str">
            <v>Harga</v>
          </cell>
        </row>
        <row r="1641">
          <cell r="L1641" t="str">
            <v>(Rp.)</v>
          </cell>
          <cell r="N1641" t="str">
            <v>(Rp.)</v>
          </cell>
        </row>
        <row r="1642">
          <cell r="E1642" t="str">
            <v>I</v>
          </cell>
          <cell r="G1642" t="str">
            <v>Bahan</v>
          </cell>
        </row>
        <row r="1643">
          <cell r="E1643">
            <v>1</v>
          </cell>
          <cell r="G1643" t="str">
            <v>Batu Pecah 3/4 cm</v>
          </cell>
          <cell r="J1643" t="str">
            <v>m3</v>
          </cell>
          <cell r="K1643">
            <v>0.82</v>
          </cell>
          <cell r="M1643">
            <v>50000</v>
          </cell>
          <cell r="O1643">
            <v>41000</v>
          </cell>
        </row>
        <row r="1644">
          <cell r="E1644">
            <v>2</v>
          </cell>
          <cell r="G1644" t="str">
            <v>Pasir Beton</v>
          </cell>
          <cell r="J1644" t="str">
            <v>m3</v>
          </cell>
          <cell r="K1644">
            <v>0.54</v>
          </cell>
          <cell r="M1644">
            <v>35000</v>
          </cell>
          <cell r="O1644">
            <v>18900</v>
          </cell>
        </row>
        <row r="1645">
          <cell r="E1645">
            <v>3</v>
          </cell>
          <cell r="G1645" t="str">
            <v>Semen Portland</v>
          </cell>
          <cell r="I1645" t="str">
            <v/>
          </cell>
          <cell r="J1645" t="str">
            <v>kg</v>
          </cell>
          <cell r="K1645">
            <v>325</v>
          </cell>
          <cell r="M1645">
            <v>560</v>
          </cell>
          <cell r="O1645">
            <v>182000</v>
          </cell>
        </row>
        <row r="1646">
          <cell r="E1646" t="str">
            <v/>
          </cell>
          <cell r="J1646">
            <v>0</v>
          </cell>
          <cell r="K1646">
            <v>0</v>
          </cell>
          <cell r="M1646">
            <v>0</v>
          </cell>
          <cell r="O1646">
            <v>0</v>
          </cell>
        </row>
        <row r="1647">
          <cell r="E1647" t="str">
            <v/>
          </cell>
          <cell r="J1647">
            <v>0</v>
          </cell>
          <cell r="K1647">
            <v>0</v>
          </cell>
          <cell r="M1647">
            <v>0</v>
          </cell>
          <cell r="O1647">
            <v>0</v>
          </cell>
        </row>
        <row r="1649">
          <cell r="E1649" t="str">
            <v>II</v>
          </cell>
          <cell r="G1649" t="str">
            <v>Tenaga</v>
          </cell>
        </row>
        <row r="1650">
          <cell r="E1650">
            <v>1</v>
          </cell>
          <cell r="G1650" t="str">
            <v>Mandor</v>
          </cell>
          <cell r="J1650" t="str">
            <v>OH</v>
          </cell>
          <cell r="K1650">
            <v>0.3</v>
          </cell>
          <cell r="M1650">
            <v>35000</v>
          </cell>
          <cell r="O1650">
            <v>10500</v>
          </cell>
        </row>
        <row r="1651">
          <cell r="E1651">
            <v>2</v>
          </cell>
          <cell r="G1651" t="str">
            <v>Kepala Tukang Batu</v>
          </cell>
          <cell r="J1651" t="str">
            <v>OH</v>
          </cell>
          <cell r="K1651">
            <v>0.1</v>
          </cell>
          <cell r="M1651">
            <v>40000</v>
          </cell>
          <cell r="O1651">
            <v>4000</v>
          </cell>
        </row>
        <row r="1652">
          <cell r="E1652">
            <v>3</v>
          </cell>
          <cell r="G1652" t="str">
            <v>Tukang Batu</v>
          </cell>
          <cell r="J1652" t="str">
            <v>OH</v>
          </cell>
          <cell r="K1652">
            <v>1</v>
          </cell>
          <cell r="M1652">
            <v>35000</v>
          </cell>
          <cell r="O1652">
            <v>35000</v>
          </cell>
        </row>
        <row r="1653">
          <cell r="E1653">
            <v>4</v>
          </cell>
          <cell r="G1653" t="str">
            <v>Pekerja</v>
          </cell>
          <cell r="J1653" t="str">
            <v>OH</v>
          </cell>
          <cell r="K1653">
            <v>6</v>
          </cell>
          <cell r="M1653">
            <v>20000</v>
          </cell>
          <cell r="O1653">
            <v>120000</v>
          </cell>
        </row>
        <row r="1654">
          <cell r="E1654" t="str">
            <v/>
          </cell>
          <cell r="J1654">
            <v>0</v>
          </cell>
          <cell r="K1654">
            <v>0</v>
          </cell>
          <cell r="M1654">
            <v>0</v>
          </cell>
          <cell r="O1654">
            <v>0</v>
          </cell>
        </row>
        <row r="1657">
          <cell r="E1657" t="str">
            <v>III</v>
          </cell>
          <cell r="G1657" t="str">
            <v>Alat</v>
          </cell>
        </row>
        <row r="1658">
          <cell r="E1658" t="str">
            <v/>
          </cell>
          <cell r="J1658">
            <v>0</v>
          </cell>
          <cell r="K1658">
            <v>0</v>
          </cell>
          <cell r="M1658">
            <v>0</v>
          </cell>
          <cell r="O1658">
            <v>0</v>
          </cell>
        </row>
        <row r="1659">
          <cell r="E1659" t="str">
            <v/>
          </cell>
          <cell r="J1659">
            <v>0</v>
          </cell>
          <cell r="K1659">
            <v>0</v>
          </cell>
          <cell r="M1659">
            <v>0</v>
          </cell>
          <cell r="O1659">
            <v>0</v>
          </cell>
        </row>
        <row r="1660">
          <cell r="E1660" t="str">
            <v/>
          </cell>
          <cell r="J1660">
            <v>0</v>
          </cell>
          <cell r="K1660">
            <v>0</v>
          </cell>
          <cell r="M1660">
            <v>0</v>
          </cell>
          <cell r="O1660">
            <v>0</v>
          </cell>
        </row>
        <row r="1661">
          <cell r="E1661" t="str">
            <v/>
          </cell>
          <cell r="J1661">
            <v>0</v>
          </cell>
          <cell r="K1661">
            <v>0</v>
          </cell>
          <cell r="M1661">
            <v>0</v>
          </cell>
          <cell r="O1661">
            <v>0</v>
          </cell>
        </row>
        <row r="1662">
          <cell r="E1662" t="str">
            <v/>
          </cell>
          <cell r="J1662">
            <v>0</v>
          </cell>
          <cell r="K1662">
            <v>0</v>
          </cell>
          <cell r="M1662">
            <v>0</v>
          </cell>
          <cell r="O1662">
            <v>0</v>
          </cell>
        </row>
        <row r="1664">
          <cell r="E1664" t="str">
            <v>Sub Total</v>
          </cell>
          <cell r="O1664">
            <v>411400</v>
          </cell>
        </row>
        <row r="1665">
          <cell r="E1665" t="str">
            <v>Biaya Tidak Langsung dan Laba</v>
          </cell>
          <cell r="J1665">
            <v>0.1</v>
          </cell>
          <cell r="O1665">
            <v>41140</v>
          </cell>
        </row>
        <row r="1666">
          <cell r="E1666" t="str">
            <v>Jumlah Harga</v>
          </cell>
          <cell r="O1666">
            <v>452540</v>
          </cell>
        </row>
        <row r="1667">
          <cell r="D1667">
            <v>98005</v>
          </cell>
          <cell r="E1667" t="str">
            <v>Harga Satuan Pekerjaan</v>
          </cell>
          <cell r="J1667" t="str">
            <v>m2</v>
          </cell>
          <cell r="K1667" t="str">
            <v/>
          </cell>
          <cell r="O1667">
            <v>45254</v>
          </cell>
        </row>
        <row r="1674">
          <cell r="E1674" t="str">
            <v>Analisa Harga Satuan (Breakdown of Unit Rate)</v>
          </cell>
        </row>
        <row r="1676">
          <cell r="E1676" t="str">
            <v>Lokasi</v>
          </cell>
          <cell r="I1676" t="str">
            <v>:</v>
          </cell>
          <cell r="J1676" t="str">
            <v>Proyek PLB, Paket LCB-6 Lot-4</v>
          </cell>
        </row>
        <row r="1677">
          <cell r="D1677">
            <v>99000</v>
          </cell>
          <cell r="E1677" t="str">
            <v>No. Item</v>
          </cell>
          <cell r="I1677" t="str">
            <v>:</v>
          </cell>
          <cell r="J1677" t="str">
            <v>VII.1.1</v>
          </cell>
          <cell r="K1677" t="str">
            <v>(P3A Building)</v>
          </cell>
        </row>
        <row r="1678">
          <cell r="D1678">
            <v>99000</v>
          </cell>
          <cell r="E1678" t="str">
            <v>Item Pekerjaan</v>
          </cell>
          <cell r="I1678" t="str">
            <v>:</v>
          </cell>
          <cell r="J1678" t="str">
            <v>Pintu triplek</v>
          </cell>
        </row>
        <row r="1680">
          <cell r="D1680">
            <v>99000</v>
          </cell>
          <cell r="E1680" t="str">
            <v>Uraian Tugas</v>
          </cell>
          <cell r="I1680" t="str">
            <v>:</v>
          </cell>
        </row>
        <row r="1682">
          <cell r="D1682">
            <v>99000</v>
          </cell>
          <cell r="E1682" t="str">
            <v>Kapasitas Produksi</v>
          </cell>
          <cell r="I1682" t="str">
            <v>:</v>
          </cell>
          <cell r="J1682">
            <v>1</v>
          </cell>
          <cell r="K1682" t="str">
            <v>Nos</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row>
        <row r="1685">
          <cell r="L1685" t="str">
            <v>(Rp.)</v>
          </cell>
          <cell r="N1685" t="str">
            <v>(Rp.)</v>
          </cell>
        </row>
        <row r="1686">
          <cell r="E1686" t="str">
            <v>I</v>
          </cell>
          <cell r="G1686" t="str">
            <v>Bahan</v>
          </cell>
        </row>
        <row r="1687">
          <cell r="E1687">
            <v>1</v>
          </cell>
          <cell r="G1687" t="str">
            <v>Rangka Pintu</v>
          </cell>
          <cell r="J1687" t="str">
            <v>m</v>
          </cell>
          <cell r="K1687">
            <v>6</v>
          </cell>
          <cell r="M1687">
            <v>15000</v>
          </cell>
          <cell r="O1687">
            <v>90000</v>
          </cell>
        </row>
        <row r="1688">
          <cell r="E1688">
            <v>2</v>
          </cell>
          <cell r="G1688" t="str">
            <v>Triplek 120x240x4mm</v>
          </cell>
          <cell r="J1688" t="str">
            <v>lembar</v>
          </cell>
          <cell r="K1688">
            <v>0.69444444444444442</v>
          </cell>
          <cell r="M1688">
            <v>40000</v>
          </cell>
          <cell r="O1688">
            <v>27777.77</v>
          </cell>
        </row>
        <row r="1689">
          <cell r="E1689">
            <v>3</v>
          </cell>
          <cell r="G1689" t="str">
            <v>Paku</v>
          </cell>
          <cell r="I1689" t="str">
            <v/>
          </cell>
          <cell r="J1689" t="str">
            <v>kg</v>
          </cell>
          <cell r="K1689">
            <v>0.25</v>
          </cell>
          <cell r="M1689">
            <v>7500</v>
          </cell>
          <cell r="O1689">
            <v>1875</v>
          </cell>
        </row>
        <row r="1690">
          <cell r="E1690" t="str">
            <v/>
          </cell>
          <cell r="J1690">
            <v>0</v>
          </cell>
          <cell r="K1690">
            <v>0</v>
          </cell>
          <cell r="M1690">
            <v>0</v>
          </cell>
          <cell r="O1690">
            <v>0</v>
          </cell>
        </row>
        <row r="1691">
          <cell r="E1691" t="str">
            <v/>
          </cell>
          <cell r="J1691">
            <v>0</v>
          </cell>
          <cell r="K1691">
            <v>0</v>
          </cell>
          <cell r="M1691">
            <v>0</v>
          </cell>
          <cell r="O1691">
            <v>0</v>
          </cell>
        </row>
        <row r="1693">
          <cell r="E1693" t="str">
            <v>II</v>
          </cell>
          <cell r="G1693" t="str">
            <v>Tenaga</v>
          </cell>
        </row>
        <row r="1694">
          <cell r="E1694">
            <v>1</v>
          </cell>
          <cell r="G1694" t="str">
            <v>Mandor</v>
          </cell>
          <cell r="J1694" t="str">
            <v>OH</v>
          </cell>
          <cell r="K1694">
            <v>0.05</v>
          </cell>
          <cell r="M1694">
            <v>35000</v>
          </cell>
          <cell r="O1694">
            <v>1750</v>
          </cell>
        </row>
        <row r="1695">
          <cell r="E1695">
            <v>2</v>
          </cell>
          <cell r="G1695" t="str">
            <v>Kepala Tukang Kayu</v>
          </cell>
          <cell r="J1695" t="str">
            <v>OH</v>
          </cell>
          <cell r="K1695">
            <v>0.30000000000000004</v>
          </cell>
          <cell r="M1695">
            <v>40000</v>
          </cell>
          <cell r="O1695">
            <v>12000</v>
          </cell>
        </row>
        <row r="1696">
          <cell r="E1696">
            <v>3</v>
          </cell>
          <cell r="G1696" t="str">
            <v>Tukang Kayu</v>
          </cell>
          <cell r="J1696" t="str">
            <v>OH</v>
          </cell>
          <cell r="K1696">
            <v>1</v>
          </cell>
          <cell r="M1696">
            <v>35000</v>
          </cell>
          <cell r="O1696">
            <v>35000</v>
          </cell>
        </row>
        <row r="1697">
          <cell r="E1697">
            <v>4</v>
          </cell>
          <cell r="G1697" t="str">
            <v>Pekerja</v>
          </cell>
          <cell r="J1697" t="str">
            <v>OH</v>
          </cell>
          <cell r="K1697">
            <v>1</v>
          </cell>
          <cell r="M1697">
            <v>20000</v>
          </cell>
          <cell r="O1697">
            <v>20000</v>
          </cell>
        </row>
        <row r="1698">
          <cell r="E1698" t="str">
            <v/>
          </cell>
          <cell r="J1698">
            <v>0</v>
          </cell>
          <cell r="K1698">
            <v>0</v>
          </cell>
          <cell r="M1698">
            <v>0</v>
          </cell>
          <cell r="O1698">
            <v>0</v>
          </cell>
        </row>
        <row r="1701">
          <cell r="E1701" t="str">
            <v>III</v>
          </cell>
          <cell r="G1701" t="str">
            <v>Alat</v>
          </cell>
        </row>
        <row r="1702">
          <cell r="E1702" t="str">
            <v/>
          </cell>
          <cell r="J1702">
            <v>0</v>
          </cell>
          <cell r="K1702">
            <v>0</v>
          </cell>
          <cell r="M1702">
            <v>0</v>
          </cell>
          <cell r="O1702">
            <v>0</v>
          </cell>
        </row>
        <row r="1703">
          <cell r="E1703" t="str">
            <v/>
          </cell>
          <cell r="J1703">
            <v>0</v>
          </cell>
          <cell r="K1703">
            <v>0</v>
          </cell>
          <cell r="M1703">
            <v>0</v>
          </cell>
          <cell r="O1703">
            <v>0</v>
          </cell>
        </row>
        <row r="1704">
          <cell r="E1704" t="str">
            <v/>
          </cell>
          <cell r="J1704">
            <v>0</v>
          </cell>
          <cell r="K1704">
            <v>0</v>
          </cell>
          <cell r="M1704">
            <v>0</v>
          </cell>
          <cell r="O1704">
            <v>0</v>
          </cell>
        </row>
        <row r="1705">
          <cell r="E1705" t="str">
            <v/>
          </cell>
          <cell r="J1705">
            <v>0</v>
          </cell>
          <cell r="K1705">
            <v>0</v>
          </cell>
          <cell r="M1705">
            <v>0</v>
          </cell>
          <cell r="O1705">
            <v>0</v>
          </cell>
        </row>
        <row r="1706">
          <cell r="E1706" t="str">
            <v/>
          </cell>
          <cell r="J1706">
            <v>0</v>
          </cell>
          <cell r="K1706">
            <v>0</v>
          </cell>
          <cell r="M1706">
            <v>0</v>
          </cell>
          <cell r="O1706">
            <v>0</v>
          </cell>
        </row>
        <row r="1708">
          <cell r="E1708" t="str">
            <v>Sub Total</v>
          </cell>
          <cell r="O1708">
            <v>188402.77000000002</v>
          </cell>
        </row>
        <row r="1709">
          <cell r="E1709" t="str">
            <v>Biaya Tidak Langsung dan Laba</v>
          </cell>
          <cell r="J1709">
            <v>0.1</v>
          </cell>
          <cell r="O1709">
            <v>18840.27</v>
          </cell>
        </row>
        <row r="1710">
          <cell r="E1710" t="str">
            <v>Jumlah Harga</v>
          </cell>
          <cell r="O1710">
            <v>207243.04</v>
          </cell>
        </row>
        <row r="1711">
          <cell r="D1711">
            <v>99005</v>
          </cell>
          <cell r="E1711" t="str">
            <v>Harga Satuan Pekerjaan</v>
          </cell>
          <cell r="J1711" t="str">
            <v>Nos</v>
          </cell>
          <cell r="K1711" t="str">
            <v/>
          </cell>
          <cell r="O1711">
            <v>207243.04</v>
          </cell>
        </row>
        <row r="1718">
          <cell r="E1718" t="str">
            <v>Analisa Harga Satuan (Breakdown of Unit Rate)</v>
          </cell>
        </row>
        <row r="1720">
          <cell r="E1720" t="str">
            <v>Lokasi</v>
          </cell>
          <cell r="I1720" t="str">
            <v>:</v>
          </cell>
          <cell r="J1720" t="str">
            <v>Proyek PLB, Paket LCB-6 Lot-4</v>
          </cell>
        </row>
        <row r="1721">
          <cell r="D1721">
            <v>100000</v>
          </cell>
          <cell r="E1721" t="str">
            <v>No. Item</v>
          </cell>
          <cell r="I1721" t="str">
            <v>:</v>
          </cell>
          <cell r="J1721" t="str">
            <v>VII.2.1</v>
          </cell>
          <cell r="K1721" t="str">
            <v>(P3A Building)</v>
          </cell>
        </row>
        <row r="1722">
          <cell r="D1722">
            <v>100000</v>
          </cell>
          <cell r="E1722" t="str">
            <v>Item Pekerjaan</v>
          </cell>
          <cell r="I1722" t="str">
            <v>:</v>
          </cell>
          <cell r="J1722" t="str">
            <v>engsel</v>
          </cell>
        </row>
        <row r="1724">
          <cell r="D1724">
            <v>100000</v>
          </cell>
          <cell r="E1724" t="str">
            <v>Uraian Tugas</v>
          </cell>
          <cell r="I1724" t="str">
            <v>:</v>
          </cell>
        </row>
        <row r="1726">
          <cell r="D1726">
            <v>100000</v>
          </cell>
          <cell r="E1726" t="str">
            <v>Kapasitas Produksi</v>
          </cell>
          <cell r="I1726" t="str">
            <v>:</v>
          </cell>
          <cell r="J1726">
            <v>10</v>
          </cell>
          <cell r="K1726" t="str">
            <v>Nos</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row>
        <row r="1729">
          <cell r="L1729" t="str">
            <v>(Rp.)</v>
          </cell>
          <cell r="N1729" t="str">
            <v>(Rp.)</v>
          </cell>
        </row>
        <row r="1730">
          <cell r="E1730" t="str">
            <v>I</v>
          </cell>
          <cell r="G1730" t="str">
            <v>Bahan</v>
          </cell>
        </row>
        <row r="1731">
          <cell r="E1731">
            <v>1</v>
          </cell>
          <cell r="G1731" t="str">
            <v>Engsel Nylon</v>
          </cell>
          <cell r="J1731" t="str">
            <v>buah</v>
          </cell>
          <cell r="K1731">
            <v>10</v>
          </cell>
          <cell r="M1731">
            <v>2500</v>
          </cell>
          <cell r="O1731">
            <v>25000</v>
          </cell>
        </row>
        <row r="1732">
          <cell r="E1732" t="str">
            <v/>
          </cell>
          <cell r="J1732">
            <v>0</v>
          </cell>
          <cell r="K1732">
            <v>0</v>
          </cell>
          <cell r="M1732">
            <v>0</v>
          </cell>
          <cell r="O1732">
            <v>0</v>
          </cell>
        </row>
        <row r="1733">
          <cell r="E1733" t="str">
            <v/>
          </cell>
          <cell r="I1733" t="str">
            <v/>
          </cell>
          <cell r="J1733">
            <v>0</v>
          </cell>
          <cell r="K1733">
            <v>0</v>
          </cell>
          <cell r="M1733">
            <v>0</v>
          </cell>
          <cell r="O1733">
            <v>0</v>
          </cell>
        </row>
        <row r="1734">
          <cell r="E1734" t="str">
            <v/>
          </cell>
          <cell r="J1734">
            <v>0</v>
          </cell>
          <cell r="K1734">
            <v>0</v>
          </cell>
          <cell r="M1734">
            <v>0</v>
          </cell>
          <cell r="O1734">
            <v>0</v>
          </cell>
        </row>
        <row r="1735">
          <cell r="E1735" t="str">
            <v/>
          </cell>
          <cell r="J1735">
            <v>0</v>
          </cell>
          <cell r="K1735">
            <v>0</v>
          </cell>
          <cell r="M1735">
            <v>0</v>
          </cell>
          <cell r="O1735">
            <v>0</v>
          </cell>
        </row>
        <row r="1737">
          <cell r="E1737" t="str">
            <v>II</v>
          </cell>
          <cell r="G1737" t="str">
            <v>Tenaga</v>
          </cell>
        </row>
        <row r="1738">
          <cell r="E1738">
            <v>1</v>
          </cell>
          <cell r="G1738" t="str">
            <v>Tukang Kayu</v>
          </cell>
          <cell r="J1738" t="str">
            <v>OH</v>
          </cell>
          <cell r="K1738">
            <v>1E-3</v>
          </cell>
          <cell r="M1738">
            <v>35000</v>
          </cell>
          <cell r="O1738">
            <v>35</v>
          </cell>
        </row>
        <row r="1739">
          <cell r="E1739" t="str">
            <v/>
          </cell>
          <cell r="J1739">
            <v>0</v>
          </cell>
          <cell r="K1739">
            <v>0</v>
          </cell>
          <cell r="M1739">
            <v>0</v>
          </cell>
          <cell r="O1739">
            <v>0</v>
          </cell>
        </row>
        <row r="1740">
          <cell r="E1740" t="str">
            <v/>
          </cell>
          <cell r="J1740">
            <v>0</v>
          </cell>
          <cell r="K1740">
            <v>0</v>
          </cell>
          <cell r="M1740">
            <v>0</v>
          </cell>
          <cell r="O1740">
            <v>0</v>
          </cell>
        </row>
        <row r="1741">
          <cell r="E1741" t="str">
            <v/>
          </cell>
          <cell r="J1741">
            <v>0</v>
          </cell>
          <cell r="K1741">
            <v>0</v>
          </cell>
          <cell r="M1741">
            <v>0</v>
          </cell>
          <cell r="O1741">
            <v>0</v>
          </cell>
        </row>
        <row r="1742">
          <cell r="E1742" t="str">
            <v/>
          </cell>
          <cell r="J1742">
            <v>0</v>
          </cell>
          <cell r="K1742">
            <v>0</v>
          </cell>
          <cell r="M1742">
            <v>0</v>
          </cell>
          <cell r="O1742">
            <v>0</v>
          </cell>
        </row>
        <row r="1745">
          <cell r="E1745" t="str">
            <v>III</v>
          </cell>
          <cell r="G1745" t="str">
            <v>Alat</v>
          </cell>
        </row>
        <row r="1746">
          <cell r="E1746" t="str">
            <v/>
          </cell>
          <cell r="J1746">
            <v>0</v>
          </cell>
          <cell r="K1746">
            <v>0</v>
          </cell>
          <cell r="M1746">
            <v>0</v>
          </cell>
          <cell r="O1746">
            <v>0</v>
          </cell>
        </row>
        <row r="1747">
          <cell r="E1747" t="str">
            <v/>
          </cell>
          <cell r="J1747">
            <v>0</v>
          </cell>
          <cell r="K1747">
            <v>0</v>
          </cell>
          <cell r="M1747">
            <v>0</v>
          </cell>
          <cell r="O1747">
            <v>0</v>
          </cell>
        </row>
        <row r="1748">
          <cell r="E1748" t="str">
            <v/>
          </cell>
          <cell r="J1748">
            <v>0</v>
          </cell>
          <cell r="K1748">
            <v>0</v>
          </cell>
          <cell r="M1748">
            <v>0</v>
          </cell>
          <cell r="O1748">
            <v>0</v>
          </cell>
        </row>
        <row r="1749">
          <cell r="E1749" t="str">
            <v/>
          </cell>
          <cell r="J1749">
            <v>0</v>
          </cell>
          <cell r="K1749">
            <v>0</v>
          </cell>
          <cell r="M1749">
            <v>0</v>
          </cell>
          <cell r="O1749">
            <v>0</v>
          </cell>
        </row>
        <row r="1750">
          <cell r="E1750" t="str">
            <v/>
          </cell>
          <cell r="J1750">
            <v>0</v>
          </cell>
          <cell r="K1750">
            <v>0</v>
          </cell>
          <cell r="M1750">
            <v>0</v>
          </cell>
          <cell r="O1750">
            <v>0</v>
          </cell>
        </row>
        <row r="1752">
          <cell r="E1752" t="str">
            <v>Sub Total</v>
          </cell>
          <cell r="O1752">
            <v>25035</v>
          </cell>
        </row>
        <row r="1753">
          <cell r="E1753" t="str">
            <v>Biaya Tidak Langsung dan Laba</v>
          </cell>
          <cell r="J1753">
            <v>0.1</v>
          </cell>
          <cell r="O1753">
            <v>2503.5</v>
          </cell>
        </row>
        <row r="1754">
          <cell r="E1754" t="str">
            <v>Jumlah Harga</v>
          </cell>
          <cell r="O1754">
            <v>27538.5</v>
          </cell>
        </row>
        <row r="1755">
          <cell r="D1755">
            <v>100005</v>
          </cell>
          <cell r="E1755" t="str">
            <v>Harga Satuan Pekerjaan</v>
          </cell>
          <cell r="J1755" t="str">
            <v>Nos</v>
          </cell>
          <cell r="K1755" t="str">
            <v/>
          </cell>
          <cell r="O1755">
            <v>2753.85</v>
          </cell>
        </row>
        <row r="1762">
          <cell r="E1762" t="str">
            <v>Analisa Harga Satuan (Breakdown of Unit Rate)</v>
          </cell>
        </row>
        <row r="1764">
          <cell r="E1764" t="str">
            <v>Lokasi</v>
          </cell>
          <cell r="I1764" t="str">
            <v>:</v>
          </cell>
          <cell r="J1764" t="str">
            <v>Proyek PLB, Paket LCB-6 Lot-4</v>
          </cell>
        </row>
        <row r="1765">
          <cell r="D1765">
            <v>101000</v>
          </cell>
          <cell r="E1765" t="str">
            <v>No. Item</v>
          </cell>
          <cell r="I1765" t="str">
            <v>:</v>
          </cell>
          <cell r="J1765" t="str">
            <v>VIII.1</v>
          </cell>
          <cell r="K1765" t="str">
            <v>(P3A Building)</v>
          </cell>
        </row>
        <row r="1766">
          <cell r="D1766">
            <v>101000</v>
          </cell>
          <cell r="E1766" t="str">
            <v>Item Pekerjaan</v>
          </cell>
          <cell r="I1766" t="str">
            <v>:</v>
          </cell>
          <cell r="J1766" t="str">
            <v>Mencat kayu yang kelihatan</v>
          </cell>
        </row>
        <row r="1768">
          <cell r="D1768">
            <v>101000</v>
          </cell>
          <cell r="E1768" t="str">
            <v>Uraian Tugas</v>
          </cell>
          <cell r="I1768" t="str">
            <v>:</v>
          </cell>
        </row>
        <row r="1770">
          <cell r="D1770">
            <v>101000</v>
          </cell>
          <cell r="E1770" t="str">
            <v>Kapasitas Produksi</v>
          </cell>
          <cell r="I1770" t="str">
            <v>:</v>
          </cell>
          <cell r="J1770">
            <v>1</v>
          </cell>
          <cell r="K1770" t="str">
            <v>m2</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row>
        <row r="1773">
          <cell r="L1773" t="str">
            <v>(Rp.)</v>
          </cell>
          <cell r="N1773" t="str">
            <v>(Rp.)</v>
          </cell>
        </row>
        <row r="1774">
          <cell r="E1774" t="str">
            <v>I</v>
          </cell>
          <cell r="G1774" t="str">
            <v>Bahan</v>
          </cell>
        </row>
        <row r="1775">
          <cell r="E1775">
            <v>1</v>
          </cell>
          <cell r="G1775" t="str">
            <v>Cat minyak</v>
          </cell>
          <cell r="J1775" t="str">
            <v>kg</v>
          </cell>
          <cell r="K1775">
            <v>0.15</v>
          </cell>
          <cell r="M1775">
            <v>50000</v>
          </cell>
          <cell r="O1775">
            <v>7500</v>
          </cell>
        </row>
        <row r="1776">
          <cell r="E1776">
            <v>2</v>
          </cell>
          <cell r="G1776" t="str">
            <v>Minyak Cat</v>
          </cell>
          <cell r="J1776" t="str">
            <v>liter</v>
          </cell>
          <cell r="K1776">
            <v>2.5000000000000001E-2</v>
          </cell>
          <cell r="M1776">
            <v>9000</v>
          </cell>
          <cell r="O1776">
            <v>225</v>
          </cell>
        </row>
        <row r="1777">
          <cell r="E1777" t="str">
            <v/>
          </cell>
          <cell r="I1777" t="str">
            <v/>
          </cell>
          <cell r="J1777">
            <v>0</v>
          </cell>
          <cell r="K1777">
            <v>0</v>
          </cell>
          <cell r="M1777">
            <v>0</v>
          </cell>
          <cell r="O1777">
            <v>0</v>
          </cell>
        </row>
        <row r="1778">
          <cell r="E1778" t="str">
            <v/>
          </cell>
          <cell r="J1778">
            <v>0</v>
          </cell>
          <cell r="K1778">
            <v>0</v>
          </cell>
          <cell r="M1778">
            <v>0</v>
          </cell>
          <cell r="O1778">
            <v>0</v>
          </cell>
        </row>
        <row r="1779">
          <cell r="E1779" t="str">
            <v/>
          </cell>
          <cell r="J1779">
            <v>0</v>
          </cell>
          <cell r="K1779">
            <v>0</v>
          </cell>
          <cell r="M1779">
            <v>0</v>
          </cell>
          <cell r="O1779">
            <v>0</v>
          </cell>
        </row>
        <row r="1781">
          <cell r="E1781" t="str">
            <v>II</v>
          </cell>
          <cell r="G1781" t="str">
            <v>Tenaga</v>
          </cell>
        </row>
        <row r="1782">
          <cell r="E1782">
            <v>1</v>
          </cell>
          <cell r="G1782" t="str">
            <v>Mandor</v>
          </cell>
          <cell r="J1782" t="str">
            <v>OH</v>
          </cell>
          <cell r="K1782">
            <v>6.2500000000000003E-3</v>
          </cell>
          <cell r="M1782">
            <v>35000</v>
          </cell>
          <cell r="O1782">
            <v>218.75</v>
          </cell>
        </row>
        <row r="1783">
          <cell r="E1783">
            <v>2</v>
          </cell>
          <cell r="G1783" t="str">
            <v>Kepala Tukang Cat</v>
          </cell>
          <cell r="J1783" t="str">
            <v>OH</v>
          </cell>
          <cell r="K1783">
            <v>1.8749999999999999E-2</v>
          </cell>
          <cell r="M1783">
            <v>39000</v>
          </cell>
          <cell r="O1783">
            <v>731.25</v>
          </cell>
        </row>
        <row r="1784">
          <cell r="E1784">
            <v>3</v>
          </cell>
          <cell r="G1784" t="str">
            <v>Tukang Cat</v>
          </cell>
          <cell r="J1784" t="str">
            <v>OH</v>
          </cell>
          <cell r="K1784">
            <v>1.2500000000000001E-2</v>
          </cell>
          <cell r="M1784">
            <v>35000</v>
          </cell>
          <cell r="O1784">
            <v>437.5</v>
          </cell>
        </row>
        <row r="1785">
          <cell r="E1785">
            <v>4</v>
          </cell>
          <cell r="G1785" t="str">
            <v>Pekerja</v>
          </cell>
          <cell r="J1785" t="str">
            <v>OH</v>
          </cell>
          <cell r="K1785">
            <v>0.05</v>
          </cell>
          <cell r="M1785">
            <v>20000</v>
          </cell>
          <cell r="O1785">
            <v>1000</v>
          </cell>
        </row>
        <row r="1786">
          <cell r="E1786" t="str">
            <v/>
          </cell>
          <cell r="J1786">
            <v>0</v>
          </cell>
          <cell r="K1786">
            <v>0</v>
          </cell>
          <cell r="M1786">
            <v>0</v>
          </cell>
          <cell r="O1786">
            <v>0</v>
          </cell>
        </row>
        <row r="1789">
          <cell r="E1789" t="str">
            <v>III</v>
          </cell>
          <cell r="G1789" t="str">
            <v>Alat</v>
          </cell>
        </row>
        <row r="1790">
          <cell r="E1790" t="str">
            <v/>
          </cell>
          <cell r="J1790">
            <v>0</v>
          </cell>
          <cell r="K1790">
            <v>0</v>
          </cell>
          <cell r="M1790">
            <v>0</v>
          </cell>
          <cell r="O1790">
            <v>0</v>
          </cell>
        </row>
        <row r="1791">
          <cell r="E1791" t="str">
            <v/>
          </cell>
          <cell r="J1791">
            <v>0</v>
          </cell>
          <cell r="K1791">
            <v>0</v>
          </cell>
          <cell r="M1791">
            <v>0</v>
          </cell>
          <cell r="O1791">
            <v>0</v>
          </cell>
        </row>
        <row r="1792">
          <cell r="E1792" t="str">
            <v/>
          </cell>
          <cell r="J1792">
            <v>0</v>
          </cell>
          <cell r="K1792">
            <v>0</v>
          </cell>
          <cell r="M1792">
            <v>0</v>
          </cell>
          <cell r="O1792">
            <v>0</v>
          </cell>
        </row>
        <row r="1793">
          <cell r="E1793" t="str">
            <v/>
          </cell>
          <cell r="J1793">
            <v>0</v>
          </cell>
          <cell r="K1793">
            <v>0</v>
          </cell>
          <cell r="M1793">
            <v>0</v>
          </cell>
          <cell r="O1793">
            <v>0</v>
          </cell>
        </row>
        <row r="1794">
          <cell r="E1794" t="str">
            <v/>
          </cell>
          <cell r="J1794">
            <v>0</v>
          </cell>
          <cell r="K1794">
            <v>0</v>
          </cell>
          <cell r="M1794">
            <v>0</v>
          </cell>
          <cell r="O1794">
            <v>0</v>
          </cell>
        </row>
        <row r="1796">
          <cell r="E1796" t="str">
            <v>Sub Total</v>
          </cell>
          <cell r="O1796">
            <v>10112.5</v>
          </cell>
        </row>
        <row r="1797">
          <cell r="E1797" t="str">
            <v>Biaya Tidak Langsung dan Laba</v>
          </cell>
          <cell r="J1797">
            <v>0.1</v>
          </cell>
          <cell r="O1797">
            <v>1011.25</v>
          </cell>
        </row>
        <row r="1798">
          <cell r="E1798" t="str">
            <v>Jumlah Harga</v>
          </cell>
          <cell r="O1798">
            <v>11123.75</v>
          </cell>
        </row>
        <row r="1799">
          <cell r="D1799">
            <v>101005</v>
          </cell>
          <cell r="E1799" t="str">
            <v>Harga Satuan Pekerjaan</v>
          </cell>
          <cell r="J1799" t="str">
            <v>m2</v>
          </cell>
          <cell r="K1799" t="str">
            <v/>
          </cell>
          <cell r="O1799">
            <v>11123.75</v>
          </cell>
        </row>
        <row r="1806">
          <cell r="E1806" t="str">
            <v>Analisa Harga Satuan (Breakdown of Unit Rate)</v>
          </cell>
        </row>
        <row r="1808">
          <cell r="E1808" t="str">
            <v>Lokasi</v>
          </cell>
          <cell r="I1808" t="str">
            <v>:</v>
          </cell>
          <cell r="J1808" t="str">
            <v>Proyek PLB, Paket LCB-6 Lot-4</v>
          </cell>
        </row>
        <row r="1809">
          <cell r="D1809">
            <v>102000</v>
          </cell>
          <cell r="E1809" t="str">
            <v>No. Item</v>
          </cell>
          <cell r="I1809" t="str">
            <v>:</v>
          </cell>
          <cell r="J1809" t="str">
            <v>VIII.2</v>
          </cell>
          <cell r="K1809" t="str">
            <v>(P3A Building)</v>
          </cell>
        </row>
        <row r="1810">
          <cell r="D1810">
            <v>102000</v>
          </cell>
          <cell r="E1810" t="str">
            <v>Item Pekerjaan</v>
          </cell>
          <cell r="I1810" t="str">
            <v>:</v>
          </cell>
          <cell r="J1810" t="str">
            <v>mencat dinding tembok/ langit-langit</v>
          </cell>
        </row>
        <row r="1812">
          <cell r="D1812">
            <v>102000</v>
          </cell>
          <cell r="E1812" t="str">
            <v>Uraian Tugas</v>
          </cell>
          <cell r="I1812" t="str">
            <v>:</v>
          </cell>
        </row>
        <row r="1814">
          <cell r="D1814">
            <v>102000</v>
          </cell>
          <cell r="E1814" t="str">
            <v>Kapasitas Produksi</v>
          </cell>
          <cell r="I1814" t="str">
            <v>:</v>
          </cell>
          <cell r="J1814">
            <v>1</v>
          </cell>
          <cell r="K1814" t="str">
            <v>m2</v>
          </cell>
          <cell r="L1814">
            <v>0</v>
          </cell>
        </row>
        <row r="1815">
          <cell r="L1815" t="str">
            <v>Harga</v>
          </cell>
          <cell r="N1815" t="str">
            <v>Jumlah</v>
          </cell>
        </row>
        <row r="1816">
          <cell r="E1816" t="str">
            <v>No.</v>
          </cell>
          <cell r="F1816" t="str">
            <v>U r a i a n</v>
          </cell>
          <cell r="J1816" t="str">
            <v>Satuan</v>
          </cell>
          <cell r="K1816" t="str">
            <v>Q'ty</v>
          </cell>
          <cell r="L1816" t="str">
            <v>Satuan</v>
          </cell>
          <cell r="N1816" t="str">
            <v>Harga</v>
          </cell>
        </row>
        <row r="1817">
          <cell r="L1817" t="str">
            <v>(Rp.)</v>
          </cell>
          <cell r="N1817" t="str">
            <v>(Rp.)</v>
          </cell>
        </row>
        <row r="1818">
          <cell r="E1818" t="str">
            <v>I</v>
          </cell>
          <cell r="G1818" t="str">
            <v>Bahan</v>
          </cell>
        </row>
        <row r="1819">
          <cell r="E1819">
            <v>1</v>
          </cell>
          <cell r="G1819" t="str">
            <v>Cat Tembok</v>
          </cell>
          <cell r="J1819" t="str">
            <v>kg</v>
          </cell>
          <cell r="K1819">
            <v>0.25</v>
          </cell>
          <cell r="M1819">
            <v>17500</v>
          </cell>
          <cell r="O1819">
            <v>4375</v>
          </cell>
        </row>
        <row r="1820">
          <cell r="E1820" t="str">
            <v/>
          </cell>
          <cell r="J1820">
            <v>0</v>
          </cell>
          <cell r="M1820">
            <v>0</v>
          </cell>
          <cell r="O1820">
            <v>0</v>
          </cell>
        </row>
        <row r="1821">
          <cell r="E1821" t="str">
            <v/>
          </cell>
          <cell r="I1821" t="str">
            <v/>
          </cell>
          <cell r="J1821">
            <v>0</v>
          </cell>
          <cell r="K1821">
            <v>0</v>
          </cell>
          <cell r="M1821">
            <v>0</v>
          </cell>
          <cell r="O1821">
            <v>0</v>
          </cell>
        </row>
        <row r="1822">
          <cell r="E1822" t="str">
            <v/>
          </cell>
          <cell r="J1822">
            <v>0</v>
          </cell>
          <cell r="K1822">
            <v>0</v>
          </cell>
          <cell r="M1822">
            <v>0</v>
          </cell>
          <cell r="O1822">
            <v>0</v>
          </cell>
        </row>
        <row r="1823">
          <cell r="E1823" t="str">
            <v/>
          </cell>
          <cell r="J1823">
            <v>0</v>
          </cell>
          <cell r="K1823">
            <v>0</v>
          </cell>
          <cell r="M1823">
            <v>0</v>
          </cell>
          <cell r="O1823">
            <v>0</v>
          </cell>
        </row>
        <row r="1825">
          <cell r="E1825" t="str">
            <v>II</v>
          </cell>
          <cell r="G1825" t="str">
            <v>Tenaga</v>
          </cell>
        </row>
        <row r="1826">
          <cell r="E1826">
            <v>1</v>
          </cell>
          <cell r="G1826" t="str">
            <v>Mandor</v>
          </cell>
          <cell r="J1826" t="str">
            <v>OH</v>
          </cell>
          <cell r="K1826">
            <v>6.2500000000000003E-3</v>
          </cell>
          <cell r="M1826">
            <v>35000</v>
          </cell>
          <cell r="O1826">
            <v>218.75</v>
          </cell>
        </row>
        <row r="1827">
          <cell r="E1827">
            <v>2</v>
          </cell>
          <cell r="G1827" t="str">
            <v>Kepala Tukang Cat</v>
          </cell>
          <cell r="J1827" t="str">
            <v>OH</v>
          </cell>
          <cell r="K1827">
            <v>1.8749999999999999E-2</v>
          </cell>
          <cell r="M1827">
            <v>39000</v>
          </cell>
          <cell r="O1827">
            <v>731.25</v>
          </cell>
        </row>
        <row r="1828">
          <cell r="E1828">
            <v>3</v>
          </cell>
          <cell r="G1828" t="str">
            <v>Tukang Cat</v>
          </cell>
          <cell r="J1828" t="str">
            <v>OH</v>
          </cell>
          <cell r="K1828">
            <v>1.2500000000000001E-2</v>
          </cell>
          <cell r="M1828">
            <v>35000</v>
          </cell>
          <cell r="O1828">
            <v>437.5</v>
          </cell>
        </row>
        <row r="1829">
          <cell r="E1829">
            <v>4</v>
          </cell>
          <cell r="G1829" t="str">
            <v>Pekerja</v>
          </cell>
          <cell r="J1829" t="str">
            <v>OH</v>
          </cell>
          <cell r="K1829">
            <v>0.05</v>
          </cell>
          <cell r="M1829">
            <v>20000</v>
          </cell>
          <cell r="O1829">
            <v>1000</v>
          </cell>
        </row>
        <row r="1830">
          <cell r="E1830" t="str">
            <v/>
          </cell>
          <cell r="J1830">
            <v>0</v>
          </cell>
          <cell r="K1830">
            <v>0</v>
          </cell>
          <cell r="M1830">
            <v>0</v>
          </cell>
          <cell r="O1830">
            <v>0</v>
          </cell>
        </row>
        <row r="1833">
          <cell r="E1833" t="str">
            <v>III</v>
          </cell>
          <cell r="G1833" t="str">
            <v>Alat</v>
          </cell>
        </row>
        <row r="1834">
          <cell r="E1834" t="str">
            <v/>
          </cell>
          <cell r="K1834">
            <v>0</v>
          </cell>
          <cell r="M1834">
            <v>0</v>
          </cell>
          <cell r="O1834">
            <v>0</v>
          </cell>
        </row>
        <row r="1835">
          <cell r="E1835" t="str">
            <v/>
          </cell>
          <cell r="J1835">
            <v>0</v>
          </cell>
          <cell r="K1835">
            <v>0</v>
          </cell>
          <cell r="M1835">
            <v>0</v>
          </cell>
          <cell r="O1835">
            <v>0</v>
          </cell>
        </row>
        <row r="1836">
          <cell r="E1836" t="str">
            <v/>
          </cell>
          <cell r="J1836">
            <v>0</v>
          </cell>
          <cell r="K1836">
            <v>0</v>
          </cell>
          <cell r="M1836">
            <v>0</v>
          </cell>
          <cell r="O1836">
            <v>0</v>
          </cell>
        </row>
        <row r="1837">
          <cell r="E1837" t="str">
            <v/>
          </cell>
          <cell r="J1837">
            <v>0</v>
          </cell>
          <cell r="K1837">
            <v>0</v>
          </cell>
          <cell r="M1837">
            <v>0</v>
          </cell>
          <cell r="O1837">
            <v>0</v>
          </cell>
        </row>
        <row r="1838">
          <cell r="E1838" t="str">
            <v/>
          </cell>
          <cell r="J1838">
            <v>0</v>
          </cell>
          <cell r="K1838">
            <v>0</v>
          </cell>
          <cell r="M1838">
            <v>0</v>
          </cell>
          <cell r="O1838">
            <v>0</v>
          </cell>
        </row>
        <row r="1840">
          <cell r="E1840" t="str">
            <v>Sub Total</v>
          </cell>
          <cell r="O1840">
            <v>6762.5</v>
          </cell>
        </row>
        <row r="1841">
          <cell r="E1841" t="str">
            <v>Biaya Tidak Langsung dan Laba</v>
          </cell>
          <cell r="J1841">
            <v>0.1</v>
          </cell>
          <cell r="O1841">
            <v>676.25</v>
          </cell>
        </row>
        <row r="1842">
          <cell r="E1842" t="str">
            <v>Jumlah Harga</v>
          </cell>
          <cell r="O1842">
            <v>7438.75</v>
          </cell>
        </row>
        <row r="1843">
          <cell r="D1843">
            <v>102005</v>
          </cell>
          <cell r="E1843" t="str">
            <v>Harga Satuan Pekerjaan</v>
          </cell>
          <cell r="J1843" t="str">
            <v>m2</v>
          </cell>
          <cell r="K1843" t="str">
            <v/>
          </cell>
          <cell r="O1843">
            <v>7438.75</v>
          </cell>
        </row>
      </sheetData>
      <sheetData sheetId="9" refreshError="1">
        <row r="7">
          <cell r="C7" t="str">
            <v>KATEGORI TATA GUNA LAHAN SEKARANG/ KODE</v>
          </cell>
          <cell r="E7" t="str">
            <v>JENIS PEKERJAAN</v>
          </cell>
          <cell r="G7" t="str">
            <v>JENIS ALAT/ TENAGA KERJA YANG DIGUNAKAN</v>
          </cell>
          <cell r="I7" t="str">
            <v>PRODUKSI ALAT/ TENAGA KERJA</v>
          </cell>
          <cell r="J7" t="str">
            <v>KOEFISIEN ALAT/ TENAGA KERJA</v>
          </cell>
          <cell r="K7" t="str">
            <v>HARGA SATUAN ALAT/ TENAGA KERJA (Rp.)</v>
          </cell>
          <cell r="L7" t="str">
            <v>HARGA SATUAN PEKERJAAN (Rp./Ha)</v>
          </cell>
        </row>
        <row r="10">
          <cell r="B10">
            <v>10</v>
          </cell>
        </row>
        <row r="11">
          <cell r="A11">
            <v>1000</v>
          </cell>
          <cell r="B11">
            <v>1001</v>
          </cell>
          <cell r="C11">
            <v>1</v>
          </cell>
          <cell r="D11" t="str">
            <v>Rawa</v>
          </cell>
          <cell r="E11" t="str">
            <v>a.</v>
          </cell>
          <cell r="F11" t="str">
            <v>Penebasan</v>
          </cell>
          <cell r="G11" t="str">
            <v>Parang/ Pekerja</v>
          </cell>
          <cell r="H11" t="str">
            <v>(Manusia)</v>
          </cell>
          <cell r="I11">
            <v>3.2000000000000001E-2</v>
          </cell>
          <cell r="J11">
            <v>31.249999999999996</v>
          </cell>
          <cell r="K11">
            <v>20000</v>
          </cell>
          <cell r="L11">
            <v>624999.99999999988</v>
          </cell>
          <cell r="M11">
            <v>630468.74999999988</v>
          </cell>
          <cell r="N11">
            <v>62.499999999999986</v>
          </cell>
        </row>
        <row r="12">
          <cell r="B12">
            <v>1002</v>
          </cell>
          <cell r="D12" t="str">
            <v>(RW)</v>
          </cell>
          <cell r="G12" t="str">
            <v>Parang/ Mandor</v>
          </cell>
          <cell r="H12" t="str">
            <v>(Manusia)</v>
          </cell>
          <cell r="I12">
            <v>6.4</v>
          </cell>
          <cell r="J12">
            <v>0.15625</v>
          </cell>
          <cell r="K12">
            <v>35000</v>
          </cell>
          <cell r="L12">
            <v>5468.75</v>
          </cell>
          <cell r="N12">
            <v>0.546875</v>
          </cell>
        </row>
        <row r="13">
          <cell r="A13">
            <v>2000</v>
          </cell>
          <cell r="B13">
            <v>2001</v>
          </cell>
          <cell r="E13" t="str">
            <v>b.</v>
          </cell>
          <cell r="F13" t="str">
            <v>Pembakaran</v>
          </cell>
          <cell r="G13" t="str">
            <v>Minyak Tanah</v>
          </cell>
          <cell r="I13">
            <v>20</v>
          </cell>
          <cell r="J13">
            <v>20</v>
          </cell>
          <cell r="K13">
            <v>1000</v>
          </cell>
          <cell r="L13">
            <v>20000</v>
          </cell>
          <cell r="M13">
            <v>93062.5</v>
          </cell>
          <cell r="N13">
            <v>2</v>
          </cell>
        </row>
        <row r="14">
          <cell r="B14">
            <v>2002</v>
          </cell>
          <cell r="G14" t="str">
            <v>Pekerja</v>
          </cell>
          <cell r="H14" t="str">
            <v>(Manusia)</v>
          </cell>
          <cell r="I14">
            <v>0.2857142857142857</v>
          </cell>
          <cell r="J14">
            <v>3.5</v>
          </cell>
          <cell r="K14">
            <v>20000</v>
          </cell>
          <cell r="L14">
            <v>70000</v>
          </cell>
          <cell r="N14">
            <v>7</v>
          </cell>
        </row>
        <row r="15">
          <cell r="B15">
            <v>2003</v>
          </cell>
          <cell r="G15" t="str">
            <v>Mandor</v>
          </cell>
          <cell r="H15" t="str">
            <v>(Manusia)</v>
          </cell>
          <cell r="I15">
            <v>11.428571428571427</v>
          </cell>
          <cell r="J15">
            <v>8.7500000000000008E-2</v>
          </cell>
          <cell r="K15">
            <v>35000</v>
          </cell>
          <cell r="L15">
            <v>3062.5000000000005</v>
          </cell>
          <cell r="N15">
            <v>0.30625000000000002</v>
          </cell>
        </row>
        <row r="16">
          <cell r="A16">
            <v>3000</v>
          </cell>
          <cell r="B16">
            <v>3001</v>
          </cell>
          <cell r="E16" t="str">
            <v>c.</v>
          </cell>
          <cell r="F16" t="str">
            <v>Pembersihan</v>
          </cell>
          <cell r="G16" t="str">
            <v>Pekerja</v>
          </cell>
          <cell r="H16" t="str">
            <v>(Manusia)</v>
          </cell>
          <cell r="I16">
            <v>0.2857142857142857</v>
          </cell>
          <cell r="J16">
            <v>3.5</v>
          </cell>
          <cell r="K16">
            <v>20000</v>
          </cell>
          <cell r="L16">
            <v>70000</v>
          </cell>
          <cell r="M16">
            <v>73062.5</v>
          </cell>
          <cell r="N16">
            <v>7</v>
          </cell>
        </row>
        <row r="17">
          <cell r="B17">
            <v>3002</v>
          </cell>
          <cell r="G17" t="str">
            <v>Mandor</v>
          </cell>
          <cell r="H17" t="str">
            <v>(Manusia)</v>
          </cell>
          <cell r="I17">
            <v>11.428571428571427</v>
          </cell>
          <cell r="J17">
            <v>8.7500000000000008E-2</v>
          </cell>
          <cell r="K17">
            <v>35000</v>
          </cell>
          <cell r="L17">
            <v>3062.5000000000005</v>
          </cell>
          <cell r="N17">
            <v>0.30625000000000002</v>
          </cell>
        </row>
        <row r="18">
          <cell r="B18">
            <v>3003</v>
          </cell>
        </row>
        <row r="19">
          <cell r="C19" t="str">
            <v>Jumlah (1)</v>
          </cell>
          <cell r="L19">
            <v>796593.74999999988</v>
          </cell>
          <cell r="N19">
            <v>79.659374999999997</v>
          </cell>
        </row>
        <row r="20">
          <cell r="B20">
            <v>9</v>
          </cell>
        </row>
        <row r="21">
          <cell r="A21">
            <v>4000</v>
          </cell>
          <cell r="B21">
            <v>1001</v>
          </cell>
          <cell r="C21">
            <v>2</v>
          </cell>
          <cell r="D21" t="str">
            <v>Rawa bersemak</v>
          </cell>
          <cell r="E21" t="str">
            <v>a.</v>
          </cell>
          <cell r="F21" t="str">
            <v>Penebasan</v>
          </cell>
          <cell r="G21" t="str">
            <v>Parang/ Pekerja</v>
          </cell>
          <cell r="H21" t="str">
            <v>(Manusia)</v>
          </cell>
          <cell r="I21">
            <v>3.2000000000000001E-2</v>
          </cell>
          <cell r="J21">
            <v>31.249999999999996</v>
          </cell>
          <cell r="K21">
            <v>20000</v>
          </cell>
          <cell r="L21">
            <v>624999.99999999988</v>
          </cell>
          <cell r="M21">
            <v>630468.74999999988</v>
          </cell>
          <cell r="N21">
            <v>62.499999999999986</v>
          </cell>
        </row>
        <row r="22">
          <cell r="B22">
            <v>1002</v>
          </cell>
          <cell r="D22" t="str">
            <v>(RWB)</v>
          </cell>
          <cell r="G22" t="str">
            <v>Parang/ Mandor</v>
          </cell>
          <cell r="H22" t="str">
            <v>(Manusia)</v>
          </cell>
          <cell r="I22">
            <v>6.4</v>
          </cell>
          <cell r="J22">
            <v>0.15625</v>
          </cell>
          <cell r="K22">
            <v>35000</v>
          </cell>
          <cell r="L22">
            <v>5468.75</v>
          </cell>
          <cell r="N22">
            <v>0.546875</v>
          </cell>
        </row>
        <row r="23">
          <cell r="A23">
            <v>5000</v>
          </cell>
          <cell r="B23">
            <v>2001</v>
          </cell>
          <cell r="E23" t="str">
            <v>b.</v>
          </cell>
          <cell r="F23" t="str">
            <v>Pembakaran</v>
          </cell>
          <cell r="G23" t="str">
            <v>Minyak Tanah</v>
          </cell>
          <cell r="I23">
            <v>15</v>
          </cell>
          <cell r="J23">
            <v>15</v>
          </cell>
          <cell r="K23">
            <v>1000</v>
          </cell>
          <cell r="L23">
            <v>15000</v>
          </cell>
          <cell r="M23">
            <v>88062.5</v>
          </cell>
          <cell r="N23">
            <v>1.5</v>
          </cell>
        </row>
        <row r="24">
          <cell r="B24">
            <v>2002</v>
          </cell>
          <cell r="G24" t="str">
            <v>Pekerja</v>
          </cell>
          <cell r="H24" t="str">
            <v>(Manusia)</v>
          </cell>
          <cell r="I24">
            <v>0.2857142857142857</v>
          </cell>
          <cell r="J24">
            <v>3.5</v>
          </cell>
          <cell r="K24">
            <v>20000</v>
          </cell>
          <cell r="L24">
            <v>70000</v>
          </cell>
          <cell r="N24">
            <v>7</v>
          </cell>
        </row>
        <row r="25">
          <cell r="B25">
            <v>2003</v>
          </cell>
          <cell r="G25" t="str">
            <v>Mandor</v>
          </cell>
          <cell r="H25" t="str">
            <v>(Manusia)</v>
          </cell>
          <cell r="I25">
            <v>11.428571428571427</v>
          </cell>
          <cell r="J25">
            <v>8.7500000000000008E-2</v>
          </cell>
          <cell r="K25">
            <v>35000</v>
          </cell>
          <cell r="L25">
            <v>3062.5000000000005</v>
          </cell>
          <cell r="N25">
            <v>0.30625000000000002</v>
          </cell>
        </row>
        <row r="26">
          <cell r="A26">
            <v>6000</v>
          </cell>
          <cell r="B26">
            <v>3001</v>
          </cell>
          <cell r="E26" t="str">
            <v>c.</v>
          </cell>
          <cell r="F26" t="str">
            <v>Pembersihan</v>
          </cell>
          <cell r="G26" t="str">
            <v>Pekerja</v>
          </cell>
          <cell r="H26" t="str">
            <v>(Manusia)</v>
          </cell>
          <cell r="I26">
            <v>0.2857142857142857</v>
          </cell>
          <cell r="J26">
            <v>3.5</v>
          </cell>
          <cell r="K26">
            <v>20000</v>
          </cell>
          <cell r="L26">
            <v>70000</v>
          </cell>
          <cell r="M26">
            <v>73062.5</v>
          </cell>
          <cell r="N26">
            <v>7</v>
          </cell>
        </row>
        <row r="27">
          <cell r="B27">
            <v>3002</v>
          </cell>
          <cell r="G27" t="str">
            <v>Mandor</v>
          </cell>
          <cell r="H27" t="str">
            <v>(Manusia)</v>
          </cell>
          <cell r="I27">
            <v>11.428571428571427</v>
          </cell>
          <cell r="J27">
            <v>8.7500000000000008E-2</v>
          </cell>
          <cell r="K27">
            <v>35000</v>
          </cell>
          <cell r="L27">
            <v>3062.5000000000005</v>
          </cell>
          <cell r="N27">
            <v>0.30625000000000002</v>
          </cell>
        </row>
        <row r="28">
          <cell r="B28">
            <v>3003</v>
          </cell>
        </row>
        <row r="29">
          <cell r="C29" t="str">
            <v>Jumlah (2)</v>
          </cell>
          <cell r="L29">
            <v>791593.74999999988</v>
          </cell>
          <cell r="N29">
            <v>79.159374999999997</v>
          </cell>
        </row>
        <row r="30">
          <cell r="B30">
            <v>8</v>
          </cell>
        </row>
        <row r="31">
          <cell r="A31">
            <v>7000</v>
          </cell>
          <cell r="B31">
            <v>1001</v>
          </cell>
          <cell r="C31">
            <v>3</v>
          </cell>
          <cell r="D31" t="str">
            <v>Alang-alang/ padang rumput</v>
          </cell>
          <cell r="E31" t="str">
            <v>a.</v>
          </cell>
          <cell r="F31" t="str">
            <v>Penebasan</v>
          </cell>
          <cell r="G31" t="str">
            <v>Parang/ Pekerja</v>
          </cell>
          <cell r="H31" t="str">
            <v>(Manusia)</v>
          </cell>
          <cell r="I31">
            <v>5.3333333333333337E-2</v>
          </cell>
          <cell r="J31">
            <v>18.75</v>
          </cell>
          <cell r="K31">
            <v>20000</v>
          </cell>
          <cell r="L31">
            <v>375000</v>
          </cell>
          <cell r="M31">
            <v>379375</v>
          </cell>
          <cell r="N31">
            <v>37.5</v>
          </cell>
        </row>
        <row r="32">
          <cell r="B32">
            <v>1002</v>
          </cell>
          <cell r="D32" t="str">
            <v>(AA/ PR)</v>
          </cell>
          <cell r="G32" t="str">
            <v>Parang/ Mandor</v>
          </cell>
          <cell r="H32" t="str">
            <v>(Manusia)</v>
          </cell>
          <cell r="I32">
            <v>7.9999999999999982</v>
          </cell>
          <cell r="J32">
            <v>0.12500000000000003</v>
          </cell>
          <cell r="K32">
            <v>35000</v>
          </cell>
          <cell r="L32">
            <v>4375.0000000000009</v>
          </cell>
          <cell r="N32">
            <v>0.43750000000000011</v>
          </cell>
        </row>
        <row r="33">
          <cell r="A33">
            <v>8000</v>
          </cell>
          <cell r="B33">
            <v>2001</v>
          </cell>
          <cell r="E33" t="str">
            <v>b.</v>
          </cell>
          <cell r="F33" t="str">
            <v>Pembakaran</v>
          </cell>
          <cell r="G33" t="str">
            <v>Minyak Tanah</v>
          </cell>
          <cell r="I33">
            <v>15</v>
          </cell>
          <cell r="J33">
            <v>15</v>
          </cell>
          <cell r="K33">
            <v>1000</v>
          </cell>
          <cell r="L33">
            <v>15000</v>
          </cell>
          <cell r="M33">
            <v>88062.5</v>
          </cell>
          <cell r="N33">
            <v>1.5</v>
          </cell>
        </row>
        <row r="34">
          <cell r="B34">
            <v>2002</v>
          </cell>
          <cell r="G34" t="str">
            <v>Pekerja</v>
          </cell>
          <cell r="H34" t="str">
            <v>(Manusia)</v>
          </cell>
          <cell r="I34">
            <v>0.2857142857142857</v>
          </cell>
          <cell r="J34">
            <v>3.5</v>
          </cell>
          <cell r="K34">
            <v>20000</v>
          </cell>
          <cell r="L34">
            <v>70000</v>
          </cell>
          <cell r="N34">
            <v>7</v>
          </cell>
        </row>
        <row r="35">
          <cell r="B35">
            <v>2003</v>
          </cell>
          <cell r="G35" t="str">
            <v>Mandor</v>
          </cell>
          <cell r="H35" t="str">
            <v>(Manusia)</v>
          </cell>
          <cell r="I35">
            <v>11.428571428571427</v>
          </cell>
          <cell r="J35">
            <v>8.7500000000000008E-2</v>
          </cell>
          <cell r="K35">
            <v>35000</v>
          </cell>
          <cell r="L35">
            <v>3062.5000000000005</v>
          </cell>
          <cell r="N35">
            <v>0.30625000000000002</v>
          </cell>
        </row>
        <row r="36">
          <cell r="A36">
            <v>9000</v>
          </cell>
          <cell r="B36">
            <v>3001</v>
          </cell>
          <cell r="E36" t="str">
            <v>c.</v>
          </cell>
          <cell r="F36" t="str">
            <v>Pembersihan</v>
          </cell>
          <cell r="G36" t="str">
            <v>Pekerja</v>
          </cell>
          <cell r="H36" t="str">
            <v>(Manusia)</v>
          </cell>
          <cell r="I36">
            <v>0.2857142857142857</v>
          </cell>
          <cell r="J36">
            <v>3.5</v>
          </cell>
          <cell r="K36">
            <v>20000</v>
          </cell>
          <cell r="L36">
            <v>70000</v>
          </cell>
          <cell r="M36">
            <v>73062.5</v>
          </cell>
          <cell r="N36">
            <v>7</v>
          </cell>
        </row>
        <row r="37">
          <cell r="B37">
            <v>3002</v>
          </cell>
          <cell r="G37" t="str">
            <v>Mandor</v>
          </cell>
          <cell r="H37" t="str">
            <v>(Manusia)</v>
          </cell>
          <cell r="I37">
            <v>11.428571428571427</v>
          </cell>
          <cell r="J37">
            <v>8.7500000000000008E-2</v>
          </cell>
          <cell r="K37">
            <v>35000</v>
          </cell>
          <cell r="L37">
            <v>3062.5000000000005</v>
          </cell>
          <cell r="N37">
            <v>0.30625000000000002</v>
          </cell>
        </row>
        <row r="39">
          <cell r="C39" t="str">
            <v>Jumlah (3)</v>
          </cell>
          <cell r="L39">
            <v>540500</v>
          </cell>
          <cell r="N39">
            <v>54.05</v>
          </cell>
        </row>
        <row r="40">
          <cell r="B40">
            <v>9</v>
          </cell>
        </row>
        <row r="41">
          <cell r="A41">
            <v>10000</v>
          </cell>
          <cell r="B41">
            <v>1001</v>
          </cell>
          <cell r="C41">
            <v>4</v>
          </cell>
          <cell r="D41" t="str">
            <v>Semak Belukar Ringan</v>
          </cell>
          <cell r="E41" t="str">
            <v>a.</v>
          </cell>
          <cell r="F41" t="str">
            <v>Penebasan</v>
          </cell>
          <cell r="G41" t="str">
            <v>Parang/ Pekerja</v>
          </cell>
          <cell r="H41" t="str">
            <v>(Manusia)</v>
          </cell>
          <cell r="I41">
            <v>5.3333333333333337E-2</v>
          </cell>
          <cell r="J41">
            <v>18.75</v>
          </cell>
          <cell r="K41">
            <v>20000</v>
          </cell>
          <cell r="L41">
            <v>375000</v>
          </cell>
          <cell r="M41">
            <v>379375</v>
          </cell>
          <cell r="N41">
            <v>37.5</v>
          </cell>
        </row>
        <row r="42">
          <cell r="B42">
            <v>1002</v>
          </cell>
          <cell r="D42" t="str">
            <v>(SBR)</v>
          </cell>
          <cell r="G42" t="str">
            <v>Parang/ Mandor</v>
          </cell>
          <cell r="H42" t="str">
            <v>(Manusia)</v>
          </cell>
          <cell r="I42">
            <v>7.9999999999999982</v>
          </cell>
          <cell r="J42">
            <v>0.12500000000000003</v>
          </cell>
          <cell r="K42">
            <v>35000</v>
          </cell>
          <cell r="L42">
            <v>4375.0000000000009</v>
          </cell>
          <cell r="N42">
            <v>0.43750000000000011</v>
          </cell>
        </row>
        <row r="43">
          <cell r="A43">
            <v>11000</v>
          </cell>
          <cell r="B43">
            <v>2001</v>
          </cell>
          <cell r="E43" t="str">
            <v>b.</v>
          </cell>
          <cell r="F43" t="str">
            <v>Pengumpulan</v>
          </cell>
          <cell r="G43" t="str">
            <v>Pekerja</v>
          </cell>
          <cell r="H43" t="str">
            <v>(Manusia)</v>
          </cell>
          <cell r="I43">
            <v>0.08</v>
          </cell>
          <cell r="J43">
            <v>12.5</v>
          </cell>
          <cell r="K43">
            <v>20000</v>
          </cell>
          <cell r="L43">
            <v>250000</v>
          </cell>
          <cell r="M43">
            <v>254375</v>
          </cell>
          <cell r="N43">
            <v>25</v>
          </cell>
        </row>
        <row r="44">
          <cell r="B44">
            <v>2002</v>
          </cell>
          <cell r="G44" t="str">
            <v>Mandor</v>
          </cell>
          <cell r="H44" t="str">
            <v>(Manusia)</v>
          </cell>
          <cell r="I44">
            <v>7.9999999999999982</v>
          </cell>
          <cell r="J44">
            <v>0.12500000000000003</v>
          </cell>
          <cell r="K44">
            <v>35000</v>
          </cell>
          <cell r="L44">
            <v>4375.0000000000009</v>
          </cell>
          <cell r="N44">
            <v>0.43750000000000011</v>
          </cell>
        </row>
        <row r="45">
          <cell r="A45">
            <v>12000</v>
          </cell>
          <cell r="B45">
            <v>3001</v>
          </cell>
          <cell r="E45" t="str">
            <v>c.</v>
          </cell>
          <cell r="F45" t="str">
            <v>Pembakaran</v>
          </cell>
          <cell r="G45" t="str">
            <v>Minyak Tanah</v>
          </cell>
          <cell r="I45">
            <v>20</v>
          </cell>
          <cell r="J45">
            <v>20</v>
          </cell>
          <cell r="K45">
            <v>1000</v>
          </cell>
          <cell r="L45">
            <v>20000</v>
          </cell>
          <cell r="M45">
            <v>93062.5</v>
          </cell>
          <cell r="N45">
            <v>2</v>
          </cell>
        </row>
        <row r="46">
          <cell r="B46">
            <v>3002</v>
          </cell>
          <cell r="G46" t="str">
            <v>Pekerja</v>
          </cell>
          <cell r="H46" t="str">
            <v>(Manusia)</v>
          </cell>
          <cell r="I46">
            <v>0.2857142857142857</v>
          </cell>
          <cell r="J46">
            <v>3.5</v>
          </cell>
          <cell r="K46">
            <v>20000</v>
          </cell>
          <cell r="L46">
            <v>70000</v>
          </cell>
          <cell r="N46">
            <v>7</v>
          </cell>
        </row>
        <row r="47">
          <cell r="B47">
            <v>3003</v>
          </cell>
          <cell r="G47" t="str">
            <v>Mandor</v>
          </cell>
          <cell r="H47" t="str">
            <v>(Manusia)</v>
          </cell>
          <cell r="I47">
            <v>11.428571428571427</v>
          </cell>
          <cell r="J47">
            <v>8.7500000000000008E-2</v>
          </cell>
          <cell r="K47">
            <v>35000</v>
          </cell>
          <cell r="L47">
            <v>3062.5000000000005</v>
          </cell>
          <cell r="N47">
            <v>0.30625000000000002</v>
          </cell>
        </row>
        <row r="48">
          <cell r="A48">
            <v>13000</v>
          </cell>
          <cell r="B48">
            <v>4001</v>
          </cell>
          <cell r="E48" t="str">
            <v>d.</v>
          </cell>
          <cell r="F48" t="str">
            <v>Pembersihan</v>
          </cell>
          <cell r="G48" t="str">
            <v>Gerobak dorong</v>
          </cell>
          <cell r="I48">
            <v>1</v>
          </cell>
          <cell r="J48">
            <v>1</v>
          </cell>
          <cell r="K48">
            <v>15000</v>
          </cell>
          <cell r="L48">
            <v>15000</v>
          </cell>
          <cell r="M48">
            <v>131900.00000000003</v>
          </cell>
          <cell r="N48">
            <v>1.5</v>
          </cell>
        </row>
        <row r="49">
          <cell r="B49">
            <v>4002</v>
          </cell>
          <cell r="G49" t="str">
            <v>Pekerja</v>
          </cell>
          <cell r="H49" t="str">
            <v>(Manusia)</v>
          </cell>
          <cell r="I49">
            <v>0.17857142857142855</v>
          </cell>
          <cell r="J49">
            <v>5.6000000000000005</v>
          </cell>
          <cell r="K49">
            <v>20000</v>
          </cell>
          <cell r="L49">
            <v>112000.00000000001</v>
          </cell>
          <cell r="N49">
            <v>11.200000000000001</v>
          </cell>
        </row>
        <row r="50">
          <cell r="B50">
            <v>4003</v>
          </cell>
          <cell r="G50" t="str">
            <v>Mandor</v>
          </cell>
          <cell r="H50" t="str">
            <v>(Manusia)</v>
          </cell>
          <cell r="I50">
            <v>7.1428571428571406</v>
          </cell>
          <cell r="J50">
            <v>0.14000000000000004</v>
          </cell>
          <cell r="K50">
            <v>35000</v>
          </cell>
          <cell r="L50">
            <v>4900.0000000000018</v>
          </cell>
          <cell r="N50">
            <v>0.49000000000000016</v>
          </cell>
        </row>
        <row r="52">
          <cell r="C52" t="str">
            <v>Jumlah (4)</v>
          </cell>
          <cell r="L52">
            <v>858712.5</v>
          </cell>
          <cell r="N52">
            <v>85.871250000000003</v>
          </cell>
        </row>
        <row r="53">
          <cell r="B53">
            <v>8</v>
          </cell>
        </row>
        <row r="54">
          <cell r="A54">
            <v>14000</v>
          </cell>
          <cell r="B54">
            <v>1001</v>
          </cell>
          <cell r="C54">
            <v>5</v>
          </cell>
          <cell r="D54" t="str">
            <v>Semak Belukar Ringan Berawa</v>
          </cell>
          <cell r="E54" t="str">
            <v>a.</v>
          </cell>
          <cell r="F54" t="str">
            <v>Penebasan</v>
          </cell>
          <cell r="G54" t="str">
            <v>Parang/ Pekerja</v>
          </cell>
          <cell r="H54" t="str">
            <v>(Manusia)</v>
          </cell>
          <cell r="I54">
            <v>4.8000000000000001E-2</v>
          </cell>
          <cell r="J54">
            <v>20.833333333333332</v>
          </cell>
          <cell r="K54">
            <v>20000</v>
          </cell>
          <cell r="L54">
            <v>416666.66666666663</v>
          </cell>
          <cell r="M54">
            <v>421527.77777777775</v>
          </cell>
          <cell r="N54">
            <v>41.666666666666664</v>
          </cell>
        </row>
        <row r="55">
          <cell r="B55">
            <v>1002</v>
          </cell>
          <cell r="G55" t="str">
            <v>Parang/ Mandor</v>
          </cell>
          <cell r="H55" t="str">
            <v>(Manusia)</v>
          </cell>
          <cell r="I55">
            <v>7.1999999999999993</v>
          </cell>
          <cell r="J55">
            <v>0.1388888888888889</v>
          </cell>
          <cell r="K55">
            <v>35000</v>
          </cell>
          <cell r="L55">
            <v>4861.1111111111113</v>
          </cell>
          <cell r="N55">
            <v>0.4861111111111111</v>
          </cell>
        </row>
        <row r="56">
          <cell r="A56">
            <v>15000</v>
          </cell>
          <cell r="B56">
            <v>2001</v>
          </cell>
          <cell r="D56" t="str">
            <v>(SBRB)</v>
          </cell>
          <cell r="E56" t="str">
            <v>b.</v>
          </cell>
          <cell r="F56" t="str">
            <v>Pengumpulan</v>
          </cell>
          <cell r="G56" t="str">
            <v>Pekerja</v>
          </cell>
          <cell r="H56" t="str">
            <v>(Manusia)</v>
          </cell>
          <cell r="I56">
            <v>7.1999999999999995E-2</v>
          </cell>
          <cell r="J56">
            <v>13.888888888888889</v>
          </cell>
          <cell r="K56">
            <v>20000</v>
          </cell>
          <cell r="L56">
            <v>277777.77777777781</v>
          </cell>
          <cell r="M56">
            <v>282638.88888888893</v>
          </cell>
          <cell r="N56">
            <v>27.777777777777782</v>
          </cell>
        </row>
        <row r="57">
          <cell r="B57">
            <v>2002</v>
          </cell>
          <cell r="G57" t="str">
            <v>Mandor</v>
          </cell>
          <cell r="H57" t="str">
            <v>(Manusia)</v>
          </cell>
          <cell r="I57">
            <v>7.1999999999999993</v>
          </cell>
          <cell r="J57">
            <v>0.1388888888888889</v>
          </cell>
          <cell r="K57">
            <v>35000</v>
          </cell>
          <cell r="L57">
            <v>4861.1111111111113</v>
          </cell>
          <cell r="N57">
            <v>0.4861111111111111</v>
          </cell>
        </row>
        <row r="58">
          <cell r="A58">
            <v>16000</v>
          </cell>
          <cell r="B58">
            <v>3001</v>
          </cell>
          <cell r="E58" t="str">
            <v>c.</v>
          </cell>
          <cell r="F58" t="str">
            <v>Pembakaran</v>
          </cell>
          <cell r="G58" t="str">
            <v>Minyak Tanah</v>
          </cell>
          <cell r="I58">
            <v>20</v>
          </cell>
          <cell r="J58">
            <v>20</v>
          </cell>
          <cell r="K58">
            <v>1000</v>
          </cell>
          <cell r="L58">
            <v>20000</v>
          </cell>
          <cell r="M58">
            <v>93062.5</v>
          </cell>
          <cell r="N58">
            <v>2</v>
          </cell>
        </row>
        <row r="59">
          <cell r="B59">
            <v>3002</v>
          </cell>
          <cell r="G59" t="str">
            <v>Pekerja</v>
          </cell>
          <cell r="H59" t="str">
            <v>(Manusia)</v>
          </cell>
          <cell r="I59">
            <v>0.2857142857142857</v>
          </cell>
          <cell r="J59">
            <v>3.5</v>
          </cell>
          <cell r="K59">
            <v>20000</v>
          </cell>
          <cell r="L59">
            <v>70000</v>
          </cell>
          <cell r="N59">
            <v>7</v>
          </cell>
        </row>
        <row r="60">
          <cell r="B60">
            <v>3003</v>
          </cell>
          <cell r="G60" t="str">
            <v>Mandor</v>
          </cell>
          <cell r="H60" t="str">
            <v>(Manusia)</v>
          </cell>
          <cell r="I60">
            <v>11.428571428571427</v>
          </cell>
          <cell r="J60">
            <v>8.7500000000000008E-2</v>
          </cell>
          <cell r="K60">
            <v>35000</v>
          </cell>
          <cell r="L60">
            <v>3062.5000000000005</v>
          </cell>
          <cell r="N60">
            <v>0.30625000000000002</v>
          </cell>
        </row>
        <row r="61">
          <cell r="A61">
            <v>17000</v>
          </cell>
          <cell r="B61">
            <v>4001</v>
          </cell>
          <cell r="E61" t="str">
            <v>d.</v>
          </cell>
          <cell r="F61" t="str">
            <v>Pembersihan</v>
          </cell>
          <cell r="G61" t="str">
            <v>Gerobak dorong</v>
          </cell>
          <cell r="I61">
            <v>1</v>
          </cell>
          <cell r="J61">
            <v>1</v>
          </cell>
          <cell r="K61">
            <v>15000</v>
          </cell>
          <cell r="L61">
            <v>15000</v>
          </cell>
          <cell r="M61">
            <v>131900.00000000003</v>
          </cell>
          <cell r="N61">
            <v>1.5</v>
          </cell>
        </row>
        <row r="62">
          <cell r="B62">
            <v>4002</v>
          </cell>
          <cell r="G62" t="str">
            <v>Pekerja</v>
          </cell>
          <cell r="H62" t="str">
            <v>(Manusia)</v>
          </cell>
          <cell r="I62">
            <v>0.17857142857142855</v>
          </cell>
          <cell r="J62">
            <v>5.6000000000000005</v>
          </cell>
          <cell r="K62">
            <v>20000</v>
          </cell>
          <cell r="L62">
            <v>112000.00000000001</v>
          </cell>
          <cell r="N62">
            <v>11.200000000000001</v>
          </cell>
        </row>
        <row r="63">
          <cell r="B63">
            <v>4003</v>
          </cell>
          <cell r="G63" t="str">
            <v>Mandor</v>
          </cell>
          <cell r="H63" t="str">
            <v>(Manusia)</v>
          </cell>
          <cell r="I63">
            <v>7.1428571428571406</v>
          </cell>
          <cell r="J63">
            <v>0.14000000000000004</v>
          </cell>
          <cell r="K63">
            <v>35000</v>
          </cell>
          <cell r="L63">
            <v>4900.0000000000018</v>
          </cell>
          <cell r="N63">
            <v>0.49000000000000016</v>
          </cell>
        </row>
        <row r="65">
          <cell r="C65" t="str">
            <v>Jumlah (5)</v>
          </cell>
          <cell r="L65">
            <v>929129.16666666663</v>
          </cell>
          <cell r="N65">
            <v>92.912916666666675</v>
          </cell>
        </row>
        <row r="66">
          <cell r="B66">
            <v>9</v>
          </cell>
        </row>
        <row r="67">
          <cell r="A67">
            <v>18000</v>
          </cell>
          <cell r="B67">
            <v>1001</v>
          </cell>
          <cell r="C67">
            <v>6</v>
          </cell>
          <cell r="D67" t="str">
            <v>Semak Belukar Berat</v>
          </cell>
          <cell r="E67" t="str">
            <v>a.</v>
          </cell>
          <cell r="F67" t="str">
            <v>Penebasan</v>
          </cell>
          <cell r="G67" t="str">
            <v>Bulldozer D65</v>
          </cell>
          <cell r="H67" t="str">
            <v>E / 12</v>
          </cell>
          <cell r="I67">
            <v>1.0714285714285714</v>
          </cell>
          <cell r="J67">
            <v>0.93333333333333335</v>
          </cell>
          <cell r="K67">
            <v>335455</v>
          </cell>
          <cell r="L67">
            <v>313091.33333333331</v>
          </cell>
          <cell r="M67">
            <v>313091.33333333331</v>
          </cell>
          <cell r="N67">
            <v>31.309133333333332</v>
          </cell>
        </row>
        <row r="68">
          <cell r="A68">
            <v>19000</v>
          </cell>
          <cell r="B68">
            <v>2001</v>
          </cell>
          <cell r="D68" t="str">
            <v>(SBB)</v>
          </cell>
          <cell r="E68" t="str">
            <v>b.</v>
          </cell>
          <cell r="F68" t="str">
            <v>Penumbangan, penebangan dan pencabutan tunggul akar</v>
          </cell>
          <cell r="G68" t="str">
            <v>Bulldozer D65</v>
          </cell>
          <cell r="H68" t="str">
            <v>E / 12</v>
          </cell>
          <cell r="I68">
            <v>1.0714285714285714</v>
          </cell>
          <cell r="J68">
            <v>0.93333333333333335</v>
          </cell>
          <cell r="K68">
            <v>335455</v>
          </cell>
          <cell r="L68">
            <v>313091.33333333331</v>
          </cell>
          <cell r="M68">
            <v>313091.33333333331</v>
          </cell>
          <cell r="N68">
            <v>31.309133333333332</v>
          </cell>
        </row>
        <row r="69">
          <cell r="L69">
            <v>0</v>
          </cell>
          <cell r="N69">
            <v>0</v>
          </cell>
        </row>
        <row r="70">
          <cell r="L70">
            <v>0</v>
          </cell>
          <cell r="N70">
            <v>0</v>
          </cell>
        </row>
        <row r="71">
          <cell r="A71">
            <v>20000</v>
          </cell>
          <cell r="B71">
            <v>3001</v>
          </cell>
          <cell r="E71" t="str">
            <v>c.</v>
          </cell>
          <cell r="F71" t="str">
            <v>Pemotongan</v>
          </cell>
          <cell r="G71" t="str">
            <v>Gergaji mesin</v>
          </cell>
          <cell r="H71" t="str">
            <v>(Chain saw)</v>
          </cell>
          <cell r="I71">
            <v>8.7499999999999994E-2</v>
          </cell>
          <cell r="J71">
            <v>11.428571428571429</v>
          </cell>
          <cell r="K71">
            <v>8535</v>
          </cell>
          <cell r="L71">
            <v>97542.857142857145</v>
          </cell>
          <cell r="M71">
            <v>97542.857142857145</v>
          </cell>
          <cell r="N71">
            <v>9.7542857142857144</v>
          </cell>
        </row>
        <row r="72">
          <cell r="A72">
            <v>21000</v>
          </cell>
          <cell r="B72">
            <v>4001</v>
          </cell>
          <cell r="E72" t="str">
            <v>d.</v>
          </cell>
          <cell r="F72" t="str">
            <v>Pengumpulan</v>
          </cell>
          <cell r="G72" t="str">
            <v>Bulldozer D65</v>
          </cell>
          <cell r="H72" t="str">
            <v>(Manusia)</v>
          </cell>
          <cell r="I72">
            <v>1.2</v>
          </cell>
          <cell r="J72">
            <v>0.83333333333333337</v>
          </cell>
          <cell r="K72">
            <v>335455</v>
          </cell>
          <cell r="L72">
            <v>279545.83333333337</v>
          </cell>
          <cell r="M72">
            <v>279545.83333333337</v>
          </cell>
          <cell r="N72">
            <v>27.954583333333336</v>
          </cell>
        </row>
        <row r="73">
          <cell r="A73">
            <v>22000</v>
          </cell>
          <cell r="B73">
            <v>5001</v>
          </cell>
          <cell r="E73" t="str">
            <v>e.</v>
          </cell>
          <cell r="F73" t="str">
            <v>Pembakaran</v>
          </cell>
          <cell r="G73" t="str">
            <v>Minyak Tanah</v>
          </cell>
          <cell r="I73">
            <v>20</v>
          </cell>
          <cell r="J73">
            <v>20</v>
          </cell>
          <cell r="K73">
            <v>1000</v>
          </cell>
          <cell r="L73">
            <v>20000</v>
          </cell>
          <cell r="M73">
            <v>93062.5</v>
          </cell>
          <cell r="N73">
            <v>2</v>
          </cell>
        </row>
        <row r="74">
          <cell r="B74">
            <v>5002</v>
          </cell>
          <cell r="G74" t="str">
            <v>Pekerja</v>
          </cell>
          <cell r="H74" t="str">
            <v>(Manusia)</v>
          </cell>
          <cell r="I74">
            <v>0.2857142857142857</v>
          </cell>
          <cell r="J74">
            <v>3.5</v>
          </cell>
          <cell r="K74">
            <v>20000</v>
          </cell>
          <cell r="L74">
            <v>70000</v>
          </cell>
          <cell r="N74">
            <v>7</v>
          </cell>
        </row>
        <row r="75">
          <cell r="B75">
            <v>5003</v>
          </cell>
          <cell r="G75" t="str">
            <v>Mandor</v>
          </cell>
          <cell r="H75" t="str">
            <v>(Manusia)</v>
          </cell>
          <cell r="I75">
            <v>11.428571428571427</v>
          </cell>
          <cell r="J75">
            <v>8.7500000000000008E-2</v>
          </cell>
          <cell r="K75">
            <v>35000</v>
          </cell>
          <cell r="L75">
            <v>3062.5000000000005</v>
          </cell>
          <cell r="N75">
            <v>0.30625000000000002</v>
          </cell>
        </row>
        <row r="76">
          <cell r="A76">
            <v>23000</v>
          </cell>
          <cell r="B76">
            <v>6001</v>
          </cell>
          <cell r="E76" t="str">
            <v>f.</v>
          </cell>
          <cell r="F76" t="str">
            <v>Pembersihan</v>
          </cell>
          <cell r="G76" t="str">
            <v>Gerobak dorong</v>
          </cell>
          <cell r="I76">
            <v>1</v>
          </cell>
          <cell r="J76">
            <v>1</v>
          </cell>
          <cell r="K76">
            <v>16110</v>
          </cell>
          <cell r="L76">
            <v>16110</v>
          </cell>
          <cell r="M76">
            <v>235297.5</v>
          </cell>
          <cell r="N76">
            <v>1.611</v>
          </cell>
        </row>
        <row r="77">
          <cell r="B77">
            <v>6002</v>
          </cell>
          <cell r="G77" t="str">
            <v>Pekerja</v>
          </cell>
          <cell r="H77" t="str">
            <v>(Manusia)</v>
          </cell>
          <cell r="I77">
            <v>9.5238095238095233E-2</v>
          </cell>
          <cell r="J77">
            <v>10.5</v>
          </cell>
          <cell r="K77">
            <v>20000</v>
          </cell>
          <cell r="L77">
            <v>210000</v>
          </cell>
          <cell r="N77">
            <v>21</v>
          </cell>
        </row>
        <row r="78">
          <cell r="B78">
            <v>6003</v>
          </cell>
          <cell r="G78" t="str">
            <v>Mandor</v>
          </cell>
          <cell r="H78" t="str">
            <v>(Manusia)</v>
          </cell>
          <cell r="I78">
            <v>3.8095238095238093</v>
          </cell>
          <cell r="J78">
            <v>0.26250000000000001</v>
          </cell>
          <cell r="K78">
            <v>35000</v>
          </cell>
          <cell r="L78">
            <v>9187.5</v>
          </cell>
          <cell r="N78">
            <v>0.91874999999999996</v>
          </cell>
        </row>
        <row r="80">
          <cell r="C80" t="str">
            <v>Jumlah (6)</v>
          </cell>
          <cell r="L80">
            <v>1331631.3571428573</v>
          </cell>
          <cell r="N80">
            <v>133.16313571428572</v>
          </cell>
        </row>
        <row r="81">
          <cell r="B81">
            <v>8</v>
          </cell>
        </row>
        <row r="82">
          <cell r="A82">
            <v>24000</v>
          </cell>
          <cell r="B82">
            <v>1001</v>
          </cell>
          <cell r="C82">
            <v>7</v>
          </cell>
          <cell r="D82" t="str">
            <v>Semak Belukar Berat Berawa</v>
          </cell>
          <cell r="E82" t="str">
            <v>a.</v>
          </cell>
          <cell r="F82" t="str">
            <v>Penebasan</v>
          </cell>
          <cell r="G82" t="str">
            <v>Bulldozer D65</v>
          </cell>
          <cell r="H82" t="str">
            <v>E / 12</v>
          </cell>
          <cell r="I82">
            <v>1.0714285714285714</v>
          </cell>
          <cell r="J82">
            <v>0.93333333333333335</v>
          </cell>
          <cell r="K82">
            <v>335455</v>
          </cell>
          <cell r="L82">
            <v>313091.33333333331</v>
          </cell>
          <cell r="M82">
            <v>313091.33333333331</v>
          </cell>
          <cell r="N82">
            <v>31.309133333333332</v>
          </cell>
        </row>
        <row r="83">
          <cell r="A83">
            <v>25000</v>
          </cell>
          <cell r="B83">
            <v>2001</v>
          </cell>
          <cell r="E83" t="str">
            <v>b.</v>
          </cell>
          <cell r="F83" t="str">
            <v>Penumbangan, penebangan dan pencabutan tunggul akar</v>
          </cell>
          <cell r="G83" t="str">
            <v>Bulldozer D65</v>
          </cell>
          <cell r="H83" t="str">
            <v>E / 12</v>
          </cell>
          <cell r="I83">
            <v>1.0714285714285714</v>
          </cell>
          <cell r="J83">
            <v>0.93333333333333335</v>
          </cell>
          <cell r="K83">
            <v>335455</v>
          </cell>
          <cell r="L83">
            <v>313091.33333333331</v>
          </cell>
          <cell r="M83">
            <v>313091.33333333331</v>
          </cell>
          <cell r="N83">
            <v>31.309133333333332</v>
          </cell>
        </row>
        <row r="84">
          <cell r="D84" t="str">
            <v>(SBBB)</v>
          </cell>
          <cell r="L84">
            <v>0</v>
          </cell>
          <cell r="N84">
            <v>0</v>
          </cell>
        </row>
        <row r="85">
          <cell r="L85">
            <v>0</v>
          </cell>
          <cell r="N85">
            <v>0</v>
          </cell>
        </row>
        <row r="86">
          <cell r="A86">
            <v>26000</v>
          </cell>
          <cell r="B86">
            <v>3001</v>
          </cell>
          <cell r="E86" t="str">
            <v>c.</v>
          </cell>
          <cell r="F86" t="str">
            <v>Pemotongan</v>
          </cell>
          <cell r="G86" t="str">
            <v>Gergaji mesin</v>
          </cell>
          <cell r="H86" t="str">
            <v>(Chain saw)</v>
          </cell>
          <cell r="I86">
            <v>8.1249999999999989E-2</v>
          </cell>
          <cell r="J86">
            <v>12.307692307692308</v>
          </cell>
          <cell r="K86">
            <v>8535</v>
          </cell>
          <cell r="L86">
            <v>105046.15384615386</v>
          </cell>
          <cell r="M86">
            <v>105046.15384615386</v>
          </cell>
          <cell r="N86">
            <v>10.504615384615386</v>
          </cell>
        </row>
        <row r="87">
          <cell r="A87">
            <v>27000</v>
          </cell>
          <cell r="B87">
            <v>4001</v>
          </cell>
          <cell r="E87" t="str">
            <v>d.</v>
          </cell>
          <cell r="F87" t="str">
            <v>Pengumpulan</v>
          </cell>
          <cell r="G87" t="str">
            <v>Bulldozer D65</v>
          </cell>
          <cell r="H87" t="str">
            <v>(Manusia)</v>
          </cell>
          <cell r="I87">
            <v>1.1142857142857143</v>
          </cell>
          <cell r="J87">
            <v>0.89743589743589736</v>
          </cell>
          <cell r="K87">
            <v>335455</v>
          </cell>
          <cell r="L87">
            <v>301049.35897435894</v>
          </cell>
          <cell r="M87">
            <v>301049.35897435894</v>
          </cell>
          <cell r="N87">
            <v>30.104935897435894</v>
          </cell>
        </row>
        <row r="88">
          <cell r="A88">
            <v>28000</v>
          </cell>
          <cell r="B88">
            <v>5001</v>
          </cell>
          <cell r="E88" t="str">
            <v>e.</v>
          </cell>
          <cell r="F88" t="str">
            <v>Pembakaran</v>
          </cell>
          <cell r="G88" t="str">
            <v>Minyak Tanah</v>
          </cell>
          <cell r="I88">
            <v>20</v>
          </cell>
          <cell r="J88">
            <v>20</v>
          </cell>
          <cell r="K88">
            <v>1000</v>
          </cell>
          <cell r="L88">
            <v>20000</v>
          </cell>
          <cell r="M88">
            <v>166125</v>
          </cell>
          <cell r="N88">
            <v>2</v>
          </cell>
        </row>
        <row r="89">
          <cell r="B89">
            <v>5002</v>
          </cell>
          <cell r="G89" t="str">
            <v>Pekerja</v>
          </cell>
          <cell r="H89" t="str">
            <v>(Manusia)</v>
          </cell>
          <cell r="I89">
            <v>0.14285714285714285</v>
          </cell>
          <cell r="J89">
            <v>7</v>
          </cell>
          <cell r="K89">
            <v>20000</v>
          </cell>
          <cell r="L89">
            <v>140000</v>
          </cell>
          <cell r="N89">
            <v>14</v>
          </cell>
        </row>
        <row r="90">
          <cell r="B90">
            <v>5003</v>
          </cell>
          <cell r="G90" t="str">
            <v>Mandor</v>
          </cell>
          <cell r="H90" t="str">
            <v>(Manusia)</v>
          </cell>
          <cell r="I90">
            <v>5.7142857142857135</v>
          </cell>
          <cell r="J90">
            <v>0.17500000000000002</v>
          </cell>
          <cell r="K90">
            <v>35000</v>
          </cell>
          <cell r="L90">
            <v>6125.0000000000009</v>
          </cell>
          <cell r="N90">
            <v>0.61250000000000004</v>
          </cell>
        </row>
        <row r="91">
          <cell r="A91">
            <v>29000</v>
          </cell>
          <cell r="B91">
            <v>6001</v>
          </cell>
          <cell r="E91" t="str">
            <v>f.</v>
          </cell>
          <cell r="F91" t="str">
            <v>Pembersihan</v>
          </cell>
          <cell r="G91" t="str">
            <v>Gerobak dorong</v>
          </cell>
          <cell r="I91">
            <v>1</v>
          </cell>
          <cell r="J91">
            <v>1</v>
          </cell>
          <cell r="K91">
            <v>16110</v>
          </cell>
          <cell r="L91">
            <v>16110</v>
          </cell>
          <cell r="M91">
            <v>235297.5</v>
          </cell>
          <cell r="N91">
            <v>1.611</v>
          </cell>
        </row>
        <row r="92">
          <cell r="B92">
            <v>6002</v>
          </cell>
          <cell r="G92" t="str">
            <v>Pekerja</v>
          </cell>
          <cell r="H92" t="str">
            <v>(Manusia)</v>
          </cell>
          <cell r="I92">
            <v>9.5238095238095233E-2</v>
          </cell>
          <cell r="J92">
            <v>10.5</v>
          </cell>
          <cell r="K92">
            <v>20000</v>
          </cell>
          <cell r="L92">
            <v>210000</v>
          </cell>
          <cell r="N92">
            <v>21</v>
          </cell>
        </row>
        <row r="93">
          <cell r="B93">
            <v>6003</v>
          </cell>
          <cell r="G93" t="str">
            <v>Mandor</v>
          </cell>
          <cell r="H93" t="str">
            <v>(Manusia)</v>
          </cell>
          <cell r="I93">
            <v>3.8095238095238093</v>
          </cell>
          <cell r="J93">
            <v>0.26250000000000001</v>
          </cell>
          <cell r="K93">
            <v>35000</v>
          </cell>
          <cell r="L93">
            <v>9187.5</v>
          </cell>
          <cell r="N93">
            <v>0.91874999999999996</v>
          </cell>
        </row>
        <row r="95">
          <cell r="C95" t="str">
            <v>Jumlah (7)</v>
          </cell>
          <cell r="L95">
            <v>1433700.6794871795</v>
          </cell>
          <cell r="N95">
            <v>143.37006794871795</v>
          </cell>
        </row>
        <row r="96">
          <cell r="B96">
            <v>8</v>
          </cell>
        </row>
        <row r="97">
          <cell r="A97">
            <v>30000</v>
          </cell>
          <cell r="B97">
            <v>1001</v>
          </cell>
          <cell r="C97">
            <v>8</v>
          </cell>
          <cell r="D97" t="str">
            <v>Bekas Tebangan</v>
          </cell>
          <cell r="E97" t="str">
            <v>a.</v>
          </cell>
          <cell r="F97" t="str">
            <v>Penebasan</v>
          </cell>
          <cell r="G97" t="str">
            <v>Bulldozer D65</v>
          </cell>
          <cell r="H97" t="str">
            <v>E / 12</v>
          </cell>
          <cell r="I97">
            <v>0.82417582417582413</v>
          </cell>
          <cell r="J97">
            <v>1.2133333333333334</v>
          </cell>
          <cell r="K97">
            <v>335455</v>
          </cell>
          <cell r="L97">
            <v>407018.73333333334</v>
          </cell>
          <cell r="M97">
            <v>407018.73333333334</v>
          </cell>
          <cell r="N97">
            <v>40.701873333333332</v>
          </cell>
        </row>
        <row r="98">
          <cell r="A98">
            <v>31000</v>
          </cell>
          <cell r="B98">
            <v>2001</v>
          </cell>
          <cell r="E98" t="str">
            <v>b.</v>
          </cell>
          <cell r="F98" t="str">
            <v>Pencabutan tunggul dan akar</v>
          </cell>
          <cell r="G98" t="str">
            <v>Bulldozer D65</v>
          </cell>
          <cell r="H98" t="str">
            <v>E / 12</v>
          </cell>
          <cell r="I98">
            <v>1.0302197802197801</v>
          </cell>
          <cell r="J98">
            <v>0.97066666666666668</v>
          </cell>
          <cell r="K98">
            <v>335455</v>
          </cell>
          <cell r="L98">
            <v>325614.98666666669</v>
          </cell>
          <cell r="M98">
            <v>325614.98666666669</v>
          </cell>
          <cell r="N98">
            <v>32.561498666666672</v>
          </cell>
        </row>
        <row r="99">
          <cell r="D99" t="str">
            <v>(TB)</v>
          </cell>
          <cell r="L99">
            <v>0</v>
          </cell>
          <cell r="N99">
            <v>0</v>
          </cell>
        </row>
        <row r="100">
          <cell r="A100">
            <v>32000</v>
          </cell>
          <cell r="B100">
            <v>3001</v>
          </cell>
          <cell r="E100" t="str">
            <v>d.</v>
          </cell>
          <cell r="F100" t="str">
            <v>Pengumpulan</v>
          </cell>
          <cell r="G100" t="str">
            <v>Bulldozer D65</v>
          </cell>
          <cell r="H100" t="str">
            <v>E / 12</v>
          </cell>
          <cell r="I100">
            <v>0.84</v>
          </cell>
          <cell r="J100">
            <v>1.1904761904761905</v>
          </cell>
          <cell r="K100">
            <v>335455</v>
          </cell>
          <cell r="L100">
            <v>399351.19047619047</v>
          </cell>
          <cell r="M100">
            <v>399351.19047619047</v>
          </cell>
          <cell r="N100">
            <v>39.935119047619047</v>
          </cell>
        </row>
        <row r="101">
          <cell r="A101">
            <v>33000</v>
          </cell>
          <cell r="B101">
            <v>4001</v>
          </cell>
          <cell r="E101" t="str">
            <v>e.</v>
          </cell>
          <cell r="F101" t="str">
            <v>Pembakaran</v>
          </cell>
          <cell r="G101" t="str">
            <v>Minyak Tanah</v>
          </cell>
          <cell r="I101">
            <v>20</v>
          </cell>
          <cell r="J101">
            <v>20</v>
          </cell>
          <cell r="K101">
            <v>1000</v>
          </cell>
          <cell r="L101">
            <v>20000</v>
          </cell>
          <cell r="M101">
            <v>166125</v>
          </cell>
          <cell r="N101">
            <v>2</v>
          </cell>
        </row>
        <row r="102">
          <cell r="B102">
            <v>4002</v>
          </cell>
          <cell r="G102" t="str">
            <v>Pekerja</v>
          </cell>
          <cell r="H102" t="str">
            <v>(Manusia)</v>
          </cell>
          <cell r="I102">
            <v>0.14285714285714285</v>
          </cell>
          <cell r="J102">
            <v>7</v>
          </cell>
          <cell r="K102">
            <v>20000</v>
          </cell>
          <cell r="L102">
            <v>140000</v>
          </cell>
          <cell r="N102">
            <v>14</v>
          </cell>
        </row>
        <row r="103">
          <cell r="B103">
            <v>4003</v>
          </cell>
          <cell r="G103" t="str">
            <v>Mandor</v>
          </cell>
          <cell r="H103" t="str">
            <v>(Manusia)</v>
          </cell>
          <cell r="I103">
            <v>5.7142857142857135</v>
          </cell>
          <cell r="J103">
            <v>0.17500000000000002</v>
          </cell>
          <cell r="K103">
            <v>35000</v>
          </cell>
          <cell r="L103">
            <v>6125.0000000000009</v>
          </cell>
          <cell r="N103">
            <v>0.61250000000000004</v>
          </cell>
        </row>
        <row r="104">
          <cell r="A104">
            <v>34000</v>
          </cell>
          <cell r="B104">
            <v>5001</v>
          </cell>
          <cell r="E104" t="str">
            <v>f.</v>
          </cell>
          <cell r="F104" t="str">
            <v>Pembersihan</v>
          </cell>
          <cell r="G104" t="str">
            <v>Gerobak dorong</v>
          </cell>
          <cell r="I104">
            <v>1</v>
          </cell>
          <cell r="J104">
            <v>1</v>
          </cell>
          <cell r="K104">
            <v>16110</v>
          </cell>
          <cell r="L104">
            <v>16110</v>
          </cell>
          <cell r="M104">
            <v>235297.5</v>
          </cell>
          <cell r="N104">
            <v>1.611</v>
          </cell>
        </row>
        <row r="105">
          <cell r="B105">
            <v>5002</v>
          </cell>
          <cell r="G105" t="str">
            <v>Pekerja</v>
          </cell>
          <cell r="H105" t="str">
            <v>(Manusia)</v>
          </cell>
          <cell r="I105">
            <v>9.5238095238095233E-2</v>
          </cell>
          <cell r="J105">
            <v>10.5</v>
          </cell>
          <cell r="K105">
            <v>20000</v>
          </cell>
          <cell r="L105">
            <v>210000</v>
          </cell>
          <cell r="N105">
            <v>21</v>
          </cell>
        </row>
        <row r="106">
          <cell r="B106">
            <v>5003</v>
          </cell>
          <cell r="G106" t="str">
            <v>Mandor</v>
          </cell>
          <cell r="H106" t="str">
            <v>(Manusia)</v>
          </cell>
          <cell r="I106">
            <v>3.8095238095238093</v>
          </cell>
          <cell r="J106">
            <v>0.26250000000000001</v>
          </cell>
          <cell r="K106">
            <v>35000</v>
          </cell>
          <cell r="L106">
            <v>9187.5</v>
          </cell>
          <cell r="N106">
            <v>0.91874999999999996</v>
          </cell>
        </row>
        <row r="108">
          <cell r="C108" t="str">
            <v>Jumlah (8)</v>
          </cell>
          <cell r="L108">
            <v>1533407.4104761905</v>
          </cell>
          <cell r="N108">
            <v>153.34074104761905</v>
          </cell>
        </row>
        <row r="109">
          <cell r="B109">
            <v>13</v>
          </cell>
        </row>
        <row r="110">
          <cell r="A110">
            <v>35000</v>
          </cell>
          <cell r="B110">
            <v>1001</v>
          </cell>
          <cell r="C110">
            <v>9</v>
          </cell>
          <cell r="D110" t="str">
            <v>Kebun Campuran</v>
          </cell>
          <cell r="E110" t="str">
            <v>a.</v>
          </cell>
          <cell r="F110" t="str">
            <v>Penumbangan, penebangan dan pencabutan tunggul akar</v>
          </cell>
          <cell r="G110" t="str">
            <v>Bulldozer D65</v>
          </cell>
          <cell r="H110" t="str">
            <v>E / 12</v>
          </cell>
          <cell r="I110">
            <v>0.71999999999999986</v>
          </cell>
          <cell r="J110">
            <v>1.3888888888888891</v>
          </cell>
          <cell r="K110">
            <v>335455</v>
          </cell>
          <cell r="L110">
            <v>465909.72222222231</v>
          </cell>
          <cell r="M110">
            <v>465909.72222222231</v>
          </cell>
          <cell r="N110">
            <v>46.590972222222227</v>
          </cell>
        </row>
        <row r="111">
          <cell r="D111" t="str">
            <v>(KC)</v>
          </cell>
          <cell r="K111">
            <v>0</v>
          </cell>
          <cell r="L111">
            <v>0</v>
          </cell>
          <cell r="N111">
            <v>0</v>
          </cell>
        </row>
        <row r="112">
          <cell r="K112">
            <v>0</v>
          </cell>
          <cell r="L112">
            <v>0</v>
          </cell>
          <cell r="N112">
            <v>0</v>
          </cell>
        </row>
        <row r="113">
          <cell r="A113">
            <v>36000</v>
          </cell>
          <cell r="B113">
            <v>2001</v>
          </cell>
          <cell r="E113" t="str">
            <v>b.</v>
          </cell>
          <cell r="F113" t="str">
            <v>Pemotongan</v>
          </cell>
          <cell r="G113" t="str">
            <v>Gergaji mesin</v>
          </cell>
          <cell r="H113" t="str">
            <v>(Chain saw)</v>
          </cell>
          <cell r="I113">
            <v>9.9000000000000005E-2</v>
          </cell>
          <cell r="J113">
            <v>10.1010101010101</v>
          </cell>
          <cell r="K113">
            <v>8535</v>
          </cell>
          <cell r="L113">
            <v>86212.121212121201</v>
          </cell>
          <cell r="M113">
            <v>86212.121212121201</v>
          </cell>
          <cell r="N113">
            <v>8.6212121212121193</v>
          </cell>
        </row>
        <row r="114">
          <cell r="A114">
            <v>37000</v>
          </cell>
          <cell r="B114">
            <v>3001</v>
          </cell>
          <cell r="E114" t="str">
            <v>c.</v>
          </cell>
          <cell r="F114" t="str">
            <v>Pengumpulan</v>
          </cell>
          <cell r="G114" t="str">
            <v>Bulldozer D65</v>
          </cell>
          <cell r="H114" t="str">
            <v>(Manusia)</v>
          </cell>
          <cell r="I114">
            <v>0.64615384615384608</v>
          </cell>
          <cell r="J114">
            <v>1.5476190476190477</v>
          </cell>
          <cell r="K114">
            <v>335455</v>
          </cell>
          <cell r="L114">
            <v>519156.54761904763</v>
          </cell>
          <cell r="M114">
            <v>519156.54761904763</v>
          </cell>
          <cell r="N114">
            <v>51.915654761904761</v>
          </cell>
        </row>
        <row r="115">
          <cell r="A115">
            <v>38000</v>
          </cell>
          <cell r="B115">
            <v>4001</v>
          </cell>
          <cell r="E115" t="str">
            <v>d.</v>
          </cell>
          <cell r="F115" t="str">
            <v>Pembakaran</v>
          </cell>
          <cell r="G115" t="str">
            <v>Minyak Tanah</v>
          </cell>
          <cell r="I115">
            <v>20</v>
          </cell>
          <cell r="J115">
            <v>20</v>
          </cell>
          <cell r="K115">
            <v>1000</v>
          </cell>
          <cell r="L115">
            <v>20000</v>
          </cell>
          <cell r="M115">
            <v>166125</v>
          </cell>
          <cell r="N115">
            <v>2</v>
          </cell>
        </row>
        <row r="116">
          <cell r="B116">
            <v>4002</v>
          </cell>
          <cell r="G116" t="str">
            <v>Pekerja</v>
          </cell>
          <cell r="H116" t="str">
            <v>(Manusia)</v>
          </cell>
          <cell r="I116">
            <v>0.14285714285714285</v>
          </cell>
          <cell r="J116">
            <v>7</v>
          </cell>
          <cell r="K116">
            <v>20000</v>
          </cell>
          <cell r="L116">
            <v>140000</v>
          </cell>
          <cell r="N116">
            <v>14</v>
          </cell>
        </row>
        <row r="117">
          <cell r="B117">
            <v>4003</v>
          </cell>
          <cell r="G117" t="str">
            <v>Mandor</v>
          </cell>
          <cell r="H117" t="str">
            <v>(Manusia)</v>
          </cell>
          <cell r="I117">
            <v>5.7142857142857135</v>
          </cell>
          <cell r="J117">
            <v>0.17500000000000002</v>
          </cell>
          <cell r="K117">
            <v>35000</v>
          </cell>
          <cell r="L117">
            <v>6125.0000000000009</v>
          </cell>
          <cell r="N117">
            <v>0.61250000000000004</v>
          </cell>
        </row>
        <row r="118">
          <cell r="A118">
            <v>39000</v>
          </cell>
          <cell r="B118">
            <v>5001</v>
          </cell>
          <cell r="E118" t="str">
            <v>e.</v>
          </cell>
          <cell r="F118" t="str">
            <v>Pembersihan</v>
          </cell>
          <cell r="G118" t="str">
            <v>Gerobak dorong</v>
          </cell>
          <cell r="I118">
            <v>1</v>
          </cell>
          <cell r="J118">
            <v>1</v>
          </cell>
          <cell r="K118">
            <v>16110</v>
          </cell>
          <cell r="L118">
            <v>16110</v>
          </cell>
          <cell r="M118">
            <v>264522.5</v>
          </cell>
          <cell r="N118">
            <v>1.611</v>
          </cell>
        </row>
        <row r="119">
          <cell r="B119">
            <v>5002</v>
          </cell>
          <cell r="G119" t="str">
            <v>Pekerja</v>
          </cell>
          <cell r="H119" t="str">
            <v>(Manusia)</v>
          </cell>
          <cell r="I119">
            <v>8.4033613445378144E-2</v>
          </cell>
          <cell r="J119">
            <v>11.9</v>
          </cell>
          <cell r="K119">
            <v>20000</v>
          </cell>
          <cell r="L119">
            <v>238000</v>
          </cell>
          <cell r="N119">
            <v>23.8</v>
          </cell>
        </row>
        <row r="120">
          <cell r="B120">
            <v>5003</v>
          </cell>
          <cell r="G120" t="str">
            <v>Mandor</v>
          </cell>
          <cell r="H120" t="str">
            <v>(Manusia)</v>
          </cell>
          <cell r="I120">
            <v>3.3613445378151257</v>
          </cell>
          <cell r="J120">
            <v>0.29750000000000004</v>
          </cell>
          <cell r="K120">
            <v>35000</v>
          </cell>
          <cell r="L120">
            <v>10412.500000000002</v>
          </cell>
          <cell r="N120">
            <v>1.0412500000000002</v>
          </cell>
        </row>
        <row r="122">
          <cell r="C122" t="str">
            <v>Jumlah (9)</v>
          </cell>
          <cell r="L122">
            <v>1501925.8910533912</v>
          </cell>
          <cell r="N122">
            <v>150.19258910533912</v>
          </cell>
        </row>
        <row r="123">
          <cell r="B123">
            <v>12</v>
          </cell>
        </row>
        <row r="124">
          <cell r="A124">
            <v>40000</v>
          </cell>
          <cell r="B124">
            <v>1001</v>
          </cell>
          <cell r="C124">
            <v>10</v>
          </cell>
          <cell r="D124" t="str">
            <v>Kebun Karet Muda</v>
          </cell>
          <cell r="E124" t="str">
            <v>a.</v>
          </cell>
          <cell r="F124" t="str">
            <v>Penumbangan, penebangan dan pencabutan tunggul akar</v>
          </cell>
          <cell r="G124" t="str">
            <v>Bulldozer D65</v>
          </cell>
          <cell r="H124" t="str">
            <v>E / 12</v>
          </cell>
          <cell r="I124">
            <v>1.5428571428571429</v>
          </cell>
          <cell r="J124">
            <v>0.64814814814814814</v>
          </cell>
          <cell r="K124">
            <v>335455</v>
          </cell>
          <cell r="L124">
            <v>217424.53703703702</v>
          </cell>
          <cell r="M124">
            <v>217424.53703703702</v>
          </cell>
          <cell r="N124">
            <v>21.742453703703703</v>
          </cell>
        </row>
        <row r="125">
          <cell r="D125" t="str">
            <v>(KM)</v>
          </cell>
          <cell r="K125">
            <v>0</v>
          </cell>
          <cell r="L125">
            <v>0</v>
          </cell>
          <cell r="N125">
            <v>0</v>
          </cell>
        </row>
        <row r="126">
          <cell r="K126">
            <v>0</v>
          </cell>
          <cell r="L126">
            <v>0</v>
          </cell>
          <cell r="N126">
            <v>0</v>
          </cell>
        </row>
        <row r="127">
          <cell r="A127">
            <v>41000</v>
          </cell>
          <cell r="B127">
            <v>2001</v>
          </cell>
          <cell r="E127" t="str">
            <v>b.</v>
          </cell>
          <cell r="F127" t="str">
            <v>Pemotongan</v>
          </cell>
          <cell r="G127" t="str">
            <v>Gergaji mesin</v>
          </cell>
          <cell r="H127" t="str">
            <v>(Chain saw)</v>
          </cell>
          <cell r="I127">
            <v>0.1215</v>
          </cell>
          <cell r="J127">
            <v>8.2304526748971192</v>
          </cell>
          <cell r="K127">
            <v>8535</v>
          </cell>
          <cell r="L127">
            <v>70246.91358024691</v>
          </cell>
          <cell r="M127">
            <v>70246.91358024691</v>
          </cell>
          <cell r="N127">
            <v>7.0246913580246906</v>
          </cell>
        </row>
        <row r="128">
          <cell r="A128">
            <v>42000</v>
          </cell>
          <cell r="B128">
            <v>3001</v>
          </cell>
          <cell r="E128" t="str">
            <v>c.</v>
          </cell>
          <cell r="F128" t="str">
            <v>Pengumpulan</v>
          </cell>
          <cell r="G128" t="str">
            <v>Bulldozer D65</v>
          </cell>
          <cell r="H128" t="str">
            <v>(Manusia)</v>
          </cell>
          <cell r="I128">
            <v>1.2</v>
          </cell>
          <cell r="J128">
            <v>0.83333333333333337</v>
          </cell>
          <cell r="K128">
            <v>335455</v>
          </cell>
          <cell r="L128">
            <v>279545.83333333337</v>
          </cell>
          <cell r="M128">
            <v>279545.83333333337</v>
          </cell>
          <cell r="N128">
            <v>27.954583333333336</v>
          </cell>
        </row>
        <row r="129">
          <cell r="A129">
            <v>43000</v>
          </cell>
          <cell r="B129">
            <v>4001</v>
          </cell>
          <cell r="E129" t="str">
            <v>d.</v>
          </cell>
          <cell r="F129" t="str">
            <v>Pembakaran</v>
          </cell>
          <cell r="G129" t="str">
            <v>Minyak Tanah</v>
          </cell>
          <cell r="I129">
            <v>20</v>
          </cell>
          <cell r="J129">
            <v>20</v>
          </cell>
          <cell r="K129">
            <v>1000</v>
          </cell>
          <cell r="L129">
            <v>20000</v>
          </cell>
          <cell r="M129">
            <v>93062.5</v>
          </cell>
          <cell r="N129">
            <v>2</v>
          </cell>
        </row>
        <row r="130">
          <cell r="B130">
            <v>4002</v>
          </cell>
          <cell r="G130" t="str">
            <v>Pekerja</v>
          </cell>
          <cell r="H130" t="str">
            <v>(Manusia)</v>
          </cell>
          <cell r="I130">
            <v>0.2857142857142857</v>
          </cell>
          <cell r="J130">
            <v>3.5</v>
          </cell>
          <cell r="K130">
            <v>20000</v>
          </cell>
          <cell r="L130">
            <v>70000</v>
          </cell>
          <cell r="N130">
            <v>7</v>
          </cell>
        </row>
        <row r="131">
          <cell r="B131">
            <v>4003</v>
          </cell>
          <cell r="G131" t="str">
            <v>Mandor</v>
          </cell>
          <cell r="H131" t="str">
            <v>(Manusia)</v>
          </cell>
          <cell r="I131">
            <v>11.428571428571427</v>
          </cell>
          <cell r="J131">
            <v>8.7500000000000008E-2</v>
          </cell>
          <cell r="K131">
            <v>35000</v>
          </cell>
          <cell r="L131">
            <v>3062.5000000000005</v>
          </cell>
          <cell r="N131">
            <v>0.30625000000000002</v>
          </cell>
        </row>
        <row r="132">
          <cell r="A132">
            <v>44000</v>
          </cell>
          <cell r="B132">
            <v>5001</v>
          </cell>
          <cell r="E132" t="str">
            <v>e.</v>
          </cell>
          <cell r="F132" t="str">
            <v>Pembersihan</v>
          </cell>
          <cell r="G132" t="str">
            <v>Gerobak dorong</v>
          </cell>
          <cell r="I132">
            <v>1</v>
          </cell>
          <cell r="J132">
            <v>1</v>
          </cell>
          <cell r="K132">
            <v>16110</v>
          </cell>
          <cell r="L132">
            <v>16110</v>
          </cell>
          <cell r="M132">
            <v>133010.00000000003</v>
          </cell>
          <cell r="N132">
            <v>1.611</v>
          </cell>
        </row>
        <row r="133">
          <cell r="B133">
            <v>5002</v>
          </cell>
          <cell r="G133" t="str">
            <v>Pekerja</v>
          </cell>
          <cell r="H133" t="str">
            <v>(Manusia)</v>
          </cell>
          <cell r="I133">
            <v>0.17857142857142855</v>
          </cell>
          <cell r="J133">
            <v>5.6000000000000005</v>
          </cell>
          <cell r="K133">
            <v>20000</v>
          </cell>
          <cell r="L133">
            <v>112000.00000000001</v>
          </cell>
          <cell r="N133">
            <v>11.200000000000001</v>
          </cell>
        </row>
        <row r="134">
          <cell r="B134">
            <v>5003</v>
          </cell>
          <cell r="G134" t="str">
            <v>Mandor</v>
          </cell>
          <cell r="H134" t="str">
            <v>(Manusia)</v>
          </cell>
          <cell r="I134">
            <v>7.1428571428571406</v>
          </cell>
          <cell r="J134">
            <v>0.14000000000000004</v>
          </cell>
          <cell r="K134">
            <v>35000</v>
          </cell>
          <cell r="L134">
            <v>4900.0000000000018</v>
          </cell>
          <cell r="N134">
            <v>0.49000000000000016</v>
          </cell>
        </row>
        <row r="136">
          <cell r="C136" t="str">
            <v>Jumlah (10)</v>
          </cell>
          <cell r="L136">
            <v>793289.7839506173</v>
          </cell>
          <cell r="N136">
            <v>79.328978395061725</v>
          </cell>
        </row>
        <row r="137">
          <cell r="B137">
            <v>11</v>
          </cell>
        </row>
        <row r="138">
          <cell r="A138">
            <v>45000</v>
          </cell>
          <cell r="B138">
            <v>1001</v>
          </cell>
          <cell r="C138">
            <v>11</v>
          </cell>
          <cell r="D138" t="str">
            <v>Kebun Karet Produktif</v>
          </cell>
          <cell r="E138" t="str">
            <v>a.</v>
          </cell>
          <cell r="F138" t="str">
            <v>Penumbangan, penebangan dan pencabutan tunggul akar</v>
          </cell>
          <cell r="G138" t="str">
            <v>Bulldozer D65</v>
          </cell>
          <cell r="H138" t="str">
            <v>E / 12</v>
          </cell>
          <cell r="I138">
            <v>1.5428571428571429</v>
          </cell>
          <cell r="J138">
            <v>0.64814814814814814</v>
          </cell>
          <cell r="K138">
            <v>335455</v>
          </cell>
          <cell r="L138">
            <v>217424.53703703702</v>
          </cell>
          <cell r="M138">
            <v>217424.53703703702</v>
          </cell>
          <cell r="N138">
            <v>21.742453703703703</v>
          </cell>
        </row>
        <row r="139">
          <cell r="D139" t="str">
            <v>(KP)</v>
          </cell>
          <cell r="K139">
            <v>0</v>
          </cell>
          <cell r="L139">
            <v>0</v>
          </cell>
          <cell r="N139">
            <v>0</v>
          </cell>
        </row>
        <row r="140">
          <cell r="K140">
            <v>0</v>
          </cell>
          <cell r="L140">
            <v>0</v>
          </cell>
          <cell r="N140">
            <v>0</v>
          </cell>
        </row>
        <row r="141">
          <cell r="A141">
            <v>46000</v>
          </cell>
          <cell r="B141">
            <v>2001</v>
          </cell>
          <cell r="E141" t="str">
            <v>b.</v>
          </cell>
          <cell r="F141" t="str">
            <v>Pemotongan</v>
          </cell>
          <cell r="G141" t="str">
            <v>Gergaji mesin</v>
          </cell>
          <cell r="H141" t="str">
            <v>(Chain saw)</v>
          </cell>
          <cell r="I141">
            <v>8.5499999999999993E-2</v>
          </cell>
          <cell r="J141">
            <v>11.695906432748538</v>
          </cell>
          <cell r="K141">
            <v>8535</v>
          </cell>
          <cell r="L141">
            <v>99824.561403508778</v>
          </cell>
          <cell r="M141">
            <v>99824.561403508778</v>
          </cell>
          <cell r="N141">
            <v>9.9824561403508785</v>
          </cell>
        </row>
        <row r="142">
          <cell r="A142">
            <v>47000</v>
          </cell>
          <cell r="B142">
            <v>3001</v>
          </cell>
          <cell r="E142" t="str">
            <v>c.</v>
          </cell>
          <cell r="F142" t="str">
            <v>Pengumpulan</v>
          </cell>
          <cell r="G142" t="str">
            <v>Bulldozer D65</v>
          </cell>
          <cell r="H142" t="str">
            <v>(Manusia)</v>
          </cell>
          <cell r="I142">
            <v>1.2</v>
          </cell>
          <cell r="J142">
            <v>0.83333333333333337</v>
          </cell>
          <cell r="K142">
            <v>335455</v>
          </cell>
          <cell r="L142">
            <v>279545.83333333337</v>
          </cell>
          <cell r="M142">
            <v>279545.83333333337</v>
          </cell>
          <cell r="N142">
            <v>27.954583333333336</v>
          </cell>
        </row>
        <row r="143">
          <cell r="A143">
            <v>48000</v>
          </cell>
          <cell r="B143">
            <v>4001</v>
          </cell>
          <cell r="E143" t="str">
            <v>d.</v>
          </cell>
          <cell r="F143" t="str">
            <v>Pembakaran</v>
          </cell>
          <cell r="G143" t="str">
            <v>Minyak Tanah</v>
          </cell>
          <cell r="I143">
            <v>20</v>
          </cell>
          <cell r="J143">
            <v>20</v>
          </cell>
          <cell r="K143">
            <v>1000</v>
          </cell>
          <cell r="L143">
            <v>20000</v>
          </cell>
          <cell r="M143">
            <v>166125</v>
          </cell>
          <cell r="N143">
            <v>2</v>
          </cell>
        </row>
        <row r="144">
          <cell r="B144">
            <v>4002</v>
          </cell>
          <cell r="G144" t="str">
            <v>Pekerja</v>
          </cell>
          <cell r="H144" t="str">
            <v>(Manusia)</v>
          </cell>
          <cell r="I144">
            <v>0.14285714285714285</v>
          </cell>
          <cell r="J144">
            <v>7</v>
          </cell>
          <cell r="K144">
            <v>20000</v>
          </cell>
          <cell r="L144">
            <v>140000</v>
          </cell>
          <cell r="N144">
            <v>14</v>
          </cell>
        </row>
        <row r="145">
          <cell r="B145">
            <v>4003</v>
          </cell>
          <cell r="G145" t="str">
            <v>Mandor</v>
          </cell>
          <cell r="H145" t="str">
            <v>(Manusia)</v>
          </cell>
          <cell r="I145">
            <v>5.7142857142857135</v>
          </cell>
          <cell r="J145">
            <v>0.17500000000000002</v>
          </cell>
          <cell r="K145">
            <v>35000</v>
          </cell>
          <cell r="L145">
            <v>6125.0000000000009</v>
          </cell>
          <cell r="N145">
            <v>0.61250000000000004</v>
          </cell>
        </row>
        <row r="146">
          <cell r="A146">
            <v>49000</v>
          </cell>
          <cell r="B146">
            <v>5001</v>
          </cell>
          <cell r="E146" t="str">
            <v>e.</v>
          </cell>
          <cell r="F146" t="str">
            <v>Pembersihan</v>
          </cell>
          <cell r="G146" t="str">
            <v>Gerobak dorong</v>
          </cell>
          <cell r="I146">
            <v>1</v>
          </cell>
          <cell r="J146">
            <v>1</v>
          </cell>
          <cell r="K146">
            <v>16110</v>
          </cell>
          <cell r="L146">
            <v>16110</v>
          </cell>
          <cell r="M146">
            <v>264522.5</v>
          </cell>
          <cell r="N146">
            <v>1.611</v>
          </cell>
        </row>
        <row r="147">
          <cell r="B147">
            <v>5002</v>
          </cell>
          <cell r="G147" t="str">
            <v>Pekerja</v>
          </cell>
          <cell r="H147" t="str">
            <v>(Manusia)</v>
          </cell>
          <cell r="I147">
            <v>8.4033613445378144E-2</v>
          </cell>
          <cell r="J147">
            <v>11.9</v>
          </cell>
          <cell r="K147">
            <v>20000</v>
          </cell>
          <cell r="L147">
            <v>238000</v>
          </cell>
          <cell r="N147">
            <v>23.8</v>
          </cell>
        </row>
        <row r="148">
          <cell r="B148">
            <v>5003</v>
          </cell>
          <cell r="G148" t="str">
            <v>Mandor</v>
          </cell>
          <cell r="H148" t="str">
            <v>(Manusia)</v>
          </cell>
          <cell r="I148">
            <v>3.3613445378151257</v>
          </cell>
          <cell r="J148">
            <v>0.29750000000000004</v>
          </cell>
          <cell r="K148">
            <v>35000</v>
          </cell>
          <cell r="L148">
            <v>10412.500000000002</v>
          </cell>
          <cell r="N148">
            <v>1.0412500000000002</v>
          </cell>
        </row>
        <row r="150">
          <cell r="C150" t="str">
            <v>Jumlah (11)</v>
          </cell>
          <cell r="L150">
            <v>1027442.4317738791</v>
          </cell>
          <cell r="N150">
            <v>102.74424317738792</v>
          </cell>
        </row>
        <row r="151">
          <cell r="B151">
            <v>10</v>
          </cell>
        </row>
        <row r="152">
          <cell r="A152">
            <v>50000</v>
          </cell>
          <cell r="B152">
            <v>1001</v>
          </cell>
          <cell r="C152">
            <v>12</v>
          </cell>
          <cell r="D152" t="str">
            <v>Kebun Karet Tua</v>
          </cell>
          <cell r="E152" t="str">
            <v>a.</v>
          </cell>
          <cell r="F152" t="str">
            <v>Penumbangan, penebangan dan pencabutan tunggul akar</v>
          </cell>
          <cell r="G152" t="str">
            <v>Bulldozer D65</v>
          </cell>
          <cell r="H152" t="str">
            <v>E / 12</v>
          </cell>
          <cell r="I152">
            <v>0.92307692307692313</v>
          </cell>
          <cell r="J152">
            <v>1.0833333333333333</v>
          </cell>
          <cell r="K152">
            <v>335455</v>
          </cell>
          <cell r="L152">
            <v>363409.58333333331</v>
          </cell>
          <cell r="M152">
            <v>363409.58333333331</v>
          </cell>
          <cell r="N152">
            <v>36.340958333333333</v>
          </cell>
        </row>
        <row r="153">
          <cell r="D153" t="str">
            <v>(KT)</v>
          </cell>
          <cell r="K153">
            <v>0</v>
          </cell>
          <cell r="L153">
            <v>0</v>
          </cell>
          <cell r="N153">
            <v>0</v>
          </cell>
        </row>
        <row r="154">
          <cell r="K154">
            <v>0</v>
          </cell>
          <cell r="L154">
            <v>0</v>
          </cell>
          <cell r="N154">
            <v>0</v>
          </cell>
        </row>
        <row r="155">
          <cell r="A155">
            <v>51000</v>
          </cell>
          <cell r="B155">
            <v>2001</v>
          </cell>
          <cell r="E155" t="str">
            <v>b.</v>
          </cell>
          <cell r="F155" t="str">
            <v>Pemotongan</v>
          </cell>
          <cell r="G155" t="str">
            <v>Gergaji mesin</v>
          </cell>
          <cell r="H155" t="str">
            <v>(Chain saw)</v>
          </cell>
          <cell r="I155">
            <v>8.5499999999999993E-2</v>
          </cell>
          <cell r="J155">
            <v>11.695906432748538</v>
          </cell>
          <cell r="K155">
            <v>8535</v>
          </cell>
          <cell r="L155">
            <v>99824.561403508778</v>
          </cell>
          <cell r="M155">
            <v>99824.561403508778</v>
          </cell>
          <cell r="N155">
            <v>9.9824561403508785</v>
          </cell>
        </row>
        <row r="156">
          <cell r="A156">
            <v>52000</v>
          </cell>
          <cell r="B156">
            <v>3001</v>
          </cell>
          <cell r="E156" t="str">
            <v>c.</v>
          </cell>
          <cell r="F156" t="str">
            <v>Pengumpulan</v>
          </cell>
          <cell r="G156" t="str">
            <v>Bulldozer D65</v>
          </cell>
          <cell r="H156" t="str">
            <v>(Manusia)</v>
          </cell>
          <cell r="I156">
            <v>0.98823529411764688</v>
          </cell>
          <cell r="J156">
            <v>1.0119047619047621</v>
          </cell>
          <cell r="K156">
            <v>335455</v>
          </cell>
          <cell r="L156">
            <v>339448.51190476195</v>
          </cell>
          <cell r="M156">
            <v>339448.51190476195</v>
          </cell>
          <cell r="N156">
            <v>33.944851190476193</v>
          </cell>
        </row>
        <row r="157">
          <cell r="A157">
            <v>53000</v>
          </cell>
          <cell r="B157">
            <v>4001</v>
          </cell>
          <cell r="E157" t="str">
            <v>d.</v>
          </cell>
          <cell r="F157" t="str">
            <v>Pembakaran</v>
          </cell>
          <cell r="G157" t="str">
            <v>Minyak Tanah</v>
          </cell>
          <cell r="I157">
            <v>20</v>
          </cell>
          <cell r="J157">
            <v>20</v>
          </cell>
          <cell r="K157">
            <v>1000</v>
          </cell>
          <cell r="L157">
            <v>20000</v>
          </cell>
          <cell r="M157">
            <v>166125</v>
          </cell>
          <cell r="N157">
            <v>2</v>
          </cell>
        </row>
        <row r="158">
          <cell r="B158">
            <v>4002</v>
          </cell>
          <cell r="G158" t="str">
            <v>Pekerja</v>
          </cell>
          <cell r="H158" t="str">
            <v>(Manusia)</v>
          </cell>
          <cell r="I158">
            <v>0.14285714285714285</v>
          </cell>
          <cell r="J158">
            <v>7</v>
          </cell>
          <cell r="K158">
            <v>20000</v>
          </cell>
          <cell r="L158">
            <v>140000</v>
          </cell>
          <cell r="N158">
            <v>14</v>
          </cell>
        </row>
        <row r="159">
          <cell r="B159">
            <v>4003</v>
          </cell>
          <cell r="G159" t="str">
            <v>Mandor</v>
          </cell>
          <cell r="H159" t="str">
            <v>(Manusia)</v>
          </cell>
          <cell r="I159">
            <v>5.7142857142857135</v>
          </cell>
          <cell r="J159">
            <v>0.17500000000000002</v>
          </cell>
          <cell r="K159">
            <v>35000</v>
          </cell>
          <cell r="L159">
            <v>6125.0000000000009</v>
          </cell>
          <cell r="N159">
            <v>0.61250000000000004</v>
          </cell>
        </row>
        <row r="160">
          <cell r="A160">
            <v>54000</v>
          </cell>
          <cell r="B160">
            <v>5001</v>
          </cell>
          <cell r="E160" t="str">
            <v>e.</v>
          </cell>
          <cell r="F160" t="str">
            <v>Pembersihan</v>
          </cell>
          <cell r="G160" t="str">
            <v>Gerobak dorong</v>
          </cell>
          <cell r="I160">
            <v>1</v>
          </cell>
          <cell r="J160">
            <v>1</v>
          </cell>
          <cell r="K160">
            <v>16110</v>
          </cell>
          <cell r="L160">
            <v>16110</v>
          </cell>
          <cell r="M160">
            <v>264522.5</v>
          </cell>
          <cell r="N160">
            <v>1.611</v>
          </cell>
        </row>
        <row r="161">
          <cell r="B161">
            <v>5002</v>
          </cell>
          <cell r="G161" t="str">
            <v>Pekerja</v>
          </cell>
          <cell r="H161" t="str">
            <v>(Manusia)</v>
          </cell>
          <cell r="I161">
            <v>8.4033613445378144E-2</v>
          </cell>
          <cell r="J161">
            <v>11.9</v>
          </cell>
          <cell r="K161">
            <v>20000</v>
          </cell>
          <cell r="L161">
            <v>238000</v>
          </cell>
          <cell r="N161">
            <v>23.8</v>
          </cell>
        </row>
        <row r="162">
          <cell r="B162">
            <v>5003</v>
          </cell>
          <cell r="G162" t="str">
            <v>Mandor</v>
          </cell>
          <cell r="H162" t="str">
            <v>(Manusia)</v>
          </cell>
          <cell r="I162">
            <v>3.3613445378151257</v>
          </cell>
          <cell r="J162">
            <v>0.29750000000000004</v>
          </cell>
          <cell r="K162">
            <v>35000</v>
          </cell>
          <cell r="L162">
            <v>10412.500000000002</v>
          </cell>
          <cell r="N162">
            <v>1.0412500000000002</v>
          </cell>
        </row>
        <row r="164">
          <cell r="C164" t="str">
            <v>Jumlah (12)</v>
          </cell>
          <cell r="L164">
            <v>1233330.1566416039</v>
          </cell>
          <cell r="N164">
            <v>123.33301566416038</v>
          </cell>
        </row>
        <row r="165">
          <cell r="B165">
            <v>8</v>
          </cell>
        </row>
        <row r="166">
          <cell r="A166">
            <v>55000</v>
          </cell>
          <cell r="B166">
            <v>1001</v>
          </cell>
          <cell r="C166">
            <v>13</v>
          </cell>
          <cell r="D166" t="str">
            <v>Kebun Jeruk</v>
          </cell>
          <cell r="E166" t="str">
            <v>a.</v>
          </cell>
          <cell r="F166" t="str">
            <v>Penebasan</v>
          </cell>
          <cell r="G166" t="str">
            <v>Parang/ Pekerja</v>
          </cell>
          <cell r="H166" t="str">
            <v>(Manusia)</v>
          </cell>
          <cell r="I166">
            <v>0.04</v>
          </cell>
          <cell r="J166">
            <v>25</v>
          </cell>
          <cell r="K166">
            <v>20000</v>
          </cell>
          <cell r="L166">
            <v>500000</v>
          </cell>
          <cell r="M166">
            <v>504375</v>
          </cell>
          <cell r="N166">
            <v>50</v>
          </cell>
        </row>
        <row r="167">
          <cell r="B167">
            <v>1002</v>
          </cell>
          <cell r="D167" t="str">
            <v>(KJ)</v>
          </cell>
          <cell r="G167" t="str">
            <v>Parang/ Mandor</v>
          </cell>
          <cell r="H167" t="str">
            <v>(Manusia)</v>
          </cell>
          <cell r="I167">
            <v>7.9999999999999982</v>
          </cell>
          <cell r="J167">
            <v>0.12500000000000003</v>
          </cell>
          <cell r="K167">
            <v>35000</v>
          </cell>
          <cell r="L167">
            <v>4375.0000000000009</v>
          </cell>
          <cell r="N167">
            <v>0.43750000000000011</v>
          </cell>
        </row>
        <row r="168">
          <cell r="A168">
            <v>56000</v>
          </cell>
          <cell r="B168">
            <v>2001</v>
          </cell>
          <cell r="E168" t="str">
            <v>b.</v>
          </cell>
          <cell r="F168" t="str">
            <v>Pengumpulan</v>
          </cell>
          <cell r="G168" t="str">
            <v>Pekerja</v>
          </cell>
          <cell r="H168" t="str">
            <v>(Manusia)</v>
          </cell>
          <cell r="I168">
            <v>0.08</v>
          </cell>
          <cell r="J168">
            <v>12.5</v>
          </cell>
          <cell r="K168">
            <v>20000</v>
          </cell>
          <cell r="L168">
            <v>250000</v>
          </cell>
          <cell r="M168">
            <v>254375</v>
          </cell>
          <cell r="N168">
            <v>25</v>
          </cell>
        </row>
        <row r="169">
          <cell r="B169">
            <v>2002</v>
          </cell>
          <cell r="G169" t="str">
            <v>Mandor</v>
          </cell>
          <cell r="H169" t="str">
            <v>(Manusia)</v>
          </cell>
          <cell r="I169">
            <v>7.9999999999999982</v>
          </cell>
          <cell r="J169">
            <v>0.12500000000000003</v>
          </cell>
          <cell r="K169">
            <v>35000</v>
          </cell>
          <cell r="L169">
            <v>4375.0000000000009</v>
          </cell>
          <cell r="N169">
            <v>0.43750000000000011</v>
          </cell>
        </row>
        <row r="170">
          <cell r="A170">
            <v>57000</v>
          </cell>
          <cell r="B170">
            <v>3001</v>
          </cell>
          <cell r="E170" t="str">
            <v>c.</v>
          </cell>
          <cell r="F170" t="str">
            <v>Pembakaran</v>
          </cell>
          <cell r="G170" t="str">
            <v>Minyak Tanah</v>
          </cell>
          <cell r="I170">
            <v>10</v>
          </cell>
          <cell r="J170">
            <v>10</v>
          </cell>
          <cell r="K170">
            <v>1000</v>
          </cell>
          <cell r="L170">
            <v>10000</v>
          </cell>
          <cell r="M170">
            <v>83062.5</v>
          </cell>
          <cell r="N170">
            <v>1</v>
          </cell>
        </row>
        <row r="171">
          <cell r="B171">
            <v>3002</v>
          </cell>
          <cell r="G171" t="str">
            <v>Pekerja</v>
          </cell>
          <cell r="H171" t="str">
            <v>(Manusia)</v>
          </cell>
          <cell r="I171">
            <v>0.2857142857142857</v>
          </cell>
          <cell r="J171">
            <v>3.5</v>
          </cell>
          <cell r="K171">
            <v>20000</v>
          </cell>
          <cell r="L171">
            <v>70000</v>
          </cell>
          <cell r="N171">
            <v>7</v>
          </cell>
        </row>
        <row r="172">
          <cell r="B172">
            <v>3003</v>
          </cell>
          <cell r="G172" t="str">
            <v>Mandor</v>
          </cell>
          <cell r="H172" t="str">
            <v>(Manusia)</v>
          </cell>
          <cell r="I172">
            <v>11.428571428571427</v>
          </cell>
          <cell r="J172">
            <v>8.7500000000000008E-2</v>
          </cell>
          <cell r="K172">
            <v>35000</v>
          </cell>
          <cell r="L172">
            <v>3062.5000000000005</v>
          </cell>
          <cell r="N172">
            <v>0.30625000000000002</v>
          </cell>
        </row>
        <row r="173">
          <cell r="A173">
            <v>58000</v>
          </cell>
          <cell r="B173">
            <v>4001</v>
          </cell>
          <cell r="E173" t="str">
            <v>d.</v>
          </cell>
          <cell r="F173" t="str">
            <v>Pembersihan</v>
          </cell>
          <cell r="G173" t="str">
            <v>Gerobak dorong</v>
          </cell>
          <cell r="I173">
            <v>1</v>
          </cell>
          <cell r="J173">
            <v>1</v>
          </cell>
          <cell r="K173">
            <v>16110</v>
          </cell>
          <cell r="L173">
            <v>16110</v>
          </cell>
          <cell r="M173">
            <v>162235</v>
          </cell>
          <cell r="N173">
            <v>1.611</v>
          </cell>
        </row>
        <row r="174">
          <cell r="B174">
            <v>4002</v>
          </cell>
          <cell r="G174" t="str">
            <v>Pekerja</v>
          </cell>
          <cell r="H174" t="str">
            <v>(Manusia)</v>
          </cell>
          <cell r="I174">
            <v>0.14285714285714285</v>
          </cell>
          <cell r="J174">
            <v>7</v>
          </cell>
          <cell r="K174">
            <v>20000</v>
          </cell>
          <cell r="L174">
            <v>140000</v>
          </cell>
          <cell r="N174">
            <v>14</v>
          </cell>
        </row>
        <row r="175">
          <cell r="B175">
            <v>4003</v>
          </cell>
          <cell r="G175" t="str">
            <v>Mandor</v>
          </cell>
          <cell r="H175" t="str">
            <v>(Manusia)</v>
          </cell>
          <cell r="I175">
            <v>5.7142857142857135</v>
          </cell>
          <cell r="J175">
            <v>0.17500000000000002</v>
          </cell>
          <cell r="K175">
            <v>35000</v>
          </cell>
          <cell r="L175">
            <v>6125.0000000000009</v>
          </cell>
          <cell r="N175">
            <v>0.61250000000000004</v>
          </cell>
        </row>
        <row r="177">
          <cell r="C177" t="str">
            <v>Jumlah (13)</v>
          </cell>
          <cell r="L177">
            <v>1004047.5</v>
          </cell>
          <cell r="N177">
            <v>100.40475000000001</v>
          </cell>
        </row>
        <row r="178">
          <cell r="B178">
            <v>9</v>
          </cell>
        </row>
        <row r="179">
          <cell r="A179">
            <v>59000</v>
          </cell>
          <cell r="B179">
            <v>1001</v>
          </cell>
          <cell r="C179">
            <v>14</v>
          </cell>
          <cell r="D179" t="str">
            <v>Kebun Sawit Muda</v>
          </cell>
          <cell r="E179" t="str">
            <v>a.</v>
          </cell>
          <cell r="F179" t="str">
            <v>Penumbangan, penebangan dan pencabutan tunggul akar</v>
          </cell>
          <cell r="G179" t="str">
            <v>Bulldozer D65</v>
          </cell>
          <cell r="H179" t="str">
            <v>E / 12</v>
          </cell>
          <cell r="I179">
            <v>0.90756302521008425</v>
          </cell>
          <cell r="J179">
            <v>1.1018518518518516</v>
          </cell>
          <cell r="K179">
            <v>335455</v>
          </cell>
          <cell r="L179">
            <v>369621.71296296292</v>
          </cell>
          <cell r="M179">
            <v>369621.71296296292</v>
          </cell>
          <cell r="N179">
            <v>36.96217129629629</v>
          </cell>
        </row>
        <row r="180">
          <cell r="D180" t="str">
            <v>(SM)</v>
          </cell>
          <cell r="K180">
            <v>0</v>
          </cell>
          <cell r="L180">
            <v>0</v>
          </cell>
          <cell r="N180">
            <v>0</v>
          </cell>
        </row>
        <row r="181">
          <cell r="K181">
            <v>0</v>
          </cell>
          <cell r="L181">
            <v>0</v>
          </cell>
          <cell r="N181">
            <v>0</v>
          </cell>
        </row>
        <row r="182">
          <cell r="A182">
            <v>60000</v>
          </cell>
          <cell r="B182">
            <v>2001</v>
          </cell>
          <cell r="E182" t="str">
            <v>b.</v>
          </cell>
          <cell r="F182" t="str">
            <v>Pemotongan</v>
          </cell>
          <cell r="G182" t="str">
            <v>Gergaji mesin</v>
          </cell>
          <cell r="H182" t="str">
            <v>(Chain saw)</v>
          </cell>
          <cell r="I182">
            <v>0.11249999999999999</v>
          </cell>
          <cell r="J182">
            <v>8.8888888888888893</v>
          </cell>
          <cell r="K182">
            <v>8535</v>
          </cell>
          <cell r="L182">
            <v>75866.666666666672</v>
          </cell>
          <cell r="M182">
            <v>75866.666666666672</v>
          </cell>
          <cell r="N182">
            <v>7.5866666666666669</v>
          </cell>
        </row>
        <row r="183">
          <cell r="A183">
            <v>61000</v>
          </cell>
          <cell r="B183">
            <v>3001</v>
          </cell>
          <cell r="E183" t="str">
            <v>c.</v>
          </cell>
          <cell r="F183" t="str">
            <v>Pengumpulan</v>
          </cell>
          <cell r="G183" t="str">
            <v>Bulldozer D65</v>
          </cell>
          <cell r="H183" t="str">
            <v>(Manusia)</v>
          </cell>
          <cell r="I183">
            <v>0.57931034482758614</v>
          </cell>
          <cell r="J183">
            <v>1.7261904761904765</v>
          </cell>
          <cell r="K183">
            <v>335455</v>
          </cell>
          <cell r="L183">
            <v>579059.22619047633</v>
          </cell>
          <cell r="M183">
            <v>579059.22619047633</v>
          </cell>
          <cell r="N183">
            <v>57.905922619047629</v>
          </cell>
        </row>
        <row r="184">
          <cell r="A184">
            <v>62000</v>
          </cell>
          <cell r="B184">
            <v>4001</v>
          </cell>
          <cell r="E184" t="str">
            <v>d.</v>
          </cell>
          <cell r="F184" t="str">
            <v>Pembakaran</v>
          </cell>
          <cell r="G184" t="str">
            <v>Minyak Tanah</v>
          </cell>
          <cell r="I184">
            <v>20</v>
          </cell>
          <cell r="J184">
            <v>20</v>
          </cell>
          <cell r="K184">
            <v>1000</v>
          </cell>
          <cell r="L184">
            <v>20000</v>
          </cell>
          <cell r="M184">
            <v>166125</v>
          </cell>
          <cell r="N184">
            <v>2</v>
          </cell>
        </row>
        <row r="185">
          <cell r="B185">
            <v>4002</v>
          </cell>
          <cell r="G185" t="str">
            <v>Pekerja</v>
          </cell>
          <cell r="H185" t="str">
            <v>(Manusia)</v>
          </cell>
          <cell r="I185">
            <v>0.14285714285714285</v>
          </cell>
          <cell r="J185">
            <v>7</v>
          </cell>
          <cell r="K185">
            <v>20000</v>
          </cell>
          <cell r="L185">
            <v>140000</v>
          </cell>
          <cell r="N185">
            <v>14</v>
          </cell>
        </row>
        <row r="186">
          <cell r="B186">
            <v>4003</v>
          </cell>
          <cell r="G186" t="str">
            <v>Mandor</v>
          </cell>
          <cell r="H186" t="str">
            <v>(Manusia)</v>
          </cell>
          <cell r="I186">
            <v>5.7142857142857135</v>
          </cell>
          <cell r="J186">
            <v>0.17500000000000002</v>
          </cell>
          <cell r="K186">
            <v>35000</v>
          </cell>
          <cell r="L186">
            <v>6125.0000000000009</v>
          </cell>
          <cell r="N186">
            <v>0.61250000000000004</v>
          </cell>
        </row>
        <row r="187">
          <cell r="A187">
            <v>63000</v>
          </cell>
          <cell r="B187">
            <v>5001</v>
          </cell>
          <cell r="E187" t="str">
            <v>e.</v>
          </cell>
          <cell r="F187" t="str">
            <v>Pembersihan</v>
          </cell>
          <cell r="G187" t="str">
            <v>Gerobak dorong</v>
          </cell>
          <cell r="I187">
            <v>1</v>
          </cell>
          <cell r="J187">
            <v>1</v>
          </cell>
          <cell r="K187">
            <v>16110</v>
          </cell>
          <cell r="L187">
            <v>16110</v>
          </cell>
          <cell r="M187">
            <v>264522.5</v>
          </cell>
          <cell r="N187">
            <v>1.611</v>
          </cell>
        </row>
        <row r="188">
          <cell r="B188">
            <v>5002</v>
          </cell>
          <cell r="G188" t="str">
            <v>Pekerja</v>
          </cell>
          <cell r="H188" t="str">
            <v>(Manusia)</v>
          </cell>
          <cell r="I188">
            <v>8.4033613445378144E-2</v>
          </cell>
          <cell r="J188">
            <v>11.9</v>
          </cell>
          <cell r="K188">
            <v>20000</v>
          </cell>
          <cell r="L188">
            <v>238000</v>
          </cell>
          <cell r="N188">
            <v>23.8</v>
          </cell>
        </row>
        <row r="189">
          <cell r="B189">
            <v>5003</v>
          </cell>
          <cell r="G189" t="str">
            <v>Mandor</v>
          </cell>
          <cell r="H189" t="str">
            <v>(Manusia)</v>
          </cell>
          <cell r="I189">
            <v>3.3613445378151257</v>
          </cell>
          <cell r="J189">
            <v>0.29750000000000004</v>
          </cell>
          <cell r="K189">
            <v>35000</v>
          </cell>
          <cell r="L189">
            <v>10412.500000000002</v>
          </cell>
          <cell r="N189">
            <v>1.0412500000000002</v>
          </cell>
        </row>
        <row r="191">
          <cell r="C191" t="str">
            <v>Jumlah (14)</v>
          </cell>
          <cell r="L191">
            <v>1455195.1058201059</v>
          </cell>
          <cell r="N191">
            <v>145.51951058201058</v>
          </cell>
        </row>
        <row r="192">
          <cell r="B192">
            <v>8</v>
          </cell>
        </row>
        <row r="193">
          <cell r="A193">
            <v>64000</v>
          </cell>
          <cell r="B193">
            <v>1001</v>
          </cell>
          <cell r="C193">
            <v>15</v>
          </cell>
          <cell r="D193" t="str">
            <v>Kebun Sawit Produktif</v>
          </cell>
          <cell r="E193" t="str">
            <v>a.</v>
          </cell>
          <cell r="F193" t="str">
            <v>Penumbangan, penebangan dan pencabutan tunggul akar</v>
          </cell>
          <cell r="G193" t="str">
            <v>Bulldozer D65</v>
          </cell>
          <cell r="H193" t="str">
            <v>E / 12</v>
          </cell>
          <cell r="I193">
            <v>0.71999999999999986</v>
          </cell>
          <cell r="J193">
            <v>1.3888888888888891</v>
          </cell>
          <cell r="K193">
            <v>335455</v>
          </cell>
          <cell r="L193">
            <v>465909.72222222231</v>
          </cell>
          <cell r="M193">
            <v>465909.72222222231</v>
          </cell>
          <cell r="N193">
            <v>46.590972222222227</v>
          </cell>
        </row>
        <row r="194">
          <cell r="D194" t="str">
            <v>(SP)</v>
          </cell>
          <cell r="K194">
            <v>0</v>
          </cell>
          <cell r="L194">
            <v>0</v>
          </cell>
          <cell r="N194">
            <v>0</v>
          </cell>
        </row>
        <row r="195">
          <cell r="K195">
            <v>0</v>
          </cell>
          <cell r="L195">
            <v>0</v>
          </cell>
          <cell r="N195">
            <v>0</v>
          </cell>
        </row>
        <row r="196">
          <cell r="A196">
            <v>65000</v>
          </cell>
          <cell r="B196">
            <v>2001</v>
          </cell>
          <cell r="E196" t="str">
            <v>b.</v>
          </cell>
          <cell r="F196" t="str">
            <v>Pemotongan</v>
          </cell>
          <cell r="G196" t="str">
            <v>Gergaji mesin</v>
          </cell>
          <cell r="H196" t="str">
            <v>(Chain saw)</v>
          </cell>
          <cell r="I196">
            <v>0.1215</v>
          </cell>
          <cell r="J196">
            <v>8.2304526748971192</v>
          </cell>
          <cell r="K196">
            <v>8535</v>
          </cell>
          <cell r="L196">
            <v>70246.91358024691</v>
          </cell>
          <cell r="M196">
            <v>70246.91358024691</v>
          </cell>
          <cell r="N196">
            <v>7.0246913580246906</v>
          </cell>
        </row>
        <row r="197">
          <cell r="A197">
            <v>66000</v>
          </cell>
          <cell r="B197">
            <v>3001</v>
          </cell>
          <cell r="E197" t="str">
            <v>c.</v>
          </cell>
          <cell r="F197" t="str">
            <v>Pengumpulan</v>
          </cell>
          <cell r="G197" t="str">
            <v>Bulldozer D65</v>
          </cell>
          <cell r="H197" t="str">
            <v>(Manusia)</v>
          </cell>
          <cell r="I197">
            <v>0.64615384615384608</v>
          </cell>
          <cell r="J197">
            <v>1.5476190476190477</v>
          </cell>
          <cell r="K197">
            <v>335455</v>
          </cell>
          <cell r="L197">
            <v>519156.54761904763</v>
          </cell>
          <cell r="M197">
            <v>519156.54761904763</v>
          </cell>
          <cell r="N197">
            <v>51.915654761904761</v>
          </cell>
        </row>
        <row r="198">
          <cell r="A198">
            <v>67000</v>
          </cell>
          <cell r="B198">
            <v>4001</v>
          </cell>
          <cell r="E198" t="str">
            <v>d.</v>
          </cell>
          <cell r="F198" t="str">
            <v>Pembakaran</v>
          </cell>
          <cell r="G198" t="str">
            <v>Minyak Tanah</v>
          </cell>
          <cell r="I198">
            <v>20</v>
          </cell>
          <cell r="J198">
            <v>20</v>
          </cell>
          <cell r="K198">
            <v>1000</v>
          </cell>
          <cell r="L198">
            <v>20000</v>
          </cell>
          <cell r="M198">
            <v>166125</v>
          </cell>
          <cell r="N198">
            <v>2</v>
          </cell>
        </row>
        <row r="199">
          <cell r="B199">
            <v>4002</v>
          </cell>
          <cell r="G199" t="str">
            <v>Pekerja</v>
          </cell>
          <cell r="H199" t="str">
            <v>(Manusia)</v>
          </cell>
          <cell r="I199">
            <v>0.14285714285714285</v>
          </cell>
          <cell r="J199">
            <v>7</v>
          </cell>
          <cell r="K199">
            <v>20000</v>
          </cell>
          <cell r="L199">
            <v>140000</v>
          </cell>
          <cell r="N199">
            <v>14</v>
          </cell>
        </row>
        <row r="200">
          <cell r="B200">
            <v>4003</v>
          </cell>
          <cell r="G200" t="str">
            <v>Mandor</v>
          </cell>
          <cell r="H200" t="str">
            <v>(Manusia)</v>
          </cell>
          <cell r="I200">
            <v>5.7142857142857135</v>
          </cell>
          <cell r="J200">
            <v>0.17500000000000002</v>
          </cell>
          <cell r="K200">
            <v>35000</v>
          </cell>
          <cell r="L200">
            <v>6125.0000000000009</v>
          </cell>
          <cell r="N200">
            <v>0.61250000000000004</v>
          </cell>
        </row>
        <row r="201">
          <cell r="A201">
            <v>68000</v>
          </cell>
          <cell r="B201">
            <v>5001</v>
          </cell>
          <cell r="E201" t="str">
            <v>e.</v>
          </cell>
          <cell r="F201" t="str">
            <v>Pembersihan</v>
          </cell>
          <cell r="G201" t="str">
            <v>Gerobak dorong</v>
          </cell>
          <cell r="I201">
            <v>1</v>
          </cell>
          <cell r="J201">
            <v>1</v>
          </cell>
          <cell r="K201">
            <v>16110</v>
          </cell>
          <cell r="L201">
            <v>16110</v>
          </cell>
          <cell r="M201">
            <v>264522.5</v>
          </cell>
          <cell r="N201">
            <v>1.611</v>
          </cell>
        </row>
        <row r="202">
          <cell r="B202">
            <v>5002</v>
          </cell>
          <cell r="G202" t="str">
            <v>Pekerja</v>
          </cell>
          <cell r="H202" t="str">
            <v>(Manusia)</v>
          </cell>
          <cell r="I202">
            <v>8.4033613445378144E-2</v>
          </cell>
          <cell r="J202">
            <v>11.9</v>
          </cell>
          <cell r="K202">
            <v>20000</v>
          </cell>
          <cell r="L202">
            <v>238000</v>
          </cell>
          <cell r="N202">
            <v>23.8</v>
          </cell>
        </row>
        <row r="203">
          <cell r="B203">
            <v>5003</v>
          </cell>
          <cell r="G203" t="str">
            <v>Mandor</v>
          </cell>
          <cell r="H203" t="str">
            <v>(Manusia)</v>
          </cell>
          <cell r="I203">
            <v>3.3613445378151257</v>
          </cell>
          <cell r="J203">
            <v>0.29750000000000004</v>
          </cell>
          <cell r="K203">
            <v>35000</v>
          </cell>
          <cell r="L203">
            <v>10412.500000000002</v>
          </cell>
          <cell r="N203">
            <v>1.0412500000000002</v>
          </cell>
        </row>
        <row r="205">
          <cell r="C205" t="str">
            <v>Jumlah (15)</v>
          </cell>
          <cell r="L205">
            <v>1485960.6834215168</v>
          </cell>
          <cell r="N205">
            <v>148.59606834215168</v>
          </cell>
        </row>
        <row r="207">
          <cell r="A207">
            <v>69000</v>
          </cell>
          <cell r="B207">
            <v>1001</v>
          </cell>
          <cell r="C207">
            <v>16</v>
          </cell>
          <cell r="D207" t="str">
            <v>Hutan Karet</v>
          </cell>
          <cell r="E207" t="str">
            <v>a.</v>
          </cell>
          <cell r="F207" t="str">
            <v>Penebasan</v>
          </cell>
          <cell r="G207" t="str">
            <v>Bulldozer D65</v>
          </cell>
          <cell r="H207" t="str">
            <v>E / 12</v>
          </cell>
          <cell r="I207">
            <v>0.75</v>
          </cell>
          <cell r="J207">
            <v>1.3333333333333333</v>
          </cell>
          <cell r="K207">
            <v>335455</v>
          </cell>
          <cell r="L207">
            <v>447273.33333333331</v>
          </cell>
          <cell r="M207">
            <v>447273.33333333331</v>
          </cell>
          <cell r="N207">
            <v>44.727333333333334</v>
          </cell>
        </row>
        <row r="208">
          <cell r="A208">
            <v>70000</v>
          </cell>
          <cell r="B208">
            <v>2001</v>
          </cell>
          <cell r="D208" t="str">
            <v>(HK)</v>
          </cell>
          <cell r="E208" t="str">
            <v>b.</v>
          </cell>
          <cell r="F208" t="str">
            <v>Penumbangan, penebangan dan pencabutan tunggul akar</v>
          </cell>
          <cell r="G208" t="str">
            <v>Bulldozer D65</v>
          </cell>
          <cell r="H208" t="str">
            <v>E / 12</v>
          </cell>
          <cell r="I208">
            <v>0.6</v>
          </cell>
          <cell r="J208">
            <v>1.6666666666666667</v>
          </cell>
          <cell r="K208">
            <v>335455</v>
          </cell>
          <cell r="L208">
            <v>559091.66666666674</v>
          </cell>
          <cell r="M208">
            <v>559091.66666666674</v>
          </cell>
          <cell r="N208">
            <v>55.909166666666671</v>
          </cell>
        </row>
        <row r="209">
          <cell r="L209">
            <v>0</v>
          </cell>
          <cell r="N209">
            <v>0</v>
          </cell>
        </row>
        <row r="210">
          <cell r="L210">
            <v>0</v>
          </cell>
          <cell r="N210">
            <v>0</v>
          </cell>
        </row>
        <row r="211">
          <cell r="A211">
            <v>71000</v>
          </cell>
          <cell r="B211">
            <v>3001</v>
          </cell>
          <cell r="E211" t="str">
            <v>c.</v>
          </cell>
          <cell r="F211" t="str">
            <v>Pemotongan</v>
          </cell>
          <cell r="G211" t="str">
            <v>Gergaji mesin</v>
          </cell>
          <cell r="H211" t="str">
            <v>(Chain saw)</v>
          </cell>
          <cell r="I211">
            <v>4.5499999999999992E-2</v>
          </cell>
          <cell r="J211">
            <v>21.978021978021982</v>
          </cell>
          <cell r="K211">
            <v>8535</v>
          </cell>
          <cell r="L211">
            <v>187582.41758241761</v>
          </cell>
          <cell r="M211">
            <v>187582.41758241761</v>
          </cell>
          <cell r="N211">
            <v>18.758241758241759</v>
          </cell>
        </row>
        <row r="212">
          <cell r="A212">
            <v>72000</v>
          </cell>
          <cell r="B212">
            <v>4001</v>
          </cell>
          <cell r="E212" t="str">
            <v>d.</v>
          </cell>
          <cell r="F212" t="str">
            <v>Pengumpulan</v>
          </cell>
          <cell r="G212" t="str">
            <v>Bulldozer D65</v>
          </cell>
          <cell r="H212" t="str">
            <v>(Manusia)</v>
          </cell>
          <cell r="I212">
            <v>0.84</v>
          </cell>
          <cell r="J212">
            <v>1.1904761904761905</v>
          </cell>
          <cell r="K212">
            <v>335455</v>
          </cell>
          <cell r="L212">
            <v>399351.19047619047</v>
          </cell>
          <cell r="M212">
            <v>399351.19047619047</v>
          </cell>
          <cell r="N212">
            <v>39.935119047619047</v>
          </cell>
        </row>
        <row r="213">
          <cell r="A213">
            <v>73000</v>
          </cell>
          <cell r="B213">
            <v>5001</v>
          </cell>
          <cell r="E213" t="str">
            <v>e.</v>
          </cell>
          <cell r="F213" t="str">
            <v>Pembakaran</v>
          </cell>
          <cell r="G213" t="str">
            <v>Minyak Tanah</v>
          </cell>
          <cell r="I213">
            <v>25</v>
          </cell>
          <cell r="J213">
            <v>25</v>
          </cell>
          <cell r="K213">
            <v>1000</v>
          </cell>
          <cell r="L213">
            <v>25000</v>
          </cell>
          <cell r="M213">
            <v>244187.5</v>
          </cell>
          <cell r="N213">
            <v>2.5</v>
          </cell>
        </row>
        <row r="214">
          <cell r="B214">
            <v>5002</v>
          </cell>
          <cell r="G214" t="str">
            <v>Pekerja</v>
          </cell>
          <cell r="H214" t="str">
            <v>(Manusia)</v>
          </cell>
          <cell r="I214">
            <v>9.5238095238095233E-2</v>
          </cell>
          <cell r="J214">
            <v>10.5</v>
          </cell>
          <cell r="K214">
            <v>20000</v>
          </cell>
          <cell r="L214">
            <v>210000</v>
          </cell>
          <cell r="N214">
            <v>21</v>
          </cell>
        </row>
        <row r="215">
          <cell r="B215">
            <v>5003</v>
          </cell>
          <cell r="G215" t="str">
            <v>Mandor</v>
          </cell>
          <cell r="H215" t="str">
            <v>(Manusia)</v>
          </cell>
          <cell r="I215">
            <v>3.8095238095238093</v>
          </cell>
          <cell r="J215">
            <v>0.26250000000000001</v>
          </cell>
          <cell r="K215">
            <v>35000</v>
          </cell>
          <cell r="L215">
            <v>9187.5</v>
          </cell>
          <cell r="N215">
            <v>0.91874999999999996</v>
          </cell>
        </row>
        <row r="216">
          <cell r="A216">
            <v>74000</v>
          </cell>
          <cell r="B216">
            <v>6001</v>
          </cell>
          <cell r="E216" t="str">
            <v>f.</v>
          </cell>
          <cell r="F216" t="str">
            <v>Pembersihan</v>
          </cell>
          <cell r="G216" t="str">
            <v>Gerobak dorong</v>
          </cell>
          <cell r="I216">
            <v>1</v>
          </cell>
          <cell r="J216">
            <v>1</v>
          </cell>
          <cell r="K216">
            <v>16110</v>
          </cell>
          <cell r="L216">
            <v>16110</v>
          </cell>
          <cell r="M216">
            <v>308360</v>
          </cell>
          <cell r="N216">
            <v>1.611</v>
          </cell>
        </row>
        <row r="217">
          <cell r="B217">
            <v>6002</v>
          </cell>
          <cell r="G217" t="str">
            <v>Pekerja</v>
          </cell>
          <cell r="H217" t="str">
            <v>(Manusia)</v>
          </cell>
          <cell r="I217">
            <v>7.1428571428571425E-2</v>
          </cell>
          <cell r="J217">
            <v>14</v>
          </cell>
          <cell r="K217">
            <v>20000</v>
          </cell>
          <cell r="L217">
            <v>280000</v>
          </cell>
          <cell r="N217">
            <v>28</v>
          </cell>
        </row>
        <row r="218">
          <cell r="B218">
            <v>6003</v>
          </cell>
          <cell r="G218" t="str">
            <v>Mandor</v>
          </cell>
          <cell r="H218" t="str">
            <v>(Manusia)</v>
          </cell>
          <cell r="I218">
            <v>2.8571428571428568</v>
          </cell>
          <cell r="J218">
            <v>0.35000000000000003</v>
          </cell>
          <cell r="K218">
            <v>35000</v>
          </cell>
          <cell r="L218">
            <v>12250.000000000002</v>
          </cell>
          <cell r="N218">
            <v>1.2250000000000001</v>
          </cell>
        </row>
        <row r="220">
          <cell r="C220" t="str">
            <v>Jumlah (16)</v>
          </cell>
          <cell r="L220">
            <v>2145846.1080586081</v>
          </cell>
          <cell r="N220">
            <v>214.58461080586082</v>
          </cell>
        </row>
        <row r="222">
          <cell r="A222">
            <v>75000</v>
          </cell>
          <cell r="B222">
            <v>1001</v>
          </cell>
          <cell r="C222">
            <v>17</v>
          </cell>
          <cell r="D222" t="str">
            <v>Hutan Ringan Berawa</v>
          </cell>
          <cell r="E222" t="str">
            <v>a.</v>
          </cell>
          <cell r="F222" t="str">
            <v>Penebasan</v>
          </cell>
          <cell r="G222" t="str">
            <v>Bulldozer D65</v>
          </cell>
          <cell r="H222" t="str">
            <v>E / 12</v>
          </cell>
          <cell r="I222">
            <v>0.88235294117647056</v>
          </cell>
          <cell r="J222">
            <v>1.1333333333333333</v>
          </cell>
          <cell r="K222">
            <v>335455</v>
          </cell>
          <cell r="L222">
            <v>380182.33333333331</v>
          </cell>
          <cell r="M222">
            <v>380182.33333333331</v>
          </cell>
          <cell r="N222">
            <v>38.018233333333335</v>
          </cell>
        </row>
        <row r="223">
          <cell r="A223">
            <v>76000</v>
          </cell>
          <cell r="B223">
            <v>2001</v>
          </cell>
          <cell r="D223" t="str">
            <v>(HRB)</v>
          </cell>
          <cell r="E223" t="str">
            <v>b.</v>
          </cell>
          <cell r="F223" t="str">
            <v>Penumbangan, penebangan dan pencabutan tunggul akar</v>
          </cell>
          <cell r="G223" t="str">
            <v>Bulldozer D65</v>
          </cell>
          <cell r="H223" t="str">
            <v>E / 12</v>
          </cell>
          <cell r="I223">
            <v>0.70588235294117641</v>
          </cell>
          <cell r="J223">
            <v>1.4166666666666667</v>
          </cell>
          <cell r="K223">
            <v>335455</v>
          </cell>
          <cell r="L223">
            <v>475227.91666666669</v>
          </cell>
          <cell r="M223">
            <v>475227.91666666669</v>
          </cell>
          <cell r="N223">
            <v>47.52279166666667</v>
          </cell>
        </row>
        <row r="224">
          <cell r="L224">
            <v>0</v>
          </cell>
          <cell r="N224">
            <v>0</v>
          </cell>
        </row>
        <row r="225">
          <cell r="L225">
            <v>0</v>
          </cell>
          <cell r="N225">
            <v>0</v>
          </cell>
        </row>
        <row r="226">
          <cell r="A226">
            <v>77000</v>
          </cell>
          <cell r="B226">
            <v>3001</v>
          </cell>
          <cell r="E226" t="str">
            <v>c.</v>
          </cell>
          <cell r="F226" t="str">
            <v>Pemotongan</v>
          </cell>
          <cell r="G226" t="str">
            <v>Gergaji mesin</v>
          </cell>
          <cell r="H226" t="str">
            <v>(Chain saw)</v>
          </cell>
          <cell r="I226">
            <v>4.2250000000000003E-2</v>
          </cell>
          <cell r="J226">
            <v>23.668639053254438</v>
          </cell>
          <cell r="K226">
            <v>8535</v>
          </cell>
          <cell r="L226">
            <v>202011.83431952662</v>
          </cell>
          <cell r="M226">
            <v>202011.83431952662</v>
          </cell>
          <cell r="N226">
            <v>20.201183431952661</v>
          </cell>
        </row>
        <row r="227">
          <cell r="A227">
            <v>78000</v>
          </cell>
          <cell r="B227">
            <v>4001</v>
          </cell>
          <cell r="E227" t="str">
            <v>d.</v>
          </cell>
          <cell r="F227" t="str">
            <v>Pengumpulan</v>
          </cell>
          <cell r="G227" t="str">
            <v>Bulldozer D65</v>
          </cell>
          <cell r="H227" t="str">
            <v>(Manusia)</v>
          </cell>
          <cell r="I227">
            <v>0.5379310344827587</v>
          </cell>
          <cell r="J227">
            <v>1.8589743589743588</v>
          </cell>
          <cell r="K227">
            <v>335455</v>
          </cell>
          <cell r="L227">
            <v>623602.24358974351</v>
          </cell>
          <cell r="M227">
            <v>623602.24358974351</v>
          </cell>
          <cell r="N227">
            <v>62.360224358974349</v>
          </cell>
        </row>
        <row r="228">
          <cell r="A228">
            <v>79000</v>
          </cell>
          <cell r="B228">
            <v>5001</v>
          </cell>
          <cell r="E228" t="str">
            <v>e.</v>
          </cell>
          <cell r="F228" t="str">
            <v>Pembakaran</v>
          </cell>
          <cell r="G228" t="str">
            <v>Minyak Tanah</v>
          </cell>
          <cell r="I228">
            <v>25</v>
          </cell>
          <cell r="J228">
            <v>25</v>
          </cell>
          <cell r="K228">
            <v>1000</v>
          </cell>
          <cell r="L228">
            <v>25000</v>
          </cell>
          <cell r="M228">
            <v>244187.5</v>
          </cell>
          <cell r="N228">
            <v>2.5</v>
          </cell>
        </row>
        <row r="229">
          <cell r="B229">
            <v>5002</v>
          </cell>
          <cell r="G229" t="str">
            <v>Pekerja</v>
          </cell>
          <cell r="H229" t="str">
            <v>(Manusia)</v>
          </cell>
          <cell r="I229">
            <v>9.5238095238095233E-2</v>
          </cell>
          <cell r="J229">
            <v>10.5</v>
          </cell>
          <cell r="K229">
            <v>20000</v>
          </cell>
          <cell r="L229">
            <v>210000</v>
          </cell>
          <cell r="N229">
            <v>21</v>
          </cell>
        </row>
        <row r="230">
          <cell r="B230">
            <v>5003</v>
          </cell>
          <cell r="G230" t="str">
            <v>Mandor</v>
          </cell>
          <cell r="H230" t="str">
            <v>(Manusia)</v>
          </cell>
          <cell r="I230">
            <v>3.8095238095238093</v>
          </cell>
          <cell r="J230">
            <v>0.26250000000000001</v>
          </cell>
          <cell r="K230">
            <v>35000</v>
          </cell>
          <cell r="L230">
            <v>9187.5</v>
          </cell>
          <cell r="N230">
            <v>0.91874999999999996</v>
          </cell>
        </row>
        <row r="231">
          <cell r="A231">
            <v>80000</v>
          </cell>
          <cell r="B231">
            <v>6001</v>
          </cell>
          <cell r="E231" t="str">
            <v>f.</v>
          </cell>
          <cell r="F231" t="str">
            <v>Pembersihan</v>
          </cell>
          <cell r="G231" t="str">
            <v>Gerobak dorong</v>
          </cell>
          <cell r="I231">
            <v>1</v>
          </cell>
          <cell r="J231">
            <v>1</v>
          </cell>
          <cell r="K231">
            <v>16110</v>
          </cell>
          <cell r="L231">
            <v>16110</v>
          </cell>
          <cell r="M231">
            <v>308360</v>
          </cell>
          <cell r="N231">
            <v>1.611</v>
          </cell>
        </row>
        <row r="232">
          <cell r="B232">
            <v>6002</v>
          </cell>
          <cell r="G232" t="str">
            <v>Pekerja</v>
          </cell>
          <cell r="H232" t="str">
            <v>(Manusia)</v>
          </cell>
          <cell r="I232">
            <v>7.1428571428571425E-2</v>
          </cell>
          <cell r="J232">
            <v>14</v>
          </cell>
          <cell r="K232">
            <v>20000</v>
          </cell>
          <cell r="L232">
            <v>280000</v>
          </cell>
          <cell r="N232">
            <v>28</v>
          </cell>
        </row>
        <row r="233">
          <cell r="B233">
            <v>6003</v>
          </cell>
          <cell r="G233" t="str">
            <v>Mandor</v>
          </cell>
          <cell r="H233" t="str">
            <v>(Manusia)</v>
          </cell>
          <cell r="I233">
            <v>2.8571428571428568</v>
          </cell>
          <cell r="J233">
            <v>0.35000000000000003</v>
          </cell>
          <cell r="K233">
            <v>35000</v>
          </cell>
          <cell r="L233">
            <v>12250.000000000002</v>
          </cell>
          <cell r="N233">
            <v>1.2250000000000001</v>
          </cell>
        </row>
        <row r="235">
          <cell r="C235" t="str">
            <v>Jumlah (17)</v>
          </cell>
          <cell r="L235">
            <v>2233571.8279092703</v>
          </cell>
          <cell r="N235">
            <v>223.35718279092703</v>
          </cell>
        </row>
        <row r="237">
          <cell r="A237">
            <v>81000</v>
          </cell>
          <cell r="B237">
            <v>1001</v>
          </cell>
          <cell r="C237">
            <v>18</v>
          </cell>
          <cell r="D237" t="str">
            <v>Hutan Ringan</v>
          </cell>
          <cell r="E237" t="str">
            <v>a.</v>
          </cell>
          <cell r="F237" t="str">
            <v>Penebasan</v>
          </cell>
          <cell r="G237" t="str">
            <v>Bulldozer D65</v>
          </cell>
          <cell r="H237" t="str">
            <v>E / 12</v>
          </cell>
          <cell r="I237">
            <v>0.61764705882352933</v>
          </cell>
          <cell r="J237">
            <v>1.6190476190476193</v>
          </cell>
          <cell r="K237">
            <v>335455</v>
          </cell>
          <cell r="L237">
            <v>543117.61904761917</v>
          </cell>
          <cell r="M237">
            <v>543117.61904761917</v>
          </cell>
          <cell r="N237">
            <v>54.311761904761916</v>
          </cell>
        </row>
        <row r="238">
          <cell r="A238">
            <v>82000</v>
          </cell>
          <cell r="B238">
            <v>2001</v>
          </cell>
          <cell r="D238" t="str">
            <v>(HR)</v>
          </cell>
          <cell r="E238" t="str">
            <v>b.</v>
          </cell>
          <cell r="F238" t="str">
            <v>Penumbangan, penebangan dan pencabutan tunggul akar</v>
          </cell>
          <cell r="G238" t="str">
            <v>Bulldozer D65</v>
          </cell>
          <cell r="H238" t="str">
            <v>E / 12</v>
          </cell>
          <cell r="I238">
            <v>0.49411764705882344</v>
          </cell>
          <cell r="J238">
            <v>2.0238095238095242</v>
          </cell>
          <cell r="K238">
            <v>335455</v>
          </cell>
          <cell r="L238">
            <v>678897.0238095239</v>
          </cell>
          <cell r="M238">
            <v>678897.0238095239</v>
          </cell>
          <cell r="N238">
            <v>67.889702380952386</v>
          </cell>
        </row>
        <row r="239">
          <cell r="L239">
            <v>0</v>
          </cell>
          <cell r="N239">
            <v>0</v>
          </cell>
        </row>
        <row r="240">
          <cell r="L240">
            <v>0</v>
          </cell>
          <cell r="N240">
            <v>0</v>
          </cell>
        </row>
        <row r="241">
          <cell r="A241">
            <v>83000</v>
          </cell>
          <cell r="B241">
            <v>3001</v>
          </cell>
          <cell r="E241" t="str">
            <v>c.</v>
          </cell>
          <cell r="F241" t="str">
            <v>Pemotongan</v>
          </cell>
          <cell r="G241" t="str">
            <v>Gergaji mesin</v>
          </cell>
          <cell r="H241" t="str">
            <v>(Chain saw)</v>
          </cell>
          <cell r="I241">
            <v>4.5499999999999992E-2</v>
          </cell>
          <cell r="J241">
            <v>21.978021978021982</v>
          </cell>
          <cell r="K241">
            <v>8535</v>
          </cell>
          <cell r="L241">
            <v>187582.41758241761</v>
          </cell>
          <cell r="M241">
            <v>187582.41758241761</v>
          </cell>
          <cell r="N241">
            <v>18.758241758241759</v>
          </cell>
        </row>
        <row r="242">
          <cell r="A242">
            <v>84000</v>
          </cell>
          <cell r="B242">
            <v>4001</v>
          </cell>
          <cell r="E242" t="str">
            <v>d.</v>
          </cell>
          <cell r="F242" t="str">
            <v>Pengumpulan</v>
          </cell>
          <cell r="G242" t="str">
            <v>Bulldozer D65</v>
          </cell>
          <cell r="H242" t="str">
            <v>(Manusia)</v>
          </cell>
          <cell r="I242">
            <v>0.57931034482758614</v>
          </cell>
          <cell r="J242">
            <v>1.7261904761904765</v>
          </cell>
          <cell r="K242">
            <v>335455</v>
          </cell>
          <cell r="L242">
            <v>579059.22619047633</v>
          </cell>
          <cell r="M242">
            <v>579059.22619047633</v>
          </cell>
          <cell r="N242">
            <v>57.905922619047629</v>
          </cell>
        </row>
        <row r="243">
          <cell r="A243">
            <v>85000</v>
          </cell>
          <cell r="B243">
            <v>5001</v>
          </cell>
          <cell r="E243" t="str">
            <v>e.</v>
          </cell>
          <cell r="F243" t="str">
            <v>Pembakaran</v>
          </cell>
          <cell r="G243" t="str">
            <v>Minyak Tanah</v>
          </cell>
          <cell r="I243">
            <v>25</v>
          </cell>
          <cell r="J243">
            <v>25</v>
          </cell>
          <cell r="K243">
            <v>1000</v>
          </cell>
          <cell r="L243">
            <v>25000</v>
          </cell>
          <cell r="M243">
            <v>244187.5</v>
          </cell>
          <cell r="N243">
            <v>2.5</v>
          </cell>
        </row>
        <row r="244">
          <cell r="B244">
            <v>5002</v>
          </cell>
          <cell r="G244" t="str">
            <v>Pekerja</v>
          </cell>
          <cell r="H244" t="str">
            <v>(Manusia)</v>
          </cell>
          <cell r="I244">
            <v>9.5238095238095233E-2</v>
          </cell>
          <cell r="J244">
            <v>10.5</v>
          </cell>
          <cell r="K244">
            <v>20000</v>
          </cell>
          <cell r="L244">
            <v>210000</v>
          </cell>
          <cell r="N244">
            <v>21</v>
          </cell>
        </row>
        <row r="245">
          <cell r="B245">
            <v>5003</v>
          </cell>
          <cell r="G245" t="str">
            <v>Mandor</v>
          </cell>
          <cell r="H245" t="str">
            <v>(Manusia)</v>
          </cell>
          <cell r="I245">
            <v>3.8095238095238093</v>
          </cell>
          <cell r="J245">
            <v>0.26250000000000001</v>
          </cell>
          <cell r="K245">
            <v>35000</v>
          </cell>
          <cell r="L245">
            <v>9187.5</v>
          </cell>
          <cell r="N245">
            <v>0.91874999999999996</v>
          </cell>
        </row>
        <row r="246">
          <cell r="A246">
            <v>86000</v>
          </cell>
          <cell r="B246">
            <v>6001</v>
          </cell>
          <cell r="E246" t="str">
            <v>f.</v>
          </cell>
          <cell r="F246" t="str">
            <v>Pembersihan</v>
          </cell>
          <cell r="G246" t="str">
            <v>Gerobak dorong</v>
          </cell>
          <cell r="I246">
            <v>1</v>
          </cell>
          <cell r="J246">
            <v>1</v>
          </cell>
          <cell r="K246">
            <v>16110</v>
          </cell>
          <cell r="L246">
            <v>16110</v>
          </cell>
          <cell r="M246">
            <v>308360</v>
          </cell>
          <cell r="N246">
            <v>1.611</v>
          </cell>
        </row>
        <row r="247">
          <cell r="B247">
            <v>6002</v>
          </cell>
          <cell r="G247" t="str">
            <v>Pekerja</v>
          </cell>
          <cell r="H247" t="str">
            <v>(Manusia)</v>
          </cell>
          <cell r="I247">
            <v>7.1428571428571425E-2</v>
          </cell>
          <cell r="J247">
            <v>14</v>
          </cell>
          <cell r="K247">
            <v>20000</v>
          </cell>
          <cell r="L247">
            <v>280000</v>
          </cell>
          <cell r="N247">
            <v>28</v>
          </cell>
        </row>
        <row r="248">
          <cell r="B248">
            <v>6003</v>
          </cell>
          <cell r="G248" t="str">
            <v>Mandor</v>
          </cell>
          <cell r="H248" t="str">
            <v>(Manusia)</v>
          </cell>
          <cell r="I248">
            <v>2.8571428571428568</v>
          </cell>
          <cell r="J248">
            <v>0.35000000000000003</v>
          </cell>
          <cell r="K248">
            <v>35000</v>
          </cell>
          <cell r="L248">
            <v>12250.000000000002</v>
          </cell>
          <cell r="N248">
            <v>1.2250000000000001</v>
          </cell>
        </row>
        <row r="250">
          <cell r="C250" t="str">
            <v>Jumlah (18)</v>
          </cell>
          <cell r="L250">
            <v>2541203.7866300372</v>
          </cell>
          <cell r="M250">
            <v>297.80957705456933</v>
          </cell>
          <cell r="N250">
            <v>254.12037866300372</v>
          </cell>
        </row>
        <row r="252">
          <cell r="A252">
            <v>87000</v>
          </cell>
          <cell r="B252">
            <v>1001</v>
          </cell>
          <cell r="C252">
            <v>19</v>
          </cell>
          <cell r="D252" t="str">
            <v>Hutan Sedang</v>
          </cell>
          <cell r="E252" t="str">
            <v>a.</v>
          </cell>
          <cell r="F252" t="str">
            <v>Penebasan</v>
          </cell>
          <cell r="G252" t="str">
            <v>Bulldozer D65</v>
          </cell>
          <cell r="H252" t="str">
            <v>E / 12</v>
          </cell>
          <cell r="I252">
            <v>0.72115384615384615</v>
          </cell>
          <cell r="J252">
            <v>1.3866666666666667</v>
          </cell>
          <cell r="K252">
            <v>335455</v>
          </cell>
          <cell r="L252">
            <v>465164.26666666666</v>
          </cell>
          <cell r="M252">
            <v>465164.26666666666</v>
          </cell>
          <cell r="N252">
            <v>46.516426666666668</v>
          </cell>
        </row>
        <row r="253">
          <cell r="A253">
            <v>88000</v>
          </cell>
          <cell r="B253">
            <v>2001</v>
          </cell>
          <cell r="D253" t="str">
            <v>(HS)</v>
          </cell>
          <cell r="E253" t="str">
            <v>b.</v>
          </cell>
          <cell r="F253" t="str">
            <v>Penumbangan, penebangan dan pencabutan tunggul akar</v>
          </cell>
          <cell r="G253" t="str">
            <v>Bulldozer D65</v>
          </cell>
          <cell r="H253" t="str">
            <v>E / 12</v>
          </cell>
          <cell r="I253">
            <v>0.57692307692307687</v>
          </cell>
          <cell r="J253">
            <v>1.7333333333333334</v>
          </cell>
          <cell r="K253">
            <v>335455</v>
          </cell>
          <cell r="L253">
            <v>581455.33333333337</v>
          </cell>
          <cell r="M253">
            <v>581455.33333333337</v>
          </cell>
          <cell r="N253">
            <v>58.14553333333334</v>
          </cell>
        </row>
        <row r="254">
          <cell r="L254">
            <v>0</v>
          </cell>
          <cell r="N254">
            <v>0</v>
          </cell>
        </row>
        <row r="255">
          <cell r="L255">
            <v>0</v>
          </cell>
          <cell r="N255">
            <v>0</v>
          </cell>
        </row>
        <row r="256">
          <cell r="A256">
            <v>89000</v>
          </cell>
          <cell r="B256">
            <v>3001</v>
          </cell>
          <cell r="E256" t="str">
            <v>c.</v>
          </cell>
          <cell r="F256" t="str">
            <v>Pemotongan</v>
          </cell>
          <cell r="G256" t="str">
            <v>Gergaji mesin</v>
          </cell>
          <cell r="H256" t="str">
            <v>(Chain saw)</v>
          </cell>
          <cell r="I256">
            <v>4.5499999999999992E-2</v>
          </cell>
          <cell r="J256">
            <v>21.978021978021982</v>
          </cell>
          <cell r="K256">
            <v>8535</v>
          </cell>
          <cell r="L256">
            <v>187582.41758241761</v>
          </cell>
          <cell r="M256">
            <v>187582.41758241761</v>
          </cell>
          <cell r="N256">
            <v>18.758241758241759</v>
          </cell>
        </row>
        <row r="257">
          <cell r="A257">
            <v>90000</v>
          </cell>
          <cell r="B257">
            <v>4001</v>
          </cell>
          <cell r="E257" t="str">
            <v>d.</v>
          </cell>
          <cell r="F257" t="str">
            <v>Pengumpulan</v>
          </cell>
          <cell r="G257" t="str">
            <v>Bulldozer D65</v>
          </cell>
          <cell r="H257" t="str">
            <v>(Manusia)</v>
          </cell>
          <cell r="I257">
            <v>0.79245283018867918</v>
          </cell>
          <cell r="J257">
            <v>1.2619047619047621</v>
          </cell>
          <cell r="K257">
            <v>335455</v>
          </cell>
          <cell r="L257">
            <v>423312.26190476195</v>
          </cell>
          <cell r="M257">
            <v>423312.26190476195</v>
          </cell>
          <cell r="N257">
            <v>42.331226190476194</v>
          </cell>
        </row>
        <row r="258">
          <cell r="A258">
            <v>91000</v>
          </cell>
          <cell r="B258">
            <v>5001</v>
          </cell>
          <cell r="E258" t="str">
            <v>e.</v>
          </cell>
          <cell r="F258" t="str">
            <v>Pembakaran</v>
          </cell>
          <cell r="G258" t="str">
            <v>Minyak Tanah</v>
          </cell>
          <cell r="I258">
            <v>25</v>
          </cell>
          <cell r="J258">
            <v>25</v>
          </cell>
          <cell r="K258">
            <v>1000</v>
          </cell>
          <cell r="L258">
            <v>25000</v>
          </cell>
          <cell r="M258">
            <v>244187.5</v>
          </cell>
          <cell r="N258">
            <v>2.5</v>
          </cell>
        </row>
        <row r="259">
          <cell r="B259">
            <v>5002</v>
          </cell>
          <cell r="G259" t="str">
            <v>Pekerja</v>
          </cell>
          <cell r="H259" t="str">
            <v>(Manusia)</v>
          </cell>
          <cell r="I259">
            <v>9.5238095238095233E-2</v>
          </cell>
          <cell r="J259">
            <v>10.5</v>
          </cell>
          <cell r="K259">
            <v>20000</v>
          </cell>
          <cell r="L259">
            <v>210000</v>
          </cell>
          <cell r="N259">
            <v>21</v>
          </cell>
        </row>
        <row r="260">
          <cell r="B260">
            <v>5003</v>
          </cell>
          <cell r="G260" t="str">
            <v>Mandor</v>
          </cell>
          <cell r="H260" t="str">
            <v>(Manusia)</v>
          </cell>
          <cell r="I260">
            <v>3.8095238095238093</v>
          </cell>
          <cell r="J260">
            <v>0.26250000000000001</v>
          </cell>
          <cell r="K260">
            <v>35000</v>
          </cell>
          <cell r="L260">
            <v>9187.5</v>
          </cell>
          <cell r="N260">
            <v>0.91874999999999996</v>
          </cell>
        </row>
        <row r="261">
          <cell r="A261">
            <v>92000</v>
          </cell>
          <cell r="B261">
            <v>6001</v>
          </cell>
          <cell r="E261" t="str">
            <v>f.</v>
          </cell>
          <cell r="F261" t="str">
            <v>Pembersihan</v>
          </cell>
          <cell r="G261" t="str">
            <v>Gerobak dorong</v>
          </cell>
          <cell r="I261">
            <v>1</v>
          </cell>
          <cell r="J261">
            <v>1</v>
          </cell>
          <cell r="K261">
            <v>16110</v>
          </cell>
          <cell r="L261">
            <v>16110</v>
          </cell>
          <cell r="M261">
            <v>308360</v>
          </cell>
          <cell r="N261">
            <v>1.611</v>
          </cell>
        </row>
        <row r="262">
          <cell r="B262">
            <v>6002</v>
          </cell>
          <cell r="G262" t="str">
            <v>Pekerja</v>
          </cell>
          <cell r="H262" t="str">
            <v>(Manusia)</v>
          </cell>
          <cell r="I262">
            <v>7.1428571428571425E-2</v>
          </cell>
          <cell r="J262">
            <v>14</v>
          </cell>
          <cell r="K262">
            <v>20000</v>
          </cell>
          <cell r="L262">
            <v>280000</v>
          </cell>
          <cell r="N262">
            <v>28</v>
          </cell>
        </row>
        <row r="263">
          <cell r="B263">
            <v>6003</v>
          </cell>
          <cell r="G263" t="str">
            <v>Mandor</v>
          </cell>
          <cell r="H263" t="str">
            <v>(Manusia)</v>
          </cell>
          <cell r="I263">
            <v>2.8571428571428568</v>
          </cell>
          <cell r="J263">
            <v>0.35000000000000003</v>
          </cell>
          <cell r="K263">
            <v>35000</v>
          </cell>
          <cell r="L263">
            <v>12250.000000000002</v>
          </cell>
          <cell r="N263">
            <v>1.2250000000000001</v>
          </cell>
        </row>
        <row r="265">
          <cell r="C265" t="str">
            <v>Jumlah (19)</v>
          </cell>
          <cell r="L265">
            <v>2210061.7794871796</v>
          </cell>
          <cell r="M265">
            <v>338.82717155067161</v>
          </cell>
          <cell r="N265">
            <v>221.00617794871795</v>
          </cell>
        </row>
        <row r="267">
          <cell r="A267">
            <v>93000</v>
          </cell>
          <cell r="B267">
            <v>1001</v>
          </cell>
          <cell r="C267">
            <v>20</v>
          </cell>
          <cell r="D267" t="str">
            <v>Hutan Berat</v>
          </cell>
          <cell r="E267" t="str">
            <v>a.</v>
          </cell>
          <cell r="F267" t="str">
            <v>Penebasan</v>
          </cell>
          <cell r="G267" t="str">
            <v>Bulldozer D65</v>
          </cell>
          <cell r="H267" t="str">
            <v>E / 12</v>
          </cell>
          <cell r="I267">
            <v>0.7142857142857143</v>
          </cell>
          <cell r="J267">
            <v>1.4</v>
          </cell>
          <cell r="K267">
            <v>335455</v>
          </cell>
          <cell r="L267">
            <v>469636.99999999994</v>
          </cell>
          <cell r="M267">
            <v>469636.99999999994</v>
          </cell>
          <cell r="N267">
            <v>46.963699999999996</v>
          </cell>
        </row>
        <row r="268">
          <cell r="A268">
            <v>94000</v>
          </cell>
          <cell r="B268">
            <v>2001</v>
          </cell>
          <cell r="D268" t="str">
            <v>(HB)</v>
          </cell>
          <cell r="E268" t="str">
            <v>b.</v>
          </cell>
          <cell r="F268" t="str">
            <v>Penumbangan, penebangan dan pencabutan tunggul akar</v>
          </cell>
          <cell r="G268" t="str">
            <v>Bulldozer D65</v>
          </cell>
          <cell r="H268" t="str">
            <v>E / 12</v>
          </cell>
          <cell r="I268">
            <v>0.5714285714285714</v>
          </cell>
          <cell r="J268">
            <v>1.75</v>
          </cell>
          <cell r="K268">
            <v>335455</v>
          </cell>
          <cell r="L268">
            <v>587046.25</v>
          </cell>
          <cell r="M268">
            <v>587046.25</v>
          </cell>
          <cell r="N268">
            <v>58.704625</v>
          </cell>
        </row>
        <row r="271">
          <cell r="A271">
            <v>95000</v>
          </cell>
          <cell r="B271">
            <v>3001</v>
          </cell>
          <cell r="E271" t="str">
            <v>c.</v>
          </cell>
          <cell r="F271" t="str">
            <v>Pemotongan</v>
          </cell>
          <cell r="G271" t="str">
            <v>Gergaji mesin</v>
          </cell>
          <cell r="H271" t="str">
            <v>(Chain saw)</v>
          </cell>
          <cell r="I271">
            <v>4.5499999999999992E-2</v>
          </cell>
          <cell r="J271">
            <v>21.978021978021982</v>
          </cell>
          <cell r="K271">
            <v>8535</v>
          </cell>
          <cell r="L271">
            <v>187582.41758241761</v>
          </cell>
          <cell r="M271">
            <v>187582.41758241761</v>
          </cell>
          <cell r="N271">
            <v>18.758241758241759</v>
          </cell>
        </row>
        <row r="272">
          <cell r="A272">
            <v>96000</v>
          </cell>
          <cell r="B272">
            <v>4001</v>
          </cell>
          <cell r="E272" t="str">
            <v>d.</v>
          </cell>
          <cell r="F272" t="str">
            <v>Pengumpulan</v>
          </cell>
          <cell r="G272" t="str">
            <v>Bulldozer D65</v>
          </cell>
          <cell r="H272" t="str">
            <v>(Manusia)</v>
          </cell>
          <cell r="I272">
            <v>0.64615384615384608</v>
          </cell>
          <cell r="J272">
            <v>1.5476190476190477</v>
          </cell>
          <cell r="K272">
            <v>335455</v>
          </cell>
          <cell r="L272">
            <v>519156.54761904763</v>
          </cell>
          <cell r="M272">
            <v>519156.54761904763</v>
          </cell>
          <cell r="N272">
            <v>51.915654761904761</v>
          </cell>
        </row>
        <row r="273">
          <cell r="A273">
            <v>97000</v>
          </cell>
          <cell r="B273">
            <v>5001</v>
          </cell>
          <cell r="E273" t="str">
            <v>e.</v>
          </cell>
          <cell r="F273" t="str">
            <v>Pembakaran</v>
          </cell>
          <cell r="G273" t="str">
            <v>Minyak Tanah</v>
          </cell>
          <cell r="I273">
            <v>25</v>
          </cell>
          <cell r="J273">
            <v>25</v>
          </cell>
          <cell r="K273">
            <v>1000</v>
          </cell>
          <cell r="L273">
            <v>25000</v>
          </cell>
          <cell r="M273">
            <v>244187.5</v>
          </cell>
          <cell r="N273">
            <v>2.5</v>
          </cell>
        </row>
        <row r="274">
          <cell r="B274">
            <v>5002</v>
          </cell>
          <cell r="G274" t="str">
            <v>Pekerja</v>
          </cell>
          <cell r="H274" t="str">
            <v>(Manusia)</v>
          </cell>
          <cell r="I274">
            <v>9.5238095238095233E-2</v>
          </cell>
          <cell r="J274">
            <v>10.5</v>
          </cell>
          <cell r="K274">
            <v>20000</v>
          </cell>
          <cell r="L274">
            <v>210000</v>
          </cell>
          <cell r="N274">
            <v>21</v>
          </cell>
        </row>
        <row r="275">
          <cell r="B275">
            <v>5003</v>
          </cell>
          <cell r="G275" t="str">
            <v>Mandor</v>
          </cell>
          <cell r="H275" t="str">
            <v>(Manusia)</v>
          </cell>
          <cell r="I275">
            <v>3.8095238095238093</v>
          </cell>
          <cell r="J275">
            <v>0.26250000000000001</v>
          </cell>
          <cell r="K275">
            <v>35000</v>
          </cell>
          <cell r="L275">
            <v>9187.5</v>
          </cell>
          <cell r="N275">
            <v>0.91874999999999996</v>
          </cell>
        </row>
        <row r="276">
          <cell r="A276">
            <v>98000</v>
          </cell>
          <cell r="B276">
            <v>6001</v>
          </cell>
          <cell r="E276" t="str">
            <v>f.</v>
          </cell>
          <cell r="F276" t="str">
            <v>Pembersihan</v>
          </cell>
          <cell r="G276" t="str">
            <v>Gerobak dorong</v>
          </cell>
          <cell r="I276">
            <v>1</v>
          </cell>
          <cell r="J276">
            <v>1</v>
          </cell>
          <cell r="K276">
            <v>16110</v>
          </cell>
          <cell r="L276">
            <v>16110</v>
          </cell>
          <cell r="M276">
            <v>308360</v>
          </cell>
          <cell r="N276">
            <v>1.611</v>
          </cell>
        </row>
        <row r="277">
          <cell r="B277">
            <v>6002</v>
          </cell>
          <cell r="G277" t="str">
            <v>Pekerja</v>
          </cell>
          <cell r="H277" t="str">
            <v>(Manusia)</v>
          </cell>
          <cell r="I277">
            <v>7.1428571428571425E-2</v>
          </cell>
          <cell r="J277">
            <v>14</v>
          </cell>
          <cell r="K277">
            <v>20000</v>
          </cell>
          <cell r="L277">
            <v>280000</v>
          </cell>
          <cell r="N277">
            <v>28</v>
          </cell>
        </row>
        <row r="278">
          <cell r="B278">
            <v>6003</v>
          </cell>
          <cell r="G278" t="str">
            <v>Mandor</v>
          </cell>
          <cell r="H278" t="str">
            <v>(Manusia)</v>
          </cell>
          <cell r="I278">
            <v>2.8571428571428568</v>
          </cell>
          <cell r="J278">
            <v>0.35000000000000003</v>
          </cell>
          <cell r="K278">
            <v>35000</v>
          </cell>
          <cell r="L278">
            <v>12250.000000000002</v>
          </cell>
          <cell r="N278">
            <v>1.2250000000000001</v>
          </cell>
        </row>
        <row r="280">
          <cell r="C280" t="str">
            <v>Jumlah (20)</v>
          </cell>
          <cell r="L280">
            <v>2315969.7152014654</v>
          </cell>
          <cell r="N280">
            <v>231.59697152014655</v>
          </cell>
        </row>
      </sheetData>
      <sheetData sheetId="10" refreshError="1">
        <row r="2">
          <cell r="E2" t="str">
            <v>Analisa Harga Satuan (Breakdown of Unit Rate)</v>
          </cell>
        </row>
        <row r="4">
          <cell r="E4" t="str">
            <v>Lokasi</v>
          </cell>
          <cell r="I4" t="str">
            <v>:</v>
          </cell>
          <cell r="J4" t="str">
            <v>Proyek PLB, Paket LCB-6 Lot-4</v>
          </cell>
        </row>
        <row r="5">
          <cell r="D5">
            <v>23000</v>
          </cell>
          <cell r="E5" t="str">
            <v>No. Item</v>
          </cell>
          <cell r="I5" t="str">
            <v>:</v>
          </cell>
          <cell r="J5" t="str">
            <v>3-1-1</v>
          </cell>
        </row>
        <row r="6">
          <cell r="D6">
            <v>23000</v>
          </cell>
          <cell r="E6" t="str">
            <v>Item Pekerjaan</v>
          </cell>
          <cell r="I6" t="str">
            <v>:</v>
          </cell>
          <cell r="J6" t="str">
            <v>Pelestarian Lapisan Tanah Atas (Gali &amp; Timbun)</v>
          </cell>
        </row>
        <row r="8">
          <cell r="D8">
            <v>23000</v>
          </cell>
          <cell r="E8" t="str">
            <v>Uraian Tugas</v>
          </cell>
          <cell r="I8" t="str">
            <v>:</v>
          </cell>
          <cell r="J8" t="str">
            <v>Untuk "menggali dan menimbun"</v>
          </cell>
        </row>
        <row r="10">
          <cell r="D10">
            <v>23000</v>
          </cell>
          <cell r="E10" t="str">
            <v>Kapasitas Produksi</v>
          </cell>
          <cell r="I10" t="str">
            <v>:</v>
          </cell>
          <cell r="J10">
            <v>1</v>
          </cell>
          <cell r="K10" t="str">
            <v>Ha</v>
          </cell>
        </row>
        <row r="11">
          <cell r="L11" t="str">
            <v>Harga</v>
          </cell>
          <cell r="N11" t="str">
            <v>Jumlah</v>
          </cell>
        </row>
        <row r="12">
          <cell r="E12" t="str">
            <v>No.</v>
          </cell>
          <cell r="F12" t="str">
            <v>U r a i a n</v>
          </cell>
          <cell r="J12" t="str">
            <v>Satuan</v>
          </cell>
          <cell r="K12" t="str">
            <v>Q'ty</v>
          </cell>
          <cell r="L12" t="str">
            <v>Satuan</v>
          </cell>
          <cell r="N12" t="str">
            <v>Harga</v>
          </cell>
        </row>
        <row r="13">
          <cell r="L13" t="str">
            <v>(Rp.)</v>
          </cell>
          <cell r="N13" t="str">
            <v>(Rp.)</v>
          </cell>
        </row>
        <row r="14">
          <cell r="E14" t="str">
            <v>I</v>
          </cell>
          <cell r="G14" t="str">
            <v>Bahan</v>
          </cell>
        </row>
        <row r="15">
          <cell r="E15" t="str">
            <v/>
          </cell>
          <cell r="J15">
            <v>0</v>
          </cell>
          <cell r="K15">
            <v>0</v>
          </cell>
          <cell r="M15">
            <v>0</v>
          </cell>
          <cell r="O15">
            <v>0</v>
          </cell>
        </row>
        <row r="16">
          <cell r="E16" t="str">
            <v/>
          </cell>
          <cell r="J16">
            <v>0</v>
          </cell>
          <cell r="K16">
            <v>0</v>
          </cell>
          <cell r="M16">
            <v>0</v>
          </cell>
          <cell r="O16">
            <v>0</v>
          </cell>
        </row>
        <row r="17">
          <cell r="E17" t="str">
            <v/>
          </cell>
          <cell r="I17" t="str">
            <v/>
          </cell>
          <cell r="J17">
            <v>0</v>
          </cell>
          <cell r="K17">
            <v>0</v>
          </cell>
          <cell r="M17">
            <v>0</v>
          </cell>
          <cell r="O17">
            <v>0</v>
          </cell>
        </row>
        <row r="18">
          <cell r="E18" t="str">
            <v/>
          </cell>
          <cell r="J18">
            <v>0</v>
          </cell>
          <cell r="K18">
            <v>0</v>
          </cell>
          <cell r="M18">
            <v>0</v>
          </cell>
          <cell r="O18">
            <v>0</v>
          </cell>
        </row>
        <row r="19">
          <cell r="E19" t="str">
            <v/>
          </cell>
          <cell r="J19">
            <v>0</v>
          </cell>
          <cell r="K19">
            <v>0</v>
          </cell>
          <cell r="M19">
            <v>0</v>
          </cell>
          <cell r="O19">
            <v>0</v>
          </cell>
        </row>
        <row r="21">
          <cell r="E21" t="str">
            <v>II</v>
          </cell>
          <cell r="G21" t="str">
            <v>Tenaga</v>
          </cell>
        </row>
        <row r="22">
          <cell r="E22">
            <v>1</v>
          </cell>
          <cell r="G22" t="str">
            <v>Mandor</v>
          </cell>
          <cell r="J22" t="str">
            <v>OH</v>
          </cell>
          <cell r="K22">
            <v>0.46910000000000002</v>
          </cell>
          <cell r="M22">
            <v>35000</v>
          </cell>
          <cell r="O22">
            <v>16418.5</v>
          </cell>
        </row>
        <row r="23">
          <cell r="E23" t="str">
            <v/>
          </cell>
          <cell r="J23">
            <v>0</v>
          </cell>
          <cell r="K23">
            <v>0</v>
          </cell>
          <cell r="M23">
            <v>0</v>
          </cell>
          <cell r="O23">
            <v>0</v>
          </cell>
        </row>
        <row r="24">
          <cell r="E24" t="str">
            <v/>
          </cell>
          <cell r="J24">
            <v>0</v>
          </cell>
          <cell r="K24">
            <v>0</v>
          </cell>
          <cell r="M24">
            <v>0</v>
          </cell>
          <cell r="O24">
            <v>0</v>
          </cell>
        </row>
        <row r="25">
          <cell r="E25" t="str">
            <v/>
          </cell>
          <cell r="J25">
            <v>0</v>
          </cell>
          <cell r="K25">
            <v>0</v>
          </cell>
          <cell r="M25">
            <v>0</v>
          </cell>
          <cell r="O25">
            <v>0</v>
          </cell>
        </row>
        <row r="26">
          <cell r="E26" t="str">
            <v/>
          </cell>
          <cell r="J26">
            <v>0</v>
          </cell>
          <cell r="K26">
            <v>0</v>
          </cell>
          <cell r="M26">
            <v>0</v>
          </cell>
          <cell r="O26">
            <v>0</v>
          </cell>
        </row>
        <row r="29">
          <cell r="E29" t="str">
            <v>III</v>
          </cell>
          <cell r="G29" t="str">
            <v>Alat</v>
          </cell>
        </row>
        <row r="30">
          <cell r="E30">
            <v>1</v>
          </cell>
          <cell r="G30" t="str">
            <v>Bulldozer D65</v>
          </cell>
          <cell r="H30" t="str">
            <v>(Motong-Nebar)</v>
          </cell>
          <cell r="J30" t="str">
            <v>jam</v>
          </cell>
          <cell r="K30">
            <v>6.5686</v>
          </cell>
          <cell r="M30">
            <v>335455</v>
          </cell>
          <cell r="O30">
            <v>2203469.71</v>
          </cell>
        </row>
        <row r="31">
          <cell r="E31">
            <v>2</v>
          </cell>
          <cell r="G31" t="str">
            <v>Bulldozer D65</v>
          </cell>
          <cell r="H31" t="str">
            <v>(Gali-Mengumpulkan)</v>
          </cell>
          <cell r="J31" t="str">
            <v>jam</v>
          </cell>
          <cell r="K31">
            <v>4.5979999999999999</v>
          </cell>
          <cell r="M31">
            <v>335455</v>
          </cell>
          <cell r="O31">
            <v>1542422.09</v>
          </cell>
        </row>
        <row r="32">
          <cell r="E32">
            <v>3</v>
          </cell>
          <cell r="G32" t="str">
            <v>Bulldozer D65</v>
          </cell>
          <cell r="H32" t="str">
            <v>(Kumpul-Nebar)</v>
          </cell>
          <cell r="J32" t="str">
            <v>jam</v>
          </cell>
          <cell r="K32">
            <v>1.9704999999999999</v>
          </cell>
          <cell r="M32">
            <v>335455</v>
          </cell>
          <cell r="O32">
            <v>661014.06999999995</v>
          </cell>
        </row>
        <row r="33">
          <cell r="E33" t="str">
            <v/>
          </cell>
          <cell r="J33">
            <v>0</v>
          </cell>
          <cell r="K33">
            <v>0</v>
          </cell>
          <cell r="M33">
            <v>0</v>
          </cell>
          <cell r="O33">
            <v>0</v>
          </cell>
        </row>
        <row r="34">
          <cell r="E34" t="str">
            <v/>
          </cell>
          <cell r="J34">
            <v>0</v>
          </cell>
          <cell r="K34">
            <v>0</v>
          </cell>
          <cell r="M34">
            <v>0</v>
          </cell>
          <cell r="O34">
            <v>0</v>
          </cell>
        </row>
        <row r="36">
          <cell r="E36" t="str">
            <v>Sub Total</v>
          </cell>
          <cell r="O36">
            <v>4423324.37</v>
          </cell>
        </row>
        <row r="37">
          <cell r="E37" t="str">
            <v>Biaya Tidak Langsung dan Laba</v>
          </cell>
          <cell r="J37">
            <v>0.1</v>
          </cell>
          <cell r="O37">
            <v>442332.43</v>
          </cell>
        </row>
        <row r="38">
          <cell r="E38" t="str">
            <v>Jumlah Harga</v>
          </cell>
          <cell r="O38">
            <v>4865656.8</v>
          </cell>
        </row>
        <row r="39">
          <cell r="D39">
            <v>23005</v>
          </cell>
          <cell r="E39" t="str">
            <v>Harga Satuan Pekerjaan</v>
          </cell>
          <cell r="J39" t="str">
            <v>Ha</v>
          </cell>
          <cell r="K39" t="str">
            <v/>
          </cell>
          <cell r="O39">
            <v>4865656.8</v>
          </cell>
        </row>
        <row r="46">
          <cell r="E46" t="str">
            <v>Analisa Harga Satuan (Breakdown of Unit Rate)</v>
          </cell>
        </row>
        <row r="48">
          <cell r="E48" t="str">
            <v>Lokasi</v>
          </cell>
          <cell r="I48" t="str">
            <v>:</v>
          </cell>
          <cell r="J48" t="str">
            <v>Proyek PLB, Paket LCB-6 Lot-4</v>
          </cell>
        </row>
        <row r="49">
          <cell r="D49">
            <v>24000</v>
          </cell>
          <cell r="E49" t="str">
            <v>No. Item</v>
          </cell>
          <cell r="I49" t="str">
            <v>:</v>
          </cell>
          <cell r="J49" t="str">
            <v>3-2-1</v>
          </cell>
        </row>
        <row r="50">
          <cell r="D50">
            <v>24000</v>
          </cell>
          <cell r="E50" t="str">
            <v>Item Pekerjaan</v>
          </cell>
          <cell r="I50" t="str">
            <v>:</v>
          </cell>
          <cell r="J50" t="str">
            <v>Derajat kemiringan 0.6 &lt; i&lt;3.0%</v>
          </cell>
        </row>
        <row r="52">
          <cell r="D52">
            <v>24000</v>
          </cell>
          <cell r="E52" t="str">
            <v>Uraian Tugas</v>
          </cell>
          <cell r="I52" t="str">
            <v>:</v>
          </cell>
          <cell r="J52" t="str">
            <v>Memotong &amp; mengisi sawah</v>
          </cell>
        </row>
        <row r="54">
          <cell r="D54">
            <v>24000</v>
          </cell>
          <cell r="E54" t="str">
            <v>Kapasitas Produksi</v>
          </cell>
          <cell r="I54" t="str">
            <v>:</v>
          </cell>
          <cell r="J54">
            <v>1</v>
          </cell>
          <cell r="K54" t="str">
            <v>Ha</v>
          </cell>
          <cell r="L54" t="str">
            <v>(688m3/ha)</v>
          </cell>
        </row>
        <row r="55">
          <cell r="L55" t="str">
            <v>Harga</v>
          </cell>
          <cell r="N55" t="str">
            <v>Jumlah</v>
          </cell>
        </row>
        <row r="56">
          <cell r="E56" t="str">
            <v>No.</v>
          </cell>
          <cell r="F56" t="str">
            <v>U r a i a n</v>
          </cell>
          <cell r="J56" t="str">
            <v>Satuan</v>
          </cell>
          <cell r="K56" t="str">
            <v>Q'ty</v>
          </cell>
          <cell r="L56" t="str">
            <v>Satuan</v>
          </cell>
          <cell r="N56" t="str">
            <v>Harga</v>
          </cell>
        </row>
        <row r="57">
          <cell r="L57" t="str">
            <v>(Rp.)</v>
          </cell>
          <cell r="N57" t="str">
            <v>(Rp.)</v>
          </cell>
        </row>
        <row r="58">
          <cell r="E58" t="str">
            <v>I</v>
          </cell>
          <cell r="G58" t="str">
            <v>Bahan</v>
          </cell>
        </row>
        <row r="59">
          <cell r="E59" t="str">
            <v/>
          </cell>
          <cell r="J59">
            <v>0</v>
          </cell>
          <cell r="K59">
            <v>0</v>
          </cell>
          <cell r="M59">
            <v>0</v>
          </cell>
          <cell r="O59">
            <v>0</v>
          </cell>
        </row>
        <row r="60">
          <cell r="E60" t="str">
            <v/>
          </cell>
          <cell r="J60">
            <v>0</v>
          </cell>
          <cell r="K60">
            <v>0</v>
          </cell>
          <cell r="M60">
            <v>0</v>
          </cell>
          <cell r="O60">
            <v>0</v>
          </cell>
        </row>
        <row r="61">
          <cell r="E61" t="str">
            <v/>
          </cell>
          <cell r="I61" t="str">
            <v/>
          </cell>
          <cell r="J61">
            <v>0</v>
          </cell>
          <cell r="K61">
            <v>0</v>
          </cell>
          <cell r="M61">
            <v>0</v>
          </cell>
          <cell r="O61">
            <v>0</v>
          </cell>
        </row>
        <row r="62">
          <cell r="E62" t="str">
            <v/>
          </cell>
          <cell r="J62">
            <v>0</v>
          </cell>
          <cell r="K62">
            <v>0</v>
          </cell>
          <cell r="M62">
            <v>0</v>
          </cell>
          <cell r="O62">
            <v>0</v>
          </cell>
        </row>
        <row r="63">
          <cell r="E63" t="str">
            <v/>
          </cell>
          <cell r="J63">
            <v>0</v>
          </cell>
          <cell r="K63">
            <v>0</v>
          </cell>
          <cell r="M63">
            <v>0</v>
          </cell>
          <cell r="O63">
            <v>0</v>
          </cell>
        </row>
        <row r="65">
          <cell r="E65" t="str">
            <v>II</v>
          </cell>
          <cell r="G65" t="str">
            <v>Tenaga</v>
          </cell>
        </row>
        <row r="66">
          <cell r="E66">
            <v>1</v>
          </cell>
          <cell r="G66" t="str">
            <v>Mandor</v>
          </cell>
          <cell r="J66" t="str">
            <v>OH</v>
          </cell>
          <cell r="K66">
            <v>0.7853</v>
          </cell>
          <cell r="M66">
            <v>35000</v>
          </cell>
          <cell r="O66">
            <v>27485.5</v>
          </cell>
        </row>
        <row r="67">
          <cell r="E67" t="str">
            <v/>
          </cell>
          <cell r="J67">
            <v>0</v>
          </cell>
          <cell r="K67">
            <v>0</v>
          </cell>
          <cell r="M67">
            <v>0</v>
          </cell>
          <cell r="O67">
            <v>0</v>
          </cell>
        </row>
        <row r="68">
          <cell r="E68" t="str">
            <v/>
          </cell>
          <cell r="J68">
            <v>0</v>
          </cell>
          <cell r="K68">
            <v>0</v>
          </cell>
          <cell r="M68">
            <v>0</v>
          </cell>
          <cell r="O68">
            <v>0</v>
          </cell>
        </row>
        <row r="69">
          <cell r="E69" t="str">
            <v/>
          </cell>
          <cell r="J69">
            <v>0</v>
          </cell>
          <cell r="K69">
            <v>0</v>
          </cell>
          <cell r="M69">
            <v>0</v>
          </cell>
          <cell r="O69">
            <v>0</v>
          </cell>
        </row>
        <row r="70">
          <cell r="E70" t="str">
            <v/>
          </cell>
          <cell r="J70">
            <v>0</v>
          </cell>
          <cell r="K70">
            <v>0</v>
          </cell>
          <cell r="M70">
            <v>0</v>
          </cell>
          <cell r="O70">
            <v>0</v>
          </cell>
        </row>
        <row r="73">
          <cell r="E73" t="str">
            <v>III</v>
          </cell>
          <cell r="G73" t="str">
            <v>Alat</v>
          </cell>
        </row>
        <row r="74">
          <cell r="E74">
            <v>1</v>
          </cell>
          <cell r="G74" t="str">
            <v>Bulldozer D65</v>
          </cell>
          <cell r="H74" t="str">
            <v>(Gali-Isi)</v>
          </cell>
          <cell r="J74" t="str">
            <v>jam</v>
          </cell>
          <cell r="K74">
            <v>5.4973000000000001</v>
          </cell>
          <cell r="M74">
            <v>335455</v>
          </cell>
          <cell r="O74">
            <v>1844096.77</v>
          </cell>
        </row>
        <row r="75">
          <cell r="E75" t="str">
            <v/>
          </cell>
          <cell r="J75">
            <v>0</v>
          </cell>
          <cell r="K75">
            <v>0</v>
          </cell>
          <cell r="M75">
            <v>0</v>
          </cell>
          <cell r="O75">
            <v>0</v>
          </cell>
        </row>
        <row r="76">
          <cell r="E76" t="str">
            <v/>
          </cell>
          <cell r="J76">
            <v>0</v>
          </cell>
          <cell r="K76">
            <v>0</v>
          </cell>
          <cell r="M76">
            <v>0</v>
          </cell>
          <cell r="O76">
            <v>0</v>
          </cell>
        </row>
        <row r="77">
          <cell r="E77" t="str">
            <v/>
          </cell>
          <cell r="J77">
            <v>0</v>
          </cell>
          <cell r="K77">
            <v>0</v>
          </cell>
          <cell r="M77">
            <v>0</v>
          </cell>
          <cell r="O77">
            <v>0</v>
          </cell>
        </row>
        <row r="78">
          <cell r="E78" t="str">
            <v/>
          </cell>
          <cell r="J78">
            <v>0</v>
          </cell>
          <cell r="K78">
            <v>0</v>
          </cell>
          <cell r="M78">
            <v>0</v>
          </cell>
          <cell r="O78">
            <v>0</v>
          </cell>
        </row>
        <row r="80">
          <cell r="E80" t="str">
            <v>Sub Total</v>
          </cell>
          <cell r="O80">
            <v>1871582.27</v>
          </cell>
        </row>
        <row r="81">
          <cell r="E81" t="str">
            <v>Biaya Tidak Langsung dan Laba</v>
          </cell>
          <cell r="J81">
            <v>0.1</v>
          </cell>
          <cell r="O81">
            <v>187158.22</v>
          </cell>
        </row>
        <row r="82">
          <cell r="E82" t="str">
            <v>Jumlah Harga</v>
          </cell>
          <cell r="O82">
            <v>2058740.49</v>
          </cell>
        </row>
        <row r="83">
          <cell r="D83">
            <v>24005</v>
          </cell>
          <cell r="E83" t="str">
            <v>Harga Satuan Pekerjaan</v>
          </cell>
          <cell r="J83" t="str">
            <v>Ha</v>
          </cell>
          <cell r="K83" t="str">
            <v/>
          </cell>
          <cell r="O83">
            <v>2058740.49</v>
          </cell>
        </row>
        <row r="90">
          <cell r="E90" t="str">
            <v>Analisa Harga Satuan (Breakdown of Unit Rate)</v>
          </cell>
        </row>
        <row r="92">
          <cell r="E92" t="str">
            <v>Lokasi</v>
          </cell>
          <cell r="I92" t="str">
            <v>:</v>
          </cell>
          <cell r="J92" t="str">
            <v>Proyek PLB, Paket LCB-6 Lot-4</v>
          </cell>
        </row>
        <row r="93">
          <cell r="D93">
            <v>25000</v>
          </cell>
          <cell r="E93" t="str">
            <v>No. Item</v>
          </cell>
          <cell r="I93" t="str">
            <v>:</v>
          </cell>
          <cell r="J93" t="str">
            <v>3-2-2</v>
          </cell>
        </row>
        <row r="94">
          <cell r="D94">
            <v>25000</v>
          </cell>
          <cell r="E94" t="str">
            <v>Item Pekerjaan</v>
          </cell>
          <cell r="I94" t="str">
            <v>:</v>
          </cell>
          <cell r="J94" t="str">
            <v>Derajat kemiringan 3.0 &lt; i&lt;5.0%</v>
          </cell>
        </row>
        <row r="96">
          <cell r="D96">
            <v>25000</v>
          </cell>
          <cell r="E96" t="str">
            <v>Uraian Tugas</v>
          </cell>
          <cell r="I96" t="str">
            <v>:</v>
          </cell>
          <cell r="J96" t="str">
            <v>Memotong &amp; mengisi sawah</v>
          </cell>
        </row>
        <row r="98">
          <cell r="D98">
            <v>25000</v>
          </cell>
          <cell r="E98" t="str">
            <v>Kapasitas Produksi</v>
          </cell>
          <cell r="I98" t="str">
            <v>:</v>
          </cell>
          <cell r="J98">
            <v>1</v>
          </cell>
          <cell r="K98" t="str">
            <v>Ha</v>
          </cell>
          <cell r="L98" t="str">
            <v>(743m3/ha)</v>
          </cell>
        </row>
        <row r="99">
          <cell r="L99" t="str">
            <v>Harga</v>
          </cell>
          <cell r="N99" t="str">
            <v>Jumlah</v>
          </cell>
        </row>
        <row r="100">
          <cell r="E100" t="str">
            <v>No.</v>
          </cell>
          <cell r="F100" t="str">
            <v>U r a i a n</v>
          </cell>
          <cell r="J100" t="str">
            <v>Satuan</v>
          </cell>
          <cell r="K100" t="str">
            <v>Q'ty</v>
          </cell>
          <cell r="L100" t="str">
            <v>Satuan</v>
          </cell>
          <cell r="N100" t="str">
            <v>Harga</v>
          </cell>
        </row>
        <row r="101">
          <cell r="L101" t="str">
            <v>(Rp.)</v>
          </cell>
          <cell r="N101" t="str">
            <v>(Rp.)</v>
          </cell>
        </row>
        <row r="102">
          <cell r="E102" t="str">
            <v>I</v>
          </cell>
          <cell r="G102" t="str">
            <v>Bahan</v>
          </cell>
        </row>
        <row r="103">
          <cell r="E103" t="str">
            <v/>
          </cell>
          <cell r="J103">
            <v>0</v>
          </cell>
          <cell r="K103">
            <v>0</v>
          </cell>
          <cell r="M103">
            <v>0</v>
          </cell>
          <cell r="O103">
            <v>0</v>
          </cell>
        </row>
        <row r="104">
          <cell r="E104" t="str">
            <v/>
          </cell>
          <cell r="J104">
            <v>0</v>
          </cell>
          <cell r="K104">
            <v>0</v>
          </cell>
          <cell r="M104">
            <v>0</v>
          </cell>
          <cell r="O104">
            <v>0</v>
          </cell>
        </row>
        <row r="105">
          <cell r="E105" t="str">
            <v/>
          </cell>
          <cell r="I105" t="str">
            <v/>
          </cell>
          <cell r="J105">
            <v>0</v>
          </cell>
          <cell r="K105">
            <v>0</v>
          </cell>
          <cell r="M105">
            <v>0</v>
          </cell>
          <cell r="O105">
            <v>0</v>
          </cell>
        </row>
        <row r="106">
          <cell r="E106" t="str">
            <v/>
          </cell>
          <cell r="J106">
            <v>0</v>
          </cell>
          <cell r="K106">
            <v>0</v>
          </cell>
          <cell r="M106">
            <v>0</v>
          </cell>
          <cell r="O106">
            <v>0</v>
          </cell>
        </row>
        <row r="107">
          <cell r="E107" t="str">
            <v/>
          </cell>
          <cell r="J107">
            <v>0</v>
          </cell>
          <cell r="K107">
            <v>0</v>
          </cell>
          <cell r="M107">
            <v>0</v>
          </cell>
          <cell r="O107">
            <v>0</v>
          </cell>
        </row>
        <row r="109">
          <cell r="E109" t="str">
            <v>II</v>
          </cell>
          <cell r="G109" t="str">
            <v>Tenaga</v>
          </cell>
        </row>
        <row r="110">
          <cell r="E110">
            <v>1</v>
          </cell>
          <cell r="G110" t="str">
            <v>Mandor</v>
          </cell>
          <cell r="J110" t="str">
            <v>OH</v>
          </cell>
          <cell r="K110">
            <v>1.2221</v>
          </cell>
          <cell r="M110">
            <v>35000</v>
          </cell>
          <cell r="O110">
            <v>42773.5</v>
          </cell>
        </row>
        <row r="111">
          <cell r="E111" t="str">
            <v/>
          </cell>
          <cell r="J111">
            <v>0</v>
          </cell>
          <cell r="K111">
            <v>0</v>
          </cell>
          <cell r="M111">
            <v>0</v>
          </cell>
          <cell r="O111">
            <v>0</v>
          </cell>
        </row>
        <row r="112">
          <cell r="E112" t="str">
            <v/>
          </cell>
          <cell r="J112">
            <v>0</v>
          </cell>
          <cell r="K112">
            <v>0</v>
          </cell>
          <cell r="M112">
            <v>0</v>
          </cell>
          <cell r="O112">
            <v>0</v>
          </cell>
        </row>
        <row r="113">
          <cell r="E113" t="str">
            <v/>
          </cell>
          <cell r="J113">
            <v>0</v>
          </cell>
          <cell r="K113">
            <v>0</v>
          </cell>
          <cell r="M113">
            <v>0</v>
          </cell>
          <cell r="O113">
            <v>0</v>
          </cell>
        </row>
        <row r="114">
          <cell r="E114" t="str">
            <v/>
          </cell>
          <cell r="J114">
            <v>0</v>
          </cell>
          <cell r="K114">
            <v>0</v>
          </cell>
          <cell r="M114">
            <v>0</v>
          </cell>
          <cell r="O114">
            <v>0</v>
          </cell>
        </row>
        <row r="117">
          <cell r="E117" t="str">
            <v>III</v>
          </cell>
          <cell r="G117" t="str">
            <v>Alat</v>
          </cell>
        </row>
        <row r="118">
          <cell r="E118">
            <v>1</v>
          </cell>
          <cell r="G118" t="str">
            <v>Bulldozer D65</v>
          </cell>
          <cell r="H118" t="str">
            <v>(Cut &amp; fill)</v>
          </cell>
          <cell r="J118" t="str">
            <v>jam</v>
          </cell>
          <cell r="K118">
            <v>8.5547000000000004</v>
          </cell>
          <cell r="M118">
            <v>335455</v>
          </cell>
          <cell r="O118">
            <v>2869716.88</v>
          </cell>
        </row>
        <row r="119">
          <cell r="E119" t="str">
            <v/>
          </cell>
          <cell r="J119">
            <v>0</v>
          </cell>
          <cell r="K119">
            <v>0</v>
          </cell>
          <cell r="M119">
            <v>0</v>
          </cell>
          <cell r="O119">
            <v>0</v>
          </cell>
        </row>
        <row r="120">
          <cell r="E120" t="str">
            <v/>
          </cell>
          <cell r="J120">
            <v>0</v>
          </cell>
          <cell r="K120">
            <v>0</v>
          </cell>
          <cell r="M120">
            <v>0</v>
          </cell>
          <cell r="O120">
            <v>0</v>
          </cell>
        </row>
        <row r="121">
          <cell r="E121" t="str">
            <v/>
          </cell>
          <cell r="J121">
            <v>0</v>
          </cell>
          <cell r="K121">
            <v>0</v>
          </cell>
          <cell r="M121">
            <v>0</v>
          </cell>
          <cell r="O121">
            <v>0</v>
          </cell>
        </row>
        <row r="122">
          <cell r="E122" t="str">
            <v/>
          </cell>
          <cell r="J122">
            <v>0</v>
          </cell>
          <cell r="K122">
            <v>0</v>
          </cell>
          <cell r="M122">
            <v>0</v>
          </cell>
          <cell r="O122">
            <v>0</v>
          </cell>
        </row>
        <row r="124">
          <cell r="E124" t="str">
            <v>Sub Total</v>
          </cell>
          <cell r="O124">
            <v>2912490.38</v>
          </cell>
        </row>
        <row r="125">
          <cell r="E125" t="str">
            <v>Biaya Tidak Langsung dan Laba</v>
          </cell>
          <cell r="J125">
            <v>0.1</v>
          </cell>
          <cell r="O125">
            <v>291249.03000000003</v>
          </cell>
        </row>
        <row r="126">
          <cell r="E126" t="str">
            <v>Jumlah Harga</v>
          </cell>
          <cell r="O126">
            <v>3203739.41</v>
          </cell>
        </row>
        <row r="127">
          <cell r="D127">
            <v>25005</v>
          </cell>
          <cell r="E127" t="str">
            <v>Harga Satuan Pekerjaan</v>
          </cell>
          <cell r="J127" t="str">
            <v>Ha</v>
          </cell>
          <cell r="K127" t="str">
            <v/>
          </cell>
          <cell r="O127">
            <v>3203739.41</v>
          </cell>
        </row>
        <row r="134">
          <cell r="E134" t="str">
            <v>Analisa Harga Satuan (Breakdown of Unit Rate)</v>
          </cell>
        </row>
        <row r="136">
          <cell r="E136" t="str">
            <v>Lokasi</v>
          </cell>
          <cell r="I136" t="str">
            <v>:</v>
          </cell>
          <cell r="J136" t="str">
            <v>Proyek PLB, Paket LCB-6 Lot-4</v>
          </cell>
        </row>
        <row r="137">
          <cell r="D137">
            <v>26000</v>
          </cell>
          <cell r="E137" t="str">
            <v>No. Item</v>
          </cell>
          <cell r="I137" t="str">
            <v>:</v>
          </cell>
          <cell r="J137" t="str">
            <v>3-2-3</v>
          </cell>
        </row>
        <row r="138">
          <cell r="D138">
            <v>26000</v>
          </cell>
          <cell r="E138" t="str">
            <v>Item Pekerjaan</v>
          </cell>
          <cell r="I138" t="str">
            <v>:</v>
          </cell>
          <cell r="J138" t="str">
            <v>Derajat kemiringan 5.0 &lt; i&lt;8.0%</v>
          </cell>
        </row>
        <row r="140">
          <cell r="D140">
            <v>26000</v>
          </cell>
          <cell r="E140" t="str">
            <v>Uraian Tugas</v>
          </cell>
          <cell r="I140" t="str">
            <v>:</v>
          </cell>
          <cell r="J140" t="str">
            <v>Memotong &amp; mengisi sawah</v>
          </cell>
        </row>
        <row r="142">
          <cell r="D142">
            <v>26000</v>
          </cell>
          <cell r="E142" t="str">
            <v>Kapasitas Produksi</v>
          </cell>
          <cell r="I142" t="str">
            <v>:</v>
          </cell>
          <cell r="J142">
            <v>1</v>
          </cell>
          <cell r="K142" t="str">
            <v>Ha</v>
          </cell>
          <cell r="L142" t="str">
            <v>(773m3/ha)</v>
          </cell>
        </row>
        <row r="143">
          <cell r="L143" t="str">
            <v>Harga</v>
          </cell>
          <cell r="N143" t="str">
            <v>Jumlah</v>
          </cell>
        </row>
        <row r="144">
          <cell r="E144" t="str">
            <v>No.</v>
          </cell>
          <cell r="F144" t="str">
            <v>U r a i a n</v>
          </cell>
          <cell r="J144" t="str">
            <v>Satuan</v>
          </cell>
          <cell r="K144" t="str">
            <v>Q'ty</v>
          </cell>
          <cell r="L144" t="str">
            <v>Satuan</v>
          </cell>
          <cell r="N144" t="str">
            <v>Harga</v>
          </cell>
        </row>
        <row r="145">
          <cell r="L145" t="str">
            <v>(Rp.)</v>
          </cell>
          <cell r="N145" t="str">
            <v>(Rp.)</v>
          </cell>
        </row>
        <row r="146">
          <cell r="E146" t="str">
            <v>I</v>
          </cell>
          <cell r="G146" t="str">
            <v>Bahan</v>
          </cell>
        </row>
        <row r="147">
          <cell r="E147" t="str">
            <v/>
          </cell>
          <cell r="J147">
            <v>0</v>
          </cell>
          <cell r="K147">
            <v>0</v>
          </cell>
          <cell r="M147">
            <v>0</v>
          </cell>
          <cell r="O147">
            <v>0</v>
          </cell>
        </row>
        <row r="148">
          <cell r="E148" t="str">
            <v/>
          </cell>
          <cell r="J148">
            <v>0</v>
          </cell>
          <cell r="K148">
            <v>0</v>
          </cell>
          <cell r="M148">
            <v>0</v>
          </cell>
          <cell r="O148">
            <v>0</v>
          </cell>
        </row>
        <row r="149">
          <cell r="E149" t="str">
            <v/>
          </cell>
          <cell r="I149" t="str">
            <v/>
          </cell>
          <cell r="J149">
            <v>0</v>
          </cell>
          <cell r="K149">
            <v>0</v>
          </cell>
          <cell r="M149">
            <v>0</v>
          </cell>
          <cell r="O149">
            <v>0</v>
          </cell>
        </row>
        <row r="150">
          <cell r="E150" t="str">
            <v/>
          </cell>
          <cell r="J150">
            <v>0</v>
          </cell>
          <cell r="K150">
            <v>0</v>
          </cell>
          <cell r="M150">
            <v>0</v>
          </cell>
          <cell r="O150">
            <v>0</v>
          </cell>
        </row>
        <row r="151">
          <cell r="E151" t="str">
            <v/>
          </cell>
          <cell r="J151">
            <v>0</v>
          </cell>
          <cell r="K151">
            <v>0</v>
          </cell>
          <cell r="M151">
            <v>0</v>
          </cell>
          <cell r="O151">
            <v>0</v>
          </cell>
        </row>
        <row r="153">
          <cell r="E153" t="str">
            <v>II</v>
          </cell>
          <cell r="G153" t="str">
            <v>Tenaga</v>
          </cell>
        </row>
        <row r="154">
          <cell r="E154">
            <v>1</v>
          </cell>
          <cell r="G154" t="str">
            <v>Mandor</v>
          </cell>
          <cell r="J154" t="str">
            <v>OH</v>
          </cell>
          <cell r="K154">
            <v>0.92</v>
          </cell>
          <cell r="M154">
            <v>35000</v>
          </cell>
          <cell r="O154">
            <v>32200</v>
          </cell>
        </row>
        <row r="155">
          <cell r="E155" t="str">
            <v/>
          </cell>
          <cell r="J155">
            <v>0</v>
          </cell>
          <cell r="K155">
            <v>0</v>
          </cell>
          <cell r="M155">
            <v>0</v>
          </cell>
          <cell r="O155">
            <v>0</v>
          </cell>
        </row>
        <row r="156">
          <cell r="E156" t="str">
            <v/>
          </cell>
          <cell r="J156">
            <v>0</v>
          </cell>
          <cell r="K156">
            <v>0</v>
          </cell>
          <cell r="M156">
            <v>0</v>
          </cell>
          <cell r="O156">
            <v>0</v>
          </cell>
        </row>
        <row r="157">
          <cell r="E157" t="str">
            <v/>
          </cell>
          <cell r="J157">
            <v>0</v>
          </cell>
          <cell r="K157">
            <v>0</v>
          </cell>
          <cell r="M157">
            <v>0</v>
          </cell>
          <cell r="O157">
            <v>0</v>
          </cell>
        </row>
        <row r="158">
          <cell r="E158" t="str">
            <v/>
          </cell>
          <cell r="J158">
            <v>0</v>
          </cell>
          <cell r="K158">
            <v>0</v>
          </cell>
          <cell r="M158">
            <v>0</v>
          </cell>
          <cell r="O158">
            <v>0</v>
          </cell>
        </row>
        <row r="161">
          <cell r="E161" t="str">
            <v>III</v>
          </cell>
          <cell r="G161" t="str">
            <v>Alat</v>
          </cell>
        </row>
        <row r="162">
          <cell r="E162">
            <v>1</v>
          </cell>
          <cell r="G162" t="str">
            <v>Bulldozer D65</v>
          </cell>
          <cell r="H162" t="str">
            <v>(Cut &amp; fill)</v>
          </cell>
          <cell r="J162" t="str">
            <v>jam</v>
          </cell>
          <cell r="K162">
            <v>6.4402999999999997</v>
          </cell>
          <cell r="M162">
            <v>335455</v>
          </cell>
          <cell r="O162">
            <v>2160430.83</v>
          </cell>
        </row>
        <row r="163">
          <cell r="E163" t="str">
            <v/>
          </cell>
          <cell r="J163">
            <v>0</v>
          </cell>
          <cell r="K163">
            <v>0</v>
          </cell>
          <cell r="M163">
            <v>0</v>
          </cell>
          <cell r="O163">
            <v>0</v>
          </cell>
        </row>
        <row r="164">
          <cell r="E164" t="str">
            <v/>
          </cell>
          <cell r="J164">
            <v>0</v>
          </cell>
          <cell r="K164">
            <v>0</v>
          </cell>
          <cell r="M164">
            <v>0</v>
          </cell>
          <cell r="O164">
            <v>0</v>
          </cell>
        </row>
        <row r="165">
          <cell r="E165" t="str">
            <v/>
          </cell>
          <cell r="J165">
            <v>0</v>
          </cell>
          <cell r="K165">
            <v>0</v>
          </cell>
          <cell r="M165">
            <v>0</v>
          </cell>
          <cell r="O165">
            <v>0</v>
          </cell>
        </row>
        <row r="166">
          <cell r="E166" t="str">
            <v/>
          </cell>
          <cell r="J166">
            <v>0</v>
          </cell>
          <cell r="K166">
            <v>0</v>
          </cell>
          <cell r="M166">
            <v>0</v>
          </cell>
          <cell r="O166">
            <v>0</v>
          </cell>
        </row>
        <row r="168">
          <cell r="E168" t="str">
            <v>Sub Total</v>
          </cell>
          <cell r="O168">
            <v>2192630.83</v>
          </cell>
        </row>
        <row r="169">
          <cell r="E169" t="str">
            <v>Biaya Tidak Langsung dan Laba</v>
          </cell>
          <cell r="J169">
            <v>0.1</v>
          </cell>
          <cell r="O169">
            <v>219263.08</v>
          </cell>
        </row>
        <row r="170">
          <cell r="E170" t="str">
            <v>Jumlah Harga</v>
          </cell>
          <cell r="O170">
            <v>2411893.91</v>
          </cell>
        </row>
        <row r="171">
          <cell r="D171">
            <v>26005</v>
          </cell>
          <cell r="E171" t="str">
            <v>Harga Satuan Pekerjaan</v>
          </cell>
          <cell r="J171" t="str">
            <v>Ha</v>
          </cell>
          <cell r="K171" t="str">
            <v/>
          </cell>
          <cell r="O171">
            <v>2411893.91</v>
          </cell>
        </row>
        <row r="178">
          <cell r="E178" t="str">
            <v>Analisa Harga Satuan (Breakdown of Unit Rate)</v>
          </cell>
        </row>
        <row r="180">
          <cell r="E180" t="str">
            <v>Lokasi</v>
          </cell>
          <cell r="I180" t="str">
            <v>:</v>
          </cell>
          <cell r="J180" t="str">
            <v>Proyek PLB, Paket LCB-6 Lot-4</v>
          </cell>
        </row>
        <row r="181">
          <cell r="D181">
            <v>24500</v>
          </cell>
          <cell r="E181" t="str">
            <v>No. Item</v>
          </cell>
          <cell r="I181" t="str">
            <v>:</v>
          </cell>
          <cell r="J181" t="str">
            <v>3-2-4a</v>
          </cell>
        </row>
        <row r="182">
          <cell r="D182">
            <v>24500</v>
          </cell>
          <cell r="E182" t="str">
            <v>Item Pekerjaan</v>
          </cell>
          <cell r="I182" t="str">
            <v>:</v>
          </cell>
          <cell r="J182" t="str">
            <v>Perataan (potong &amp; hampar) L &lt;50 m</v>
          </cell>
        </row>
        <row r="184">
          <cell r="D184">
            <v>24500</v>
          </cell>
          <cell r="E184" t="str">
            <v>Uraian Tugas</v>
          </cell>
          <cell r="I184" t="str">
            <v>:</v>
          </cell>
          <cell r="J184" t="str">
            <v>Memotong &amp; mengisi sawah</v>
          </cell>
        </row>
        <row r="186">
          <cell r="D186">
            <v>24500</v>
          </cell>
          <cell r="E186" t="str">
            <v>Kapasitas Produksi</v>
          </cell>
          <cell r="I186" t="str">
            <v>:</v>
          </cell>
          <cell r="J186">
            <v>100</v>
          </cell>
          <cell r="K186" t="str">
            <v>m3</v>
          </cell>
          <cell r="L186">
            <v>0</v>
          </cell>
        </row>
        <row r="187">
          <cell r="L187" t="str">
            <v>Harga</v>
          </cell>
          <cell r="N187" t="str">
            <v>Jumlah</v>
          </cell>
        </row>
        <row r="188">
          <cell r="E188" t="str">
            <v>No.</v>
          </cell>
          <cell r="F188" t="str">
            <v>U r a i a n</v>
          </cell>
          <cell r="J188" t="str">
            <v>Satuan</v>
          </cell>
          <cell r="K188" t="str">
            <v>Q'ty</v>
          </cell>
          <cell r="L188" t="str">
            <v>Satuan</v>
          </cell>
          <cell r="N188" t="str">
            <v>Harga</v>
          </cell>
        </row>
        <row r="189">
          <cell r="L189" t="str">
            <v>(Rp.)</v>
          </cell>
          <cell r="N189" t="str">
            <v>(Rp.)</v>
          </cell>
        </row>
        <row r="190">
          <cell r="E190" t="str">
            <v>I</v>
          </cell>
          <cell r="G190" t="str">
            <v>Bahan</v>
          </cell>
        </row>
        <row r="191">
          <cell r="E191" t="str">
            <v/>
          </cell>
          <cell r="J191">
            <v>0</v>
          </cell>
          <cell r="K191">
            <v>0</v>
          </cell>
          <cell r="M191">
            <v>0</v>
          </cell>
          <cell r="O191">
            <v>0</v>
          </cell>
        </row>
        <row r="192">
          <cell r="E192" t="str">
            <v/>
          </cell>
          <cell r="J192">
            <v>0</v>
          </cell>
          <cell r="K192">
            <v>0</v>
          </cell>
          <cell r="M192">
            <v>0</v>
          </cell>
          <cell r="O192">
            <v>0</v>
          </cell>
        </row>
        <row r="193">
          <cell r="E193" t="str">
            <v/>
          </cell>
          <cell r="I193" t="str">
            <v/>
          </cell>
          <cell r="J193">
            <v>0</v>
          </cell>
          <cell r="K193">
            <v>0</v>
          </cell>
          <cell r="M193">
            <v>0</v>
          </cell>
          <cell r="O193">
            <v>0</v>
          </cell>
        </row>
        <row r="194">
          <cell r="E194" t="str">
            <v/>
          </cell>
          <cell r="J194">
            <v>0</v>
          </cell>
          <cell r="K194">
            <v>0</v>
          </cell>
          <cell r="M194">
            <v>0</v>
          </cell>
          <cell r="O194">
            <v>0</v>
          </cell>
        </row>
        <row r="195">
          <cell r="E195" t="str">
            <v/>
          </cell>
          <cell r="J195">
            <v>0</v>
          </cell>
          <cell r="K195">
            <v>0</v>
          </cell>
          <cell r="M195">
            <v>0</v>
          </cell>
          <cell r="O195">
            <v>0</v>
          </cell>
        </row>
        <row r="197">
          <cell r="E197" t="str">
            <v>II</v>
          </cell>
          <cell r="G197" t="str">
            <v>Tenaga</v>
          </cell>
        </row>
        <row r="198">
          <cell r="E198">
            <v>1</v>
          </cell>
          <cell r="G198" t="str">
            <v>Mandor</v>
          </cell>
          <cell r="J198" t="str">
            <v>OH</v>
          </cell>
          <cell r="K198">
            <v>0.13239999999999999</v>
          </cell>
          <cell r="M198">
            <v>35000</v>
          </cell>
          <cell r="O198">
            <v>4634</v>
          </cell>
        </row>
        <row r="199">
          <cell r="E199" t="str">
            <v/>
          </cell>
          <cell r="J199">
            <v>0</v>
          </cell>
          <cell r="K199">
            <v>0</v>
          </cell>
          <cell r="M199">
            <v>0</v>
          </cell>
          <cell r="O199">
            <v>0</v>
          </cell>
        </row>
        <row r="200">
          <cell r="E200" t="str">
            <v/>
          </cell>
          <cell r="J200">
            <v>0</v>
          </cell>
          <cell r="K200">
            <v>0</v>
          </cell>
          <cell r="M200">
            <v>0</v>
          </cell>
          <cell r="O200">
            <v>0</v>
          </cell>
        </row>
        <row r="201">
          <cell r="E201" t="str">
            <v/>
          </cell>
          <cell r="J201">
            <v>0</v>
          </cell>
          <cell r="K201">
            <v>0</v>
          </cell>
          <cell r="M201">
            <v>0</v>
          </cell>
          <cell r="O201">
            <v>0</v>
          </cell>
        </row>
        <row r="202">
          <cell r="E202" t="str">
            <v/>
          </cell>
          <cell r="J202">
            <v>0</v>
          </cell>
          <cell r="K202">
            <v>0</v>
          </cell>
          <cell r="M202">
            <v>0</v>
          </cell>
          <cell r="O202">
            <v>0</v>
          </cell>
        </row>
        <row r="205">
          <cell r="E205" t="str">
            <v>III</v>
          </cell>
          <cell r="G205" t="str">
            <v>Alat</v>
          </cell>
        </row>
        <row r="206">
          <cell r="E206">
            <v>1</v>
          </cell>
          <cell r="G206" t="str">
            <v>Bulldozer D65</v>
          </cell>
          <cell r="H206" t="str">
            <v>(Cut-disposal)</v>
          </cell>
          <cell r="J206" t="str">
            <v>jam</v>
          </cell>
          <cell r="K206">
            <v>0.92710000000000004</v>
          </cell>
          <cell r="M206">
            <v>335455</v>
          </cell>
          <cell r="O206">
            <v>311000.33</v>
          </cell>
        </row>
        <row r="207">
          <cell r="E207">
            <v>2</v>
          </cell>
          <cell r="G207" t="str">
            <v>Bulldozer D65</v>
          </cell>
          <cell r="H207" t="str">
            <v>(Penebaran)</v>
          </cell>
          <cell r="J207" t="str">
            <v>jam</v>
          </cell>
          <cell r="K207">
            <v>0.87760000000000005</v>
          </cell>
          <cell r="M207">
            <v>335455</v>
          </cell>
          <cell r="O207">
            <v>294395.3</v>
          </cell>
        </row>
        <row r="208">
          <cell r="E208" t="str">
            <v/>
          </cell>
          <cell r="J208">
            <v>0</v>
          </cell>
          <cell r="K208">
            <v>0</v>
          </cell>
          <cell r="M208">
            <v>0</v>
          </cell>
          <cell r="O208">
            <v>0</v>
          </cell>
        </row>
        <row r="209">
          <cell r="E209" t="str">
            <v/>
          </cell>
          <cell r="J209">
            <v>0</v>
          </cell>
          <cell r="K209">
            <v>0</v>
          </cell>
          <cell r="M209">
            <v>0</v>
          </cell>
          <cell r="O209">
            <v>0</v>
          </cell>
        </row>
        <row r="210">
          <cell r="E210" t="str">
            <v/>
          </cell>
          <cell r="J210">
            <v>0</v>
          </cell>
          <cell r="K210">
            <v>0</v>
          </cell>
          <cell r="M210">
            <v>0</v>
          </cell>
          <cell r="O210">
            <v>0</v>
          </cell>
        </row>
        <row r="212">
          <cell r="E212" t="str">
            <v>Sub Total</v>
          </cell>
          <cell r="O212">
            <v>610029.63</v>
          </cell>
        </row>
        <row r="213">
          <cell r="E213" t="str">
            <v>Biaya Tidak Langsung dan Laba</v>
          </cell>
          <cell r="J213">
            <v>0.1</v>
          </cell>
          <cell r="O213">
            <v>61002.96</v>
          </cell>
        </row>
        <row r="214">
          <cell r="E214" t="str">
            <v>Jumlah Harga</v>
          </cell>
          <cell r="O214">
            <v>671032.59</v>
          </cell>
        </row>
        <row r="215">
          <cell r="D215">
            <v>24505</v>
          </cell>
          <cell r="E215" t="str">
            <v>Harga Satuan Pekerjaan</v>
          </cell>
          <cell r="J215" t="str">
            <v>m3</v>
          </cell>
          <cell r="K215" t="str">
            <v/>
          </cell>
          <cell r="O215">
            <v>6710.3258999999998</v>
          </cell>
        </row>
        <row r="222">
          <cell r="E222" t="str">
            <v>Analisa Harga Satuan (Breakdown of Unit Rate)</v>
          </cell>
        </row>
        <row r="224">
          <cell r="E224" t="str">
            <v>Lokasi</v>
          </cell>
          <cell r="I224" t="str">
            <v>:</v>
          </cell>
          <cell r="J224" t="str">
            <v>Proyek PLB, Paket LCB-6 Lot-4</v>
          </cell>
        </row>
        <row r="225">
          <cell r="D225">
            <v>25500</v>
          </cell>
          <cell r="E225" t="str">
            <v>No. Item</v>
          </cell>
          <cell r="I225" t="str">
            <v>:</v>
          </cell>
          <cell r="J225" t="str">
            <v>3-2-4b</v>
          </cell>
        </row>
        <row r="226">
          <cell r="D226">
            <v>25500</v>
          </cell>
          <cell r="E226" t="str">
            <v>Item Pekerjaan</v>
          </cell>
          <cell r="I226" t="str">
            <v>:</v>
          </cell>
          <cell r="J226" t="str">
            <v>Perataan (potong &amp; hampar) 50&lt; L &lt;500 m</v>
          </cell>
        </row>
        <row r="228">
          <cell r="D228">
            <v>25500</v>
          </cell>
          <cell r="E228" t="str">
            <v>Uraian Tugas</v>
          </cell>
          <cell r="I228" t="str">
            <v>:</v>
          </cell>
          <cell r="J228" t="str">
            <v>Meratakan dan Menghampar dengan Bulldozer/Excavator/DumpTruck</v>
          </cell>
        </row>
        <row r="230">
          <cell r="D230">
            <v>25500</v>
          </cell>
          <cell r="E230" t="str">
            <v>Kapasitas Produksi</v>
          </cell>
          <cell r="I230" t="str">
            <v>:</v>
          </cell>
          <cell r="J230">
            <v>100</v>
          </cell>
          <cell r="K230" t="str">
            <v>m3</v>
          </cell>
          <cell r="L230">
            <v>0</v>
          </cell>
        </row>
        <row r="231">
          <cell r="L231" t="str">
            <v>Harga</v>
          </cell>
          <cell r="N231" t="str">
            <v>Jumlah</v>
          </cell>
        </row>
        <row r="232">
          <cell r="E232" t="str">
            <v>No.</v>
          </cell>
          <cell r="F232" t="str">
            <v>U r a i a n</v>
          </cell>
          <cell r="J232" t="str">
            <v>Satuan</v>
          </cell>
          <cell r="K232" t="str">
            <v>Q'ty</v>
          </cell>
          <cell r="L232" t="str">
            <v>Satuan</v>
          </cell>
          <cell r="N232" t="str">
            <v>Harga</v>
          </cell>
        </row>
        <row r="233">
          <cell r="L233" t="str">
            <v>(Rp.)</v>
          </cell>
          <cell r="N233" t="str">
            <v>(Rp.)</v>
          </cell>
        </row>
        <row r="234">
          <cell r="E234" t="str">
            <v>I</v>
          </cell>
          <cell r="G234" t="str">
            <v>Bahan</v>
          </cell>
        </row>
        <row r="235">
          <cell r="E235" t="str">
            <v/>
          </cell>
          <cell r="J235">
            <v>0</v>
          </cell>
          <cell r="K235">
            <v>0</v>
          </cell>
          <cell r="M235">
            <v>0</v>
          </cell>
          <cell r="O235">
            <v>0</v>
          </cell>
        </row>
        <row r="236">
          <cell r="E236" t="str">
            <v/>
          </cell>
          <cell r="J236">
            <v>0</v>
          </cell>
          <cell r="K236">
            <v>0</v>
          </cell>
          <cell r="M236">
            <v>0</v>
          </cell>
          <cell r="O236">
            <v>0</v>
          </cell>
        </row>
        <row r="237">
          <cell r="E237" t="str">
            <v/>
          </cell>
          <cell r="I237" t="str">
            <v/>
          </cell>
          <cell r="J237">
            <v>0</v>
          </cell>
          <cell r="K237">
            <v>0</v>
          </cell>
          <cell r="M237">
            <v>0</v>
          </cell>
          <cell r="O237">
            <v>0</v>
          </cell>
        </row>
        <row r="238">
          <cell r="E238" t="str">
            <v/>
          </cell>
          <cell r="J238">
            <v>0</v>
          </cell>
          <cell r="K238">
            <v>0</v>
          </cell>
          <cell r="M238">
            <v>0</v>
          </cell>
          <cell r="O238">
            <v>0</v>
          </cell>
        </row>
        <row r="239">
          <cell r="E239" t="str">
            <v/>
          </cell>
          <cell r="J239">
            <v>0</v>
          </cell>
          <cell r="K239">
            <v>0</v>
          </cell>
          <cell r="M239">
            <v>0</v>
          </cell>
          <cell r="O239">
            <v>0</v>
          </cell>
        </row>
        <row r="241">
          <cell r="E241" t="str">
            <v>II</v>
          </cell>
          <cell r="G241" t="str">
            <v>Tenaga</v>
          </cell>
        </row>
        <row r="242">
          <cell r="E242">
            <v>1</v>
          </cell>
          <cell r="G242" t="str">
            <v>Mandor</v>
          </cell>
          <cell r="J242" t="str">
            <v>OH</v>
          </cell>
          <cell r="K242">
            <v>0.13239999999999999</v>
          </cell>
          <cell r="M242">
            <v>35000</v>
          </cell>
          <cell r="O242">
            <v>4634</v>
          </cell>
        </row>
        <row r="243">
          <cell r="E243" t="str">
            <v/>
          </cell>
          <cell r="J243">
            <v>0</v>
          </cell>
          <cell r="K243">
            <v>0</v>
          </cell>
          <cell r="M243">
            <v>0</v>
          </cell>
          <cell r="O243">
            <v>0</v>
          </cell>
        </row>
        <row r="244">
          <cell r="E244" t="str">
            <v/>
          </cell>
          <cell r="J244">
            <v>0</v>
          </cell>
          <cell r="K244">
            <v>0</v>
          </cell>
          <cell r="M244">
            <v>0</v>
          </cell>
          <cell r="O244">
            <v>0</v>
          </cell>
        </row>
        <row r="245">
          <cell r="E245" t="str">
            <v/>
          </cell>
          <cell r="J245">
            <v>0</v>
          </cell>
          <cell r="K245">
            <v>0</v>
          </cell>
          <cell r="M245">
            <v>0</v>
          </cell>
          <cell r="O245">
            <v>0</v>
          </cell>
        </row>
        <row r="246">
          <cell r="E246" t="str">
            <v/>
          </cell>
          <cell r="J246">
            <v>0</v>
          </cell>
          <cell r="K246">
            <v>0</v>
          </cell>
          <cell r="M246">
            <v>0</v>
          </cell>
          <cell r="O246">
            <v>0</v>
          </cell>
        </row>
        <row r="249">
          <cell r="E249" t="str">
            <v>III</v>
          </cell>
          <cell r="G249" t="str">
            <v>Alat</v>
          </cell>
        </row>
        <row r="250">
          <cell r="E250">
            <v>1</v>
          </cell>
          <cell r="G250" t="str">
            <v>Bulldozer D65</v>
          </cell>
          <cell r="H250" t="str">
            <v>(Cut-disposal)</v>
          </cell>
          <cell r="J250" t="str">
            <v>jam</v>
          </cell>
          <cell r="K250">
            <v>0.92710000000000004</v>
          </cell>
          <cell r="M250">
            <v>335455</v>
          </cell>
          <cell r="O250">
            <v>311000.33</v>
          </cell>
        </row>
        <row r="251">
          <cell r="E251">
            <v>2</v>
          </cell>
          <cell r="G251" t="str">
            <v>Bulldozer D65</v>
          </cell>
          <cell r="H251" t="str">
            <v>(Penebaran)</v>
          </cell>
          <cell r="J251" t="str">
            <v>jam</v>
          </cell>
          <cell r="K251">
            <v>0.87760000000000005</v>
          </cell>
          <cell r="M251">
            <v>335455</v>
          </cell>
          <cell r="O251">
            <v>294395.3</v>
          </cell>
        </row>
        <row r="252">
          <cell r="E252">
            <v>3</v>
          </cell>
          <cell r="G252" t="str">
            <v>Excavator, 0.7 m3</v>
          </cell>
          <cell r="J252" t="str">
            <v>jam</v>
          </cell>
          <cell r="K252">
            <v>1.5421</v>
          </cell>
          <cell r="M252">
            <v>239115</v>
          </cell>
          <cell r="O252">
            <v>368739.24</v>
          </cell>
        </row>
        <row r="253">
          <cell r="E253">
            <v>4</v>
          </cell>
          <cell r="G253" t="str">
            <v>Dump Truck 6 ton</v>
          </cell>
          <cell r="J253" t="str">
            <v>jam</v>
          </cell>
          <cell r="K253">
            <v>1.5387999999999999</v>
          </cell>
          <cell r="M253">
            <v>75740</v>
          </cell>
          <cell r="O253">
            <v>116548.71</v>
          </cell>
        </row>
        <row r="254">
          <cell r="E254" t="str">
            <v/>
          </cell>
          <cell r="J254">
            <v>0</v>
          </cell>
          <cell r="K254">
            <v>0</v>
          </cell>
          <cell r="M254">
            <v>0</v>
          </cell>
          <cell r="O254">
            <v>0</v>
          </cell>
        </row>
        <row r="256">
          <cell r="E256" t="str">
            <v>Sub Total</v>
          </cell>
          <cell r="O256">
            <v>1095317.58</v>
          </cell>
        </row>
        <row r="257">
          <cell r="E257" t="str">
            <v>Biaya Tidak Langsung dan Laba</v>
          </cell>
          <cell r="J257">
            <v>0.1</v>
          </cell>
          <cell r="O257">
            <v>109531.75</v>
          </cell>
        </row>
        <row r="258">
          <cell r="E258" t="str">
            <v>Jumlah Harga</v>
          </cell>
          <cell r="O258">
            <v>1204849.33</v>
          </cell>
        </row>
        <row r="259">
          <cell r="D259">
            <v>25505</v>
          </cell>
          <cell r="E259" t="str">
            <v>Harga Satuan Pekerjaan</v>
          </cell>
          <cell r="J259" t="str">
            <v>m3</v>
          </cell>
          <cell r="K259" t="str">
            <v/>
          </cell>
          <cell r="O259">
            <v>12048.4933</v>
          </cell>
        </row>
        <row r="266">
          <cell r="E266" t="str">
            <v>Analisa Harga Satuan (Breakdown of Unit Rate)</v>
          </cell>
        </row>
        <row r="268">
          <cell r="E268" t="str">
            <v>Lokasi</v>
          </cell>
          <cell r="I268" t="str">
            <v>:</v>
          </cell>
          <cell r="J268" t="str">
            <v>Proyek PLB, Paket LCB-6 Lot-4</v>
          </cell>
        </row>
        <row r="269">
          <cell r="D269">
            <v>26500</v>
          </cell>
          <cell r="E269" t="str">
            <v>No. Item</v>
          </cell>
          <cell r="I269" t="str">
            <v>:</v>
          </cell>
          <cell r="J269" t="str">
            <v>3-2-4c</v>
          </cell>
        </row>
        <row r="270">
          <cell r="D270">
            <v>26500</v>
          </cell>
          <cell r="E270" t="str">
            <v>Item Pekerjaan</v>
          </cell>
          <cell r="I270" t="str">
            <v>:</v>
          </cell>
          <cell r="J270" t="str">
            <v>Perataan (Potong &amp; Tempat Pembuangan 50 m &lt; L</v>
          </cell>
        </row>
        <row r="272">
          <cell r="D272">
            <v>26500</v>
          </cell>
          <cell r="E272" t="str">
            <v>Uraian Tugas</v>
          </cell>
          <cell r="I272" t="str">
            <v>:</v>
          </cell>
          <cell r="J272" t="str">
            <v>Meratakan dan Menghampar dengan Bulldozer/Excavator/DumpTruck</v>
          </cell>
        </row>
        <row r="274">
          <cell r="D274">
            <v>26500</v>
          </cell>
          <cell r="E274" t="str">
            <v>Kapasitas Produksi</v>
          </cell>
          <cell r="I274" t="str">
            <v>:</v>
          </cell>
          <cell r="J274">
            <v>100</v>
          </cell>
          <cell r="K274" t="str">
            <v>m3</v>
          </cell>
          <cell r="L274">
            <v>0</v>
          </cell>
        </row>
        <row r="275">
          <cell r="L275" t="str">
            <v>Harga</v>
          </cell>
          <cell r="N275" t="str">
            <v>Jumlah</v>
          </cell>
        </row>
        <row r="276">
          <cell r="E276" t="str">
            <v>No.</v>
          </cell>
          <cell r="F276" t="str">
            <v>U r a i a n</v>
          </cell>
          <cell r="J276" t="str">
            <v>Satuan</v>
          </cell>
          <cell r="K276" t="str">
            <v>Q'ty</v>
          </cell>
          <cell r="L276" t="str">
            <v>Satuan</v>
          </cell>
          <cell r="N276" t="str">
            <v>Harga</v>
          </cell>
        </row>
        <row r="277">
          <cell r="L277" t="str">
            <v>(Rp.)</v>
          </cell>
          <cell r="N277" t="str">
            <v>(Rp.)</v>
          </cell>
        </row>
        <row r="278">
          <cell r="E278" t="str">
            <v>I</v>
          </cell>
          <cell r="G278" t="str">
            <v>Bahan</v>
          </cell>
        </row>
        <row r="279">
          <cell r="E279">
            <v>1</v>
          </cell>
          <cell r="G279" t="str">
            <v>Biaya Lahan utk Pembuangan</v>
          </cell>
          <cell r="J279" t="str">
            <v>m2</v>
          </cell>
          <cell r="K279">
            <v>110</v>
          </cell>
          <cell r="M279">
            <v>500</v>
          </cell>
          <cell r="O279">
            <v>55000</v>
          </cell>
        </row>
        <row r="280">
          <cell r="E280" t="str">
            <v/>
          </cell>
          <cell r="J280">
            <v>0</v>
          </cell>
          <cell r="K280">
            <v>0</v>
          </cell>
          <cell r="M280">
            <v>0</v>
          </cell>
          <cell r="O280">
            <v>0</v>
          </cell>
        </row>
        <row r="281">
          <cell r="E281" t="str">
            <v/>
          </cell>
          <cell r="I281" t="str">
            <v/>
          </cell>
          <cell r="J281">
            <v>0</v>
          </cell>
          <cell r="K281">
            <v>0</v>
          </cell>
          <cell r="M281">
            <v>0</v>
          </cell>
          <cell r="O281">
            <v>0</v>
          </cell>
        </row>
        <row r="282">
          <cell r="E282" t="str">
            <v/>
          </cell>
          <cell r="J282">
            <v>0</v>
          </cell>
          <cell r="K282">
            <v>0</v>
          </cell>
          <cell r="M282">
            <v>0</v>
          </cell>
          <cell r="O282">
            <v>0</v>
          </cell>
        </row>
        <row r="283">
          <cell r="E283" t="str">
            <v/>
          </cell>
          <cell r="J283">
            <v>0</v>
          </cell>
          <cell r="K283">
            <v>0</v>
          </cell>
          <cell r="M283">
            <v>0</v>
          </cell>
          <cell r="O283">
            <v>0</v>
          </cell>
        </row>
        <row r="285">
          <cell r="E285" t="str">
            <v>II</v>
          </cell>
          <cell r="G285" t="str">
            <v>Tenaga</v>
          </cell>
        </row>
        <row r="286">
          <cell r="E286">
            <v>1</v>
          </cell>
          <cell r="G286" t="str">
            <v>Mandor</v>
          </cell>
          <cell r="J286" t="str">
            <v>OH</v>
          </cell>
          <cell r="K286">
            <v>0.15679999999999999</v>
          </cell>
          <cell r="M286">
            <v>35000</v>
          </cell>
          <cell r="O286">
            <v>5488</v>
          </cell>
        </row>
        <row r="287">
          <cell r="E287" t="str">
            <v/>
          </cell>
          <cell r="J287">
            <v>0</v>
          </cell>
          <cell r="K287">
            <v>0</v>
          </cell>
          <cell r="M287">
            <v>0</v>
          </cell>
          <cell r="O287">
            <v>0</v>
          </cell>
        </row>
        <row r="288">
          <cell r="E288" t="str">
            <v/>
          </cell>
          <cell r="J288">
            <v>0</v>
          </cell>
          <cell r="K288">
            <v>0</v>
          </cell>
          <cell r="M288">
            <v>0</v>
          </cell>
          <cell r="O288">
            <v>0</v>
          </cell>
        </row>
        <row r="289">
          <cell r="E289" t="str">
            <v/>
          </cell>
          <cell r="J289">
            <v>0</v>
          </cell>
          <cell r="K289">
            <v>0</v>
          </cell>
          <cell r="M289">
            <v>0</v>
          </cell>
          <cell r="O289">
            <v>0</v>
          </cell>
        </row>
        <row r="290">
          <cell r="E290" t="str">
            <v/>
          </cell>
          <cell r="J290">
            <v>0</v>
          </cell>
          <cell r="K290">
            <v>0</v>
          </cell>
          <cell r="M290">
            <v>0</v>
          </cell>
          <cell r="O290">
            <v>0</v>
          </cell>
        </row>
        <row r="293">
          <cell r="E293" t="str">
            <v>III</v>
          </cell>
          <cell r="G293" t="str">
            <v>Alat</v>
          </cell>
        </row>
        <row r="294">
          <cell r="E294">
            <v>1</v>
          </cell>
          <cell r="G294" t="str">
            <v>Bulldozer D65</v>
          </cell>
          <cell r="H294" t="str">
            <v>(Cut-Stock)</v>
          </cell>
          <cell r="J294" t="str">
            <v>jam</v>
          </cell>
          <cell r="K294">
            <v>1.0980000000000001</v>
          </cell>
          <cell r="M294">
            <v>335455</v>
          </cell>
          <cell r="O294">
            <v>368329.59</v>
          </cell>
        </row>
        <row r="295">
          <cell r="E295">
            <v>2</v>
          </cell>
          <cell r="G295" t="str">
            <v>Bulldozer D65</v>
          </cell>
          <cell r="H295" t="str">
            <v>(Penebaran)</v>
          </cell>
          <cell r="J295" t="str">
            <v>jam</v>
          </cell>
          <cell r="K295">
            <v>1.0394000000000001</v>
          </cell>
          <cell r="M295">
            <v>335455</v>
          </cell>
          <cell r="O295">
            <v>348671.92</v>
          </cell>
        </row>
        <row r="296">
          <cell r="E296">
            <v>3</v>
          </cell>
          <cell r="G296" t="str">
            <v>Excavator, 0.7 m3</v>
          </cell>
          <cell r="J296" t="str">
            <v>jam</v>
          </cell>
          <cell r="K296">
            <v>1.5421</v>
          </cell>
          <cell r="M296">
            <v>239115</v>
          </cell>
          <cell r="O296">
            <v>368739.24</v>
          </cell>
        </row>
        <row r="297">
          <cell r="E297">
            <v>4</v>
          </cell>
          <cell r="G297" t="str">
            <v>Dump Truck 6 ton</v>
          </cell>
          <cell r="J297" t="str">
            <v>jam</v>
          </cell>
          <cell r="K297">
            <v>2.4727999999999999</v>
          </cell>
          <cell r="M297">
            <v>75740</v>
          </cell>
          <cell r="O297">
            <v>187289.87</v>
          </cell>
        </row>
        <row r="298">
          <cell r="E298" t="str">
            <v/>
          </cell>
          <cell r="J298">
            <v>0</v>
          </cell>
          <cell r="K298">
            <v>0</v>
          </cell>
          <cell r="M298">
            <v>0</v>
          </cell>
          <cell r="O298">
            <v>0</v>
          </cell>
        </row>
        <row r="300">
          <cell r="E300" t="str">
            <v>Sub Total</v>
          </cell>
          <cell r="O300">
            <v>1333518.6200000001</v>
          </cell>
        </row>
        <row r="301">
          <cell r="E301" t="str">
            <v>Biaya Tidak Langsung dan Laba</v>
          </cell>
          <cell r="J301">
            <v>0.1</v>
          </cell>
          <cell r="O301">
            <v>133351.85999999999</v>
          </cell>
        </row>
        <row r="302">
          <cell r="E302" t="str">
            <v>Jumlah Harga</v>
          </cell>
          <cell r="O302">
            <v>1466870.48</v>
          </cell>
        </row>
        <row r="303">
          <cell r="D303">
            <v>26505</v>
          </cell>
          <cell r="E303" t="str">
            <v>Harga Satuan Pekerjaan</v>
          </cell>
          <cell r="J303" t="str">
            <v>m3</v>
          </cell>
          <cell r="K303" t="str">
            <v/>
          </cell>
          <cell r="O303">
            <v>14668.7048</v>
          </cell>
        </row>
        <row r="310">
          <cell r="E310" t="str">
            <v>Analisa Harga Satuan (Breakdown of Unit Rate)</v>
          </cell>
        </row>
        <row r="312">
          <cell r="E312" t="str">
            <v>Lokasi</v>
          </cell>
          <cell r="I312" t="str">
            <v>:</v>
          </cell>
          <cell r="J312" t="str">
            <v>Proyek PLB, Paket LCB-6 Lot-4</v>
          </cell>
        </row>
        <row r="313">
          <cell r="D313">
            <v>27000</v>
          </cell>
          <cell r="E313" t="str">
            <v>No. Item</v>
          </cell>
          <cell r="I313" t="str">
            <v>:</v>
          </cell>
          <cell r="J313" t="str">
            <v>3-3-1</v>
          </cell>
        </row>
        <row r="314">
          <cell r="D314">
            <v>27000</v>
          </cell>
          <cell r="E314" t="str">
            <v>Item Pekerjaan</v>
          </cell>
          <cell r="I314" t="str">
            <v>:</v>
          </cell>
          <cell r="J314" t="str">
            <v>Derajat kemiringan i&lt;0.6%</v>
          </cell>
        </row>
        <row r="316">
          <cell r="D316">
            <v>27000</v>
          </cell>
          <cell r="E316" t="str">
            <v>Uraian Tugas</v>
          </cell>
          <cell r="I316" t="str">
            <v>:</v>
          </cell>
          <cell r="J316" t="str">
            <v>Mengumpulkan bahan dari sawah dengan cara manual</v>
          </cell>
        </row>
        <row r="318">
          <cell r="D318">
            <v>27000</v>
          </cell>
          <cell r="E318" t="str">
            <v>Kapasitas Produksi</v>
          </cell>
          <cell r="I318" t="str">
            <v>:</v>
          </cell>
          <cell r="J318">
            <v>1</v>
          </cell>
          <cell r="K318" t="str">
            <v>Ha</v>
          </cell>
          <cell r="L318" t="str">
            <v>(53m3/ha)</v>
          </cell>
        </row>
        <row r="319">
          <cell r="L319" t="str">
            <v>Harga</v>
          </cell>
          <cell r="N319" t="str">
            <v>Jumlah</v>
          </cell>
        </row>
        <row r="320">
          <cell r="E320" t="str">
            <v>No.</v>
          </cell>
          <cell r="F320" t="str">
            <v>U r a i a n</v>
          </cell>
          <cell r="J320" t="str">
            <v>Satuan</v>
          </cell>
          <cell r="K320" t="str">
            <v>Q'ty</v>
          </cell>
          <cell r="L320" t="str">
            <v>Satuan</v>
          </cell>
          <cell r="N320" t="str">
            <v>Harga</v>
          </cell>
        </row>
        <row r="321">
          <cell r="L321" t="str">
            <v>(Rp.)</v>
          </cell>
          <cell r="N321" t="str">
            <v>(Rp.)</v>
          </cell>
        </row>
        <row r="322">
          <cell r="E322" t="str">
            <v>I</v>
          </cell>
          <cell r="G322" t="str">
            <v>Bahan</v>
          </cell>
        </row>
        <row r="323">
          <cell r="E323" t="str">
            <v/>
          </cell>
          <cell r="J323">
            <v>0</v>
          </cell>
          <cell r="K323">
            <v>0</v>
          </cell>
          <cell r="M323">
            <v>0</v>
          </cell>
          <cell r="O323">
            <v>0</v>
          </cell>
        </row>
        <row r="324">
          <cell r="E324" t="str">
            <v/>
          </cell>
          <cell r="J324">
            <v>0</v>
          </cell>
          <cell r="K324">
            <v>0</v>
          </cell>
          <cell r="M324">
            <v>0</v>
          </cell>
          <cell r="O324">
            <v>0</v>
          </cell>
        </row>
        <row r="325">
          <cell r="E325" t="str">
            <v/>
          </cell>
          <cell r="I325" t="str">
            <v/>
          </cell>
          <cell r="J325">
            <v>0</v>
          </cell>
          <cell r="K325">
            <v>0</v>
          </cell>
          <cell r="M325">
            <v>0</v>
          </cell>
          <cell r="O325">
            <v>0</v>
          </cell>
        </row>
        <row r="326">
          <cell r="E326" t="str">
            <v/>
          </cell>
          <cell r="J326">
            <v>0</v>
          </cell>
          <cell r="K326">
            <v>0</v>
          </cell>
          <cell r="M326">
            <v>0</v>
          </cell>
          <cell r="O326">
            <v>0</v>
          </cell>
        </row>
        <row r="327">
          <cell r="E327" t="str">
            <v/>
          </cell>
          <cell r="J327">
            <v>0</v>
          </cell>
          <cell r="K327">
            <v>0</v>
          </cell>
          <cell r="M327">
            <v>0</v>
          </cell>
          <cell r="O327">
            <v>0</v>
          </cell>
        </row>
        <row r="329">
          <cell r="E329" t="str">
            <v>II</v>
          </cell>
          <cell r="G329" t="str">
            <v>Tenaga</v>
          </cell>
        </row>
        <row r="330">
          <cell r="E330">
            <v>1</v>
          </cell>
          <cell r="G330" t="str">
            <v>Mandor</v>
          </cell>
          <cell r="J330" t="str">
            <v>OH</v>
          </cell>
          <cell r="K330">
            <v>0.59519999999999995</v>
          </cell>
          <cell r="M330">
            <v>35000</v>
          </cell>
          <cell r="O330">
            <v>20832</v>
          </cell>
        </row>
        <row r="331">
          <cell r="E331">
            <v>2</v>
          </cell>
          <cell r="G331" t="str">
            <v>Pekerja</v>
          </cell>
          <cell r="J331" t="str">
            <v>OH</v>
          </cell>
          <cell r="K331">
            <v>9.5237999999999996</v>
          </cell>
          <cell r="M331">
            <v>20000</v>
          </cell>
          <cell r="O331">
            <v>190476</v>
          </cell>
        </row>
        <row r="332">
          <cell r="E332" t="str">
            <v/>
          </cell>
          <cell r="J332">
            <v>0</v>
          </cell>
          <cell r="K332">
            <v>0</v>
          </cell>
          <cell r="M332">
            <v>0</v>
          </cell>
          <cell r="O332">
            <v>0</v>
          </cell>
        </row>
        <row r="333">
          <cell r="E333" t="str">
            <v/>
          </cell>
          <cell r="J333">
            <v>0</v>
          </cell>
          <cell r="K333">
            <v>0</v>
          </cell>
          <cell r="M333">
            <v>0</v>
          </cell>
          <cell r="O333">
            <v>0</v>
          </cell>
        </row>
        <row r="334">
          <cell r="E334" t="str">
            <v/>
          </cell>
          <cell r="J334">
            <v>0</v>
          </cell>
          <cell r="K334">
            <v>0</v>
          </cell>
          <cell r="M334">
            <v>0</v>
          </cell>
          <cell r="O334">
            <v>0</v>
          </cell>
        </row>
        <row r="337">
          <cell r="E337" t="str">
            <v>III</v>
          </cell>
          <cell r="G337" t="str">
            <v>Alat</v>
          </cell>
        </row>
        <row r="338">
          <cell r="E338">
            <v>1</v>
          </cell>
          <cell r="G338" t="str">
            <v>Lain-Lain</v>
          </cell>
          <cell r="J338" t="str">
            <v>ls</v>
          </cell>
          <cell r="K338">
            <v>1</v>
          </cell>
          <cell r="M338">
            <v>250</v>
          </cell>
          <cell r="O338">
            <v>250</v>
          </cell>
        </row>
        <row r="339">
          <cell r="E339" t="str">
            <v/>
          </cell>
          <cell r="J339">
            <v>0</v>
          </cell>
          <cell r="K339">
            <v>0</v>
          </cell>
          <cell r="M339">
            <v>0</v>
          </cell>
          <cell r="O339">
            <v>0</v>
          </cell>
        </row>
        <row r="340">
          <cell r="E340" t="str">
            <v/>
          </cell>
          <cell r="J340">
            <v>0</v>
          </cell>
          <cell r="K340">
            <v>0</v>
          </cell>
          <cell r="M340">
            <v>0</v>
          </cell>
          <cell r="O340">
            <v>0</v>
          </cell>
        </row>
        <row r="341">
          <cell r="E341" t="str">
            <v/>
          </cell>
          <cell r="J341">
            <v>0</v>
          </cell>
          <cell r="K341">
            <v>0</v>
          </cell>
          <cell r="M341">
            <v>0</v>
          </cell>
          <cell r="O341">
            <v>0</v>
          </cell>
        </row>
        <row r="342">
          <cell r="E342" t="str">
            <v/>
          </cell>
          <cell r="J342">
            <v>0</v>
          </cell>
          <cell r="K342">
            <v>0</v>
          </cell>
          <cell r="M342">
            <v>0</v>
          </cell>
          <cell r="O342">
            <v>0</v>
          </cell>
        </row>
        <row r="344">
          <cell r="E344" t="str">
            <v>Sub Total</v>
          </cell>
          <cell r="O344">
            <v>211558</v>
          </cell>
        </row>
        <row r="345">
          <cell r="E345" t="str">
            <v>Biaya Tidak Langsung dan Laba</v>
          </cell>
          <cell r="J345">
            <v>0.1</v>
          </cell>
          <cell r="O345">
            <v>21155.8</v>
          </cell>
        </row>
        <row r="346">
          <cell r="E346" t="str">
            <v>Jumlah Harga</v>
          </cell>
          <cell r="O346">
            <v>232713.8</v>
          </cell>
        </row>
        <row r="347">
          <cell r="D347">
            <v>27005</v>
          </cell>
          <cell r="E347" t="str">
            <v>Harga Satuan Pekerjaan</v>
          </cell>
          <cell r="J347" t="str">
            <v>Ha</v>
          </cell>
          <cell r="K347" t="str">
            <v/>
          </cell>
          <cell r="O347">
            <v>232713.8</v>
          </cell>
        </row>
        <row r="354">
          <cell r="E354" t="str">
            <v>Analisa Harga Satuan (Breakdown of Unit Rate)</v>
          </cell>
        </row>
        <row r="356">
          <cell r="E356" t="str">
            <v>Lokasi</v>
          </cell>
          <cell r="I356" t="str">
            <v>:</v>
          </cell>
          <cell r="J356" t="str">
            <v>Proyek PLB, Paket LCB-6 Lot-4</v>
          </cell>
        </row>
        <row r="357">
          <cell r="D357">
            <v>28000</v>
          </cell>
          <cell r="E357" t="str">
            <v>No. Item</v>
          </cell>
          <cell r="I357" t="str">
            <v>:</v>
          </cell>
          <cell r="J357" t="str">
            <v>3-3-2</v>
          </cell>
        </row>
        <row r="358">
          <cell r="D358">
            <v>28000</v>
          </cell>
          <cell r="E358" t="str">
            <v>Item Pekerjaan</v>
          </cell>
          <cell r="I358" t="str">
            <v>:</v>
          </cell>
          <cell r="J358" t="str">
            <v>Derajat kemiringan 0.6 &lt; i&lt;3.0%</v>
          </cell>
        </row>
        <row r="360">
          <cell r="D360">
            <v>28000</v>
          </cell>
          <cell r="E360" t="str">
            <v>Uraian Tugas</v>
          </cell>
          <cell r="I360" t="str">
            <v>:</v>
          </cell>
          <cell r="J360" t="str">
            <v>Mengumpulkan bahan dari sawah dengan bulldozer</v>
          </cell>
        </row>
        <row r="362">
          <cell r="D362">
            <v>28000</v>
          </cell>
          <cell r="E362" t="str">
            <v>Kapasitas Produksi</v>
          </cell>
          <cell r="I362" t="str">
            <v>:</v>
          </cell>
          <cell r="J362">
            <v>1</v>
          </cell>
          <cell r="K362" t="str">
            <v>Ha</v>
          </cell>
          <cell r="L362" t="str">
            <v>(70m3/ha)</v>
          </cell>
        </row>
        <row r="363">
          <cell r="L363" t="str">
            <v>Harga</v>
          </cell>
          <cell r="N363" t="str">
            <v>Jumlah</v>
          </cell>
        </row>
        <row r="364">
          <cell r="E364" t="str">
            <v>No.</v>
          </cell>
          <cell r="F364" t="str">
            <v>U r a i a n</v>
          </cell>
          <cell r="J364" t="str">
            <v>Satuan</v>
          </cell>
          <cell r="K364" t="str">
            <v>Q'ty</v>
          </cell>
          <cell r="L364" t="str">
            <v>Satuan</v>
          </cell>
          <cell r="N364" t="str">
            <v>Harga</v>
          </cell>
        </row>
        <row r="365">
          <cell r="L365" t="str">
            <v>(Rp.)</v>
          </cell>
          <cell r="N365" t="str">
            <v>(Rp.)</v>
          </cell>
        </row>
        <row r="366">
          <cell r="E366" t="str">
            <v>I</v>
          </cell>
          <cell r="G366" t="str">
            <v>Bahan</v>
          </cell>
        </row>
        <row r="367">
          <cell r="E367" t="str">
            <v/>
          </cell>
          <cell r="J367">
            <v>0</v>
          </cell>
          <cell r="K367">
            <v>0</v>
          </cell>
          <cell r="M367">
            <v>0</v>
          </cell>
          <cell r="O367">
            <v>0</v>
          </cell>
        </row>
        <row r="368">
          <cell r="E368" t="str">
            <v/>
          </cell>
          <cell r="J368">
            <v>0</v>
          </cell>
          <cell r="K368">
            <v>0</v>
          </cell>
          <cell r="M368">
            <v>0</v>
          </cell>
          <cell r="O368">
            <v>0</v>
          </cell>
        </row>
        <row r="369">
          <cell r="E369" t="str">
            <v/>
          </cell>
          <cell r="I369" t="str">
            <v/>
          </cell>
          <cell r="J369">
            <v>0</v>
          </cell>
          <cell r="K369">
            <v>0</v>
          </cell>
          <cell r="M369">
            <v>0</v>
          </cell>
          <cell r="O369">
            <v>0</v>
          </cell>
        </row>
        <row r="370">
          <cell r="E370" t="str">
            <v/>
          </cell>
          <cell r="J370">
            <v>0</v>
          </cell>
          <cell r="K370">
            <v>0</v>
          </cell>
          <cell r="M370">
            <v>0</v>
          </cell>
          <cell r="O370">
            <v>0</v>
          </cell>
        </row>
        <row r="371">
          <cell r="E371" t="str">
            <v/>
          </cell>
          <cell r="J371">
            <v>0</v>
          </cell>
          <cell r="K371">
            <v>0</v>
          </cell>
          <cell r="M371">
            <v>0</v>
          </cell>
          <cell r="O371">
            <v>0</v>
          </cell>
        </row>
        <row r="373">
          <cell r="E373" t="str">
            <v>II</v>
          </cell>
          <cell r="G373" t="str">
            <v>Tenaga</v>
          </cell>
        </row>
        <row r="374">
          <cell r="E374">
            <v>1</v>
          </cell>
          <cell r="G374" t="str">
            <v>Mandor</v>
          </cell>
          <cell r="J374" t="str">
            <v>OH</v>
          </cell>
          <cell r="K374">
            <v>2.7300000000000001E-2</v>
          </cell>
          <cell r="M374">
            <v>35000</v>
          </cell>
          <cell r="O374">
            <v>955.5</v>
          </cell>
        </row>
        <row r="375">
          <cell r="E375">
            <v>2</v>
          </cell>
          <cell r="G375" t="str">
            <v>Pekerja</v>
          </cell>
          <cell r="J375" t="str">
            <v>OH</v>
          </cell>
          <cell r="K375">
            <v>0.32850000000000001</v>
          </cell>
          <cell r="M375">
            <v>20000</v>
          </cell>
          <cell r="O375">
            <v>6570</v>
          </cell>
        </row>
        <row r="376">
          <cell r="E376" t="str">
            <v/>
          </cell>
          <cell r="J376">
            <v>0</v>
          </cell>
          <cell r="K376">
            <v>0</v>
          </cell>
          <cell r="M376">
            <v>0</v>
          </cell>
          <cell r="O376">
            <v>0</v>
          </cell>
        </row>
        <row r="377">
          <cell r="E377" t="str">
            <v/>
          </cell>
          <cell r="J377">
            <v>0</v>
          </cell>
          <cell r="K377">
            <v>0</v>
          </cell>
          <cell r="M377">
            <v>0</v>
          </cell>
          <cell r="O377">
            <v>0</v>
          </cell>
        </row>
        <row r="378">
          <cell r="E378" t="str">
            <v/>
          </cell>
          <cell r="J378">
            <v>0</v>
          </cell>
          <cell r="K378">
            <v>0</v>
          </cell>
          <cell r="M378">
            <v>0</v>
          </cell>
          <cell r="O378">
            <v>0</v>
          </cell>
        </row>
        <row r="381">
          <cell r="E381" t="str">
            <v>III</v>
          </cell>
          <cell r="G381" t="str">
            <v>Alat</v>
          </cell>
        </row>
        <row r="382">
          <cell r="E382">
            <v>1</v>
          </cell>
          <cell r="G382" t="str">
            <v>Bulldozer D65</v>
          </cell>
          <cell r="H382" t="str">
            <v>(Collect Soil)</v>
          </cell>
          <cell r="J382" t="str">
            <v>jam</v>
          </cell>
          <cell r="K382">
            <v>0.76649999999999996</v>
          </cell>
          <cell r="M382">
            <v>335455</v>
          </cell>
          <cell r="O382">
            <v>257126.25</v>
          </cell>
        </row>
        <row r="383">
          <cell r="E383" t="str">
            <v/>
          </cell>
          <cell r="J383">
            <v>0</v>
          </cell>
          <cell r="K383">
            <v>0</v>
          </cell>
          <cell r="M383">
            <v>0</v>
          </cell>
          <cell r="O383">
            <v>0</v>
          </cell>
        </row>
        <row r="384">
          <cell r="E384" t="str">
            <v/>
          </cell>
          <cell r="J384">
            <v>0</v>
          </cell>
          <cell r="K384">
            <v>0</v>
          </cell>
          <cell r="M384">
            <v>0</v>
          </cell>
          <cell r="O384">
            <v>0</v>
          </cell>
        </row>
        <row r="385">
          <cell r="E385" t="str">
            <v/>
          </cell>
          <cell r="J385">
            <v>0</v>
          </cell>
          <cell r="K385">
            <v>0</v>
          </cell>
          <cell r="M385">
            <v>0</v>
          </cell>
          <cell r="O385">
            <v>0</v>
          </cell>
        </row>
        <row r="386">
          <cell r="E386" t="str">
            <v/>
          </cell>
          <cell r="J386">
            <v>0</v>
          </cell>
          <cell r="K386">
            <v>0</v>
          </cell>
          <cell r="M386">
            <v>0</v>
          </cell>
          <cell r="O386">
            <v>0</v>
          </cell>
        </row>
        <row r="388">
          <cell r="E388" t="str">
            <v>Sub Total</v>
          </cell>
          <cell r="O388">
            <v>264651.75</v>
          </cell>
        </row>
        <row r="389">
          <cell r="E389" t="str">
            <v>Biaya Tidak Langsung dan Laba</v>
          </cell>
          <cell r="J389">
            <v>0.1</v>
          </cell>
          <cell r="O389">
            <v>26465.17</v>
          </cell>
        </row>
        <row r="390">
          <cell r="E390" t="str">
            <v>Jumlah Harga</v>
          </cell>
          <cell r="O390">
            <v>291116.92</v>
          </cell>
        </row>
        <row r="391">
          <cell r="D391">
            <v>28005</v>
          </cell>
          <cell r="E391" t="str">
            <v>Harga Satuan Pekerjaan</v>
          </cell>
          <cell r="J391" t="str">
            <v>Ha</v>
          </cell>
          <cell r="K391" t="str">
            <v/>
          </cell>
          <cell r="O391">
            <v>291116.92</v>
          </cell>
        </row>
        <row r="398">
          <cell r="E398" t="str">
            <v>Analisa Harga Satuan (Breakdown of Unit Rate)</v>
          </cell>
        </row>
        <row r="400">
          <cell r="E400" t="str">
            <v>Lokasi</v>
          </cell>
          <cell r="I400" t="str">
            <v>:</v>
          </cell>
          <cell r="J400" t="str">
            <v>Proyek PLB, Paket LCB-6 Lot-4</v>
          </cell>
        </row>
        <row r="401">
          <cell r="D401">
            <v>29000</v>
          </cell>
          <cell r="E401" t="str">
            <v>No. Item</v>
          </cell>
          <cell r="I401" t="str">
            <v>:</v>
          </cell>
          <cell r="J401" t="str">
            <v>3-3-3</v>
          </cell>
        </row>
        <row r="402">
          <cell r="D402">
            <v>29000</v>
          </cell>
          <cell r="E402" t="str">
            <v>Item Pekerjaan</v>
          </cell>
          <cell r="I402" t="str">
            <v>:</v>
          </cell>
          <cell r="J402" t="str">
            <v>Derajat kemiringan 3.0 &lt; i&lt;5.0%</v>
          </cell>
        </row>
        <row r="404">
          <cell r="D404">
            <v>29000</v>
          </cell>
          <cell r="E404" t="str">
            <v>Uraian Tugas</v>
          </cell>
          <cell r="I404" t="str">
            <v>:</v>
          </cell>
          <cell r="J404" t="str">
            <v>Mengumpulkan bahan dari sawah dengan bulldozer</v>
          </cell>
        </row>
        <row r="406">
          <cell r="D406">
            <v>29000</v>
          </cell>
          <cell r="E406" t="str">
            <v>Kapasitas Produksi</v>
          </cell>
          <cell r="I406" t="str">
            <v>:</v>
          </cell>
          <cell r="J406">
            <v>1</v>
          </cell>
          <cell r="K406" t="str">
            <v>Ha</v>
          </cell>
          <cell r="L406" t="str">
            <v>(116m3/ha)</v>
          </cell>
        </row>
        <row r="407">
          <cell r="L407" t="str">
            <v>Harga</v>
          </cell>
          <cell r="N407" t="str">
            <v>Jumlah</v>
          </cell>
        </row>
        <row r="408">
          <cell r="E408" t="str">
            <v>No.</v>
          </cell>
          <cell r="F408" t="str">
            <v>U r a i a n</v>
          </cell>
          <cell r="J408" t="str">
            <v>Satuan</v>
          </cell>
          <cell r="K408" t="str">
            <v>Q'ty</v>
          </cell>
          <cell r="L408" t="str">
            <v>Satuan</v>
          </cell>
          <cell r="N408" t="str">
            <v>Harga</v>
          </cell>
        </row>
        <row r="409">
          <cell r="L409" t="str">
            <v>(Rp.)</v>
          </cell>
          <cell r="N409" t="str">
            <v>(Rp.)</v>
          </cell>
        </row>
        <row r="410">
          <cell r="E410" t="str">
            <v>I</v>
          </cell>
          <cell r="G410" t="str">
            <v>Bahan</v>
          </cell>
        </row>
        <row r="411">
          <cell r="E411" t="str">
            <v/>
          </cell>
          <cell r="J411">
            <v>0</v>
          </cell>
          <cell r="K411">
            <v>0</v>
          </cell>
          <cell r="M411">
            <v>0</v>
          </cell>
          <cell r="O411">
            <v>0</v>
          </cell>
        </row>
        <row r="412">
          <cell r="E412" t="str">
            <v/>
          </cell>
          <cell r="J412">
            <v>0</v>
          </cell>
          <cell r="K412">
            <v>0</v>
          </cell>
          <cell r="M412">
            <v>0</v>
          </cell>
          <cell r="O412">
            <v>0</v>
          </cell>
        </row>
        <row r="413">
          <cell r="E413" t="str">
            <v/>
          </cell>
          <cell r="I413" t="str">
            <v/>
          </cell>
          <cell r="J413">
            <v>0</v>
          </cell>
          <cell r="K413">
            <v>0</v>
          </cell>
          <cell r="M413">
            <v>0</v>
          </cell>
          <cell r="O413">
            <v>0</v>
          </cell>
        </row>
        <row r="414">
          <cell r="E414" t="str">
            <v/>
          </cell>
          <cell r="J414">
            <v>0</v>
          </cell>
          <cell r="K414">
            <v>0</v>
          </cell>
          <cell r="M414">
            <v>0</v>
          </cell>
          <cell r="O414">
            <v>0</v>
          </cell>
        </row>
        <row r="415">
          <cell r="E415" t="str">
            <v/>
          </cell>
          <cell r="J415">
            <v>0</v>
          </cell>
          <cell r="K415">
            <v>0</v>
          </cell>
          <cell r="M415">
            <v>0</v>
          </cell>
          <cell r="O415">
            <v>0</v>
          </cell>
        </row>
        <row r="417">
          <cell r="E417" t="str">
            <v>II</v>
          </cell>
          <cell r="G417" t="str">
            <v>Tenaga</v>
          </cell>
        </row>
        <row r="418">
          <cell r="E418">
            <v>1</v>
          </cell>
          <cell r="G418" t="str">
            <v>Mandor</v>
          </cell>
          <cell r="J418" t="str">
            <v>OH</v>
          </cell>
          <cell r="K418">
            <v>0.35709999999999997</v>
          </cell>
          <cell r="M418">
            <v>35000</v>
          </cell>
          <cell r="O418">
            <v>12498.5</v>
          </cell>
        </row>
        <row r="419">
          <cell r="E419">
            <v>2</v>
          </cell>
          <cell r="G419" t="str">
            <v>Pekerja</v>
          </cell>
          <cell r="J419" t="str">
            <v>OH</v>
          </cell>
          <cell r="K419">
            <v>4.2857000000000003</v>
          </cell>
          <cell r="M419">
            <v>20000</v>
          </cell>
          <cell r="O419">
            <v>85714</v>
          </cell>
        </row>
        <row r="420">
          <cell r="E420" t="str">
            <v/>
          </cell>
          <cell r="J420">
            <v>0</v>
          </cell>
          <cell r="K420">
            <v>0</v>
          </cell>
          <cell r="M420">
            <v>0</v>
          </cell>
          <cell r="O420">
            <v>0</v>
          </cell>
        </row>
        <row r="421">
          <cell r="E421" t="str">
            <v/>
          </cell>
          <cell r="J421">
            <v>0</v>
          </cell>
          <cell r="K421">
            <v>0</v>
          </cell>
          <cell r="M421">
            <v>0</v>
          </cell>
          <cell r="O421">
            <v>0</v>
          </cell>
        </row>
        <row r="422">
          <cell r="E422" t="str">
            <v/>
          </cell>
          <cell r="J422">
            <v>0</v>
          </cell>
          <cell r="K422">
            <v>0</v>
          </cell>
          <cell r="M422">
            <v>0</v>
          </cell>
          <cell r="O422">
            <v>0</v>
          </cell>
        </row>
        <row r="425">
          <cell r="E425" t="str">
            <v>III</v>
          </cell>
          <cell r="G425" t="str">
            <v>Alat</v>
          </cell>
        </row>
        <row r="426">
          <cell r="E426">
            <v>1</v>
          </cell>
          <cell r="G426" t="str">
            <v>Bulldozer D65</v>
          </cell>
          <cell r="H426" t="str">
            <v>(Collect Soil)</v>
          </cell>
          <cell r="J426" t="str">
            <v>jam</v>
          </cell>
          <cell r="K426">
            <v>0.92769999999999997</v>
          </cell>
          <cell r="M426">
            <v>335455</v>
          </cell>
          <cell r="O426">
            <v>311201.59999999998</v>
          </cell>
        </row>
        <row r="427">
          <cell r="E427" t="str">
            <v/>
          </cell>
          <cell r="J427">
            <v>0</v>
          </cell>
          <cell r="K427">
            <v>0</v>
          </cell>
          <cell r="M427">
            <v>0</v>
          </cell>
          <cell r="O427">
            <v>0</v>
          </cell>
        </row>
        <row r="428">
          <cell r="E428" t="str">
            <v/>
          </cell>
          <cell r="J428">
            <v>0</v>
          </cell>
          <cell r="K428">
            <v>0</v>
          </cell>
          <cell r="M428">
            <v>0</v>
          </cell>
          <cell r="O428">
            <v>0</v>
          </cell>
        </row>
        <row r="429">
          <cell r="E429" t="str">
            <v/>
          </cell>
          <cell r="J429">
            <v>0</v>
          </cell>
          <cell r="K429">
            <v>0</v>
          </cell>
          <cell r="M429">
            <v>0</v>
          </cell>
          <cell r="O429">
            <v>0</v>
          </cell>
        </row>
        <row r="430">
          <cell r="E430" t="str">
            <v/>
          </cell>
          <cell r="J430">
            <v>0</v>
          </cell>
          <cell r="K430">
            <v>0</v>
          </cell>
          <cell r="M430">
            <v>0</v>
          </cell>
          <cell r="O430">
            <v>0</v>
          </cell>
        </row>
        <row r="432">
          <cell r="E432" t="str">
            <v>Sub Total</v>
          </cell>
          <cell r="O432">
            <v>409414.1</v>
          </cell>
        </row>
        <row r="433">
          <cell r="E433" t="str">
            <v>Biaya Tidak Langsung dan Laba</v>
          </cell>
          <cell r="J433">
            <v>0.1</v>
          </cell>
          <cell r="O433">
            <v>40941.410000000003</v>
          </cell>
        </row>
        <row r="434">
          <cell r="E434" t="str">
            <v>Jumlah Harga</v>
          </cell>
          <cell r="O434">
            <v>450355.51</v>
          </cell>
        </row>
        <row r="435">
          <cell r="D435">
            <v>29005</v>
          </cell>
          <cell r="E435" t="str">
            <v>Harga Satuan Pekerjaan</v>
          </cell>
          <cell r="J435" t="str">
            <v>Ha</v>
          </cell>
          <cell r="K435" t="str">
            <v/>
          </cell>
          <cell r="O435">
            <v>450355.51</v>
          </cell>
        </row>
        <row r="442">
          <cell r="E442" t="str">
            <v>Analisa Harga Satuan (Breakdown of Unit Rate)</v>
          </cell>
        </row>
        <row r="444">
          <cell r="E444" t="str">
            <v>Lokasi</v>
          </cell>
          <cell r="I444" t="str">
            <v>:</v>
          </cell>
          <cell r="J444" t="str">
            <v>Proyek PLB, Paket LCB-6 Lot-4</v>
          </cell>
        </row>
        <row r="445">
          <cell r="D445">
            <v>30000</v>
          </cell>
          <cell r="E445" t="str">
            <v>No. Item</v>
          </cell>
          <cell r="I445" t="str">
            <v>:</v>
          </cell>
          <cell r="J445" t="str">
            <v>3-3-4</v>
          </cell>
        </row>
        <row r="446">
          <cell r="D446">
            <v>30000</v>
          </cell>
          <cell r="E446" t="str">
            <v>Item Pekerjaan</v>
          </cell>
          <cell r="I446" t="str">
            <v>:</v>
          </cell>
          <cell r="J446" t="str">
            <v>Derajat kemiringan 5.0 &lt; i&lt;8.0%</v>
          </cell>
        </row>
        <row r="448">
          <cell r="D448">
            <v>30000</v>
          </cell>
          <cell r="E448" t="str">
            <v>Uraian Tugas</v>
          </cell>
          <cell r="I448" t="str">
            <v>:</v>
          </cell>
          <cell r="J448" t="str">
            <v>Mengumpulkan bahan dari sawah dengan bulldozer</v>
          </cell>
        </row>
        <row r="450">
          <cell r="D450">
            <v>30000</v>
          </cell>
          <cell r="E450" t="str">
            <v>Kapasitas Produksi</v>
          </cell>
          <cell r="I450" t="str">
            <v>:</v>
          </cell>
          <cell r="J450">
            <v>1</v>
          </cell>
          <cell r="K450" t="str">
            <v>Ha</v>
          </cell>
          <cell r="L450" t="str">
            <v>(182m3/ha)</v>
          </cell>
        </row>
        <row r="451">
          <cell r="L451" t="str">
            <v>Harga</v>
          </cell>
          <cell r="N451" t="str">
            <v>Jumlah</v>
          </cell>
        </row>
        <row r="452">
          <cell r="E452" t="str">
            <v>No.</v>
          </cell>
          <cell r="F452" t="str">
            <v>U r a i a n</v>
          </cell>
          <cell r="J452" t="str">
            <v>Satuan</v>
          </cell>
          <cell r="K452" t="str">
            <v>Q'ty</v>
          </cell>
          <cell r="L452" t="str">
            <v>Satuan</v>
          </cell>
          <cell r="N452" t="str">
            <v>Harga</v>
          </cell>
        </row>
        <row r="453">
          <cell r="L453" t="str">
            <v>(Rp.)</v>
          </cell>
          <cell r="N453" t="str">
            <v>(Rp.)</v>
          </cell>
        </row>
        <row r="454">
          <cell r="E454" t="str">
            <v>I</v>
          </cell>
          <cell r="G454" t="str">
            <v>Bahan</v>
          </cell>
        </row>
        <row r="455">
          <cell r="E455" t="str">
            <v/>
          </cell>
          <cell r="J455">
            <v>0</v>
          </cell>
          <cell r="K455">
            <v>0</v>
          </cell>
          <cell r="M455">
            <v>0</v>
          </cell>
          <cell r="O455">
            <v>0</v>
          </cell>
        </row>
        <row r="456">
          <cell r="E456" t="str">
            <v/>
          </cell>
          <cell r="J456">
            <v>0</v>
          </cell>
          <cell r="K456">
            <v>0</v>
          </cell>
          <cell r="M456">
            <v>0</v>
          </cell>
          <cell r="O456">
            <v>0</v>
          </cell>
        </row>
        <row r="457">
          <cell r="E457" t="str">
            <v/>
          </cell>
          <cell r="I457" t="str">
            <v/>
          </cell>
          <cell r="J457">
            <v>0</v>
          </cell>
          <cell r="K457">
            <v>0</v>
          </cell>
          <cell r="M457">
            <v>0</v>
          </cell>
          <cell r="O457">
            <v>0</v>
          </cell>
        </row>
        <row r="458">
          <cell r="E458" t="str">
            <v/>
          </cell>
          <cell r="J458">
            <v>0</v>
          </cell>
          <cell r="K458">
            <v>0</v>
          </cell>
          <cell r="M458">
            <v>0</v>
          </cell>
          <cell r="O458">
            <v>0</v>
          </cell>
        </row>
        <row r="459">
          <cell r="E459" t="str">
            <v/>
          </cell>
          <cell r="J459">
            <v>0</v>
          </cell>
          <cell r="K459">
            <v>0</v>
          </cell>
          <cell r="M459">
            <v>0</v>
          </cell>
          <cell r="O459">
            <v>0</v>
          </cell>
        </row>
        <row r="461">
          <cell r="E461" t="str">
            <v>II</v>
          </cell>
          <cell r="G461" t="str">
            <v>Tenaga</v>
          </cell>
        </row>
        <row r="462">
          <cell r="E462">
            <v>1</v>
          </cell>
          <cell r="G462" t="str">
            <v>Mandor</v>
          </cell>
          <cell r="J462" t="str">
            <v>OH</v>
          </cell>
          <cell r="K462">
            <v>0.35709999999999997</v>
          </cell>
          <cell r="M462">
            <v>35000</v>
          </cell>
          <cell r="O462">
            <v>12498.5</v>
          </cell>
        </row>
        <row r="463">
          <cell r="E463">
            <v>2</v>
          </cell>
          <cell r="G463" t="str">
            <v>Pekerja</v>
          </cell>
          <cell r="J463" t="str">
            <v>OH</v>
          </cell>
          <cell r="K463">
            <v>4.2857000000000003</v>
          </cell>
          <cell r="M463">
            <v>20000</v>
          </cell>
          <cell r="O463">
            <v>85714</v>
          </cell>
        </row>
        <row r="464">
          <cell r="E464" t="str">
            <v/>
          </cell>
          <cell r="J464">
            <v>0</v>
          </cell>
          <cell r="K464">
            <v>0</v>
          </cell>
          <cell r="M464">
            <v>0</v>
          </cell>
          <cell r="O464">
            <v>0</v>
          </cell>
        </row>
        <row r="465">
          <cell r="E465" t="str">
            <v/>
          </cell>
          <cell r="J465">
            <v>0</v>
          </cell>
          <cell r="K465">
            <v>0</v>
          </cell>
          <cell r="M465">
            <v>0</v>
          </cell>
          <cell r="O465">
            <v>0</v>
          </cell>
        </row>
        <row r="466">
          <cell r="E466" t="str">
            <v/>
          </cell>
          <cell r="J466">
            <v>0</v>
          </cell>
          <cell r="K466">
            <v>0</v>
          </cell>
          <cell r="M466">
            <v>0</v>
          </cell>
          <cell r="O466">
            <v>0</v>
          </cell>
        </row>
        <row r="469">
          <cell r="E469" t="str">
            <v>III</v>
          </cell>
          <cell r="G469" t="str">
            <v>Alat</v>
          </cell>
        </row>
        <row r="470">
          <cell r="E470">
            <v>1</v>
          </cell>
          <cell r="G470" t="str">
            <v>Bulldozer D65</v>
          </cell>
          <cell r="J470" t="str">
            <v>jam</v>
          </cell>
          <cell r="K470">
            <v>1.6016999999999999</v>
          </cell>
          <cell r="M470">
            <v>335455</v>
          </cell>
          <cell r="O470">
            <v>537298.27</v>
          </cell>
        </row>
        <row r="471">
          <cell r="E471" t="str">
            <v/>
          </cell>
          <cell r="J471">
            <v>0</v>
          </cell>
          <cell r="K471">
            <v>0</v>
          </cell>
          <cell r="M471">
            <v>0</v>
          </cell>
          <cell r="O471">
            <v>0</v>
          </cell>
        </row>
        <row r="472">
          <cell r="E472" t="str">
            <v/>
          </cell>
          <cell r="J472">
            <v>0</v>
          </cell>
          <cell r="K472">
            <v>0</v>
          </cell>
          <cell r="M472">
            <v>0</v>
          </cell>
          <cell r="O472">
            <v>0</v>
          </cell>
        </row>
        <row r="473">
          <cell r="E473" t="str">
            <v/>
          </cell>
          <cell r="J473">
            <v>0</v>
          </cell>
          <cell r="K473">
            <v>0</v>
          </cell>
          <cell r="M473">
            <v>0</v>
          </cell>
          <cell r="O473">
            <v>0</v>
          </cell>
        </row>
        <row r="474">
          <cell r="E474" t="str">
            <v/>
          </cell>
          <cell r="J474">
            <v>0</v>
          </cell>
          <cell r="K474">
            <v>0</v>
          </cell>
          <cell r="M474">
            <v>0</v>
          </cell>
          <cell r="O474">
            <v>0</v>
          </cell>
        </row>
        <row r="476">
          <cell r="E476" t="str">
            <v>Sub Total</v>
          </cell>
          <cell r="O476">
            <v>635510.77</v>
          </cell>
        </row>
        <row r="477">
          <cell r="E477" t="str">
            <v>Biaya Tidak Langsung dan Laba</v>
          </cell>
          <cell r="J477">
            <v>0.1</v>
          </cell>
          <cell r="O477">
            <v>63551.07</v>
          </cell>
        </row>
        <row r="478">
          <cell r="E478" t="str">
            <v>Jumlah Harga</v>
          </cell>
          <cell r="O478">
            <v>699061.84</v>
          </cell>
        </row>
        <row r="479">
          <cell r="D479">
            <v>30005</v>
          </cell>
          <cell r="E479" t="str">
            <v>Harga Satuan Pekerjaan</v>
          </cell>
          <cell r="J479" t="str">
            <v>Ha</v>
          </cell>
          <cell r="K479" t="str">
            <v/>
          </cell>
          <cell r="O479">
            <v>699061.84</v>
          </cell>
        </row>
        <row r="486">
          <cell r="E486" t="str">
            <v>Analisa Harga Satuan (Breakdown of Unit Rate)</v>
          </cell>
        </row>
        <row r="488">
          <cell r="E488" t="str">
            <v>Lokasi</v>
          </cell>
          <cell r="I488" t="str">
            <v>:</v>
          </cell>
          <cell r="J488" t="str">
            <v>Proyek PLB, Paket LCB-6 Lot-4</v>
          </cell>
        </row>
        <row r="489">
          <cell r="D489">
            <v>31000</v>
          </cell>
          <cell r="E489" t="str">
            <v>No. Item</v>
          </cell>
          <cell r="I489" t="str">
            <v>:</v>
          </cell>
          <cell r="J489" t="str">
            <v>3-4-1</v>
          </cell>
        </row>
        <row r="490">
          <cell r="D490">
            <v>31000</v>
          </cell>
          <cell r="E490" t="str">
            <v>Item Pekerjaan</v>
          </cell>
          <cell r="I490" t="str">
            <v>:</v>
          </cell>
          <cell r="J490" t="str">
            <v>Penanaman Tanaman Tertutup</v>
          </cell>
        </row>
        <row r="492">
          <cell r="D492">
            <v>31000</v>
          </cell>
          <cell r="E492" t="str">
            <v>Uraian Tugas</v>
          </cell>
          <cell r="I492" t="str">
            <v>:</v>
          </cell>
        </row>
        <row r="494">
          <cell r="D494">
            <v>31000</v>
          </cell>
          <cell r="E494" t="str">
            <v>Kapasitas Produksi</v>
          </cell>
          <cell r="I494" t="str">
            <v>:</v>
          </cell>
          <cell r="J494">
            <v>1</v>
          </cell>
          <cell r="K494" t="str">
            <v>Ha</v>
          </cell>
          <cell r="L494">
            <v>0</v>
          </cell>
        </row>
        <row r="495">
          <cell r="L495" t="str">
            <v>Harga</v>
          </cell>
          <cell r="N495" t="str">
            <v>Jumlah</v>
          </cell>
        </row>
        <row r="496">
          <cell r="E496" t="str">
            <v>No.</v>
          </cell>
          <cell r="F496" t="str">
            <v>U r a i a n</v>
          </cell>
          <cell r="J496" t="str">
            <v>Satuan</v>
          </cell>
          <cell r="K496" t="str">
            <v>Q'ty</v>
          </cell>
          <cell r="L496" t="str">
            <v>Satuan</v>
          </cell>
          <cell r="N496" t="str">
            <v>Harga</v>
          </cell>
        </row>
        <row r="497">
          <cell r="L497" t="str">
            <v>(Rp.)</v>
          </cell>
          <cell r="N497" t="str">
            <v>(Rp.)</v>
          </cell>
        </row>
        <row r="498">
          <cell r="E498" t="str">
            <v>I</v>
          </cell>
          <cell r="G498" t="str">
            <v>Bahan</v>
          </cell>
        </row>
        <row r="499">
          <cell r="E499">
            <v>1</v>
          </cell>
          <cell r="G499" t="str">
            <v>Benih Tanaman Penutup</v>
          </cell>
          <cell r="J499" t="str">
            <v>kg</v>
          </cell>
          <cell r="K499">
            <v>7</v>
          </cell>
          <cell r="M499">
            <v>30000</v>
          </cell>
          <cell r="O499">
            <v>210000</v>
          </cell>
        </row>
        <row r="500">
          <cell r="E500">
            <v>2</v>
          </cell>
          <cell r="G500" t="str">
            <v>Pupuk (SP36)</v>
          </cell>
          <cell r="J500" t="str">
            <v>kg</v>
          </cell>
          <cell r="K500">
            <v>15</v>
          </cell>
          <cell r="M500">
            <v>3500</v>
          </cell>
          <cell r="O500">
            <v>52500</v>
          </cell>
        </row>
        <row r="501">
          <cell r="E501" t="str">
            <v/>
          </cell>
          <cell r="I501" t="str">
            <v/>
          </cell>
          <cell r="J501">
            <v>0</v>
          </cell>
          <cell r="K501">
            <v>0</v>
          </cell>
          <cell r="M501">
            <v>0</v>
          </cell>
          <cell r="O501">
            <v>0</v>
          </cell>
        </row>
        <row r="502">
          <cell r="E502" t="str">
            <v/>
          </cell>
          <cell r="J502">
            <v>0</v>
          </cell>
          <cell r="K502">
            <v>0</v>
          </cell>
          <cell r="M502">
            <v>0</v>
          </cell>
          <cell r="O502">
            <v>0</v>
          </cell>
        </row>
        <row r="503">
          <cell r="E503" t="str">
            <v/>
          </cell>
          <cell r="J503">
            <v>0</v>
          </cell>
          <cell r="K503">
            <v>0</v>
          </cell>
          <cell r="M503">
            <v>0</v>
          </cell>
          <cell r="O503">
            <v>0</v>
          </cell>
        </row>
        <row r="505">
          <cell r="E505" t="str">
            <v>II</v>
          </cell>
          <cell r="G505" t="str">
            <v>Tenaga</v>
          </cell>
        </row>
        <row r="506">
          <cell r="E506">
            <v>1</v>
          </cell>
          <cell r="G506" t="str">
            <v>Mandor</v>
          </cell>
          <cell r="J506" t="str">
            <v>OH</v>
          </cell>
          <cell r="K506">
            <v>7.1400000000000005E-2</v>
          </cell>
          <cell r="M506">
            <v>35000</v>
          </cell>
          <cell r="O506">
            <v>2499</v>
          </cell>
        </row>
        <row r="507">
          <cell r="E507">
            <v>2</v>
          </cell>
          <cell r="G507" t="str">
            <v>Pekerja</v>
          </cell>
          <cell r="J507" t="str">
            <v>OH</v>
          </cell>
          <cell r="K507">
            <v>0.57140000000000002</v>
          </cell>
          <cell r="M507">
            <v>20000</v>
          </cell>
          <cell r="O507">
            <v>11428</v>
          </cell>
        </row>
        <row r="508">
          <cell r="E508" t="str">
            <v/>
          </cell>
          <cell r="J508">
            <v>0</v>
          </cell>
          <cell r="K508">
            <v>0</v>
          </cell>
          <cell r="M508">
            <v>0</v>
          </cell>
          <cell r="O508">
            <v>0</v>
          </cell>
        </row>
        <row r="509">
          <cell r="E509" t="str">
            <v/>
          </cell>
          <cell r="J509">
            <v>0</v>
          </cell>
          <cell r="K509">
            <v>0</v>
          </cell>
          <cell r="M509">
            <v>0</v>
          </cell>
          <cell r="O509">
            <v>0</v>
          </cell>
        </row>
        <row r="510">
          <cell r="E510" t="str">
            <v/>
          </cell>
          <cell r="J510">
            <v>0</v>
          </cell>
          <cell r="K510">
            <v>0</v>
          </cell>
          <cell r="M510">
            <v>0</v>
          </cell>
          <cell r="O510">
            <v>0</v>
          </cell>
        </row>
        <row r="513">
          <cell r="E513" t="str">
            <v>III</v>
          </cell>
          <cell r="G513" t="str">
            <v>Alat</v>
          </cell>
        </row>
        <row r="514">
          <cell r="E514" t="str">
            <v/>
          </cell>
          <cell r="J514">
            <v>0</v>
          </cell>
          <cell r="M514">
            <v>0</v>
          </cell>
          <cell r="O514">
            <v>0</v>
          </cell>
        </row>
        <row r="515">
          <cell r="E515" t="str">
            <v/>
          </cell>
          <cell r="J515">
            <v>0</v>
          </cell>
          <cell r="K515">
            <v>0</v>
          </cell>
          <cell r="M515">
            <v>0</v>
          </cell>
          <cell r="O515">
            <v>0</v>
          </cell>
        </row>
        <row r="516">
          <cell r="E516" t="str">
            <v/>
          </cell>
          <cell r="J516">
            <v>0</v>
          </cell>
          <cell r="K516">
            <v>0</v>
          </cell>
          <cell r="M516">
            <v>0</v>
          </cell>
          <cell r="O516">
            <v>0</v>
          </cell>
        </row>
        <row r="517">
          <cell r="E517" t="str">
            <v/>
          </cell>
          <cell r="J517">
            <v>0</v>
          </cell>
          <cell r="K517">
            <v>0</v>
          </cell>
          <cell r="M517">
            <v>0</v>
          </cell>
          <cell r="O517">
            <v>0</v>
          </cell>
        </row>
        <row r="518">
          <cell r="E518" t="str">
            <v/>
          </cell>
          <cell r="J518">
            <v>0</v>
          </cell>
          <cell r="K518">
            <v>0</v>
          </cell>
          <cell r="M518">
            <v>0</v>
          </cell>
          <cell r="O518">
            <v>0</v>
          </cell>
        </row>
        <row r="520">
          <cell r="E520" t="str">
            <v>Sub Total</v>
          </cell>
          <cell r="O520">
            <v>276427</v>
          </cell>
        </row>
        <row r="521">
          <cell r="E521" t="str">
            <v>Biaya Tidak Langsung dan Laba</v>
          </cell>
          <cell r="J521">
            <v>0.1</v>
          </cell>
          <cell r="O521">
            <v>27642.7</v>
          </cell>
        </row>
        <row r="522">
          <cell r="E522" t="str">
            <v>Jumlah Harga</v>
          </cell>
          <cell r="O522">
            <v>304069.7</v>
          </cell>
        </row>
        <row r="523">
          <cell r="D523">
            <v>31005</v>
          </cell>
          <cell r="E523" t="str">
            <v>Harga Satuan Pekerjaan</v>
          </cell>
          <cell r="J523" t="str">
            <v>Ha</v>
          </cell>
          <cell r="K523" t="str">
            <v/>
          </cell>
          <cell r="O523">
            <v>304069.7</v>
          </cell>
        </row>
        <row r="530">
          <cell r="E530" t="str">
            <v>Analisa Harga Satuan (Breakdown of Unit Rate)</v>
          </cell>
        </row>
        <row r="532">
          <cell r="E532" t="str">
            <v>Lokasi</v>
          </cell>
          <cell r="I532" t="str">
            <v>:</v>
          </cell>
          <cell r="J532" t="str">
            <v>Proyek PLB, Paket LCB-6 Lot-4</v>
          </cell>
        </row>
        <row r="533">
          <cell r="D533">
            <v>32000</v>
          </cell>
          <cell r="E533" t="str">
            <v>No. Item</v>
          </cell>
          <cell r="I533" t="str">
            <v>:</v>
          </cell>
          <cell r="J533" t="str">
            <v>4-1-1</v>
          </cell>
          <cell r="K533" t="str">
            <v>, 4-2-1, 6-1-1</v>
          </cell>
        </row>
        <row r="534">
          <cell r="D534">
            <v>32000</v>
          </cell>
          <cell r="E534" t="str">
            <v>Item Pekerjaan</v>
          </cell>
          <cell r="I534" t="str">
            <v>:</v>
          </cell>
          <cell r="J534" t="str">
            <v>Pembersihan</v>
          </cell>
          <cell r="K534" t="str">
            <v>Saluran (Irigasi, Pembuang) dan Jalan Tani</v>
          </cell>
        </row>
        <row r="536">
          <cell r="D536">
            <v>32000</v>
          </cell>
          <cell r="E536" t="str">
            <v>Uraian Tugas</v>
          </cell>
          <cell r="I536" t="str">
            <v>:</v>
          </cell>
          <cell r="J536" t="str">
            <v>Menggunakan Bulldozer dan chainsaw (Category-3 Pembersih)</v>
          </cell>
        </row>
        <row r="538">
          <cell r="D538">
            <v>32000</v>
          </cell>
          <cell r="E538" t="str">
            <v>Kapasitas Produksi</v>
          </cell>
          <cell r="I538" t="str">
            <v>:</v>
          </cell>
          <cell r="J538">
            <v>10000</v>
          </cell>
          <cell r="K538" t="str">
            <v>m2</v>
          </cell>
          <cell r="L538">
            <v>0</v>
          </cell>
        </row>
        <row r="539">
          <cell r="L539" t="str">
            <v>Harga</v>
          </cell>
          <cell r="N539" t="str">
            <v>Jumlah</v>
          </cell>
        </row>
        <row r="540">
          <cell r="E540" t="str">
            <v>No.</v>
          </cell>
          <cell r="F540" t="str">
            <v>U r a i a n</v>
          </cell>
          <cell r="J540" t="str">
            <v>Satuan</v>
          </cell>
          <cell r="K540" t="str">
            <v>Q'ty</v>
          </cell>
          <cell r="L540" t="str">
            <v>Satuan</v>
          </cell>
          <cell r="N540" t="str">
            <v>Harga</v>
          </cell>
        </row>
        <row r="541">
          <cell r="L541" t="str">
            <v>(Rp.)</v>
          </cell>
          <cell r="N541" t="str">
            <v>(Rp.)</v>
          </cell>
        </row>
        <row r="542">
          <cell r="E542" t="str">
            <v>I</v>
          </cell>
          <cell r="G542" t="str">
            <v>Bahan</v>
          </cell>
        </row>
        <row r="543">
          <cell r="E543">
            <v>1</v>
          </cell>
          <cell r="G543" t="str">
            <v>Bahan Bakar</v>
          </cell>
          <cell r="J543" t="str">
            <v>liter</v>
          </cell>
          <cell r="K543">
            <v>20</v>
          </cell>
          <cell r="M543">
            <v>1000</v>
          </cell>
          <cell r="O543">
            <v>20000</v>
          </cell>
        </row>
        <row r="544">
          <cell r="E544" t="str">
            <v/>
          </cell>
          <cell r="J544">
            <v>0</v>
          </cell>
          <cell r="K544">
            <v>0</v>
          </cell>
          <cell r="M544">
            <v>0</v>
          </cell>
          <cell r="O544">
            <v>0</v>
          </cell>
        </row>
        <row r="545">
          <cell r="E545" t="str">
            <v/>
          </cell>
          <cell r="I545" t="str">
            <v/>
          </cell>
          <cell r="J545">
            <v>0</v>
          </cell>
          <cell r="K545">
            <v>0</v>
          </cell>
          <cell r="M545">
            <v>0</v>
          </cell>
          <cell r="O545">
            <v>0</v>
          </cell>
        </row>
        <row r="546">
          <cell r="E546" t="str">
            <v/>
          </cell>
          <cell r="J546">
            <v>0</v>
          </cell>
          <cell r="K546">
            <v>0</v>
          </cell>
          <cell r="M546">
            <v>0</v>
          </cell>
          <cell r="O546">
            <v>0</v>
          </cell>
        </row>
        <row r="547">
          <cell r="E547" t="str">
            <v/>
          </cell>
          <cell r="J547">
            <v>0</v>
          </cell>
          <cell r="K547">
            <v>0</v>
          </cell>
          <cell r="M547">
            <v>0</v>
          </cell>
          <cell r="O547">
            <v>0</v>
          </cell>
        </row>
        <row r="549">
          <cell r="E549" t="str">
            <v>II</v>
          </cell>
          <cell r="G549" t="str">
            <v>Tenaga</v>
          </cell>
        </row>
        <row r="550">
          <cell r="E550">
            <v>1</v>
          </cell>
          <cell r="G550" t="str">
            <v>Mandor</v>
          </cell>
          <cell r="J550" t="str">
            <v>OH</v>
          </cell>
          <cell r="K550">
            <v>7.1428000000000003</v>
          </cell>
          <cell r="M550">
            <v>35000</v>
          </cell>
          <cell r="O550">
            <v>249998</v>
          </cell>
        </row>
        <row r="551">
          <cell r="E551">
            <v>2</v>
          </cell>
          <cell r="G551" t="str">
            <v>Pekerja</v>
          </cell>
          <cell r="J551" t="str">
            <v>OH</v>
          </cell>
          <cell r="K551">
            <v>28.571400000000001</v>
          </cell>
          <cell r="M551">
            <v>20000</v>
          </cell>
          <cell r="O551">
            <v>571428</v>
          </cell>
        </row>
        <row r="552">
          <cell r="E552" t="str">
            <v/>
          </cell>
          <cell r="J552">
            <v>0</v>
          </cell>
          <cell r="K552">
            <v>0</v>
          </cell>
          <cell r="M552">
            <v>0</v>
          </cell>
          <cell r="O552">
            <v>0</v>
          </cell>
        </row>
        <row r="553">
          <cell r="E553" t="str">
            <v/>
          </cell>
          <cell r="J553">
            <v>0</v>
          </cell>
          <cell r="K553">
            <v>0</v>
          </cell>
          <cell r="M553">
            <v>0</v>
          </cell>
          <cell r="O553">
            <v>0</v>
          </cell>
        </row>
        <row r="554">
          <cell r="E554" t="str">
            <v/>
          </cell>
          <cell r="J554">
            <v>0</v>
          </cell>
          <cell r="K554">
            <v>0</v>
          </cell>
          <cell r="M554">
            <v>0</v>
          </cell>
          <cell r="O554">
            <v>0</v>
          </cell>
        </row>
        <row r="557">
          <cell r="E557" t="str">
            <v>III</v>
          </cell>
          <cell r="G557" t="str">
            <v>Alat</v>
          </cell>
        </row>
        <row r="558">
          <cell r="E558">
            <v>1</v>
          </cell>
          <cell r="G558" t="str">
            <v>Bulldozer D65</v>
          </cell>
          <cell r="J558" t="str">
            <v>jam</v>
          </cell>
          <cell r="K558">
            <v>1.3907</v>
          </cell>
          <cell r="M558">
            <v>335455</v>
          </cell>
          <cell r="O558">
            <v>466517.26</v>
          </cell>
        </row>
        <row r="559">
          <cell r="E559">
            <v>2</v>
          </cell>
          <cell r="G559" t="str">
            <v>Chain Saw</v>
          </cell>
          <cell r="J559" t="str">
            <v>jam</v>
          </cell>
          <cell r="K559">
            <v>0.6</v>
          </cell>
          <cell r="M559">
            <v>20070</v>
          </cell>
          <cell r="O559">
            <v>12042</v>
          </cell>
        </row>
        <row r="560">
          <cell r="E560">
            <v>3</v>
          </cell>
          <cell r="G560" t="str">
            <v>Excavator, 0.7 m3</v>
          </cell>
          <cell r="J560" t="str">
            <v>jam</v>
          </cell>
          <cell r="K560">
            <v>2.3130999999999999</v>
          </cell>
          <cell r="M560">
            <v>239115</v>
          </cell>
          <cell r="O560">
            <v>553096.9</v>
          </cell>
        </row>
        <row r="561">
          <cell r="E561">
            <v>4</v>
          </cell>
          <cell r="G561" t="str">
            <v>Dump Truck 6 ton</v>
          </cell>
          <cell r="J561" t="str">
            <v>jam</v>
          </cell>
          <cell r="K561">
            <v>2.3081999999999998</v>
          </cell>
          <cell r="M561">
            <v>75740</v>
          </cell>
          <cell r="O561">
            <v>174823.06</v>
          </cell>
        </row>
        <row r="562">
          <cell r="E562" t="str">
            <v/>
          </cell>
          <cell r="J562">
            <v>0</v>
          </cell>
          <cell r="K562">
            <v>0</v>
          </cell>
          <cell r="M562">
            <v>0</v>
          </cell>
          <cell r="O562">
            <v>0</v>
          </cell>
        </row>
        <row r="564">
          <cell r="E564" t="str">
            <v>Sub Total</v>
          </cell>
          <cell r="O564">
            <v>2047905.2200000002</v>
          </cell>
        </row>
        <row r="565">
          <cell r="E565" t="str">
            <v>Biaya Tidak Langsung dan Laba</v>
          </cell>
          <cell r="J565">
            <v>0.1</v>
          </cell>
          <cell r="O565">
            <v>204790.52</v>
          </cell>
        </row>
        <row r="566">
          <cell r="E566" t="str">
            <v>Jumlah Harga</v>
          </cell>
          <cell r="O566">
            <v>2252695.7400000002</v>
          </cell>
        </row>
        <row r="567">
          <cell r="D567">
            <v>32005</v>
          </cell>
          <cell r="E567" t="str">
            <v>Harga Satuan Pekerjaan</v>
          </cell>
          <cell r="J567" t="str">
            <v>m2</v>
          </cell>
          <cell r="K567" t="str">
            <v/>
          </cell>
          <cell r="O567">
            <v>225.26957400000003</v>
          </cell>
        </row>
        <row r="574">
          <cell r="E574" t="str">
            <v>Analisa Harga Satuan (Breakdown of Unit Rate)</v>
          </cell>
        </row>
        <row r="576">
          <cell r="E576" t="str">
            <v>Lokasi</v>
          </cell>
          <cell r="I576" t="str">
            <v>:</v>
          </cell>
          <cell r="J576" t="str">
            <v>Proyek PLB, Paket LCB-6 Lot-4</v>
          </cell>
        </row>
        <row r="577">
          <cell r="D577">
            <v>33000</v>
          </cell>
          <cell r="E577" t="str">
            <v>No. Item</v>
          </cell>
          <cell r="I577" t="str">
            <v>:</v>
          </cell>
          <cell r="J577" t="str">
            <v>4-1-2</v>
          </cell>
          <cell r="K577" t="str">
            <v>, 6-1-2</v>
          </cell>
        </row>
        <row r="578">
          <cell r="D578">
            <v>33000</v>
          </cell>
          <cell r="E578" t="str">
            <v>Item Pekerjaan</v>
          </cell>
          <cell r="I578" t="str">
            <v>:</v>
          </cell>
          <cell r="J578" t="str">
            <v>Galian Tanah dengan alat berat</v>
          </cell>
        </row>
        <row r="579">
          <cell r="J579" t="str">
            <v>(untuk Saluran dan Jalan Tani)</v>
          </cell>
        </row>
        <row r="580">
          <cell r="D580">
            <v>33000</v>
          </cell>
          <cell r="E580" t="str">
            <v>Uraian Tugas</v>
          </cell>
          <cell r="I580" t="str">
            <v>:</v>
          </cell>
          <cell r="J580" t="str">
            <v>motong dgn excavator utk bahan pengisi</v>
          </cell>
        </row>
        <row r="582">
          <cell r="D582">
            <v>33000</v>
          </cell>
          <cell r="E582" t="str">
            <v>Kapasitas Produksi</v>
          </cell>
          <cell r="I582" t="str">
            <v>:</v>
          </cell>
          <cell r="J582">
            <v>100</v>
          </cell>
          <cell r="K582" t="str">
            <v>m3</v>
          </cell>
          <cell r="L582">
            <v>0</v>
          </cell>
        </row>
        <row r="583">
          <cell r="L583" t="str">
            <v>Harga</v>
          </cell>
          <cell r="N583" t="str">
            <v>Jumlah</v>
          </cell>
        </row>
        <row r="584">
          <cell r="E584" t="str">
            <v>No.</v>
          </cell>
          <cell r="F584" t="str">
            <v>U r a i a n</v>
          </cell>
          <cell r="J584" t="str">
            <v>Satuan</v>
          </cell>
          <cell r="K584" t="str">
            <v>Q'ty</v>
          </cell>
          <cell r="L584" t="str">
            <v>Satuan</v>
          </cell>
          <cell r="N584" t="str">
            <v>Harga</v>
          </cell>
        </row>
        <row r="585">
          <cell r="L585" t="str">
            <v>(Rp.)</v>
          </cell>
          <cell r="N585" t="str">
            <v>(Rp.)</v>
          </cell>
        </row>
        <row r="586">
          <cell r="E586" t="str">
            <v>I</v>
          </cell>
          <cell r="G586" t="str">
            <v>Bahan</v>
          </cell>
        </row>
        <row r="587">
          <cell r="E587" t="str">
            <v/>
          </cell>
          <cell r="J587">
            <v>0</v>
          </cell>
          <cell r="K587">
            <v>0</v>
          </cell>
          <cell r="M587">
            <v>0</v>
          </cell>
          <cell r="O587">
            <v>0</v>
          </cell>
        </row>
        <row r="588">
          <cell r="E588" t="str">
            <v/>
          </cell>
          <cell r="J588">
            <v>0</v>
          </cell>
          <cell r="K588">
            <v>0</v>
          </cell>
          <cell r="M588">
            <v>0</v>
          </cell>
          <cell r="O588">
            <v>0</v>
          </cell>
        </row>
        <row r="589">
          <cell r="E589" t="str">
            <v/>
          </cell>
          <cell r="I589" t="str">
            <v/>
          </cell>
          <cell r="J589">
            <v>0</v>
          </cell>
          <cell r="K589">
            <v>0</v>
          </cell>
          <cell r="M589">
            <v>0</v>
          </cell>
          <cell r="O589">
            <v>0</v>
          </cell>
        </row>
        <row r="590">
          <cell r="E590" t="str">
            <v/>
          </cell>
          <cell r="J590">
            <v>0</v>
          </cell>
          <cell r="K590">
            <v>0</v>
          </cell>
          <cell r="M590">
            <v>0</v>
          </cell>
          <cell r="O590">
            <v>0</v>
          </cell>
        </row>
        <row r="591">
          <cell r="E591" t="str">
            <v/>
          </cell>
          <cell r="J591">
            <v>0</v>
          </cell>
          <cell r="K591">
            <v>0</v>
          </cell>
          <cell r="M591">
            <v>0</v>
          </cell>
          <cell r="O591">
            <v>0</v>
          </cell>
        </row>
        <row r="593">
          <cell r="E593" t="str">
            <v>II</v>
          </cell>
          <cell r="G593" t="str">
            <v>Tenaga</v>
          </cell>
        </row>
        <row r="594">
          <cell r="E594">
            <v>1</v>
          </cell>
          <cell r="G594" t="str">
            <v>Mandor</v>
          </cell>
          <cell r="J594" t="str">
            <v>OH</v>
          </cell>
          <cell r="K594">
            <v>0.26440000000000002</v>
          </cell>
          <cell r="M594">
            <v>35000</v>
          </cell>
          <cell r="O594">
            <v>9254</v>
          </cell>
        </row>
        <row r="595">
          <cell r="E595">
            <v>2</v>
          </cell>
          <cell r="G595" t="str">
            <v>Pekerja</v>
          </cell>
          <cell r="J595" t="str">
            <v>OH</v>
          </cell>
          <cell r="K595">
            <v>0.52890000000000004</v>
          </cell>
          <cell r="M595">
            <v>20000</v>
          </cell>
          <cell r="O595">
            <v>10578</v>
          </cell>
        </row>
        <row r="596">
          <cell r="E596" t="str">
            <v/>
          </cell>
          <cell r="J596">
            <v>0</v>
          </cell>
          <cell r="K596">
            <v>0</v>
          </cell>
          <cell r="M596">
            <v>0</v>
          </cell>
          <cell r="O596">
            <v>0</v>
          </cell>
        </row>
        <row r="597">
          <cell r="E597" t="str">
            <v/>
          </cell>
          <cell r="J597">
            <v>0</v>
          </cell>
          <cell r="K597">
            <v>0</v>
          </cell>
          <cell r="M597">
            <v>0</v>
          </cell>
          <cell r="O597">
            <v>0</v>
          </cell>
        </row>
        <row r="598">
          <cell r="E598" t="str">
            <v/>
          </cell>
          <cell r="J598">
            <v>0</v>
          </cell>
          <cell r="K598">
            <v>0</v>
          </cell>
          <cell r="M598">
            <v>0</v>
          </cell>
          <cell r="O598">
            <v>0</v>
          </cell>
        </row>
        <row r="601">
          <cell r="E601" t="str">
            <v>III</v>
          </cell>
          <cell r="G601" t="str">
            <v>Alat</v>
          </cell>
        </row>
        <row r="602">
          <cell r="E602">
            <v>1</v>
          </cell>
          <cell r="G602" t="str">
            <v>Excavator, 0.7 m3</v>
          </cell>
          <cell r="J602" t="str">
            <v>jam</v>
          </cell>
          <cell r="K602">
            <v>1.8513999999999999</v>
          </cell>
          <cell r="M602">
            <v>239115</v>
          </cell>
          <cell r="O602">
            <v>442697.51</v>
          </cell>
        </row>
        <row r="603">
          <cell r="E603" t="str">
            <v/>
          </cell>
          <cell r="J603">
            <v>0</v>
          </cell>
          <cell r="K603">
            <v>0</v>
          </cell>
          <cell r="M603">
            <v>0</v>
          </cell>
          <cell r="O603">
            <v>0</v>
          </cell>
        </row>
        <row r="604">
          <cell r="E604" t="str">
            <v/>
          </cell>
          <cell r="J604">
            <v>0</v>
          </cell>
          <cell r="K604">
            <v>0</v>
          </cell>
          <cell r="M604">
            <v>0</v>
          </cell>
          <cell r="O604">
            <v>0</v>
          </cell>
        </row>
        <row r="605">
          <cell r="E605" t="str">
            <v/>
          </cell>
          <cell r="J605">
            <v>0</v>
          </cell>
          <cell r="K605">
            <v>0</v>
          </cell>
          <cell r="M605">
            <v>0</v>
          </cell>
          <cell r="O605">
            <v>0</v>
          </cell>
        </row>
        <row r="606">
          <cell r="E606" t="str">
            <v/>
          </cell>
          <cell r="J606">
            <v>0</v>
          </cell>
          <cell r="K606">
            <v>0</v>
          </cell>
          <cell r="M606">
            <v>0</v>
          </cell>
          <cell r="O606">
            <v>0</v>
          </cell>
        </row>
        <row r="608">
          <cell r="E608" t="str">
            <v>Sub Total</v>
          </cell>
          <cell r="O608">
            <v>462529.51</v>
          </cell>
        </row>
        <row r="609">
          <cell r="E609" t="str">
            <v>Biaya Tidak Langsung dan Laba</v>
          </cell>
          <cell r="J609">
            <v>0.1</v>
          </cell>
          <cell r="O609">
            <v>46252.95</v>
          </cell>
        </row>
        <row r="610">
          <cell r="E610" t="str">
            <v>Jumlah Harga</v>
          </cell>
          <cell r="O610">
            <v>508782.46</v>
          </cell>
        </row>
        <row r="611">
          <cell r="D611">
            <v>33005</v>
          </cell>
          <cell r="E611" t="str">
            <v>Harga Satuan Pekerjaan</v>
          </cell>
          <cell r="J611" t="str">
            <v>m3</v>
          </cell>
          <cell r="K611" t="str">
            <v/>
          </cell>
          <cell r="O611">
            <v>5087.8245999999999</v>
          </cell>
        </row>
        <row r="618">
          <cell r="E618" t="str">
            <v>Analisa Harga Satuan (Breakdown of Unit Rate)</v>
          </cell>
        </row>
        <row r="620">
          <cell r="E620" t="str">
            <v>Lokasi</v>
          </cell>
          <cell r="I620" t="str">
            <v>:</v>
          </cell>
          <cell r="J620" t="str">
            <v>Proyek PLB, Paket LCB-6 Lot-4</v>
          </cell>
        </row>
        <row r="621">
          <cell r="D621">
            <v>34000</v>
          </cell>
          <cell r="E621" t="str">
            <v>No. Item</v>
          </cell>
          <cell r="I621" t="str">
            <v>:</v>
          </cell>
          <cell r="J621" t="str">
            <v>4-1-3</v>
          </cell>
        </row>
        <row r="622">
          <cell r="D622">
            <v>34000</v>
          </cell>
          <cell r="E622" t="str">
            <v>Item Pekerjaan</v>
          </cell>
          <cell r="I622" t="str">
            <v>:</v>
          </cell>
          <cell r="J622" t="str">
            <v>Galian Tanah dengan alat berat + tenaga manusia (manual)</v>
          </cell>
        </row>
        <row r="624">
          <cell r="D624">
            <v>34000</v>
          </cell>
          <cell r="E624" t="str">
            <v>Uraian Tugas</v>
          </cell>
          <cell r="I624" t="str">
            <v>:</v>
          </cell>
          <cell r="J624" t="str">
            <v>Memotong dengan alat berat dan manual dan penebaran pada sawah dengan bulldozer</v>
          </cell>
        </row>
        <row r="626">
          <cell r="D626">
            <v>34000</v>
          </cell>
          <cell r="E626" t="str">
            <v>Kapasitas Produksi</v>
          </cell>
          <cell r="I626" t="str">
            <v>:</v>
          </cell>
          <cell r="J626">
            <v>10</v>
          </cell>
          <cell r="K626" t="str">
            <v>m3</v>
          </cell>
          <cell r="L626">
            <v>0</v>
          </cell>
        </row>
        <row r="627">
          <cell r="L627" t="str">
            <v>Harga</v>
          </cell>
          <cell r="N627" t="str">
            <v>Jumlah</v>
          </cell>
        </row>
        <row r="628">
          <cell r="E628" t="str">
            <v>No.</v>
          </cell>
          <cell r="F628" t="str">
            <v>U r a i a n</v>
          </cell>
          <cell r="J628" t="str">
            <v>Satuan</v>
          </cell>
          <cell r="K628" t="str">
            <v>Q'ty</v>
          </cell>
          <cell r="L628" t="str">
            <v>Satuan</v>
          </cell>
          <cell r="N628" t="str">
            <v>Harga</v>
          </cell>
        </row>
        <row r="629">
          <cell r="L629" t="str">
            <v>(Rp.)</v>
          </cell>
          <cell r="N629" t="str">
            <v>(Rp.)</v>
          </cell>
        </row>
        <row r="631">
          <cell r="E631" t="str">
            <v>4.1.3.2</v>
          </cell>
          <cell r="G631" t="str">
            <v>Galian dengan Excavator</v>
          </cell>
          <cell r="J631" t="str">
            <v>m3</v>
          </cell>
          <cell r="K631">
            <v>10</v>
          </cell>
          <cell r="M631">
            <v>4070.2596800000001</v>
          </cell>
          <cell r="O631">
            <v>40702.589999999997</v>
          </cell>
        </row>
        <row r="632">
          <cell r="G632" t="str">
            <v>(80% dari Potongan)</v>
          </cell>
        </row>
        <row r="633">
          <cell r="I633" t="str">
            <v/>
          </cell>
        </row>
        <row r="635">
          <cell r="E635" t="str">
            <v>4.1.3.1</v>
          </cell>
          <cell r="G635" t="str">
            <v>Galian dengan Tenaga Manusia</v>
          </cell>
          <cell r="J635" t="str">
            <v>m3</v>
          </cell>
          <cell r="K635">
            <v>10</v>
          </cell>
          <cell r="M635">
            <v>5257.04</v>
          </cell>
          <cell r="O635">
            <v>52570.400000000001</v>
          </cell>
        </row>
        <row r="636">
          <cell r="G636" t="str">
            <v>(80% dari Potongan)</v>
          </cell>
        </row>
        <row r="638">
          <cell r="O638">
            <v>0</v>
          </cell>
        </row>
        <row r="639">
          <cell r="O639">
            <v>0</v>
          </cell>
        </row>
        <row r="640">
          <cell r="O640">
            <v>0</v>
          </cell>
        </row>
        <row r="641">
          <cell r="O641">
            <v>0</v>
          </cell>
        </row>
        <row r="642">
          <cell r="O642">
            <v>0</v>
          </cell>
        </row>
        <row r="646">
          <cell r="O646">
            <v>0</v>
          </cell>
        </row>
        <row r="647">
          <cell r="O647">
            <v>0</v>
          </cell>
        </row>
        <row r="648">
          <cell r="O648">
            <v>0</v>
          </cell>
        </row>
        <row r="649">
          <cell r="O649">
            <v>0</v>
          </cell>
        </row>
        <row r="650">
          <cell r="O650">
            <v>0</v>
          </cell>
        </row>
        <row r="652">
          <cell r="E652" t="str">
            <v>Sub Total</v>
          </cell>
          <cell r="O652">
            <v>93272.989999999991</v>
          </cell>
        </row>
        <row r="653">
          <cell r="E653" t="str">
            <v>Biaya Tidak Langsung dan Laba</v>
          </cell>
          <cell r="J653">
            <v>0.1</v>
          </cell>
          <cell r="O653">
            <v>9327.2900000000009</v>
          </cell>
        </row>
        <row r="654">
          <cell r="E654" t="str">
            <v>Jumlah Harga</v>
          </cell>
          <cell r="O654">
            <v>102600.28</v>
          </cell>
        </row>
        <row r="655">
          <cell r="D655">
            <v>34005</v>
          </cell>
          <cell r="E655" t="str">
            <v>Harga Satuan Pekerjaan</v>
          </cell>
          <cell r="J655" t="str">
            <v>m3</v>
          </cell>
          <cell r="K655" t="str">
            <v/>
          </cell>
          <cell r="O655">
            <v>10260.028</v>
          </cell>
        </row>
        <row r="662">
          <cell r="E662" t="str">
            <v>Analisa Harga Satuan (Breakdown of Unit Rate)</v>
          </cell>
        </row>
        <row r="664">
          <cell r="E664" t="str">
            <v>Lokasi</v>
          </cell>
          <cell r="I664" t="str">
            <v>:</v>
          </cell>
          <cell r="J664" t="str">
            <v>Proyek PLB, Paket LCB-6 Lot-4</v>
          </cell>
        </row>
        <row r="665">
          <cell r="D665">
            <v>35000</v>
          </cell>
          <cell r="E665" t="str">
            <v>No. Item</v>
          </cell>
          <cell r="I665" t="str">
            <v>:</v>
          </cell>
          <cell r="J665" t="str">
            <v>4-1-3a</v>
          </cell>
        </row>
        <row r="666">
          <cell r="D666">
            <v>35000</v>
          </cell>
          <cell r="E666" t="str">
            <v>Item Pekerjaan</v>
          </cell>
          <cell r="I666" t="str">
            <v>:</v>
          </cell>
          <cell r="J666" t="str">
            <v>Galian Tanah dengan tenaga manusia (manual)</v>
          </cell>
          <cell r="O666" t="str">
            <v>untuk saluran</v>
          </cell>
        </row>
        <row r="668">
          <cell r="D668">
            <v>35000</v>
          </cell>
          <cell r="E668" t="str">
            <v>Uraian Tugas</v>
          </cell>
          <cell r="I668" t="str">
            <v>:</v>
          </cell>
          <cell r="J668" t="str">
            <v>Memotong dengan Manual dan penebaran pada sawah dengan bulldozer</v>
          </cell>
        </row>
        <row r="670">
          <cell r="D670">
            <v>35000</v>
          </cell>
          <cell r="E670" t="str">
            <v>Kapasitas Produksi</v>
          </cell>
          <cell r="I670" t="str">
            <v>:</v>
          </cell>
          <cell r="J670">
            <v>10</v>
          </cell>
          <cell r="K670" t="str">
            <v>m3</v>
          </cell>
          <cell r="L670">
            <v>0</v>
          </cell>
        </row>
        <row r="671">
          <cell r="L671" t="str">
            <v>Harga</v>
          </cell>
          <cell r="N671" t="str">
            <v>Jumlah</v>
          </cell>
        </row>
        <row r="672">
          <cell r="E672" t="str">
            <v>No.</v>
          </cell>
          <cell r="F672" t="str">
            <v>U r a i a n</v>
          </cell>
          <cell r="J672" t="str">
            <v>Satuan</v>
          </cell>
          <cell r="K672" t="str">
            <v>Q'ty</v>
          </cell>
          <cell r="L672" t="str">
            <v>Satuan</v>
          </cell>
          <cell r="N672" t="str">
            <v>Harga</v>
          </cell>
        </row>
        <row r="673">
          <cell r="L673" t="str">
            <v>(Rp.)</v>
          </cell>
          <cell r="N673" t="str">
            <v>(Rp.)</v>
          </cell>
        </row>
        <row r="674">
          <cell r="E674" t="str">
            <v>I</v>
          </cell>
          <cell r="G674" t="str">
            <v>Bahan</v>
          </cell>
        </row>
        <row r="675">
          <cell r="E675" t="str">
            <v/>
          </cell>
          <cell r="J675">
            <v>0</v>
          </cell>
          <cell r="K675">
            <v>0</v>
          </cell>
          <cell r="M675">
            <v>0</v>
          </cell>
          <cell r="O675">
            <v>0</v>
          </cell>
        </row>
        <row r="676">
          <cell r="E676" t="str">
            <v/>
          </cell>
          <cell r="J676">
            <v>0</v>
          </cell>
          <cell r="K676">
            <v>0</v>
          </cell>
          <cell r="M676">
            <v>0</v>
          </cell>
          <cell r="O676">
            <v>0</v>
          </cell>
        </row>
        <row r="677">
          <cell r="E677" t="str">
            <v/>
          </cell>
          <cell r="I677" t="str">
            <v/>
          </cell>
          <cell r="J677">
            <v>0</v>
          </cell>
          <cell r="K677">
            <v>0</v>
          </cell>
          <cell r="M677">
            <v>0</v>
          </cell>
          <cell r="O677">
            <v>0</v>
          </cell>
        </row>
        <row r="678">
          <cell r="E678" t="str">
            <v/>
          </cell>
          <cell r="J678">
            <v>0</v>
          </cell>
          <cell r="K678">
            <v>0</v>
          </cell>
          <cell r="M678">
            <v>0</v>
          </cell>
          <cell r="O678">
            <v>0</v>
          </cell>
        </row>
        <row r="679">
          <cell r="E679" t="str">
            <v/>
          </cell>
          <cell r="J679">
            <v>0</v>
          </cell>
          <cell r="K679">
            <v>0</v>
          </cell>
          <cell r="M679">
            <v>0</v>
          </cell>
          <cell r="O679">
            <v>0</v>
          </cell>
        </row>
        <row r="681">
          <cell r="E681" t="str">
            <v>II</v>
          </cell>
          <cell r="G681" t="str">
            <v>Tenaga</v>
          </cell>
        </row>
        <row r="682">
          <cell r="E682">
            <v>1</v>
          </cell>
          <cell r="G682" t="str">
            <v>Mandor</v>
          </cell>
          <cell r="J682" t="str">
            <v>OH</v>
          </cell>
          <cell r="K682">
            <v>0.57140000000000002</v>
          </cell>
          <cell r="M682">
            <v>35000</v>
          </cell>
          <cell r="O682">
            <v>19999</v>
          </cell>
        </row>
        <row r="683">
          <cell r="E683">
            <v>2</v>
          </cell>
          <cell r="G683" t="str">
            <v>Pekerja</v>
          </cell>
          <cell r="J683" t="str">
            <v>OH</v>
          </cell>
          <cell r="K683">
            <v>2.2856999999999998</v>
          </cell>
          <cell r="M683">
            <v>20000</v>
          </cell>
          <cell r="O683">
            <v>45714</v>
          </cell>
        </row>
        <row r="684">
          <cell r="E684" t="str">
            <v/>
          </cell>
          <cell r="J684">
            <v>0</v>
          </cell>
          <cell r="K684">
            <v>0</v>
          </cell>
          <cell r="M684">
            <v>0</v>
          </cell>
          <cell r="O684">
            <v>0</v>
          </cell>
        </row>
        <row r="685">
          <cell r="E685" t="str">
            <v/>
          </cell>
          <cell r="J685">
            <v>0</v>
          </cell>
          <cell r="K685">
            <v>0</v>
          </cell>
          <cell r="M685">
            <v>0</v>
          </cell>
          <cell r="O685">
            <v>0</v>
          </cell>
        </row>
        <row r="686">
          <cell r="E686" t="str">
            <v/>
          </cell>
          <cell r="J686">
            <v>0</v>
          </cell>
          <cell r="K686">
            <v>0</v>
          </cell>
          <cell r="M686">
            <v>0</v>
          </cell>
          <cell r="O686">
            <v>0</v>
          </cell>
        </row>
        <row r="689">
          <cell r="E689" t="str">
            <v>III</v>
          </cell>
          <cell r="G689" t="str">
            <v>Alat</v>
          </cell>
        </row>
        <row r="690">
          <cell r="E690">
            <v>1</v>
          </cell>
          <cell r="G690" t="str">
            <v>Bulldozer D65</v>
          </cell>
          <cell r="H690" t="str">
            <v>(Level)</v>
          </cell>
          <cell r="J690" t="str">
            <v>jam</v>
          </cell>
          <cell r="K690">
            <v>0.11650000000000001</v>
          </cell>
          <cell r="M690">
            <v>335455</v>
          </cell>
          <cell r="O690">
            <v>39080.5</v>
          </cell>
        </row>
        <row r="691">
          <cell r="E691" t="str">
            <v/>
          </cell>
          <cell r="J691">
            <v>0</v>
          </cell>
          <cell r="K691">
            <v>0</v>
          </cell>
          <cell r="M691">
            <v>0</v>
          </cell>
          <cell r="O691">
            <v>0</v>
          </cell>
        </row>
        <row r="692">
          <cell r="E692" t="str">
            <v/>
          </cell>
          <cell r="J692">
            <v>0</v>
          </cell>
          <cell r="K692">
            <v>0</v>
          </cell>
          <cell r="M692">
            <v>0</v>
          </cell>
          <cell r="O692">
            <v>0</v>
          </cell>
        </row>
        <row r="693">
          <cell r="E693" t="str">
            <v/>
          </cell>
          <cell r="J693">
            <v>0</v>
          </cell>
          <cell r="K693">
            <v>0</v>
          </cell>
          <cell r="M693">
            <v>0</v>
          </cell>
          <cell r="O693">
            <v>0</v>
          </cell>
        </row>
        <row r="694">
          <cell r="E694" t="str">
            <v/>
          </cell>
          <cell r="J694">
            <v>0</v>
          </cell>
          <cell r="K694">
            <v>0</v>
          </cell>
          <cell r="M694">
            <v>0</v>
          </cell>
          <cell r="O694">
            <v>0</v>
          </cell>
        </row>
        <row r="696">
          <cell r="E696" t="str">
            <v>Sub Total</v>
          </cell>
          <cell r="O696">
            <v>104793.5</v>
          </cell>
        </row>
        <row r="697">
          <cell r="E697" t="str">
            <v>Biaya Tidak Langsung dan Laba</v>
          </cell>
          <cell r="J697">
            <v>0.1</v>
          </cell>
          <cell r="O697">
            <v>10479.35</v>
          </cell>
        </row>
        <row r="698">
          <cell r="E698" t="str">
            <v>Jumlah Harga</v>
          </cell>
          <cell r="O698">
            <v>115272.85</v>
          </cell>
        </row>
        <row r="699">
          <cell r="D699">
            <v>35005</v>
          </cell>
          <cell r="E699" t="str">
            <v>Harga Satuan Pekerjaan</v>
          </cell>
          <cell r="J699" t="str">
            <v>m3</v>
          </cell>
          <cell r="K699" t="str">
            <v/>
          </cell>
          <cell r="O699">
            <v>11527.285</v>
          </cell>
        </row>
        <row r="706">
          <cell r="E706" t="str">
            <v>Analisa Harga Satuan (Breakdown of Unit Rate)</v>
          </cell>
        </row>
        <row r="708">
          <cell r="E708" t="str">
            <v>Lokasi</v>
          </cell>
          <cell r="I708" t="str">
            <v>:</v>
          </cell>
          <cell r="J708" t="str">
            <v>Proyek PLB, Paket LCB-6 Lot-4</v>
          </cell>
        </row>
        <row r="709">
          <cell r="D709">
            <v>36000</v>
          </cell>
          <cell r="E709" t="str">
            <v>No. Item</v>
          </cell>
          <cell r="I709" t="str">
            <v>:</v>
          </cell>
          <cell r="J709" t="str">
            <v>4-1-4</v>
          </cell>
        </row>
        <row r="710">
          <cell r="D710">
            <v>36000</v>
          </cell>
          <cell r="E710" t="str">
            <v>Item Pekerjaan</v>
          </cell>
          <cell r="I710" t="str">
            <v>:</v>
          </cell>
          <cell r="J710" t="str">
            <v>Pemadatan Tanah Lepas pada lereng Saluran</v>
          </cell>
        </row>
        <row r="712">
          <cell r="D712">
            <v>36000</v>
          </cell>
          <cell r="E712" t="str">
            <v>Uraian Tugas</v>
          </cell>
          <cell r="I712" t="str">
            <v>:</v>
          </cell>
        </row>
        <row r="714">
          <cell r="D714">
            <v>36000</v>
          </cell>
          <cell r="E714" t="str">
            <v>Kapasitas Produksi</v>
          </cell>
          <cell r="I714" t="str">
            <v>:</v>
          </cell>
          <cell r="J714">
            <v>10</v>
          </cell>
          <cell r="K714" t="str">
            <v>m2</v>
          </cell>
          <cell r="L714">
            <v>0</v>
          </cell>
        </row>
        <row r="715">
          <cell r="L715" t="str">
            <v>Harga</v>
          </cell>
          <cell r="N715" t="str">
            <v>Jumlah</v>
          </cell>
        </row>
        <row r="716">
          <cell r="E716" t="str">
            <v>No.</v>
          </cell>
          <cell r="F716" t="str">
            <v>U r a i a n</v>
          </cell>
          <cell r="J716" t="str">
            <v>Satuan</v>
          </cell>
          <cell r="K716" t="str">
            <v>Q'ty</v>
          </cell>
          <cell r="L716" t="str">
            <v>Satuan</v>
          </cell>
          <cell r="N716" t="str">
            <v>Harga</v>
          </cell>
        </row>
        <row r="717">
          <cell r="L717" t="str">
            <v>(Rp.)</v>
          </cell>
          <cell r="N717" t="str">
            <v>(Rp.)</v>
          </cell>
        </row>
        <row r="718">
          <cell r="E718" t="str">
            <v>I</v>
          </cell>
          <cell r="G718" t="str">
            <v>Bahan</v>
          </cell>
        </row>
        <row r="719">
          <cell r="E719" t="str">
            <v/>
          </cell>
          <cell r="J719">
            <v>0</v>
          </cell>
          <cell r="K719">
            <v>0</v>
          </cell>
          <cell r="M719">
            <v>0</v>
          </cell>
          <cell r="O719">
            <v>0</v>
          </cell>
        </row>
        <row r="720">
          <cell r="E720" t="str">
            <v/>
          </cell>
          <cell r="J720">
            <v>0</v>
          </cell>
          <cell r="K720">
            <v>0</v>
          </cell>
          <cell r="M720">
            <v>0</v>
          </cell>
          <cell r="O720">
            <v>0</v>
          </cell>
        </row>
        <row r="721">
          <cell r="E721" t="str">
            <v/>
          </cell>
          <cell r="I721" t="str">
            <v/>
          </cell>
          <cell r="J721">
            <v>0</v>
          </cell>
          <cell r="K721">
            <v>0</v>
          </cell>
          <cell r="M721">
            <v>0</v>
          </cell>
          <cell r="O721">
            <v>0</v>
          </cell>
        </row>
        <row r="722">
          <cell r="E722" t="str">
            <v/>
          </cell>
          <cell r="J722">
            <v>0</v>
          </cell>
          <cell r="K722">
            <v>0</v>
          </cell>
          <cell r="M722">
            <v>0</v>
          </cell>
          <cell r="O722">
            <v>0</v>
          </cell>
        </row>
        <row r="723">
          <cell r="E723" t="str">
            <v/>
          </cell>
          <cell r="J723">
            <v>0</v>
          </cell>
          <cell r="K723">
            <v>0</v>
          </cell>
          <cell r="M723">
            <v>0</v>
          </cell>
          <cell r="O723">
            <v>0</v>
          </cell>
        </row>
        <row r="725">
          <cell r="E725" t="str">
            <v>II</v>
          </cell>
          <cell r="G725" t="str">
            <v>Tenaga</v>
          </cell>
        </row>
        <row r="726">
          <cell r="E726">
            <v>1</v>
          </cell>
          <cell r="G726" t="str">
            <v>Mandor</v>
          </cell>
          <cell r="J726" t="str">
            <v>OH</v>
          </cell>
          <cell r="K726">
            <v>7.4999999999999997E-3</v>
          </cell>
          <cell r="M726">
            <v>35000</v>
          </cell>
          <cell r="O726">
            <v>262.5</v>
          </cell>
        </row>
        <row r="727">
          <cell r="E727">
            <v>2</v>
          </cell>
          <cell r="G727" t="str">
            <v>Pekerja</v>
          </cell>
          <cell r="J727" t="str">
            <v>OH</v>
          </cell>
          <cell r="K727">
            <v>1.5100000000000001E-2</v>
          </cell>
          <cell r="M727">
            <v>20000</v>
          </cell>
          <cell r="O727">
            <v>302</v>
          </cell>
        </row>
        <row r="728">
          <cell r="E728" t="str">
            <v/>
          </cell>
          <cell r="J728">
            <v>0</v>
          </cell>
          <cell r="K728">
            <v>0</v>
          </cell>
          <cell r="M728">
            <v>0</v>
          </cell>
          <cell r="O728">
            <v>0</v>
          </cell>
        </row>
        <row r="729">
          <cell r="E729" t="str">
            <v/>
          </cell>
          <cell r="J729">
            <v>0</v>
          </cell>
          <cell r="K729">
            <v>0</v>
          </cell>
          <cell r="M729">
            <v>0</v>
          </cell>
          <cell r="O729">
            <v>0</v>
          </cell>
        </row>
        <row r="730">
          <cell r="E730" t="str">
            <v/>
          </cell>
          <cell r="J730">
            <v>0</v>
          </cell>
          <cell r="K730">
            <v>0</v>
          </cell>
          <cell r="M730">
            <v>0</v>
          </cell>
          <cell r="O730">
            <v>0</v>
          </cell>
        </row>
        <row r="733">
          <cell r="E733" t="str">
            <v>III</v>
          </cell>
          <cell r="G733" t="str">
            <v>Alat</v>
          </cell>
        </row>
        <row r="734">
          <cell r="E734">
            <v>1</v>
          </cell>
          <cell r="G734" t="str">
            <v>Compactor.</v>
          </cell>
          <cell r="J734" t="str">
            <v>jam</v>
          </cell>
          <cell r="K734">
            <v>0.52910000000000001</v>
          </cell>
          <cell r="M734">
            <v>16785</v>
          </cell>
          <cell r="O734">
            <v>8880.94</v>
          </cell>
        </row>
        <row r="735">
          <cell r="E735" t="str">
            <v/>
          </cell>
          <cell r="J735">
            <v>0</v>
          </cell>
          <cell r="K735">
            <v>0</v>
          </cell>
          <cell r="M735">
            <v>0</v>
          </cell>
          <cell r="O735">
            <v>0</v>
          </cell>
        </row>
        <row r="736">
          <cell r="E736" t="str">
            <v/>
          </cell>
          <cell r="J736">
            <v>0</v>
          </cell>
          <cell r="K736">
            <v>0</v>
          </cell>
          <cell r="M736">
            <v>0</v>
          </cell>
          <cell r="O736">
            <v>0</v>
          </cell>
        </row>
        <row r="737">
          <cell r="E737" t="str">
            <v/>
          </cell>
          <cell r="J737">
            <v>0</v>
          </cell>
          <cell r="K737">
            <v>0</v>
          </cell>
          <cell r="M737">
            <v>0</v>
          </cell>
          <cell r="O737">
            <v>0</v>
          </cell>
        </row>
        <row r="738">
          <cell r="E738" t="str">
            <v/>
          </cell>
          <cell r="J738">
            <v>0</v>
          </cell>
          <cell r="K738">
            <v>0</v>
          </cell>
          <cell r="M738">
            <v>0</v>
          </cell>
          <cell r="O738">
            <v>0</v>
          </cell>
        </row>
        <row r="740">
          <cell r="E740" t="str">
            <v>Sub Total</v>
          </cell>
          <cell r="O740">
            <v>9445.44</v>
          </cell>
        </row>
        <row r="741">
          <cell r="E741" t="str">
            <v>Biaya Tidak Langsung dan Laba</v>
          </cell>
          <cell r="J741">
            <v>0.1</v>
          </cell>
          <cell r="O741">
            <v>944.54</v>
          </cell>
        </row>
        <row r="742">
          <cell r="E742" t="str">
            <v>Jumlah Harga</v>
          </cell>
          <cell r="O742">
            <v>10389.98</v>
          </cell>
        </row>
        <row r="743">
          <cell r="D743">
            <v>36005</v>
          </cell>
          <cell r="E743" t="str">
            <v>Harga Satuan Pekerjaan</v>
          </cell>
          <cell r="J743" t="str">
            <v>m2</v>
          </cell>
          <cell r="K743" t="str">
            <v/>
          </cell>
          <cell r="O743">
            <v>1038.998</v>
          </cell>
        </row>
        <row r="750">
          <cell r="E750" t="str">
            <v>Analisa Harga Satuan (Breakdown of Unit Rate)</v>
          </cell>
        </row>
        <row r="752">
          <cell r="E752" t="str">
            <v>Lokasi</v>
          </cell>
          <cell r="I752" t="str">
            <v>:</v>
          </cell>
          <cell r="J752" t="str">
            <v>Proyek PLB, Paket LCB-6 Lot-4</v>
          </cell>
        </row>
        <row r="753">
          <cell r="D753">
            <v>37000</v>
          </cell>
          <cell r="E753" t="str">
            <v>No. Item</v>
          </cell>
          <cell r="I753" t="str">
            <v>:</v>
          </cell>
          <cell r="J753" t="str">
            <v>4-1-5</v>
          </cell>
          <cell r="K753" t="str">
            <v>, 6-1-3</v>
          </cell>
        </row>
        <row r="754">
          <cell r="D754">
            <v>37000</v>
          </cell>
          <cell r="E754" t="str">
            <v>Item Pekerjaan</v>
          </cell>
          <cell r="I754" t="str">
            <v>:</v>
          </cell>
          <cell r="J754" t="str">
            <v>Kupasan Dengan alat berat</v>
          </cell>
        </row>
        <row r="756">
          <cell r="D756">
            <v>37000</v>
          </cell>
          <cell r="E756" t="str">
            <v>Uraian Tugas</v>
          </cell>
          <cell r="I756" t="str">
            <v>:</v>
          </cell>
          <cell r="J756" t="str">
            <v>Mengupas, membentuk dan mengatur (leveling)</v>
          </cell>
        </row>
        <row r="758">
          <cell r="D758">
            <v>37000</v>
          </cell>
          <cell r="E758" t="str">
            <v>Kapasitas Produksi</v>
          </cell>
          <cell r="I758" t="str">
            <v>:</v>
          </cell>
          <cell r="J758">
            <v>15</v>
          </cell>
          <cell r="K758" t="str">
            <v>m3</v>
          </cell>
          <cell r="L758">
            <v>0</v>
          </cell>
        </row>
        <row r="759">
          <cell r="L759" t="str">
            <v>Harga</v>
          </cell>
          <cell r="N759" t="str">
            <v>Jumlah</v>
          </cell>
        </row>
        <row r="760">
          <cell r="E760" t="str">
            <v>No.</v>
          </cell>
          <cell r="F760" t="str">
            <v>U r a i a n</v>
          </cell>
          <cell r="J760" t="str">
            <v>Satuan</v>
          </cell>
          <cell r="K760" t="str">
            <v>Q'ty</v>
          </cell>
          <cell r="L760" t="str">
            <v>Satuan</v>
          </cell>
          <cell r="N760" t="str">
            <v>Harga</v>
          </cell>
        </row>
        <row r="761">
          <cell r="L761" t="str">
            <v>(Rp.)</v>
          </cell>
          <cell r="N761" t="str">
            <v>(Rp.)</v>
          </cell>
        </row>
        <row r="762">
          <cell r="E762" t="str">
            <v>I</v>
          </cell>
          <cell r="G762" t="str">
            <v>Bahan</v>
          </cell>
        </row>
        <row r="763">
          <cell r="E763" t="str">
            <v/>
          </cell>
          <cell r="J763">
            <v>0</v>
          </cell>
          <cell r="K763">
            <v>0</v>
          </cell>
          <cell r="M763">
            <v>0</v>
          </cell>
          <cell r="O763">
            <v>0</v>
          </cell>
        </row>
        <row r="764">
          <cell r="E764" t="str">
            <v/>
          </cell>
          <cell r="J764">
            <v>0</v>
          </cell>
          <cell r="K764">
            <v>0</v>
          </cell>
          <cell r="M764">
            <v>0</v>
          </cell>
          <cell r="O764">
            <v>0</v>
          </cell>
        </row>
        <row r="765">
          <cell r="E765" t="str">
            <v/>
          </cell>
          <cell r="I765" t="str">
            <v/>
          </cell>
          <cell r="J765">
            <v>0</v>
          </cell>
          <cell r="K765">
            <v>0</v>
          </cell>
          <cell r="M765">
            <v>0</v>
          </cell>
          <cell r="O765">
            <v>0</v>
          </cell>
        </row>
        <row r="766">
          <cell r="E766" t="str">
            <v/>
          </cell>
          <cell r="J766">
            <v>0</v>
          </cell>
          <cell r="K766">
            <v>0</v>
          </cell>
          <cell r="M766">
            <v>0</v>
          </cell>
          <cell r="O766">
            <v>0</v>
          </cell>
        </row>
        <row r="767">
          <cell r="E767" t="str">
            <v/>
          </cell>
          <cell r="J767">
            <v>0</v>
          </cell>
          <cell r="K767">
            <v>0</v>
          </cell>
          <cell r="M767">
            <v>0</v>
          </cell>
          <cell r="O767">
            <v>0</v>
          </cell>
        </row>
        <row r="769">
          <cell r="E769" t="str">
            <v>II</v>
          </cell>
          <cell r="G769" t="str">
            <v>Tenaga</v>
          </cell>
        </row>
        <row r="770">
          <cell r="E770">
            <v>1</v>
          </cell>
          <cell r="G770" t="str">
            <v>Mandor</v>
          </cell>
          <cell r="J770" t="str">
            <v>OH</v>
          </cell>
          <cell r="K770">
            <v>1.4E-3</v>
          </cell>
          <cell r="M770">
            <v>35000</v>
          </cell>
          <cell r="O770">
            <v>49</v>
          </cell>
        </row>
        <row r="771">
          <cell r="E771" t="str">
            <v/>
          </cell>
          <cell r="J771">
            <v>0</v>
          </cell>
          <cell r="K771">
            <v>0</v>
          </cell>
          <cell r="M771">
            <v>0</v>
          </cell>
          <cell r="O771">
            <v>0</v>
          </cell>
        </row>
        <row r="772">
          <cell r="E772" t="str">
            <v/>
          </cell>
          <cell r="J772">
            <v>0</v>
          </cell>
          <cell r="K772">
            <v>0</v>
          </cell>
          <cell r="M772">
            <v>0</v>
          </cell>
          <cell r="O772">
            <v>0</v>
          </cell>
        </row>
        <row r="773">
          <cell r="E773" t="str">
            <v/>
          </cell>
          <cell r="J773">
            <v>0</v>
          </cell>
          <cell r="K773">
            <v>0</v>
          </cell>
          <cell r="M773">
            <v>0</v>
          </cell>
          <cell r="O773">
            <v>0</v>
          </cell>
        </row>
        <row r="774">
          <cell r="E774" t="str">
            <v/>
          </cell>
          <cell r="J774">
            <v>0</v>
          </cell>
          <cell r="K774">
            <v>0</v>
          </cell>
          <cell r="M774">
            <v>0</v>
          </cell>
          <cell r="O774">
            <v>0</v>
          </cell>
        </row>
        <row r="777">
          <cell r="E777" t="str">
            <v>III</v>
          </cell>
          <cell r="G777" t="str">
            <v>Alat</v>
          </cell>
        </row>
        <row r="778">
          <cell r="E778">
            <v>1</v>
          </cell>
          <cell r="G778" t="str">
            <v>Bulldozer D65</v>
          </cell>
          <cell r="J778" t="str">
            <v>jam</v>
          </cell>
          <cell r="K778">
            <v>0.14749999999999999</v>
          </cell>
          <cell r="M778">
            <v>335455</v>
          </cell>
          <cell r="O778">
            <v>49479.61</v>
          </cell>
        </row>
        <row r="779">
          <cell r="E779" t="str">
            <v/>
          </cell>
          <cell r="J779">
            <v>0</v>
          </cell>
          <cell r="K779">
            <v>0</v>
          </cell>
          <cell r="M779">
            <v>0</v>
          </cell>
          <cell r="O779">
            <v>0</v>
          </cell>
        </row>
        <row r="780">
          <cell r="E780" t="str">
            <v/>
          </cell>
          <cell r="J780">
            <v>0</v>
          </cell>
          <cell r="K780">
            <v>0</v>
          </cell>
          <cell r="M780">
            <v>0</v>
          </cell>
          <cell r="O780">
            <v>0</v>
          </cell>
        </row>
        <row r="781">
          <cell r="E781" t="str">
            <v/>
          </cell>
          <cell r="J781">
            <v>0</v>
          </cell>
          <cell r="K781">
            <v>0</v>
          </cell>
          <cell r="M781">
            <v>0</v>
          </cell>
          <cell r="O781">
            <v>0</v>
          </cell>
        </row>
        <row r="782">
          <cell r="E782" t="str">
            <v/>
          </cell>
          <cell r="J782">
            <v>0</v>
          </cell>
          <cell r="K782">
            <v>0</v>
          </cell>
          <cell r="M782">
            <v>0</v>
          </cell>
          <cell r="O782">
            <v>0</v>
          </cell>
        </row>
        <row r="784">
          <cell r="E784" t="str">
            <v>Sub Total</v>
          </cell>
          <cell r="O784">
            <v>49528.61</v>
          </cell>
        </row>
        <row r="785">
          <cell r="E785" t="str">
            <v>Biaya Tidak Langsung dan Laba</v>
          </cell>
          <cell r="J785">
            <v>0.1</v>
          </cell>
          <cell r="O785">
            <v>4952.8599999999997</v>
          </cell>
        </row>
        <row r="786">
          <cell r="E786" t="str">
            <v>Jumlah Harga</v>
          </cell>
          <cell r="O786">
            <v>54481.47</v>
          </cell>
        </row>
        <row r="787">
          <cell r="D787">
            <v>37005</v>
          </cell>
          <cell r="E787" t="str">
            <v>Harga Satuan Pekerjaan</v>
          </cell>
          <cell r="J787" t="str">
            <v>m3</v>
          </cell>
          <cell r="K787" t="str">
            <v/>
          </cell>
          <cell r="O787">
            <v>3632.098</v>
          </cell>
        </row>
        <row r="794">
          <cell r="E794" t="str">
            <v>Analisa Harga Satuan (Breakdown of Unit Rate)</v>
          </cell>
        </row>
        <row r="796">
          <cell r="E796" t="str">
            <v>Lokasi</v>
          </cell>
          <cell r="I796" t="str">
            <v>:</v>
          </cell>
          <cell r="J796" t="str">
            <v>Proyek PLB, Paket LCB-6 Lot-4</v>
          </cell>
        </row>
        <row r="797">
          <cell r="D797">
            <v>38000</v>
          </cell>
          <cell r="E797" t="str">
            <v>No. Item</v>
          </cell>
          <cell r="I797" t="str">
            <v>:</v>
          </cell>
          <cell r="J797" t="str">
            <v>4-1-6</v>
          </cell>
        </row>
        <row r="798">
          <cell r="D798">
            <v>38000</v>
          </cell>
          <cell r="E798" t="str">
            <v>Item Pekerjaan</v>
          </cell>
          <cell r="I798" t="str">
            <v>:</v>
          </cell>
          <cell r="J798" t="str">
            <v>Timbunan Tipe A dengan alat berat (untuk Sal. Irigasi &amp; Jl. Tani) tanpa dump truck L&lt; 50 m (Kepadatan 90%)</v>
          </cell>
        </row>
        <row r="800">
          <cell r="D800">
            <v>38000</v>
          </cell>
          <cell r="E800" t="str">
            <v>Uraian Tugas</v>
          </cell>
          <cell r="I800" t="str">
            <v>:</v>
          </cell>
          <cell r="J800" t="str">
            <v>Motong dan membentuk sawah, menebar dan memadatkan timbunan</v>
          </cell>
        </row>
        <row r="802">
          <cell r="D802">
            <v>38000</v>
          </cell>
          <cell r="E802" t="str">
            <v>Kapasitas Produksi</v>
          </cell>
          <cell r="I802" t="str">
            <v>:</v>
          </cell>
          <cell r="J802">
            <v>100</v>
          </cell>
          <cell r="K802" t="str">
            <v>m3</v>
          </cell>
          <cell r="L802">
            <v>0</v>
          </cell>
        </row>
        <row r="803">
          <cell r="L803" t="str">
            <v>Harga</v>
          </cell>
          <cell r="N803" t="str">
            <v>Jumlah</v>
          </cell>
        </row>
        <row r="804">
          <cell r="E804" t="str">
            <v>No.</v>
          </cell>
          <cell r="F804" t="str">
            <v>U r a i a n</v>
          </cell>
          <cell r="J804" t="str">
            <v>Satuan</v>
          </cell>
          <cell r="K804" t="str">
            <v>Q'ty</v>
          </cell>
          <cell r="L804" t="str">
            <v>Satuan</v>
          </cell>
          <cell r="N804" t="str">
            <v>Harga</v>
          </cell>
        </row>
        <row r="805">
          <cell r="L805" t="str">
            <v>(Rp.)</v>
          </cell>
          <cell r="N805" t="str">
            <v>(Rp.)</v>
          </cell>
        </row>
        <row r="806">
          <cell r="E806" t="str">
            <v>I</v>
          </cell>
          <cell r="G806" t="str">
            <v>Bahan</v>
          </cell>
        </row>
        <row r="807">
          <cell r="E807">
            <v>1</v>
          </cell>
          <cell r="G807" t="str">
            <v>Tanah Biasa</v>
          </cell>
          <cell r="J807" t="str">
            <v>m3</v>
          </cell>
          <cell r="K807">
            <v>120</v>
          </cell>
          <cell r="M807">
            <v>2500</v>
          </cell>
          <cell r="O807">
            <v>300000</v>
          </cell>
        </row>
        <row r="808">
          <cell r="E808" t="str">
            <v/>
          </cell>
          <cell r="J808">
            <v>0</v>
          </cell>
          <cell r="K808">
            <v>0</v>
          </cell>
          <cell r="M808">
            <v>0</v>
          </cell>
          <cell r="O808">
            <v>0</v>
          </cell>
        </row>
        <row r="809">
          <cell r="E809" t="str">
            <v/>
          </cell>
          <cell r="I809" t="str">
            <v/>
          </cell>
          <cell r="J809">
            <v>0</v>
          </cell>
          <cell r="K809">
            <v>0</v>
          </cell>
          <cell r="M809">
            <v>0</v>
          </cell>
          <cell r="O809">
            <v>0</v>
          </cell>
        </row>
        <row r="810">
          <cell r="E810" t="str">
            <v/>
          </cell>
          <cell r="J810">
            <v>0</v>
          </cell>
          <cell r="K810">
            <v>0</v>
          </cell>
          <cell r="M810">
            <v>0</v>
          </cell>
          <cell r="O810">
            <v>0</v>
          </cell>
        </row>
        <row r="811">
          <cell r="E811" t="str">
            <v/>
          </cell>
          <cell r="J811">
            <v>0</v>
          </cell>
          <cell r="K811">
            <v>0</v>
          </cell>
          <cell r="M811">
            <v>0</v>
          </cell>
          <cell r="O811">
            <v>0</v>
          </cell>
        </row>
        <row r="813">
          <cell r="E813" t="str">
            <v>II</v>
          </cell>
          <cell r="G813" t="str">
            <v>Tenaga</v>
          </cell>
        </row>
        <row r="814">
          <cell r="E814">
            <v>1</v>
          </cell>
          <cell r="G814" t="str">
            <v>Mandor</v>
          </cell>
          <cell r="J814" t="str">
            <v>OH</v>
          </cell>
          <cell r="K814">
            <v>1.6000000000000001E-3</v>
          </cell>
          <cell r="M814">
            <v>35000</v>
          </cell>
          <cell r="O814">
            <v>56</v>
          </cell>
        </row>
        <row r="815">
          <cell r="E815" t="str">
            <v/>
          </cell>
          <cell r="J815">
            <v>0</v>
          </cell>
          <cell r="K815">
            <v>0</v>
          </cell>
          <cell r="M815">
            <v>0</v>
          </cell>
          <cell r="O815">
            <v>0</v>
          </cell>
        </row>
        <row r="816">
          <cell r="E816" t="str">
            <v/>
          </cell>
          <cell r="J816">
            <v>0</v>
          </cell>
          <cell r="K816">
            <v>0</v>
          </cell>
          <cell r="M816">
            <v>0</v>
          </cell>
          <cell r="O816">
            <v>0</v>
          </cell>
        </row>
        <row r="817">
          <cell r="E817" t="str">
            <v/>
          </cell>
          <cell r="J817">
            <v>0</v>
          </cell>
          <cell r="K817">
            <v>0</v>
          </cell>
          <cell r="M817">
            <v>0</v>
          </cell>
          <cell r="O817">
            <v>0</v>
          </cell>
        </row>
        <row r="818">
          <cell r="E818" t="str">
            <v/>
          </cell>
          <cell r="J818">
            <v>0</v>
          </cell>
          <cell r="K818">
            <v>0</v>
          </cell>
          <cell r="M818">
            <v>0</v>
          </cell>
          <cell r="O818">
            <v>0</v>
          </cell>
        </row>
        <row r="821">
          <cell r="E821" t="str">
            <v>III</v>
          </cell>
          <cell r="G821" t="str">
            <v>Alat</v>
          </cell>
        </row>
        <row r="822">
          <cell r="E822">
            <v>1</v>
          </cell>
          <cell r="G822" t="str">
            <v>Bulldozer D65</v>
          </cell>
          <cell r="H822" t="str">
            <v>(collect)</v>
          </cell>
          <cell r="J822" t="str">
            <v>jam</v>
          </cell>
          <cell r="K822">
            <v>1.1342000000000001</v>
          </cell>
          <cell r="M822">
            <v>335455</v>
          </cell>
          <cell r="O822">
            <v>380473.06</v>
          </cell>
        </row>
        <row r="823">
          <cell r="E823">
            <v>2</v>
          </cell>
          <cell r="G823" t="str">
            <v>Vibratory Roller, 10 ton</v>
          </cell>
          <cell r="J823" t="str">
            <v>jam</v>
          </cell>
          <cell r="K823">
            <v>1.6447000000000001</v>
          </cell>
          <cell r="M823">
            <v>223545</v>
          </cell>
          <cell r="O823">
            <v>367664.46</v>
          </cell>
        </row>
        <row r="824">
          <cell r="E824">
            <v>3</v>
          </cell>
          <cell r="G824" t="str">
            <v>Bulldozer D65</v>
          </cell>
          <cell r="H824" t="str">
            <v>(spread)</v>
          </cell>
          <cell r="J824" t="str">
            <v>jam</v>
          </cell>
          <cell r="K824">
            <v>1.1342000000000001</v>
          </cell>
          <cell r="M824">
            <v>335455</v>
          </cell>
          <cell r="O824">
            <v>380473.06</v>
          </cell>
        </row>
        <row r="825">
          <cell r="E825" t="str">
            <v/>
          </cell>
          <cell r="J825">
            <v>0</v>
          </cell>
          <cell r="K825">
            <v>0</v>
          </cell>
          <cell r="M825">
            <v>0</v>
          </cell>
          <cell r="O825">
            <v>0</v>
          </cell>
        </row>
        <row r="826">
          <cell r="E826" t="str">
            <v/>
          </cell>
          <cell r="J826">
            <v>0</v>
          </cell>
          <cell r="K826">
            <v>0</v>
          </cell>
          <cell r="M826">
            <v>0</v>
          </cell>
          <cell r="O826">
            <v>0</v>
          </cell>
        </row>
        <row r="828">
          <cell r="E828" t="str">
            <v>Sub Total</v>
          </cell>
          <cell r="O828">
            <v>1428666.58</v>
          </cell>
        </row>
        <row r="829">
          <cell r="E829" t="str">
            <v>Biaya Tidak Langsung dan Laba</v>
          </cell>
          <cell r="J829">
            <v>0.1</v>
          </cell>
          <cell r="O829">
            <v>142866.65</v>
          </cell>
        </row>
        <row r="830">
          <cell r="E830" t="str">
            <v>Jumlah Harga</v>
          </cell>
          <cell r="O830">
            <v>1571533.23</v>
          </cell>
        </row>
        <row r="831">
          <cell r="D831">
            <v>38005</v>
          </cell>
          <cell r="E831" t="str">
            <v>Harga Satuan Pekerjaan</v>
          </cell>
          <cell r="J831" t="str">
            <v>m3</v>
          </cell>
          <cell r="K831" t="str">
            <v/>
          </cell>
          <cell r="O831">
            <v>15715.3323</v>
          </cell>
        </row>
        <row r="838">
          <cell r="E838" t="str">
            <v>Analisa Harga Satuan (Breakdown of Unit Rate)</v>
          </cell>
        </row>
        <row r="840">
          <cell r="E840" t="str">
            <v>Lokasi</v>
          </cell>
          <cell r="I840" t="str">
            <v>:</v>
          </cell>
          <cell r="J840" t="str">
            <v>Proyek PLB, Paket LCB-6 Lot-4</v>
          </cell>
        </row>
        <row r="841">
          <cell r="D841">
            <v>39000</v>
          </cell>
          <cell r="E841" t="str">
            <v>No. Item</v>
          </cell>
          <cell r="I841" t="str">
            <v>:</v>
          </cell>
          <cell r="J841" t="str">
            <v>4-1-7a</v>
          </cell>
        </row>
        <row r="842">
          <cell r="D842">
            <v>39000</v>
          </cell>
          <cell r="E842" t="str">
            <v>Item Pekerjaan</v>
          </cell>
          <cell r="I842" t="str">
            <v>:</v>
          </cell>
          <cell r="J842" t="str">
            <v xml:space="preserve">Timbunan Tipe A dengan alat berat (90%) dlm areal proyek (material Bekas galian) dengan dump truck 50&lt;L &lt; 500 m </v>
          </cell>
        </row>
        <row r="844">
          <cell r="D844">
            <v>39000</v>
          </cell>
          <cell r="E844" t="str">
            <v>Uraian Tugas</v>
          </cell>
          <cell r="I844" t="str">
            <v>:</v>
          </cell>
          <cell r="J844" t="str">
            <v>Mengambil dari lokasi proyek, membawa (Transport), menebar dan memadatkan timbunan</v>
          </cell>
        </row>
        <row r="846">
          <cell r="D846">
            <v>39000</v>
          </cell>
          <cell r="E846" t="str">
            <v>Kapasitas Produksi</v>
          </cell>
          <cell r="I846" t="str">
            <v>:</v>
          </cell>
          <cell r="J846">
            <v>100</v>
          </cell>
          <cell r="K846" t="str">
            <v>m3</v>
          </cell>
          <cell r="L846">
            <v>0</v>
          </cell>
        </row>
        <row r="847">
          <cell r="L847" t="str">
            <v>Harga</v>
          </cell>
          <cell r="N847" t="str">
            <v>Jumlah</v>
          </cell>
        </row>
        <row r="848">
          <cell r="E848" t="str">
            <v>No.</v>
          </cell>
          <cell r="F848" t="str">
            <v>U r a i a n</v>
          </cell>
          <cell r="J848" t="str">
            <v>Satuan</v>
          </cell>
          <cell r="K848" t="str">
            <v>Q'ty</v>
          </cell>
          <cell r="L848" t="str">
            <v>Satuan</v>
          </cell>
          <cell r="N848" t="str">
            <v>Harga</v>
          </cell>
        </row>
        <row r="849">
          <cell r="L849" t="str">
            <v>(Rp.)</v>
          </cell>
          <cell r="N849" t="str">
            <v>(Rp.)</v>
          </cell>
        </row>
        <row r="850">
          <cell r="E850" t="str">
            <v>I</v>
          </cell>
          <cell r="G850" t="str">
            <v>Bahan</v>
          </cell>
        </row>
        <row r="851">
          <cell r="E851">
            <v>1</v>
          </cell>
          <cell r="G851" t="str">
            <v>Tanah Biasa</v>
          </cell>
          <cell r="J851" t="str">
            <v>m3</v>
          </cell>
          <cell r="K851">
            <v>120</v>
          </cell>
          <cell r="M851">
            <v>2500</v>
          </cell>
          <cell r="O851">
            <v>300000</v>
          </cell>
        </row>
        <row r="852">
          <cell r="E852" t="str">
            <v/>
          </cell>
          <cell r="J852">
            <v>0</v>
          </cell>
          <cell r="K852">
            <v>0</v>
          </cell>
          <cell r="M852">
            <v>0</v>
          </cell>
          <cell r="O852">
            <v>0</v>
          </cell>
        </row>
        <row r="853">
          <cell r="E853" t="str">
            <v/>
          </cell>
          <cell r="I853" t="str">
            <v/>
          </cell>
          <cell r="J853">
            <v>0</v>
          </cell>
          <cell r="K853">
            <v>0</v>
          </cell>
          <cell r="M853">
            <v>0</v>
          </cell>
          <cell r="O853">
            <v>0</v>
          </cell>
        </row>
        <row r="854">
          <cell r="E854" t="str">
            <v/>
          </cell>
          <cell r="J854">
            <v>0</v>
          </cell>
          <cell r="K854">
            <v>0</v>
          </cell>
          <cell r="M854">
            <v>0</v>
          </cell>
          <cell r="O854">
            <v>0</v>
          </cell>
        </row>
        <row r="855">
          <cell r="E855" t="str">
            <v/>
          </cell>
          <cell r="J855">
            <v>0</v>
          </cell>
          <cell r="K855">
            <v>0</v>
          </cell>
          <cell r="M855">
            <v>0</v>
          </cell>
          <cell r="O855">
            <v>0</v>
          </cell>
        </row>
        <row r="857">
          <cell r="E857" t="str">
            <v>II</v>
          </cell>
          <cell r="G857" t="str">
            <v>Tenaga</v>
          </cell>
        </row>
        <row r="858">
          <cell r="E858">
            <v>1</v>
          </cell>
          <cell r="G858" t="str">
            <v>Mandor</v>
          </cell>
          <cell r="J858" t="str">
            <v>OH</v>
          </cell>
          <cell r="K858">
            <v>2.5999999999999999E-3</v>
          </cell>
          <cell r="M858">
            <v>35000</v>
          </cell>
          <cell r="O858">
            <v>91</v>
          </cell>
        </row>
        <row r="859">
          <cell r="E859" t="str">
            <v/>
          </cell>
          <cell r="J859">
            <v>0</v>
          </cell>
          <cell r="K859">
            <v>0</v>
          </cell>
          <cell r="M859">
            <v>0</v>
          </cell>
          <cell r="O859">
            <v>0</v>
          </cell>
        </row>
        <row r="860">
          <cell r="E860" t="str">
            <v/>
          </cell>
          <cell r="J860">
            <v>0</v>
          </cell>
          <cell r="K860">
            <v>0</v>
          </cell>
          <cell r="M860">
            <v>0</v>
          </cell>
          <cell r="O860">
            <v>0</v>
          </cell>
        </row>
        <row r="861">
          <cell r="E861" t="str">
            <v/>
          </cell>
          <cell r="J861">
            <v>0</v>
          </cell>
          <cell r="K861">
            <v>0</v>
          </cell>
          <cell r="M861">
            <v>0</v>
          </cell>
          <cell r="O861">
            <v>0</v>
          </cell>
        </row>
        <row r="862">
          <cell r="E862" t="str">
            <v/>
          </cell>
          <cell r="J862">
            <v>0</v>
          </cell>
          <cell r="K862">
            <v>0</v>
          </cell>
          <cell r="M862">
            <v>0</v>
          </cell>
          <cell r="O862">
            <v>0</v>
          </cell>
        </row>
        <row r="865">
          <cell r="E865" t="str">
            <v>III</v>
          </cell>
          <cell r="G865" t="str">
            <v>Alat</v>
          </cell>
        </row>
        <row r="866">
          <cell r="E866">
            <v>1</v>
          </cell>
          <cell r="G866" t="str">
            <v>Excavator, 0.7 m3</v>
          </cell>
          <cell r="H866" t="str">
            <v>(loading)</v>
          </cell>
          <cell r="J866" t="str">
            <v>jam</v>
          </cell>
          <cell r="K866">
            <v>1.8513999999999999</v>
          </cell>
          <cell r="M866">
            <v>239115</v>
          </cell>
          <cell r="O866">
            <v>442697.51</v>
          </cell>
        </row>
        <row r="867">
          <cell r="E867">
            <v>2</v>
          </cell>
          <cell r="G867" t="str">
            <v>Dump Truck 6 ton</v>
          </cell>
          <cell r="J867" t="str">
            <v>jam</v>
          </cell>
          <cell r="K867">
            <v>2.9066999999999998</v>
          </cell>
          <cell r="M867">
            <v>75740</v>
          </cell>
          <cell r="O867">
            <v>220153.45</v>
          </cell>
        </row>
        <row r="868">
          <cell r="E868">
            <v>3</v>
          </cell>
          <cell r="G868" t="str">
            <v>Bulldozer D65</v>
          </cell>
          <cell r="J868" t="str">
            <v>jam</v>
          </cell>
          <cell r="K868">
            <v>1.1342000000000001</v>
          </cell>
          <cell r="M868">
            <v>335455</v>
          </cell>
          <cell r="O868">
            <v>380473.06</v>
          </cell>
        </row>
        <row r="869">
          <cell r="E869">
            <v>4</v>
          </cell>
          <cell r="G869" t="str">
            <v>Vibratory Roller, 10 ton</v>
          </cell>
          <cell r="J869" t="str">
            <v>jam</v>
          </cell>
          <cell r="K869">
            <v>1.6447000000000001</v>
          </cell>
          <cell r="M869">
            <v>223545</v>
          </cell>
          <cell r="O869">
            <v>367664.46</v>
          </cell>
        </row>
        <row r="870">
          <cell r="E870" t="str">
            <v/>
          </cell>
          <cell r="J870">
            <v>0</v>
          </cell>
          <cell r="K870">
            <v>0</v>
          </cell>
          <cell r="M870">
            <v>0</v>
          </cell>
          <cell r="O870">
            <v>0</v>
          </cell>
        </row>
        <row r="872">
          <cell r="E872" t="str">
            <v>Sub Total</v>
          </cell>
          <cell r="O872">
            <v>1711079.48</v>
          </cell>
        </row>
        <row r="873">
          <cell r="E873" t="str">
            <v>Biaya Tidak Langsung dan Laba</v>
          </cell>
          <cell r="J873">
            <v>0.1</v>
          </cell>
          <cell r="O873">
            <v>171107.94</v>
          </cell>
        </row>
        <row r="874">
          <cell r="E874" t="str">
            <v>Jumlah Harga</v>
          </cell>
          <cell r="O874">
            <v>1882187.42</v>
          </cell>
        </row>
        <row r="875">
          <cell r="D875">
            <v>39005</v>
          </cell>
          <cell r="E875" t="str">
            <v>Harga Satuan Pekerjaan</v>
          </cell>
          <cell r="J875" t="str">
            <v>m3</v>
          </cell>
          <cell r="K875" t="str">
            <v/>
          </cell>
          <cell r="O875">
            <v>18821.874199999998</v>
          </cell>
        </row>
        <row r="882">
          <cell r="E882" t="str">
            <v>Analisa Harga Satuan (Breakdown of Unit Rate)</v>
          </cell>
        </row>
        <row r="884">
          <cell r="E884" t="str">
            <v>Lokasi</v>
          </cell>
          <cell r="I884" t="str">
            <v>:</v>
          </cell>
          <cell r="J884" t="str">
            <v>Proyek PLB, Paket LCB-6 Lot-4</v>
          </cell>
        </row>
        <row r="885">
          <cell r="D885">
            <v>40000</v>
          </cell>
          <cell r="E885" t="str">
            <v>No. Item</v>
          </cell>
          <cell r="I885" t="str">
            <v>:</v>
          </cell>
          <cell r="J885" t="str">
            <v>4-1-7b</v>
          </cell>
        </row>
        <row r="886">
          <cell r="D886">
            <v>40000</v>
          </cell>
          <cell r="E886" t="str">
            <v>Item Pekerjaan</v>
          </cell>
          <cell r="I886" t="str">
            <v>:</v>
          </cell>
          <cell r="J886" t="str">
            <v>Timbunan dgn Alat Berat tipe A (90%) dari galian sawah 50 &lt; L &lt; 500 m</v>
          </cell>
        </row>
        <row r="888">
          <cell r="D888">
            <v>40000</v>
          </cell>
          <cell r="E888" t="str">
            <v>Uraian Tugas</v>
          </cell>
          <cell r="I888" t="str">
            <v>:</v>
          </cell>
          <cell r="J888" t="str">
            <v>Menggali, mengambil dari sawah, membawa, menebar dan memadatkan timbunan</v>
          </cell>
        </row>
        <row r="890">
          <cell r="D890">
            <v>40000</v>
          </cell>
          <cell r="E890" t="str">
            <v>Kapasitas Produksi</v>
          </cell>
          <cell r="I890" t="str">
            <v>:</v>
          </cell>
          <cell r="J890">
            <v>100</v>
          </cell>
          <cell r="K890" t="str">
            <v>m3</v>
          </cell>
          <cell r="L890">
            <v>0</v>
          </cell>
        </row>
        <row r="891">
          <cell r="L891" t="str">
            <v>Harga</v>
          </cell>
          <cell r="N891" t="str">
            <v>Jumlah</v>
          </cell>
        </row>
        <row r="892">
          <cell r="E892" t="str">
            <v>No.</v>
          </cell>
          <cell r="F892" t="str">
            <v>U r a i a n</v>
          </cell>
          <cell r="J892" t="str">
            <v>Satuan</v>
          </cell>
          <cell r="K892" t="str">
            <v>Q'ty</v>
          </cell>
          <cell r="L892" t="str">
            <v>Satuan</v>
          </cell>
          <cell r="N892" t="str">
            <v>Harga</v>
          </cell>
        </row>
        <row r="893">
          <cell r="L893" t="str">
            <v>(Rp.)</v>
          </cell>
          <cell r="N893" t="str">
            <v>(Rp.)</v>
          </cell>
        </row>
        <row r="894">
          <cell r="E894" t="str">
            <v>I</v>
          </cell>
          <cell r="G894" t="str">
            <v>Bahan</v>
          </cell>
        </row>
        <row r="895">
          <cell r="E895">
            <v>1</v>
          </cell>
          <cell r="G895" t="str">
            <v>Tanah Biasa</v>
          </cell>
          <cell r="J895" t="str">
            <v>m3</v>
          </cell>
          <cell r="K895">
            <v>120</v>
          </cell>
          <cell r="M895">
            <v>2500</v>
          </cell>
          <cell r="O895">
            <v>300000</v>
          </cell>
        </row>
        <row r="896">
          <cell r="E896" t="str">
            <v/>
          </cell>
          <cell r="J896">
            <v>0</v>
          </cell>
          <cell r="K896">
            <v>0</v>
          </cell>
          <cell r="M896">
            <v>0</v>
          </cell>
          <cell r="O896">
            <v>0</v>
          </cell>
        </row>
        <row r="897">
          <cell r="E897" t="str">
            <v/>
          </cell>
          <cell r="I897" t="str">
            <v/>
          </cell>
          <cell r="J897">
            <v>0</v>
          </cell>
          <cell r="K897">
            <v>0</v>
          </cell>
          <cell r="M897">
            <v>0</v>
          </cell>
          <cell r="O897">
            <v>0</v>
          </cell>
        </row>
        <row r="898">
          <cell r="E898" t="str">
            <v/>
          </cell>
          <cell r="J898">
            <v>0</v>
          </cell>
          <cell r="K898">
            <v>0</v>
          </cell>
          <cell r="M898">
            <v>0</v>
          </cell>
          <cell r="O898">
            <v>0</v>
          </cell>
        </row>
        <row r="899">
          <cell r="E899" t="str">
            <v/>
          </cell>
          <cell r="J899">
            <v>0</v>
          </cell>
          <cell r="K899">
            <v>0</v>
          </cell>
          <cell r="M899">
            <v>0</v>
          </cell>
          <cell r="O899">
            <v>0</v>
          </cell>
        </row>
        <row r="901">
          <cell r="E901" t="str">
            <v>II</v>
          </cell>
          <cell r="G901" t="str">
            <v>Tenaga</v>
          </cell>
        </row>
        <row r="902">
          <cell r="E902">
            <v>1</v>
          </cell>
          <cell r="G902" t="str">
            <v>Mandor</v>
          </cell>
          <cell r="J902" t="str">
            <v>OH</v>
          </cell>
          <cell r="K902">
            <v>1.6000000000000001E-3</v>
          </cell>
          <cell r="M902">
            <v>35000</v>
          </cell>
          <cell r="O902">
            <v>56</v>
          </cell>
        </row>
        <row r="903">
          <cell r="E903" t="str">
            <v/>
          </cell>
          <cell r="J903">
            <v>0</v>
          </cell>
          <cell r="K903">
            <v>0</v>
          </cell>
          <cell r="M903">
            <v>0</v>
          </cell>
          <cell r="O903">
            <v>0</v>
          </cell>
        </row>
        <row r="904">
          <cell r="E904" t="str">
            <v/>
          </cell>
          <cell r="J904">
            <v>0</v>
          </cell>
          <cell r="K904">
            <v>0</v>
          </cell>
          <cell r="M904">
            <v>0</v>
          </cell>
          <cell r="O904">
            <v>0</v>
          </cell>
        </row>
        <row r="905">
          <cell r="E905" t="str">
            <v/>
          </cell>
          <cell r="J905">
            <v>0</v>
          </cell>
          <cell r="K905">
            <v>0</v>
          </cell>
          <cell r="M905">
            <v>0</v>
          </cell>
          <cell r="O905">
            <v>0</v>
          </cell>
        </row>
        <row r="906">
          <cell r="E906" t="str">
            <v/>
          </cell>
          <cell r="J906">
            <v>0</v>
          </cell>
          <cell r="K906">
            <v>0</v>
          </cell>
          <cell r="M906">
            <v>0</v>
          </cell>
          <cell r="O906">
            <v>0</v>
          </cell>
        </row>
        <row r="909">
          <cell r="E909" t="str">
            <v>III</v>
          </cell>
          <cell r="G909" t="str">
            <v>Alat</v>
          </cell>
        </row>
        <row r="910">
          <cell r="E910">
            <v>1</v>
          </cell>
          <cell r="G910" t="str">
            <v>Bulldozer D65</v>
          </cell>
          <cell r="H910" t="str">
            <v>(cut)</v>
          </cell>
          <cell r="J910" t="str">
            <v>jam</v>
          </cell>
          <cell r="K910">
            <v>1.1342000000000001</v>
          </cell>
          <cell r="M910">
            <v>335455</v>
          </cell>
          <cell r="O910">
            <v>380473.06</v>
          </cell>
        </row>
        <row r="911">
          <cell r="E911">
            <v>2</v>
          </cell>
          <cell r="G911" t="str">
            <v>Excavator, 0.7 m3</v>
          </cell>
          <cell r="H911" t="str">
            <v>(loading)</v>
          </cell>
          <cell r="J911" t="str">
            <v>jam</v>
          </cell>
          <cell r="K911">
            <v>1.8513999999999999</v>
          </cell>
          <cell r="M911">
            <v>239115</v>
          </cell>
          <cell r="O911">
            <v>442697.51</v>
          </cell>
        </row>
        <row r="912">
          <cell r="E912">
            <v>3</v>
          </cell>
          <cell r="G912" t="str">
            <v>Dump Truck 6 ton</v>
          </cell>
          <cell r="J912" t="str">
            <v>jam</v>
          </cell>
          <cell r="K912">
            <v>2.9066999999999998</v>
          </cell>
          <cell r="M912">
            <v>75740</v>
          </cell>
          <cell r="O912">
            <v>220153.45</v>
          </cell>
        </row>
        <row r="913">
          <cell r="E913">
            <v>4</v>
          </cell>
          <cell r="G913" t="str">
            <v>Bulldozer D65</v>
          </cell>
          <cell r="H913" t="str">
            <v>(spread)</v>
          </cell>
          <cell r="J913" t="str">
            <v>jam</v>
          </cell>
          <cell r="K913">
            <v>1.1342000000000001</v>
          </cell>
          <cell r="M913">
            <v>335455</v>
          </cell>
          <cell r="O913">
            <v>380473.06</v>
          </cell>
        </row>
        <row r="914">
          <cell r="E914">
            <v>5</v>
          </cell>
          <cell r="G914" t="str">
            <v>Vibratory Roller, 10 ton</v>
          </cell>
          <cell r="J914" t="str">
            <v>jam</v>
          </cell>
          <cell r="K914">
            <v>1.4671000000000001</v>
          </cell>
          <cell r="M914">
            <v>223545</v>
          </cell>
          <cell r="O914">
            <v>327962.86</v>
          </cell>
        </row>
        <row r="916">
          <cell r="E916" t="str">
            <v>Sub Total</v>
          </cell>
          <cell r="O916">
            <v>2051815.94</v>
          </cell>
        </row>
        <row r="917">
          <cell r="E917" t="str">
            <v>Biaya Tidak Langsung dan Laba</v>
          </cell>
          <cell r="J917">
            <v>0.1</v>
          </cell>
          <cell r="O917">
            <v>205181.59</v>
          </cell>
        </row>
        <row r="918">
          <cell r="E918" t="str">
            <v>Jumlah Harga</v>
          </cell>
          <cell r="O918">
            <v>2256997.5299999998</v>
          </cell>
        </row>
        <row r="919">
          <cell r="D919">
            <v>40005</v>
          </cell>
          <cell r="E919" t="str">
            <v>Harga Satuan Pekerjaan</v>
          </cell>
          <cell r="J919" t="str">
            <v>m3</v>
          </cell>
          <cell r="K919" t="str">
            <v/>
          </cell>
          <cell r="O919">
            <v>22569.975299999998</v>
          </cell>
        </row>
        <row r="926">
          <cell r="E926" t="str">
            <v>Analisa Harga Satuan (Breakdown of Unit Rate)</v>
          </cell>
        </row>
        <row r="928">
          <cell r="E928" t="str">
            <v>Lokasi</v>
          </cell>
          <cell r="I928" t="str">
            <v>:</v>
          </cell>
          <cell r="J928" t="str">
            <v>Proyek PLB, Paket LCB-6 Lot-4</v>
          </cell>
        </row>
        <row r="929">
          <cell r="D929">
            <v>41000</v>
          </cell>
          <cell r="E929" t="str">
            <v>No. Item</v>
          </cell>
          <cell r="I929" t="str">
            <v>:</v>
          </cell>
          <cell r="J929" t="str">
            <v>4-1-8</v>
          </cell>
        </row>
        <row r="930">
          <cell r="D930">
            <v>41000</v>
          </cell>
          <cell r="E930" t="str">
            <v>Item Pekerjaan</v>
          </cell>
          <cell r="I930" t="str">
            <v>:</v>
          </cell>
          <cell r="J930" t="str">
            <v>Timbunan dgn Alat Berat tipe A (kepadatan 90%) dari material didatangkan 500 m &lt;L</v>
          </cell>
        </row>
        <row r="932">
          <cell r="D932">
            <v>41000</v>
          </cell>
          <cell r="E932" t="str">
            <v>Uraian Tugas</v>
          </cell>
          <cell r="I932" t="str">
            <v>:</v>
          </cell>
          <cell r="J932" t="str">
            <v>Mengambil material pada areal pengambilan,  membawa, membongkar, menebar dan memadatkan timbunan</v>
          </cell>
        </row>
        <row r="934">
          <cell r="D934">
            <v>41000</v>
          </cell>
          <cell r="E934" t="str">
            <v>Kapasitas Produksi</v>
          </cell>
          <cell r="I934" t="str">
            <v>:</v>
          </cell>
          <cell r="J934">
            <v>100</v>
          </cell>
          <cell r="K934" t="str">
            <v>m3</v>
          </cell>
          <cell r="L934">
            <v>0</v>
          </cell>
        </row>
        <row r="935">
          <cell r="L935" t="str">
            <v>Harga</v>
          </cell>
          <cell r="N935" t="str">
            <v>Jumlah</v>
          </cell>
        </row>
        <row r="936">
          <cell r="E936" t="str">
            <v>No.</v>
          </cell>
          <cell r="F936" t="str">
            <v>U r a i a n</v>
          </cell>
          <cell r="J936" t="str">
            <v>Satuan</v>
          </cell>
          <cell r="K936" t="str">
            <v>Q'ty</v>
          </cell>
          <cell r="L936" t="str">
            <v>Satuan</v>
          </cell>
          <cell r="N936" t="str">
            <v>Harga</v>
          </cell>
        </row>
        <row r="937">
          <cell r="L937" t="str">
            <v>(Rp.)</v>
          </cell>
          <cell r="N937" t="str">
            <v>(Rp.)</v>
          </cell>
        </row>
        <row r="938">
          <cell r="E938" t="str">
            <v>I</v>
          </cell>
          <cell r="G938" t="str">
            <v>Bahan</v>
          </cell>
        </row>
        <row r="939">
          <cell r="E939">
            <v>1</v>
          </cell>
          <cell r="G939" t="str">
            <v>Tanah Biasa</v>
          </cell>
          <cell r="J939" t="str">
            <v>m3</v>
          </cell>
          <cell r="K939">
            <v>120</v>
          </cell>
          <cell r="M939">
            <v>2500</v>
          </cell>
          <cell r="O939">
            <v>300000</v>
          </cell>
        </row>
        <row r="940">
          <cell r="E940" t="str">
            <v/>
          </cell>
          <cell r="J940">
            <v>0</v>
          </cell>
          <cell r="K940">
            <v>0</v>
          </cell>
          <cell r="M940">
            <v>0</v>
          </cell>
          <cell r="O940">
            <v>0</v>
          </cell>
        </row>
        <row r="941">
          <cell r="E941" t="str">
            <v/>
          </cell>
          <cell r="I941" t="str">
            <v/>
          </cell>
          <cell r="J941">
            <v>0</v>
          </cell>
          <cell r="K941">
            <v>0</v>
          </cell>
          <cell r="M941">
            <v>0</v>
          </cell>
          <cell r="O941">
            <v>0</v>
          </cell>
        </row>
        <row r="942">
          <cell r="E942" t="str">
            <v/>
          </cell>
          <cell r="J942">
            <v>0</v>
          </cell>
          <cell r="K942">
            <v>0</v>
          </cell>
          <cell r="M942">
            <v>0</v>
          </cell>
          <cell r="O942">
            <v>0</v>
          </cell>
        </row>
        <row r="943">
          <cell r="E943" t="str">
            <v/>
          </cell>
          <cell r="J943">
            <v>0</v>
          </cell>
          <cell r="K943">
            <v>0</v>
          </cell>
          <cell r="M943">
            <v>0</v>
          </cell>
          <cell r="O943">
            <v>0</v>
          </cell>
        </row>
        <row r="945">
          <cell r="E945" t="str">
            <v>II</v>
          </cell>
          <cell r="G945" t="str">
            <v>Tenaga</v>
          </cell>
        </row>
        <row r="946">
          <cell r="E946">
            <v>1</v>
          </cell>
          <cell r="G946" t="str">
            <v>Mandor</v>
          </cell>
          <cell r="J946" t="str">
            <v>OH</v>
          </cell>
          <cell r="K946">
            <v>2.5999999999999999E-3</v>
          </cell>
          <cell r="M946">
            <v>35000</v>
          </cell>
          <cell r="O946">
            <v>91</v>
          </cell>
        </row>
        <row r="947">
          <cell r="E947" t="str">
            <v/>
          </cell>
          <cell r="J947">
            <v>0</v>
          </cell>
          <cell r="K947">
            <v>0</v>
          </cell>
          <cell r="M947">
            <v>0</v>
          </cell>
          <cell r="O947">
            <v>0</v>
          </cell>
        </row>
        <row r="948">
          <cell r="E948" t="str">
            <v/>
          </cell>
          <cell r="J948">
            <v>0</v>
          </cell>
          <cell r="K948">
            <v>0</v>
          </cell>
          <cell r="M948">
            <v>0</v>
          </cell>
          <cell r="O948">
            <v>0</v>
          </cell>
        </row>
        <row r="949">
          <cell r="E949" t="str">
            <v/>
          </cell>
          <cell r="J949">
            <v>0</v>
          </cell>
          <cell r="K949">
            <v>0</v>
          </cell>
          <cell r="M949">
            <v>0</v>
          </cell>
          <cell r="O949">
            <v>0</v>
          </cell>
        </row>
        <row r="950">
          <cell r="E950" t="str">
            <v/>
          </cell>
          <cell r="J950">
            <v>0</v>
          </cell>
          <cell r="K950">
            <v>0</v>
          </cell>
          <cell r="M950">
            <v>0</v>
          </cell>
          <cell r="O950">
            <v>0</v>
          </cell>
        </row>
        <row r="953">
          <cell r="E953" t="str">
            <v>III</v>
          </cell>
          <cell r="G953" t="str">
            <v>Alat</v>
          </cell>
        </row>
        <row r="954">
          <cell r="E954">
            <v>1</v>
          </cell>
          <cell r="G954" t="str">
            <v>Excavator, 0.7 m3</v>
          </cell>
          <cell r="H954" t="str">
            <v>(loading)</v>
          </cell>
          <cell r="J954" t="str">
            <v>jam</v>
          </cell>
          <cell r="K954">
            <v>1.8513999999999999</v>
          </cell>
          <cell r="M954">
            <v>239115</v>
          </cell>
          <cell r="O954">
            <v>442697.51</v>
          </cell>
        </row>
        <row r="955">
          <cell r="E955">
            <v>2</v>
          </cell>
          <cell r="G955" t="str">
            <v>Dump Truck 6 ton</v>
          </cell>
          <cell r="J955" t="str">
            <v>jam</v>
          </cell>
          <cell r="K955">
            <v>3.4984000000000002</v>
          </cell>
          <cell r="M955">
            <v>75740</v>
          </cell>
          <cell r="O955">
            <v>264968.81</v>
          </cell>
        </row>
        <row r="956">
          <cell r="E956">
            <v>3</v>
          </cell>
          <cell r="G956" t="str">
            <v>Bulldozer D65</v>
          </cell>
          <cell r="H956" t="str">
            <v>(spread)</v>
          </cell>
          <cell r="J956" t="str">
            <v>jam</v>
          </cell>
          <cell r="K956">
            <v>0.9839</v>
          </cell>
          <cell r="M956">
            <v>335455</v>
          </cell>
          <cell r="O956">
            <v>330054.17</v>
          </cell>
        </row>
        <row r="957">
          <cell r="E957">
            <v>4</v>
          </cell>
          <cell r="G957" t="str">
            <v>Vibratory Roller, 10 ton</v>
          </cell>
          <cell r="J957" t="str">
            <v>jam</v>
          </cell>
          <cell r="K957">
            <v>1.1422000000000001</v>
          </cell>
          <cell r="M957">
            <v>223545</v>
          </cell>
          <cell r="O957">
            <v>255333.09</v>
          </cell>
        </row>
        <row r="958">
          <cell r="E958">
            <v>5</v>
          </cell>
          <cell r="G958" t="str">
            <v>Bulldozer D65</v>
          </cell>
          <cell r="H958" t="str">
            <v>(Borrow)</v>
          </cell>
          <cell r="J958" t="str">
            <v>jam</v>
          </cell>
          <cell r="K958">
            <v>0.9839</v>
          </cell>
          <cell r="M958">
            <v>335455</v>
          </cell>
          <cell r="O958">
            <v>330054.17</v>
          </cell>
        </row>
        <row r="960">
          <cell r="E960" t="str">
            <v>Sub Total</v>
          </cell>
          <cell r="O960">
            <v>1923198.75</v>
          </cell>
        </row>
        <row r="961">
          <cell r="E961" t="str">
            <v>Biaya Tidak Langsung dan Laba</v>
          </cell>
          <cell r="J961">
            <v>0.1</v>
          </cell>
          <cell r="O961">
            <v>192319.87</v>
          </cell>
        </row>
        <row r="962">
          <cell r="E962" t="str">
            <v>Jumlah Harga</v>
          </cell>
          <cell r="O962">
            <v>2115518.62</v>
          </cell>
        </row>
        <row r="963">
          <cell r="D963">
            <v>41005</v>
          </cell>
          <cell r="E963" t="str">
            <v>Harga Satuan Pekerjaan</v>
          </cell>
          <cell r="J963" t="str">
            <v>m3</v>
          </cell>
          <cell r="K963" t="str">
            <v/>
          </cell>
          <cell r="O963">
            <v>21155.1862</v>
          </cell>
        </row>
        <row r="970">
          <cell r="E970" t="str">
            <v>Analisa Harga Satuan (Breakdown of Unit Rate)</v>
          </cell>
        </row>
        <row r="972">
          <cell r="E972" t="str">
            <v>Lokasi</v>
          </cell>
          <cell r="I972" t="str">
            <v>:</v>
          </cell>
          <cell r="J972" t="str">
            <v>Proyek PLB, Paket LCB-6 Lot-4</v>
          </cell>
        </row>
        <row r="973">
          <cell r="D973">
            <v>42000</v>
          </cell>
          <cell r="E973" t="str">
            <v>No. Item</v>
          </cell>
          <cell r="I973" t="str">
            <v>:</v>
          </cell>
          <cell r="J973" t="str">
            <v>4-1-9</v>
          </cell>
        </row>
        <row r="974">
          <cell r="D974">
            <v>42000</v>
          </cell>
          <cell r="E974" t="str">
            <v>Item Pekerjaan</v>
          </cell>
          <cell r="I974" t="str">
            <v>:</v>
          </cell>
          <cell r="J974" t="str">
            <v>Timbunan dgn tenaga manusia tipe B (kepadatan 85%) tanpa dump truck L&lt; 50 m</v>
          </cell>
        </row>
        <row r="976">
          <cell r="D976">
            <v>42000</v>
          </cell>
          <cell r="E976" t="str">
            <v>Uraian Tugas</v>
          </cell>
          <cell r="I976" t="str">
            <v>:</v>
          </cell>
          <cell r="J976" t="str">
            <v>Mengumpulkan tanah (material) dekat lokasi, menebar dan memadatkan dengan tenaga manusia</v>
          </cell>
        </row>
        <row r="978">
          <cell r="D978">
            <v>42000</v>
          </cell>
          <cell r="E978" t="str">
            <v>Kapasitas Produksi</v>
          </cell>
          <cell r="I978" t="str">
            <v>:</v>
          </cell>
          <cell r="J978">
            <v>15000</v>
          </cell>
          <cell r="K978" t="str">
            <v>m3</v>
          </cell>
          <cell r="L978">
            <v>0</v>
          </cell>
        </row>
        <row r="979">
          <cell r="L979" t="str">
            <v>Harga</v>
          </cell>
          <cell r="N979" t="str">
            <v>Jumlah</v>
          </cell>
        </row>
        <row r="980">
          <cell r="E980" t="str">
            <v>No.</v>
          </cell>
          <cell r="F980" t="str">
            <v>U r a i a n</v>
          </cell>
          <cell r="J980" t="str">
            <v>Satuan</v>
          </cell>
          <cell r="K980" t="str">
            <v>Q'ty</v>
          </cell>
          <cell r="L980" t="str">
            <v>Satuan</v>
          </cell>
          <cell r="N980" t="str">
            <v>Harga</v>
          </cell>
        </row>
        <row r="981">
          <cell r="L981" t="str">
            <v>(Rp.)</v>
          </cell>
          <cell r="N981" t="str">
            <v>(Rp.)</v>
          </cell>
        </row>
        <row r="982">
          <cell r="E982" t="str">
            <v>I</v>
          </cell>
          <cell r="G982" t="str">
            <v>Bahan</v>
          </cell>
        </row>
        <row r="983">
          <cell r="E983">
            <v>1</v>
          </cell>
          <cell r="G983" t="str">
            <v>Tanah Biasa</v>
          </cell>
          <cell r="J983" t="str">
            <v>m3</v>
          </cell>
          <cell r="K983">
            <v>18000</v>
          </cell>
          <cell r="M983">
            <v>2500</v>
          </cell>
          <cell r="O983">
            <v>45000000</v>
          </cell>
        </row>
        <row r="984">
          <cell r="E984" t="str">
            <v/>
          </cell>
          <cell r="J984">
            <v>0</v>
          </cell>
          <cell r="K984">
            <v>0</v>
          </cell>
          <cell r="M984">
            <v>0</v>
          </cell>
          <cell r="O984">
            <v>0</v>
          </cell>
        </row>
        <row r="985">
          <cell r="E985" t="str">
            <v/>
          </cell>
          <cell r="I985" t="str">
            <v/>
          </cell>
          <cell r="J985">
            <v>0</v>
          </cell>
          <cell r="K985">
            <v>0</v>
          </cell>
          <cell r="M985">
            <v>0</v>
          </cell>
          <cell r="O985">
            <v>0</v>
          </cell>
        </row>
        <row r="986">
          <cell r="E986" t="str">
            <v/>
          </cell>
          <cell r="J986">
            <v>0</v>
          </cell>
          <cell r="K986">
            <v>0</v>
          </cell>
          <cell r="M986">
            <v>0</v>
          </cell>
          <cell r="O986">
            <v>0</v>
          </cell>
        </row>
        <row r="987">
          <cell r="E987" t="str">
            <v/>
          </cell>
          <cell r="J987">
            <v>0</v>
          </cell>
          <cell r="K987">
            <v>0</v>
          </cell>
          <cell r="M987">
            <v>0</v>
          </cell>
          <cell r="O987">
            <v>0</v>
          </cell>
        </row>
        <row r="989">
          <cell r="E989" t="str">
            <v>II</v>
          </cell>
          <cell r="G989" t="str">
            <v>Tenaga</v>
          </cell>
        </row>
        <row r="990">
          <cell r="E990">
            <v>1</v>
          </cell>
          <cell r="G990" t="str">
            <v>Mandor</v>
          </cell>
          <cell r="J990" t="str">
            <v>OH</v>
          </cell>
          <cell r="K990">
            <v>1E-4</v>
          </cell>
          <cell r="M990">
            <v>35000</v>
          </cell>
          <cell r="O990">
            <v>3.5</v>
          </cell>
        </row>
        <row r="991">
          <cell r="E991">
            <v>2</v>
          </cell>
          <cell r="G991" t="str">
            <v>Pekerja</v>
          </cell>
          <cell r="H991" t="str">
            <v>(penghampar)</v>
          </cell>
          <cell r="J991" t="str">
            <v>OH</v>
          </cell>
          <cell r="K991">
            <v>2.0000000000000001E-4</v>
          </cell>
          <cell r="M991">
            <v>20000</v>
          </cell>
          <cell r="O991">
            <v>4</v>
          </cell>
        </row>
        <row r="992">
          <cell r="E992" t="str">
            <v/>
          </cell>
          <cell r="J992">
            <v>0</v>
          </cell>
          <cell r="K992">
            <v>0</v>
          </cell>
          <cell r="M992">
            <v>0</v>
          </cell>
          <cell r="O992">
            <v>0</v>
          </cell>
        </row>
        <row r="993">
          <cell r="E993" t="str">
            <v/>
          </cell>
          <cell r="J993">
            <v>0</v>
          </cell>
          <cell r="K993">
            <v>0</v>
          </cell>
          <cell r="M993">
            <v>0</v>
          </cell>
          <cell r="O993">
            <v>0</v>
          </cell>
        </row>
        <row r="994">
          <cell r="E994" t="str">
            <v/>
          </cell>
          <cell r="J994">
            <v>0</v>
          </cell>
          <cell r="K994">
            <v>0</v>
          </cell>
          <cell r="M994">
            <v>0</v>
          </cell>
          <cell r="O994">
            <v>0</v>
          </cell>
        </row>
        <row r="997">
          <cell r="E997" t="str">
            <v>III</v>
          </cell>
          <cell r="G997" t="str">
            <v>Alat</v>
          </cell>
        </row>
        <row r="998">
          <cell r="E998">
            <v>1</v>
          </cell>
          <cell r="G998" t="str">
            <v>Bulldozer D65</v>
          </cell>
          <cell r="H998" t="str">
            <v>(collection)</v>
          </cell>
          <cell r="J998" t="str">
            <v>jam</v>
          </cell>
          <cell r="K998">
            <v>170.1439</v>
          </cell>
          <cell r="M998">
            <v>335455</v>
          </cell>
          <cell r="O998">
            <v>57075621.969999999</v>
          </cell>
        </row>
        <row r="999">
          <cell r="E999">
            <v>2</v>
          </cell>
          <cell r="G999" t="str">
            <v>Vibratory Roller 2.5 ton</v>
          </cell>
          <cell r="J999" t="str">
            <v>jam</v>
          </cell>
          <cell r="K999">
            <v>328.95609999999999</v>
          </cell>
          <cell r="M999">
            <v>102505</v>
          </cell>
          <cell r="O999">
            <v>33719645.030000001</v>
          </cell>
        </row>
        <row r="1000">
          <cell r="E1000" t="str">
            <v/>
          </cell>
          <cell r="J1000">
            <v>0</v>
          </cell>
          <cell r="K1000">
            <v>0</v>
          </cell>
          <cell r="M1000">
            <v>0</v>
          </cell>
          <cell r="O1000">
            <v>0</v>
          </cell>
        </row>
        <row r="1001">
          <cell r="E1001" t="str">
            <v/>
          </cell>
          <cell r="J1001">
            <v>0</v>
          </cell>
          <cell r="K1001">
            <v>0</v>
          </cell>
          <cell r="M1001">
            <v>0</v>
          </cell>
          <cell r="O1001">
            <v>0</v>
          </cell>
        </row>
        <row r="1002">
          <cell r="E1002" t="str">
            <v/>
          </cell>
          <cell r="J1002">
            <v>0</v>
          </cell>
          <cell r="K1002">
            <v>0</v>
          </cell>
          <cell r="M1002">
            <v>0</v>
          </cell>
          <cell r="O1002">
            <v>0</v>
          </cell>
        </row>
        <row r="1004">
          <cell r="E1004" t="str">
            <v>Sub Total</v>
          </cell>
          <cell r="O1004">
            <v>135795274.5</v>
          </cell>
        </row>
        <row r="1005">
          <cell r="E1005" t="str">
            <v>Biaya Tidak Langsung dan Laba</v>
          </cell>
          <cell r="J1005">
            <v>0.1</v>
          </cell>
          <cell r="O1005">
            <v>13579527.449999999</v>
          </cell>
        </row>
        <row r="1006">
          <cell r="E1006" t="str">
            <v>Jumlah Harga</v>
          </cell>
          <cell r="O1006">
            <v>149374801.94999999</v>
          </cell>
        </row>
        <row r="1007">
          <cell r="D1007">
            <v>42005</v>
          </cell>
          <cell r="E1007" t="str">
            <v>Harga Satuan Pekerjaan</v>
          </cell>
          <cell r="J1007" t="str">
            <v>m3</v>
          </cell>
          <cell r="K1007" t="str">
            <v/>
          </cell>
          <cell r="O1007">
            <v>9958.3201300000001</v>
          </cell>
        </row>
        <row r="1014">
          <cell r="E1014" t="str">
            <v>Analisa Harga Satuan (Breakdown of Unit Rate)</v>
          </cell>
        </row>
        <row r="1016">
          <cell r="E1016" t="str">
            <v>Lokasi</v>
          </cell>
          <cell r="I1016" t="str">
            <v>:</v>
          </cell>
          <cell r="J1016" t="str">
            <v>Proyek PLB, Paket LCB-6 Lot-4</v>
          </cell>
        </row>
        <row r="1017">
          <cell r="D1017">
            <v>43000</v>
          </cell>
          <cell r="E1017" t="str">
            <v>No. Item</v>
          </cell>
          <cell r="I1017" t="str">
            <v>:</v>
          </cell>
          <cell r="J1017" t="str">
            <v>4-1-10a</v>
          </cell>
        </row>
        <row r="1018">
          <cell r="D1018">
            <v>43000</v>
          </cell>
          <cell r="E1018" t="str">
            <v>Item Pekerjaan</v>
          </cell>
          <cell r="I1018" t="str">
            <v>:</v>
          </cell>
          <cell r="J1018" t="str">
            <v>Timbunan dgn tenaga manusia tipe B (85%) dalam areal proyek (material Bekas galian) 50 &lt; L &lt; 500 m</v>
          </cell>
        </row>
        <row r="1020">
          <cell r="D1020">
            <v>43000</v>
          </cell>
          <cell r="E1020" t="str">
            <v>Uraian Tugas</v>
          </cell>
          <cell r="I1020" t="str">
            <v>:</v>
          </cell>
          <cell r="J1020" t="str">
            <v>Gali dan ambil dengan alat berat dari galian sawah, membawa, membongkar, menebar dan memadatkan</v>
          </cell>
        </row>
        <row r="1022">
          <cell r="D1022">
            <v>43000</v>
          </cell>
          <cell r="E1022" t="str">
            <v>Kapasitas Produksi</v>
          </cell>
          <cell r="I1022" t="str">
            <v>:</v>
          </cell>
          <cell r="J1022">
            <v>10</v>
          </cell>
          <cell r="K1022" t="str">
            <v>m3</v>
          </cell>
          <cell r="L1022">
            <v>0</v>
          </cell>
        </row>
        <row r="1023">
          <cell r="L1023" t="str">
            <v>Harga</v>
          </cell>
          <cell r="N1023" t="str">
            <v>Jumlah</v>
          </cell>
        </row>
        <row r="1024">
          <cell r="E1024" t="str">
            <v>No.</v>
          </cell>
          <cell r="F1024" t="str">
            <v>U r a i a n</v>
          </cell>
          <cell r="J1024" t="str">
            <v>Satuan</v>
          </cell>
          <cell r="K1024" t="str">
            <v>Q'ty</v>
          </cell>
          <cell r="L1024" t="str">
            <v>Satuan</v>
          </cell>
          <cell r="N1024" t="str">
            <v>Harga</v>
          </cell>
        </row>
        <row r="1025">
          <cell r="L1025" t="str">
            <v>(Rp.)</v>
          </cell>
          <cell r="N1025" t="str">
            <v>(Rp.)</v>
          </cell>
        </row>
        <row r="1026">
          <cell r="E1026" t="str">
            <v>I</v>
          </cell>
          <cell r="G1026" t="str">
            <v>Bahan</v>
          </cell>
        </row>
        <row r="1027">
          <cell r="E1027">
            <v>1</v>
          </cell>
          <cell r="G1027" t="str">
            <v>Tanah Biasa</v>
          </cell>
          <cell r="J1027" t="str">
            <v>m3</v>
          </cell>
          <cell r="K1027">
            <v>12</v>
          </cell>
          <cell r="M1027">
            <v>2500</v>
          </cell>
          <cell r="O1027">
            <v>30000</v>
          </cell>
        </row>
        <row r="1028">
          <cell r="E1028" t="str">
            <v/>
          </cell>
          <cell r="J1028">
            <v>0</v>
          </cell>
          <cell r="K1028">
            <v>0</v>
          </cell>
          <cell r="M1028">
            <v>0</v>
          </cell>
          <cell r="O1028">
            <v>0</v>
          </cell>
        </row>
        <row r="1029">
          <cell r="E1029" t="str">
            <v/>
          </cell>
          <cell r="I1029" t="str">
            <v/>
          </cell>
          <cell r="J1029">
            <v>0</v>
          </cell>
          <cell r="K1029">
            <v>0</v>
          </cell>
          <cell r="M1029">
            <v>0</v>
          </cell>
          <cell r="O1029">
            <v>0</v>
          </cell>
        </row>
        <row r="1030">
          <cell r="E1030" t="str">
            <v/>
          </cell>
          <cell r="J1030">
            <v>0</v>
          </cell>
          <cell r="K1030">
            <v>0</v>
          </cell>
          <cell r="M1030">
            <v>0</v>
          </cell>
          <cell r="O1030">
            <v>0</v>
          </cell>
        </row>
        <row r="1031">
          <cell r="E1031" t="str">
            <v/>
          </cell>
          <cell r="J1031">
            <v>0</v>
          </cell>
          <cell r="K1031">
            <v>0</v>
          </cell>
          <cell r="M1031">
            <v>0</v>
          </cell>
          <cell r="O1031">
            <v>0</v>
          </cell>
        </row>
        <row r="1033">
          <cell r="E1033" t="str">
            <v>II</v>
          </cell>
          <cell r="G1033" t="str">
            <v>Tenaga</v>
          </cell>
        </row>
        <row r="1034">
          <cell r="E1034">
            <v>1</v>
          </cell>
          <cell r="G1034" t="str">
            <v>Mandor</v>
          </cell>
          <cell r="J1034" t="str">
            <v>OH</v>
          </cell>
          <cell r="K1034">
            <v>0.28570000000000001</v>
          </cell>
          <cell r="M1034">
            <v>35000</v>
          </cell>
          <cell r="O1034">
            <v>9999.5</v>
          </cell>
        </row>
        <row r="1035">
          <cell r="E1035">
            <v>2</v>
          </cell>
          <cell r="G1035" t="str">
            <v>Pekerja</v>
          </cell>
          <cell r="H1035" t="str">
            <v>(penghampar)</v>
          </cell>
          <cell r="J1035" t="str">
            <v>OH</v>
          </cell>
          <cell r="K1035">
            <v>1.1428</v>
          </cell>
          <cell r="M1035">
            <v>20000</v>
          </cell>
          <cell r="O1035">
            <v>22856</v>
          </cell>
        </row>
        <row r="1036">
          <cell r="E1036" t="str">
            <v/>
          </cell>
          <cell r="J1036">
            <v>0</v>
          </cell>
          <cell r="K1036">
            <v>0</v>
          </cell>
          <cell r="M1036">
            <v>0</v>
          </cell>
          <cell r="O1036">
            <v>0</v>
          </cell>
        </row>
        <row r="1037">
          <cell r="E1037" t="str">
            <v/>
          </cell>
          <cell r="J1037">
            <v>0</v>
          </cell>
          <cell r="K1037">
            <v>0</v>
          </cell>
          <cell r="M1037">
            <v>0</v>
          </cell>
          <cell r="O1037">
            <v>0</v>
          </cell>
        </row>
        <row r="1038">
          <cell r="E1038" t="str">
            <v/>
          </cell>
          <cell r="J1038">
            <v>0</v>
          </cell>
          <cell r="K1038">
            <v>0</v>
          </cell>
          <cell r="M1038">
            <v>0</v>
          </cell>
          <cell r="O1038">
            <v>0</v>
          </cell>
        </row>
        <row r="1041">
          <cell r="E1041" t="str">
            <v>III</v>
          </cell>
          <cell r="G1041" t="str">
            <v>Alat</v>
          </cell>
        </row>
        <row r="1042">
          <cell r="E1042">
            <v>1</v>
          </cell>
          <cell r="G1042" t="str">
            <v>Excavator, 0.7 m3</v>
          </cell>
          <cell r="J1042" t="str">
            <v>jam</v>
          </cell>
          <cell r="K1042">
            <v>0.18509999999999999</v>
          </cell>
          <cell r="M1042">
            <v>239115</v>
          </cell>
          <cell r="O1042">
            <v>44260.18</v>
          </cell>
        </row>
        <row r="1043">
          <cell r="E1043">
            <v>2</v>
          </cell>
          <cell r="G1043" t="str">
            <v>Dump Truck 6 ton</v>
          </cell>
          <cell r="J1043" t="str">
            <v>jam</v>
          </cell>
          <cell r="K1043">
            <v>0.29060000000000002</v>
          </cell>
          <cell r="M1043">
            <v>75740</v>
          </cell>
          <cell r="O1043">
            <v>22010.04</v>
          </cell>
        </row>
        <row r="1044">
          <cell r="E1044">
            <v>3</v>
          </cell>
          <cell r="G1044" t="str">
            <v>Vibratory Roller 2.5 ton</v>
          </cell>
          <cell r="J1044" t="str">
            <v>jam</v>
          </cell>
          <cell r="K1044">
            <v>0.1827</v>
          </cell>
          <cell r="M1044">
            <v>102505</v>
          </cell>
          <cell r="O1044">
            <v>18727.66</v>
          </cell>
        </row>
        <row r="1045">
          <cell r="E1045" t="str">
            <v/>
          </cell>
          <cell r="J1045">
            <v>0</v>
          </cell>
          <cell r="K1045">
            <v>0</v>
          </cell>
          <cell r="M1045">
            <v>0</v>
          </cell>
          <cell r="O1045">
            <v>0</v>
          </cell>
        </row>
        <row r="1046">
          <cell r="E1046" t="str">
            <v/>
          </cell>
          <cell r="J1046">
            <v>0</v>
          </cell>
          <cell r="K1046">
            <v>0</v>
          </cell>
          <cell r="M1046">
            <v>0</v>
          </cell>
          <cell r="O1046">
            <v>0</v>
          </cell>
        </row>
        <row r="1048">
          <cell r="E1048" t="str">
            <v>Sub Total</v>
          </cell>
          <cell r="O1048">
            <v>147853.38</v>
          </cell>
        </row>
        <row r="1049">
          <cell r="E1049" t="str">
            <v>Biaya Tidak Langsung dan Laba</v>
          </cell>
          <cell r="J1049">
            <v>0.1</v>
          </cell>
          <cell r="O1049">
            <v>14785.33</v>
          </cell>
        </row>
        <row r="1050">
          <cell r="E1050" t="str">
            <v>Jumlah Harga</v>
          </cell>
          <cell r="O1050">
            <v>162638.71</v>
          </cell>
        </row>
        <row r="1051">
          <cell r="D1051">
            <v>43005</v>
          </cell>
          <cell r="E1051" t="str">
            <v>Harga Satuan Pekerjaan</v>
          </cell>
          <cell r="J1051" t="str">
            <v>m3</v>
          </cell>
          <cell r="K1051" t="str">
            <v/>
          </cell>
          <cell r="O1051">
            <v>16263.870999999999</v>
          </cell>
        </row>
        <row r="1058">
          <cell r="E1058" t="str">
            <v>Analisa Harga Satuan (Breakdown of Unit Rate)</v>
          </cell>
        </row>
        <row r="1060">
          <cell r="E1060" t="str">
            <v>Lokasi</v>
          </cell>
          <cell r="I1060" t="str">
            <v>:</v>
          </cell>
          <cell r="J1060" t="str">
            <v>Proyek PLB, Paket LCB-6 Lot-4</v>
          </cell>
        </row>
        <row r="1061">
          <cell r="D1061">
            <v>44000</v>
          </cell>
          <cell r="E1061" t="str">
            <v>No. Item</v>
          </cell>
          <cell r="I1061" t="str">
            <v>:</v>
          </cell>
          <cell r="J1061" t="str">
            <v>4-1-10b</v>
          </cell>
        </row>
        <row r="1062">
          <cell r="D1062">
            <v>44000</v>
          </cell>
          <cell r="E1062" t="str">
            <v>Item Pekerjaan</v>
          </cell>
          <cell r="I1062" t="str">
            <v>:</v>
          </cell>
          <cell r="J1062" t="str">
            <v>Timbunan dgn tenaga manusia tipe B (85%) dari galian sawah 50 &lt; L &lt; 500 m</v>
          </cell>
        </row>
        <row r="1064">
          <cell r="D1064">
            <v>44000</v>
          </cell>
          <cell r="E1064" t="str">
            <v>Uraian Tugas</v>
          </cell>
          <cell r="I1064" t="str">
            <v>:</v>
          </cell>
        </row>
        <row r="1066">
          <cell r="D1066">
            <v>44000</v>
          </cell>
          <cell r="E1066" t="str">
            <v>Kapasitas Produksi</v>
          </cell>
          <cell r="I1066" t="str">
            <v>:</v>
          </cell>
          <cell r="J1066">
            <v>10</v>
          </cell>
          <cell r="K1066" t="str">
            <v>m3</v>
          </cell>
          <cell r="L1066">
            <v>0</v>
          </cell>
        </row>
        <row r="1067">
          <cell r="L1067" t="str">
            <v>Harga</v>
          </cell>
          <cell r="N1067" t="str">
            <v>Jumlah</v>
          </cell>
        </row>
        <row r="1068">
          <cell r="E1068" t="str">
            <v>No.</v>
          </cell>
          <cell r="F1068" t="str">
            <v>U r a i a n</v>
          </cell>
          <cell r="J1068" t="str">
            <v>Satuan</v>
          </cell>
          <cell r="K1068" t="str">
            <v>Q'ty</v>
          </cell>
          <cell r="L1068" t="str">
            <v>Satuan</v>
          </cell>
          <cell r="N1068" t="str">
            <v>Harga</v>
          </cell>
        </row>
        <row r="1069">
          <cell r="L1069" t="str">
            <v>(Rp.)</v>
          </cell>
          <cell r="N1069" t="str">
            <v>(Rp.)</v>
          </cell>
        </row>
        <row r="1070">
          <cell r="E1070" t="str">
            <v>I</v>
          </cell>
          <cell r="G1070" t="str">
            <v>Bahan</v>
          </cell>
        </row>
        <row r="1071">
          <cell r="E1071">
            <v>1</v>
          </cell>
          <cell r="G1071" t="str">
            <v>Tanah Biasa</v>
          </cell>
          <cell r="J1071" t="str">
            <v>m3</v>
          </cell>
          <cell r="K1071">
            <v>12</v>
          </cell>
          <cell r="M1071">
            <v>2500</v>
          </cell>
          <cell r="O1071">
            <v>30000</v>
          </cell>
        </row>
        <row r="1072">
          <cell r="E1072" t="str">
            <v/>
          </cell>
          <cell r="J1072">
            <v>0</v>
          </cell>
          <cell r="K1072">
            <v>0</v>
          </cell>
          <cell r="M1072">
            <v>0</v>
          </cell>
          <cell r="O1072">
            <v>0</v>
          </cell>
        </row>
        <row r="1073">
          <cell r="E1073" t="str">
            <v/>
          </cell>
          <cell r="I1073" t="str">
            <v/>
          </cell>
          <cell r="J1073">
            <v>0</v>
          </cell>
          <cell r="K1073">
            <v>0</v>
          </cell>
          <cell r="M1073">
            <v>0</v>
          </cell>
          <cell r="O1073">
            <v>0</v>
          </cell>
        </row>
        <row r="1074">
          <cell r="E1074" t="str">
            <v/>
          </cell>
          <cell r="J1074">
            <v>0</v>
          </cell>
          <cell r="K1074">
            <v>0</v>
          </cell>
          <cell r="M1074">
            <v>0</v>
          </cell>
          <cell r="O1074">
            <v>0</v>
          </cell>
        </row>
        <row r="1075">
          <cell r="E1075" t="str">
            <v/>
          </cell>
          <cell r="J1075">
            <v>0</v>
          </cell>
          <cell r="K1075">
            <v>0</v>
          </cell>
          <cell r="M1075">
            <v>0</v>
          </cell>
          <cell r="O1075">
            <v>0</v>
          </cell>
        </row>
        <row r="1077">
          <cell r="E1077" t="str">
            <v>II</v>
          </cell>
          <cell r="G1077" t="str">
            <v>Tenaga</v>
          </cell>
        </row>
        <row r="1078">
          <cell r="E1078">
            <v>1</v>
          </cell>
          <cell r="G1078" t="str">
            <v>Mandor</v>
          </cell>
          <cell r="J1078" t="str">
            <v>OH</v>
          </cell>
          <cell r="K1078">
            <v>1.6000000000000001E-3</v>
          </cell>
          <cell r="M1078">
            <v>35000</v>
          </cell>
          <cell r="O1078">
            <v>56</v>
          </cell>
        </row>
        <row r="1079">
          <cell r="E1079">
            <v>2</v>
          </cell>
          <cell r="G1079" t="str">
            <v>Pekerja</v>
          </cell>
          <cell r="H1079" t="str">
            <v>(penghampar)</v>
          </cell>
          <cell r="J1079" t="str">
            <v>OH</v>
          </cell>
          <cell r="K1079">
            <v>6.4000000000000003E-3</v>
          </cell>
          <cell r="M1079">
            <v>20000</v>
          </cell>
          <cell r="O1079">
            <v>128</v>
          </cell>
        </row>
        <row r="1080">
          <cell r="E1080" t="str">
            <v/>
          </cell>
          <cell r="J1080">
            <v>0</v>
          </cell>
          <cell r="K1080">
            <v>0</v>
          </cell>
          <cell r="M1080">
            <v>0</v>
          </cell>
          <cell r="O1080">
            <v>0</v>
          </cell>
        </row>
        <row r="1081">
          <cell r="E1081" t="str">
            <v/>
          </cell>
          <cell r="J1081">
            <v>0</v>
          </cell>
          <cell r="K1081">
            <v>0</v>
          </cell>
          <cell r="M1081">
            <v>0</v>
          </cell>
          <cell r="O1081">
            <v>0</v>
          </cell>
        </row>
        <row r="1082">
          <cell r="E1082" t="str">
            <v/>
          </cell>
          <cell r="J1082">
            <v>0</v>
          </cell>
          <cell r="K1082">
            <v>0</v>
          </cell>
          <cell r="M1082">
            <v>0</v>
          </cell>
          <cell r="O1082">
            <v>0</v>
          </cell>
        </row>
        <row r="1085">
          <cell r="E1085" t="str">
            <v>III</v>
          </cell>
          <cell r="G1085" t="str">
            <v>Alat</v>
          </cell>
        </row>
        <row r="1086">
          <cell r="E1086">
            <v>1</v>
          </cell>
          <cell r="G1086" t="str">
            <v>Bulldozer D65</v>
          </cell>
          <cell r="H1086" t="str">
            <v>(collect)</v>
          </cell>
          <cell r="J1086" t="str">
            <v>jam</v>
          </cell>
          <cell r="K1086">
            <v>0.1134</v>
          </cell>
          <cell r="M1086">
            <v>335455</v>
          </cell>
          <cell r="O1086">
            <v>38040.589999999997</v>
          </cell>
        </row>
        <row r="1087">
          <cell r="E1087">
            <v>2</v>
          </cell>
          <cell r="G1087" t="str">
            <v>Excavator, 0.7 m3</v>
          </cell>
          <cell r="J1087" t="str">
            <v>jam</v>
          </cell>
          <cell r="K1087">
            <v>0.18509999999999999</v>
          </cell>
          <cell r="M1087">
            <v>239115</v>
          </cell>
          <cell r="O1087">
            <v>44260.18</v>
          </cell>
        </row>
        <row r="1088">
          <cell r="E1088">
            <v>3</v>
          </cell>
          <cell r="G1088" t="str">
            <v>Dump Truck 6 ton</v>
          </cell>
          <cell r="J1088" t="str">
            <v>jam</v>
          </cell>
          <cell r="K1088">
            <v>0.29060000000000002</v>
          </cell>
          <cell r="M1088">
            <v>75740</v>
          </cell>
          <cell r="O1088">
            <v>22010.04</v>
          </cell>
        </row>
        <row r="1089">
          <cell r="E1089">
            <v>4</v>
          </cell>
          <cell r="G1089" t="str">
            <v>Vibratory Roller 2.5 ton</v>
          </cell>
          <cell r="J1089" t="str">
            <v>jam</v>
          </cell>
          <cell r="K1089">
            <v>0.1462</v>
          </cell>
          <cell r="M1089">
            <v>102505</v>
          </cell>
          <cell r="O1089">
            <v>14986.23</v>
          </cell>
        </row>
        <row r="1090">
          <cell r="E1090" t="str">
            <v/>
          </cell>
          <cell r="J1090">
            <v>0</v>
          </cell>
          <cell r="K1090">
            <v>0</v>
          </cell>
          <cell r="M1090">
            <v>0</v>
          </cell>
          <cell r="O1090">
            <v>0</v>
          </cell>
        </row>
        <row r="1092">
          <cell r="E1092" t="str">
            <v>Sub Total</v>
          </cell>
          <cell r="O1092">
            <v>149481.04</v>
          </cell>
        </row>
        <row r="1093">
          <cell r="E1093" t="str">
            <v>Biaya Tidak Langsung dan Laba</v>
          </cell>
          <cell r="J1093">
            <v>0.1</v>
          </cell>
          <cell r="O1093">
            <v>14948.1</v>
          </cell>
        </row>
        <row r="1094">
          <cell r="E1094" t="str">
            <v>Jumlah Harga</v>
          </cell>
          <cell r="O1094">
            <v>164429.14000000001</v>
          </cell>
        </row>
        <row r="1095">
          <cell r="D1095">
            <v>44005</v>
          </cell>
          <cell r="E1095" t="str">
            <v>Harga Satuan Pekerjaan</v>
          </cell>
          <cell r="J1095" t="str">
            <v>m3</v>
          </cell>
          <cell r="K1095" t="str">
            <v/>
          </cell>
          <cell r="O1095">
            <v>16442.914000000001</v>
          </cell>
        </row>
        <row r="1102">
          <cell r="E1102" t="str">
            <v>Analisa Harga Satuan (Breakdown of Unit Rate)</v>
          </cell>
        </row>
        <row r="1104">
          <cell r="E1104" t="str">
            <v>Lokasi</v>
          </cell>
          <cell r="I1104" t="str">
            <v>:</v>
          </cell>
          <cell r="J1104" t="str">
            <v>Proyek PLB, Paket LCB-6 Lot-4</v>
          </cell>
        </row>
        <row r="1105">
          <cell r="D1105">
            <v>45000</v>
          </cell>
          <cell r="E1105" t="str">
            <v>No. Item</v>
          </cell>
          <cell r="I1105" t="str">
            <v>:</v>
          </cell>
          <cell r="J1105" t="str">
            <v>4-2-2</v>
          </cell>
        </row>
        <row r="1106">
          <cell r="D1106">
            <v>45000</v>
          </cell>
          <cell r="E1106" t="str">
            <v>Item Pekerjaan</v>
          </cell>
          <cell r="I1106" t="str">
            <v>:</v>
          </cell>
          <cell r="J1106" t="str">
            <v>Galian dengan alat berat untuk saluran pembuang utama</v>
          </cell>
        </row>
        <row r="1108">
          <cell r="D1108">
            <v>45000</v>
          </cell>
          <cell r="E1108" t="str">
            <v>Uraian Tugas</v>
          </cell>
          <cell r="I1108" t="str">
            <v>:</v>
          </cell>
          <cell r="J1108" t="str">
            <v>menggali, menumpuk, menebar dan membentuk dengan alat berat</v>
          </cell>
        </row>
        <row r="1110">
          <cell r="D1110">
            <v>45000</v>
          </cell>
          <cell r="E1110" t="str">
            <v>Kapasitas Produksi</v>
          </cell>
          <cell r="I1110" t="str">
            <v>:</v>
          </cell>
          <cell r="J1110">
            <v>100</v>
          </cell>
          <cell r="K1110" t="str">
            <v>m3</v>
          </cell>
          <cell r="L1110">
            <v>0</v>
          </cell>
        </row>
        <row r="1111">
          <cell r="L1111" t="str">
            <v>Harga</v>
          </cell>
          <cell r="N1111" t="str">
            <v>Jumlah</v>
          </cell>
        </row>
        <row r="1112">
          <cell r="E1112" t="str">
            <v>No.</v>
          </cell>
          <cell r="F1112" t="str">
            <v>U r a i a n</v>
          </cell>
          <cell r="J1112" t="str">
            <v>Satuan</v>
          </cell>
          <cell r="K1112" t="str">
            <v>Q'ty</v>
          </cell>
          <cell r="L1112" t="str">
            <v>Satuan</v>
          </cell>
          <cell r="N1112" t="str">
            <v>Harga</v>
          </cell>
        </row>
        <row r="1113">
          <cell r="L1113" t="str">
            <v>(Rp.)</v>
          </cell>
          <cell r="N1113" t="str">
            <v>(Rp.)</v>
          </cell>
        </row>
        <row r="1114">
          <cell r="E1114" t="str">
            <v>I</v>
          </cell>
          <cell r="G1114" t="str">
            <v>Bahan</v>
          </cell>
        </row>
        <row r="1115">
          <cell r="E1115" t="str">
            <v/>
          </cell>
          <cell r="J1115">
            <v>0</v>
          </cell>
          <cell r="K1115">
            <v>0</v>
          </cell>
          <cell r="M1115">
            <v>0</v>
          </cell>
          <cell r="O1115">
            <v>0</v>
          </cell>
        </row>
        <row r="1116">
          <cell r="E1116" t="str">
            <v/>
          </cell>
          <cell r="J1116">
            <v>0</v>
          </cell>
          <cell r="K1116">
            <v>0</v>
          </cell>
          <cell r="M1116">
            <v>0</v>
          </cell>
          <cell r="O1116">
            <v>0</v>
          </cell>
        </row>
        <row r="1117">
          <cell r="E1117" t="str">
            <v/>
          </cell>
          <cell r="I1117" t="str">
            <v/>
          </cell>
          <cell r="J1117">
            <v>0</v>
          </cell>
          <cell r="K1117">
            <v>0</v>
          </cell>
          <cell r="M1117">
            <v>0</v>
          </cell>
          <cell r="O1117">
            <v>0</v>
          </cell>
        </row>
        <row r="1118">
          <cell r="E1118" t="str">
            <v/>
          </cell>
          <cell r="J1118">
            <v>0</v>
          </cell>
          <cell r="K1118">
            <v>0</v>
          </cell>
          <cell r="M1118">
            <v>0</v>
          </cell>
          <cell r="O1118">
            <v>0</v>
          </cell>
        </row>
        <row r="1119">
          <cell r="E1119" t="str">
            <v/>
          </cell>
          <cell r="J1119">
            <v>0</v>
          </cell>
          <cell r="K1119">
            <v>0</v>
          </cell>
          <cell r="M1119">
            <v>0</v>
          </cell>
          <cell r="O1119">
            <v>0</v>
          </cell>
        </row>
        <row r="1121">
          <cell r="E1121" t="str">
            <v>II</v>
          </cell>
          <cell r="G1121" t="str">
            <v>Tenaga</v>
          </cell>
        </row>
        <row r="1122">
          <cell r="E1122">
            <v>1</v>
          </cell>
          <cell r="G1122" t="str">
            <v>Mandor</v>
          </cell>
          <cell r="J1122" t="str">
            <v>OH</v>
          </cell>
          <cell r="K1122">
            <v>2.5999999999999999E-3</v>
          </cell>
          <cell r="M1122">
            <v>35000</v>
          </cell>
          <cell r="O1122">
            <v>91</v>
          </cell>
        </row>
        <row r="1123">
          <cell r="E1123" t="str">
            <v/>
          </cell>
          <cell r="J1123">
            <v>0</v>
          </cell>
          <cell r="K1123">
            <v>0</v>
          </cell>
          <cell r="M1123">
            <v>0</v>
          </cell>
          <cell r="O1123">
            <v>0</v>
          </cell>
        </row>
        <row r="1124">
          <cell r="E1124" t="str">
            <v/>
          </cell>
          <cell r="J1124">
            <v>0</v>
          </cell>
          <cell r="K1124">
            <v>0</v>
          </cell>
          <cell r="M1124">
            <v>0</v>
          </cell>
          <cell r="O1124">
            <v>0</v>
          </cell>
        </row>
        <row r="1125">
          <cell r="E1125" t="str">
            <v/>
          </cell>
          <cell r="J1125">
            <v>0</v>
          </cell>
          <cell r="K1125">
            <v>0</v>
          </cell>
          <cell r="M1125">
            <v>0</v>
          </cell>
          <cell r="O1125">
            <v>0</v>
          </cell>
        </row>
        <row r="1126">
          <cell r="E1126" t="str">
            <v/>
          </cell>
          <cell r="J1126">
            <v>0</v>
          </cell>
          <cell r="K1126">
            <v>0</v>
          </cell>
          <cell r="M1126">
            <v>0</v>
          </cell>
          <cell r="O1126">
            <v>0</v>
          </cell>
        </row>
        <row r="1129">
          <cell r="E1129" t="str">
            <v>III</v>
          </cell>
          <cell r="G1129" t="str">
            <v>Alat</v>
          </cell>
        </row>
        <row r="1130">
          <cell r="E1130">
            <v>1</v>
          </cell>
          <cell r="G1130" t="str">
            <v>Excavator, 0.7 m3</v>
          </cell>
          <cell r="J1130" t="str">
            <v>jam</v>
          </cell>
          <cell r="K1130">
            <v>1.8513999999999999</v>
          </cell>
          <cell r="M1130">
            <v>239115</v>
          </cell>
          <cell r="O1130">
            <v>442697.51</v>
          </cell>
        </row>
        <row r="1131">
          <cell r="E1131">
            <v>2</v>
          </cell>
          <cell r="G1131" t="str">
            <v>Bulldozer D65</v>
          </cell>
          <cell r="H1131" t="str">
            <v>(level)</v>
          </cell>
          <cell r="J1131" t="str">
            <v>jam</v>
          </cell>
          <cell r="K1131">
            <v>1.1342000000000001</v>
          </cell>
          <cell r="M1131">
            <v>335455</v>
          </cell>
          <cell r="O1131">
            <v>380473.06</v>
          </cell>
        </row>
        <row r="1132">
          <cell r="E1132" t="str">
            <v/>
          </cell>
          <cell r="J1132">
            <v>0</v>
          </cell>
          <cell r="K1132">
            <v>0</v>
          </cell>
          <cell r="M1132">
            <v>0</v>
          </cell>
          <cell r="O1132">
            <v>0</v>
          </cell>
        </row>
        <row r="1133">
          <cell r="E1133" t="str">
            <v/>
          </cell>
          <cell r="J1133">
            <v>0</v>
          </cell>
          <cell r="K1133">
            <v>0</v>
          </cell>
          <cell r="M1133">
            <v>0</v>
          </cell>
          <cell r="O1133">
            <v>0</v>
          </cell>
        </row>
        <row r="1134">
          <cell r="E1134" t="str">
            <v/>
          </cell>
          <cell r="J1134">
            <v>0</v>
          </cell>
          <cell r="K1134">
            <v>0</v>
          </cell>
          <cell r="M1134">
            <v>0</v>
          </cell>
          <cell r="O1134">
            <v>0</v>
          </cell>
        </row>
        <row r="1136">
          <cell r="E1136" t="str">
            <v>Sub Total</v>
          </cell>
          <cell r="O1136">
            <v>823261.57000000007</v>
          </cell>
        </row>
        <row r="1137">
          <cell r="E1137" t="str">
            <v>Biaya Tidak Langsung dan Laba</v>
          </cell>
          <cell r="J1137">
            <v>0.1</v>
          </cell>
          <cell r="O1137">
            <v>82326.149999999994</v>
          </cell>
        </row>
        <row r="1138">
          <cell r="E1138" t="str">
            <v>Jumlah Harga</v>
          </cell>
          <cell r="O1138">
            <v>905587.72000000009</v>
          </cell>
        </row>
        <row r="1139">
          <cell r="D1139">
            <v>45005</v>
          </cell>
          <cell r="E1139" t="str">
            <v>Harga Satuan Pekerjaan</v>
          </cell>
          <cell r="J1139" t="str">
            <v>m3</v>
          </cell>
          <cell r="K1139" t="str">
            <v/>
          </cell>
          <cell r="O1139">
            <v>9055.8772000000008</v>
          </cell>
        </row>
        <row r="1146">
          <cell r="E1146" t="str">
            <v>Analisa Harga Satuan (Breakdown of Unit Rate)</v>
          </cell>
        </row>
        <row r="1148">
          <cell r="E1148" t="str">
            <v>Lokasi</v>
          </cell>
          <cell r="I1148" t="str">
            <v>:</v>
          </cell>
          <cell r="J1148" t="str">
            <v>Proyek PLB, Paket LCB-6 Lot-4</v>
          </cell>
        </row>
        <row r="1149">
          <cell r="D1149">
            <v>46000</v>
          </cell>
          <cell r="E1149" t="str">
            <v>No. Item</v>
          </cell>
          <cell r="I1149" t="str">
            <v>:</v>
          </cell>
          <cell r="J1149" t="str">
            <v>4-2-3</v>
          </cell>
        </row>
        <row r="1150">
          <cell r="D1150">
            <v>46000</v>
          </cell>
          <cell r="E1150" t="str">
            <v>Item Pekerjaan</v>
          </cell>
          <cell r="I1150" t="str">
            <v>:</v>
          </cell>
          <cell r="J1150" t="str">
            <v>Galian dengan alat berat untuk saluran pembuang tersier</v>
          </cell>
        </row>
        <row r="1152">
          <cell r="D1152">
            <v>46000</v>
          </cell>
          <cell r="E1152" t="str">
            <v>Uraian Tugas</v>
          </cell>
          <cell r="I1152" t="str">
            <v>:</v>
          </cell>
          <cell r="J1152" t="str">
            <v>Menggali, menumpuk, menebar dan membentuk dengan alat berat</v>
          </cell>
        </row>
        <row r="1154">
          <cell r="D1154">
            <v>46000</v>
          </cell>
          <cell r="E1154" t="str">
            <v>Kapasitas Produksi</v>
          </cell>
          <cell r="I1154" t="str">
            <v>:</v>
          </cell>
          <cell r="J1154">
            <v>100</v>
          </cell>
          <cell r="K1154" t="str">
            <v>m3</v>
          </cell>
          <cell r="L1154">
            <v>0</v>
          </cell>
        </row>
        <row r="1155">
          <cell r="L1155" t="str">
            <v>Harga</v>
          </cell>
          <cell r="N1155" t="str">
            <v>Jumlah</v>
          </cell>
        </row>
        <row r="1156">
          <cell r="E1156" t="str">
            <v>No.</v>
          </cell>
          <cell r="F1156" t="str">
            <v>U r a i a n</v>
          </cell>
          <cell r="J1156" t="str">
            <v>Satuan</v>
          </cell>
          <cell r="K1156" t="str">
            <v>Q'ty</v>
          </cell>
          <cell r="L1156" t="str">
            <v>Satuan</v>
          </cell>
          <cell r="N1156" t="str">
            <v>Harga</v>
          </cell>
        </row>
        <row r="1157">
          <cell r="L1157" t="str">
            <v>(Rp.)</v>
          </cell>
          <cell r="N1157" t="str">
            <v>(Rp.)</v>
          </cell>
        </row>
        <row r="1158">
          <cell r="E1158" t="str">
            <v>I</v>
          </cell>
          <cell r="G1158" t="str">
            <v>Bahan</v>
          </cell>
        </row>
        <row r="1159">
          <cell r="E1159" t="str">
            <v/>
          </cell>
          <cell r="J1159">
            <v>0</v>
          </cell>
          <cell r="K1159">
            <v>0</v>
          </cell>
          <cell r="M1159">
            <v>0</v>
          </cell>
          <cell r="O1159">
            <v>0</v>
          </cell>
        </row>
        <row r="1160">
          <cell r="E1160" t="str">
            <v/>
          </cell>
          <cell r="J1160">
            <v>0</v>
          </cell>
          <cell r="K1160">
            <v>0</v>
          </cell>
          <cell r="M1160">
            <v>0</v>
          </cell>
          <cell r="O1160">
            <v>0</v>
          </cell>
        </row>
        <row r="1161">
          <cell r="E1161" t="str">
            <v/>
          </cell>
          <cell r="I1161" t="str">
            <v/>
          </cell>
          <cell r="J1161">
            <v>0</v>
          </cell>
          <cell r="K1161">
            <v>0</v>
          </cell>
          <cell r="M1161">
            <v>0</v>
          </cell>
          <cell r="O1161">
            <v>0</v>
          </cell>
        </row>
        <row r="1162">
          <cell r="E1162" t="str">
            <v/>
          </cell>
          <cell r="J1162">
            <v>0</v>
          </cell>
          <cell r="K1162">
            <v>0</v>
          </cell>
          <cell r="M1162">
            <v>0</v>
          </cell>
          <cell r="O1162">
            <v>0</v>
          </cell>
        </row>
        <row r="1163">
          <cell r="E1163" t="str">
            <v/>
          </cell>
          <cell r="J1163">
            <v>0</v>
          </cell>
          <cell r="K1163">
            <v>0</v>
          </cell>
          <cell r="M1163">
            <v>0</v>
          </cell>
          <cell r="O1163">
            <v>0</v>
          </cell>
        </row>
        <row r="1165">
          <cell r="E1165" t="str">
            <v>II</v>
          </cell>
          <cell r="G1165" t="str">
            <v>Tenaga</v>
          </cell>
        </row>
        <row r="1166">
          <cell r="E1166">
            <v>1</v>
          </cell>
          <cell r="G1166" t="str">
            <v>Mandor</v>
          </cell>
          <cell r="J1166" t="str">
            <v>OH</v>
          </cell>
          <cell r="K1166">
            <v>2.5999999999999999E-3</v>
          </cell>
          <cell r="M1166">
            <v>35000</v>
          </cell>
          <cell r="O1166">
            <v>91</v>
          </cell>
        </row>
        <row r="1167">
          <cell r="E1167" t="str">
            <v/>
          </cell>
          <cell r="J1167">
            <v>0</v>
          </cell>
          <cell r="K1167">
            <v>0</v>
          </cell>
          <cell r="M1167">
            <v>0</v>
          </cell>
          <cell r="O1167">
            <v>0</v>
          </cell>
        </row>
        <row r="1168">
          <cell r="E1168" t="str">
            <v/>
          </cell>
          <cell r="J1168">
            <v>0</v>
          </cell>
          <cell r="K1168">
            <v>0</v>
          </cell>
          <cell r="M1168">
            <v>0</v>
          </cell>
          <cell r="O1168">
            <v>0</v>
          </cell>
        </row>
        <row r="1169">
          <cell r="E1169" t="str">
            <v/>
          </cell>
          <cell r="J1169">
            <v>0</v>
          </cell>
          <cell r="K1169">
            <v>0</v>
          </cell>
          <cell r="M1169">
            <v>0</v>
          </cell>
          <cell r="O1169">
            <v>0</v>
          </cell>
        </row>
        <row r="1170">
          <cell r="E1170" t="str">
            <v/>
          </cell>
          <cell r="J1170">
            <v>0</v>
          </cell>
          <cell r="K1170">
            <v>0</v>
          </cell>
          <cell r="M1170">
            <v>0</v>
          </cell>
          <cell r="O1170">
            <v>0</v>
          </cell>
        </row>
        <row r="1173">
          <cell r="E1173" t="str">
            <v>III</v>
          </cell>
          <cell r="G1173" t="str">
            <v>Alat</v>
          </cell>
        </row>
        <row r="1174">
          <cell r="E1174">
            <v>1</v>
          </cell>
          <cell r="G1174" t="str">
            <v>Excavator, 0.7 m3</v>
          </cell>
          <cell r="J1174" t="str">
            <v>jam</v>
          </cell>
          <cell r="K1174">
            <v>1.8513999999999999</v>
          </cell>
          <cell r="M1174">
            <v>239115</v>
          </cell>
          <cell r="O1174">
            <v>442697.51</v>
          </cell>
        </row>
        <row r="1175">
          <cell r="E1175">
            <v>2</v>
          </cell>
          <cell r="G1175" t="str">
            <v>Bulldozer D65</v>
          </cell>
          <cell r="H1175" t="str">
            <v>(level)</v>
          </cell>
          <cell r="J1175" t="str">
            <v>jam</v>
          </cell>
          <cell r="K1175">
            <v>1.1342000000000001</v>
          </cell>
          <cell r="M1175">
            <v>335455</v>
          </cell>
          <cell r="O1175">
            <v>380473.06</v>
          </cell>
        </row>
        <row r="1176">
          <cell r="E1176" t="str">
            <v/>
          </cell>
          <cell r="J1176">
            <v>0</v>
          </cell>
          <cell r="K1176">
            <v>0</v>
          </cell>
          <cell r="M1176">
            <v>0</v>
          </cell>
          <cell r="O1176">
            <v>0</v>
          </cell>
        </row>
        <row r="1177">
          <cell r="E1177" t="str">
            <v/>
          </cell>
          <cell r="J1177">
            <v>0</v>
          </cell>
          <cell r="K1177">
            <v>0</v>
          </cell>
          <cell r="M1177">
            <v>0</v>
          </cell>
          <cell r="O1177">
            <v>0</v>
          </cell>
        </row>
        <row r="1178">
          <cell r="E1178" t="str">
            <v/>
          </cell>
          <cell r="J1178">
            <v>0</v>
          </cell>
          <cell r="K1178">
            <v>0</v>
          </cell>
          <cell r="M1178">
            <v>0</v>
          </cell>
          <cell r="O1178">
            <v>0</v>
          </cell>
        </row>
        <row r="1180">
          <cell r="E1180" t="str">
            <v>Sub Total</v>
          </cell>
          <cell r="O1180">
            <v>823261.57000000007</v>
          </cell>
        </row>
        <row r="1181">
          <cell r="E1181" t="str">
            <v>Biaya Tidak Langsung dan Laba</v>
          </cell>
          <cell r="J1181">
            <v>0.1</v>
          </cell>
          <cell r="O1181">
            <v>82326.149999999994</v>
          </cell>
        </row>
        <row r="1182">
          <cell r="E1182" t="str">
            <v>Jumlah Harga</v>
          </cell>
          <cell r="O1182">
            <v>905587.72000000009</v>
          </cell>
        </row>
        <row r="1183">
          <cell r="D1183">
            <v>46005</v>
          </cell>
          <cell r="E1183" t="str">
            <v>Harga Satuan Pekerjaan</v>
          </cell>
          <cell r="J1183" t="str">
            <v>m3</v>
          </cell>
          <cell r="K1183" t="str">
            <v/>
          </cell>
          <cell r="O1183">
            <v>9055.8772000000008</v>
          </cell>
        </row>
        <row r="1190">
          <cell r="E1190" t="str">
            <v>Analisa Harga Satuan (Breakdown of Unit Rate)</v>
          </cell>
        </row>
        <row r="1192">
          <cell r="E1192" t="str">
            <v>Lokasi</v>
          </cell>
          <cell r="I1192" t="str">
            <v>:</v>
          </cell>
          <cell r="J1192" t="str">
            <v>Proyek PLB, Paket LCB-6 Lot-4</v>
          </cell>
        </row>
        <row r="1193">
          <cell r="D1193">
            <v>47000</v>
          </cell>
          <cell r="E1193" t="str">
            <v>No. Item</v>
          </cell>
          <cell r="I1193" t="str">
            <v>:</v>
          </cell>
          <cell r="J1193" t="str">
            <v>4-2-4</v>
          </cell>
        </row>
        <row r="1194">
          <cell r="D1194">
            <v>47000</v>
          </cell>
          <cell r="E1194" t="str">
            <v>Item Pekerjaan</v>
          </cell>
          <cell r="I1194" t="str">
            <v>:</v>
          </cell>
          <cell r="J1194" t="str">
            <v>Galian dengan alat berat untuk saluran pembuang kwarter</v>
          </cell>
        </row>
        <row r="1196">
          <cell r="D1196">
            <v>47000</v>
          </cell>
          <cell r="E1196" t="str">
            <v>Uraian Tugas</v>
          </cell>
          <cell r="I1196" t="str">
            <v>:</v>
          </cell>
          <cell r="J1196" t="str">
            <v>menggali, menumpuk, menebar dan membentuk di lokasi sawah dengan alat berat</v>
          </cell>
        </row>
        <row r="1198">
          <cell r="D1198">
            <v>47000</v>
          </cell>
          <cell r="E1198" t="str">
            <v>Kapasitas Produksi</v>
          </cell>
          <cell r="I1198" t="str">
            <v>:</v>
          </cell>
          <cell r="J1198">
            <v>10</v>
          </cell>
          <cell r="K1198" t="str">
            <v>m3</v>
          </cell>
          <cell r="L1198">
            <v>0</v>
          </cell>
        </row>
        <row r="1199">
          <cell r="L1199" t="str">
            <v>Harga</v>
          </cell>
          <cell r="N1199" t="str">
            <v>Jumlah</v>
          </cell>
        </row>
        <row r="1200">
          <cell r="E1200" t="str">
            <v>No.</v>
          </cell>
          <cell r="F1200" t="str">
            <v>U r a i a n</v>
          </cell>
          <cell r="J1200" t="str">
            <v>Satuan</v>
          </cell>
          <cell r="K1200" t="str">
            <v>Q'ty</v>
          </cell>
          <cell r="L1200" t="str">
            <v>Satuan</v>
          </cell>
          <cell r="N1200" t="str">
            <v>Harga</v>
          </cell>
        </row>
        <row r="1201">
          <cell r="L1201" t="str">
            <v>(Rp.)</v>
          </cell>
          <cell r="N1201" t="str">
            <v>(Rp.)</v>
          </cell>
        </row>
        <row r="1202">
          <cell r="E1202" t="str">
            <v>I</v>
          </cell>
          <cell r="G1202" t="str">
            <v>Bahan</v>
          </cell>
        </row>
        <row r="1203">
          <cell r="E1203" t="str">
            <v/>
          </cell>
          <cell r="J1203">
            <v>0</v>
          </cell>
          <cell r="K1203">
            <v>0</v>
          </cell>
          <cell r="M1203">
            <v>0</v>
          </cell>
          <cell r="O1203">
            <v>0</v>
          </cell>
        </row>
        <row r="1204">
          <cell r="E1204" t="str">
            <v/>
          </cell>
          <cell r="J1204">
            <v>0</v>
          </cell>
          <cell r="K1204">
            <v>0</v>
          </cell>
          <cell r="M1204">
            <v>0</v>
          </cell>
          <cell r="O1204">
            <v>0</v>
          </cell>
        </row>
        <row r="1205">
          <cell r="E1205" t="str">
            <v/>
          </cell>
          <cell r="I1205" t="str">
            <v/>
          </cell>
          <cell r="J1205">
            <v>0</v>
          </cell>
          <cell r="K1205">
            <v>0</v>
          </cell>
          <cell r="M1205">
            <v>0</v>
          </cell>
          <cell r="O1205">
            <v>0</v>
          </cell>
        </row>
        <row r="1206">
          <cell r="E1206" t="str">
            <v/>
          </cell>
          <cell r="J1206">
            <v>0</v>
          </cell>
          <cell r="K1206">
            <v>0</v>
          </cell>
          <cell r="M1206">
            <v>0</v>
          </cell>
          <cell r="O1206">
            <v>0</v>
          </cell>
        </row>
        <row r="1207">
          <cell r="E1207" t="str">
            <v/>
          </cell>
          <cell r="J1207">
            <v>0</v>
          </cell>
          <cell r="K1207">
            <v>0</v>
          </cell>
          <cell r="M1207">
            <v>0</v>
          </cell>
          <cell r="O1207">
            <v>0</v>
          </cell>
        </row>
        <row r="1209">
          <cell r="E1209" t="str">
            <v>II</v>
          </cell>
          <cell r="G1209" t="str">
            <v>Tenaga</v>
          </cell>
        </row>
        <row r="1210">
          <cell r="E1210">
            <v>1</v>
          </cell>
          <cell r="G1210" t="str">
            <v>Mandor</v>
          </cell>
          <cell r="J1210" t="str">
            <v>OH</v>
          </cell>
          <cell r="K1210">
            <v>2.5999999999999999E-3</v>
          </cell>
          <cell r="M1210">
            <v>35000</v>
          </cell>
          <cell r="O1210">
            <v>91</v>
          </cell>
        </row>
        <row r="1211">
          <cell r="E1211">
            <v>2</v>
          </cell>
          <cell r="G1211" t="str">
            <v>Pekerja</v>
          </cell>
          <cell r="J1211" t="str">
            <v>OH</v>
          </cell>
          <cell r="K1211">
            <v>1.0500000000000001E-2</v>
          </cell>
          <cell r="M1211">
            <v>20000</v>
          </cell>
          <cell r="O1211">
            <v>210</v>
          </cell>
        </row>
        <row r="1212">
          <cell r="E1212" t="str">
            <v/>
          </cell>
          <cell r="J1212">
            <v>0</v>
          </cell>
          <cell r="K1212">
            <v>0</v>
          </cell>
          <cell r="M1212">
            <v>0</v>
          </cell>
          <cell r="O1212">
            <v>0</v>
          </cell>
        </row>
        <row r="1213">
          <cell r="E1213" t="str">
            <v/>
          </cell>
          <cell r="J1213">
            <v>0</v>
          </cell>
          <cell r="K1213">
            <v>0</v>
          </cell>
          <cell r="M1213">
            <v>0</v>
          </cell>
          <cell r="O1213">
            <v>0</v>
          </cell>
        </row>
        <row r="1214">
          <cell r="E1214" t="str">
            <v/>
          </cell>
          <cell r="J1214">
            <v>0</v>
          </cell>
          <cell r="K1214">
            <v>0</v>
          </cell>
          <cell r="M1214">
            <v>0</v>
          </cell>
          <cell r="O1214">
            <v>0</v>
          </cell>
        </row>
        <row r="1217">
          <cell r="E1217" t="str">
            <v>III</v>
          </cell>
          <cell r="G1217" t="str">
            <v>Alat</v>
          </cell>
        </row>
        <row r="1218">
          <cell r="E1218">
            <v>1</v>
          </cell>
          <cell r="G1218" t="str">
            <v>Excavator</v>
          </cell>
          <cell r="J1218" t="str">
            <v>jam</v>
          </cell>
          <cell r="K1218">
            <v>0.18509999999999999</v>
          </cell>
          <cell r="M1218">
            <v>146000</v>
          </cell>
          <cell r="O1218">
            <v>27024.6</v>
          </cell>
        </row>
        <row r="1219">
          <cell r="E1219">
            <v>2</v>
          </cell>
          <cell r="G1219" t="str">
            <v>Bulldozer D65</v>
          </cell>
          <cell r="H1219" t="str">
            <v>(level)</v>
          </cell>
          <cell r="J1219" t="str">
            <v>jam</v>
          </cell>
          <cell r="K1219">
            <v>0.1134</v>
          </cell>
          <cell r="M1219">
            <v>335455</v>
          </cell>
          <cell r="O1219">
            <v>38040.589999999997</v>
          </cell>
        </row>
        <row r="1220">
          <cell r="E1220" t="str">
            <v/>
          </cell>
          <cell r="J1220">
            <v>0</v>
          </cell>
          <cell r="K1220">
            <v>0</v>
          </cell>
          <cell r="M1220">
            <v>0</v>
          </cell>
          <cell r="O1220">
            <v>0</v>
          </cell>
        </row>
        <row r="1221">
          <cell r="E1221" t="str">
            <v/>
          </cell>
          <cell r="J1221">
            <v>0</v>
          </cell>
          <cell r="K1221">
            <v>0</v>
          </cell>
          <cell r="M1221">
            <v>0</v>
          </cell>
          <cell r="O1221">
            <v>0</v>
          </cell>
        </row>
        <row r="1222">
          <cell r="E1222" t="str">
            <v/>
          </cell>
          <cell r="J1222">
            <v>0</v>
          </cell>
          <cell r="K1222">
            <v>0</v>
          </cell>
          <cell r="M1222">
            <v>0</v>
          </cell>
          <cell r="O1222">
            <v>0</v>
          </cell>
        </row>
        <row r="1224">
          <cell r="E1224" t="str">
            <v>Sub Total</v>
          </cell>
          <cell r="O1224">
            <v>65366.189999999995</v>
          </cell>
        </row>
        <row r="1225">
          <cell r="E1225" t="str">
            <v>Biaya Tidak Langsung dan Laba</v>
          </cell>
          <cell r="J1225">
            <v>0.1</v>
          </cell>
          <cell r="O1225">
            <v>6536.61</v>
          </cell>
        </row>
        <row r="1226">
          <cell r="E1226" t="str">
            <v>Jumlah Harga</v>
          </cell>
          <cell r="O1226">
            <v>71902.799999999988</v>
          </cell>
        </row>
        <row r="1227">
          <cell r="D1227">
            <v>47005</v>
          </cell>
          <cell r="E1227" t="str">
            <v>Harga Satuan Pekerjaan</v>
          </cell>
          <cell r="J1227" t="str">
            <v>m3</v>
          </cell>
          <cell r="K1227" t="str">
            <v/>
          </cell>
          <cell r="O1227">
            <v>7190.2799999999988</v>
          </cell>
        </row>
        <row r="1234">
          <cell r="E1234" t="str">
            <v>Analisa Harga Satuan (Breakdown of Unit Rate)</v>
          </cell>
        </row>
        <row r="1236">
          <cell r="E1236" t="str">
            <v>Lokasi</v>
          </cell>
          <cell r="I1236" t="str">
            <v>:</v>
          </cell>
          <cell r="J1236" t="str">
            <v>Proyek PLB, Paket LCB-6 Lot-4</v>
          </cell>
        </row>
        <row r="1237">
          <cell r="D1237">
            <v>48000</v>
          </cell>
          <cell r="E1237" t="str">
            <v>No. Item</v>
          </cell>
          <cell r="I1237" t="str">
            <v>:</v>
          </cell>
          <cell r="J1237" t="str">
            <v>4-2-5</v>
          </cell>
        </row>
        <row r="1238">
          <cell r="D1238">
            <v>48000</v>
          </cell>
          <cell r="E1238" t="str">
            <v>Item Pekerjaan</v>
          </cell>
          <cell r="I1238" t="str">
            <v>:</v>
          </cell>
          <cell r="J1238" t="str">
            <v>Galian dengan tenaga manusia (manual) untuk saluran pembuang kwarter</v>
          </cell>
        </row>
        <row r="1240">
          <cell r="D1240">
            <v>48000</v>
          </cell>
          <cell r="E1240" t="str">
            <v>Uraian Tugas</v>
          </cell>
          <cell r="I1240" t="str">
            <v>:</v>
          </cell>
          <cell r="J1240" t="str">
            <v>memotong dengan tenaga manusia dan menebar di lokasi sawah dengan alat berat</v>
          </cell>
        </row>
        <row r="1242">
          <cell r="D1242">
            <v>48000</v>
          </cell>
          <cell r="E1242" t="str">
            <v>Kapasitas Produksi</v>
          </cell>
          <cell r="I1242" t="str">
            <v>:</v>
          </cell>
          <cell r="J1242">
            <v>10</v>
          </cell>
          <cell r="K1242" t="str">
            <v>m3</v>
          </cell>
          <cell r="L1242">
            <v>0</v>
          </cell>
        </row>
        <row r="1243">
          <cell r="L1243" t="str">
            <v>Harga</v>
          </cell>
          <cell r="N1243" t="str">
            <v>Jumlah</v>
          </cell>
        </row>
        <row r="1244">
          <cell r="E1244" t="str">
            <v>No.</v>
          </cell>
          <cell r="F1244" t="str">
            <v>U r a i a n</v>
          </cell>
          <cell r="J1244" t="str">
            <v>Satuan</v>
          </cell>
          <cell r="K1244" t="str">
            <v>Q'ty</v>
          </cell>
          <cell r="L1244" t="str">
            <v>Satuan</v>
          </cell>
          <cell r="N1244" t="str">
            <v>Harga</v>
          </cell>
        </row>
        <row r="1245">
          <cell r="L1245" t="str">
            <v>(Rp.)</v>
          </cell>
          <cell r="N1245" t="str">
            <v>(Rp.)</v>
          </cell>
        </row>
        <row r="1246">
          <cell r="E1246" t="str">
            <v>I</v>
          </cell>
          <cell r="G1246" t="str">
            <v>Bahan</v>
          </cell>
        </row>
        <row r="1247">
          <cell r="E1247" t="str">
            <v/>
          </cell>
          <cell r="J1247">
            <v>0</v>
          </cell>
          <cell r="K1247">
            <v>0</v>
          </cell>
          <cell r="M1247">
            <v>0</v>
          </cell>
          <cell r="O1247">
            <v>0</v>
          </cell>
        </row>
        <row r="1248">
          <cell r="E1248" t="str">
            <v/>
          </cell>
          <cell r="J1248">
            <v>0</v>
          </cell>
          <cell r="K1248">
            <v>0</v>
          </cell>
          <cell r="M1248">
            <v>0</v>
          </cell>
          <cell r="O1248">
            <v>0</v>
          </cell>
        </row>
        <row r="1249">
          <cell r="E1249" t="str">
            <v/>
          </cell>
          <cell r="I1249" t="str">
            <v/>
          </cell>
          <cell r="J1249">
            <v>0</v>
          </cell>
          <cell r="K1249">
            <v>0</v>
          </cell>
          <cell r="M1249">
            <v>0</v>
          </cell>
          <cell r="O1249">
            <v>0</v>
          </cell>
        </row>
        <row r="1250">
          <cell r="E1250" t="str">
            <v/>
          </cell>
          <cell r="J1250">
            <v>0</v>
          </cell>
          <cell r="K1250">
            <v>0</v>
          </cell>
          <cell r="M1250">
            <v>0</v>
          </cell>
          <cell r="O1250">
            <v>0</v>
          </cell>
        </row>
        <row r="1251">
          <cell r="E1251" t="str">
            <v/>
          </cell>
          <cell r="J1251">
            <v>0</v>
          </cell>
          <cell r="K1251">
            <v>0</v>
          </cell>
          <cell r="M1251">
            <v>0</v>
          </cell>
          <cell r="O1251">
            <v>0</v>
          </cell>
        </row>
        <row r="1253">
          <cell r="E1253" t="str">
            <v>II</v>
          </cell>
          <cell r="G1253" t="str">
            <v>Tenaga</v>
          </cell>
        </row>
        <row r="1254">
          <cell r="E1254">
            <v>1</v>
          </cell>
          <cell r="G1254" t="str">
            <v>Mandor</v>
          </cell>
          <cell r="J1254" t="str">
            <v>OH</v>
          </cell>
          <cell r="K1254">
            <v>0.71419999999999995</v>
          </cell>
          <cell r="M1254">
            <v>35000</v>
          </cell>
          <cell r="O1254">
            <v>24997</v>
          </cell>
        </row>
        <row r="1255">
          <cell r="E1255">
            <v>2</v>
          </cell>
          <cell r="G1255" t="str">
            <v>Pekerja</v>
          </cell>
          <cell r="J1255" t="str">
            <v>OH</v>
          </cell>
          <cell r="K1255">
            <v>2.8571</v>
          </cell>
          <cell r="M1255">
            <v>20000</v>
          </cell>
          <cell r="O1255">
            <v>57142</v>
          </cell>
        </row>
        <row r="1256">
          <cell r="E1256" t="str">
            <v/>
          </cell>
          <cell r="J1256">
            <v>0</v>
          </cell>
          <cell r="K1256">
            <v>0</v>
          </cell>
          <cell r="M1256">
            <v>0</v>
          </cell>
          <cell r="O1256">
            <v>0</v>
          </cell>
        </row>
        <row r="1257">
          <cell r="E1257" t="str">
            <v/>
          </cell>
          <cell r="J1257">
            <v>0</v>
          </cell>
          <cell r="K1257">
            <v>0</v>
          </cell>
          <cell r="M1257">
            <v>0</v>
          </cell>
          <cell r="O1257">
            <v>0</v>
          </cell>
        </row>
        <row r="1258">
          <cell r="E1258" t="str">
            <v/>
          </cell>
          <cell r="J1258">
            <v>0</v>
          </cell>
          <cell r="K1258">
            <v>0</v>
          </cell>
          <cell r="M1258">
            <v>0</v>
          </cell>
          <cell r="O1258">
            <v>0</v>
          </cell>
        </row>
        <row r="1261">
          <cell r="E1261" t="str">
            <v>III</v>
          </cell>
          <cell r="G1261" t="str">
            <v>Alat</v>
          </cell>
        </row>
        <row r="1262">
          <cell r="E1262">
            <v>1</v>
          </cell>
          <cell r="G1262" t="str">
            <v>Bulldozer D65</v>
          </cell>
          <cell r="H1262" t="str">
            <v>(level)</v>
          </cell>
          <cell r="J1262" t="str">
            <v>jam</v>
          </cell>
          <cell r="K1262">
            <v>0.1134</v>
          </cell>
          <cell r="M1262">
            <v>335455</v>
          </cell>
          <cell r="O1262">
            <v>38040.589999999997</v>
          </cell>
        </row>
        <row r="1263">
          <cell r="E1263" t="str">
            <v/>
          </cell>
          <cell r="J1263">
            <v>0</v>
          </cell>
          <cell r="K1263">
            <v>0</v>
          </cell>
          <cell r="M1263">
            <v>0</v>
          </cell>
          <cell r="O1263">
            <v>0</v>
          </cell>
        </row>
        <row r="1264">
          <cell r="E1264" t="str">
            <v/>
          </cell>
          <cell r="J1264">
            <v>0</v>
          </cell>
          <cell r="K1264">
            <v>0</v>
          </cell>
          <cell r="M1264">
            <v>0</v>
          </cell>
          <cell r="O1264">
            <v>0</v>
          </cell>
        </row>
        <row r="1265">
          <cell r="E1265" t="str">
            <v/>
          </cell>
          <cell r="J1265">
            <v>0</v>
          </cell>
          <cell r="K1265">
            <v>0</v>
          </cell>
          <cell r="M1265">
            <v>0</v>
          </cell>
          <cell r="O1265">
            <v>0</v>
          </cell>
        </row>
        <row r="1266">
          <cell r="E1266" t="str">
            <v/>
          </cell>
          <cell r="J1266">
            <v>0</v>
          </cell>
          <cell r="K1266">
            <v>0</v>
          </cell>
          <cell r="M1266">
            <v>0</v>
          </cell>
          <cell r="O1266">
            <v>0</v>
          </cell>
        </row>
        <row r="1268">
          <cell r="E1268" t="str">
            <v>Sub Total</v>
          </cell>
          <cell r="O1268">
            <v>120179.59</v>
          </cell>
        </row>
        <row r="1269">
          <cell r="E1269" t="str">
            <v>Biaya Tidak Langsung dan Laba</v>
          </cell>
          <cell r="J1269">
            <v>0.1</v>
          </cell>
          <cell r="O1269">
            <v>12017.95</v>
          </cell>
        </row>
        <row r="1270">
          <cell r="E1270" t="str">
            <v>Jumlah Harga</v>
          </cell>
          <cell r="O1270">
            <v>132197.54</v>
          </cell>
        </row>
        <row r="1271">
          <cell r="D1271">
            <v>48005</v>
          </cell>
          <cell r="E1271" t="str">
            <v>Harga Satuan Pekerjaan</v>
          </cell>
          <cell r="J1271" t="str">
            <v>m3</v>
          </cell>
          <cell r="K1271" t="str">
            <v/>
          </cell>
          <cell r="O1271">
            <v>13219.754000000001</v>
          </cell>
        </row>
        <row r="1278">
          <cell r="E1278" t="str">
            <v>Analisa Harga Satuan (Breakdown of Unit Rate)</v>
          </cell>
        </row>
        <row r="1280">
          <cell r="E1280" t="str">
            <v>Lokasi</v>
          </cell>
          <cell r="I1280" t="str">
            <v>:</v>
          </cell>
          <cell r="J1280" t="str">
            <v>Proyek PLB, Paket LCB-6 Lot-4</v>
          </cell>
        </row>
        <row r="1281">
          <cell r="D1281">
            <v>49000</v>
          </cell>
          <cell r="E1281" t="str">
            <v>No. Item</v>
          </cell>
          <cell r="I1281" t="str">
            <v>:</v>
          </cell>
          <cell r="J1281" t="str">
            <v>5-1</v>
          </cell>
        </row>
        <row r="1282">
          <cell r="D1282">
            <v>49000</v>
          </cell>
          <cell r="E1282" t="str">
            <v>Item Pekerjaan</v>
          </cell>
          <cell r="I1282" t="str">
            <v>:</v>
          </cell>
          <cell r="J1282" t="str">
            <v>Galian dengan alat berat</v>
          </cell>
          <cell r="L1282" t="str">
            <v>(untuk bangunan)</v>
          </cell>
        </row>
        <row r="1284">
          <cell r="D1284">
            <v>49000</v>
          </cell>
          <cell r="E1284" t="str">
            <v>Uraian Tugas</v>
          </cell>
          <cell r="I1284" t="str">
            <v>:</v>
          </cell>
          <cell r="J1284" t="str">
            <v>Gali dan tumpuk</v>
          </cell>
        </row>
        <row r="1286">
          <cell r="D1286">
            <v>49000</v>
          </cell>
          <cell r="E1286" t="str">
            <v>Kapasitas Produksi</v>
          </cell>
          <cell r="I1286" t="str">
            <v>:</v>
          </cell>
          <cell r="J1286">
            <v>10</v>
          </cell>
          <cell r="K1286" t="str">
            <v>m3</v>
          </cell>
          <cell r="L1286">
            <v>0</v>
          </cell>
        </row>
        <row r="1287">
          <cell r="L1287" t="str">
            <v>Harga</v>
          </cell>
          <cell r="N1287" t="str">
            <v>Jumlah</v>
          </cell>
        </row>
        <row r="1288">
          <cell r="E1288" t="str">
            <v>No.</v>
          </cell>
          <cell r="F1288" t="str">
            <v>U r a i a n</v>
          </cell>
          <cell r="J1288" t="str">
            <v>Satuan</v>
          </cell>
          <cell r="K1288" t="str">
            <v>Q'ty</v>
          </cell>
          <cell r="L1288" t="str">
            <v>Satuan</v>
          </cell>
          <cell r="N1288" t="str">
            <v>Harga</v>
          </cell>
        </row>
        <row r="1289">
          <cell r="L1289" t="str">
            <v>(Rp.)</v>
          </cell>
          <cell r="N1289" t="str">
            <v>(Rp.)</v>
          </cell>
        </row>
        <row r="1290">
          <cell r="E1290" t="str">
            <v>I</v>
          </cell>
          <cell r="G1290" t="str">
            <v>Bahan</v>
          </cell>
        </row>
        <row r="1291">
          <cell r="E1291" t="str">
            <v/>
          </cell>
          <cell r="J1291">
            <v>0</v>
          </cell>
          <cell r="K1291">
            <v>0</v>
          </cell>
          <cell r="M1291">
            <v>0</v>
          </cell>
          <cell r="O1291">
            <v>0</v>
          </cell>
        </row>
        <row r="1292">
          <cell r="E1292" t="str">
            <v/>
          </cell>
          <cell r="J1292">
            <v>0</v>
          </cell>
          <cell r="K1292">
            <v>0</v>
          </cell>
          <cell r="M1292">
            <v>0</v>
          </cell>
          <cell r="O1292">
            <v>0</v>
          </cell>
        </row>
        <row r="1293">
          <cell r="E1293" t="str">
            <v/>
          </cell>
          <cell r="I1293" t="str">
            <v/>
          </cell>
          <cell r="J1293">
            <v>0</v>
          </cell>
          <cell r="K1293">
            <v>0</v>
          </cell>
          <cell r="M1293">
            <v>0</v>
          </cell>
          <cell r="O1293">
            <v>0</v>
          </cell>
        </row>
        <row r="1294">
          <cell r="E1294" t="str">
            <v/>
          </cell>
          <cell r="J1294">
            <v>0</v>
          </cell>
          <cell r="K1294">
            <v>0</v>
          </cell>
          <cell r="M1294">
            <v>0</v>
          </cell>
          <cell r="O1294">
            <v>0</v>
          </cell>
        </row>
        <row r="1295">
          <cell r="E1295" t="str">
            <v/>
          </cell>
          <cell r="J1295">
            <v>0</v>
          </cell>
          <cell r="K1295">
            <v>0</v>
          </cell>
          <cell r="M1295">
            <v>0</v>
          </cell>
          <cell r="O1295">
            <v>0</v>
          </cell>
        </row>
        <row r="1297">
          <cell r="E1297" t="str">
            <v>II</v>
          </cell>
          <cell r="G1297" t="str">
            <v>Tenaga</v>
          </cell>
        </row>
        <row r="1298">
          <cell r="E1298">
            <v>1</v>
          </cell>
          <cell r="G1298" t="str">
            <v>Mandor</v>
          </cell>
          <cell r="J1298" t="str">
            <v>OH</v>
          </cell>
          <cell r="K1298">
            <v>2.5999999999999999E-3</v>
          </cell>
          <cell r="M1298">
            <v>35000</v>
          </cell>
          <cell r="O1298">
            <v>91</v>
          </cell>
        </row>
        <row r="1299">
          <cell r="E1299" t="str">
            <v/>
          </cell>
          <cell r="J1299">
            <v>0</v>
          </cell>
          <cell r="K1299">
            <v>0</v>
          </cell>
          <cell r="M1299">
            <v>0</v>
          </cell>
          <cell r="O1299">
            <v>0</v>
          </cell>
        </row>
        <row r="1300">
          <cell r="E1300" t="str">
            <v/>
          </cell>
          <cell r="J1300">
            <v>0</v>
          </cell>
          <cell r="K1300">
            <v>0</v>
          </cell>
          <cell r="M1300">
            <v>0</v>
          </cell>
          <cell r="O1300">
            <v>0</v>
          </cell>
        </row>
        <row r="1301">
          <cell r="E1301" t="str">
            <v/>
          </cell>
          <cell r="J1301">
            <v>0</v>
          </cell>
          <cell r="K1301">
            <v>0</v>
          </cell>
          <cell r="M1301">
            <v>0</v>
          </cell>
          <cell r="O1301">
            <v>0</v>
          </cell>
        </row>
        <row r="1302">
          <cell r="E1302" t="str">
            <v/>
          </cell>
          <cell r="J1302">
            <v>0</v>
          </cell>
          <cell r="K1302">
            <v>0</v>
          </cell>
          <cell r="M1302">
            <v>0</v>
          </cell>
          <cell r="O1302">
            <v>0</v>
          </cell>
        </row>
        <row r="1305">
          <cell r="E1305" t="str">
            <v>III</v>
          </cell>
          <cell r="G1305" t="str">
            <v>Alat</v>
          </cell>
        </row>
        <row r="1306">
          <cell r="E1306">
            <v>1</v>
          </cell>
          <cell r="G1306" t="str">
            <v>Excavator, 0.7 m3</v>
          </cell>
          <cell r="J1306" t="str">
            <v>jam</v>
          </cell>
          <cell r="K1306">
            <v>0.18509999999999999</v>
          </cell>
          <cell r="M1306">
            <v>239115</v>
          </cell>
          <cell r="O1306">
            <v>44260.18</v>
          </cell>
        </row>
        <row r="1307">
          <cell r="E1307" t="str">
            <v/>
          </cell>
          <cell r="J1307">
            <v>0</v>
          </cell>
          <cell r="K1307">
            <v>0</v>
          </cell>
          <cell r="M1307">
            <v>0</v>
          </cell>
          <cell r="O1307">
            <v>0</v>
          </cell>
        </row>
        <row r="1308">
          <cell r="E1308" t="str">
            <v/>
          </cell>
          <cell r="J1308">
            <v>0</v>
          </cell>
          <cell r="K1308">
            <v>0</v>
          </cell>
          <cell r="M1308">
            <v>0</v>
          </cell>
          <cell r="O1308">
            <v>0</v>
          </cell>
        </row>
        <row r="1309">
          <cell r="E1309" t="str">
            <v/>
          </cell>
          <cell r="J1309">
            <v>0</v>
          </cell>
          <cell r="K1309">
            <v>0</v>
          </cell>
          <cell r="M1309">
            <v>0</v>
          </cell>
          <cell r="O1309">
            <v>0</v>
          </cell>
        </row>
        <row r="1310">
          <cell r="E1310" t="str">
            <v/>
          </cell>
          <cell r="J1310">
            <v>0</v>
          </cell>
          <cell r="K1310">
            <v>0</v>
          </cell>
          <cell r="M1310">
            <v>0</v>
          </cell>
          <cell r="O1310">
            <v>0</v>
          </cell>
        </row>
        <row r="1312">
          <cell r="E1312" t="str">
            <v>Sub Total</v>
          </cell>
          <cell r="O1312">
            <v>44351.18</v>
          </cell>
        </row>
        <row r="1313">
          <cell r="E1313" t="str">
            <v>Biaya Tidak Langsung dan Laba</v>
          </cell>
          <cell r="J1313">
            <v>0.1</v>
          </cell>
          <cell r="O1313">
            <v>4435.1099999999997</v>
          </cell>
        </row>
        <row r="1314">
          <cell r="E1314" t="str">
            <v>Jumlah Harga</v>
          </cell>
          <cell r="O1314">
            <v>48786.29</v>
          </cell>
        </row>
        <row r="1315">
          <cell r="D1315">
            <v>49005</v>
          </cell>
          <cell r="E1315" t="str">
            <v>Harga Satuan Pekerjaan</v>
          </cell>
          <cell r="J1315" t="str">
            <v>m3</v>
          </cell>
          <cell r="K1315" t="str">
            <v/>
          </cell>
          <cell r="O1315">
            <v>4878.6289999999999</v>
          </cell>
        </row>
        <row r="1322">
          <cell r="E1322" t="str">
            <v>Analisa Harga Satuan (Breakdown of Unit Rate)</v>
          </cell>
        </row>
        <row r="1324">
          <cell r="E1324" t="str">
            <v>Lokasi</v>
          </cell>
          <cell r="I1324" t="str">
            <v>:</v>
          </cell>
          <cell r="J1324" t="str">
            <v>Proyek PLB, Paket LCB-6 Lot-4</v>
          </cell>
        </row>
        <row r="1325">
          <cell r="D1325">
            <v>50000</v>
          </cell>
          <cell r="E1325" t="str">
            <v>No. Item</v>
          </cell>
          <cell r="I1325" t="str">
            <v>:</v>
          </cell>
          <cell r="J1325" t="str">
            <v>5-2</v>
          </cell>
          <cell r="K1325" t="str">
            <v>, 6-2-1, I.2.1</v>
          </cell>
        </row>
        <row r="1326">
          <cell r="D1326">
            <v>50000</v>
          </cell>
          <cell r="E1326" t="str">
            <v>Item Pekerjaan</v>
          </cell>
          <cell r="I1326" t="str">
            <v>:</v>
          </cell>
          <cell r="J1326" t="str">
            <v xml:space="preserve">Galian dengan tenaga manusia (manual) </v>
          </cell>
        </row>
        <row r="1328">
          <cell r="D1328">
            <v>50000</v>
          </cell>
          <cell r="E1328" t="str">
            <v>Uraian Tugas</v>
          </cell>
          <cell r="I1328" t="str">
            <v>:</v>
          </cell>
          <cell r="J1328" t="str">
            <v>Gali dan tumpuk</v>
          </cell>
        </row>
        <row r="1330">
          <cell r="D1330">
            <v>50000</v>
          </cell>
          <cell r="E1330" t="str">
            <v>Kapasitas Produksi</v>
          </cell>
          <cell r="I1330" t="str">
            <v>:</v>
          </cell>
          <cell r="J1330">
            <v>1</v>
          </cell>
          <cell r="K1330" t="str">
            <v>m3</v>
          </cell>
          <cell r="L1330">
            <v>0</v>
          </cell>
        </row>
        <row r="1331">
          <cell r="L1331" t="str">
            <v>Harga</v>
          </cell>
          <cell r="N1331" t="str">
            <v>Jumlah</v>
          </cell>
        </row>
        <row r="1332">
          <cell r="E1332" t="str">
            <v>No.</v>
          </cell>
          <cell r="F1332" t="str">
            <v>U r a i a n</v>
          </cell>
          <cell r="J1332" t="str">
            <v>Satuan</v>
          </cell>
          <cell r="K1332" t="str">
            <v>Q'ty</v>
          </cell>
          <cell r="L1332" t="str">
            <v>Satuan</v>
          </cell>
          <cell r="N1332" t="str">
            <v>Harga</v>
          </cell>
        </row>
        <row r="1333">
          <cell r="L1333" t="str">
            <v>(Rp.)</v>
          </cell>
          <cell r="N1333" t="str">
            <v>(Rp.)</v>
          </cell>
        </row>
        <row r="1334">
          <cell r="E1334" t="str">
            <v>I</v>
          </cell>
          <cell r="G1334" t="str">
            <v>Bahan</v>
          </cell>
        </row>
        <row r="1335">
          <cell r="E1335" t="str">
            <v/>
          </cell>
          <cell r="J1335">
            <v>0</v>
          </cell>
          <cell r="K1335">
            <v>0</v>
          </cell>
          <cell r="M1335">
            <v>0</v>
          </cell>
          <cell r="O1335">
            <v>0</v>
          </cell>
        </row>
        <row r="1336">
          <cell r="E1336" t="str">
            <v/>
          </cell>
          <cell r="J1336">
            <v>0</v>
          </cell>
          <cell r="K1336">
            <v>0</v>
          </cell>
          <cell r="M1336">
            <v>0</v>
          </cell>
          <cell r="O1336">
            <v>0</v>
          </cell>
        </row>
        <row r="1337">
          <cell r="E1337" t="str">
            <v/>
          </cell>
          <cell r="I1337" t="str">
            <v/>
          </cell>
          <cell r="J1337">
            <v>0</v>
          </cell>
          <cell r="K1337">
            <v>0</v>
          </cell>
          <cell r="M1337">
            <v>0</v>
          </cell>
          <cell r="O1337">
            <v>0</v>
          </cell>
        </row>
        <row r="1338">
          <cell r="E1338" t="str">
            <v/>
          </cell>
          <cell r="J1338">
            <v>0</v>
          </cell>
          <cell r="K1338">
            <v>0</v>
          </cell>
          <cell r="M1338">
            <v>0</v>
          </cell>
          <cell r="O1338">
            <v>0</v>
          </cell>
        </row>
        <row r="1339">
          <cell r="E1339" t="str">
            <v/>
          </cell>
          <cell r="J1339">
            <v>0</v>
          </cell>
          <cell r="K1339">
            <v>0</v>
          </cell>
          <cell r="M1339">
            <v>0</v>
          </cell>
          <cell r="O1339">
            <v>0</v>
          </cell>
        </row>
        <row r="1341">
          <cell r="E1341" t="str">
            <v>II</v>
          </cell>
          <cell r="G1341" t="str">
            <v>Tenaga</v>
          </cell>
        </row>
        <row r="1342">
          <cell r="E1342">
            <v>1</v>
          </cell>
          <cell r="G1342" t="str">
            <v>Mandor</v>
          </cell>
          <cell r="J1342" t="str">
            <v>OH</v>
          </cell>
          <cell r="K1342">
            <v>0.14280000000000001</v>
          </cell>
          <cell r="M1342">
            <v>35000</v>
          </cell>
          <cell r="O1342">
            <v>4998</v>
          </cell>
        </row>
        <row r="1343">
          <cell r="E1343">
            <v>2</v>
          </cell>
          <cell r="G1343" t="str">
            <v>Pekerja</v>
          </cell>
          <cell r="J1343" t="str">
            <v>OH</v>
          </cell>
          <cell r="K1343">
            <v>0.57140000000000002</v>
          </cell>
          <cell r="M1343">
            <v>20000</v>
          </cell>
          <cell r="O1343">
            <v>11428</v>
          </cell>
        </row>
        <row r="1344">
          <cell r="E1344" t="str">
            <v/>
          </cell>
          <cell r="J1344">
            <v>0</v>
          </cell>
          <cell r="K1344">
            <v>0</v>
          </cell>
          <cell r="M1344">
            <v>0</v>
          </cell>
          <cell r="O1344">
            <v>0</v>
          </cell>
        </row>
        <row r="1345">
          <cell r="E1345" t="str">
            <v/>
          </cell>
          <cell r="J1345">
            <v>0</v>
          </cell>
          <cell r="K1345">
            <v>0</v>
          </cell>
          <cell r="M1345">
            <v>0</v>
          </cell>
          <cell r="O1345">
            <v>0</v>
          </cell>
        </row>
        <row r="1346">
          <cell r="E1346" t="str">
            <v/>
          </cell>
          <cell r="J1346">
            <v>0</v>
          </cell>
          <cell r="K1346">
            <v>0</v>
          </cell>
          <cell r="M1346">
            <v>0</v>
          </cell>
          <cell r="O1346">
            <v>0</v>
          </cell>
        </row>
        <row r="1349">
          <cell r="E1349" t="str">
            <v>III</v>
          </cell>
          <cell r="G1349" t="str">
            <v>Alat</v>
          </cell>
        </row>
        <row r="1350">
          <cell r="E1350" t="str">
            <v/>
          </cell>
          <cell r="J1350">
            <v>0</v>
          </cell>
          <cell r="K1350">
            <v>0</v>
          </cell>
          <cell r="M1350">
            <v>0</v>
          </cell>
          <cell r="O1350">
            <v>0</v>
          </cell>
        </row>
        <row r="1351">
          <cell r="E1351" t="str">
            <v/>
          </cell>
          <cell r="J1351">
            <v>0</v>
          </cell>
          <cell r="K1351">
            <v>0</v>
          </cell>
          <cell r="M1351">
            <v>0</v>
          </cell>
          <cell r="O1351">
            <v>0</v>
          </cell>
        </row>
        <row r="1352">
          <cell r="E1352" t="str">
            <v/>
          </cell>
          <cell r="J1352">
            <v>0</v>
          </cell>
          <cell r="K1352">
            <v>0</v>
          </cell>
          <cell r="M1352">
            <v>0</v>
          </cell>
          <cell r="O1352">
            <v>0</v>
          </cell>
        </row>
        <row r="1353">
          <cell r="E1353" t="str">
            <v/>
          </cell>
          <cell r="J1353">
            <v>0</v>
          </cell>
          <cell r="K1353">
            <v>0</v>
          </cell>
          <cell r="M1353">
            <v>0</v>
          </cell>
          <cell r="O1353">
            <v>0</v>
          </cell>
        </row>
        <row r="1354">
          <cell r="E1354" t="str">
            <v/>
          </cell>
          <cell r="J1354">
            <v>0</v>
          </cell>
          <cell r="K1354">
            <v>0</v>
          </cell>
          <cell r="M1354">
            <v>0</v>
          </cell>
          <cell r="O1354">
            <v>0</v>
          </cell>
        </row>
        <row r="1356">
          <cell r="E1356" t="str">
            <v>Sub Total</v>
          </cell>
          <cell r="O1356">
            <v>16426</v>
          </cell>
        </row>
        <row r="1357">
          <cell r="E1357" t="str">
            <v>Biaya Tidak Langsung dan Laba</v>
          </cell>
          <cell r="J1357">
            <v>0.1</v>
          </cell>
          <cell r="O1357">
            <v>1642.6</v>
          </cell>
        </row>
        <row r="1358">
          <cell r="E1358" t="str">
            <v>Jumlah Harga</v>
          </cell>
          <cell r="O1358">
            <v>18068.599999999999</v>
          </cell>
        </row>
        <row r="1359">
          <cell r="D1359">
            <v>50005</v>
          </cell>
          <cell r="E1359" t="str">
            <v>Harga Satuan Pekerjaan</v>
          </cell>
          <cell r="J1359" t="str">
            <v>m3</v>
          </cell>
          <cell r="K1359" t="str">
            <v/>
          </cell>
          <cell r="O1359">
            <v>18068.599999999999</v>
          </cell>
        </row>
        <row r="1366">
          <cell r="E1366" t="str">
            <v>Analisa Harga Satuan (Breakdown of Unit Rate)</v>
          </cell>
        </row>
        <row r="1368">
          <cell r="E1368" t="str">
            <v>Lokasi</v>
          </cell>
          <cell r="I1368" t="str">
            <v>:</v>
          </cell>
          <cell r="J1368" t="str">
            <v>Proyek PLB, Paket LCB-6 Lot-4</v>
          </cell>
        </row>
        <row r="1369">
          <cell r="D1369">
            <v>51000</v>
          </cell>
          <cell r="E1369" t="str">
            <v>No. Item</v>
          </cell>
          <cell r="I1369" t="str">
            <v>:</v>
          </cell>
          <cell r="J1369" t="str">
            <v>5-3</v>
          </cell>
        </row>
        <row r="1370">
          <cell r="D1370">
            <v>51000</v>
          </cell>
          <cell r="E1370" t="str">
            <v>Item Pekerjaan</v>
          </cell>
          <cell r="I1370" t="str">
            <v>:</v>
          </cell>
          <cell r="J1370" t="str">
            <v>Pemadatan dasar bangunan</v>
          </cell>
        </row>
        <row r="1372">
          <cell r="D1372">
            <v>51000</v>
          </cell>
          <cell r="E1372" t="str">
            <v>Uraian Tugas</v>
          </cell>
          <cell r="I1372" t="str">
            <v>:</v>
          </cell>
        </row>
        <row r="1374">
          <cell r="D1374">
            <v>51000</v>
          </cell>
          <cell r="E1374" t="str">
            <v>Kapasitas Produksi</v>
          </cell>
          <cell r="I1374" t="str">
            <v>:</v>
          </cell>
          <cell r="J1374">
            <v>1</v>
          </cell>
          <cell r="K1374" t="str">
            <v>m2</v>
          </cell>
          <cell r="L1374">
            <v>0</v>
          </cell>
        </row>
        <row r="1375">
          <cell r="L1375" t="str">
            <v>Harga</v>
          </cell>
          <cell r="N1375" t="str">
            <v>Jumlah</v>
          </cell>
        </row>
        <row r="1376">
          <cell r="E1376" t="str">
            <v>No.</v>
          </cell>
          <cell r="F1376" t="str">
            <v>U r a i a n</v>
          </cell>
          <cell r="J1376" t="str">
            <v>Satuan</v>
          </cell>
          <cell r="K1376" t="str">
            <v>Q'ty</v>
          </cell>
          <cell r="L1376" t="str">
            <v>Satuan</v>
          </cell>
          <cell r="N1376" t="str">
            <v>Harga</v>
          </cell>
        </row>
        <row r="1377">
          <cell r="L1377" t="str">
            <v>(Rp.)</v>
          </cell>
          <cell r="N1377" t="str">
            <v>(Rp.)</v>
          </cell>
        </row>
        <row r="1378">
          <cell r="E1378" t="str">
            <v>I</v>
          </cell>
          <cell r="G1378" t="str">
            <v>Bahan</v>
          </cell>
        </row>
        <row r="1379">
          <cell r="E1379" t="str">
            <v/>
          </cell>
          <cell r="J1379">
            <v>0</v>
          </cell>
          <cell r="K1379">
            <v>0</v>
          </cell>
          <cell r="M1379">
            <v>0</v>
          </cell>
          <cell r="O1379">
            <v>0</v>
          </cell>
        </row>
        <row r="1380">
          <cell r="E1380" t="str">
            <v/>
          </cell>
          <cell r="J1380">
            <v>0</v>
          </cell>
          <cell r="K1380">
            <v>0</v>
          </cell>
          <cell r="M1380">
            <v>0</v>
          </cell>
          <cell r="O1380">
            <v>0</v>
          </cell>
        </row>
        <row r="1381">
          <cell r="E1381" t="str">
            <v/>
          </cell>
          <cell r="I1381" t="str">
            <v/>
          </cell>
          <cell r="J1381">
            <v>0</v>
          </cell>
          <cell r="K1381">
            <v>0</v>
          </cell>
          <cell r="M1381">
            <v>0</v>
          </cell>
          <cell r="O1381">
            <v>0</v>
          </cell>
        </row>
        <row r="1382">
          <cell r="E1382" t="str">
            <v/>
          </cell>
          <cell r="J1382">
            <v>0</v>
          </cell>
          <cell r="K1382">
            <v>0</v>
          </cell>
          <cell r="M1382">
            <v>0</v>
          </cell>
          <cell r="O1382">
            <v>0</v>
          </cell>
        </row>
        <row r="1383">
          <cell r="E1383" t="str">
            <v/>
          </cell>
          <cell r="J1383">
            <v>0</v>
          </cell>
          <cell r="K1383">
            <v>0</v>
          </cell>
          <cell r="M1383">
            <v>0</v>
          </cell>
          <cell r="O1383">
            <v>0</v>
          </cell>
        </row>
        <row r="1385">
          <cell r="E1385" t="str">
            <v>II</v>
          </cell>
          <cell r="G1385" t="str">
            <v>Tenaga</v>
          </cell>
        </row>
        <row r="1386">
          <cell r="E1386">
            <v>1</v>
          </cell>
          <cell r="G1386" t="str">
            <v>Mandor</v>
          </cell>
          <cell r="J1386" t="str">
            <v>OH</v>
          </cell>
          <cell r="K1386">
            <v>1.4200000000000001E-2</v>
          </cell>
          <cell r="M1386">
            <v>35000</v>
          </cell>
          <cell r="O1386">
            <v>497</v>
          </cell>
        </row>
        <row r="1387">
          <cell r="E1387">
            <v>2</v>
          </cell>
          <cell r="G1387" t="str">
            <v>Pekerja</v>
          </cell>
          <cell r="J1387" t="str">
            <v>OH</v>
          </cell>
          <cell r="K1387">
            <v>2.8500000000000001E-2</v>
          </cell>
          <cell r="M1387">
            <v>20000</v>
          </cell>
          <cell r="O1387">
            <v>570</v>
          </cell>
        </row>
        <row r="1388">
          <cell r="E1388" t="str">
            <v/>
          </cell>
          <cell r="J1388">
            <v>0</v>
          </cell>
          <cell r="K1388">
            <v>0</v>
          </cell>
          <cell r="M1388">
            <v>0</v>
          </cell>
          <cell r="O1388">
            <v>0</v>
          </cell>
        </row>
        <row r="1389">
          <cell r="E1389" t="str">
            <v/>
          </cell>
          <cell r="J1389">
            <v>0</v>
          </cell>
          <cell r="K1389">
            <v>0</v>
          </cell>
          <cell r="M1389">
            <v>0</v>
          </cell>
          <cell r="O1389">
            <v>0</v>
          </cell>
        </row>
        <row r="1390">
          <cell r="E1390" t="str">
            <v/>
          </cell>
          <cell r="J1390">
            <v>0</v>
          </cell>
          <cell r="K1390">
            <v>0</v>
          </cell>
          <cell r="M1390">
            <v>0</v>
          </cell>
          <cell r="O1390">
            <v>0</v>
          </cell>
        </row>
        <row r="1393">
          <cell r="E1393" t="str">
            <v>III</v>
          </cell>
          <cell r="G1393" t="str">
            <v>Alat</v>
          </cell>
        </row>
        <row r="1394">
          <cell r="E1394">
            <v>1</v>
          </cell>
          <cell r="G1394" t="str">
            <v>Compactor.</v>
          </cell>
          <cell r="J1394" t="str">
            <v>jam</v>
          </cell>
          <cell r="K1394">
            <v>0.1</v>
          </cell>
          <cell r="M1394">
            <v>16785</v>
          </cell>
          <cell r="O1394">
            <v>1678.5</v>
          </cell>
        </row>
        <row r="1395">
          <cell r="E1395" t="str">
            <v/>
          </cell>
          <cell r="J1395">
            <v>0</v>
          </cell>
          <cell r="K1395">
            <v>0</v>
          </cell>
          <cell r="M1395">
            <v>0</v>
          </cell>
          <cell r="O1395">
            <v>0</v>
          </cell>
        </row>
        <row r="1396">
          <cell r="E1396" t="str">
            <v/>
          </cell>
          <cell r="J1396">
            <v>0</v>
          </cell>
          <cell r="K1396">
            <v>0</v>
          </cell>
          <cell r="M1396">
            <v>0</v>
          </cell>
          <cell r="O1396">
            <v>0</v>
          </cell>
        </row>
        <row r="1397">
          <cell r="E1397" t="str">
            <v/>
          </cell>
          <cell r="J1397">
            <v>0</v>
          </cell>
          <cell r="K1397">
            <v>0</v>
          </cell>
          <cell r="M1397">
            <v>0</v>
          </cell>
          <cell r="O1397">
            <v>0</v>
          </cell>
        </row>
        <row r="1398">
          <cell r="E1398" t="str">
            <v/>
          </cell>
          <cell r="J1398">
            <v>0</v>
          </cell>
          <cell r="K1398">
            <v>0</v>
          </cell>
          <cell r="M1398">
            <v>0</v>
          </cell>
          <cell r="O1398">
            <v>0</v>
          </cell>
        </row>
        <row r="1400">
          <cell r="E1400" t="str">
            <v>Sub Total</v>
          </cell>
          <cell r="O1400">
            <v>2745.5</v>
          </cell>
        </row>
        <row r="1401">
          <cell r="E1401" t="str">
            <v>Biaya Tidak Langsung dan Laba</v>
          </cell>
          <cell r="J1401">
            <v>0.1</v>
          </cell>
          <cell r="O1401">
            <v>274.55</v>
          </cell>
        </row>
        <row r="1402">
          <cell r="E1402" t="str">
            <v>Jumlah Harga</v>
          </cell>
          <cell r="O1402">
            <v>3020.05</v>
          </cell>
        </row>
        <row r="1403">
          <cell r="D1403">
            <v>51005</v>
          </cell>
          <cell r="E1403" t="str">
            <v>Harga Satuan Pekerjaan</v>
          </cell>
          <cell r="J1403" t="str">
            <v>m2</v>
          </cell>
          <cell r="K1403" t="str">
            <v/>
          </cell>
          <cell r="O1403">
            <v>3020.05</v>
          </cell>
        </row>
        <row r="1410">
          <cell r="E1410" t="str">
            <v>Analisa Harga Satuan (Breakdown of Unit Rate)</v>
          </cell>
        </row>
        <row r="1412">
          <cell r="E1412" t="str">
            <v>Lokasi</v>
          </cell>
          <cell r="I1412" t="str">
            <v>:</v>
          </cell>
          <cell r="J1412" t="str">
            <v>Proyek PLB, Paket LCB-6 Lot-4</v>
          </cell>
        </row>
        <row r="1413">
          <cell r="D1413">
            <v>52000</v>
          </cell>
          <cell r="E1413" t="str">
            <v>No. Item</v>
          </cell>
          <cell r="I1413" t="str">
            <v>:</v>
          </cell>
          <cell r="J1413" t="str">
            <v>5-4</v>
          </cell>
        </row>
        <row r="1414">
          <cell r="D1414">
            <v>52000</v>
          </cell>
          <cell r="E1414" t="str">
            <v>Item Pekerjaan</v>
          </cell>
          <cell r="I1414" t="str">
            <v>:</v>
          </cell>
          <cell r="J1414" t="str">
            <v>Timbunan kembali dengan bahan galian</v>
          </cell>
        </row>
        <row r="1416">
          <cell r="D1416">
            <v>52000</v>
          </cell>
          <cell r="E1416" t="str">
            <v>Uraian Tugas</v>
          </cell>
          <cell r="I1416" t="str">
            <v>:</v>
          </cell>
        </row>
        <row r="1418">
          <cell r="D1418">
            <v>52000</v>
          </cell>
          <cell r="E1418" t="str">
            <v>Kapasitas Produksi</v>
          </cell>
          <cell r="I1418" t="str">
            <v>:</v>
          </cell>
          <cell r="J1418">
            <v>1</v>
          </cell>
          <cell r="K1418" t="str">
            <v>m3</v>
          </cell>
          <cell r="L1418">
            <v>0</v>
          </cell>
        </row>
        <row r="1419">
          <cell r="L1419" t="str">
            <v>Harga</v>
          </cell>
          <cell r="N1419" t="str">
            <v>Jumlah</v>
          </cell>
        </row>
        <row r="1420">
          <cell r="E1420" t="str">
            <v>No.</v>
          </cell>
          <cell r="F1420" t="str">
            <v>U r a i a n</v>
          </cell>
          <cell r="J1420" t="str">
            <v>Satuan</v>
          </cell>
          <cell r="K1420" t="str">
            <v>Q'ty</v>
          </cell>
          <cell r="L1420" t="str">
            <v>Satuan</v>
          </cell>
          <cell r="N1420" t="str">
            <v>Harga</v>
          </cell>
        </row>
        <row r="1421">
          <cell r="L1421" t="str">
            <v>(Rp.)</v>
          </cell>
          <cell r="N1421" t="str">
            <v>(Rp.)</v>
          </cell>
        </row>
        <row r="1422">
          <cell r="E1422" t="str">
            <v>I</v>
          </cell>
          <cell r="G1422" t="str">
            <v>Bahan</v>
          </cell>
        </row>
        <row r="1423">
          <cell r="E1423" t="str">
            <v/>
          </cell>
          <cell r="J1423">
            <v>0</v>
          </cell>
          <cell r="K1423">
            <v>0</v>
          </cell>
          <cell r="M1423">
            <v>0</v>
          </cell>
          <cell r="O1423">
            <v>0</v>
          </cell>
        </row>
        <row r="1424">
          <cell r="E1424" t="str">
            <v/>
          </cell>
          <cell r="J1424">
            <v>0</v>
          </cell>
          <cell r="K1424">
            <v>0</v>
          </cell>
          <cell r="M1424">
            <v>0</v>
          </cell>
          <cell r="O1424">
            <v>0</v>
          </cell>
        </row>
        <row r="1425">
          <cell r="E1425" t="str">
            <v/>
          </cell>
          <cell r="I1425" t="str">
            <v/>
          </cell>
          <cell r="J1425">
            <v>0</v>
          </cell>
          <cell r="K1425">
            <v>0</v>
          </cell>
          <cell r="M1425">
            <v>0</v>
          </cell>
          <cell r="O1425">
            <v>0</v>
          </cell>
        </row>
        <row r="1426">
          <cell r="E1426" t="str">
            <v/>
          </cell>
          <cell r="J1426">
            <v>0</v>
          </cell>
          <cell r="K1426">
            <v>0</v>
          </cell>
          <cell r="M1426">
            <v>0</v>
          </cell>
          <cell r="O1426">
            <v>0</v>
          </cell>
        </row>
        <row r="1427">
          <cell r="E1427" t="str">
            <v/>
          </cell>
          <cell r="J1427">
            <v>0</v>
          </cell>
          <cell r="K1427">
            <v>0</v>
          </cell>
          <cell r="M1427">
            <v>0</v>
          </cell>
          <cell r="O1427">
            <v>0</v>
          </cell>
        </row>
        <row r="1429">
          <cell r="E1429" t="str">
            <v>II</v>
          </cell>
          <cell r="G1429" t="str">
            <v>Tenaga</v>
          </cell>
        </row>
        <row r="1430">
          <cell r="E1430">
            <v>1</v>
          </cell>
          <cell r="G1430" t="str">
            <v>Mandor</v>
          </cell>
          <cell r="J1430" t="str">
            <v>OH</v>
          </cell>
          <cell r="K1430">
            <v>7.1400000000000005E-2</v>
          </cell>
          <cell r="M1430">
            <v>35000</v>
          </cell>
          <cell r="O1430">
            <v>2499</v>
          </cell>
        </row>
        <row r="1431">
          <cell r="E1431">
            <v>2</v>
          </cell>
          <cell r="G1431" t="str">
            <v>Pekerja</v>
          </cell>
          <cell r="J1431" t="str">
            <v>OH</v>
          </cell>
          <cell r="K1431">
            <v>0.28570000000000001</v>
          </cell>
          <cell r="M1431">
            <v>20000</v>
          </cell>
          <cell r="O1431">
            <v>5714</v>
          </cell>
        </row>
        <row r="1432">
          <cell r="E1432" t="str">
            <v/>
          </cell>
          <cell r="J1432">
            <v>0</v>
          </cell>
          <cell r="K1432">
            <v>0</v>
          </cell>
          <cell r="M1432">
            <v>0</v>
          </cell>
          <cell r="O1432">
            <v>0</v>
          </cell>
        </row>
        <row r="1433">
          <cell r="E1433" t="str">
            <v/>
          </cell>
          <cell r="J1433">
            <v>0</v>
          </cell>
          <cell r="K1433">
            <v>0</v>
          </cell>
          <cell r="M1433">
            <v>0</v>
          </cell>
          <cell r="O1433">
            <v>0</v>
          </cell>
        </row>
        <row r="1434">
          <cell r="E1434" t="str">
            <v/>
          </cell>
          <cell r="J1434">
            <v>0</v>
          </cell>
          <cell r="K1434">
            <v>0</v>
          </cell>
          <cell r="M1434">
            <v>0</v>
          </cell>
          <cell r="O1434">
            <v>0</v>
          </cell>
        </row>
        <row r="1437">
          <cell r="E1437" t="str">
            <v>III</v>
          </cell>
          <cell r="G1437" t="str">
            <v>Alat</v>
          </cell>
        </row>
        <row r="1438">
          <cell r="E1438">
            <v>1</v>
          </cell>
          <cell r="G1438" t="str">
            <v>Compactor.</v>
          </cell>
          <cell r="J1438" t="str">
            <v>jam</v>
          </cell>
          <cell r="K1438">
            <v>0.04</v>
          </cell>
          <cell r="M1438">
            <v>16785</v>
          </cell>
          <cell r="O1438">
            <v>671.4</v>
          </cell>
        </row>
        <row r="1439">
          <cell r="E1439" t="str">
            <v/>
          </cell>
          <cell r="J1439">
            <v>0</v>
          </cell>
          <cell r="K1439">
            <v>0</v>
          </cell>
          <cell r="M1439">
            <v>0</v>
          </cell>
          <cell r="O1439">
            <v>0</v>
          </cell>
        </row>
        <row r="1440">
          <cell r="E1440" t="str">
            <v/>
          </cell>
          <cell r="J1440">
            <v>0</v>
          </cell>
          <cell r="K1440">
            <v>0</v>
          </cell>
          <cell r="M1440">
            <v>0</v>
          </cell>
          <cell r="O1440">
            <v>0</v>
          </cell>
        </row>
        <row r="1441">
          <cell r="E1441" t="str">
            <v/>
          </cell>
          <cell r="J1441">
            <v>0</v>
          </cell>
          <cell r="K1441">
            <v>0</v>
          </cell>
          <cell r="M1441">
            <v>0</v>
          </cell>
          <cell r="O1441">
            <v>0</v>
          </cell>
        </row>
        <row r="1442">
          <cell r="E1442" t="str">
            <v/>
          </cell>
          <cell r="J1442">
            <v>0</v>
          </cell>
          <cell r="K1442">
            <v>0</v>
          </cell>
          <cell r="M1442">
            <v>0</v>
          </cell>
          <cell r="O1442">
            <v>0</v>
          </cell>
        </row>
        <row r="1444">
          <cell r="E1444" t="str">
            <v>Sub Total</v>
          </cell>
          <cell r="O1444">
            <v>8884.4</v>
          </cell>
        </row>
        <row r="1445">
          <cell r="E1445" t="str">
            <v>Biaya Tidak Langsung dan Laba</v>
          </cell>
          <cell r="J1445">
            <v>0.1</v>
          </cell>
          <cell r="O1445">
            <v>888.44</v>
          </cell>
        </row>
        <row r="1446">
          <cell r="E1446" t="str">
            <v>Jumlah Harga</v>
          </cell>
          <cell r="O1446">
            <v>9772.84</v>
          </cell>
        </row>
        <row r="1447">
          <cell r="D1447">
            <v>52005</v>
          </cell>
          <cell r="E1447" t="str">
            <v>Harga Satuan Pekerjaan</v>
          </cell>
          <cell r="J1447" t="str">
            <v>m3</v>
          </cell>
          <cell r="K1447" t="str">
            <v/>
          </cell>
          <cell r="O1447">
            <v>9772.84</v>
          </cell>
        </row>
        <row r="1454">
          <cell r="E1454" t="str">
            <v>Analisa Harga Satuan (Breakdown of Unit Rate)</v>
          </cell>
        </row>
        <row r="1456">
          <cell r="E1456" t="str">
            <v>Lokasi</v>
          </cell>
          <cell r="I1456" t="str">
            <v>:</v>
          </cell>
          <cell r="J1456" t="str">
            <v>Proyek PLB, Paket LCB-6 Lot-4</v>
          </cell>
        </row>
        <row r="1457">
          <cell r="D1457">
            <v>53000</v>
          </cell>
          <cell r="E1457" t="str">
            <v>No. Item</v>
          </cell>
          <cell r="I1457" t="str">
            <v>:</v>
          </cell>
          <cell r="J1457" t="str">
            <v>6-1-4</v>
          </cell>
        </row>
        <row r="1458">
          <cell r="D1458">
            <v>53000</v>
          </cell>
          <cell r="E1458" t="str">
            <v>Item Pekerjaan</v>
          </cell>
          <cell r="I1458" t="str">
            <v>:</v>
          </cell>
          <cell r="J1458" t="str">
            <v>Timbunan dgn Alat Berat tipe A (kepadatan 95%) tanpa dump truck L &lt; 50 m</v>
          </cell>
        </row>
        <row r="1460">
          <cell r="D1460">
            <v>53000</v>
          </cell>
          <cell r="E1460" t="str">
            <v>Uraian Tugas</v>
          </cell>
          <cell r="I1460" t="str">
            <v>:</v>
          </cell>
          <cell r="J1460" t="str">
            <v>motong dan membentuk sawah, menebar dan memadatkan timbunan</v>
          </cell>
        </row>
        <row r="1462">
          <cell r="D1462">
            <v>53000</v>
          </cell>
          <cell r="E1462" t="str">
            <v>Kapasitas Produksi</v>
          </cell>
          <cell r="I1462" t="str">
            <v>:</v>
          </cell>
          <cell r="J1462">
            <v>100</v>
          </cell>
          <cell r="K1462" t="str">
            <v>m3</v>
          </cell>
          <cell r="L1462">
            <v>0</v>
          </cell>
        </row>
        <row r="1463">
          <cell r="L1463" t="str">
            <v>Harga</v>
          </cell>
          <cell r="N1463" t="str">
            <v>Jumlah</v>
          </cell>
        </row>
        <row r="1464">
          <cell r="E1464" t="str">
            <v>No.</v>
          </cell>
          <cell r="F1464" t="str">
            <v>U r a i a n</v>
          </cell>
          <cell r="J1464" t="str">
            <v>Satuan</v>
          </cell>
          <cell r="K1464" t="str">
            <v>Q'ty</v>
          </cell>
          <cell r="L1464" t="str">
            <v>Satuan</v>
          </cell>
          <cell r="N1464" t="str">
            <v>Harga</v>
          </cell>
        </row>
        <row r="1465">
          <cell r="L1465" t="str">
            <v>(Rp.)</v>
          </cell>
          <cell r="N1465" t="str">
            <v>(Rp.)</v>
          </cell>
        </row>
        <row r="1466">
          <cell r="E1466" t="str">
            <v>I</v>
          </cell>
          <cell r="G1466" t="str">
            <v>Bahan</v>
          </cell>
        </row>
        <row r="1467">
          <cell r="E1467">
            <v>1</v>
          </cell>
          <cell r="G1467" t="str">
            <v>Tanah Biasa</v>
          </cell>
          <cell r="J1467" t="str">
            <v>m3</v>
          </cell>
          <cell r="K1467">
            <v>120</v>
          </cell>
          <cell r="M1467">
            <v>2500</v>
          </cell>
          <cell r="O1467">
            <v>300000</v>
          </cell>
        </row>
        <row r="1468">
          <cell r="E1468" t="str">
            <v/>
          </cell>
          <cell r="J1468">
            <v>0</v>
          </cell>
          <cell r="K1468">
            <v>0</v>
          </cell>
          <cell r="M1468">
            <v>0</v>
          </cell>
          <cell r="O1468">
            <v>0</v>
          </cell>
        </row>
        <row r="1469">
          <cell r="E1469" t="str">
            <v/>
          </cell>
          <cell r="I1469" t="str">
            <v/>
          </cell>
          <cell r="J1469">
            <v>0</v>
          </cell>
          <cell r="K1469">
            <v>0</v>
          </cell>
          <cell r="M1469">
            <v>0</v>
          </cell>
          <cell r="O1469">
            <v>0</v>
          </cell>
        </row>
        <row r="1470">
          <cell r="E1470" t="str">
            <v/>
          </cell>
          <cell r="J1470">
            <v>0</v>
          </cell>
          <cell r="K1470">
            <v>0</v>
          </cell>
          <cell r="M1470">
            <v>0</v>
          </cell>
          <cell r="O1470">
            <v>0</v>
          </cell>
        </row>
        <row r="1471">
          <cell r="E1471" t="str">
            <v/>
          </cell>
          <cell r="J1471">
            <v>0</v>
          </cell>
          <cell r="K1471">
            <v>0</v>
          </cell>
          <cell r="M1471">
            <v>0</v>
          </cell>
          <cell r="O1471">
            <v>0</v>
          </cell>
        </row>
        <row r="1473">
          <cell r="E1473" t="str">
            <v>II</v>
          </cell>
          <cell r="G1473" t="str">
            <v>Tenaga</v>
          </cell>
        </row>
        <row r="1474">
          <cell r="E1474">
            <v>1</v>
          </cell>
          <cell r="G1474" t="str">
            <v>Mandor</v>
          </cell>
          <cell r="J1474" t="str">
            <v>OH</v>
          </cell>
          <cell r="K1474">
            <v>1.4E-3</v>
          </cell>
          <cell r="M1474">
            <v>35000</v>
          </cell>
          <cell r="O1474">
            <v>49</v>
          </cell>
        </row>
        <row r="1475">
          <cell r="E1475" t="str">
            <v/>
          </cell>
          <cell r="J1475">
            <v>0</v>
          </cell>
          <cell r="K1475">
            <v>0</v>
          </cell>
          <cell r="M1475">
            <v>0</v>
          </cell>
          <cell r="O1475">
            <v>0</v>
          </cell>
        </row>
        <row r="1476">
          <cell r="E1476" t="str">
            <v/>
          </cell>
          <cell r="J1476">
            <v>0</v>
          </cell>
          <cell r="K1476">
            <v>0</v>
          </cell>
          <cell r="M1476">
            <v>0</v>
          </cell>
          <cell r="O1476">
            <v>0</v>
          </cell>
        </row>
        <row r="1477">
          <cell r="E1477" t="str">
            <v/>
          </cell>
          <cell r="J1477">
            <v>0</v>
          </cell>
          <cell r="K1477">
            <v>0</v>
          </cell>
          <cell r="M1477">
            <v>0</v>
          </cell>
          <cell r="O1477">
            <v>0</v>
          </cell>
        </row>
        <row r="1478">
          <cell r="E1478" t="str">
            <v/>
          </cell>
          <cell r="J1478">
            <v>0</v>
          </cell>
          <cell r="K1478">
            <v>0</v>
          </cell>
          <cell r="M1478">
            <v>0</v>
          </cell>
          <cell r="O1478">
            <v>0</v>
          </cell>
        </row>
        <row r="1481">
          <cell r="E1481" t="str">
            <v>III</v>
          </cell>
          <cell r="G1481" t="str">
            <v>Alat</v>
          </cell>
        </row>
        <row r="1482">
          <cell r="E1482">
            <v>1</v>
          </cell>
          <cell r="G1482" t="str">
            <v>Bulldozer D65</v>
          </cell>
          <cell r="H1482" t="str">
            <v>(collect)</v>
          </cell>
          <cell r="J1482" t="str">
            <v>jam</v>
          </cell>
          <cell r="K1482">
            <v>0.9839</v>
          </cell>
          <cell r="M1482">
            <v>335455</v>
          </cell>
          <cell r="O1482">
            <v>330054.17</v>
          </cell>
        </row>
        <row r="1483">
          <cell r="E1483">
            <v>2</v>
          </cell>
          <cell r="G1483" t="str">
            <v>Vibratory Roller, 10 ton</v>
          </cell>
          <cell r="J1483" t="str">
            <v>jam</v>
          </cell>
          <cell r="K1483">
            <v>1.2182999999999999</v>
          </cell>
          <cell r="M1483">
            <v>223545</v>
          </cell>
          <cell r="O1483">
            <v>272344.87</v>
          </cell>
        </row>
        <row r="1484">
          <cell r="E1484">
            <v>3</v>
          </cell>
          <cell r="G1484" t="str">
            <v>Bulldozer D65</v>
          </cell>
          <cell r="H1484" t="str">
            <v>(spread)</v>
          </cell>
          <cell r="J1484" t="str">
            <v>jam</v>
          </cell>
          <cell r="K1484">
            <v>0.9839</v>
          </cell>
          <cell r="M1484">
            <v>335455</v>
          </cell>
          <cell r="O1484">
            <v>330054.17</v>
          </cell>
        </row>
        <row r="1485">
          <cell r="E1485" t="str">
            <v/>
          </cell>
          <cell r="J1485">
            <v>0</v>
          </cell>
          <cell r="K1485">
            <v>0</v>
          </cell>
          <cell r="M1485">
            <v>0</v>
          </cell>
          <cell r="O1485">
            <v>0</v>
          </cell>
        </row>
        <row r="1486">
          <cell r="E1486" t="str">
            <v/>
          </cell>
          <cell r="J1486">
            <v>0</v>
          </cell>
          <cell r="K1486">
            <v>0</v>
          </cell>
          <cell r="M1486">
            <v>0</v>
          </cell>
          <cell r="O1486">
            <v>0</v>
          </cell>
        </row>
        <row r="1488">
          <cell r="E1488" t="str">
            <v>Sub Total</v>
          </cell>
          <cell r="O1488">
            <v>1232502.21</v>
          </cell>
        </row>
        <row r="1489">
          <cell r="E1489" t="str">
            <v>Biaya Tidak Langsung dan Laba</v>
          </cell>
          <cell r="J1489">
            <v>0.1</v>
          </cell>
          <cell r="O1489">
            <v>123250.22</v>
          </cell>
        </row>
        <row r="1490">
          <cell r="E1490" t="str">
            <v>Jumlah Harga</v>
          </cell>
          <cell r="O1490">
            <v>1355752.43</v>
          </cell>
        </row>
        <row r="1491">
          <cell r="D1491">
            <v>53005</v>
          </cell>
          <cell r="E1491" t="str">
            <v>Harga Satuan Pekerjaan</v>
          </cell>
          <cell r="J1491" t="str">
            <v>m3</v>
          </cell>
          <cell r="K1491" t="str">
            <v/>
          </cell>
          <cell r="O1491">
            <v>13557.524299999999</v>
          </cell>
        </row>
        <row r="1498">
          <cell r="E1498" t="str">
            <v>Analisa Harga Satuan (Breakdown of Unit Rate)</v>
          </cell>
        </row>
        <row r="1500">
          <cell r="E1500" t="str">
            <v>Lokasi</v>
          </cell>
          <cell r="I1500" t="str">
            <v>:</v>
          </cell>
          <cell r="J1500" t="str">
            <v>Proyek PLB, Paket LCB-6 Lot-4</v>
          </cell>
        </row>
        <row r="1501">
          <cell r="D1501">
            <v>54000</v>
          </cell>
          <cell r="E1501" t="str">
            <v>No. Item</v>
          </cell>
          <cell r="I1501" t="str">
            <v>:</v>
          </cell>
          <cell r="J1501" t="str">
            <v>6-1-5a</v>
          </cell>
        </row>
        <row r="1502">
          <cell r="D1502">
            <v>54000</v>
          </cell>
          <cell r="E1502" t="str">
            <v>Item Pekerjaan</v>
          </cell>
          <cell r="I1502" t="str">
            <v>:</v>
          </cell>
          <cell r="J1502" t="str">
            <v>Timbunan dgn Alat Berat tipe A (95%) dalam areal proyek (material Bekas galian) 50 &lt; L &lt; 500 m</v>
          </cell>
        </row>
        <row r="1504">
          <cell r="D1504">
            <v>54000</v>
          </cell>
          <cell r="E1504" t="str">
            <v>Uraian Tugas</v>
          </cell>
          <cell r="I1504" t="str">
            <v>:</v>
          </cell>
          <cell r="J1504" t="str">
            <v>mengambil dari lokasi proyek, membawa (transport), menebar dan memadatkan timbunan</v>
          </cell>
        </row>
        <row r="1506">
          <cell r="D1506">
            <v>54000</v>
          </cell>
          <cell r="E1506" t="str">
            <v>Kapasitas Produksi</v>
          </cell>
          <cell r="I1506" t="str">
            <v>:</v>
          </cell>
          <cell r="J1506">
            <v>100</v>
          </cell>
          <cell r="K1506" t="str">
            <v>m3</v>
          </cell>
          <cell r="L1506">
            <v>0</v>
          </cell>
        </row>
        <row r="1507">
          <cell r="L1507" t="str">
            <v>Harga</v>
          </cell>
          <cell r="N1507" t="str">
            <v>Jumlah</v>
          </cell>
        </row>
        <row r="1508">
          <cell r="E1508" t="str">
            <v>No.</v>
          </cell>
          <cell r="F1508" t="str">
            <v>U r a i a n</v>
          </cell>
          <cell r="J1508" t="str">
            <v>Satuan</v>
          </cell>
          <cell r="K1508" t="str">
            <v>Q'ty</v>
          </cell>
          <cell r="L1508" t="str">
            <v>Satuan</v>
          </cell>
          <cell r="N1508" t="str">
            <v>Harga</v>
          </cell>
        </row>
        <row r="1509">
          <cell r="L1509" t="str">
            <v>(Rp.)</v>
          </cell>
          <cell r="N1509" t="str">
            <v>(Rp.)</v>
          </cell>
        </row>
        <row r="1510">
          <cell r="E1510" t="str">
            <v>I</v>
          </cell>
          <cell r="G1510" t="str">
            <v>Bahan</v>
          </cell>
        </row>
        <row r="1511">
          <cell r="E1511">
            <v>1</v>
          </cell>
          <cell r="G1511" t="str">
            <v>Tanah Biasa</v>
          </cell>
          <cell r="J1511" t="str">
            <v>m3</v>
          </cell>
          <cell r="K1511">
            <v>120</v>
          </cell>
          <cell r="M1511">
            <v>2500</v>
          </cell>
          <cell r="O1511">
            <v>300000</v>
          </cell>
        </row>
        <row r="1512">
          <cell r="E1512" t="str">
            <v/>
          </cell>
          <cell r="J1512">
            <v>0</v>
          </cell>
          <cell r="K1512">
            <v>0</v>
          </cell>
          <cell r="M1512">
            <v>0</v>
          </cell>
          <cell r="O1512">
            <v>0</v>
          </cell>
        </row>
        <row r="1513">
          <cell r="E1513" t="str">
            <v/>
          </cell>
          <cell r="I1513" t="str">
            <v/>
          </cell>
          <cell r="J1513">
            <v>0</v>
          </cell>
          <cell r="K1513">
            <v>0</v>
          </cell>
          <cell r="M1513">
            <v>0</v>
          </cell>
          <cell r="O1513">
            <v>0</v>
          </cell>
        </row>
        <row r="1514">
          <cell r="E1514" t="str">
            <v/>
          </cell>
          <cell r="J1514">
            <v>0</v>
          </cell>
          <cell r="K1514">
            <v>0</v>
          </cell>
          <cell r="M1514">
            <v>0</v>
          </cell>
          <cell r="O1514">
            <v>0</v>
          </cell>
        </row>
        <row r="1515">
          <cell r="E1515" t="str">
            <v/>
          </cell>
          <cell r="J1515">
            <v>0</v>
          </cell>
          <cell r="K1515">
            <v>0</v>
          </cell>
          <cell r="M1515">
            <v>0</v>
          </cell>
          <cell r="O1515">
            <v>0</v>
          </cell>
        </row>
        <row r="1517">
          <cell r="E1517" t="str">
            <v>II</v>
          </cell>
          <cell r="G1517" t="str">
            <v>Tenaga</v>
          </cell>
        </row>
        <row r="1518">
          <cell r="E1518">
            <v>1</v>
          </cell>
          <cell r="G1518" t="str">
            <v>Mandor</v>
          </cell>
          <cell r="J1518" t="str">
            <v>OH</v>
          </cell>
          <cell r="K1518">
            <v>2.2000000000000001E-3</v>
          </cell>
          <cell r="M1518">
            <v>35000</v>
          </cell>
          <cell r="O1518">
            <v>77</v>
          </cell>
        </row>
        <row r="1519">
          <cell r="E1519" t="str">
            <v/>
          </cell>
          <cell r="J1519">
            <v>0</v>
          </cell>
          <cell r="K1519">
            <v>0</v>
          </cell>
          <cell r="M1519">
            <v>0</v>
          </cell>
          <cell r="O1519">
            <v>0</v>
          </cell>
        </row>
        <row r="1520">
          <cell r="E1520" t="str">
            <v/>
          </cell>
          <cell r="J1520">
            <v>0</v>
          </cell>
          <cell r="K1520">
            <v>0</v>
          </cell>
          <cell r="M1520">
            <v>0</v>
          </cell>
          <cell r="O1520">
            <v>0</v>
          </cell>
        </row>
        <row r="1521">
          <cell r="E1521" t="str">
            <v/>
          </cell>
          <cell r="J1521">
            <v>0</v>
          </cell>
          <cell r="K1521">
            <v>0</v>
          </cell>
          <cell r="M1521">
            <v>0</v>
          </cell>
          <cell r="O1521">
            <v>0</v>
          </cell>
        </row>
        <row r="1522">
          <cell r="E1522" t="str">
            <v/>
          </cell>
          <cell r="J1522">
            <v>0</v>
          </cell>
          <cell r="K1522">
            <v>0</v>
          </cell>
          <cell r="M1522">
            <v>0</v>
          </cell>
          <cell r="O1522">
            <v>0</v>
          </cell>
        </row>
        <row r="1525">
          <cell r="E1525" t="str">
            <v>III</v>
          </cell>
          <cell r="G1525" t="str">
            <v>Alat</v>
          </cell>
        </row>
        <row r="1526">
          <cell r="E1526">
            <v>1</v>
          </cell>
          <cell r="G1526" t="str">
            <v>Excavator, 0.7 m3</v>
          </cell>
          <cell r="H1526" t="str">
            <v>(loading)</v>
          </cell>
          <cell r="J1526" t="str">
            <v>jam</v>
          </cell>
          <cell r="K1526">
            <v>1.5421</v>
          </cell>
          <cell r="M1526">
            <v>239115</v>
          </cell>
          <cell r="O1526">
            <v>368739.24</v>
          </cell>
        </row>
        <row r="1527">
          <cell r="E1527">
            <v>2</v>
          </cell>
          <cell r="G1527" t="str">
            <v>Dump Truck 6 ton</v>
          </cell>
          <cell r="J1527" t="str">
            <v>jam</v>
          </cell>
          <cell r="K1527">
            <v>2.4211</v>
          </cell>
          <cell r="M1527">
            <v>75740</v>
          </cell>
          <cell r="O1527">
            <v>183374.11</v>
          </cell>
        </row>
        <row r="1528">
          <cell r="E1528">
            <v>3</v>
          </cell>
          <cell r="G1528" t="str">
            <v>Bulldozer D65</v>
          </cell>
          <cell r="H1528" t="str">
            <v>(spread)</v>
          </cell>
          <cell r="J1528" t="str">
            <v>jam</v>
          </cell>
          <cell r="K1528">
            <v>0.9839</v>
          </cell>
          <cell r="M1528">
            <v>335455</v>
          </cell>
          <cell r="O1528">
            <v>330054.17</v>
          </cell>
        </row>
        <row r="1529">
          <cell r="E1529">
            <v>4</v>
          </cell>
          <cell r="G1529" t="str">
            <v>Vibratory Roller 2.5 ton</v>
          </cell>
          <cell r="J1529" t="str">
            <v>jam</v>
          </cell>
          <cell r="K1529">
            <v>2.2844000000000002</v>
          </cell>
          <cell r="M1529">
            <v>102505</v>
          </cell>
          <cell r="O1529">
            <v>234162.42</v>
          </cell>
        </row>
        <row r="1530">
          <cell r="E1530" t="str">
            <v/>
          </cell>
          <cell r="J1530">
            <v>0</v>
          </cell>
          <cell r="K1530">
            <v>0</v>
          </cell>
          <cell r="M1530">
            <v>0</v>
          </cell>
          <cell r="O1530">
            <v>0</v>
          </cell>
        </row>
        <row r="1532">
          <cell r="E1532" t="str">
            <v>Sub Total</v>
          </cell>
          <cell r="O1532">
            <v>1416406.94</v>
          </cell>
        </row>
        <row r="1533">
          <cell r="E1533" t="str">
            <v>Biaya Tidak Langsung dan Laba</v>
          </cell>
          <cell r="J1533">
            <v>0.1</v>
          </cell>
          <cell r="O1533">
            <v>141640.69</v>
          </cell>
        </row>
        <row r="1534">
          <cell r="E1534" t="str">
            <v>Jumlah Harga</v>
          </cell>
          <cell r="O1534">
            <v>1558047.63</v>
          </cell>
        </row>
        <row r="1535">
          <cell r="D1535">
            <v>54005</v>
          </cell>
          <cell r="E1535" t="str">
            <v>Harga Satuan Pekerjaan</v>
          </cell>
          <cell r="J1535" t="str">
            <v>m3</v>
          </cell>
          <cell r="K1535" t="str">
            <v/>
          </cell>
          <cell r="O1535">
            <v>15580.476299999998</v>
          </cell>
        </row>
        <row r="1542">
          <cell r="E1542" t="str">
            <v>Analisa Harga Satuan (Breakdown of Unit Rate)</v>
          </cell>
        </row>
        <row r="1544">
          <cell r="E1544" t="str">
            <v>Lokasi</v>
          </cell>
          <cell r="I1544" t="str">
            <v>:</v>
          </cell>
          <cell r="J1544" t="str">
            <v>Proyek PLB, Paket LCB-6 Lot-4</v>
          </cell>
        </row>
        <row r="1545">
          <cell r="D1545">
            <v>55000</v>
          </cell>
          <cell r="E1545" t="str">
            <v>No. Item</v>
          </cell>
          <cell r="I1545" t="str">
            <v>:</v>
          </cell>
          <cell r="J1545" t="str">
            <v>6-1-5b</v>
          </cell>
        </row>
        <row r="1546">
          <cell r="D1546">
            <v>55000</v>
          </cell>
          <cell r="E1546" t="str">
            <v>Item Pekerjaan</v>
          </cell>
          <cell r="I1546" t="str">
            <v>:</v>
          </cell>
          <cell r="J1546" t="str">
            <v>Timbunan dgn Alat Berat tipe A (95%) dari galian sawah 50 &lt; L &lt; 500 m</v>
          </cell>
        </row>
        <row r="1548">
          <cell r="D1548">
            <v>55000</v>
          </cell>
          <cell r="E1548" t="str">
            <v>Uraian Tugas</v>
          </cell>
          <cell r="I1548" t="str">
            <v>:</v>
          </cell>
          <cell r="J1548" t="str">
            <v>Menggali, mengambil dari hasil Galian sawah, membawa, menebar dan memadatkan timbunan</v>
          </cell>
        </row>
        <row r="1550">
          <cell r="D1550">
            <v>55000</v>
          </cell>
          <cell r="E1550" t="str">
            <v>Kapasitas Produksi</v>
          </cell>
          <cell r="I1550" t="str">
            <v>:</v>
          </cell>
          <cell r="J1550">
            <v>100</v>
          </cell>
          <cell r="K1550" t="str">
            <v>m3</v>
          </cell>
          <cell r="L1550">
            <v>0</v>
          </cell>
        </row>
        <row r="1551">
          <cell r="L1551" t="str">
            <v>Harga</v>
          </cell>
          <cell r="N1551" t="str">
            <v>Jumlah</v>
          </cell>
        </row>
        <row r="1552">
          <cell r="E1552" t="str">
            <v>No.</v>
          </cell>
          <cell r="F1552" t="str">
            <v>U r a i a n</v>
          </cell>
          <cell r="J1552" t="str">
            <v>Satuan</v>
          </cell>
          <cell r="K1552" t="str">
            <v>Q'ty</v>
          </cell>
          <cell r="L1552" t="str">
            <v>Satuan</v>
          </cell>
          <cell r="N1552" t="str">
            <v>Harga</v>
          </cell>
        </row>
        <row r="1553">
          <cell r="L1553" t="str">
            <v>(Rp.)</v>
          </cell>
          <cell r="N1553" t="str">
            <v>(Rp.)</v>
          </cell>
        </row>
        <row r="1554">
          <cell r="E1554" t="str">
            <v>I</v>
          </cell>
          <cell r="G1554" t="str">
            <v>Bahan</v>
          </cell>
        </row>
        <row r="1555">
          <cell r="E1555">
            <v>1</v>
          </cell>
          <cell r="G1555" t="str">
            <v>Tanah Biasa</v>
          </cell>
          <cell r="J1555" t="str">
            <v>m3</v>
          </cell>
          <cell r="K1555">
            <v>120</v>
          </cell>
          <cell r="M1555">
            <v>2500</v>
          </cell>
          <cell r="O1555">
            <v>300000</v>
          </cell>
        </row>
        <row r="1556">
          <cell r="E1556" t="str">
            <v/>
          </cell>
          <cell r="J1556">
            <v>0</v>
          </cell>
          <cell r="K1556">
            <v>0</v>
          </cell>
          <cell r="M1556">
            <v>0</v>
          </cell>
          <cell r="O1556">
            <v>0</v>
          </cell>
        </row>
        <row r="1557">
          <cell r="E1557" t="str">
            <v/>
          </cell>
          <cell r="I1557" t="str">
            <v/>
          </cell>
          <cell r="J1557">
            <v>0</v>
          </cell>
          <cell r="K1557">
            <v>0</v>
          </cell>
          <cell r="M1557">
            <v>0</v>
          </cell>
          <cell r="O1557">
            <v>0</v>
          </cell>
        </row>
        <row r="1558">
          <cell r="E1558" t="str">
            <v/>
          </cell>
          <cell r="J1558">
            <v>0</v>
          </cell>
          <cell r="K1558">
            <v>0</v>
          </cell>
          <cell r="M1558">
            <v>0</v>
          </cell>
          <cell r="O1558">
            <v>0</v>
          </cell>
        </row>
        <row r="1559">
          <cell r="E1559" t="str">
            <v/>
          </cell>
          <cell r="J1559">
            <v>0</v>
          </cell>
          <cell r="K1559">
            <v>0</v>
          </cell>
          <cell r="M1559">
            <v>0</v>
          </cell>
          <cell r="O1559">
            <v>0</v>
          </cell>
        </row>
        <row r="1561">
          <cell r="E1561" t="str">
            <v>II</v>
          </cell>
          <cell r="G1561" t="str">
            <v>Tenaga</v>
          </cell>
        </row>
        <row r="1562">
          <cell r="E1562">
            <v>1</v>
          </cell>
          <cell r="G1562" t="str">
            <v>Mandor</v>
          </cell>
          <cell r="J1562" t="str">
            <v>OH</v>
          </cell>
          <cell r="K1562">
            <v>1.4E-3</v>
          </cell>
          <cell r="M1562">
            <v>35000</v>
          </cell>
          <cell r="O1562">
            <v>49</v>
          </cell>
        </row>
        <row r="1563">
          <cell r="E1563" t="str">
            <v/>
          </cell>
          <cell r="J1563">
            <v>0</v>
          </cell>
          <cell r="K1563">
            <v>0</v>
          </cell>
          <cell r="M1563">
            <v>0</v>
          </cell>
          <cell r="O1563">
            <v>0</v>
          </cell>
        </row>
        <row r="1564">
          <cell r="E1564" t="str">
            <v/>
          </cell>
          <cell r="J1564">
            <v>0</v>
          </cell>
          <cell r="K1564">
            <v>0</v>
          </cell>
          <cell r="M1564">
            <v>0</v>
          </cell>
          <cell r="O1564">
            <v>0</v>
          </cell>
        </row>
        <row r="1565">
          <cell r="E1565" t="str">
            <v/>
          </cell>
          <cell r="J1565">
            <v>0</v>
          </cell>
          <cell r="K1565">
            <v>0</v>
          </cell>
          <cell r="M1565">
            <v>0</v>
          </cell>
          <cell r="O1565">
            <v>0</v>
          </cell>
        </row>
        <row r="1566">
          <cell r="E1566" t="str">
            <v/>
          </cell>
          <cell r="J1566">
            <v>0</v>
          </cell>
          <cell r="K1566">
            <v>0</v>
          </cell>
          <cell r="M1566">
            <v>0</v>
          </cell>
          <cell r="O1566">
            <v>0</v>
          </cell>
        </row>
        <row r="1569">
          <cell r="E1569" t="str">
            <v>III</v>
          </cell>
          <cell r="G1569" t="str">
            <v>Alat</v>
          </cell>
        </row>
        <row r="1570">
          <cell r="E1570">
            <v>1</v>
          </cell>
          <cell r="G1570" t="str">
            <v>Bulldozer D65</v>
          </cell>
          <cell r="H1570" t="str">
            <v>(Cut)</v>
          </cell>
          <cell r="J1570" t="str">
            <v>jam</v>
          </cell>
          <cell r="K1570">
            <v>0.9839</v>
          </cell>
          <cell r="M1570">
            <v>335455</v>
          </cell>
          <cell r="O1570">
            <v>330054.17</v>
          </cell>
        </row>
        <row r="1571">
          <cell r="E1571">
            <v>2</v>
          </cell>
          <cell r="G1571" t="str">
            <v>Excavator, 0.7 m3</v>
          </cell>
          <cell r="H1571" t="str">
            <v>(loading)</v>
          </cell>
          <cell r="J1571" t="str">
            <v>jam</v>
          </cell>
          <cell r="K1571">
            <v>1.5421</v>
          </cell>
          <cell r="M1571">
            <v>239115</v>
          </cell>
          <cell r="O1571">
            <v>368739.24</v>
          </cell>
        </row>
        <row r="1572">
          <cell r="E1572">
            <v>3</v>
          </cell>
          <cell r="G1572" t="str">
            <v>Dump Truck 6 ton</v>
          </cell>
          <cell r="J1572" t="str">
            <v>jam</v>
          </cell>
          <cell r="K1572">
            <v>2.4211</v>
          </cell>
          <cell r="M1572">
            <v>75740</v>
          </cell>
          <cell r="O1572">
            <v>183374.11</v>
          </cell>
        </row>
        <row r="1573">
          <cell r="E1573">
            <v>4</v>
          </cell>
          <cell r="G1573" t="str">
            <v>Bulldozer D65</v>
          </cell>
          <cell r="H1573" t="str">
            <v>(spread)</v>
          </cell>
          <cell r="J1573" t="str">
            <v>jam</v>
          </cell>
          <cell r="K1573">
            <v>0.9839</v>
          </cell>
          <cell r="M1573">
            <v>335455</v>
          </cell>
          <cell r="O1573">
            <v>330054.17</v>
          </cell>
        </row>
        <row r="1574">
          <cell r="E1574">
            <v>5</v>
          </cell>
          <cell r="G1574" t="str">
            <v>Vibratory Roller, 10 ton</v>
          </cell>
          <cell r="J1574" t="str">
            <v>jam</v>
          </cell>
          <cell r="K1574">
            <v>1.0867</v>
          </cell>
          <cell r="M1574">
            <v>223545</v>
          </cell>
          <cell r="O1574">
            <v>242926.35</v>
          </cell>
        </row>
        <row r="1576">
          <cell r="E1576" t="str">
            <v>Sub Total</v>
          </cell>
          <cell r="O1576">
            <v>1755197.04</v>
          </cell>
        </row>
        <row r="1577">
          <cell r="E1577" t="str">
            <v>Biaya Tidak Langsung dan Laba</v>
          </cell>
          <cell r="J1577">
            <v>0.1</v>
          </cell>
          <cell r="O1577">
            <v>175519.7</v>
          </cell>
        </row>
        <row r="1578">
          <cell r="E1578" t="str">
            <v>Jumlah Harga</v>
          </cell>
          <cell r="O1578">
            <v>1930716.74</v>
          </cell>
        </row>
        <row r="1579">
          <cell r="D1579">
            <v>55005</v>
          </cell>
          <cell r="E1579" t="str">
            <v>Harga Satuan Pekerjaan</v>
          </cell>
          <cell r="J1579" t="str">
            <v>m3</v>
          </cell>
          <cell r="K1579" t="str">
            <v/>
          </cell>
          <cell r="O1579">
            <v>19307.167399999998</v>
          </cell>
        </row>
        <row r="1586">
          <cell r="E1586" t="str">
            <v>Analisa Harga Satuan (Breakdown of Unit Rate)</v>
          </cell>
        </row>
        <row r="1588">
          <cell r="E1588" t="str">
            <v>Lokasi</v>
          </cell>
          <cell r="I1588" t="str">
            <v>:</v>
          </cell>
          <cell r="J1588" t="str">
            <v>Proyek PLB, Paket LCB-6 Lot-4</v>
          </cell>
        </row>
        <row r="1589">
          <cell r="D1589">
            <v>56000</v>
          </cell>
          <cell r="E1589" t="str">
            <v>No. Item</v>
          </cell>
          <cell r="I1589" t="str">
            <v>:</v>
          </cell>
          <cell r="J1589" t="str">
            <v>6-1-6</v>
          </cell>
        </row>
        <row r="1590">
          <cell r="D1590">
            <v>56000</v>
          </cell>
          <cell r="E1590" t="str">
            <v>Item Pekerjaan</v>
          </cell>
          <cell r="I1590" t="str">
            <v>:</v>
          </cell>
          <cell r="J1590" t="str">
            <v>Timbunan dgn Alat Berat tipe A (kepadatan 95%) dari material didatangkan 500 m &lt;L</v>
          </cell>
        </row>
        <row r="1592">
          <cell r="D1592">
            <v>56000</v>
          </cell>
          <cell r="E1592" t="str">
            <v>Uraian Tugas</v>
          </cell>
          <cell r="I1592" t="str">
            <v>:</v>
          </cell>
          <cell r="J1592" t="str">
            <v>mengambil bahan pada areal pengambilan, membawa, membongkar menebar dan memadatkan timbunan</v>
          </cell>
        </row>
        <row r="1594">
          <cell r="D1594">
            <v>56000</v>
          </cell>
          <cell r="E1594" t="str">
            <v>Kapasitas Produksi</v>
          </cell>
          <cell r="I1594" t="str">
            <v>:</v>
          </cell>
          <cell r="J1594">
            <v>100</v>
          </cell>
          <cell r="K1594" t="str">
            <v>m3</v>
          </cell>
          <cell r="L1594">
            <v>0</v>
          </cell>
        </row>
        <row r="1595">
          <cell r="L1595" t="str">
            <v>Harga</v>
          </cell>
          <cell r="N1595" t="str">
            <v>Jumlah</v>
          </cell>
        </row>
        <row r="1596">
          <cell r="E1596" t="str">
            <v>No.</v>
          </cell>
          <cell r="F1596" t="str">
            <v>U r a i a n</v>
          </cell>
          <cell r="J1596" t="str">
            <v>Satuan</v>
          </cell>
          <cell r="K1596" t="str">
            <v>Q'ty</v>
          </cell>
          <cell r="L1596" t="str">
            <v>Satuan</v>
          </cell>
          <cell r="N1596" t="str">
            <v>Harga</v>
          </cell>
        </row>
        <row r="1597">
          <cell r="L1597" t="str">
            <v>(Rp.)</v>
          </cell>
          <cell r="N1597" t="str">
            <v>(Rp.)</v>
          </cell>
        </row>
        <row r="1598">
          <cell r="E1598" t="str">
            <v>I</v>
          </cell>
          <cell r="G1598" t="str">
            <v>Bahan</v>
          </cell>
        </row>
        <row r="1599">
          <cell r="E1599">
            <v>1</v>
          </cell>
          <cell r="G1599" t="str">
            <v>Tanah Biasa</v>
          </cell>
          <cell r="J1599" t="str">
            <v>m3</v>
          </cell>
          <cell r="K1599">
            <v>120</v>
          </cell>
          <cell r="M1599">
            <v>2500</v>
          </cell>
          <cell r="O1599">
            <v>300000</v>
          </cell>
        </row>
        <row r="1600">
          <cell r="E1600" t="str">
            <v/>
          </cell>
          <cell r="J1600">
            <v>0</v>
          </cell>
          <cell r="K1600">
            <v>0</v>
          </cell>
          <cell r="M1600">
            <v>0</v>
          </cell>
          <cell r="O1600">
            <v>0</v>
          </cell>
        </row>
        <row r="1601">
          <cell r="E1601" t="str">
            <v/>
          </cell>
          <cell r="I1601" t="str">
            <v/>
          </cell>
          <cell r="J1601">
            <v>0</v>
          </cell>
          <cell r="K1601">
            <v>0</v>
          </cell>
          <cell r="M1601">
            <v>0</v>
          </cell>
          <cell r="O1601">
            <v>0</v>
          </cell>
        </row>
        <row r="1602">
          <cell r="E1602" t="str">
            <v/>
          </cell>
          <cell r="J1602">
            <v>0</v>
          </cell>
          <cell r="K1602">
            <v>0</v>
          </cell>
          <cell r="M1602">
            <v>0</v>
          </cell>
          <cell r="O1602">
            <v>0</v>
          </cell>
        </row>
        <row r="1603">
          <cell r="E1603" t="str">
            <v/>
          </cell>
          <cell r="J1603">
            <v>0</v>
          </cell>
          <cell r="K1603">
            <v>0</v>
          </cell>
          <cell r="M1603">
            <v>0</v>
          </cell>
          <cell r="O1603">
            <v>0</v>
          </cell>
        </row>
        <row r="1605">
          <cell r="E1605" t="str">
            <v>II</v>
          </cell>
          <cell r="G1605" t="str">
            <v>Tenaga</v>
          </cell>
        </row>
        <row r="1606">
          <cell r="E1606">
            <v>1</v>
          </cell>
          <cell r="G1606" t="str">
            <v>Mandor</v>
          </cell>
          <cell r="J1606" t="str">
            <v>OH</v>
          </cell>
          <cell r="K1606">
            <v>2.2000000000000001E-3</v>
          </cell>
          <cell r="M1606">
            <v>35000</v>
          </cell>
          <cell r="O1606">
            <v>77</v>
          </cell>
        </row>
        <row r="1607">
          <cell r="E1607" t="str">
            <v/>
          </cell>
          <cell r="J1607">
            <v>0</v>
          </cell>
          <cell r="K1607">
            <v>0</v>
          </cell>
          <cell r="M1607">
            <v>0</v>
          </cell>
          <cell r="O1607">
            <v>0</v>
          </cell>
        </row>
        <row r="1608">
          <cell r="E1608" t="str">
            <v/>
          </cell>
          <cell r="J1608">
            <v>0</v>
          </cell>
          <cell r="K1608">
            <v>0</v>
          </cell>
          <cell r="M1608">
            <v>0</v>
          </cell>
          <cell r="O1608">
            <v>0</v>
          </cell>
        </row>
        <row r="1609">
          <cell r="E1609" t="str">
            <v/>
          </cell>
          <cell r="J1609">
            <v>0</v>
          </cell>
          <cell r="K1609">
            <v>0</v>
          </cell>
          <cell r="M1609">
            <v>0</v>
          </cell>
          <cell r="O1609">
            <v>0</v>
          </cell>
        </row>
        <row r="1610">
          <cell r="E1610" t="str">
            <v/>
          </cell>
          <cell r="J1610">
            <v>0</v>
          </cell>
          <cell r="K1610">
            <v>0</v>
          </cell>
          <cell r="M1610">
            <v>0</v>
          </cell>
          <cell r="O1610">
            <v>0</v>
          </cell>
        </row>
        <row r="1613">
          <cell r="E1613" t="str">
            <v>III</v>
          </cell>
          <cell r="G1613" t="str">
            <v>Alat</v>
          </cell>
        </row>
        <row r="1614">
          <cell r="E1614">
            <v>1</v>
          </cell>
          <cell r="G1614" t="str">
            <v>Excavator, 0.7 m3</v>
          </cell>
          <cell r="H1614" t="str">
            <v>(Loading)</v>
          </cell>
          <cell r="J1614" t="str">
            <v>jam</v>
          </cell>
          <cell r="K1614">
            <v>1.5421</v>
          </cell>
          <cell r="M1614">
            <v>239115</v>
          </cell>
          <cell r="O1614">
            <v>368739.24</v>
          </cell>
        </row>
        <row r="1615">
          <cell r="E1615">
            <v>2</v>
          </cell>
          <cell r="G1615" t="str">
            <v>Dump Truck 6 ton</v>
          </cell>
          <cell r="J1615" t="str">
            <v>jam</v>
          </cell>
          <cell r="K1615">
            <v>2.9138999999999999</v>
          </cell>
          <cell r="M1615">
            <v>75740</v>
          </cell>
          <cell r="O1615">
            <v>220698.78</v>
          </cell>
        </row>
        <row r="1616">
          <cell r="E1616">
            <v>3</v>
          </cell>
          <cell r="G1616" t="str">
            <v>Bulldozer D65</v>
          </cell>
          <cell r="H1616" t="str">
            <v>(Spread)</v>
          </cell>
          <cell r="J1616" t="str">
            <v>jam</v>
          </cell>
          <cell r="K1616">
            <v>0.9839</v>
          </cell>
          <cell r="M1616">
            <v>335455</v>
          </cell>
          <cell r="O1616">
            <v>330054.17</v>
          </cell>
        </row>
        <row r="1617">
          <cell r="E1617">
            <v>4</v>
          </cell>
          <cell r="G1617" t="str">
            <v>Vibratory Roller, 10 ton</v>
          </cell>
          <cell r="J1617" t="str">
            <v>jam</v>
          </cell>
          <cell r="K1617">
            <v>1.2182999999999999</v>
          </cell>
          <cell r="M1617">
            <v>223545</v>
          </cell>
          <cell r="O1617">
            <v>272344.87</v>
          </cell>
        </row>
        <row r="1618">
          <cell r="E1618">
            <v>5</v>
          </cell>
          <cell r="G1618" t="str">
            <v>Bulldozer D65</v>
          </cell>
          <cell r="H1618" t="str">
            <v>(Borrow)</v>
          </cell>
          <cell r="J1618" t="str">
            <v>jam</v>
          </cell>
          <cell r="K1618">
            <v>0.9839</v>
          </cell>
          <cell r="M1618">
            <v>335455</v>
          </cell>
          <cell r="O1618">
            <v>330054.17</v>
          </cell>
        </row>
        <row r="1620">
          <cell r="E1620" t="str">
            <v>Sub Total</v>
          </cell>
          <cell r="O1620">
            <v>1821968.23</v>
          </cell>
        </row>
        <row r="1621">
          <cell r="E1621" t="str">
            <v>Biaya Tidak Langsung dan Laba</v>
          </cell>
          <cell r="J1621">
            <v>0.1</v>
          </cell>
          <cell r="O1621">
            <v>182196.82</v>
          </cell>
        </row>
        <row r="1622">
          <cell r="E1622" t="str">
            <v>Jumlah Harga</v>
          </cell>
          <cell r="O1622">
            <v>2004165.05</v>
          </cell>
        </row>
        <row r="1623">
          <cell r="D1623">
            <v>56005</v>
          </cell>
          <cell r="E1623" t="str">
            <v>Harga Satuan Pekerjaan</v>
          </cell>
          <cell r="J1623" t="str">
            <v>m3</v>
          </cell>
          <cell r="K1623" t="str">
            <v/>
          </cell>
          <cell r="O1623">
            <v>20041.6505</v>
          </cell>
        </row>
        <row r="1630">
          <cell r="E1630" t="str">
            <v>Analisa Harga Satuan (Breakdown of Unit Rate)</v>
          </cell>
        </row>
        <row r="1632">
          <cell r="E1632" t="str">
            <v>Lokasi</v>
          </cell>
          <cell r="I1632" t="str">
            <v>:</v>
          </cell>
          <cell r="J1632" t="str">
            <v>Proyek PLB, Paket LCB-6 Lot-4</v>
          </cell>
        </row>
        <row r="1633">
          <cell r="D1633">
            <v>57000</v>
          </cell>
          <cell r="E1633" t="str">
            <v>No. Item</v>
          </cell>
          <cell r="I1633" t="str">
            <v>:</v>
          </cell>
          <cell r="J1633" t="str">
            <v>6-1-7</v>
          </cell>
        </row>
        <row r="1634">
          <cell r="D1634">
            <v>57000</v>
          </cell>
          <cell r="E1634" t="str">
            <v>Item Pekerjaan</v>
          </cell>
          <cell r="I1634" t="str">
            <v>:</v>
          </cell>
          <cell r="J1634" t="str">
            <v>Timbunan dgn tenaga manusia (manual) tipe B (kepadatan 90%) tanpa dump truck L&lt; 50 m</v>
          </cell>
        </row>
        <row r="1636">
          <cell r="D1636">
            <v>57000</v>
          </cell>
          <cell r="E1636" t="str">
            <v>Uraian Tugas</v>
          </cell>
          <cell r="I1636" t="str">
            <v>:</v>
          </cell>
          <cell r="J1636" t="str">
            <v>mengumpulkan tanah (Material) dekat lokasi dengan bulldozer, menebar dan memadatkan dengan tenaga</v>
          </cell>
        </row>
        <row r="1638">
          <cell r="D1638">
            <v>57000</v>
          </cell>
          <cell r="E1638" t="str">
            <v>Kapasitas Produksi</v>
          </cell>
          <cell r="I1638" t="str">
            <v>:</v>
          </cell>
          <cell r="J1638">
            <v>10</v>
          </cell>
          <cell r="K1638" t="str">
            <v>m3</v>
          </cell>
          <cell r="L1638">
            <v>0</v>
          </cell>
        </row>
        <row r="1639">
          <cell r="L1639" t="str">
            <v>Harga</v>
          </cell>
          <cell r="N1639" t="str">
            <v>Jumlah</v>
          </cell>
        </row>
        <row r="1640">
          <cell r="E1640" t="str">
            <v>No.</v>
          </cell>
          <cell r="F1640" t="str">
            <v>U r a i a n</v>
          </cell>
          <cell r="J1640" t="str">
            <v>Satuan</v>
          </cell>
          <cell r="K1640" t="str">
            <v>Q'ty</v>
          </cell>
          <cell r="L1640" t="str">
            <v>Satuan</v>
          </cell>
          <cell r="N1640" t="str">
            <v>Harga</v>
          </cell>
        </row>
        <row r="1641">
          <cell r="L1641" t="str">
            <v>(Rp.)</v>
          </cell>
          <cell r="N1641" t="str">
            <v>(Rp.)</v>
          </cell>
        </row>
        <row r="1642">
          <cell r="E1642" t="str">
            <v>I</v>
          </cell>
          <cell r="G1642" t="str">
            <v>Bahan</v>
          </cell>
        </row>
        <row r="1643">
          <cell r="E1643">
            <v>1</v>
          </cell>
          <cell r="G1643" t="str">
            <v>Tanah Biasa</v>
          </cell>
          <cell r="J1643" t="str">
            <v>m3</v>
          </cell>
          <cell r="K1643">
            <v>12</v>
          </cell>
          <cell r="M1643">
            <v>2500</v>
          </cell>
          <cell r="O1643">
            <v>30000</v>
          </cell>
        </row>
        <row r="1644">
          <cell r="E1644" t="str">
            <v/>
          </cell>
          <cell r="J1644">
            <v>0</v>
          </cell>
          <cell r="K1644">
            <v>0</v>
          </cell>
          <cell r="M1644">
            <v>0</v>
          </cell>
          <cell r="O1644">
            <v>0</v>
          </cell>
        </row>
        <row r="1645">
          <cell r="E1645" t="str">
            <v/>
          </cell>
          <cell r="I1645" t="str">
            <v/>
          </cell>
          <cell r="J1645">
            <v>0</v>
          </cell>
          <cell r="K1645">
            <v>0</v>
          </cell>
          <cell r="M1645">
            <v>0</v>
          </cell>
          <cell r="O1645">
            <v>0</v>
          </cell>
        </row>
        <row r="1646">
          <cell r="E1646" t="str">
            <v/>
          </cell>
          <cell r="J1646">
            <v>0</v>
          </cell>
          <cell r="K1646">
            <v>0</v>
          </cell>
          <cell r="M1646">
            <v>0</v>
          </cell>
          <cell r="O1646">
            <v>0</v>
          </cell>
        </row>
        <row r="1647">
          <cell r="E1647" t="str">
            <v/>
          </cell>
          <cell r="J1647">
            <v>0</v>
          </cell>
          <cell r="K1647">
            <v>0</v>
          </cell>
          <cell r="M1647">
            <v>0</v>
          </cell>
          <cell r="O1647">
            <v>0</v>
          </cell>
        </row>
        <row r="1649">
          <cell r="E1649" t="str">
            <v>II</v>
          </cell>
          <cell r="G1649" t="str">
            <v>Tenaga</v>
          </cell>
        </row>
        <row r="1650">
          <cell r="E1650">
            <v>1</v>
          </cell>
          <cell r="G1650" t="str">
            <v>Mandor</v>
          </cell>
          <cell r="J1650" t="str">
            <v>OH</v>
          </cell>
          <cell r="K1650">
            <v>1.4E-3</v>
          </cell>
          <cell r="M1650">
            <v>35000</v>
          </cell>
          <cell r="O1650">
            <v>49</v>
          </cell>
        </row>
        <row r="1651">
          <cell r="E1651">
            <v>2</v>
          </cell>
          <cell r="G1651" t="str">
            <v>Pekerja</v>
          </cell>
          <cell r="H1651" t="str">
            <v>(penghampar)</v>
          </cell>
          <cell r="J1651" t="str">
            <v>OH</v>
          </cell>
          <cell r="K1651">
            <v>5.5999999999999999E-3</v>
          </cell>
          <cell r="M1651">
            <v>20000</v>
          </cell>
          <cell r="O1651">
            <v>112</v>
          </cell>
        </row>
        <row r="1652">
          <cell r="E1652" t="str">
            <v/>
          </cell>
          <cell r="J1652">
            <v>0</v>
          </cell>
          <cell r="K1652">
            <v>0</v>
          </cell>
          <cell r="M1652">
            <v>0</v>
          </cell>
          <cell r="O1652">
            <v>0</v>
          </cell>
        </row>
        <row r="1653">
          <cell r="E1653" t="str">
            <v/>
          </cell>
          <cell r="J1653">
            <v>0</v>
          </cell>
          <cell r="K1653">
            <v>0</v>
          </cell>
          <cell r="M1653">
            <v>0</v>
          </cell>
          <cell r="O1653">
            <v>0</v>
          </cell>
        </row>
        <row r="1654">
          <cell r="E1654" t="str">
            <v/>
          </cell>
          <cell r="J1654">
            <v>0</v>
          </cell>
          <cell r="K1654">
            <v>0</v>
          </cell>
          <cell r="M1654">
            <v>0</v>
          </cell>
          <cell r="O1654">
            <v>0</v>
          </cell>
        </row>
        <row r="1657">
          <cell r="E1657" t="str">
            <v>III</v>
          </cell>
          <cell r="G1657" t="str">
            <v>Alat</v>
          </cell>
        </row>
        <row r="1658">
          <cell r="E1658">
            <v>1</v>
          </cell>
          <cell r="G1658" t="str">
            <v>Bulldozer D65</v>
          </cell>
          <cell r="H1658" t="str">
            <v>(collection)</v>
          </cell>
          <cell r="J1658" t="str">
            <v>jam</v>
          </cell>
          <cell r="K1658">
            <v>9.8299999999999998E-2</v>
          </cell>
          <cell r="M1658">
            <v>335455</v>
          </cell>
          <cell r="O1658">
            <v>32975.22</v>
          </cell>
        </row>
        <row r="1659">
          <cell r="E1659">
            <v>2</v>
          </cell>
          <cell r="G1659" t="str">
            <v>Vibratory Roller 2.5 ton</v>
          </cell>
          <cell r="J1659" t="str">
            <v>jam</v>
          </cell>
          <cell r="K1659">
            <v>0.22839999999999999</v>
          </cell>
          <cell r="M1659">
            <v>102505</v>
          </cell>
          <cell r="O1659">
            <v>23412.14</v>
          </cell>
        </row>
        <row r="1660">
          <cell r="E1660" t="str">
            <v/>
          </cell>
          <cell r="J1660">
            <v>0</v>
          </cell>
          <cell r="K1660">
            <v>0</v>
          </cell>
          <cell r="M1660">
            <v>0</v>
          </cell>
          <cell r="O1660">
            <v>0</v>
          </cell>
        </row>
        <row r="1661">
          <cell r="E1661" t="str">
            <v/>
          </cell>
          <cell r="J1661">
            <v>0</v>
          </cell>
          <cell r="K1661">
            <v>0</v>
          </cell>
          <cell r="M1661">
            <v>0</v>
          </cell>
          <cell r="O1661">
            <v>0</v>
          </cell>
        </row>
        <row r="1662">
          <cell r="E1662" t="str">
            <v/>
          </cell>
          <cell r="J1662">
            <v>0</v>
          </cell>
          <cell r="K1662">
            <v>0</v>
          </cell>
          <cell r="M1662">
            <v>0</v>
          </cell>
          <cell r="O1662">
            <v>0</v>
          </cell>
        </row>
        <row r="1664">
          <cell r="E1664" t="str">
            <v>Sub Total</v>
          </cell>
          <cell r="O1664">
            <v>86548.36</v>
          </cell>
        </row>
        <row r="1665">
          <cell r="E1665" t="str">
            <v>Biaya Tidak Langsung dan Laba</v>
          </cell>
          <cell r="J1665">
            <v>0.1</v>
          </cell>
          <cell r="O1665">
            <v>8654.83</v>
          </cell>
        </row>
        <row r="1666">
          <cell r="E1666" t="str">
            <v>Jumlah Harga</v>
          </cell>
          <cell r="O1666">
            <v>95203.19</v>
          </cell>
        </row>
        <row r="1667">
          <cell r="D1667">
            <v>57005</v>
          </cell>
          <cell r="E1667" t="str">
            <v>Harga Satuan Pekerjaan</v>
          </cell>
          <cell r="J1667" t="str">
            <v>m3</v>
          </cell>
          <cell r="K1667" t="str">
            <v/>
          </cell>
          <cell r="O1667">
            <v>9520.3189999999995</v>
          </cell>
        </row>
        <row r="1674">
          <cell r="E1674" t="str">
            <v>Analisa Harga Satuan (Breakdown of Unit Rate)</v>
          </cell>
        </row>
        <row r="1676">
          <cell r="E1676" t="str">
            <v>Lokasi</v>
          </cell>
          <cell r="I1676" t="str">
            <v>:</v>
          </cell>
          <cell r="J1676" t="str">
            <v>Proyek PLB, Paket LCB-6 Lot-4</v>
          </cell>
        </row>
        <row r="1677">
          <cell r="D1677">
            <v>58000</v>
          </cell>
          <cell r="E1677" t="str">
            <v>No. Item</v>
          </cell>
          <cell r="I1677" t="str">
            <v>:</v>
          </cell>
          <cell r="J1677" t="str">
            <v>6-1-8a</v>
          </cell>
        </row>
        <row r="1678">
          <cell r="D1678">
            <v>58000</v>
          </cell>
          <cell r="E1678" t="str">
            <v>Item Pekerjaan</v>
          </cell>
          <cell r="I1678" t="str">
            <v>:</v>
          </cell>
          <cell r="J1678" t="str">
            <v>Timbunan dgn tenaga manusia (manual) tipe B (90%) dalam areal proyek (material Bekas galian) 50 &lt; L &lt; 500 m</v>
          </cell>
        </row>
        <row r="1680">
          <cell r="D1680">
            <v>58000</v>
          </cell>
          <cell r="E1680" t="str">
            <v>Uraian Tugas</v>
          </cell>
          <cell r="I1680" t="str">
            <v>:</v>
          </cell>
          <cell r="J1680" t="str">
            <v>Ambil bahan di lokasi proyek dengan alat berat, membawa, menebar dan memadatkan dengan tenaga</v>
          </cell>
        </row>
        <row r="1682">
          <cell r="D1682">
            <v>58000</v>
          </cell>
          <cell r="E1682" t="str">
            <v>Kapasitas Produksi</v>
          </cell>
          <cell r="I1682" t="str">
            <v>:</v>
          </cell>
          <cell r="J1682">
            <v>10</v>
          </cell>
          <cell r="K1682" t="str">
            <v>m3</v>
          </cell>
          <cell r="L1682">
            <v>0</v>
          </cell>
        </row>
        <row r="1683">
          <cell r="L1683" t="str">
            <v>Harga</v>
          </cell>
          <cell r="N1683" t="str">
            <v>Jumlah</v>
          </cell>
        </row>
        <row r="1684">
          <cell r="E1684" t="str">
            <v>No.</v>
          </cell>
          <cell r="F1684" t="str">
            <v>U r a i a n</v>
          </cell>
          <cell r="J1684" t="str">
            <v>Satuan</v>
          </cell>
          <cell r="K1684" t="str">
            <v>Q'ty</v>
          </cell>
          <cell r="L1684" t="str">
            <v>Satuan</v>
          </cell>
          <cell r="N1684" t="str">
            <v>Harga</v>
          </cell>
        </row>
        <row r="1685">
          <cell r="L1685" t="str">
            <v>(Rp.)</v>
          </cell>
          <cell r="N1685" t="str">
            <v>(Rp.)</v>
          </cell>
        </row>
        <row r="1686">
          <cell r="E1686" t="str">
            <v>I</v>
          </cell>
          <cell r="G1686" t="str">
            <v>Bahan</v>
          </cell>
        </row>
        <row r="1687">
          <cell r="E1687">
            <v>1</v>
          </cell>
          <cell r="G1687" t="str">
            <v>Tanah Biasa</v>
          </cell>
          <cell r="J1687" t="str">
            <v>m3</v>
          </cell>
          <cell r="K1687">
            <v>12</v>
          </cell>
          <cell r="M1687">
            <v>2500</v>
          </cell>
          <cell r="O1687">
            <v>30000</v>
          </cell>
        </row>
        <row r="1688">
          <cell r="E1688" t="str">
            <v/>
          </cell>
          <cell r="J1688">
            <v>0</v>
          </cell>
          <cell r="K1688">
            <v>0</v>
          </cell>
          <cell r="M1688">
            <v>0</v>
          </cell>
          <cell r="O1688">
            <v>0</v>
          </cell>
        </row>
        <row r="1689">
          <cell r="E1689" t="str">
            <v/>
          </cell>
          <cell r="I1689" t="str">
            <v/>
          </cell>
          <cell r="J1689">
            <v>0</v>
          </cell>
          <cell r="K1689">
            <v>0</v>
          </cell>
          <cell r="M1689">
            <v>0</v>
          </cell>
          <cell r="O1689">
            <v>0</v>
          </cell>
        </row>
        <row r="1690">
          <cell r="E1690" t="str">
            <v/>
          </cell>
          <cell r="J1690">
            <v>0</v>
          </cell>
          <cell r="K1690">
            <v>0</v>
          </cell>
          <cell r="M1690">
            <v>0</v>
          </cell>
          <cell r="O1690">
            <v>0</v>
          </cell>
        </row>
        <row r="1691">
          <cell r="E1691" t="str">
            <v/>
          </cell>
          <cell r="J1691">
            <v>0</v>
          </cell>
          <cell r="K1691">
            <v>0</v>
          </cell>
          <cell r="M1691">
            <v>0</v>
          </cell>
          <cell r="O1691">
            <v>0</v>
          </cell>
        </row>
        <row r="1693">
          <cell r="E1693" t="str">
            <v>II</v>
          </cell>
          <cell r="G1693" t="str">
            <v>Tenaga</v>
          </cell>
        </row>
        <row r="1694">
          <cell r="E1694">
            <v>1</v>
          </cell>
          <cell r="G1694" t="str">
            <v>Mandor</v>
          </cell>
          <cell r="J1694" t="str">
            <v>OH</v>
          </cell>
          <cell r="K1694">
            <v>3.2000000000000002E-3</v>
          </cell>
          <cell r="M1694">
            <v>35000</v>
          </cell>
          <cell r="O1694">
            <v>112</v>
          </cell>
        </row>
        <row r="1695">
          <cell r="E1695">
            <v>2</v>
          </cell>
          <cell r="G1695" t="str">
            <v>Pekerja</v>
          </cell>
          <cell r="H1695" t="str">
            <v>(penghampar)</v>
          </cell>
          <cell r="J1695" t="str">
            <v>OH</v>
          </cell>
          <cell r="K1695">
            <v>1.2999999999999999E-2</v>
          </cell>
          <cell r="M1695">
            <v>20000</v>
          </cell>
          <cell r="O1695">
            <v>260</v>
          </cell>
        </row>
        <row r="1696">
          <cell r="E1696" t="str">
            <v/>
          </cell>
          <cell r="J1696">
            <v>0</v>
          </cell>
          <cell r="K1696">
            <v>0</v>
          </cell>
          <cell r="M1696">
            <v>0</v>
          </cell>
          <cell r="O1696">
            <v>0</v>
          </cell>
        </row>
        <row r="1697">
          <cell r="E1697" t="str">
            <v/>
          </cell>
          <cell r="J1697">
            <v>0</v>
          </cell>
          <cell r="K1697">
            <v>0</v>
          </cell>
          <cell r="M1697">
            <v>0</v>
          </cell>
          <cell r="O1697">
            <v>0</v>
          </cell>
        </row>
        <row r="1698">
          <cell r="E1698" t="str">
            <v/>
          </cell>
          <cell r="J1698">
            <v>0</v>
          </cell>
          <cell r="K1698">
            <v>0</v>
          </cell>
          <cell r="M1698">
            <v>0</v>
          </cell>
          <cell r="O1698">
            <v>0</v>
          </cell>
        </row>
        <row r="1701">
          <cell r="E1701" t="str">
            <v>III</v>
          </cell>
          <cell r="G1701" t="str">
            <v>Alat</v>
          </cell>
        </row>
        <row r="1702">
          <cell r="E1702">
            <v>1</v>
          </cell>
          <cell r="G1702" t="str">
            <v>Excavator, 0.7 m3</v>
          </cell>
          <cell r="J1702" t="str">
            <v>jam</v>
          </cell>
          <cell r="K1702">
            <v>0.1542</v>
          </cell>
          <cell r="M1702">
            <v>239115</v>
          </cell>
          <cell r="O1702">
            <v>36871.53</v>
          </cell>
        </row>
        <row r="1703">
          <cell r="E1703">
            <v>2</v>
          </cell>
          <cell r="G1703" t="str">
            <v>Dump Truck 6 ton</v>
          </cell>
          <cell r="J1703" t="str">
            <v>jam</v>
          </cell>
          <cell r="K1703">
            <v>0.24210000000000001</v>
          </cell>
          <cell r="M1703">
            <v>75740</v>
          </cell>
          <cell r="O1703">
            <v>18336.650000000001</v>
          </cell>
        </row>
        <row r="1704">
          <cell r="E1704">
            <v>3</v>
          </cell>
          <cell r="G1704" t="str">
            <v>Vibratory Roller 2.5 ton</v>
          </cell>
          <cell r="J1704" t="str">
            <v>jam</v>
          </cell>
          <cell r="K1704">
            <v>0.22839999999999999</v>
          </cell>
          <cell r="M1704">
            <v>102505</v>
          </cell>
          <cell r="O1704">
            <v>23412.14</v>
          </cell>
        </row>
        <row r="1705">
          <cell r="E1705" t="str">
            <v/>
          </cell>
          <cell r="J1705">
            <v>0</v>
          </cell>
          <cell r="K1705">
            <v>0</v>
          </cell>
          <cell r="M1705">
            <v>0</v>
          </cell>
          <cell r="O1705">
            <v>0</v>
          </cell>
        </row>
        <row r="1706">
          <cell r="E1706" t="str">
            <v/>
          </cell>
          <cell r="J1706">
            <v>0</v>
          </cell>
          <cell r="K1706">
            <v>0</v>
          </cell>
          <cell r="M1706">
            <v>0</v>
          </cell>
          <cell r="O1706">
            <v>0</v>
          </cell>
        </row>
        <row r="1708">
          <cell r="E1708" t="str">
            <v>Sub Total</v>
          </cell>
          <cell r="O1708">
            <v>108992.31999999999</v>
          </cell>
        </row>
        <row r="1709">
          <cell r="E1709" t="str">
            <v>Biaya Tidak Langsung dan Laba</v>
          </cell>
          <cell r="J1709">
            <v>0.1</v>
          </cell>
          <cell r="O1709">
            <v>10899.23</v>
          </cell>
        </row>
        <row r="1710">
          <cell r="E1710" t="str">
            <v>Jumlah Harga</v>
          </cell>
          <cell r="O1710">
            <v>119891.54999999999</v>
          </cell>
        </row>
        <row r="1711">
          <cell r="D1711">
            <v>58005</v>
          </cell>
          <cell r="E1711" t="str">
            <v>Harga Satuan Pekerjaan</v>
          </cell>
          <cell r="J1711" t="str">
            <v>m3</v>
          </cell>
          <cell r="K1711" t="str">
            <v/>
          </cell>
          <cell r="O1711">
            <v>11989.154999999999</v>
          </cell>
        </row>
        <row r="1718">
          <cell r="E1718" t="str">
            <v>Analisa Harga Satuan (Breakdown of Unit Rate)</v>
          </cell>
        </row>
        <row r="1720">
          <cell r="E1720" t="str">
            <v>Lokasi</v>
          </cell>
          <cell r="I1720" t="str">
            <v>:</v>
          </cell>
          <cell r="J1720" t="str">
            <v>Proyek PLB, Paket LCB-6 Lot-4</v>
          </cell>
        </row>
        <row r="1721">
          <cell r="D1721">
            <v>59000</v>
          </cell>
          <cell r="E1721" t="str">
            <v>No. Item</v>
          </cell>
          <cell r="I1721" t="str">
            <v>:</v>
          </cell>
          <cell r="J1721" t="str">
            <v>6-1-8b</v>
          </cell>
        </row>
        <row r="1722">
          <cell r="D1722">
            <v>59000</v>
          </cell>
          <cell r="E1722" t="str">
            <v>Item Pekerjaan</v>
          </cell>
          <cell r="I1722" t="str">
            <v>:</v>
          </cell>
          <cell r="J1722" t="str">
            <v>Timbunan dgn tenaga manusia (manual) tipe B (90%) dari galian sawah 50 &lt; L &lt; 500 m</v>
          </cell>
        </row>
        <row r="1724">
          <cell r="D1724">
            <v>59000</v>
          </cell>
          <cell r="E1724" t="str">
            <v>Uraian Tugas</v>
          </cell>
          <cell r="I1724" t="str">
            <v>:</v>
          </cell>
        </row>
        <row r="1726">
          <cell r="D1726">
            <v>59000</v>
          </cell>
          <cell r="E1726" t="str">
            <v>Kapasitas Produksi</v>
          </cell>
          <cell r="I1726" t="str">
            <v>:</v>
          </cell>
          <cell r="J1726">
            <v>10</v>
          </cell>
          <cell r="K1726" t="str">
            <v>m3</v>
          </cell>
          <cell r="L1726">
            <v>0</v>
          </cell>
        </row>
        <row r="1727">
          <cell r="L1727" t="str">
            <v>Harga</v>
          </cell>
          <cell r="N1727" t="str">
            <v>Jumlah</v>
          </cell>
        </row>
        <row r="1728">
          <cell r="E1728" t="str">
            <v>No.</v>
          </cell>
          <cell r="F1728" t="str">
            <v>U r a i a n</v>
          </cell>
          <cell r="J1728" t="str">
            <v>Satuan</v>
          </cell>
          <cell r="K1728" t="str">
            <v>Q'ty</v>
          </cell>
          <cell r="L1728" t="str">
            <v>Satuan</v>
          </cell>
          <cell r="N1728" t="str">
            <v>Harga</v>
          </cell>
        </row>
        <row r="1729">
          <cell r="L1729" t="str">
            <v>(Rp.)</v>
          </cell>
          <cell r="N1729" t="str">
            <v>(Rp.)</v>
          </cell>
        </row>
        <row r="1730">
          <cell r="E1730" t="str">
            <v>I</v>
          </cell>
          <cell r="G1730" t="str">
            <v>Bahan</v>
          </cell>
        </row>
        <row r="1731">
          <cell r="E1731">
            <v>1</v>
          </cell>
          <cell r="G1731" t="str">
            <v>Tanah Biasa</v>
          </cell>
          <cell r="J1731" t="str">
            <v>m3</v>
          </cell>
          <cell r="K1731">
            <v>12</v>
          </cell>
          <cell r="M1731">
            <v>2500</v>
          </cell>
          <cell r="O1731">
            <v>30000</v>
          </cell>
        </row>
        <row r="1732">
          <cell r="E1732" t="str">
            <v/>
          </cell>
          <cell r="J1732">
            <v>0</v>
          </cell>
          <cell r="K1732">
            <v>0</v>
          </cell>
          <cell r="M1732">
            <v>0</v>
          </cell>
          <cell r="O1732">
            <v>0</v>
          </cell>
        </row>
        <row r="1733">
          <cell r="E1733" t="str">
            <v/>
          </cell>
          <cell r="I1733" t="str">
            <v/>
          </cell>
          <cell r="J1733">
            <v>0</v>
          </cell>
          <cell r="K1733">
            <v>0</v>
          </cell>
          <cell r="M1733">
            <v>0</v>
          </cell>
          <cell r="O1733">
            <v>0</v>
          </cell>
        </row>
        <row r="1734">
          <cell r="E1734" t="str">
            <v/>
          </cell>
          <cell r="J1734">
            <v>0</v>
          </cell>
          <cell r="K1734">
            <v>0</v>
          </cell>
          <cell r="M1734">
            <v>0</v>
          </cell>
          <cell r="O1734">
            <v>0</v>
          </cell>
        </row>
        <row r="1735">
          <cell r="E1735" t="str">
            <v/>
          </cell>
          <cell r="J1735">
            <v>0</v>
          </cell>
          <cell r="K1735">
            <v>0</v>
          </cell>
          <cell r="M1735">
            <v>0</v>
          </cell>
          <cell r="O1735">
            <v>0</v>
          </cell>
        </row>
        <row r="1737">
          <cell r="E1737" t="str">
            <v>II</v>
          </cell>
          <cell r="G1737" t="str">
            <v>Tenaga</v>
          </cell>
        </row>
        <row r="1738">
          <cell r="E1738">
            <v>1</v>
          </cell>
          <cell r="G1738" t="str">
            <v>Mandor</v>
          </cell>
          <cell r="J1738" t="str">
            <v>OH</v>
          </cell>
          <cell r="K1738">
            <v>3.3999999999999998E-3</v>
          </cell>
          <cell r="M1738">
            <v>35000</v>
          </cell>
          <cell r="O1738">
            <v>119</v>
          </cell>
        </row>
        <row r="1739">
          <cell r="E1739">
            <v>2</v>
          </cell>
          <cell r="G1739" t="str">
            <v>Pekerja</v>
          </cell>
          <cell r="H1739" t="str">
            <v>(penghampar)</v>
          </cell>
          <cell r="J1739" t="str">
            <v>OH</v>
          </cell>
          <cell r="K1739">
            <v>1.38E-2</v>
          </cell>
          <cell r="M1739">
            <v>20000</v>
          </cell>
          <cell r="O1739">
            <v>276</v>
          </cell>
        </row>
        <row r="1740">
          <cell r="E1740" t="str">
            <v/>
          </cell>
          <cell r="J1740">
            <v>0</v>
          </cell>
          <cell r="K1740">
            <v>0</v>
          </cell>
          <cell r="M1740">
            <v>0</v>
          </cell>
          <cell r="O1740">
            <v>0</v>
          </cell>
        </row>
        <row r="1741">
          <cell r="E1741" t="str">
            <v/>
          </cell>
          <cell r="J1741">
            <v>0</v>
          </cell>
          <cell r="K1741">
            <v>0</v>
          </cell>
          <cell r="M1741">
            <v>0</v>
          </cell>
          <cell r="O1741">
            <v>0</v>
          </cell>
        </row>
        <row r="1742">
          <cell r="E1742" t="str">
            <v/>
          </cell>
          <cell r="J1742">
            <v>0</v>
          </cell>
          <cell r="K1742">
            <v>0</v>
          </cell>
          <cell r="M1742">
            <v>0</v>
          </cell>
          <cell r="O1742">
            <v>0</v>
          </cell>
        </row>
        <row r="1745">
          <cell r="E1745" t="str">
            <v>III</v>
          </cell>
          <cell r="G1745" t="str">
            <v>Alat</v>
          </cell>
        </row>
        <row r="1746">
          <cell r="E1746">
            <v>1</v>
          </cell>
          <cell r="G1746" t="str">
            <v>Bulldozer D65</v>
          </cell>
          <cell r="H1746" t="str">
            <v>(collect)</v>
          </cell>
          <cell r="J1746" t="str">
            <v>jam</v>
          </cell>
          <cell r="K1746">
            <v>9.8299999999999998E-2</v>
          </cell>
          <cell r="M1746">
            <v>335455</v>
          </cell>
          <cell r="O1746">
            <v>32975.22</v>
          </cell>
        </row>
        <row r="1747">
          <cell r="E1747">
            <v>2</v>
          </cell>
          <cell r="G1747" t="str">
            <v>Excavator, 0.7 m3</v>
          </cell>
          <cell r="J1747" t="str">
            <v>jam</v>
          </cell>
          <cell r="K1747">
            <v>0.1542</v>
          </cell>
          <cell r="M1747">
            <v>239115</v>
          </cell>
          <cell r="O1747">
            <v>36871.53</v>
          </cell>
        </row>
        <row r="1748">
          <cell r="E1748">
            <v>3</v>
          </cell>
          <cell r="G1748" t="str">
            <v>Dump Truck 6 ton</v>
          </cell>
          <cell r="J1748" t="str">
            <v>jam</v>
          </cell>
          <cell r="K1748">
            <v>0.24210000000000001</v>
          </cell>
          <cell r="M1748">
            <v>75740</v>
          </cell>
          <cell r="O1748">
            <v>18336.650000000001</v>
          </cell>
        </row>
        <row r="1749">
          <cell r="E1749">
            <v>4</v>
          </cell>
          <cell r="G1749" t="str">
            <v>Vibratory Roller 2.5 ton</v>
          </cell>
          <cell r="J1749" t="str">
            <v>jam</v>
          </cell>
          <cell r="K1749">
            <v>0.22839999999999999</v>
          </cell>
          <cell r="M1749">
            <v>102505</v>
          </cell>
          <cell r="O1749">
            <v>23412.14</v>
          </cell>
        </row>
        <row r="1750">
          <cell r="E1750" t="str">
            <v/>
          </cell>
          <cell r="J1750">
            <v>0</v>
          </cell>
          <cell r="K1750">
            <v>0</v>
          </cell>
          <cell r="M1750">
            <v>0</v>
          </cell>
          <cell r="O1750">
            <v>0</v>
          </cell>
        </row>
        <row r="1752">
          <cell r="E1752" t="str">
            <v>Sub Total</v>
          </cell>
          <cell r="O1752">
            <v>141990.53999999998</v>
          </cell>
        </row>
        <row r="1753">
          <cell r="E1753" t="str">
            <v>Biaya Tidak Langsung dan Laba</v>
          </cell>
          <cell r="J1753">
            <v>0.1</v>
          </cell>
          <cell r="O1753">
            <v>14199.05</v>
          </cell>
        </row>
        <row r="1754">
          <cell r="E1754" t="str">
            <v>Jumlah Harga</v>
          </cell>
          <cell r="O1754">
            <v>156189.58999999997</v>
          </cell>
        </row>
        <row r="1755">
          <cell r="D1755">
            <v>59005</v>
          </cell>
          <cell r="E1755" t="str">
            <v>Harga Satuan Pekerjaan</v>
          </cell>
          <cell r="J1755" t="str">
            <v>m3</v>
          </cell>
          <cell r="K1755" t="str">
            <v/>
          </cell>
          <cell r="O1755">
            <v>15618.958999999997</v>
          </cell>
        </row>
        <row r="1762">
          <cell r="E1762" t="str">
            <v>Analisa Harga Satuan (Breakdown of Unit Rate)</v>
          </cell>
        </row>
        <row r="1764">
          <cell r="E1764" t="str">
            <v>Lokasi</v>
          </cell>
          <cell r="I1764" t="str">
            <v>:</v>
          </cell>
          <cell r="J1764" t="str">
            <v>Proyek PLB, Paket LCB-6 Lot-4</v>
          </cell>
        </row>
        <row r="1765">
          <cell r="D1765">
            <v>60000</v>
          </cell>
          <cell r="E1765" t="str">
            <v>No. Item</v>
          </cell>
          <cell r="I1765" t="str">
            <v>:</v>
          </cell>
          <cell r="J1765" t="str">
            <v>4-3-1</v>
          </cell>
        </row>
        <row r="1766">
          <cell r="D1766">
            <v>60000</v>
          </cell>
          <cell r="E1766" t="str">
            <v>Item Pekerjaan</v>
          </cell>
          <cell r="I1766" t="str">
            <v>:</v>
          </cell>
          <cell r="J1766" t="str">
            <v>Rehabilitasi untuk saluran pembuang yang sudah ada (normalisasi)</v>
          </cell>
        </row>
        <row r="1768">
          <cell r="D1768">
            <v>60000</v>
          </cell>
          <cell r="E1768" t="str">
            <v>Uraian Tugas</v>
          </cell>
          <cell r="I1768" t="str">
            <v>:</v>
          </cell>
        </row>
        <row r="1770">
          <cell r="D1770">
            <v>60000</v>
          </cell>
          <cell r="E1770" t="str">
            <v>Kapasitas Produksi</v>
          </cell>
          <cell r="I1770" t="str">
            <v>:</v>
          </cell>
          <cell r="J1770">
            <v>100</v>
          </cell>
          <cell r="K1770" t="str">
            <v>m3</v>
          </cell>
          <cell r="L1770">
            <v>0</v>
          </cell>
        </row>
        <row r="1771">
          <cell r="L1771" t="str">
            <v>Harga</v>
          </cell>
          <cell r="N1771" t="str">
            <v>Jumlah</v>
          </cell>
        </row>
        <row r="1772">
          <cell r="E1772" t="str">
            <v>No.</v>
          </cell>
          <cell r="F1772" t="str">
            <v>U r a i a n</v>
          </cell>
          <cell r="J1772" t="str">
            <v>Satuan</v>
          </cell>
          <cell r="K1772" t="str">
            <v>Q'ty</v>
          </cell>
          <cell r="L1772" t="str">
            <v>Satuan</v>
          </cell>
          <cell r="N1772" t="str">
            <v>Harga</v>
          </cell>
        </row>
        <row r="1773">
          <cell r="L1773" t="str">
            <v>(Rp.)</v>
          </cell>
          <cell r="N1773" t="str">
            <v>(Rp.)</v>
          </cell>
        </row>
        <row r="1774">
          <cell r="E1774" t="str">
            <v>I</v>
          </cell>
          <cell r="G1774" t="str">
            <v>Bahan</v>
          </cell>
        </row>
        <row r="1775">
          <cell r="E1775" t="str">
            <v/>
          </cell>
          <cell r="J1775">
            <v>0</v>
          </cell>
          <cell r="K1775">
            <v>0</v>
          </cell>
          <cell r="M1775">
            <v>0</v>
          </cell>
          <cell r="O1775">
            <v>0</v>
          </cell>
        </row>
        <row r="1776">
          <cell r="E1776" t="str">
            <v/>
          </cell>
          <cell r="J1776">
            <v>0</v>
          </cell>
          <cell r="K1776">
            <v>0</v>
          </cell>
          <cell r="M1776">
            <v>0</v>
          </cell>
          <cell r="O1776">
            <v>0</v>
          </cell>
        </row>
        <row r="1777">
          <cell r="E1777" t="str">
            <v/>
          </cell>
          <cell r="I1777" t="str">
            <v/>
          </cell>
          <cell r="J1777">
            <v>0</v>
          </cell>
          <cell r="K1777">
            <v>0</v>
          </cell>
          <cell r="M1777">
            <v>0</v>
          </cell>
          <cell r="O1777">
            <v>0</v>
          </cell>
        </row>
        <row r="1778">
          <cell r="E1778" t="str">
            <v/>
          </cell>
          <cell r="J1778">
            <v>0</v>
          </cell>
          <cell r="K1778">
            <v>0</v>
          </cell>
          <cell r="M1778">
            <v>0</v>
          </cell>
          <cell r="O1778">
            <v>0</v>
          </cell>
        </row>
        <row r="1779">
          <cell r="E1779" t="str">
            <v/>
          </cell>
          <cell r="J1779">
            <v>0</v>
          </cell>
          <cell r="K1779">
            <v>0</v>
          </cell>
          <cell r="M1779">
            <v>0</v>
          </cell>
          <cell r="O1779">
            <v>0</v>
          </cell>
        </row>
        <row r="1781">
          <cell r="E1781" t="str">
            <v>II</v>
          </cell>
          <cell r="G1781" t="str">
            <v>Tenaga</v>
          </cell>
        </row>
        <row r="1782">
          <cell r="E1782">
            <v>1</v>
          </cell>
          <cell r="G1782" t="str">
            <v>Mandor</v>
          </cell>
          <cell r="J1782" t="str">
            <v>OH</v>
          </cell>
          <cell r="K1782">
            <v>2.2000000000000001E-3</v>
          </cell>
          <cell r="M1782">
            <v>35000</v>
          </cell>
          <cell r="O1782">
            <v>77</v>
          </cell>
        </row>
        <row r="1783">
          <cell r="E1783" t="str">
            <v/>
          </cell>
          <cell r="J1783">
            <v>0</v>
          </cell>
          <cell r="K1783">
            <v>0</v>
          </cell>
          <cell r="M1783">
            <v>0</v>
          </cell>
          <cell r="O1783">
            <v>0</v>
          </cell>
        </row>
        <row r="1784">
          <cell r="E1784" t="str">
            <v/>
          </cell>
          <cell r="J1784">
            <v>0</v>
          </cell>
          <cell r="K1784">
            <v>0</v>
          </cell>
          <cell r="M1784">
            <v>0</v>
          </cell>
          <cell r="O1784">
            <v>0</v>
          </cell>
        </row>
        <row r="1785">
          <cell r="E1785" t="str">
            <v/>
          </cell>
          <cell r="J1785">
            <v>0</v>
          </cell>
          <cell r="K1785">
            <v>0</v>
          </cell>
          <cell r="M1785">
            <v>0</v>
          </cell>
          <cell r="O1785">
            <v>0</v>
          </cell>
        </row>
        <row r="1786">
          <cell r="E1786" t="str">
            <v/>
          </cell>
          <cell r="J1786">
            <v>0</v>
          </cell>
          <cell r="K1786">
            <v>0</v>
          </cell>
          <cell r="M1786">
            <v>0</v>
          </cell>
          <cell r="O1786">
            <v>0</v>
          </cell>
        </row>
        <row r="1789">
          <cell r="E1789" t="str">
            <v>III</v>
          </cell>
          <cell r="G1789" t="str">
            <v>Alat</v>
          </cell>
        </row>
        <row r="1790">
          <cell r="E1790">
            <v>1</v>
          </cell>
          <cell r="G1790" t="str">
            <v>Excavator, 0.7 m3</v>
          </cell>
          <cell r="J1790" t="str">
            <v>jam</v>
          </cell>
          <cell r="K1790">
            <v>1.5421</v>
          </cell>
          <cell r="M1790">
            <v>239115</v>
          </cell>
          <cell r="O1790">
            <v>368739.24</v>
          </cell>
        </row>
        <row r="1791">
          <cell r="E1791">
            <v>2</v>
          </cell>
          <cell r="G1791" t="str">
            <v>Bulldozer D65</v>
          </cell>
          <cell r="H1791" t="str">
            <v>(level)</v>
          </cell>
          <cell r="J1791" t="str">
            <v>jam</v>
          </cell>
          <cell r="K1791">
            <v>0.9839</v>
          </cell>
          <cell r="M1791">
            <v>335455</v>
          </cell>
          <cell r="O1791">
            <v>330054.17</v>
          </cell>
        </row>
        <row r="1792">
          <cell r="E1792" t="str">
            <v/>
          </cell>
          <cell r="J1792">
            <v>0</v>
          </cell>
          <cell r="K1792">
            <v>0</v>
          </cell>
          <cell r="M1792">
            <v>0</v>
          </cell>
          <cell r="O1792">
            <v>0</v>
          </cell>
        </row>
        <row r="1793">
          <cell r="E1793" t="str">
            <v/>
          </cell>
          <cell r="J1793">
            <v>0</v>
          </cell>
          <cell r="K1793">
            <v>0</v>
          </cell>
          <cell r="M1793">
            <v>0</v>
          </cell>
          <cell r="O1793">
            <v>0</v>
          </cell>
        </row>
        <row r="1794">
          <cell r="E1794" t="str">
            <v/>
          </cell>
          <cell r="J1794">
            <v>0</v>
          </cell>
          <cell r="K1794">
            <v>0</v>
          </cell>
          <cell r="M1794">
            <v>0</v>
          </cell>
          <cell r="O1794">
            <v>0</v>
          </cell>
        </row>
        <row r="1796">
          <cell r="E1796" t="str">
            <v>Sub Total</v>
          </cell>
          <cell r="O1796">
            <v>698870.40999999992</v>
          </cell>
        </row>
        <row r="1797">
          <cell r="E1797" t="str">
            <v>Biaya Tidak Langsung dan Laba</v>
          </cell>
          <cell r="J1797">
            <v>0.1</v>
          </cell>
          <cell r="O1797">
            <v>69887.039999999994</v>
          </cell>
        </row>
        <row r="1798">
          <cell r="E1798" t="str">
            <v>Jumlah Harga</v>
          </cell>
          <cell r="O1798">
            <v>768757.45</v>
          </cell>
        </row>
        <row r="1799">
          <cell r="D1799">
            <v>60005</v>
          </cell>
          <cell r="E1799" t="str">
            <v>Harga Satuan Pekerjaan</v>
          </cell>
          <cell r="J1799" t="str">
            <v>m3</v>
          </cell>
          <cell r="K1799" t="str">
            <v/>
          </cell>
          <cell r="O1799">
            <v>7687.5744999999997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DKH"/>
      <sheetName val="DKH"/>
      <sheetName val="DKH (2)"/>
      <sheetName val="DIV 1"/>
      <sheetName val="DIV 1 (2)"/>
      <sheetName val="gal sel"/>
      <sheetName val="kupasan"/>
      <sheetName val="gal tnh"/>
      <sheetName val="timb tnh"/>
      <sheetName val="timb pil"/>
      <sheetName val="lap res peng"/>
      <sheetName val="lap per"/>
      <sheetName val="lapen"/>
      <sheetName val="beton K175"/>
      <sheetName val="bj tlg"/>
      <sheetName val="pas bt"/>
      <sheetName val="telford"/>
      <sheetName val="DIV 5 6"/>
      <sheetName val="DHS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AMPUL"/>
      <sheetName val="HDT"/>
      <sheetName val="HARDAS"/>
      <sheetName val="BREAK-DOWN"/>
      <sheetName val="DAF-KUANT"/>
      <sheetName val="Sheet4"/>
      <sheetName val="GROUP KERJA"/>
      <sheetName val="KEB-ALAT"/>
      <sheetName val="DAF-ALAT"/>
      <sheetName val="SCHEDULE"/>
      <sheetName val="DAF-PERSON"/>
      <sheetName val="SUB-K"/>
      <sheetName val="GALIAN"/>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PENGUKURAN"/>
      <sheetName val="H-SAT-"/>
      <sheetName val="SAT-JADI"/>
      <sheetName val="ANAL-"/>
      <sheetName val="Alat"/>
      <sheetName val="CCO"/>
      <sheetName val="BAP"/>
      <sheetName val="BA-AJ"/>
      <sheetName val="Bend II"/>
      <sheetName val="SKO"/>
      <sheetName val="BA BAYAR"/>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sheetName val="batas"/>
      <sheetName val="daf-jemb"/>
      <sheetName val="daf-isi"/>
      <sheetName val="hasper"/>
      <sheetName val="n-pakai"/>
      <sheetName val="koef-&quot;n&quot;"/>
      <sheetName val="HIDRO"/>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
      <sheetName val="Bahan"/>
      <sheetName val="Angkut Truk"/>
      <sheetName val="Pikul  per Item"/>
      <sheetName val="Pikul"/>
      <sheetName val="Alat 2 Type"/>
      <sheetName val="Alat"/>
      <sheetName val="An"/>
      <sheetName val="Harga"/>
      <sheetName val="RAB "/>
      <sheetName val="REKAP"/>
      <sheetName val="RAB EE"/>
      <sheetName val="REKAP EE"/>
      <sheetName val="ANL"/>
      <sheetName val="SCH"/>
      <sheetName val="Schedule-TKerja"/>
    </sheetNames>
    <sheetDataSet>
      <sheetData sheetId="0">
        <row r="272">
          <cell r="F272">
            <v>1455.1</v>
          </cell>
        </row>
      </sheetData>
      <sheetData sheetId="1"/>
      <sheetData sheetId="2"/>
      <sheetData sheetId="3"/>
      <sheetData sheetId="4"/>
      <sheetData sheetId="5"/>
      <sheetData sheetId="6">
        <row r="272">
          <cell r="F272">
            <v>1455.1</v>
          </cell>
        </row>
      </sheetData>
      <sheetData sheetId="7">
        <row r="272">
          <cell r="F272">
            <v>1455.1</v>
          </cell>
        </row>
      </sheetData>
      <sheetData sheetId="8"/>
      <sheetData sheetId="9"/>
      <sheetData sheetId="10"/>
      <sheetData sheetId="11"/>
      <sheetData sheetId="12"/>
      <sheetData sheetId="13"/>
      <sheetData sheetId="14"/>
      <sheetData sheetId="15"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sheetName val="SUM1"/>
      <sheetName val="2RD"/>
      <sheetName val="SUM2"/>
      <sheetName val="3TH"/>
      <sheetName val="SUM3"/>
      <sheetName val="4TH"/>
      <sheetName val="SUM4"/>
      <sheetName val="5TH"/>
      <sheetName val="Sheet1"/>
      <sheetName val="Sheet2"/>
      <sheetName val="Sheet3"/>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ll 35 kg"/>
      <sheetName val="ANGKUT BONGKARAN"/>
      <sheetName val="B.Pratekan"/>
      <sheetName val="pembongkaran,elastomerik"/>
    </sheetNames>
    <sheetDataSet>
      <sheetData sheetId="0"/>
      <sheetData sheetId="1"/>
      <sheetData sheetId="2" refreshError="1"/>
      <sheetData sheetId="3"/>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Daf-isi"/>
      <sheetName val="Batas"/>
      <sheetName val="GASATAGG.XLS"/>
      <sheetName val="Basic Price"/>
      <sheetName val="Informasi"/>
      <sheetName val="Analisa Quarry"/>
      <sheetName val="Agregat ABC"/>
      <sheetName val="Peralatan"/>
      <sheetName val="NP-10"/>
      <sheetName val="NP-9"/>
      <sheetName val="NP-8"/>
      <sheetName val="NP-7(1)"/>
      <sheetName val="NP-7"/>
      <sheetName val="NP-6"/>
      <sheetName val="NP-5"/>
      <sheetName val="NP-4"/>
      <sheetName val="NP-3"/>
      <sheetName val="NP-2"/>
      <sheetName val="HSUMUM.XLS"/>
      <sheetName val="koef-beton"/>
      <sheetName val="HSBETON"/>
      <sheetName val="koef-tanah"/>
      <sheetName val="HSTANAH"/>
      <sheetName val="BOQ-MCM 30"/>
      <sheetName val="QTY-MCM 30"/>
      <sheetName val="BOQ-Rigid"/>
      <sheetName val="QTY-Rigid"/>
      <sheetName val="BOQ-MCM 35"/>
      <sheetName val="QTY-MCM 35"/>
      <sheetName val="BOQ-Agg A"/>
      <sheetName val="QTY-Agg A"/>
      <sheetName val="Time Schedule-Agg(A)"/>
      <sheetName val="Time Schedule-MCM(35)"/>
      <sheetName val="Comparison"/>
      <sheetName val="Compar-Pav"/>
      <sheetName val="Earth Work"/>
      <sheetName val="Reinf. steel - Rigid"/>
      <sheetName val="Reinf steel - OSR1 &amp; CV1"/>
      <sheetName val="Reinf steel - OSR-2"/>
      <sheetName val="Reinf steel - OSR-3"/>
      <sheetName val="Reinf steel - OSR-4"/>
      <sheetName val="Reinf steel - DI"/>
      <sheetName val="Reinf steel - CV-2 &amp; CV-3"/>
      <sheetName val="Reinf steel - CV-4"/>
      <sheetName val="Reinf steel - DR-1 &amp; DR-2"/>
      <sheetName val="Reinf steel - DR-3 &amp; DR-4"/>
      <sheetName val="Reinf steel - DR-5"/>
      <sheetName val="Form-Qt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COS&amp;BOQ (2)"/>
      <sheetName val="DAF-ISI"/>
      <sheetName val="BATAS"/>
      <sheetName val="UPAHDANBAHAN"/>
      <sheetName val="ANALISA"/>
      <sheetName val="RAB"/>
      <sheetName val="upah"/>
      <sheetName val="alat (2)"/>
      <sheetName val="alat"/>
      <sheetName val="umum"/>
      <sheetName val="KOEFALAT.XLS"/>
      <sheetName val="GASATAGG.XLS"/>
      <sheetName val="BAHAN.XLS"/>
      <sheetName val="koef-tanah"/>
      <sheetName val="HSTANAH.XLS"/>
      <sheetName val="koef-base"/>
      <sheetName val="HSBASE.XLS"/>
      <sheetName val="koef-aspal"/>
      <sheetName val="HSASPAL.XLS"/>
      <sheetName val="koef-beton"/>
      <sheetName val="HSBETON.XLS"/>
      <sheetName val="koef-struk"/>
      <sheetName val="HSSTRUK.XLS"/>
      <sheetName val="koef-lainlain"/>
      <sheetName val="HSLAIN-LAIN"/>
      <sheetName val="koef-drain"/>
      <sheetName val="HSDRAIN.XLS"/>
      <sheetName val="HSUMUM.XLS "/>
      <sheetName val="HSRUTIN.XLS"/>
      <sheetName val="COS&amp;BOQ"/>
      <sheetName val="BID"/>
      <sheetName val="Daf-pem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HSLAIN-LAIN"/>
      <sheetName val="Peralatan"/>
      <sheetName val="NP-2"/>
      <sheetName val="Analisa Quarry"/>
      <sheetName val="Basic Price"/>
      <sheetName val="NP-9"/>
      <sheetName val="NP-8"/>
      <sheetName val="NP-7"/>
      <sheetName val="NP-6"/>
      <sheetName val="NP-4"/>
      <sheetName val="NP-3"/>
      <sheetName val="Mobilisasi"/>
      <sheetName val="Informasi"/>
      <sheetName val="NP-10"/>
      <sheetName val="NP-5"/>
      <sheetName val="XXXXXX"/>
      <sheetName val="Agregat ABC"/>
      <sheetName val="NP-7(1)"/>
      <sheetName val="Rekap - EE"/>
      <sheetName val="BQ - EE"/>
      <sheetName val="BQ - EE - RCT 4@25"/>
      <sheetName val="Kuantitas RCT 4@25"/>
      <sheetName val="BQ - EE - Rangka Lengkung"/>
      <sheetName val="Kuantitas Rangka Lengkung)"/>
      <sheetName val="BQ - EE - PC 3@35"/>
      <sheetName val="Kuantitas PC 3@35"/>
      <sheetName val="BQ - EE - Total"/>
      <sheetName val="Daf-isi"/>
      <sheetName val="Batas"/>
    </sheetNames>
    <sheetDataSet>
      <sheetData sheetId="0" refreshError="1"/>
      <sheetData sheetId="1" refreshError="1"/>
      <sheetData sheetId="2" refreshError="1"/>
      <sheetData sheetId="3" refreshError="1">
        <row r="1">
          <cell r="A1" t="str">
            <v>ANALISA HARGA SATUAN</v>
          </cell>
        </row>
        <row r="3">
          <cell r="A3" t="str">
            <v>PROYEK</v>
          </cell>
          <cell r="D3" t="str">
            <v xml:space="preserve">: </v>
          </cell>
        </row>
        <row r="4">
          <cell r="A4" t="str">
            <v>No. PAKET KONTRAK</v>
          </cell>
          <cell r="D4" t="str">
            <v xml:space="preserve">: </v>
          </cell>
        </row>
        <row r="5">
          <cell r="A5" t="str">
            <v>NAMA PAKET</v>
          </cell>
          <cell r="D5" t="str">
            <v>: Pemb. Jembatan Kampar</v>
          </cell>
        </row>
        <row r="6">
          <cell r="A6" t="str">
            <v>PROP / KAB / KOTA</v>
          </cell>
          <cell r="D6" t="str">
            <v>: Sumbar/Limapuluh Kota</v>
          </cell>
        </row>
        <row r="7">
          <cell r="A7" t="str">
            <v>ITEM PEMBAYARAN NO.</v>
          </cell>
          <cell r="D7" t="str">
            <v>:  8.6. (1)</v>
          </cell>
        </row>
        <row r="8">
          <cell r="A8" t="str">
            <v>JENIS PEKERJAAN</v>
          </cell>
          <cell r="D8" t="str">
            <v>:  Penerangan Jalan</v>
          </cell>
        </row>
        <row r="9">
          <cell r="A9" t="str">
            <v>SATUAN PEMBAYARAN</v>
          </cell>
          <cell r="D9" t="str">
            <v>:  Buah</v>
          </cell>
        </row>
        <row r="11">
          <cell r="A11" t="str">
            <v>NO.</v>
          </cell>
          <cell r="B11" t="str">
            <v>URAIAN</v>
          </cell>
          <cell r="E11" t="str">
            <v>SATUAN</v>
          </cell>
          <cell r="F11" t="str">
            <v>KUANTITAS</v>
          </cell>
          <cell r="G11" t="str">
            <v>BIAYA SATUAN (Rp)</v>
          </cell>
          <cell r="H11" t="str">
            <v>JUMLAH (Rp)</v>
          </cell>
        </row>
        <row r="12">
          <cell r="A12" t="str">
            <v>A</v>
          </cell>
          <cell r="B12" t="str">
            <v xml:space="preserve">  Tenaga Kerja</v>
          </cell>
        </row>
        <row r="13">
          <cell r="A13">
            <v>1</v>
          </cell>
          <cell r="B13" t="str">
            <v xml:space="preserve">  Mandor</v>
          </cell>
          <cell r="E13" t="str">
            <v>jam</v>
          </cell>
          <cell r="F13">
            <v>0.5</v>
          </cell>
          <cell r="G13">
            <v>7500</v>
          </cell>
          <cell r="H13">
            <v>3750</v>
          </cell>
        </row>
        <row r="14">
          <cell r="A14">
            <v>2</v>
          </cell>
          <cell r="B14" t="str">
            <v xml:space="preserve">  Pekerja terlatih</v>
          </cell>
          <cell r="E14" t="str">
            <v>jam</v>
          </cell>
          <cell r="F14">
            <v>0.75</v>
          </cell>
          <cell r="G14">
            <v>7000</v>
          </cell>
          <cell r="H14">
            <v>5250</v>
          </cell>
        </row>
        <row r="15">
          <cell r="A15">
            <v>3</v>
          </cell>
          <cell r="B15" t="str">
            <v xml:space="preserve">  Pekerja</v>
          </cell>
          <cell r="E15" t="str">
            <v>jam</v>
          </cell>
          <cell r="F15">
            <v>4</v>
          </cell>
          <cell r="G15">
            <v>4500</v>
          </cell>
          <cell r="H15">
            <v>18000</v>
          </cell>
        </row>
        <row r="16">
          <cell r="H16">
            <v>0</v>
          </cell>
        </row>
        <row r="17">
          <cell r="H17">
            <v>0</v>
          </cell>
        </row>
        <row r="18">
          <cell r="D18" t="str">
            <v>Sub Total ( A )</v>
          </cell>
          <cell r="H18">
            <v>27000</v>
          </cell>
        </row>
        <row r="19">
          <cell r="A19" t="str">
            <v>B</v>
          </cell>
          <cell r="B19" t="str">
            <v xml:space="preserve">   Bahan</v>
          </cell>
        </row>
        <row r="20">
          <cell r="A20">
            <v>1</v>
          </cell>
          <cell r="B20" t="str">
            <v xml:space="preserve"> Galian tanah dan Timbunan</v>
          </cell>
          <cell r="E20" t="str">
            <v>m'</v>
          </cell>
          <cell r="F20">
            <v>6</v>
          </cell>
          <cell r="G20">
            <v>16500</v>
          </cell>
          <cell r="H20">
            <v>99000</v>
          </cell>
        </row>
        <row r="21">
          <cell r="A21">
            <v>2</v>
          </cell>
          <cell r="B21" t="str">
            <v xml:space="preserve"> Tiang PJU 11 m', 5,4,3" + Stang ornamen</v>
          </cell>
          <cell r="E21" t="str">
            <v>batang</v>
          </cell>
          <cell r="F21">
            <v>1</v>
          </cell>
          <cell r="G21">
            <v>1500000</v>
          </cell>
          <cell r="H21">
            <v>1500000</v>
          </cell>
        </row>
        <row r="22">
          <cell r="A22">
            <v>3</v>
          </cell>
          <cell r="B22" t="str">
            <v xml:space="preserve"> Kabel NYF GBY 4x6 mm </v>
          </cell>
          <cell r="E22" t="str">
            <v>m'</v>
          </cell>
          <cell r="F22">
            <v>60</v>
          </cell>
          <cell r="G22">
            <v>25000</v>
          </cell>
          <cell r="H22">
            <v>1500000</v>
          </cell>
        </row>
        <row r="23">
          <cell r="A23">
            <v>4</v>
          </cell>
          <cell r="B23" t="str">
            <v xml:space="preserve"> Pasir timbun</v>
          </cell>
          <cell r="E23" t="str">
            <v>m3</v>
          </cell>
          <cell r="F23">
            <v>1.6</v>
          </cell>
          <cell r="G23">
            <v>39100</v>
          </cell>
          <cell r="H23">
            <v>62560</v>
          </cell>
        </row>
        <row r="24">
          <cell r="A24">
            <v>5</v>
          </cell>
          <cell r="B24" t="str">
            <v xml:space="preserve"> Batu bata</v>
          </cell>
          <cell r="E24" t="str">
            <v>buah</v>
          </cell>
          <cell r="F24">
            <v>240</v>
          </cell>
          <cell r="G24">
            <v>500</v>
          </cell>
          <cell r="H24">
            <v>120000</v>
          </cell>
        </row>
        <row r="25">
          <cell r="A25">
            <v>6</v>
          </cell>
          <cell r="B25" t="str">
            <v xml:space="preserve"> Pipa Galvanis f 2"</v>
          </cell>
          <cell r="E25" t="str">
            <v>batang</v>
          </cell>
          <cell r="F25">
            <v>1</v>
          </cell>
          <cell r="G25">
            <v>135000</v>
          </cell>
          <cell r="H25">
            <v>135000</v>
          </cell>
        </row>
        <row r="26">
          <cell r="A26">
            <v>7</v>
          </cell>
          <cell r="B26" t="str">
            <v xml:space="preserve"> Lampu Mercury HRP 810/125 Watt</v>
          </cell>
          <cell r="E26" t="str">
            <v>unit</v>
          </cell>
          <cell r="F26">
            <v>2</v>
          </cell>
          <cell r="G26">
            <v>756000</v>
          </cell>
          <cell r="H26">
            <v>1512000</v>
          </cell>
        </row>
        <row r="27">
          <cell r="A27">
            <v>8</v>
          </cell>
          <cell r="B27" t="str">
            <v xml:space="preserve"> Kabel NYY 2x2.5 mm </v>
          </cell>
          <cell r="E27" t="str">
            <v>m'</v>
          </cell>
          <cell r="F27">
            <v>15</v>
          </cell>
          <cell r="G27">
            <v>3950</v>
          </cell>
          <cell r="H27">
            <v>59250</v>
          </cell>
        </row>
        <row r="28">
          <cell r="A28">
            <v>9</v>
          </cell>
          <cell r="B28" t="str">
            <v xml:space="preserve"> Box Panel 60x40x20 cm + Wairing</v>
          </cell>
          <cell r="E28" t="str">
            <v>unit</v>
          </cell>
          <cell r="F28">
            <v>1</v>
          </cell>
          <cell r="G28">
            <v>300000</v>
          </cell>
          <cell r="H28">
            <v>300000</v>
          </cell>
        </row>
        <row r="29">
          <cell r="A29">
            <v>10</v>
          </cell>
          <cell r="B29" t="str">
            <v xml:space="preserve"> Magnetik Contaktor 60 A</v>
          </cell>
          <cell r="E29" t="str">
            <v>buah</v>
          </cell>
          <cell r="F29">
            <v>1</v>
          </cell>
          <cell r="G29">
            <v>262500</v>
          </cell>
          <cell r="H29">
            <v>262500</v>
          </cell>
        </row>
        <row r="30">
          <cell r="A30">
            <v>11</v>
          </cell>
          <cell r="B30" t="str">
            <v xml:space="preserve"> Foto seal 3 A</v>
          </cell>
          <cell r="E30" t="str">
            <v>buah</v>
          </cell>
          <cell r="F30">
            <v>1</v>
          </cell>
          <cell r="G30">
            <v>39000</v>
          </cell>
          <cell r="H30">
            <v>39000</v>
          </cell>
        </row>
        <row r="31">
          <cell r="A31">
            <v>12</v>
          </cell>
          <cell r="B31" t="str">
            <v xml:space="preserve"> Auto Bracket 60 A</v>
          </cell>
          <cell r="E31" t="str">
            <v>buah</v>
          </cell>
          <cell r="F31">
            <v>1</v>
          </cell>
          <cell r="G31">
            <v>500000</v>
          </cell>
          <cell r="H31">
            <v>500000</v>
          </cell>
        </row>
        <row r="32">
          <cell r="A32">
            <v>13</v>
          </cell>
          <cell r="B32" t="str">
            <v xml:space="preserve"> MCB 1x4 A MG/CL 4</v>
          </cell>
          <cell r="E32" t="str">
            <v>buah</v>
          </cell>
          <cell r="F32">
            <v>1</v>
          </cell>
          <cell r="G32">
            <v>30000</v>
          </cell>
          <cell r="H32">
            <v>30000</v>
          </cell>
        </row>
        <row r="33">
          <cell r="A33">
            <v>14</v>
          </cell>
          <cell r="B33" t="str">
            <v xml:space="preserve"> Kabel NYY 4x10 mm</v>
          </cell>
          <cell r="E33" t="str">
            <v>m'</v>
          </cell>
          <cell r="F33">
            <v>1</v>
          </cell>
          <cell r="G33">
            <v>19000</v>
          </cell>
          <cell r="H33">
            <v>19000</v>
          </cell>
        </row>
        <row r="34">
          <cell r="A34">
            <v>15</v>
          </cell>
          <cell r="B34" t="str">
            <v xml:space="preserve"> Men Sheet Tiang</v>
          </cell>
          <cell r="E34" t="str">
            <v>batang</v>
          </cell>
          <cell r="F34">
            <v>1</v>
          </cell>
          <cell r="G34">
            <v>26000</v>
          </cell>
          <cell r="H34">
            <v>26000</v>
          </cell>
        </row>
        <row r="35">
          <cell r="A35">
            <v>16</v>
          </cell>
          <cell r="B35" t="str">
            <v xml:space="preserve"> Mencat Tiang</v>
          </cell>
          <cell r="E35" t="str">
            <v>batang</v>
          </cell>
          <cell r="F35">
            <v>1</v>
          </cell>
          <cell r="G35">
            <v>25500</v>
          </cell>
          <cell r="H35">
            <v>25500</v>
          </cell>
        </row>
        <row r="39">
          <cell r="D39" t="str">
            <v>Sub Total ( B )</v>
          </cell>
          <cell r="H39">
            <v>6189810</v>
          </cell>
        </row>
        <row r="40">
          <cell r="A40" t="str">
            <v>C</v>
          </cell>
          <cell r="B40" t="str">
            <v xml:space="preserve">   Peralatan</v>
          </cell>
        </row>
        <row r="41">
          <cell r="A41">
            <v>1</v>
          </cell>
          <cell r="B41" t="str">
            <v xml:space="preserve"> Alat-alat bantu</v>
          </cell>
          <cell r="E41" t="str">
            <v>lump sum</v>
          </cell>
          <cell r="F41">
            <v>1</v>
          </cell>
          <cell r="G41">
            <v>50000</v>
          </cell>
          <cell r="H41">
            <v>50000</v>
          </cell>
        </row>
        <row r="43">
          <cell r="H43">
            <v>0</v>
          </cell>
        </row>
        <row r="44">
          <cell r="H44">
            <v>0</v>
          </cell>
        </row>
        <row r="45">
          <cell r="H45">
            <v>0</v>
          </cell>
        </row>
        <row r="46">
          <cell r="H46">
            <v>0</v>
          </cell>
        </row>
        <row r="47">
          <cell r="H47">
            <v>0</v>
          </cell>
        </row>
        <row r="48">
          <cell r="H48">
            <v>0</v>
          </cell>
        </row>
        <row r="50">
          <cell r="H50">
            <v>0</v>
          </cell>
        </row>
        <row r="51">
          <cell r="D51" t="str">
            <v>Sub Total ( C )</v>
          </cell>
          <cell r="H51">
            <v>50000</v>
          </cell>
        </row>
        <row r="52">
          <cell r="A52" t="str">
            <v>D</v>
          </cell>
          <cell r="B52" t="str">
            <v xml:space="preserve">   Jumlah (A + B + C)</v>
          </cell>
          <cell r="H52">
            <v>6266810</v>
          </cell>
        </row>
        <row r="53">
          <cell r="A53" t="str">
            <v>E</v>
          </cell>
          <cell r="B53" t="str">
            <v xml:space="preserve">   Biaya Umum Dan Keuntungan         = (</v>
          </cell>
          <cell r="E53">
            <v>0.1</v>
          </cell>
          <cell r="F53" t="str">
            <v>x D)</v>
          </cell>
          <cell r="H53">
            <v>626681</v>
          </cell>
        </row>
        <row r="54">
          <cell r="A54" t="str">
            <v>F</v>
          </cell>
          <cell r="B54" t="str">
            <v xml:space="preserve">   Harga Satuan = (D +E)</v>
          </cell>
          <cell r="H54">
            <v>6893491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urat"/>
      <sheetName val="rekap"/>
      <sheetName val="BOQ"/>
      <sheetName val="BOQ (3)"/>
      <sheetName val="utama"/>
      <sheetName val="harsat"/>
      <sheetName val="MOS"/>
      <sheetName val="ANALISA"/>
      <sheetName val="metod"/>
      <sheetName val="MOB"/>
      <sheetName val="perincian"/>
      <sheetName val="KONF"/>
      <sheetName val="SUB"/>
      <sheetName val="DN"/>
      <sheetName val="PEGAWAI"/>
      <sheetName val="jadwal BAHAN"/>
      <sheetName val="jadwal alat"/>
      <sheetName val="jadwal "/>
      <sheetName val="JDW-1"/>
      <sheetName val="JDW"/>
      <sheetName val="uraian teknis"/>
      <sheetName val="ipl"/>
      <sheetName val="IND"/>
      <sheetName val="BALT"/>
      <sheetName val="lamp.10"/>
      <sheetName val="sorter"/>
      <sheetName val="sort-1"/>
      <sheetName val="BOQ (2)"/>
      <sheetName val="80"/>
      <sheetName val="Perhitungan RAB"/>
      <sheetName val="Mobilisasi"/>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CH  (2)"/>
      <sheetName val="surat "/>
      <sheetName val="alat mob"/>
      <sheetName val="Sipil"/>
      <sheetName val="LUAR NEGERI"/>
      <sheetName val="SIMAK"/>
      <sheetName val="Hitung"/>
      <sheetName val="HSD "/>
      <sheetName val="REK"/>
      <sheetName val="DPU"/>
      <sheetName val="BQ"/>
      <sheetName val="BAB2 "/>
      <sheetName val="GALI DRAIN"/>
      <sheetName val="PAS BATU MOR "/>
      <sheetName val="GORONG2 50"/>
      <sheetName val="GORONG2 100"/>
      <sheetName val="GEOTEXT"/>
      <sheetName val="PIPA POROUS"/>
      <sheetName val="BAB 3"/>
      <sheetName val="GALI BT"/>
      <sheetName val="GALI BIASA"/>
      <sheetName val="GORONG2 20"/>
      <sheetName val="GALI STR 0-2M"/>
      <sheetName val="GALI STR 2-4M"/>
      <sheetName val="COLD MILL"/>
      <sheetName val="TANPA COLD MILL"/>
      <sheetName val="TMBH ANGK"/>
      <sheetName val="TIMB"/>
      <sheetName val="TIMB PIL"/>
      <sheetName val="TIMB RAWA"/>
      <sheetName val="SUBGRADE"/>
      <sheetName val="BAB 4"/>
      <sheetName val="AGG A BAHU"/>
      <sheetName val="AGG B BAHU"/>
      <sheetName val="BAB 5"/>
      <sheetName val="AGG A"/>
      <sheetName val="AGG B"/>
      <sheetName val="BAB 6"/>
      <sheetName val="PRIME CT"/>
      <sheetName val="TACK CT"/>
      <sheetName val="ACWC"/>
      <sheetName val="ACWC MOD"/>
      <sheetName val="ACWC LEV"/>
      <sheetName val="ACWC LEV MOD"/>
      <sheetName val="ACBC"/>
      <sheetName val="ACBC MOD"/>
      <sheetName val="ACBC LEV"/>
      <sheetName val="ACBC LEV MOD"/>
      <sheetName val="ACBase"/>
      <sheetName val="ACBase MOD"/>
      <sheetName val="ACBase LEV"/>
      <sheetName val="ACBase LEV MOD"/>
      <sheetName val="MACADAM"/>
      <sheetName val="BAB 7"/>
      <sheetName val="BETON K500"/>
      <sheetName val="BETON K400"/>
      <sheetName val="BETON K350"/>
      <sheetName val="BETON K250"/>
      <sheetName val="BETON K175"/>
      <sheetName val="BETON SIKLOP K175"/>
      <sheetName val="BETON K125"/>
      <sheetName val="U24 "/>
      <sheetName val="U24 MEKANIK"/>
      <sheetName val="U32"/>
      <sheetName val="U32 MEKANIK"/>
      <sheetName val="D32"/>
      <sheetName val="D32 MEKANIK"/>
      <sheetName val="D39"/>
      <sheetName val="D39 MEKANIK"/>
      <sheetName val="D48"/>
      <sheetName val="D48 MEKANIK"/>
      <sheetName val="PENY.TIANG PANCANG BAJA"/>
      <sheetName val="PENY. TIANG PANCANG BETON"/>
      <sheetName val="PEMAN TIANG PANCANG BAJA"/>
      <sheetName val="PEMAN TIANG PANCANG BETON"/>
      <sheetName val="TIANG BOR BETON"/>
      <sheetName val="PAS BATU MANUAL"/>
      <sheetName val="PAS BATU MEKANIK"/>
      <sheetName val="PAS BATU KOS DIISI"/>
      <sheetName val="PAS BATU KOS"/>
      <sheetName val="BRONJONG"/>
      <sheetName val="PERK JLN BETON"/>
      <sheetName val="BAB 8"/>
      <sheetName val="AGG A MINOR"/>
      <sheetName val="AGG B MINOR "/>
      <sheetName val="CAMP ASP PANAS"/>
      <sheetName val="MACADAM MINOR"/>
      <sheetName val="GALIAN BH MINOR"/>
      <sheetName val="MARKA NON THERMPL"/>
      <sheetName val="MARKA THERMPL"/>
      <sheetName val="RAMBU JLN ENG"/>
      <sheetName val="RAMBU JLN HIGH GRADE"/>
      <sheetName val="PATOK PENGARAH"/>
      <sheetName val="PATOK KILOMETER"/>
      <sheetName val="REL PENGAMAN"/>
      <sheetName val="carburant"/>
      <sheetName val="HSLAIN-LAIN"/>
      <sheetName val="BOQ_(3)1"/>
      <sheetName val="jadwal_BAHAN1"/>
      <sheetName val="jadwal_alat1"/>
      <sheetName val="jadwal_1"/>
      <sheetName val="uraian_teknis1"/>
      <sheetName val="lamp_101"/>
      <sheetName val="BOQ_(2)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SCH__(2)1"/>
      <sheetName val="surat_1"/>
      <sheetName val="alat_mob1"/>
      <sheetName val="LUAR_NEGERI1"/>
      <sheetName val="HSD_1"/>
      <sheetName val="BAB2_1"/>
      <sheetName val="GALI_DRAIN1"/>
      <sheetName val="PAS_BATU_MOR_1"/>
      <sheetName val="GORONG2_501"/>
      <sheetName val="GORONG2_1001"/>
      <sheetName val="PIPA_POROUS1"/>
      <sheetName val="BAB_31"/>
      <sheetName val="GALI_BT1"/>
      <sheetName val="GALI_BIASA1"/>
      <sheetName val="GORONG2_201"/>
      <sheetName val="GALI_STR_0-2M1"/>
      <sheetName val="GALI_STR_2-4M1"/>
      <sheetName val="COLD_MILL1"/>
      <sheetName val="TANPA_COLD_MILL1"/>
      <sheetName val="TMBH_ANGK1"/>
      <sheetName val="TIMB_PIL1"/>
      <sheetName val="TIMB_RAWA1"/>
      <sheetName val="BAB_41"/>
      <sheetName val="AGG_A_BAHU1"/>
      <sheetName val="AGG_B_BAHU1"/>
      <sheetName val="BAB_51"/>
      <sheetName val="AGG_A1"/>
      <sheetName val="AGG_B1"/>
      <sheetName val="BAB_61"/>
      <sheetName val="PRIME_CT1"/>
      <sheetName val="TACK_CT1"/>
      <sheetName val="ACWC_MOD1"/>
      <sheetName val="ACWC_LEV1"/>
      <sheetName val="ACWC_LEV_MOD1"/>
      <sheetName val="ACBC_MOD1"/>
      <sheetName val="ACBC_LEV1"/>
      <sheetName val="ACBC_LEV_MOD1"/>
      <sheetName val="ACBase_MOD1"/>
      <sheetName val="ACBase_LEV1"/>
      <sheetName val="ACBase_LEV_MOD1"/>
      <sheetName val="BAB_71"/>
      <sheetName val="BETON_K5001"/>
      <sheetName val="BETON_K4001"/>
      <sheetName val="BETON_K3501"/>
      <sheetName val="BETON_K2501"/>
      <sheetName val="BETON_K1751"/>
      <sheetName val="BETON_SIKLOP_K1751"/>
      <sheetName val="BETON_K1251"/>
      <sheetName val="U24_1"/>
      <sheetName val="U24_MEKANIK1"/>
      <sheetName val="U32_MEKANIK1"/>
      <sheetName val="D32_MEKANIK1"/>
      <sheetName val="D39_MEKANIK1"/>
      <sheetName val="D48_MEKANIK1"/>
      <sheetName val="PENY_TIANG_PANCANG_BAJA1"/>
      <sheetName val="PENY__TIANG_PANCANG_BETON1"/>
      <sheetName val="PEMAN_TIANG_PANCANG_BAJA1"/>
      <sheetName val="PEMAN_TIANG_PANCANG_BETON1"/>
      <sheetName val="TIANG_BOR_BETON1"/>
      <sheetName val="PAS_BATU_MANUAL1"/>
      <sheetName val="PAS_BATU_MEKANIK1"/>
      <sheetName val="PAS_BATU_KOS_DIISI1"/>
      <sheetName val="PAS_BATU_KOS1"/>
      <sheetName val="PERK_JLN_BETON1"/>
      <sheetName val="BAB_81"/>
      <sheetName val="AGG_A_MINOR1"/>
      <sheetName val="AGG_B_MINOR_1"/>
      <sheetName val="CAMP_ASP_PANAS1"/>
      <sheetName val="MACADAM_MINOR1"/>
      <sheetName val="GALIAN_BH_MINOR1"/>
      <sheetName val="MARKA_NON_THERMPL1"/>
      <sheetName val="MARKA_THERMPL1"/>
      <sheetName val="RAMBU_JLN_ENG1"/>
      <sheetName val="RAMBU_JLN_HIGH_GRADE1"/>
      <sheetName val="PATOK_PENGARAH1"/>
      <sheetName val="PATOK_KILOMETER1"/>
      <sheetName val="REL_PENGAMAN1"/>
      <sheetName val="BOQ_(3)"/>
      <sheetName val="jadwal_BAHAN"/>
      <sheetName val="jadwal_alat"/>
      <sheetName val="jadwal_"/>
      <sheetName val="uraian_teknis"/>
      <sheetName val="lamp_10"/>
      <sheetName val="BOQ_(2)"/>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SCH__(2)"/>
      <sheetName val="surat_"/>
      <sheetName val="alat_mob"/>
      <sheetName val="LUAR_NEGERI"/>
      <sheetName val="HSD_"/>
      <sheetName val="BAB2_"/>
      <sheetName val="GALI_DRAIN"/>
      <sheetName val="PAS_BATU_MOR_"/>
      <sheetName val="GORONG2_50"/>
      <sheetName val="GORONG2_100"/>
      <sheetName val="PIPA_POROUS"/>
      <sheetName val="BAB_3"/>
      <sheetName val="GALI_BT"/>
      <sheetName val="GALI_BIASA"/>
      <sheetName val="GORONG2_20"/>
      <sheetName val="GALI_STR_0-2M"/>
      <sheetName val="GALI_STR_2-4M"/>
      <sheetName val="COLD_MILL"/>
      <sheetName val="TANPA_COLD_MILL"/>
      <sheetName val="TMBH_ANGK"/>
      <sheetName val="TIMB_PIL"/>
      <sheetName val="TIMB_RAWA"/>
      <sheetName val="BAB_4"/>
      <sheetName val="AGG_A_BAHU"/>
      <sheetName val="AGG_B_BAHU"/>
      <sheetName val="BAB_5"/>
      <sheetName val="AGG_A"/>
      <sheetName val="AGG_B"/>
      <sheetName val="BAB_6"/>
      <sheetName val="PRIME_CT"/>
      <sheetName val="TACK_CT"/>
      <sheetName val="ACWC_MOD"/>
      <sheetName val="ACWC_LEV"/>
      <sheetName val="ACWC_LEV_MOD"/>
      <sheetName val="ACBC_MOD"/>
      <sheetName val="ACBC_LEV"/>
      <sheetName val="ACBC_LEV_MOD"/>
      <sheetName val="ACBase_MOD"/>
      <sheetName val="ACBase_LEV"/>
      <sheetName val="ACBase_LEV_MOD"/>
      <sheetName val="BAB_7"/>
      <sheetName val="BETON_K500"/>
      <sheetName val="BETON_K400"/>
      <sheetName val="BETON_K350"/>
      <sheetName val="BETON_K250"/>
      <sheetName val="BETON_K175"/>
      <sheetName val="BETON_SIKLOP_K175"/>
      <sheetName val="BETON_K125"/>
      <sheetName val="U24_"/>
      <sheetName val="U24_MEKANIK"/>
      <sheetName val="U32_MEKANIK"/>
      <sheetName val="D32_MEKANIK"/>
      <sheetName val="D39_MEKANIK"/>
      <sheetName val="D48_MEKANIK"/>
      <sheetName val="PENY_TIANG_PANCANG_BAJA"/>
      <sheetName val="PENY__TIANG_PANCANG_BETON"/>
      <sheetName val="PEMAN_TIANG_PANCANG_BAJA"/>
      <sheetName val="PEMAN_TIANG_PANCANG_BETON"/>
      <sheetName val="TIANG_BOR_BETON"/>
      <sheetName val="PAS_BATU_MANUAL"/>
      <sheetName val="PAS_BATU_MEKANIK"/>
      <sheetName val="PAS_BATU_KOS_DIISI"/>
      <sheetName val="PAS_BATU_KOS"/>
      <sheetName val="PERK_JLN_BETON"/>
      <sheetName val="BAB_8"/>
      <sheetName val="AGG_A_MINOR"/>
      <sheetName val="AGG_B_MINOR_"/>
      <sheetName val="CAMP_ASP_PANAS"/>
      <sheetName val="MACADAM_MINOR"/>
      <sheetName val="GALIAN_BH_MINOR"/>
      <sheetName val="MARKA_NON_THERMPL"/>
      <sheetName val="MARKA_THERMPL"/>
      <sheetName val="RAMBU_JLN_ENG"/>
      <sheetName val="RAMBU_JLN_HIGH_GRADE"/>
      <sheetName val="PATOK_PENGARAH"/>
      <sheetName val="PATOK_KILOMETER"/>
      <sheetName val="REL_PENGAMAN"/>
      <sheetName val="BOQ_(3)2"/>
      <sheetName val="jadwal_BAHAN2"/>
      <sheetName val="jadwal_alat2"/>
      <sheetName val="jadwal_2"/>
      <sheetName val="uraian_teknis2"/>
      <sheetName val="lamp_102"/>
      <sheetName val="BOQ_(2)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SCH__(2)2"/>
      <sheetName val="surat_2"/>
      <sheetName val="alat_mob2"/>
      <sheetName val="LUAR_NEGERI2"/>
      <sheetName val="HSD_2"/>
      <sheetName val="BAB2_2"/>
      <sheetName val="GALI_DRAIN2"/>
      <sheetName val="PAS_BATU_MOR_2"/>
      <sheetName val="GORONG2_502"/>
      <sheetName val="GORONG2_1002"/>
      <sheetName val="PIPA_POROUS2"/>
      <sheetName val="BAB_32"/>
      <sheetName val="GALI_BT2"/>
      <sheetName val="GALI_BIASA2"/>
      <sheetName val="GORONG2_202"/>
      <sheetName val="GALI_STR_0-2M2"/>
      <sheetName val="GALI_STR_2-4M2"/>
      <sheetName val="COLD_MILL2"/>
      <sheetName val="TANPA_COLD_MILL2"/>
      <sheetName val="TMBH_ANGK2"/>
      <sheetName val="TIMB_PIL2"/>
      <sheetName val="TIMB_RAWA2"/>
      <sheetName val="BAB_42"/>
      <sheetName val="AGG_A_BAHU2"/>
      <sheetName val="AGG_B_BAHU2"/>
      <sheetName val="BAB_52"/>
      <sheetName val="AGG_A2"/>
      <sheetName val="AGG_B2"/>
      <sheetName val="BAB_62"/>
      <sheetName val="PRIME_CT2"/>
      <sheetName val="TACK_CT2"/>
      <sheetName val="ACWC_MOD2"/>
      <sheetName val="ACWC_LEV2"/>
      <sheetName val="ACWC_LEV_MOD2"/>
      <sheetName val="ACBC_MOD2"/>
      <sheetName val="ACBC_LEV2"/>
      <sheetName val="ACBC_LEV_MOD2"/>
      <sheetName val="ACBase_MOD2"/>
      <sheetName val="ACBase_LEV2"/>
      <sheetName val="ACBase_LEV_MOD2"/>
      <sheetName val="BAB_72"/>
      <sheetName val="BETON_K5002"/>
      <sheetName val="BETON_K4002"/>
      <sheetName val="BETON_K3502"/>
      <sheetName val="BETON_K2502"/>
      <sheetName val="BETON_K1752"/>
      <sheetName val="BETON_SIKLOP_K1752"/>
      <sheetName val="BETON_K1252"/>
      <sheetName val="U24_2"/>
      <sheetName val="U24_MEKANIK2"/>
      <sheetName val="U32_MEKANIK2"/>
      <sheetName val="D32_MEKANIK2"/>
      <sheetName val="D39_MEKANIK2"/>
      <sheetName val="D48_MEKANIK2"/>
      <sheetName val="PENY_TIANG_PANCANG_BAJA2"/>
      <sheetName val="PENY__TIANG_PANCANG_BETON2"/>
      <sheetName val="PEMAN_TIANG_PANCANG_BAJA2"/>
      <sheetName val="PEMAN_TIANG_PANCANG_BETON2"/>
      <sheetName val="TIANG_BOR_BETON2"/>
      <sheetName val="PAS_BATU_MANUAL2"/>
      <sheetName val="PAS_BATU_MEKANIK2"/>
      <sheetName val="PAS_BATU_KOS_DIISI2"/>
      <sheetName val="PAS_BATU_KOS2"/>
      <sheetName val="PERK_JLN_BETON2"/>
      <sheetName val="BAB_82"/>
      <sheetName val="AGG_A_MINOR2"/>
      <sheetName val="AGG_B_MINOR_2"/>
      <sheetName val="CAMP_ASP_PANAS2"/>
      <sheetName val="MACADAM_MINOR2"/>
      <sheetName val="GALIAN_BH_MINOR2"/>
      <sheetName val="MARKA_NON_THERMPL2"/>
      <sheetName val="MARKA_THERMPL2"/>
      <sheetName val="RAMBU_JLN_ENG2"/>
      <sheetName val="RAMBU_JLN_HIGH_GRADE2"/>
      <sheetName val="PATOK_PENGARAH2"/>
      <sheetName val="PATOK_KILOMETER2"/>
      <sheetName val="REL_PENGAMAN2"/>
      <sheetName val="BOQ_(3)3"/>
      <sheetName val="jadwal_BAHAN3"/>
      <sheetName val="jadwal_alat3"/>
      <sheetName val="jadwal_3"/>
      <sheetName val="uraian_teknis3"/>
      <sheetName val="lamp_103"/>
      <sheetName val="BOQ_(2)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SCH__(2)3"/>
      <sheetName val="surat_3"/>
      <sheetName val="alat_mob3"/>
      <sheetName val="LUAR_NEGERI3"/>
      <sheetName val="HSD_3"/>
      <sheetName val="BAB2_3"/>
      <sheetName val="GALI_DRAIN3"/>
      <sheetName val="PAS_BATU_MOR_3"/>
      <sheetName val="GORONG2_503"/>
      <sheetName val="GORONG2_1003"/>
      <sheetName val="PIPA_POROUS3"/>
      <sheetName val="BAB_33"/>
      <sheetName val="GALI_BT3"/>
      <sheetName val="GALI_BIASA3"/>
      <sheetName val="GORONG2_203"/>
      <sheetName val="GALI_STR_0-2M3"/>
      <sheetName val="GALI_STR_2-4M3"/>
      <sheetName val="COLD_MILL3"/>
      <sheetName val="TANPA_COLD_MILL3"/>
      <sheetName val="TMBH_ANGK3"/>
      <sheetName val="TIMB_PIL3"/>
      <sheetName val="TIMB_RAWA3"/>
      <sheetName val="BAB_43"/>
      <sheetName val="AGG_A_BAHU3"/>
      <sheetName val="AGG_B_BAHU3"/>
      <sheetName val="BAB_53"/>
      <sheetName val="AGG_A3"/>
      <sheetName val="AGG_B3"/>
      <sheetName val="BAB_63"/>
      <sheetName val="PRIME_CT3"/>
      <sheetName val="TACK_CT3"/>
      <sheetName val="ACWC_MOD3"/>
      <sheetName val="ACWC_LEV3"/>
      <sheetName val="ACWC_LEV_MOD3"/>
      <sheetName val="ACBC_MOD3"/>
      <sheetName val="ACBC_LEV3"/>
      <sheetName val="ACBC_LEV_MOD3"/>
      <sheetName val="ACBase_MOD3"/>
      <sheetName val="ACBase_LEV3"/>
      <sheetName val="ACBase_LEV_MOD3"/>
      <sheetName val="BAB_73"/>
      <sheetName val="BETON_K5003"/>
      <sheetName val="BETON_K4003"/>
      <sheetName val="BETON_K3503"/>
      <sheetName val="BETON_K2503"/>
      <sheetName val="BETON_K1753"/>
      <sheetName val="BETON_SIKLOP_K1753"/>
      <sheetName val="BETON_K1253"/>
      <sheetName val="U24_3"/>
      <sheetName val="U24_MEKANIK3"/>
      <sheetName val="U32_MEKANIK3"/>
      <sheetName val="D32_MEKANIK3"/>
      <sheetName val="D39_MEKANIK3"/>
      <sheetName val="D48_MEKANIK3"/>
      <sheetName val="PENY_TIANG_PANCANG_BAJA3"/>
      <sheetName val="PENY__TIANG_PANCANG_BETON3"/>
      <sheetName val="PEMAN_TIANG_PANCANG_BAJA3"/>
      <sheetName val="PEMAN_TIANG_PANCANG_BETON3"/>
      <sheetName val="TIANG_BOR_BETON3"/>
      <sheetName val="PAS_BATU_MANUAL3"/>
      <sheetName val="PAS_BATU_MEKANIK3"/>
      <sheetName val="PAS_BATU_KOS_DIISI3"/>
      <sheetName val="PAS_BATU_KOS3"/>
      <sheetName val="PERK_JLN_BETON3"/>
      <sheetName val="BAB_83"/>
      <sheetName val="AGG_A_MINOR3"/>
      <sheetName val="AGG_B_MINOR_3"/>
      <sheetName val="CAMP_ASP_PANAS3"/>
      <sheetName val="MACADAM_MINOR3"/>
      <sheetName val="GALIAN_BH_MINOR3"/>
      <sheetName val="MARKA_NON_THERMPL3"/>
      <sheetName val="MARKA_THERMPL3"/>
      <sheetName val="RAMBU_JLN_ENG3"/>
      <sheetName val="RAMBU_JLN_HIGH_GRADE3"/>
      <sheetName val="PATOK_PENGARAH3"/>
      <sheetName val="PATOK_KILOMETER3"/>
      <sheetName val="REL_PENGAMAN3"/>
      <sheetName val="GRAND REKAP"/>
      <sheetName val="ITUNGAN"/>
      <sheetName val="prog-mgu"/>
      <sheetName val="Harsat Pekerjaan"/>
      <sheetName val="Indirect_Const"/>
      <sheetName val="Meth"/>
      <sheetName val="AN-E"/>
      <sheetName val="NP"/>
      <sheetName val="Upah"/>
      <sheetName val="Hargamaterial"/>
      <sheetName val="FAK"/>
      <sheetName val="ES STG"/>
      <sheetName val="index"/>
      <sheetName val="Hargamat"/>
      <sheetName val="MATERIAL ANALISA"/>
      <sheetName val="An.Ars"/>
      <sheetName val="1.19"/>
      <sheetName val="BAB 2"/>
      <sheetName val="DAFTAR HARGA"/>
      <sheetName val="Ana. PU"/>
      <sheetName val="HARGA MATERIAL"/>
      <sheetName val="HSTANAH.XLS"/>
      <sheetName val="Bahan"/>
      <sheetName val="FORM 3A"/>
      <sheetName val="SBD"/>
      <sheetName val="gvl"/>
      <sheetName val="terbilang_"/>
      <sheetName val="HIDRO"/>
      <sheetName val="WTP-BLD"/>
      <sheetName val="Anal"/>
      <sheetName val="DHS"/>
      <sheetName val="info"/>
      <sheetName val="RAB"/>
      <sheetName val="an-aspal"/>
      <sheetName val="analisa el"/>
      <sheetName val="ISIAN"/>
      <sheetName val="D3"/>
      <sheetName val="D4"/>
      <sheetName val="D5"/>
      <sheetName val="D6"/>
      <sheetName val="D7"/>
      <sheetName val="D8"/>
      <sheetName val="Budget"/>
      <sheetName val="Loan Land"/>
      <sheetName val="Material-mr"/>
      <sheetName val="Jabar"/>
      <sheetName val="Jateng"/>
      <sheetName val="Jatim"/>
      <sheetName val="Pusat"/>
      <sheetName val="Sulawesi"/>
      <sheetName val="Sumbagsel"/>
      <sheetName val="bhn "/>
      <sheetName val="4"/>
      <sheetName val="prelim"/>
      <sheetName val="ENG-101"/>
      <sheetName val="H.Satuan"/>
      <sheetName val="Sheet3"/>
      <sheetName val="Brdw"/>
      <sheetName val="EQ_an"/>
      <sheetName val="anls space frame"/>
      <sheetName val="Df-Kuan"/>
      <sheetName val="8-Struktur"/>
      <sheetName val="AHS"/>
      <sheetName val="AHSrutin"/>
      <sheetName val="Log Report"/>
      <sheetName val="As"/>
      <sheetName val="AC-WC dan LAPIS PEREKAT"/>
      <sheetName val="beton k-350"/>
      <sheetName val="besi"/>
      <sheetName val="daftar personil"/>
      <sheetName val="IPL_SCHEDULE"/>
      <sheetName val="4-Basic Price"/>
      <sheetName val="Connections"/>
      <sheetName val="DWTables"/>
      <sheetName val="Sheet1"/>
      <sheetName val="basic_price"/>
      <sheetName val="lamp. 12"/>
      <sheetName val="Analisa Harga Satuan"/>
      <sheetName val="HRG BHN"/>
      <sheetName val="Cover"/>
      <sheetName val="Als Struk"/>
      <sheetName val="A"/>
      <sheetName val="SP17"/>
      <sheetName val="REKAP  (1)"/>
      <sheetName val="Pipe"/>
      <sheetName val="Harsat Bahan"/>
      <sheetName val="Harga Satuan"/>
      <sheetName val="UPH &amp; BHN"/>
      <sheetName val="Daftar Harga Bahan"/>
      <sheetName val="3-DIV3"/>
    </sheetNames>
    <sheetDataSet>
      <sheetData sheetId="0" refreshError="1">
        <row r="6">
          <cell r="D6" t="str">
            <v>PT.Seneca Indonesia</v>
          </cell>
        </row>
        <row r="7">
          <cell r="B7" t="str">
            <v>Direktur Utama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refreshError="1"/>
      <sheetData sheetId="533" refreshError="1"/>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4-A Quarry"/>
      <sheetName val="5-ALA1"/>
      <sheetName val="5-ALA2"/>
      <sheetName val="4-B Price"/>
      <sheetName val="Lalu Lintas"/>
      <sheetName val="Jembatan Sementara"/>
      <sheetName val="Rekap"/>
      <sheetName val="BOQ"/>
      <sheetName val="Mobil"/>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gg Halus &amp; Kasar"/>
      <sheetName val="Agg A"/>
      <sheetName val="Agg B"/>
      <sheetName val="Agg C"/>
      <sheetName val="4-formulir harga bahan"/>
      <sheetName val="Perhitungan Mobilisasi Alat"/>
      <sheetName val="MAJOR"/>
      <sheetName val="%"/>
    </sheetNames>
    <sheetDataSet>
      <sheetData sheetId="0" refreshError="1"/>
      <sheetData sheetId="1" refreshError="1"/>
      <sheetData sheetId="2" refreshError="1"/>
      <sheetData sheetId="3" refreshError="1"/>
      <sheetData sheetId="4" refreshError="1">
        <row r="9">
          <cell r="AW9">
            <v>896888.31505926605</v>
          </cell>
        </row>
        <row r="12">
          <cell r="AW12">
            <v>134613.11984684566</v>
          </cell>
        </row>
        <row r="13">
          <cell r="AW13">
            <v>147697.24418604653</v>
          </cell>
        </row>
        <row r="14">
          <cell r="AW14">
            <v>586495.09392823942</v>
          </cell>
        </row>
        <row r="15">
          <cell r="AW15">
            <v>198108.03983292254</v>
          </cell>
        </row>
        <row r="16">
          <cell r="AW16">
            <v>393496.1194987676</v>
          </cell>
        </row>
        <row r="17">
          <cell r="AW17">
            <v>424788.1988165346</v>
          </cell>
        </row>
        <row r="18">
          <cell r="AW18">
            <v>386444.55313942314</v>
          </cell>
        </row>
        <row r="20">
          <cell r="AW20">
            <v>385822.59105879697</v>
          </cell>
        </row>
        <row r="22">
          <cell r="AW22">
            <v>299222.48721473594</v>
          </cell>
        </row>
        <row r="24">
          <cell r="AW24">
            <v>321148.07243559521</v>
          </cell>
        </row>
        <row r="28">
          <cell r="AW28">
            <v>603657.91622151877</v>
          </cell>
        </row>
        <row r="30">
          <cell r="AW30">
            <v>205352.79979115317</v>
          </cell>
        </row>
        <row r="34">
          <cell r="AW34">
            <v>1128931.434788595</v>
          </cell>
        </row>
        <row r="36">
          <cell r="AW36">
            <v>419347.96477319353</v>
          </cell>
        </row>
        <row r="38">
          <cell r="AW38">
            <v>399537.11676202418</v>
          </cell>
        </row>
      </sheetData>
      <sheetData sheetId="5" refreshError="1"/>
      <sheetData sheetId="6" refreshError="1">
        <row r="8">
          <cell r="D8" t="str">
            <v>(L01)</v>
          </cell>
          <cell r="F8">
            <v>6429</v>
          </cell>
        </row>
        <row r="9">
          <cell r="F9">
            <v>10000</v>
          </cell>
        </row>
        <row r="10">
          <cell r="F10">
            <v>8571</v>
          </cell>
        </row>
        <row r="11">
          <cell r="F11">
            <v>9286</v>
          </cell>
        </row>
        <row r="12">
          <cell r="F12">
            <v>7143</v>
          </cell>
        </row>
        <row r="27">
          <cell r="F27">
            <v>138000</v>
          </cell>
        </row>
        <row r="32">
          <cell r="F32">
            <v>317664.17371563194</v>
          </cell>
        </row>
        <row r="33">
          <cell r="F33">
            <v>291705.42187966336</v>
          </cell>
        </row>
        <row r="36">
          <cell r="F36">
            <v>230600</v>
          </cell>
        </row>
        <row r="39">
          <cell r="F39">
            <v>8000</v>
          </cell>
        </row>
        <row r="49">
          <cell r="F49">
            <v>14300</v>
          </cell>
        </row>
        <row r="50">
          <cell r="F50">
            <v>6050000</v>
          </cell>
        </row>
        <row r="52">
          <cell r="F52">
            <v>5850</v>
          </cell>
        </row>
        <row r="53">
          <cell r="F53">
            <v>30000</v>
          </cell>
        </row>
        <row r="57">
          <cell r="F57">
            <v>324986.40038782428</v>
          </cell>
        </row>
        <row r="58">
          <cell r="F58">
            <v>265747.65176561958</v>
          </cell>
        </row>
        <row r="64">
          <cell r="F64">
            <v>15000</v>
          </cell>
        </row>
        <row r="69">
          <cell r="F69">
            <v>2528053.6503426563</v>
          </cell>
        </row>
        <row r="70">
          <cell r="F70">
            <v>14500</v>
          </cell>
        </row>
        <row r="80">
          <cell r="F80">
            <v>923598.49288982281</v>
          </cell>
        </row>
        <row r="81">
          <cell r="F81">
            <v>11000</v>
          </cell>
        </row>
      </sheetData>
      <sheetData sheetId="7" refreshError="1"/>
      <sheetData sheetId="8" refreshError="1"/>
      <sheetData sheetId="9" refreshError="1"/>
      <sheetData sheetId="10" refreshError="1">
        <row r="18">
          <cell r="G18">
            <v>41995511</v>
          </cell>
        </row>
        <row r="36">
          <cell r="G36">
            <v>0</v>
          </cell>
        </row>
        <row r="59">
          <cell r="G59">
            <v>278784848.28000003</v>
          </cell>
        </row>
        <row r="76">
          <cell r="G76">
            <v>748574002.67999995</v>
          </cell>
        </row>
        <row r="89">
          <cell r="G89">
            <v>1329844296.25</v>
          </cell>
        </row>
        <row r="127">
          <cell r="G127">
            <v>3295289335.3652</v>
          </cell>
        </row>
        <row r="232">
          <cell r="G232">
            <v>0</v>
          </cell>
        </row>
        <row r="286">
          <cell r="G286">
            <v>37997621.060000002</v>
          </cell>
        </row>
        <row r="312">
          <cell r="G312">
            <v>0</v>
          </cell>
        </row>
        <row r="323">
          <cell r="G32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sheetName val="CRUSER"/>
      <sheetName val="AMP"/>
      <sheetName val="HarSat"/>
      <sheetName val="B_Down"/>
      <sheetName val="BD-LS"/>
      <sheetName val="BIA-LUMPSUM"/>
      <sheetName val="Bill_Qua"/>
      <sheetName val="REKAP"/>
      <sheetName val="ANTEK-GAL"/>
      <sheetName val="ANTEK-TIMB"/>
      <sheetName val="ANTEK-AGGA"/>
      <sheetName val="ANTEK-PRIME"/>
      <sheetName val="BURDA"/>
      <sheetName val="HRS-ATB"/>
      <sheetName val="KEBALAT"/>
      <sheetName val="GROUPKERJA"/>
      <sheetName val="SCEDUL"/>
      <sheetName val="Sheet4"/>
      <sheetName val="iso-Mat"/>
      <sheetName val="iso-Upah"/>
      <sheetName val="iso-Alt"/>
      <sheetName val="b-lsg"/>
      <sheetName val="bia-LS"/>
      <sheetName val="ars-kas"/>
      <sheetName val="BU"/>
      <sheetName val="fin"/>
    </sheetNames>
    <sheetDataSet>
      <sheetData sheetId="0" refreshError="1"/>
      <sheetData sheetId="1" refreshError="1">
        <row r="65">
          <cell r="D65" t="str">
            <v>PROYEK  :</v>
          </cell>
        </row>
        <row r="66">
          <cell r="D66" t="str">
            <v>PEKERJAAN        :  BAGIAN PROYEK PEMBANGUNAN JALAN BAKAUHENI - KETAPANG - LB. MARINGGAI</v>
          </cell>
        </row>
        <row r="68">
          <cell r="D68" t="str">
            <v>B. RINGKASAN PERHITUNGAN TENDER</v>
          </cell>
        </row>
        <row r="69">
          <cell r="D69" t="str">
            <v>I.</v>
          </cell>
          <cell r="E69" t="str">
            <v>DIRECT COST (PAY ITEM)</v>
          </cell>
        </row>
        <row r="71">
          <cell r="E71" t="str">
            <v>(1). General Work (Pay Item)</v>
          </cell>
          <cell r="J71" t="str">
            <v>Rp.</v>
          </cell>
        </row>
        <row r="73">
          <cell r="E73" t="str">
            <v>(2). Main Work</v>
          </cell>
          <cell r="J73" t="str">
            <v>Rp.</v>
          </cell>
          <cell r="L73">
            <v>852664712.29999995</v>
          </cell>
        </row>
        <row r="74">
          <cell r="E74" t="str">
            <v xml:space="preserve">     1.</v>
          </cell>
        </row>
        <row r="75">
          <cell r="E75" t="str">
            <v xml:space="preserve">     2.</v>
          </cell>
        </row>
        <row r="77">
          <cell r="E77" t="str">
            <v>(3). Day Work</v>
          </cell>
          <cell r="J77" t="str">
            <v>Rp.</v>
          </cell>
        </row>
        <row r="79">
          <cell r="E79" t="str">
            <v>TOTAL I :</v>
          </cell>
          <cell r="H79">
            <v>0.69700000000000006</v>
          </cell>
          <cell r="K79" t="str">
            <v>:</v>
          </cell>
          <cell r="L79">
            <v>852664712.29999995</v>
          </cell>
        </row>
        <row r="81">
          <cell r="D81" t="str">
            <v>II.</v>
          </cell>
          <cell r="E81" t="str">
            <v>INDIRECT COST</v>
          </cell>
          <cell r="F81" t="str">
            <v>(Non Pay Item)</v>
          </cell>
        </row>
        <row r="83">
          <cell r="E83" t="str">
            <v>(1). General Work (diluar Pay Item)</v>
          </cell>
          <cell r="F83" t="str">
            <v>:</v>
          </cell>
          <cell r="H83">
            <v>0</v>
          </cell>
          <cell r="J83" t="str">
            <v>Rp.</v>
          </cell>
          <cell r="L83">
            <v>0</v>
          </cell>
        </row>
        <row r="85">
          <cell r="E85" t="str">
            <v>(2). Biaya Umum</v>
          </cell>
          <cell r="F85" t="str">
            <v>:</v>
          </cell>
          <cell r="H85">
            <v>0.08</v>
          </cell>
          <cell r="J85" t="str">
            <v>Rp.</v>
          </cell>
          <cell r="L85">
            <v>68213176.983999997</v>
          </cell>
        </row>
        <row r="87">
          <cell r="E87" t="str">
            <v>(3). Peralatan Umum</v>
          </cell>
          <cell r="F87" t="str">
            <v>:</v>
          </cell>
          <cell r="J87" t="str">
            <v>Rp.</v>
          </cell>
        </row>
        <row r="89">
          <cell r="E89" t="str">
            <v>(4)  Asuransi :  ASTEK</v>
          </cell>
          <cell r="F89" t="str">
            <v>:</v>
          </cell>
          <cell r="H89">
            <v>2E-3</v>
          </cell>
          <cell r="J89" t="str">
            <v>Rp.</v>
          </cell>
          <cell r="L89">
            <v>1705329.4246</v>
          </cell>
        </row>
        <row r="90">
          <cell r="E90" t="str">
            <v xml:space="preserve">                        CAR</v>
          </cell>
          <cell r="F90" t="str">
            <v>:</v>
          </cell>
          <cell r="J90" t="str">
            <v>Rp.</v>
          </cell>
          <cell r="L90">
            <v>0</v>
          </cell>
        </row>
        <row r="91">
          <cell r="E91" t="str">
            <v xml:space="preserve">                        Third Party</v>
          </cell>
          <cell r="F91" t="str">
            <v>:</v>
          </cell>
          <cell r="J91" t="str">
            <v>Rp.</v>
          </cell>
          <cell r="L91">
            <v>0</v>
          </cell>
        </row>
        <row r="93">
          <cell r="E93" t="str">
            <v>(5)  Biaya Bank : Provisi</v>
          </cell>
          <cell r="F93" t="str">
            <v>:</v>
          </cell>
          <cell r="H93">
            <v>1E-3</v>
          </cell>
          <cell r="J93" t="str">
            <v>Rp.</v>
          </cell>
          <cell r="L93">
            <v>852664.71230000001</v>
          </cell>
        </row>
        <row r="94">
          <cell r="E94" t="str">
            <v xml:space="preserve">                            Bunga</v>
          </cell>
          <cell r="F94" t="str">
            <v>:</v>
          </cell>
          <cell r="H94">
            <v>0.04</v>
          </cell>
          <cell r="J94" t="str">
            <v>Rp.</v>
          </cell>
          <cell r="L94">
            <v>34106588.491999999</v>
          </cell>
        </row>
        <row r="96">
          <cell r="E96" t="str">
            <v>(6)  Resiko        : Eskalasi</v>
          </cell>
          <cell r="F96" t="str">
            <v>:</v>
          </cell>
          <cell r="J96" t="str">
            <v>Rp.</v>
          </cell>
        </row>
        <row r="97">
          <cell r="E97" t="str">
            <v xml:space="preserve">                          Reworks</v>
          </cell>
          <cell r="F97" t="str">
            <v>:</v>
          </cell>
          <cell r="J97" t="str">
            <v>Rp.</v>
          </cell>
        </row>
        <row r="98">
          <cell r="E98" t="str">
            <v xml:space="preserve">                          Keterlambatan</v>
          </cell>
          <cell r="F98" t="str">
            <v>:</v>
          </cell>
          <cell r="J98" t="str">
            <v>Rp.</v>
          </cell>
        </row>
        <row r="100">
          <cell r="E100" t="str">
            <v>(6)  Pemeliharaan, dll.</v>
          </cell>
          <cell r="H100">
            <v>0.01</v>
          </cell>
          <cell r="J100" t="str">
            <v>Rp.</v>
          </cell>
          <cell r="L100">
            <v>8526647.1229999997</v>
          </cell>
        </row>
        <row r="102">
          <cell r="E102" t="str">
            <v>(7)  Inflasi</v>
          </cell>
          <cell r="H102">
            <v>0.05</v>
          </cell>
          <cell r="J102" t="str">
            <v>Rp.</v>
          </cell>
          <cell r="L102">
            <v>42633235.615000002</v>
          </cell>
        </row>
        <row r="104">
          <cell r="E104" t="str">
            <v>(8)  PPN taktertagih</v>
          </cell>
          <cell r="J104" t="str">
            <v>Rp.</v>
          </cell>
          <cell r="L104">
            <v>0</v>
          </cell>
        </row>
        <row r="106">
          <cell r="E106" t="str">
            <v>(9)  PPH Final</v>
          </cell>
          <cell r="H106">
            <v>0.02</v>
          </cell>
          <cell r="J106" t="str">
            <v>Rp.</v>
          </cell>
          <cell r="L106">
            <v>17053294.245999999</v>
          </cell>
        </row>
        <row r="108">
          <cell r="E108" t="str">
            <v>(10) M/C</v>
          </cell>
          <cell r="H108">
            <v>0.02</v>
          </cell>
          <cell r="J108" t="str">
            <v>Rp.</v>
          </cell>
          <cell r="L108">
            <v>17053294.245999999</v>
          </cell>
        </row>
        <row r="110">
          <cell r="E110" t="str">
            <v>(11) Profit  OH</v>
          </cell>
          <cell r="H110">
            <v>0.08</v>
          </cell>
          <cell r="J110" t="str">
            <v>Rp.</v>
          </cell>
          <cell r="L110">
            <v>68213176.983999997</v>
          </cell>
        </row>
        <row r="112">
          <cell r="E112" t="str">
            <v xml:space="preserve">TOTAL  II </v>
          </cell>
          <cell r="H112">
            <v>0.30299999999999999</v>
          </cell>
          <cell r="K112" t="str">
            <v>:</v>
          </cell>
          <cell r="L112">
            <v>258357407.82689998</v>
          </cell>
        </row>
        <row r="114">
          <cell r="E114" t="str">
            <v>GRAND TOTAL III = (I+II)</v>
          </cell>
          <cell r="F114" t="str">
            <v>:</v>
          </cell>
          <cell r="J114" t="str">
            <v xml:space="preserve">Rp. </v>
          </cell>
          <cell r="L114">
            <v>1111022120.1269</v>
          </cell>
        </row>
        <row r="115">
          <cell r="E115" t="str">
            <v>atau</v>
          </cell>
        </row>
        <row r="116">
          <cell r="E116" t="str">
            <v>PENAWARAN (IV=III+PPN)</v>
          </cell>
          <cell r="F116" t="str">
            <v>:</v>
          </cell>
          <cell r="J116" t="str">
            <v xml:space="preserve">Rp. </v>
          </cell>
          <cell r="L116">
            <v>1222124332.13959</v>
          </cell>
        </row>
        <row r="119">
          <cell r="K119" t="str">
            <v>Jakarta, 26 Juni 1998</v>
          </cell>
        </row>
        <row r="120">
          <cell r="E120" t="str">
            <v>Mengetahui</v>
          </cell>
          <cell r="K120" t="str">
            <v>Penanggung Jawab</v>
          </cell>
        </row>
        <row r="121">
          <cell r="K121" t="str">
            <v>Cabang II</v>
          </cell>
        </row>
        <row r="126">
          <cell r="E126" t="str">
            <v>Direksi</v>
          </cell>
          <cell r="K126" t="str">
            <v>Ir. Sutjipto</v>
          </cell>
        </row>
        <row r="127">
          <cell r="K127" t="str">
            <v>Kepala Cabang</v>
          </cell>
        </row>
      </sheetData>
      <sheetData sheetId="2" refreshError="1">
        <row r="1">
          <cell r="A1" t="str">
            <v>LAMPIRAN  2d - 1  PENAWARAN</v>
          </cell>
        </row>
        <row r="2">
          <cell r="A2" t="str">
            <v>( Lampiran ini dipergunakan semata-mata untuk evaluasi Penawaran )</v>
          </cell>
        </row>
        <row r="4">
          <cell r="A4" t="str">
            <v>KONFIRMASI  KAPASITAS  PLANT  PEMECAH  BATU</v>
          </cell>
        </row>
        <row r="7">
          <cell r="A7" t="str">
            <v>NAMA PENAWAR : PT. BRANTAS ABIPRAYA ( PERSERO )</v>
          </cell>
        </row>
        <row r="11">
          <cell r="A11" t="str">
            <v>1.</v>
          </cell>
          <cell r="B11" t="str">
            <v>Waktu Yang tersedia</v>
          </cell>
        </row>
        <row r="12">
          <cell r="B12" t="str">
            <v>( a )</v>
          </cell>
          <cell r="C12" t="str">
            <v>Jangka Waktu Pelaksanaan</v>
          </cell>
          <cell r="Q12" t="str">
            <v>=</v>
          </cell>
          <cell r="R12">
            <v>210</v>
          </cell>
          <cell r="S12" t="str">
            <v>hari.</v>
          </cell>
        </row>
        <row r="13">
          <cell r="B13" t="str">
            <v>( b )</v>
          </cell>
          <cell r="C13" t="str">
            <v>Mobilisasi dan Jangka Waktu Pemasangan Peralatan</v>
          </cell>
          <cell r="Q13" t="str">
            <v>=</v>
          </cell>
          <cell r="R13">
            <v>90</v>
          </cell>
          <cell r="S13" t="str">
            <v>hari.</v>
          </cell>
        </row>
        <row r="14">
          <cell r="B14" t="str">
            <v>( c )</v>
          </cell>
          <cell r="C14" t="str">
            <v>Demobilisasi pada akhir masa kontrak</v>
          </cell>
          <cell r="Q14" t="str">
            <v>=</v>
          </cell>
          <cell r="R14">
            <v>30</v>
          </cell>
          <cell r="S14" t="str">
            <v>hari.</v>
          </cell>
        </row>
        <row r="15">
          <cell r="B15" t="str">
            <v>( d )</v>
          </cell>
          <cell r="C15" t="str">
            <v>Hari-hari Libur, Kerusakan-Kerusakan / Gangguan-gangguan, dsb.</v>
          </cell>
          <cell r="Q15" t="str">
            <v>=</v>
          </cell>
          <cell r="R15">
            <v>35</v>
          </cell>
          <cell r="S15" t="str">
            <v>hari.</v>
          </cell>
        </row>
        <row r="17">
          <cell r="C17" t="str">
            <v>( e )</v>
          </cell>
          <cell r="D17" t="str">
            <v>Jumlah Hari Kerja yang sesungguhnya ( a ) - ( b ) - ( c ) - ( d )</v>
          </cell>
          <cell r="Q17" t="str">
            <v>=</v>
          </cell>
          <cell r="R17">
            <v>55</v>
          </cell>
          <cell r="S17" t="str">
            <v>hari.</v>
          </cell>
        </row>
        <row r="18">
          <cell r="C18" t="str">
            <v>( A )</v>
          </cell>
          <cell r="D18" t="str">
            <v>Jumlah Jam Kerja Plant yang sesungguhnya</v>
          </cell>
          <cell r="L18">
            <v>7</v>
          </cell>
          <cell r="N18" t="str">
            <v>Jam / hari</v>
          </cell>
          <cell r="Q18" t="str">
            <v>=</v>
          </cell>
          <cell r="R18">
            <v>385</v>
          </cell>
          <cell r="S18" t="str">
            <v>Jam.</v>
          </cell>
        </row>
        <row r="20">
          <cell r="A20" t="str">
            <v>2.</v>
          </cell>
          <cell r="B20" t="str">
            <v>Kebutuhan Bahan Batu Pecah</v>
          </cell>
        </row>
        <row r="21">
          <cell r="B21" t="str">
            <v>( 1 )</v>
          </cell>
          <cell r="C21" t="str">
            <v>Pondasi Aggregat</v>
          </cell>
          <cell r="H21">
            <v>1432.1120000000001</v>
          </cell>
          <cell r="I21" t="str">
            <v>x</v>
          </cell>
          <cell r="J21" t="str">
            <v>m3</v>
          </cell>
          <cell r="K21" t="str">
            <v>x</v>
          </cell>
          <cell r="L21">
            <v>2.2000000000000002</v>
          </cell>
          <cell r="M21" t="str">
            <v>x</v>
          </cell>
          <cell r="N21">
            <v>0.75</v>
          </cell>
          <cell r="O21" t="str">
            <v>x</v>
          </cell>
          <cell r="P21">
            <v>1.1000000000000001</v>
          </cell>
          <cell r="Q21" t="str">
            <v>=</v>
          </cell>
          <cell r="R21">
            <v>2599.2832800000006</v>
          </cell>
          <cell r="S21" t="str">
            <v>ton</v>
          </cell>
        </row>
        <row r="22">
          <cell r="B22" t="str">
            <v>( 2 )</v>
          </cell>
          <cell r="C22" t="str">
            <v>Pondasi Jalan tanpa Penutup</v>
          </cell>
          <cell r="I22" t="str">
            <v>x</v>
          </cell>
          <cell r="J22" t="str">
            <v>m3</v>
          </cell>
          <cell r="K22" t="str">
            <v>x</v>
          </cell>
          <cell r="L22">
            <v>2.2000000000000002</v>
          </cell>
          <cell r="M22" t="str">
            <v>x</v>
          </cell>
          <cell r="N22">
            <v>0.75</v>
          </cell>
          <cell r="O22" t="str">
            <v>x</v>
          </cell>
          <cell r="P22">
            <v>1.1000000000000001</v>
          </cell>
          <cell r="Q22" t="str">
            <v>=</v>
          </cell>
          <cell r="R22">
            <v>0</v>
          </cell>
          <cell r="S22" t="str">
            <v>ton</v>
          </cell>
        </row>
        <row r="23">
          <cell r="B23" t="str">
            <v>( 3 )</v>
          </cell>
          <cell r="C23" t="str">
            <v>Agregat Penutup Burtu</v>
          </cell>
          <cell r="H23" t="str">
            <v>m2</v>
          </cell>
          <cell r="I23" t="str">
            <v>x</v>
          </cell>
          <cell r="J23">
            <v>1.6500000000000001E-2</v>
          </cell>
          <cell r="K23" t="str">
            <v>x</v>
          </cell>
          <cell r="L23">
            <v>2</v>
          </cell>
          <cell r="M23" t="str">
            <v>x</v>
          </cell>
          <cell r="N23">
            <v>1</v>
          </cell>
          <cell r="O23" t="str">
            <v>x</v>
          </cell>
          <cell r="P23">
            <v>1.1000000000000001</v>
          </cell>
          <cell r="Q23" t="str">
            <v>=</v>
          </cell>
          <cell r="R23">
            <v>0</v>
          </cell>
          <cell r="S23" t="str">
            <v>ton</v>
          </cell>
        </row>
        <row r="24">
          <cell r="B24" t="str">
            <v>( 4 )</v>
          </cell>
          <cell r="C24" t="str">
            <v>Agregat Penutup Burda</v>
          </cell>
          <cell r="H24" t="str">
            <v>m2</v>
          </cell>
          <cell r="I24" t="str">
            <v>x</v>
          </cell>
          <cell r="J24">
            <v>2.5000000000000001E-2</v>
          </cell>
          <cell r="K24" t="str">
            <v>x</v>
          </cell>
          <cell r="L24">
            <v>2</v>
          </cell>
          <cell r="M24" t="str">
            <v>x</v>
          </cell>
          <cell r="N24">
            <v>1</v>
          </cell>
          <cell r="O24" t="str">
            <v>x</v>
          </cell>
          <cell r="P24">
            <v>1.1000000000000001</v>
          </cell>
          <cell r="Q24" t="str">
            <v>=</v>
          </cell>
          <cell r="R24">
            <v>0</v>
          </cell>
          <cell r="S24" t="str">
            <v>ton</v>
          </cell>
        </row>
        <row r="25">
          <cell r="B25" t="str">
            <v>( 5 )</v>
          </cell>
          <cell r="C25" t="str">
            <v>Latasir ( HRSS)</v>
          </cell>
          <cell r="J25" t="str">
            <v>m2</v>
          </cell>
          <cell r="K25" t="str">
            <v>x</v>
          </cell>
          <cell r="L25">
            <v>1.4999999999999999E-2</v>
          </cell>
          <cell r="M25" t="str">
            <v>x</v>
          </cell>
          <cell r="N25">
            <v>0.5</v>
          </cell>
          <cell r="O25" t="str">
            <v>x</v>
          </cell>
          <cell r="P25">
            <v>1.1000000000000001</v>
          </cell>
          <cell r="Q25" t="str">
            <v>=</v>
          </cell>
          <cell r="R25">
            <v>0</v>
          </cell>
          <cell r="S25" t="str">
            <v>ton</v>
          </cell>
        </row>
        <row r="26">
          <cell r="B26" t="str">
            <v>( 6 )</v>
          </cell>
          <cell r="C26" t="str">
            <v>Lataston ( HRS)</v>
          </cell>
          <cell r="H26" t="str">
            <v>m2</v>
          </cell>
          <cell r="I26" t="str">
            <v>x</v>
          </cell>
          <cell r="J26">
            <v>0.03</v>
          </cell>
          <cell r="K26" t="str">
            <v>x</v>
          </cell>
          <cell r="L26">
            <v>2.25</v>
          </cell>
          <cell r="M26" t="str">
            <v>x</v>
          </cell>
          <cell r="N26">
            <v>0.65</v>
          </cell>
          <cell r="O26" t="str">
            <v>x</v>
          </cell>
          <cell r="P26">
            <v>1.1000000000000001</v>
          </cell>
          <cell r="Q26" t="str">
            <v>=</v>
          </cell>
          <cell r="R26">
            <v>0</v>
          </cell>
          <cell r="S26" t="str">
            <v>ton</v>
          </cell>
        </row>
        <row r="27">
          <cell r="B27" t="str">
            <v>( 7 )</v>
          </cell>
          <cell r="C27" t="str">
            <v>Aspal Beton (Laston), Wearing Course</v>
          </cell>
          <cell r="G27">
            <v>940.8</v>
          </cell>
          <cell r="H27" t="str">
            <v>m2</v>
          </cell>
          <cell r="I27" t="str">
            <v>x</v>
          </cell>
          <cell r="J27">
            <v>0.04</v>
          </cell>
          <cell r="K27" t="str">
            <v>x</v>
          </cell>
          <cell r="L27">
            <v>2.2999999999999998</v>
          </cell>
          <cell r="M27" t="str">
            <v>x</v>
          </cell>
          <cell r="N27">
            <v>0.75</v>
          </cell>
          <cell r="O27" t="str">
            <v>x</v>
          </cell>
          <cell r="P27">
            <v>1.1000000000000001</v>
          </cell>
          <cell r="Q27" t="str">
            <v>=</v>
          </cell>
          <cell r="R27">
            <v>71.406719999999993</v>
          </cell>
          <cell r="S27" t="str">
            <v>ton</v>
          </cell>
        </row>
        <row r="28">
          <cell r="B28" t="str">
            <v>( 8 )</v>
          </cell>
          <cell r="C28" t="str">
            <v>Aspal Beton (Laston), Binder Course</v>
          </cell>
          <cell r="H28" t="str">
            <v>m2</v>
          </cell>
          <cell r="I28" t="str">
            <v>x</v>
          </cell>
          <cell r="J28">
            <v>0.05</v>
          </cell>
          <cell r="K28" t="str">
            <v>x</v>
          </cell>
          <cell r="L28">
            <v>2.2999999999999998</v>
          </cell>
          <cell r="M28" t="str">
            <v>x</v>
          </cell>
          <cell r="N28">
            <v>0.75</v>
          </cell>
          <cell r="O28" t="str">
            <v>x</v>
          </cell>
          <cell r="P28">
            <v>1.1000000000000001</v>
          </cell>
          <cell r="Q28" t="str">
            <v>=</v>
          </cell>
          <cell r="R28">
            <v>0</v>
          </cell>
          <cell r="S28" t="str">
            <v>ton</v>
          </cell>
        </row>
        <row r="29">
          <cell r="B29" t="str">
            <v>( 9 )</v>
          </cell>
          <cell r="C29" t="str">
            <v>Split Mastic Asphalt (SMA) O/11</v>
          </cell>
          <cell r="G29">
            <v>245.85000000000002</v>
          </cell>
          <cell r="H29" t="str">
            <v>m2</v>
          </cell>
          <cell r="I29" t="str">
            <v>x</v>
          </cell>
          <cell r="J29">
            <v>0.04</v>
          </cell>
          <cell r="K29" t="str">
            <v>x</v>
          </cell>
          <cell r="L29">
            <v>2.2999999999999998</v>
          </cell>
          <cell r="M29" t="str">
            <v>x</v>
          </cell>
          <cell r="N29">
            <v>0.75</v>
          </cell>
          <cell r="O29" t="str">
            <v>x</v>
          </cell>
          <cell r="P29">
            <v>1.1000000000000001</v>
          </cell>
          <cell r="Q29" t="str">
            <v>=</v>
          </cell>
          <cell r="R29">
            <v>18.660015000000001</v>
          </cell>
          <cell r="S29" t="str">
            <v>ton</v>
          </cell>
        </row>
        <row r="30">
          <cell r="B30" t="str">
            <v>( 10 )</v>
          </cell>
          <cell r="C30" t="str">
            <v>Asphalt Treated Base (ATB)</v>
          </cell>
          <cell r="J30" t="str">
            <v>m3</v>
          </cell>
          <cell r="K30" t="str">
            <v>x</v>
          </cell>
          <cell r="L30">
            <v>2.2999999999999998</v>
          </cell>
          <cell r="M30" t="str">
            <v>x</v>
          </cell>
          <cell r="N30">
            <v>0.75</v>
          </cell>
          <cell r="O30" t="str">
            <v>x</v>
          </cell>
          <cell r="P30">
            <v>1.1000000000000001</v>
          </cell>
          <cell r="Q30" t="str">
            <v>=</v>
          </cell>
          <cell r="R30">
            <v>0</v>
          </cell>
          <cell r="S30" t="str">
            <v>ton</v>
          </cell>
        </row>
        <row r="31">
          <cell r="B31" t="str">
            <v>( 11 )</v>
          </cell>
          <cell r="C31" t="str">
            <v>Lain-lain ( Agregat Beton, Drainase berongga, dll )</v>
          </cell>
          <cell r="H31">
            <v>43.9985</v>
          </cell>
          <cell r="I31" t="str">
            <v>x</v>
          </cell>
          <cell r="J31" t="str">
            <v>m3</v>
          </cell>
          <cell r="K31" t="str">
            <v>x</v>
          </cell>
          <cell r="L31">
            <v>2.2000000000000002</v>
          </cell>
          <cell r="M31" t="str">
            <v>x</v>
          </cell>
          <cell r="N31">
            <v>0.75</v>
          </cell>
          <cell r="O31" t="str">
            <v>x</v>
          </cell>
          <cell r="P31">
            <v>1.1000000000000001</v>
          </cell>
          <cell r="Q31" t="str">
            <v>=</v>
          </cell>
          <cell r="R31">
            <v>79.857277500000023</v>
          </cell>
          <cell r="S31" t="str">
            <v>ton</v>
          </cell>
        </row>
        <row r="33">
          <cell r="C33" t="str">
            <v>( B )</v>
          </cell>
          <cell r="D33" t="str">
            <v>Jumlah Kebutuhan Batu Pecah</v>
          </cell>
          <cell r="Q33" t="str">
            <v>=</v>
          </cell>
          <cell r="R33">
            <v>2769.2072925000007</v>
          </cell>
          <cell r="S33" t="str">
            <v>ton</v>
          </cell>
        </row>
        <row r="35">
          <cell r="A35" t="str">
            <v>3.</v>
          </cell>
          <cell r="B35" t="str">
            <v>Kapasitas Plant Pemecah Batu</v>
          </cell>
        </row>
        <row r="37">
          <cell r="C37" t="str">
            <v>Kapasitas yang diperlukan</v>
          </cell>
          <cell r="L37" t="str">
            <v>( B ) / ( A )</v>
          </cell>
          <cell r="Q37" t="str">
            <v>=</v>
          </cell>
          <cell r="R37">
            <v>7.1927462142857159</v>
          </cell>
          <cell r="S37" t="str">
            <v>ton/jam</v>
          </cell>
        </row>
        <row r="40">
          <cell r="C40" t="str">
            <v>Kapasitas yang sesungguhnya</v>
          </cell>
          <cell r="G40">
            <v>50</v>
          </cell>
          <cell r="H40" t="str">
            <v>T/H</v>
          </cell>
          <cell r="O40" t="str">
            <v>Plant - 1</v>
          </cell>
          <cell r="Q40" t="str">
            <v>=</v>
          </cell>
          <cell r="R40">
            <v>35</v>
          </cell>
          <cell r="S40" t="str">
            <v>ton/jam</v>
          </cell>
        </row>
        <row r="41">
          <cell r="O41" t="str">
            <v>Plant - 2</v>
          </cell>
          <cell r="Q41" t="str">
            <v>=</v>
          </cell>
          <cell r="S41" t="str">
            <v>ton/jam</v>
          </cell>
        </row>
        <row r="42">
          <cell r="O42" t="str">
            <v>Lain-lain</v>
          </cell>
          <cell r="Q42" t="str">
            <v>=</v>
          </cell>
          <cell r="S42" t="str">
            <v>ton/jam</v>
          </cell>
        </row>
        <row r="44">
          <cell r="C44" t="str">
            <v>Jumlah Kapasitas yang sesungguhnya</v>
          </cell>
          <cell r="Q44" t="str">
            <v>=</v>
          </cell>
          <cell r="R44">
            <v>35</v>
          </cell>
          <cell r="S44" t="str">
            <v>ton/jam</v>
          </cell>
        </row>
        <row r="49">
          <cell r="A49" t="str">
            <v>*</v>
          </cell>
          <cell r="B49" t="str">
            <v>Kuantitas yang diperoleh dan Daftar Kuantitas dan Harga, dan kalikan Kuantitas tersebut dengan faktor faktor yang ditunjukkan.</v>
          </cell>
        </row>
        <row r="51">
          <cell r="A51" t="str">
            <v>**</v>
          </cell>
          <cell r="B51" t="str">
            <v>Faktor "l" didasarkan atas perkiraan Penawar dari Proporsi Batu Pecvah yang diperlukan untuk menjamin bahwa sifat-sifat bahan yang ditentukan</v>
          </cell>
        </row>
        <row r="52">
          <cell r="B52" t="str">
            <v>dapat diperoleh. Untuk estimasi Kapasitas Plant Pemecah Batu Ini, nilai "l" dianggap berada diantara 0,5 sampai dengan 1,0.</v>
          </cell>
        </row>
        <row r="54">
          <cell r="A54" t="str">
            <v>***</v>
          </cell>
          <cell r="B54" t="str">
            <v>Fakto "W" adalah memperhitungkan material yang terbuang, tumpah dan lain-lain dan untuk kuantitas tambahan yang diperlukan sebagai koreksi</v>
          </cell>
        </row>
        <row r="55">
          <cell r="B55" t="str">
            <v>bentuk bila ditetapkan adanya Lapis Perata. Untuk kalkulasi kapasitas Plant pemecah batu ini, "W" dianggap 1,05 jika material yang terbuang</v>
          </cell>
        </row>
        <row r="56">
          <cell r="B56" t="str">
            <v>dan tumpah dalam kondisi normal dan lebih besar dari 1,05 bilamana lapisan-lapisan perata ditentukan, berdasarkan estimasi Penawar terhadap</v>
          </cell>
        </row>
        <row r="57">
          <cell r="B57" t="str">
            <v>kemungkinan tambahan kuantitas bahan yang diperlukan.</v>
          </cell>
        </row>
        <row r="60">
          <cell r="N60" t="str">
            <v>Jakarta, 29 Juni 1997</v>
          </cell>
        </row>
        <row r="61">
          <cell r="N61" t="str">
            <v>PT. Brantas Abipraya Persero</v>
          </cell>
        </row>
        <row r="62">
          <cell r="N62" t="str">
            <v>Cabang II</v>
          </cell>
        </row>
        <row r="68">
          <cell r="N68" t="str">
            <v>Ir. SUTJIPTO</v>
          </cell>
        </row>
        <row r="69">
          <cell r="N69" t="str">
            <v>Kepala Cabang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TABEL .1</v>
          </cell>
        </row>
        <row r="2">
          <cell r="B2" t="str">
            <v>PERHITUNGAN  JUMLAH  PERALATAN</v>
          </cell>
        </row>
        <row r="4">
          <cell r="B4" t="str">
            <v>PEKERJAAN        :  BAGIAN PROYEK PEMBANGUNAN JALAN BAKAUHENI - KETAPANG - LB. MARINGGAI</v>
          </cell>
        </row>
        <row r="6">
          <cell r="D6" t="str">
            <v>Waktu Pelaksanaan</v>
          </cell>
          <cell r="H6" t="str">
            <v>Volume</v>
          </cell>
          <cell r="I6" t="str">
            <v xml:space="preserve">Target </v>
          </cell>
          <cell r="J6" t="str">
            <v>Kebutuhan Alat</v>
          </cell>
          <cell r="P6" t="str">
            <v>PRODUKSI</v>
          </cell>
          <cell r="R6" t="str">
            <v>REVISI</v>
          </cell>
        </row>
        <row r="7">
          <cell r="D7" t="str">
            <v xml:space="preserve">Jumlah </v>
          </cell>
          <cell r="E7" t="str">
            <v>Jumlah</v>
          </cell>
          <cell r="F7" t="str">
            <v>Jumlah Jam</v>
          </cell>
          <cell r="H7" t="str">
            <v>Pekerjaan</v>
          </cell>
          <cell r="I7" t="str">
            <v>Produksi</v>
          </cell>
          <cell r="J7" t="str">
            <v>Koef. Alat</v>
          </cell>
          <cell r="K7" t="str">
            <v>Per</v>
          </cell>
          <cell r="L7" t="str">
            <v>Total</v>
          </cell>
          <cell r="M7" t="str">
            <v>Pembu-</v>
          </cell>
          <cell r="P7" t="str">
            <v>ALAT</v>
          </cell>
        </row>
        <row r="8">
          <cell r="B8" t="str">
            <v>No.</v>
          </cell>
          <cell r="C8" t="str">
            <v>Jenis</v>
          </cell>
          <cell r="D8" t="str">
            <v>Bulan</v>
          </cell>
          <cell r="E8" t="str">
            <v>Hari</v>
          </cell>
          <cell r="F8" t="str">
            <v>Efektif</v>
          </cell>
          <cell r="H8" t="str">
            <v>(dlm sat.</v>
          </cell>
          <cell r="I8" t="str">
            <v>Per -Jam</v>
          </cell>
          <cell r="J8" t="str">
            <v>per-Jenis</v>
          </cell>
          <cell r="K8" t="str">
            <v>Jenis</v>
          </cell>
          <cell r="L8" t="str">
            <v>per</v>
          </cell>
          <cell r="M8" t="str">
            <v>latan</v>
          </cell>
          <cell r="P8" t="str">
            <v>SEMENTARA</v>
          </cell>
        </row>
        <row r="9">
          <cell r="C9" t="str">
            <v>Pekerjaan</v>
          </cell>
          <cell r="E9" t="str">
            <v>Effektif</v>
          </cell>
          <cell r="F9" t="str">
            <v>Per</v>
          </cell>
          <cell r="H9" t="str">
            <v>pekerjaan)</v>
          </cell>
          <cell r="I9" t="str">
            <v>(dlm sat.</v>
          </cell>
          <cell r="J9" t="str">
            <v>Pekerjaan</v>
          </cell>
          <cell r="K9" t="str">
            <v>Peker-</v>
          </cell>
          <cell r="L9" t="str">
            <v>kelom-</v>
          </cell>
          <cell r="M9" t="str">
            <v>Jumlah</v>
          </cell>
          <cell r="R9" t="str">
            <v>PRODUKSI</v>
          </cell>
          <cell r="S9" t="str">
            <v>KOEFISIEN</v>
          </cell>
        </row>
        <row r="10">
          <cell r="F10" t="str">
            <v>hari</v>
          </cell>
          <cell r="G10" t="str">
            <v>Total</v>
          </cell>
          <cell r="I10" t="str">
            <v>pekerjaan)</v>
          </cell>
          <cell r="J10" t="str">
            <v>(dari</v>
          </cell>
          <cell r="K10" t="str">
            <v>jaan</v>
          </cell>
          <cell r="L10" t="str">
            <v>pok</v>
          </cell>
          <cell r="P10" t="str">
            <v>PRODUKSI</v>
          </cell>
          <cell r="Q10" t="str">
            <v>KOEFISIEN</v>
          </cell>
        </row>
        <row r="11">
          <cell r="J11" t="str">
            <v>Analisa)</v>
          </cell>
          <cell r="K11" t="str">
            <v>(unit)</v>
          </cell>
          <cell r="L11" t="str">
            <v>pek.</v>
          </cell>
        </row>
        <row r="12">
          <cell r="B12">
            <v>1</v>
          </cell>
          <cell r="C12">
            <v>2</v>
          </cell>
          <cell r="D12">
            <v>3</v>
          </cell>
          <cell r="E12">
            <v>4</v>
          </cell>
          <cell r="F12">
            <v>5</v>
          </cell>
          <cell r="G12" t="str">
            <v>6=4x5</v>
          </cell>
          <cell r="H12">
            <v>7</v>
          </cell>
          <cell r="I12" t="str">
            <v>8=7:6</v>
          </cell>
          <cell r="J12">
            <v>9</v>
          </cell>
          <cell r="K12" t="str">
            <v>10=8x9</v>
          </cell>
          <cell r="L12">
            <v>11</v>
          </cell>
          <cell r="M12">
            <v>12</v>
          </cell>
          <cell r="P12">
            <v>13</v>
          </cell>
          <cell r="Q12">
            <v>14</v>
          </cell>
          <cell r="R12">
            <v>15</v>
          </cell>
          <cell r="S12">
            <v>16</v>
          </cell>
        </row>
        <row r="14">
          <cell r="B14" t="str">
            <v>1.</v>
          </cell>
          <cell r="C14" t="str">
            <v xml:space="preserve"> Excavator PC 200</v>
          </cell>
          <cell r="O14" t="str">
            <v xml:space="preserve"> Excavator PC 200</v>
          </cell>
        </row>
        <row r="15">
          <cell r="B15">
            <v>0</v>
          </cell>
          <cell r="C15" t="str">
            <v>3.1(1)</v>
          </cell>
          <cell r="D15">
            <v>1</v>
          </cell>
          <cell r="E15">
            <v>24</v>
          </cell>
          <cell r="F15">
            <v>6.25</v>
          </cell>
          <cell r="G15">
            <v>150</v>
          </cell>
          <cell r="H15">
            <v>5242</v>
          </cell>
          <cell r="I15">
            <v>34.946666666666665</v>
          </cell>
          <cell r="J15">
            <v>2.8571428571428571E-2</v>
          </cell>
          <cell r="K15">
            <v>0.99847619047619041</v>
          </cell>
          <cell r="P15">
            <v>34.965034965034967</v>
          </cell>
          <cell r="Q15">
            <v>2.86E-2</v>
          </cell>
          <cell r="R15">
            <v>35</v>
          </cell>
          <cell r="S15">
            <v>2.8571428571428571E-2</v>
          </cell>
        </row>
        <row r="16">
          <cell r="B16">
            <v>0</v>
          </cell>
          <cell r="C16" t="str">
            <v>3.2(1)</v>
          </cell>
          <cell r="D16">
            <v>1.5</v>
          </cell>
          <cell r="E16">
            <v>24</v>
          </cell>
          <cell r="F16">
            <v>7</v>
          </cell>
          <cell r="G16">
            <v>252</v>
          </cell>
          <cell r="H16">
            <v>22655</v>
          </cell>
          <cell r="I16">
            <v>89.900793650793645</v>
          </cell>
          <cell r="J16">
            <v>1.1111111111111112E-2</v>
          </cell>
          <cell r="K16">
            <v>0.99889770723104054</v>
          </cell>
          <cell r="L16">
            <v>1.9973738977072308</v>
          </cell>
          <cell r="P16">
            <v>90.090090090090087</v>
          </cell>
          <cell r="Q16">
            <v>1.11E-2</v>
          </cell>
          <cell r="R16">
            <v>90</v>
          </cell>
          <cell r="S16">
            <v>1.1111111111111112E-2</v>
          </cell>
        </row>
        <row r="18">
          <cell r="B18" t="str">
            <v>2.</v>
          </cell>
          <cell r="C18" t="str">
            <v xml:space="preserve"> Dump Truck</v>
          </cell>
          <cell r="O18" t="str">
            <v xml:space="preserve"> Dump Truck</v>
          </cell>
        </row>
        <row r="19">
          <cell r="B19">
            <v>0</v>
          </cell>
          <cell r="C19" t="str">
            <v>3.1(1)</v>
          </cell>
          <cell r="D19">
            <v>1</v>
          </cell>
          <cell r="E19">
            <v>24</v>
          </cell>
          <cell r="F19">
            <v>6.25</v>
          </cell>
          <cell r="G19">
            <v>150</v>
          </cell>
          <cell r="H19">
            <v>5242</v>
          </cell>
          <cell r="I19">
            <v>34.946666666666665</v>
          </cell>
          <cell r="J19">
            <v>5.6300000000000003E-2</v>
          </cell>
          <cell r="K19">
            <v>1.9674973333333334</v>
          </cell>
          <cell r="P19">
            <v>17.761989342806395</v>
          </cell>
          <cell r="Q19">
            <v>5.6300000000000003E-2</v>
          </cell>
          <cell r="R19">
            <v>11.89</v>
          </cell>
          <cell r="S19">
            <v>8.4104289318755257E-2</v>
          </cell>
        </row>
        <row r="20">
          <cell r="B20">
            <v>0</v>
          </cell>
          <cell r="C20" t="str">
            <v>3.2(1)</v>
          </cell>
          <cell r="D20">
            <v>1.5</v>
          </cell>
          <cell r="E20">
            <v>24</v>
          </cell>
          <cell r="F20">
            <v>7</v>
          </cell>
          <cell r="G20">
            <v>252</v>
          </cell>
          <cell r="H20">
            <v>22655</v>
          </cell>
          <cell r="I20">
            <v>89.900793650793645</v>
          </cell>
          <cell r="J20">
            <v>6.88E-2</v>
          </cell>
          <cell r="K20">
            <v>6.1851746031746027</v>
          </cell>
          <cell r="P20">
            <v>14.534883720930232</v>
          </cell>
          <cell r="Q20">
            <v>6.88E-2</v>
          </cell>
          <cell r="R20">
            <v>14.534883720930232</v>
          </cell>
          <cell r="S20">
            <v>6.88E-2</v>
          </cell>
        </row>
        <row r="21">
          <cell r="B21">
            <v>0</v>
          </cell>
          <cell r="C21" t="str">
            <v>4.1(2)</v>
          </cell>
          <cell r="D21">
            <v>1</v>
          </cell>
          <cell r="E21">
            <v>24</v>
          </cell>
          <cell r="F21">
            <v>6.25</v>
          </cell>
          <cell r="G21">
            <v>150</v>
          </cell>
          <cell r="H21">
            <v>785</v>
          </cell>
          <cell r="I21">
            <v>5.2333333333333334</v>
          </cell>
          <cell r="J21">
            <v>8.4104289318755257E-2</v>
          </cell>
          <cell r="K21">
            <v>0.44014578076815253</v>
          </cell>
          <cell r="P21">
            <v>11.890606420927469</v>
          </cell>
          <cell r="Q21">
            <v>8.4099999999999994E-2</v>
          </cell>
          <cell r="R21">
            <v>11.89</v>
          </cell>
          <cell r="S21">
            <v>8.4104289318755257E-2</v>
          </cell>
        </row>
        <row r="22">
          <cell r="B22">
            <v>0</v>
          </cell>
          <cell r="C22" t="str">
            <v>5.1(2)</v>
          </cell>
          <cell r="D22">
            <v>1</v>
          </cell>
          <cell r="E22">
            <v>24</v>
          </cell>
          <cell r="F22">
            <v>6.25</v>
          </cell>
          <cell r="G22">
            <v>150</v>
          </cell>
          <cell r="H22">
            <v>914</v>
          </cell>
          <cell r="I22">
            <v>6.0933333333333337</v>
          </cell>
          <cell r="J22">
            <v>8.4104289318755257E-2</v>
          </cell>
          <cell r="K22">
            <v>0.51247546958228207</v>
          </cell>
          <cell r="P22">
            <v>11.890606420927469</v>
          </cell>
          <cell r="Q22">
            <v>8.4099999999999994E-2</v>
          </cell>
          <cell r="R22">
            <v>11.89</v>
          </cell>
          <cell r="S22">
            <v>8.4104289318755257E-2</v>
          </cell>
        </row>
        <row r="23">
          <cell r="B23">
            <v>0</v>
          </cell>
          <cell r="C23" t="str">
            <v>8.1(1)</v>
          </cell>
          <cell r="D23">
            <v>1</v>
          </cell>
          <cell r="E23">
            <v>24</v>
          </cell>
          <cell r="F23">
            <v>6.25</v>
          </cell>
          <cell r="G23">
            <v>150</v>
          </cell>
          <cell r="H23">
            <v>180</v>
          </cell>
          <cell r="I23">
            <v>1.2</v>
          </cell>
          <cell r="J23">
            <v>8.4104289318755257E-2</v>
          </cell>
          <cell r="K23">
            <v>0.10092514718250631</v>
          </cell>
          <cell r="P23">
            <v>11.890606420927469</v>
          </cell>
          <cell r="Q23">
            <v>8.4099999999999994E-2</v>
          </cell>
          <cell r="R23">
            <v>11.89</v>
          </cell>
          <cell r="S23">
            <v>8.4104289318755257E-2</v>
          </cell>
        </row>
        <row r="24">
          <cell r="B24">
            <v>0</v>
          </cell>
          <cell r="C24" t="str">
            <v>8.1(7)</v>
          </cell>
          <cell r="D24">
            <v>1</v>
          </cell>
          <cell r="E24">
            <v>24</v>
          </cell>
          <cell r="F24">
            <v>6.25</v>
          </cell>
          <cell r="G24">
            <v>150</v>
          </cell>
          <cell r="H24">
            <v>50</v>
          </cell>
          <cell r="I24">
            <v>0.33333333333333331</v>
          </cell>
          <cell r="J24">
            <v>8.4104289318755257E-2</v>
          </cell>
          <cell r="K24">
            <v>2.8034763106251751E-2</v>
          </cell>
          <cell r="P24">
            <v>11.890606420927469</v>
          </cell>
          <cell r="Q24">
            <v>8.4099999999999994E-2</v>
          </cell>
          <cell r="R24">
            <v>11.89</v>
          </cell>
          <cell r="S24">
            <v>8.4104289318755257E-2</v>
          </cell>
        </row>
        <row r="25">
          <cell r="B25">
            <v>0</v>
          </cell>
          <cell r="C25" t="str">
            <v>6.3(4)</v>
          </cell>
          <cell r="D25">
            <v>1</v>
          </cell>
          <cell r="E25">
            <v>24</v>
          </cell>
          <cell r="F25">
            <v>6.25</v>
          </cell>
          <cell r="G25">
            <v>150</v>
          </cell>
          <cell r="H25">
            <v>28000</v>
          </cell>
          <cell r="I25">
            <v>186.66666666666666</v>
          </cell>
          <cell r="J25">
            <v>5.0000000000000001E-3</v>
          </cell>
          <cell r="K25">
            <v>0.93333333333333335</v>
          </cell>
          <cell r="L25">
            <v>10.167586430480462</v>
          </cell>
          <cell r="P25">
            <v>200</v>
          </cell>
          <cell r="Q25">
            <v>5.0000000000000001E-3</v>
          </cell>
          <cell r="R25">
            <v>200</v>
          </cell>
          <cell r="S25">
            <v>5.0000000000000001E-3</v>
          </cell>
        </row>
        <row r="27">
          <cell r="B27" t="str">
            <v>2.</v>
          </cell>
          <cell r="C27" t="str">
            <v xml:space="preserve"> Whell Loader</v>
          </cell>
          <cell r="O27" t="str">
            <v xml:space="preserve"> Whell Loader</v>
          </cell>
        </row>
        <row r="28">
          <cell r="B28">
            <v>0</v>
          </cell>
          <cell r="C28" t="str">
            <v>4.1(2)</v>
          </cell>
          <cell r="D28">
            <v>0.5</v>
          </cell>
          <cell r="E28">
            <v>24</v>
          </cell>
          <cell r="F28">
            <v>6.25</v>
          </cell>
          <cell r="G28">
            <v>75</v>
          </cell>
          <cell r="H28">
            <v>785</v>
          </cell>
          <cell r="I28">
            <v>10.466666666666667</v>
          </cell>
          <cell r="J28">
            <v>3.3333333333333333E-2</v>
          </cell>
          <cell r="K28">
            <v>0.34888888888888892</v>
          </cell>
          <cell r="P28">
            <v>30.030030030030026</v>
          </cell>
          <cell r="Q28">
            <v>3.3300000000000003E-2</v>
          </cell>
          <cell r="R28">
            <v>30</v>
          </cell>
          <cell r="S28">
            <v>3.3333333333333333E-2</v>
          </cell>
        </row>
        <row r="29">
          <cell r="B29">
            <v>0</v>
          </cell>
          <cell r="C29" t="str">
            <v>5.1(2)</v>
          </cell>
          <cell r="D29">
            <v>0.5</v>
          </cell>
          <cell r="E29">
            <v>24</v>
          </cell>
          <cell r="F29">
            <v>6.25</v>
          </cell>
          <cell r="G29">
            <v>75</v>
          </cell>
          <cell r="H29">
            <v>914</v>
          </cell>
          <cell r="I29">
            <v>12.186666666666667</v>
          </cell>
          <cell r="J29">
            <v>3.3333333333333333E-2</v>
          </cell>
          <cell r="K29">
            <v>0.40622222222222226</v>
          </cell>
          <cell r="P29">
            <v>30.030030030030026</v>
          </cell>
          <cell r="Q29">
            <v>3.3300000000000003E-2</v>
          </cell>
          <cell r="R29">
            <v>30</v>
          </cell>
          <cell r="S29">
            <v>3.3333333333333333E-2</v>
          </cell>
        </row>
        <row r="30">
          <cell r="B30">
            <v>0</v>
          </cell>
          <cell r="C30" t="str">
            <v>8.1(1)</v>
          </cell>
          <cell r="D30">
            <v>0.25</v>
          </cell>
          <cell r="E30">
            <v>24</v>
          </cell>
          <cell r="F30">
            <v>6.25</v>
          </cell>
          <cell r="G30">
            <v>37.5</v>
          </cell>
          <cell r="H30">
            <v>180</v>
          </cell>
          <cell r="I30">
            <v>4.8</v>
          </cell>
          <cell r="J30">
            <v>3.3333333333333333E-2</v>
          </cell>
          <cell r="K30">
            <v>0.16</v>
          </cell>
          <cell r="P30">
            <v>30.030030030030026</v>
          </cell>
          <cell r="Q30">
            <v>3.3300000000000003E-2</v>
          </cell>
          <cell r="R30">
            <v>30</v>
          </cell>
          <cell r="S30">
            <v>3.3333333333333333E-2</v>
          </cell>
        </row>
        <row r="31">
          <cell r="B31">
            <v>0</v>
          </cell>
          <cell r="C31" t="str">
            <v>8.1(7)</v>
          </cell>
          <cell r="D31">
            <v>0.25</v>
          </cell>
          <cell r="E31">
            <v>24</v>
          </cell>
          <cell r="F31">
            <v>6.25</v>
          </cell>
          <cell r="G31">
            <v>37.5</v>
          </cell>
          <cell r="H31">
            <v>50</v>
          </cell>
          <cell r="I31">
            <v>1.3333333333333333</v>
          </cell>
          <cell r="J31">
            <v>3.3333333333333333E-2</v>
          </cell>
          <cell r="K31">
            <v>4.4444444444444439E-2</v>
          </cell>
          <cell r="P31">
            <v>30.030030030030026</v>
          </cell>
          <cell r="Q31">
            <v>3.3300000000000003E-2</v>
          </cell>
          <cell r="R31">
            <v>30</v>
          </cell>
          <cell r="S31">
            <v>3.3333333333333333E-2</v>
          </cell>
        </row>
        <row r="32">
          <cell r="B32">
            <v>0</v>
          </cell>
          <cell r="C32" t="str">
            <v>6.3(4)</v>
          </cell>
          <cell r="D32">
            <v>1</v>
          </cell>
          <cell r="E32">
            <v>24</v>
          </cell>
          <cell r="F32">
            <v>6.25</v>
          </cell>
          <cell r="G32">
            <v>150</v>
          </cell>
          <cell r="H32">
            <v>28000</v>
          </cell>
          <cell r="I32">
            <v>186.66666666666666</v>
          </cell>
          <cell r="J32">
            <v>5.0000000000000001E-3</v>
          </cell>
          <cell r="K32">
            <v>0.93333333333333335</v>
          </cell>
          <cell r="L32">
            <v>1.8928888888888888</v>
          </cell>
          <cell r="P32">
            <v>200</v>
          </cell>
          <cell r="Q32">
            <v>5.0000000000000001E-3</v>
          </cell>
          <cell r="R32">
            <v>200</v>
          </cell>
          <cell r="S32">
            <v>5.0000000000000001E-3</v>
          </cell>
        </row>
        <row r="34">
          <cell r="B34" t="str">
            <v>3.</v>
          </cell>
          <cell r="C34" t="str">
            <v xml:space="preserve"> Motor Grader</v>
          </cell>
          <cell r="O34" t="str">
            <v xml:space="preserve"> Motor Grader</v>
          </cell>
        </row>
        <row r="35">
          <cell r="B35">
            <v>0</v>
          </cell>
          <cell r="C35" t="str">
            <v>3.2(1)</v>
          </cell>
          <cell r="D35">
            <v>1</v>
          </cell>
          <cell r="E35">
            <v>24</v>
          </cell>
          <cell r="F35">
            <v>6.25</v>
          </cell>
          <cell r="G35">
            <v>150</v>
          </cell>
          <cell r="H35">
            <v>22655</v>
          </cell>
          <cell r="I35">
            <v>151.03333333333333</v>
          </cell>
          <cell r="J35">
            <v>6.3E-3</v>
          </cell>
          <cell r="K35">
            <v>0.95150999999999997</v>
          </cell>
          <cell r="P35">
            <v>158.73015873015873</v>
          </cell>
          <cell r="Q35">
            <v>6.3E-3</v>
          </cell>
          <cell r="R35">
            <v>158.73015873015873</v>
          </cell>
          <cell r="S35">
            <v>6.3E-3</v>
          </cell>
        </row>
        <row r="36">
          <cell r="B36">
            <v>0</v>
          </cell>
          <cell r="C36" t="str">
            <v>4.1(2)</v>
          </cell>
          <cell r="D36">
            <v>0.5</v>
          </cell>
          <cell r="E36">
            <v>24</v>
          </cell>
          <cell r="F36">
            <v>6.25</v>
          </cell>
          <cell r="G36">
            <v>75</v>
          </cell>
          <cell r="H36">
            <v>785</v>
          </cell>
          <cell r="I36">
            <v>10.466666666666667</v>
          </cell>
          <cell r="J36">
            <v>3.3333333333333333E-2</v>
          </cell>
          <cell r="K36">
            <v>0.34888888888888892</v>
          </cell>
          <cell r="P36">
            <v>30.030030030030026</v>
          </cell>
          <cell r="Q36">
            <v>3.3300000000000003E-2</v>
          </cell>
          <cell r="R36">
            <v>30</v>
          </cell>
          <cell r="S36">
            <v>3.3333333333333333E-2</v>
          </cell>
        </row>
        <row r="37">
          <cell r="B37">
            <v>0</v>
          </cell>
          <cell r="C37" t="str">
            <v>5.1(2)</v>
          </cell>
          <cell r="D37">
            <v>0.5</v>
          </cell>
          <cell r="E37">
            <v>24</v>
          </cell>
          <cell r="F37">
            <v>6.25</v>
          </cell>
          <cell r="G37">
            <v>75</v>
          </cell>
          <cell r="H37">
            <v>914</v>
          </cell>
          <cell r="I37">
            <v>12.186666666666667</v>
          </cell>
          <cell r="J37">
            <v>3.3333333333333333E-2</v>
          </cell>
          <cell r="K37">
            <v>0.40622222222222226</v>
          </cell>
          <cell r="P37">
            <v>30.030030030030026</v>
          </cell>
          <cell r="Q37">
            <v>3.3300000000000003E-2</v>
          </cell>
          <cell r="R37">
            <v>30</v>
          </cell>
          <cell r="S37">
            <v>3.3333333333333333E-2</v>
          </cell>
        </row>
        <row r="38">
          <cell r="B38">
            <v>0</v>
          </cell>
          <cell r="C38" t="str">
            <v>8.1(1)</v>
          </cell>
          <cell r="D38">
            <v>0.25</v>
          </cell>
          <cell r="E38">
            <v>24</v>
          </cell>
          <cell r="F38">
            <v>6.25</v>
          </cell>
          <cell r="G38">
            <v>37.5</v>
          </cell>
          <cell r="H38">
            <v>180</v>
          </cell>
          <cell r="I38">
            <v>4.8</v>
          </cell>
          <cell r="J38">
            <v>3.3333333333333333E-2</v>
          </cell>
          <cell r="K38">
            <v>0.16</v>
          </cell>
          <cell r="L38">
            <v>1.8666211111111111</v>
          </cell>
          <cell r="P38">
            <v>25</v>
          </cell>
          <cell r="Q38">
            <v>0.04</v>
          </cell>
          <cell r="R38">
            <v>30</v>
          </cell>
          <cell r="S38">
            <v>3.3333333333333333E-2</v>
          </cell>
        </row>
        <row r="41">
          <cell r="B41" t="str">
            <v>4.</v>
          </cell>
          <cell r="C41" t="str">
            <v xml:space="preserve"> Vibrator Roller</v>
          </cell>
          <cell r="O41" t="str">
            <v xml:space="preserve"> Vibrator Roller</v>
          </cell>
        </row>
        <row r="42">
          <cell r="B42">
            <v>0</v>
          </cell>
          <cell r="C42" t="str">
            <v>3.2(1)</v>
          </cell>
          <cell r="D42">
            <v>1.5</v>
          </cell>
          <cell r="E42">
            <v>24</v>
          </cell>
          <cell r="F42">
            <v>6.25</v>
          </cell>
          <cell r="G42">
            <v>225</v>
          </cell>
          <cell r="H42">
            <v>22655</v>
          </cell>
          <cell r="I42">
            <v>100.68888888888888</v>
          </cell>
          <cell r="J42">
            <v>0.01</v>
          </cell>
          <cell r="K42">
            <v>1.0068888888888889</v>
          </cell>
          <cell r="P42">
            <v>100</v>
          </cell>
          <cell r="Q42">
            <v>0.01</v>
          </cell>
        </row>
        <row r="43">
          <cell r="B43">
            <v>0</v>
          </cell>
          <cell r="C43" t="str">
            <v>4.1(2)</v>
          </cell>
          <cell r="D43">
            <v>0.5</v>
          </cell>
          <cell r="E43">
            <v>24</v>
          </cell>
          <cell r="F43">
            <v>6.25</v>
          </cell>
          <cell r="G43">
            <v>75</v>
          </cell>
          <cell r="H43">
            <v>785</v>
          </cell>
          <cell r="I43">
            <v>10.466666666666667</v>
          </cell>
          <cell r="J43">
            <v>3.3333333333333333E-2</v>
          </cell>
          <cell r="K43">
            <v>0.34888888888888892</v>
          </cell>
          <cell r="P43">
            <v>30.030030030030026</v>
          </cell>
          <cell r="Q43">
            <v>3.3300000000000003E-2</v>
          </cell>
          <cell r="R43">
            <v>30</v>
          </cell>
          <cell r="S43">
            <v>3.3333333333333333E-2</v>
          </cell>
        </row>
        <row r="44">
          <cell r="B44">
            <v>0</v>
          </cell>
          <cell r="C44" t="str">
            <v>5.1(2)</v>
          </cell>
          <cell r="D44">
            <v>0.5</v>
          </cell>
          <cell r="E44">
            <v>24</v>
          </cell>
          <cell r="F44">
            <v>6.25</v>
          </cell>
          <cell r="G44">
            <v>75</v>
          </cell>
          <cell r="H44">
            <v>914</v>
          </cell>
          <cell r="I44">
            <v>12.186666666666667</v>
          </cell>
          <cell r="J44">
            <v>3.3333333333333333E-2</v>
          </cell>
          <cell r="K44">
            <v>0.40622222222222226</v>
          </cell>
          <cell r="P44">
            <v>30.030030030030026</v>
          </cell>
          <cell r="Q44">
            <v>3.3300000000000003E-2</v>
          </cell>
          <cell r="R44">
            <v>30</v>
          </cell>
          <cell r="S44">
            <v>3.3333333333333333E-2</v>
          </cell>
        </row>
        <row r="45">
          <cell r="B45">
            <v>0</v>
          </cell>
          <cell r="C45" t="str">
            <v>8.1(1)</v>
          </cell>
          <cell r="D45">
            <v>0.25</v>
          </cell>
          <cell r="E45">
            <v>24</v>
          </cell>
          <cell r="F45">
            <v>6.25</v>
          </cell>
          <cell r="G45">
            <v>37.5</v>
          </cell>
          <cell r="H45">
            <v>180</v>
          </cell>
          <cell r="I45">
            <v>4.8</v>
          </cell>
          <cell r="J45">
            <v>3.3333333333333333E-2</v>
          </cell>
          <cell r="K45">
            <v>0.16</v>
          </cell>
          <cell r="L45">
            <v>1.9220000000000002</v>
          </cell>
          <cell r="P45">
            <v>45.045045045045043</v>
          </cell>
          <cell r="Q45">
            <v>2.2200000000000001E-2</v>
          </cell>
          <cell r="R45">
            <v>30</v>
          </cell>
          <cell r="S45">
            <v>3.3333333333333333E-2</v>
          </cell>
        </row>
        <row r="48">
          <cell r="B48" t="str">
            <v>5.</v>
          </cell>
          <cell r="C48" t="str">
            <v xml:space="preserve"> Peneumatic Tire Roller</v>
          </cell>
          <cell r="O48" t="str">
            <v xml:space="preserve"> Peneumatic Tire Roller</v>
          </cell>
        </row>
        <row r="49">
          <cell r="B49">
            <v>0</v>
          </cell>
          <cell r="C49" t="str">
            <v>4.1(2)</v>
          </cell>
          <cell r="D49">
            <v>0.5</v>
          </cell>
          <cell r="E49">
            <v>24</v>
          </cell>
          <cell r="F49">
            <v>6.25</v>
          </cell>
          <cell r="G49">
            <v>75</v>
          </cell>
          <cell r="H49">
            <v>785</v>
          </cell>
          <cell r="I49">
            <v>10.466666666666667</v>
          </cell>
          <cell r="J49">
            <v>0.04</v>
          </cell>
          <cell r="K49">
            <v>0.41866666666666669</v>
          </cell>
          <cell r="P49">
            <v>25</v>
          </cell>
          <cell r="Q49">
            <v>0.04</v>
          </cell>
          <cell r="R49">
            <v>25</v>
          </cell>
          <cell r="S49">
            <v>0.04</v>
          </cell>
        </row>
        <row r="50">
          <cell r="B50">
            <v>0</v>
          </cell>
          <cell r="C50" t="str">
            <v>5.1(2)</v>
          </cell>
          <cell r="D50">
            <v>0.5</v>
          </cell>
          <cell r="E50">
            <v>24</v>
          </cell>
          <cell r="F50">
            <v>6.25</v>
          </cell>
          <cell r="G50">
            <v>75</v>
          </cell>
          <cell r="H50">
            <v>914</v>
          </cell>
          <cell r="I50">
            <v>12.186666666666667</v>
          </cell>
          <cell r="J50">
            <v>0.04</v>
          </cell>
          <cell r="K50">
            <v>0.48746666666666671</v>
          </cell>
          <cell r="P50">
            <v>25</v>
          </cell>
          <cell r="Q50">
            <v>0.04</v>
          </cell>
          <cell r="R50">
            <v>25</v>
          </cell>
          <cell r="S50">
            <v>0.04</v>
          </cell>
        </row>
        <row r="51">
          <cell r="B51">
            <v>0</v>
          </cell>
          <cell r="C51" t="str">
            <v>8.1(1)</v>
          </cell>
          <cell r="D51">
            <v>0.5</v>
          </cell>
          <cell r="E51">
            <v>24</v>
          </cell>
          <cell r="F51">
            <v>6.25</v>
          </cell>
          <cell r="G51">
            <v>75</v>
          </cell>
          <cell r="H51">
            <v>180</v>
          </cell>
          <cell r="I51">
            <v>2.4</v>
          </cell>
          <cell r="J51">
            <v>3.3333333333333333E-2</v>
          </cell>
          <cell r="K51">
            <v>0.08</v>
          </cell>
          <cell r="P51">
            <v>25</v>
          </cell>
          <cell r="Q51">
            <v>0.04</v>
          </cell>
          <cell r="R51">
            <v>30</v>
          </cell>
          <cell r="S51">
            <v>3.3333333333333333E-2</v>
          </cell>
        </row>
        <row r="52">
          <cell r="B52">
            <v>0</v>
          </cell>
          <cell r="C52" t="str">
            <v>6.3(4)</v>
          </cell>
          <cell r="D52">
            <v>1</v>
          </cell>
          <cell r="E52">
            <v>24</v>
          </cell>
          <cell r="F52">
            <v>6.25</v>
          </cell>
          <cell r="G52">
            <v>150</v>
          </cell>
          <cell r="H52">
            <v>28000</v>
          </cell>
          <cell r="I52">
            <v>186.66666666666666</v>
          </cell>
          <cell r="J52">
            <v>5.0000000000000001E-3</v>
          </cell>
          <cell r="K52">
            <v>0.93333333333333335</v>
          </cell>
          <cell r="L52">
            <v>1.9194666666666667</v>
          </cell>
          <cell r="P52">
            <v>200</v>
          </cell>
          <cell r="Q52">
            <v>5.0000000000000001E-3</v>
          </cell>
          <cell r="R52">
            <v>200</v>
          </cell>
          <cell r="S52">
            <v>5.0000000000000001E-3</v>
          </cell>
        </row>
        <row r="54">
          <cell r="B54" t="str">
            <v>6.</v>
          </cell>
          <cell r="C54" t="str">
            <v xml:space="preserve"> Water Tanker Truck</v>
          </cell>
          <cell r="O54" t="str">
            <v xml:space="preserve"> Water Tanker Truck</v>
          </cell>
        </row>
        <row r="55">
          <cell r="B55">
            <v>0</v>
          </cell>
          <cell r="C55" t="str">
            <v>3.2(1)</v>
          </cell>
          <cell r="D55">
            <v>1.5</v>
          </cell>
          <cell r="E55">
            <v>24</v>
          </cell>
          <cell r="F55">
            <v>8</v>
          </cell>
          <cell r="G55">
            <v>288</v>
          </cell>
          <cell r="H55">
            <v>22655</v>
          </cell>
          <cell r="I55">
            <v>78.663194444444443</v>
          </cell>
          <cell r="J55">
            <v>1.2E-2</v>
          </cell>
          <cell r="K55">
            <v>0.94395833333333334</v>
          </cell>
          <cell r="P55">
            <v>83.333333333333329</v>
          </cell>
          <cell r="Q55">
            <v>1.2E-2</v>
          </cell>
          <cell r="R55">
            <v>83.333333333333329</v>
          </cell>
          <cell r="S55">
            <v>1.2E-2</v>
          </cell>
        </row>
        <row r="56">
          <cell r="B56">
            <v>0</v>
          </cell>
          <cell r="C56" t="str">
            <v>4.1(2)</v>
          </cell>
          <cell r="D56">
            <v>0.25</v>
          </cell>
          <cell r="E56">
            <v>24</v>
          </cell>
          <cell r="F56">
            <v>6.25</v>
          </cell>
          <cell r="G56">
            <v>37.5</v>
          </cell>
          <cell r="H56">
            <v>785</v>
          </cell>
          <cell r="I56">
            <v>20.933333333333334</v>
          </cell>
          <cell r="J56">
            <v>2.2222222222222223E-2</v>
          </cell>
          <cell r="K56">
            <v>0.4651851851851852</v>
          </cell>
          <cell r="P56">
            <v>45.045045045045043</v>
          </cell>
          <cell r="Q56">
            <v>2.2200000000000001E-2</v>
          </cell>
          <cell r="R56">
            <v>45</v>
          </cell>
          <cell r="S56">
            <v>2.2222222222222223E-2</v>
          </cell>
        </row>
        <row r="57">
          <cell r="B57">
            <v>0</v>
          </cell>
          <cell r="C57" t="str">
            <v>5.1(2)</v>
          </cell>
          <cell r="D57">
            <v>0.25</v>
          </cell>
          <cell r="E57">
            <v>24</v>
          </cell>
          <cell r="F57">
            <v>6.25</v>
          </cell>
          <cell r="G57">
            <v>37.5</v>
          </cell>
          <cell r="H57">
            <v>914</v>
          </cell>
          <cell r="I57">
            <v>24.373333333333335</v>
          </cell>
          <cell r="J57">
            <v>2.2222222222222223E-2</v>
          </cell>
          <cell r="K57">
            <v>0.54162962962962968</v>
          </cell>
          <cell r="L57">
            <v>1.9507731481481483</v>
          </cell>
          <cell r="P57">
            <v>45.045045045045043</v>
          </cell>
          <cell r="Q57">
            <v>2.2200000000000001E-2</v>
          </cell>
          <cell r="R57">
            <v>45</v>
          </cell>
          <cell r="S57">
            <v>2.2222222222222223E-2</v>
          </cell>
        </row>
        <row r="59">
          <cell r="B59" t="str">
            <v>7.</v>
          </cell>
          <cell r="C59" t="str">
            <v>Asphal Sprayer</v>
          </cell>
        </row>
        <row r="60">
          <cell r="B60">
            <v>0</v>
          </cell>
          <cell r="C60" t="str">
            <v>6.1(1)</v>
          </cell>
          <cell r="D60">
            <v>0.25</v>
          </cell>
          <cell r="E60">
            <v>24</v>
          </cell>
          <cell r="F60">
            <v>6.25</v>
          </cell>
          <cell r="G60">
            <v>37.5</v>
          </cell>
          <cell r="H60">
            <v>1200</v>
          </cell>
          <cell r="I60">
            <v>32</v>
          </cell>
          <cell r="J60">
            <v>8.3333333333333332E-3</v>
          </cell>
          <cell r="K60">
            <v>0.26666666666666666</v>
          </cell>
          <cell r="P60">
            <v>120.48192771084337</v>
          </cell>
          <cell r="Q60">
            <v>8.3000000000000001E-3</v>
          </cell>
          <cell r="R60">
            <v>120</v>
          </cell>
          <cell r="S60">
            <v>8.3333333333333332E-3</v>
          </cell>
        </row>
        <row r="61">
          <cell r="B61">
            <v>0</v>
          </cell>
          <cell r="C61" t="str">
            <v>6.1(2)</v>
          </cell>
          <cell r="D61">
            <v>0.75</v>
          </cell>
          <cell r="E61">
            <v>24</v>
          </cell>
          <cell r="F61">
            <v>6.25</v>
          </cell>
          <cell r="G61">
            <v>112.5</v>
          </cell>
          <cell r="H61">
            <v>9799</v>
          </cell>
          <cell r="I61">
            <v>87.102222222222224</v>
          </cell>
          <cell r="J61">
            <v>8.3333333333333332E-3</v>
          </cell>
          <cell r="K61">
            <v>0.72585185185185186</v>
          </cell>
          <cell r="P61">
            <v>120.48192771084337</v>
          </cell>
          <cell r="Q61">
            <v>8.3000000000000001E-3</v>
          </cell>
          <cell r="R61">
            <v>120</v>
          </cell>
          <cell r="S61">
            <v>8.3333333333333332E-3</v>
          </cell>
        </row>
        <row r="63">
          <cell r="B63" t="str">
            <v>8.</v>
          </cell>
          <cell r="C63" t="str">
            <v>Compressor</v>
          </cell>
        </row>
        <row r="64">
          <cell r="B64">
            <v>0</v>
          </cell>
          <cell r="C64" t="str">
            <v>6.1(1)</v>
          </cell>
          <cell r="D64">
            <v>0.25</v>
          </cell>
          <cell r="E64">
            <v>24</v>
          </cell>
          <cell r="F64">
            <v>6.25</v>
          </cell>
          <cell r="G64">
            <v>37.5</v>
          </cell>
          <cell r="H64">
            <v>1200</v>
          </cell>
          <cell r="I64">
            <v>32</v>
          </cell>
          <cell r="J64">
            <v>8.0000000000000002E-3</v>
          </cell>
          <cell r="K64">
            <v>0.25600000000000001</v>
          </cell>
          <cell r="P64">
            <v>125</v>
          </cell>
          <cell r="Q64">
            <v>8.0000000000000002E-3</v>
          </cell>
          <cell r="R64">
            <v>125</v>
          </cell>
          <cell r="S64">
            <v>8.0000000000000002E-3</v>
          </cell>
        </row>
        <row r="65">
          <cell r="B65">
            <v>0</v>
          </cell>
          <cell r="C65" t="str">
            <v>6.1(2)</v>
          </cell>
          <cell r="D65">
            <v>0.75</v>
          </cell>
          <cell r="E65">
            <v>24</v>
          </cell>
          <cell r="F65">
            <v>6.25</v>
          </cell>
          <cell r="G65">
            <v>112.5</v>
          </cell>
          <cell r="H65">
            <v>9799</v>
          </cell>
          <cell r="I65">
            <v>87.102222222222224</v>
          </cell>
          <cell r="J65">
            <v>8.0000000000000002E-3</v>
          </cell>
          <cell r="K65">
            <v>0.69681777777777776</v>
          </cell>
          <cell r="P65">
            <v>125</v>
          </cell>
          <cell r="Q65">
            <v>8.0000000000000002E-3</v>
          </cell>
          <cell r="R65">
            <v>125</v>
          </cell>
          <cell r="S65">
            <v>8.0000000000000002E-3</v>
          </cell>
        </row>
        <row r="67">
          <cell r="B67" t="str">
            <v>9.</v>
          </cell>
          <cell r="C67" t="str">
            <v>Tire Roller</v>
          </cell>
        </row>
        <row r="68">
          <cell r="B68">
            <v>0</v>
          </cell>
          <cell r="C68" t="str">
            <v>6.3(4)</v>
          </cell>
          <cell r="D68">
            <v>1</v>
          </cell>
          <cell r="E68">
            <v>24</v>
          </cell>
          <cell r="F68">
            <v>6.25</v>
          </cell>
          <cell r="G68">
            <v>150</v>
          </cell>
          <cell r="H68">
            <v>28000</v>
          </cell>
          <cell r="I68">
            <v>186.66666666666666</v>
          </cell>
          <cell r="J68">
            <v>5.0000000000000001E-3</v>
          </cell>
          <cell r="K68">
            <v>0.93333333333333335</v>
          </cell>
          <cell r="L68">
            <v>0.93333333333333335</v>
          </cell>
          <cell r="P68">
            <v>200</v>
          </cell>
          <cell r="Q68">
            <v>5.0000000000000001E-3</v>
          </cell>
          <cell r="R68">
            <v>200</v>
          </cell>
          <cell r="S68">
            <v>5.0000000000000001E-3</v>
          </cell>
        </row>
        <row r="70">
          <cell r="B70" t="str">
            <v>10.</v>
          </cell>
          <cell r="C70" t="str">
            <v>Asphalt Finisher</v>
          </cell>
        </row>
        <row r="71">
          <cell r="B71">
            <v>0</v>
          </cell>
          <cell r="C71" t="str">
            <v>6.3(4)</v>
          </cell>
          <cell r="D71">
            <v>1</v>
          </cell>
          <cell r="E71">
            <v>24</v>
          </cell>
          <cell r="F71">
            <v>6.25</v>
          </cell>
          <cell r="G71">
            <v>150</v>
          </cell>
          <cell r="H71">
            <v>28000</v>
          </cell>
          <cell r="I71">
            <v>186.66666666666666</v>
          </cell>
          <cell r="J71">
            <v>5.0000000000000001E-3</v>
          </cell>
          <cell r="K71">
            <v>0.93333333333333335</v>
          </cell>
          <cell r="L71">
            <v>0.93333333333333335</v>
          </cell>
          <cell r="P71">
            <v>200</v>
          </cell>
          <cell r="Q71">
            <v>5.0000000000000001E-3</v>
          </cell>
          <cell r="R71">
            <v>200</v>
          </cell>
          <cell r="S71">
            <v>5.0000000000000001E-3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suara"/>
      <sheetName val="Titik kabel"/>
      <sheetName val="Tata Suara (4)"/>
      <sheetName val="Tata Suara (5)"/>
      <sheetName val="Tata Suara (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F-8"/>
      <sheetName val="Titik kabel"/>
    </sheetNames>
    <sheetDataSet>
      <sheetData sheetId="0"/>
      <sheetData sheetId="1"/>
      <sheetData sheetId="2"/>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BAB"/>
      <sheetName val="PETA (TDK DIPAKAI)"/>
      <sheetName val="MPU"/>
      <sheetName val="VOLUME (TDK DIPAKAI)"/>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DISI-PROY"/>
      <sheetName val="JADUAL"/>
      <sheetName val="LIST-DATA"/>
      <sheetName val="PREBID"/>
      <sheetName val="SITE_VISIT"/>
      <sheetName val="FOTO"/>
      <sheetName val="PNWR-SUP&amp;SUB"/>
      <sheetName val="HARDAS-ALAT"/>
      <sheetName val="POL"/>
      <sheetName val="HARDAS-UPAH"/>
      <sheetName val="HARDAS-MAT"/>
      <sheetName val="dafupalt"/>
      <sheetName val="Evaluasi-PNWR"/>
      <sheetName val="BIALANG"/>
      <sheetName val="Rekap"/>
      <sheetName val="BOQ"/>
      <sheetName val="BD-TAMPIL"/>
      <sheetName val="BIALANGSUNG"/>
      <sheetName val="BU "/>
      <sheetName val="FINALIS"/>
      <sheetName val="ANTEK-GAL"/>
      <sheetName val="ANTEK-TIMB"/>
      <sheetName val="ARS_KAS"/>
      <sheetName val="Pasbatu"/>
      <sheetName val="Beton"/>
      <sheetName val="K-Keruk"/>
      <sheetName val="KEBAL"/>
      <sheetName val="Rekap-Tampil"/>
      <sheetName val="cm"/>
      <sheetName val="cm1"/>
      <sheetName val="S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B Price"/>
      <sheetName val="5-ALA1"/>
      <sheetName val="cover"/>
      <sheetName val="sekat"/>
      <sheetName val="NOTA"/>
      <sheetName val="RKA"/>
      <sheetName val="himpunan"/>
      <sheetName val="REKAP"/>
      <sheetName val="DK"/>
      <sheetName val="HIT VOL"/>
      <sheetName val="ANALISA"/>
      <sheetName val="bahan"/>
      <sheetName val="cros"/>
      <sheetName val="grafik"/>
      <sheetName val="dppa"/>
    </sheetNames>
    <sheetDataSet>
      <sheetData sheetId="0"/>
      <sheetData sheetId="1">
        <row r="34">
          <cell r="AW34">
            <v>31642.022813022435</v>
          </cell>
        </row>
      </sheetData>
      <sheetData sheetId="2"/>
      <sheetData sheetId="3"/>
      <sheetData sheetId="4"/>
      <sheetData sheetId="5">
        <row r="37">
          <cell r="V37">
            <v>38000000</v>
          </cell>
        </row>
      </sheetData>
      <sheetData sheetId="6"/>
      <sheetData sheetId="7"/>
      <sheetData sheetId="8">
        <row r="73">
          <cell r="J73">
            <v>193981098.40000001</v>
          </cell>
        </row>
        <row r="248">
          <cell r="J248">
            <v>15000000</v>
          </cell>
        </row>
        <row r="290">
          <cell r="J290">
            <v>34020000</v>
          </cell>
        </row>
      </sheetData>
      <sheetData sheetId="9"/>
      <sheetData sheetId="10"/>
      <sheetData sheetId="11">
        <row r="7">
          <cell r="F7">
            <v>49999.999999999993</v>
          </cell>
        </row>
        <row r="205">
          <cell r="H205">
            <v>4500</v>
          </cell>
        </row>
        <row r="213">
          <cell r="H213">
            <v>18700</v>
          </cell>
        </row>
      </sheetData>
      <sheetData sheetId="12"/>
      <sheetData sheetId="13"/>
      <sheetData sheetId="14"/>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
      <sheetName val="Agg"/>
      <sheetName val="Q"/>
      <sheetName val="2"/>
      <sheetName val="3"/>
      <sheetName val="6"/>
      <sheetName val="10"/>
      <sheetName val="8"/>
      <sheetName val="Peta"/>
      <sheetName val="Pnw"/>
      <sheetName val="Rekap"/>
      <sheetName val="K&amp;H"/>
      <sheetName val="L1"/>
      <sheetName val="L2a"/>
      <sheetName val="L2b"/>
      <sheetName val="L2c"/>
      <sheetName val="Anl"/>
      <sheetName val="7"/>
      <sheetName val="1"/>
      <sheetName val="L6a"/>
      <sheetName val="L6b"/>
      <sheetName val="L7"/>
      <sheetName val="L8"/>
      <sheetName val="L9"/>
      <sheetName val="L10"/>
      <sheetName val="U"/>
      <sheetName val="B"/>
      <sheetName val="Alt"/>
      <sheetName val="L12"/>
    </sheetNames>
    <sheetDataSet>
      <sheetData sheetId="0">
        <row r="5">
          <cell r="B5" t="str">
            <v>CV. ERKARYA JAYA</v>
          </cell>
        </row>
        <row r="8">
          <cell r="B8" t="str">
            <v>Direktur</v>
          </cell>
        </row>
      </sheetData>
      <sheetData sheetId="1"/>
      <sheetData sheetId="2"/>
      <sheetData sheetId="3"/>
      <sheetData sheetId="4"/>
      <sheetData sheetId="5"/>
      <sheetData sheetId="6"/>
      <sheetData sheetId="7"/>
      <sheetData sheetId="8"/>
      <sheetData sheetId="9"/>
      <sheetData sheetId="10"/>
      <sheetData sheetId="11"/>
      <sheetData sheetId="12">
        <row r="2">
          <cell r="A2" t="str">
            <v>DAFTAR KUANTITAS DAN HARGA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Data"/>
      <sheetName val="Sheet1"/>
      <sheetName val="Rab"/>
      <sheetName val="Rab (2)"/>
      <sheetName val="Rab (3)"/>
      <sheetName val="Bahan"/>
      <sheetName val="BOW"/>
      <sheetName val="K"/>
      <sheetName val="Analisa_K (2)"/>
      <sheetName val="E"/>
      <sheetName val="Angk"/>
      <sheetName val="TS"/>
      <sheetName val="Alat"/>
      <sheetName val="Tawar"/>
      <sheetName val="Minat"/>
      <sheetName val="BknPNS"/>
      <sheetName val="Pakta"/>
    </sheetNames>
    <sheetDataSet>
      <sheetData sheetId="0"/>
      <sheetData sheetId="1" refreshError="1">
        <row r="4">
          <cell r="B4" t="str">
            <v>PT.Surya Deli Cahaya Gemilang</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
      <sheetName val="ALAT-2007"/>
      <sheetName val="SNI-2007"/>
      <sheetName val="K-2007"/>
      <sheetName val="BASIC-2007"/>
      <sheetName val="RAB-2007"/>
      <sheetName val="REKAP2007"/>
      <sheetName val="ALAT-2008"/>
      <sheetName val="BASIC-2008"/>
      <sheetName val="SNI-2008"/>
      <sheetName val="K-2008"/>
      <sheetName val="RAB-2008"/>
      <sheetName val="REKAP2008"/>
      <sheetName val="RAB-2008 -1"/>
      <sheetName val="REKAP2008 -1"/>
      <sheetName val="VOL-2007"/>
      <sheetName val="VOL-2008"/>
      <sheetName val="RAB-2008 (2)"/>
      <sheetName val="REKAP2008 (2)"/>
    </sheetNames>
    <sheetDataSet>
      <sheetData sheetId="0" refreshError="1"/>
      <sheetData sheetId="1"/>
      <sheetData sheetId="2"/>
      <sheetData sheetId="3" refreshError="1">
        <row r="659">
          <cell r="V659">
            <v>138862.82280000002</v>
          </cell>
        </row>
        <row r="781">
          <cell r="V781">
            <v>92746.420933964619</v>
          </cell>
        </row>
        <row r="838">
          <cell r="V838">
            <v>55265.973615088311</v>
          </cell>
        </row>
        <row r="1134">
          <cell r="V1134">
            <v>479181.82458570861</v>
          </cell>
        </row>
        <row r="1191">
          <cell r="V1191">
            <v>136323.52944000001</v>
          </cell>
        </row>
        <row r="1252">
          <cell r="V1252">
            <v>18861.058338000003</v>
          </cell>
        </row>
        <row r="1314">
          <cell r="V1314">
            <v>704824.5210777116</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tar pintu"/>
      <sheetName val="d-kwantitas"/>
      <sheetName val="pintu-sorong"/>
      <sheetName val="pintu-crump"/>
      <sheetName val="h-item"/>
      <sheetName val="lain-lain"/>
      <sheetName val="Pp Duga"/>
      <sheetName val="bahan-upah"/>
      <sheetName val="Bronjong"/>
      <sheetName val="an.bahan"/>
      <sheetName val="alat"/>
      <sheetName val="Break-Eq"/>
      <sheetName val="KapAlat"/>
      <sheetName val="pembersihan"/>
      <sheetName val="an.galian"/>
      <sheetName val="an.timbunan"/>
      <sheetName val="an.timb."/>
      <sheetName val="Sheet1 (2)"/>
      <sheetName val="Gal. Tersier-Bang"/>
      <sheetName val="an.pasangan"/>
      <sheetName val="an.beton"/>
      <sheetName val="an.tulangan"/>
      <sheetName val="an.bekisting"/>
      <sheetName val="an.jal-jem"/>
      <sheetName val="an.plb"/>
      <sheetName val="an.g-rumput"/>
      <sheetName val="an.disposal"/>
      <sheetName val="an.bongkar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sheetName val="terbilang "/>
      <sheetName val="MOS"/>
      <sheetName val="Informasi"/>
      <sheetName val="Rekap"/>
      <sheetName val="DKH"/>
      <sheetName val="PE UT"/>
      <sheetName val="Upah+Bahan"/>
      <sheetName val="H.Alat"/>
      <sheetName val="A.Alat"/>
      <sheetName val="Analisa Quarry"/>
      <sheetName val="AGREGAT"/>
      <sheetName val="Div.1"/>
      <sheetName val="A.Div 2"/>
      <sheetName val="R.Div 2 "/>
      <sheetName val="A.Div3"/>
      <sheetName val="R.Div3 "/>
      <sheetName val="A.Div 4"/>
      <sheetName val="R.Div4"/>
      <sheetName val="A.Div5"/>
      <sheetName val="R.Div5"/>
      <sheetName val="A.Div 6"/>
      <sheetName val="R.Div 6"/>
      <sheetName val="A.Div7"/>
      <sheetName val="R.Div7"/>
      <sheetName val="A.Div8"/>
      <sheetName val="R.Div8 "/>
      <sheetName val="A.Div9"/>
      <sheetName val="R.Div9 "/>
      <sheetName val="A.Div10"/>
      <sheetName val="R.Div10 "/>
      <sheetName val="Rutin"/>
      <sheetName val="KONFIRMASI"/>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row r="8">
          <cell r="AW8">
            <v>1723657.9390871231</v>
          </cell>
        </row>
        <row r="9">
          <cell r="AW9">
            <v>301913.55317337182</v>
          </cell>
        </row>
        <row r="10">
          <cell r="AW10">
            <v>45143.008613481441</v>
          </cell>
        </row>
        <row r="11">
          <cell r="AW11">
            <v>386579.21105773386</v>
          </cell>
        </row>
        <row r="12">
          <cell r="AW12">
            <v>93893.008613481448</v>
          </cell>
        </row>
        <row r="13">
          <cell r="AW13">
            <v>31094.98767277709</v>
          </cell>
        </row>
        <row r="14">
          <cell r="AW14">
            <v>265585.22119679791</v>
          </cell>
        </row>
        <row r="15">
          <cell r="AW15">
            <v>166175.56635903937</v>
          </cell>
        </row>
        <row r="16">
          <cell r="AW16">
            <v>220893.37081656256</v>
          </cell>
        </row>
        <row r="17">
          <cell r="AW17">
            <v>353257.07022935973</v>
          </cell>
        </row>
        <row r="18">
          <cell r="AW18">
            <v>162377.84749226837</v>
          </cell>
        </row>
        <row r="19">
          <cell r="AW19">
            <v>170454.67972327583</v>
          </cell>
        </row>
        <row r="20">
          <cell r="AW20">
            <v>303108.32442197029</v>
          </cell>
        </row>
        <row r="21">
          <cell r="AW21">
            <v>302579.21105773386</v>
          </cell>
        </row>
        <row r="22">
          <cell r="AW22">
            <v>284887.43778620678</v>
          </cell>
        </row>
        <row r="23">
          <cell r="AW23">
            <v>149302.44849011768</v>
          </cell>
        </row>
        <row r="24">
          <cell r="AW24">
            <v>164708.41775550426</v>
          </cell>
        </row>
        <row r="25">
          <cell r="AW25">
            <v>163376.15658386046</v>
          </cell>
        </row>
        <row r="26">
          <cell r="AW26">
            <v>215029.24827047405</v>
          </cell>
        </row>
        <row r="27">
          <cell r="AW27">
            <v>27572.748755724133</v>
          </cell>
        </row>
        <row r="28">
          <cell r="AW28">
            <v>495384.74330716813</v>
          </cell>
        </row>
        <row r="29">
          <cell r="AW29">
            <v>24117.226589830047</v>
          </cell>
        </row>
        <row r="30">
          <cell r="AW30">
            <v>146719.92821565631</v>
          </cell>
        </row>
        <row r="31">
          <cell r="AW31">
            <v>39060.901745313502</v>
          </cell>
        </row>
        <row r="32">
          <cell r="AW32">
            <v>23072.748755724133</v>
          </cell>
        </row>
        <row r="33">
          <cell r="AW33">
            <v>28700.059078241371</v>
          </cell>
        </row>
        <row r="34">
          <cell r="AW34">
            <v>87471.825468648996</v>
          </cell>
        </row>
        <row r="35">
          <cell r="AW35">
            <v>112281.48657397147</v>
          </cell>
        </row>
        <row r="36">
          <cell r="AW36">
            <v>179375.00244957948</v>
          </cell>
        </row>
        <row r="37">
          <cell r="AW37">
            <v>57954.679723275847</v>
          </cell>
        </row>
        <row r="38">
          <cell r="AW38">
            <v>160225.56777753151</v>
          </cell>
        </row>
        <row r="39">
          <cell r="AW39">
            <v>52805.881751088666</v>
          </cell>
        </row>
        <row r="40">
          <cell r="AW40">
            <v>545986.87433657213</v>
          </cell>
        </row>
      </sheetData>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lar_AC"/>
      <sheetName val="kap_bed"/>
      <sheetName val="kap_wl"/>
      <sheetName val="s_cr"/>
      <sheetName val="amp"/>
      <sheetName val="spread_pro"/>
      <sheetName val="mixpro"/>
      <sheetName val="hauling_pro"/>
      <sheetName val="Franco BC"/>
      <sheetName val="crushing_pro"/>
      <sheetName val="Angkut"/>
      <sheetName val="H.Satuan"/>
      <sheetName val="Proses"/>
      <sheetName val="bahan"/>
      <sheetName val="A2B"/>
      <sheetName val="Subkon"/>
      <sheetName val="vol_box"/>
      <sheetName val="DR_04"/>
      <sheetName val="H_Satuan"/>
      <sheetName val="Franco_BC"/>
      <sheetName val="H_Satuan1"/>
      <sheetName val="Cover"/>
      <sheetName val="Harsat Upah"/>
      <sheetName val="DAFTAR BESI KANAL C SIKU"/>
      <sheetName val="DAF-1"/>
      <sheetName val="Analisa Harga Satuan"/>
      <sheetName val="pelaksanaan"/>
      <sheetName val="Bahan1"/>
      <sheetName val="input"/>
      <sheetName val="daftar harga satuan"/>
      <sheetName val="Anal"/>
      <sheetName val="Fak"/>
      <sheetName val="Rek_Tot"/>
      <sheetName val="PERSIAPAN"/>
      <sheetName val="Hrg Sat"/>
      <sheetName val="RAB"/>
      <sheetName val="STD GD.UTAMA"/>
      <sheetName val="Harga Satuan"/>
      <sheetName val="div3"/>
      <sheetName val="analisa"/>
      <sheetName val="Material"/>
      <sheetName val="ANALISA GRS SELATAN"/>
      <sheetName val="REKAP_STRUKTUR"/>
      <sheetName val="Analisa K"/>
      <sheetName val="5.Anhas"/>
      <sheetName val="D7"/>
      <sheetName val="RAB_Str"/>
      <sheetName val="Koef"/>
      <sheetName val="ANLS_ BETON R. KELAS"/>
      <sheetName val="BQ-Structur"/>
      <sheetName val="Rekap RAP real (2)"/>
      <sheetName val="Harsat BHN AR,M"/>
      <sheetName val="AnalisaSIPIL RIIL"/>
      <sheetName val="BAG-2"/>
      <sheetName val="dasboard"/>
      <sheetName val="Har-mat"/>
      <sheetName val="rumus"/>
      <sheetName val="HRG BHN"/>
      <sheetName val="BSM"/>
      <sheetName val="Sheet1 (2)"/>
      <sheetName val="MAIN BQ"/>
      <sheetName val="Analisa 2"/>
      <sheetName val="harga"/>
      <sheetName val="Surat"/>
      <sheetName val="rekap"/>
      <sheetName val="d-kwantitas"/>
      <sheetName val="AHS1"/>
      <sheetName val="PROGRESS BULAN"/>
      <sheetName val="Floor"/>
      <sheetName val="Pipe"/>
      <sheetName val="harsat"/>
      <sheetName val="Bangunan Utama"/>
      <sheetName val="NS GD.UTAMA"/>
      <sheetName val="Lamp BAP"/>
      <sheetName val="TSS"/>
      <sheetName val="Analisa Gabungan"/>
      <sheetName val="Sub"/>
      <sheetName val="STR"/>
      <sheetName val="D-1"/>
      <sheetName val="Analisa HSP"/>
      <sheetName val="Plint_List"/>
      <sheetName val="Luar"/>
      <sheetName val="Pintu Jendela"/>
      <sheetName val="Rincian"/>
      <sheetName val="SCH"/>
      <sheetName val="Kuantitas &amp; Harga"/>
      <sheetName val="FINISHING"/>
      <sheetName val="HSATUAN"/>
      <sheetName val="#REF"/>
      <sheetName val="Harsat_Upah"/>
      <sheetName val="DAFTAR_BESI_KANAL_C_SIKU"/>
      <sheetName val="Analisa_K"/>
      <sheetName val="5_Anhas"/>
      <sheetName val="Sheet1_(2)"/>
      <sheetName val="ANALISA_GRS_SELATAN"/>
      <sheetName val="MAIN_BQ"/>
      <sheetName val="Harsat_BHN_AR,M"/>
      <sheetName val="daftar_harga_satuan"/>
      <sheetName val="Analisa_2"/>
      <sheetName val="DAF-9"/>
      <sheetName val="IPL_SCHEDULE"/>
      <sheetName val="Upah+Bahan"/>
      <sheetName val="D4"/>
      <sheetName val="D6"/>
      <sheetName val="Anls teknis"/>
      <sheetName val="Dafisi"/>
      <sheetName val="bahan ee 2009"/>
      <sheetName val="rab me (by owner) "/>
      <sheetName val="BQ (by owner)"/>
      <sheetName val="rab me (fisik)"/>
      <sheetName val="HSD"/>
      <sheetName val="MixBed"/>
      <sheetName val="CondPol"/>
      <sheetName val="BILL"/>
      <sheetName val="harga "/>
      <sheetName val="Perhitungan Besi"/>
      <sheetName val="Harsat Bahan"/>
      <sheetName val="14.jalan&amp;saluran"/>
      <sheetName val="data"/>
      <sheetName val="harga bahan"/>
      <sheetName val="PO2 ok"/>
      <sheetName val="BQ-E20-02(Rp)"/>
      <sheetName val="Sheet1"/>
      <sheetName val="HARGA BAHAN DAN UPAH"/>
      <sheetName val="DAF_1"/>
      <sheetName val="Total Harga"/>
      <sheetName val="GRAND REKAP"/>
      <sheetName val="UNIT PRICE"/>
      <sheetName val="rekap-ans"/>
      <sheetName val="satuan"/>
      <sheetName val="9"/>
      <sheetName val="配管単価"/>
      <sheetName val="S_CURVE"/>
      <sheetName val="Div2"/>
      <sheetName val="Upah"/>
      <sheetName val="ch"/>
      <sheetName val="villa"/>
      <sheetName val="FACTOR"/>
      <sheetName val="rkap2010-2011Cab"/>
      <sheetName val="JUNI"/>
      <sheetName val="Bahan-upah-alat"/>
      <sheetName val="COVERUSRP"/>
      <sheetName val="K-2007"/>
      <sheetName val="A-11 Steel Str (2)"/>
      <sheetName val="Pek.persiapan"/>
      <sheetName val="METODE"/>
      <sheetName val="BASIC"/>
      <sheetName val="MOBILI"/>
      <sheetName val="K.Lokal"/>
      <sheetName val="anal-metod-M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Upah"/>
      <sheetName val="Analisa"/>
      <sheetName val="rekap anas"/>
      <sheetName val="schedule Harian"/>
      <sheetName val="KURVA S"/>
      <sheetName val="metode"/>
      <sheetName val="CONV-ANGKA DAN HURUF"/>
    </sheetNames>
    <sheetDataSet>
      <sheetData sheetId="0">
        <row r="28">
          <cell r="H28" t="str">
            <v>Langsa, 25 Juli 2007</v>
          </cell>
        </row>
      </sheetData>
      <sheetData sheetId="1"/>
      <sheetData sheetId="2">
        <row r="3">
          <cell r="B3" t="str">
            <v>URAIAN</v>
          </cell>
        </row>
        <row r="9">
          <cell r="C9">
            <v>40200</v>
          </cell>
        </row>
        <row r="34">
          <cell r="C34">
            <v>3851500</v>
          </cell>
        </row>
      </sheetData>
      <sheetData sheetId="3"/>
      <sheetData sheetId="4"/>
      <sheetData sheetId="5"/>
      <sheetData sheetId="6"/>
      <sheetData sheetId="7"/>
      <sheetData sheetId="8"/>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efreshError="1">
        <row r="44">
          <cell r="N44">
            <v>3485400</v>
          </cell>
        </row>
      </sheetData>
      <sheetData sheetId="3" refreshError="1"/>
      <sheetData sheetId="4" refreshError="1"/>
      <sheetData sheetId="5"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25">
          <cell r="N25">
            <v>24000</v>
          </cell>
        </row>
        <row r="53">
          <cell r="N53">
            <v>27200</v>
          </cell>
        </row>
      </sheetData>
      <sheetData sheetId="3" refreshError="1"/>
      <sheetData sheetId="4" refreshError="1"/>
      <sheetData sheetId="5"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upah"/>
      <sheetName val="Analisa"/>
      <sheetName val="RAB"/>
      <sheetName val="DAF. UPAH"/>
    </sheetNames>
    <sheetDataSet>
      <sheetData sheetId="0"/>
      <sheetData sheetId="1" refreshError="1"/>
      <sheetData sheetId="2" refreshError="1"/>
      <sheetData sheetId="3"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2">
          <cell r="A2" t="str">
            <v>JADWAL PELAKSANAAN PEKERJAAN</v>
          </cell>
        </row>
      </sheetData>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AMPUL"/>
      <sheetName val="HDT"/>
      <sheetName val="HARDAS"/>
      <sheetName val="BREAK-DOWN"/>
      <sheetName val="DAF-KUANT"/>
      <sheetName val="Sheet4"/>
      <sheetName val="GROUP KERJA"/>
      <sheetName val="KEB-ALAT"/>
      <sheetName val="DAF-ALAT"/>
      <sheetName val="SCHEDULE"/>
      <sheetName val="DAF-PERSON"/>
      <sheetName val="SUB-K"/>
      <sheetName val="GALIAN"/>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42">
          <cell r="N42">
            <v>9900</v>
          </cell>
        </row>
      </sheetData>
      <sheetData sheetId="3" refreshError="1"/>
      <sheetData sheetId="4" refreshError="1"/>
      <sheetData sheetId="5"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Major"/>
      <sheetName val="Lamp2"/>
      <sheetName val="Lamp.3"/>
      <sheetName val="SRT"/>
      <sheetName val="REK"/>
      <sheetName val="BQ"/>
      <sheetName val="ANA"/>
      <sheetName val="Meth "/>
      <sheetName val="HSD"/>
      <sheetName val="MOS"/>
      <sheetName val="Staf"/>
      <sheetName val="Alat"/>
      <sheetName val="SCHE"/>
      <sheetName val="LN"/>
      <sheetName val="sub"/>
      <sheetName val="KOMP"/>
      <sheetName val="Peng."/>
      <sheetName val="Modal"/>
      <sheetName val="Sipil"/>
      <sheetName val="Hitung"/>
      <sheetName val="BOQ"/>
      <sheetName val="STF (2)"/>
      <sheetName val="alt-cimangkok"/>
      <sheetName val="SCH"/>
      <sheetName val="MET"/>
      <sheetName val="DLM"/>
      <sheetName val="MJR"/>
      <sheetName val="BALT"/>
      <sheetName val="LMP.1"/>
      <sheetName val="LMP.2"/>
      <sheetName val="RTN"/>
      <sheetName val="ANA (BAK)"/>
      <sheetName val="MET (BAK)"/>
      <sheetName val="IND"/>
      <sheetName val="CMK"/>
      <sheetName val="TM"/>
      <sheetName val="H.Satuan"/>
      <sheetName val="Perhitungan RAB"/>
      <sheetName val="5-ALAT(1)"/>
      <sheetName val="Meto"/>
      <sheetName val="HRG BHN"/>
      <sheetName val="Analisa Harga Satuan"/>
      <sheetName val="hrg_sat"/>
      <sheetName val="ANALISA"/>
      <sheetName val="HB"/>
      <sheetName val="Material"/>
      <sheetName val="hargaSatuan"/>
      <sheetName val="Surat"/>
      <sheetName val="Input"/>
      <sheetName val="SITE-E"/>
      <sheetName val="Anal"/>
      <sheetName val="DHS"/>
      <sheetName val="info"/>
      <sheetName val="RAB"/>
      <sheetName val="an-aspal"/>
      <sheetName val="mob"/>
      <sheetName val="REKAP"/>
      <sheetName val="BQ-E20-02(Rp)"/>
      <sheetName val="data"/>
      <sheetName val="65xa"/>
      <sheetName val="D7(1)"/>
      <sheetName val="SUM_Steel-Strc"/>
      <sheetName val="NAMES"/>
      <sheetName val="KoefExc_Dump_Vibro"/>
      <sheetName val="L3 An H Sat Mob"/>
      <sheetName val="Notes"/>
      <sheetName val="Rekap (2)"/>
      <sheetName val="name"/>
      <sheetName val="BHN&amp;UPAH"/>
      <sheetName val="BQ &amp; Harga"/>
      <sheetName val="hrg-dsr"/>
      <sheetName val="Basic P"/>
      <sheetName val="D8"/>
      <sheetName val="SPJT (juta)"/>
      <sheetName val="K"/>
      <sheetName val="3-DIV2"/>
      <sheetName val="Urai _ Guide Post"/>
      <sheetName val="Urai_Galian Tanah"/>
      <sheetName val="kelas"/>
      <sheetName val="gaji"/>
      <sheetName val="harsat"/>
      <sheetName val="Daf.Harga-Upah"/>
      <sheetName val="Harga Satuan"/>
      <sheetName val="An.3"/>
      <sheetName val="An.1"/>
      <sheetName val="A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 Norelec"/>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si"/>
      <sheetName val="Sur-pen"/>
      <sheetName val="rekap"/>
      <sheetName val="rab"/>
      <sheetName val="quarry1"/>
      <sheetName val="mobilisas"/>
      <sheetName val="Moblisasi"/>
      <sheetName val="sat-dsr bhn"/>
      <sheetName val="upah"/>
      <sheetName val="bahan"/>
      <sheetName val="SAT ALAT"/>
      <sheetName val="an alat"/>
      <sheetName val="an produk bhn"/>
      <sheetName val="anls hrg sat"/>
      <sheetName val="divisi 7"/>
      <sheetName val="urai div2-6"/>
      <sheetName val="urai div7"/>
      <sheetName val="METODE"/>
      <sheetName val="SCEDDULE"/>
      <sheetName val="ALAT"/>
      <sheetName val="SONIL"/>
      <sheetName val="Sheet5"/>
      <sheetName val="Sheet3"/>
      <sheetName val="Sheet2"/>
      <sheetName val="urai div8"/>
      <sheetName val="urai div9"/>
      <sheetName val="urai div10"/>
      <sheetName val="divisi 10 pemel"/>
      <sheetName val="Sheet4"/>
      <sheetName val="anlisa a"/>
      <sheetName val="DFTR BY "/>
      <sheetName val="anls by sewa"/>
      <sheetName val="uraian analisa alt"/>
      <sheetName val="hit kap alt utm"/>
      <sheetName val="rab pemel"/>
      <sheetName val="Sheet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BE29" t="str">
            <v xml:space="preserve"> Alat Baru</v>
          </cell>
        </row>
        <row r="30">
          <cell r="BE30">
            <v>4295800000</v>
          </cell>
        </row>
        <row r="49">
          <cell r="BE49" t="str">
            <v xml:space="preserve"> Alat Baru</v>
          </cell>
        </row>
        <row r="50">
          <cell r="BE50">
            <v>1302697000</v>
          </cell>
        </row>
        <row r="82">
          <cell r="BE82" t="str">
            <v xml:space="preserve"> Alat Baru</v>
          </cell>
        </row>
        <row r="83">
          <cell r="BE83">
            <v>119999975</v>
          </cell>
        </row>
        <row r="102">
          <cell r="BE102" t="str">
            <v xml:space="preserve"> Alat Baru</v>
          </cell>
        </row>
        <row r="103">
          <cell r="BE103">
            <v>1679414850</v>
          </cell>
        </row>
        <row r="122">
          <cell r="BE122" t="str">
            <v xml:space="preserve"> Alat Baru</v>
          </cell>
        </row>
        <row r="123">
          <cell r="BE123">
            <v>168000000</v>
          </cell>
        </row>
        <row r="155">
          <cell r="BE155" t="str">
            <v xml:space="preserve"> Alat Baru</v>
          </cell>
        </row>
        <row r="156">
          <cell r="BE156">
            <v>30000000</v>
          </cell>
        </row>
        <row r="175">
          <cell r="BE175" t="str">
            <v xml:space="preserve"> Alat Baru</v>
          </cell>
        </row>
        <row r="176">
          <cell r="BE176">
            <v>457838150</v>
          </cell>
        </row>
        <row r="195">
          <cell r="BE195" t="str">
            <v xml:space="preserve"> Alat Baru</v>
          </cell>
        </row>
        <row r="196">
          <cell r="BE196">
            <v>405000000</v>
          </cell>
        </row>
        <row r="228">
          <cell r="BE228" t="str">
            <v xml:space="preserve"> Alat Baru</v>
          </cell>
        </row>
        <row r="229">
          <cell r="BE229">
            <v>627000000</v>
          </cell>
        </row>
        <row r="248">
          <cell r="BE248" t="str">
            <v xml:space="preserve"> Alat Baru</v>
          </cell>
        </row>
        <row r="249">
          <cell r="BE249">
            <v>978141800</v>
          </cell>
        </row>
        <row r="268">
          <cell r="BE268" t="str">
            <v xml:space="preserve"> Alat Baru</v>
          </cell>
        </row>
        <row r="269">
          <cell r="BE269">
            <v>245225450</v>
          </cell>
        </row>
        <row r="301">
          <cell r="BE301" t="str">
            <v xml:space="preserve"> Alat Baru</v>
          </cell>
        </row>
        <row r="302">
          <cell r="BE302">
            <v>552970000</v>
          </cell>
        </row>
        <row r="321">
          <cell r="BE321" t="str">
            <v xml:space="preserve"> Alat Baru</v>
          </cell>
        </row>
        <row r="322">
          <cell r="BE322">
            <v>1226588000</v>
          </cell>
        </row>
        <row r="341">
          <cell r="BE341" t="str">
            <v xml:space="preserve"> Alat Baru</v>
          </cell>
        </row>
        <row r="342">
          <cell r="BE342">
            <v>2527342850</v>
          </cell>
        </row>
        <row r="374">
          <cell r="BE374" t="str">
            <v xml:space="preserve"> Alat Baru</v>
          </cell>
        </row>
        <row r="375">
          <cell r="BE375">
            <v>1055670000</v>
          </cell>
        </row>
        <row r="394">
          <cell r="BE394" t="str">
            <v xml:space="preserve"> Alat Baru</v>
          </cell>
        </row>
        <row r="395">
          <cell r="BE395">
            <v>400000000</v>
          </cell>
        </row>
        <row r="414">
          <cell r="BE414" t="str">
            <v xml:space="preserve"> Alat Baru</v>
          </cell>
        </row>
        <row r="415">
          <cell r="BE415">
            <v>805303600</v>
          </cell>
        </row>
        <row r="447">
          <cell r="BE447" t="str">
            <v xml:space="preserve"> Alat Baru</v>
          </cell>
        </row>
        <row r="448">
          <cell r="BE448">
            <v>890918700</v>
          </cell>
        </row>
        <row r="467">
          <cell r="BE467" t="str">
            <v xml:space="preserve"> Alat Baru</v>
          </cell>
        </row>
        <row r="468">
          <cell r="BE468">
            <v>943874750</v>
          </cell>
        </row>
        <row r="487">
          <cell r="BE487" t="str">
            <v xml:space="preserve"> Alat Baru</v>
          </cell>
        </row>
        <row r="488">
          <cell r="BE488">
            <v>5400000</v>
          </cell>
        </row>
        <row r="520">
          <cell r="BE520" t="str">
            <v xml:space="preserve"> Alat Baru</v>
          </cell>
        </row>
        <row r="521">
          <cell r="BE521">
            <v>840000000</v>
          </cell>
        </row>
        <row r="540">
          <cell r="BE540" t="str">
            <v xml:space="preserve"> Alat Baru</v>
          </cell>
        </row>
        <row r="541">
          <cell r="BE541">
            <v>6000000</v>
          </cell>
        </row>
        <row r="560">
          <cell r="BE560" t="str">
            <v xml:space="preserve"> Alat Baru</v>
          </cell>
        </row>
        <row r="561">
          <cell r="BE561">
            <v>216000000</v>
          </cell>
        </row>
        <row r="593">
          <cell r="BE593" t="str">
            <v xml:space="preserve"> Alat Baru</v>
          </cell>
        </row>
        <row r="594">
          <cell r="BE594">
            <v>42000000</v>
          </cell>
        </row>
        <row r="613">
          <cell r="BE613" t="str">
            <v xml:space="preserve"> Alat Baru</v>
          </cell>
        </row>
        <row r="614">
          <cell r="BE614">
            <v>6000000</v>
          </cell>
        </row>
        <row r="633">
          <cell r="BE633" t="str">
            <v xml:space="preserve"> Alat Baru</v>
          </cell>
        </row>
        <row r="634">
          <cell r="BE634">
            <v>14400000</v>
          </cell>
        </row>
        <row r="666">
          <cell r="BE666" t="str">
            <v xml:space="preserve"> Alat Baru</v>
          </cell>
        </row>
        <row r="667">
          <cell r="BE667">
            <v>90000000</v>
          </cell>
        </row>
        <row r="686">
          <cell r="BE686" t="str">
            <v xml:space="preserve"> Alat Baru</v>
          </cell>
        </row>
        <row r="687">
          <cell r="BE687">
            <v>135000000</v>
          </cell>
        </row>
        <row r="706">
          <cell r="BE706" t="str">
            <v xml:space="preserve"> Alat Baru</v>
          </cell>
        </row>
        <row r="707">
          <cell r="BE707">
            <v>199500000</v>
          </cell>
        </row>
        <row r="739">
          <cell r="BE739" t="str">
            <v xml:space="preserve"> Alat Baru</v>
          </cell>
        </row>
        <row r="740">
          <cell r="BE740">
            <v>204000000</v>
          </cell>
        </row>
        <row r="759">
          <cell r="BE759" t="str">
            <v xml:space="preserve"> Alat Baru</v>
          </cell>
        </row>
        <row r="760">
          <cell r="BE760">
            <v>420000000</v>
          </cell>
        </row>
        <row r="779">
          <cell r="BE779" t="str">
            <v xml:space="preserve"> Alat Baru</v>
          </cell>
        </row>
        <row r="780">
          <cell r="BE780">
            <v>21000000</v>
          </cell>
        </row>
        <row r="812">
          <cell r="BE812" t="str">
            <v xml:space="preserve"> Alat Baru</v>
          </cell>
        </row>
        <row r="813">
          <cell r="BE813">
            <v>2700000000</v>
          </cell>
        </row>
        <row r="843">
          <cell r="BE843" t="str">
            <v xml:space="preserve"> Alat Baru</v>
          </cell>
        </row>
        <row r="844">
          <cell r="BE844">
            <v>18000000</v>
          </cell>
        </row>
      </sheetData>
      <sheetData sheetId="32" refreshError="1"/>
      <sheetData sheetId="33" refreshError="1"/>
      <sheetData sheetId="34" refreshError="1"/>
      <sheetData sheetId="35"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B"/>
      <sheetName val="F-IB"/>
      <sheetName val="F-SP"/>
      <sheetName val="F-RC"/>
      <sheetName val="F-IS"/>
      <sheetName val="F-KSP"/>
      <sheetName val="Baris"/>
      <sheetName val="BarisFIS"/>
      <sheetName val="Alih"/>
      <sheetName val="Angka"/>
      <sheetName val="DB"/>
      <sheetName val="DB1"/>
      <sheetName val="Valid"/>
      <sheetName val="Hitung Rutin"/>
      <sheetName val="Sheet1"/>
    </sheetNames>
    <sheetDataSet>
      <sheetData sheetId="0"/>
      <sheetData sheetId="1"/>
      <sheetData sheetId="2"/>
      <sheetData sheetId="3"/>
      <sheetData sheetId="4"/>
      <sheetData sheetId="5"/>
      <sheetData sheetId="6"/>
      <sheetData sheetId="7"/>
      <sheetData sheetId="8"/>
      <sheetData sheetId="9"/>
      <sheetData sheetId="10">
        <row r="3">
          <cell r="L3" t="str">
            <v>Program : Pengelolaan Sumber Daya Air</v>
          </cell>
          <cell r="Z3" t="str">
            <v>Layak</v>
          </cell>
          <cell r="AA3" t="str">
            <v>Layak</v>
          </cell>
          <cell r="AB3" t="str">
            <v>Siap</v>
          </cell>
          <cell r="AC3" t="str">
            <v>Siap</v>
          </cell>
          <cell r="AD3" t="str">
            <v>Tdk Perlu</v>
          </cell>
          <cell r="AE3" t="str">
            <v>Tdk Perlu</v>
          </cell>
        </row>
        <row r="4">
          <cell r="Z4" t="str">
            <v>Tdk Lyk</v>
          </cell>
          <cell r="AA4" t="str">
            <v>Tdk Lyk</v>
          </cell>
          <cell r="AB4" t="str">
            <v>Mar.'14</v>
          </cell>
          <cell r="AC4" t="str">
            <v>Mar.'14</v>
          </cell>
          <cell r="AD4" t="str">
            <v>Siap</v>
          </cell>
          <cell r="AE4" t="str">
            <v>Siap</v>
          </cell>
        </row>
        <row r="5">
          <cell r="Z5" t="str">
            <v>Belum</v>
          </cell>
          <cell r="AA5" t="str">
            <v>Belum</v>
          </cell>
          <cell r="AB5" t="str">
            <v>Apr.'14</v>
          </cell>
          <cell r="AC5" t="str">
            <v>Apr.'14</v>
          </cell>
          <cell r="AD5" t="str">
            <v>Mar.'14</v>
          </cell>
          <cell r="AE5" t="str">
            <v>Mar.'14</v>
          </cell>
        </row>
        <row r="6">
          <cell r="Z6" t="str">
            <v>Tdk Perlu</v>
          </cell>
          <cell r="AA6" t="str">
            <v>Tdk Perlu</v>
          </cell>
          <cell r="AB6" t="str">
            <v>Mei '14</v>
          </cell>
          <cell r="AC6" t="str">
            <v>Mei '14</v>
          </cell>
          <cell r="AD6" t="str">
            <v>Apr.'14</v>
          </cell>
          <cell r="AE6" t="str">
            <v>Apr.'14</v>
          </cell>
        </row>
        <row r="7">
          <cell r="AB7" t="str">
            <v>Jun.'14</v>
          </cell>
          <cell r="AC7" t="str">
            <v>Jun.'14</v>
          </cell>
          <cell r="AD7" t="str">
            <v>Mei '14</v>
          </cell>
          <cell r="AE7" t="str">
            <v>Mei '14</v>
          </cell>
        </row>
        <row r="8">
          <cell r="AB8" t="str">
            <v>Jul.'14</v>
          </cell>
          <cell r="AC8" t="str">
            <v>Jul.'14</v>
          </cell>
          <cell r="AD8" t="str">
            <v>Jun.'14</v>
          </cell>
          <cell r="AE8" t="str">
            <v>Jun.'14</v>
          </cell>
        </row>
        <row r="9">
          <cell r="AB9" t="str">
            <v>Agst.'14</v>
          </cell>
          <cell r="AC9" t="str">
            <v>Agst.'14</v>
          </cell>
          <cell r="AD9" t="str">
            <v>Jul.'14</v>
          </cell>
          <cell r="AE9" t="str">
            <v>Jul.'14</v>
          </cell>
        </row>
        <row r="10">
          <cell r="AB10" t="str">
            <v>Sept.'14</v>
          </cell>
          <cell r="AC10" t="str">
            <v>Sept.'14</v>
          </cell>
          <cell r="AD10" t="str">
            <v>Agst.'14</v>
          </cell>
          <cell r="AE10" t="str">
            <v>Agst.'14</v>
          </cell>
        </row>
        <row r="11">
          <cell r="AB11" t="str">
            <v>Okt.'14</v>
          </cell>
          <cell r="AC11" t="str">
            <v>Okt.'14</v>
          </cell>
          <cell r="AD11" t="str">
            <v>Sept.'14</v>
          </cell>
          <cell r="AE11" t="str">
            <v>Sept.'14</v>
          </cell>
        </row>
        <row r="12">
          <cell r="AB12" t="str">
            <v>Nov.'14</v>
          </cell>
          <cell r="AC12" t="str">
            <v>Nov.'14</v>
          </cell>
          <cell r="AD12" t="str">
            <v>Okt.'14</v>
          </cell>
          <cell r="AE12" t="str">
            <v>Okt.'14</v>
          </cell>
        </row>
        <row r="13">
          <cell r="AB13" t="str">
            <v>Des.'14</v>
          </cell>
          <cell r="AC13" t="str">
            <v>Des.'14</v>
          </cell>
          <cell r="AD13" t="str">
            <v>Nov.'14</v>
          </cell>
          <cell r="AE13" t="str">
            <v>Nov.'14</v>
          </cell>
        </row>
        <row r="14">
          <cell r="AB14">
            <v>2015</v>
          </cell>
          <cell r="AC14">
            <v>2015</v>
          </cell>
          <cell r="AD14" t="str">
            <v>Des.'14</v>
          </cell>
          <cell r="AE14" t="str">
            <v>Des.'14</v>
          </cell>
        </row>
        <row r="15">
          <cell r="AD15">
            <v>2015</v>
          </cell>
          <cell r="AE15">
            <v>2015</v>
          </cell>
        </row>
        <row r="359">
          <cell r="I359" t="str">
            <v>Pemeliharaan Rutin Jalan</v>
          </cell>
        </row>
        <row r="360">
          <cell r="I360" t="str">
            <v>Pemeliharaan Rutin Jembatan</v>
          </cell>
        </row>
        <row r="361">
          <cell r="I361" t="str">
            <v>Pemeliharaan Berkala/Rehabilitasi Jalan</v>
          </cell>
        </row>
        <row r="362">
          <cell r="I362" t="str">
            <v>Pemeliharaan Berkala/Rehabilitasi Jembatan</v>
          </cell>
        </row>
        <row r="363">
          <cell r="I363" t="str">
            <v>Rekonstruksi/Peningkatan Struktur Jalan</v>
          </cell>
        </row>
        <row r="364">
          <cell r="I364" t="str">
            <v>Penggantian Jembatan</v>
          </cell>
        </row>
        <row r="365">
          <cell r="I365" t="str">
            <v>Pembangunan Jalan Baru</v>
          </cell>
        </row>
        <row r="366">
          <cell r="I366" t="str">
            <v>Pembangunan Jembatan Baru</v>
          </cell>
        </row>
        <row r="367">
          <cell r="I367" t="str">
            <v>Pelebaran Jalan</v>
          </cell>
        </row>
        <row r="368">
          <cell r="I368" t="str">
            <v>Pembangunan Fly Over/Underpass/ Terowongan</v>
          </cell>
        </row>
        <row r="369">
          <cell r="I369" t="str">
            <v>Pembangunan Jalan Bebas Hambatan</v>
          </cell>
        </row>
        <row r="370">
          <cell r="I370" t="str">
            <v>Pembangunan/Pelebaran Jln di Kaw. Srategis, Perbatasan, Wil. Terluar dan Terdepan</v>
          </cell>
        </row>
        <row r="371">
          <cell r="I371" t="str">
            <v>Pembangunan/Duplikasi Jbt di Kaw. Srategis, Perbatasan, Wil. Terluar dan Terdepan</v>
          </cell>
        </row>
        <row r="372">
          <cell r="I372" t="str">
            <v>Pengumpulan Data Jalan Dan Jembatan</v>
          </cell>
        </row>
        <row r="373">
          <cell r="I373" t="str">
            <v>Perencanaan Teknis Dan Pengawasan Teknis Jalan Dan Jembatan</v>
          </cell>
        </row>
        <row r="374">
          <cell r="I374" t="str">
            <v>Penyiapan Dokumen Lingkungan Jalan dan Jembatan</v>
          </cell>
        </row>
        <row r="375">
          <cell r="I375" t="str">
            <v>Pelaksanaan Pengujian / Manajemen Mutu</v>
          </cell>
        </row>
        <row r="376">
          <cell r="I376" t="str">
            <v>Monitoring Dan Evaluasi Pelaksanaan Jalan Dan Jembatan</v>
          </cell>
        </row>
        <row r="377">
          <cell r="I377" t="str">
            <v>Penyiapan Bahan Usulan Program Tahunan dan 5 Tahunan</v>
          </cell>
        </row>
        <row r="378">
          <cell r="I378" t="str">
            <v>Bahan Jalan dan Jembatan</v>
          </cell>
        </row>
        <row r="379">
          <cell r="I379" t="str">
            <v>Bahan dan Peralatan Jalan dan Jembatan</v>
          </cell>
        </row>
        <row r="380">
          <cell r="I380" t="str">
            <v>Layanan Publik (PNBP)</v>
          </cell>
        </row>
        <row r="381">
          <cell r="I381" t="str">
            <v>Pemenuhan Kebutuhan Prasarana dan Sarana Perkantoran</v>
          </cell>
        </row>
        <row r="382">
          <cell r="I382" t="str">
            <v>Layanan Perkantoran</v>
          </cell>
        </row>
        <row r="383">
          <cell r="I383" t="str">
            <v>Sistem Pelaporan secara Elektronik (e-Monitoring) Satker Kem.  PU I (Jmlh Paket 1 - 10)</v>
          </cell>
        </row>
        <row r="384">
          <cell r="I384" t="str">
            <v>Sistem Pelaporan secara Elektronik (e-Monitoring) Satker Kem.  PU II (Jmlh Paket 11 - 20)</v>
          </cell>
        </row>
        <row r="385">
          <cell r="I385" t="str">
            <v>Sistem Pelaporan secara Elektronik (e-Monitoring) Satker Kem.  PU III (Jmlh Paket 21 - 40)</v>
          </cell>
        </row>
        <row r="386">
          <cell r="I386" t="str">
            <v>Sistem Pelaporan secara Elektronik (e-Monitoring) Satker Kem.  PU IV (Jmlh Paket 41 - 60)</v>
          </cell>
        </row>
        <row r="387">
          <cell r="I387" t="str">
            <v>Sistem Pelaporan secara Elektronik (e-Monitoring) Satker Kem.  PU V (Jmlh Paket &gt;  60)</v>
          </cell>
        </row>
        <row r="388">
          <cell r="I388" t="str">
            <v>Layanan Perkantoran</v>
          </cell>
        </row>
        <row r="389">
          <cell r="I389" t="str">
            <v>Kendaraan Bermotor</v>
          </cell>
        </row>
        <row r="390">
          <cell r="I390" t="str">
            <v>Perangkat Pengolah Data dan Komunikasi</v>
          </cell>
        </row>
        <row r="391">
          <cell r="I391" t="str">
            <v>Peralatan dan Fasilitas Perkantoran</v>
          </cell>
        </row>
        <row r="392">
          <cell r="I392" t="str">
            <v>Gedung/Bangunan</v>
          </cell>
        </row>
        <row r="393">
          <cell r="I393" t="str">
            <v>Output Cadangan</v>
          </cell>
        </row>
        <row r="778">
          <cell r="AR778" t="str">
            <v>AEK ADIAKOTING</v>
          </cell>
        </row>
        <row r="779">
          <cell r="AR779" t="str">
            <v>AEK AIR MANIS</v>
          </cell>
        </row>
        <row r="780">
          <cell r="AR780" t="str">
            <v>AEK AJEN GODANG</v>
          </cell>
        </row>
        <row r="781">
          <cell r="AR781" t="str">
            <v>AEK ANAK KANDUNG</v>
          </cell>
        </row>
        <row r="782">
          <cell r="AR782" t="str">
            <v>AEK ANGIN NAULI</v>
          </cell>
        </row>
        <row r="783">
          <cell r="AR783" t="str">
            <v>AEK ARU TABA</v>
          </cell>
        </row>
        <row r="784">
          <cell r="AR784" t="str">
            <v>AEK ASAHAN</v>
          </cell>
        </row>
        <row r="785">
          <cell r="AR785" t="str">
            <v>AEK BADIRI</v>
          </cell>
        </row>
        <row r="786">
          <cell r="AR786" t="str">
            <v>AEK BAHAL PINANG</v>
          </cell>
        </row>
        <row r="787">
          <cell r="AR787" t="str">
            <v>AEK BAHUNG MENEK</v>
          </cell>
        </row>
        <row r="788">
          <cell r="AR788" t="str">
            <v>AEK BAHUNG PUTIH</v>
          </cell>
        </row>
        <row r="789">
          <cell r="AR789" t="str">
            <v>AEK BALIMBING</v>
          </cell>
        </row>
        <row r="790">
          <cell r="AR790" t="str">
            <v>AEK BALOK</v>
          </cell>
        </row>
        <row r="791">
          <cell r="AR791" t="str">
            <v>AEK BANG</v>
          </cell>
        </row>
        <row r="792">
          <cell r="AR792" t="str">
            <v>AEK BANGE</v>
          </cell>
        </row>
        <row r="793">
          <cell r="AR793" t="str">
            <v>AEK BANGUNGAN DANA</v>
          </cell>
        </row>
        <row r="794">
          <cell r="AR794" t="str">
            <v>AEK BARAMBANG</v>
          </cell>
        </row>
        <row r="795">
          <cell r="AR795" t="str">
            <v>AEK BARANGAN</v>
          </cell>
        </row>
        <row r="796">
          <cell r="AR796" t="str">
            <v>AEK BARANGAN 2</v>
          </cell>
        </row>
        <row r="797">
          <cell r="AR797" t="str">
            <v>AEK BATANG ANGKOLA</v>
          </cell>
        </row>
        <row r="798">
          <cell r="AR798" t="str">
            <v>AEK BATANG AYUMI</v>
          </cell>
        </row>
        <row r="799">
          <cell r="AR799" t="str">
            <v>AEK BATANG GADIS</v>
          </cell>
        </row>
        <row r="800">
          <cell r="AR800" t="str">
            <v>AEK BATANG GADIS</v>
          </cell>
        </row>
        <row r="801">
          <cell r="AR801" t="str">
            <v>AEK BATANG GARUT 1</v>
          </cell>
        </row>
        <row r="802">
          <cell r="AR802" t="str">
            <v>AEK BATANG KUMAL</v>
          </cell>
        </row>
        <row r="803">
          <cell r="AR803" t="str">
            <v>AEK BATANG NATAL</v>
          </cell>
        </row>
        <row r="804">
          <cell r="AR804" t="str">
            <v>AEK BATANG TORU</v>
          </cell>
        </row>
        <row r="805">
          <cell r="AR805" t="str">
            <v>AEK BATANG TORU</v>
          </cell>
        </row>
        <row r="806">
          <cell r="AR806" t="str">
            <v>AEK BATU GAJAH</v>
          </cell>
        </row>
        <row r="807">
          <cell r="AR807" t="str">
            <v>AEK BATU HULA</v>
          </cell>
        </row>
        <row r="808">
          <cell r="AR808" t="str">
            <v>AEK BATU RUSA</v>
          </cell>
        </row>
        <row r="809">
          <cell r="AR809" t="str">
            <v>AEK BATU TUNGGAL</v>
          </cell>
        </row>
        <row r="810">
          <cell r="AR810" t="str">
            <v>AEK BAUNG</v>
          </cell>
        </row>
        <row r="811">
          <cell r="AR811" t="str">
            <v>AEK BAYUMI</v>
          </cell>
        </row>
        <row r="812">
          <cell r="AR812" t="str">
            <v>AEK BINANGA BOLON</v>
          </cell>
        </row>
        <row r="813">
          <cell r="AR813" t="str">
            <v>AEK BINANGA JULU</v>
          </cell>
        </row>
        <row r="814">
          <cell r="AR814" t="str">
            <v>AEK BINJOHARA 2</v>
          </cell>
        </row>
        <row r="815">
          <cell r="AR815" t="str">
            <v>AEK BINTUAS</v>
          </cell>
        </row>
        <row r="816">
          <cell r="AR816" t="str">
            <v>AEK BINTUJU</v>
          </cell>
        </row>
        <row r="817">
          <cell r="AR817" t="str">
            <v>AEK BOGA 1</v>
          </cell>
        </row>
        <row r="818">
          <cell r="AR818" t="str">
            <v>AEK BOGA 2</v>
          </cell>
        </row>
        <row r="819">
          <cell r="AR819" t="str">
            <v>AEK BOKKARE</v>
          </cell>
        </row>
        <row r="820">
          <cell r="AR820" t="str">
            <v>AEK BOLON</v>
          </cell>
        </row>
        <row r="821">
          <cell r="AR821" t="str">
            <v>AEK BOLON</v>
          </cell>
        </row>
        <row r="822">
          <cell r="AR822" t="str">
            <v>AEK BONAN DOLOK</v>
          </cell>
        </row>
        <row r="823">
          <cell r="AR823" t="str">
            <v>AEK BONG-BONG</v>
          </cell>
        </row>
        <row r="824">
          <cell r="AR824" t="str">
            <v>AEK BOTIK</v>
          </cell>
        </row>
        <row r="825">
          <cell r="AR825" t="str">
            <v>AEK BOTUNG</v>
          </cell>
        </row>
        <row r="826">
          <cell r="AR826" t="str">
            <v>AEK BOTUNG LARU</v>
          </cell>
        </row>
        <row r="827">
          <cell r="AR827" t="str">
            <v>AEK BTG.ANGKOLA</v>
          </cell>
        </row>
        <row r="828">
          <cell r="AR828" t="str">
            <v>AEK BUAYA</v>
          </cell>
        </row>
        <row r="829">
          <cell r="AR829" t="str">
            <v>AEK BUBURAN GADANG</v>
          </cell>
        </row>
        <row r="830">
          <cell r="AR830" t="str">
            <v>AEK BUBURAN KETEK</v>
          </cell>
        </row>
        <row r="831">
          <cell r="AR831" t="str">
            <v>AEK BUKIT</v>
          </cell>
        </row>
        <row r="832">
          <cell r="AR832" t="str">
            <v>AEK BULU LAGA</v>
          </cell>
        </row>
        <row r="833">
          <cell r="AR833" t="str">
            <v>AEK BULU SOMA 1</v>
          </cell>
        </row>
        <row r="834">
          <cell r="AR834" t="str">
            <v>AEK BULU SOMA 2</v>
          </cell>
        </row>
        <row r="835">
          <cell r="AR835" t="str">
            <v>AEK BULU TOLANG 1</v>
          </cell>
        </row>
        <row r="836">
          <cell r="AR836" t="str">
            <v>AEK BULU TOLANG 2</v>
          </cell>
        </row>
        <row r="837">
          <cell r="AR837" t="str">
            <v>AEK BUNUT</v>
          </cell>
        </row>
        <row r="838">
          <cell r="AR838" t="str">
            <v>AEK CUBADAK/BTG GA</v>
          </cell>
        </row>
        <row r="839">
          <cell r="AR839" t="str">
            <v>AEK DAHASAN</v>
          </cell>
        </row>
        <row r="840">
          <cell r="AR840" t="str">
            <v>AEK DAP-DAP</v>
          </cell>
        </row>
        <row r="841">
          <cell r="AR841" t="str">
            <v>AEK ELAS</v>
          </cell>
        </row>
        <row r="842">
          <cell r="AR842" t="str">
            <v>AEK GALOGA</v>
          </cell>
        </row>
        <row r="843">
          <cell r="AR843" t="str">
            <v>AEK GAMBIR</v>
          </cell>
        </row>
        <row r="844">
          <cell r="AR844" t="str">
            <v>AEK GAMBIRI</v>
          </cell>
        </row>
        <row r="845">
          <cell r="AR845" t="str">
            <v>AEK GANJANG</v>
          </cell>
        </row>
        <row r="846">
          <cell r="AR846" t="str">
            <v>AEK GARINGGING</v>
          </cell>
        </row>
        <row r="847">
          <cell r="AR847" t="str">
            <v>AEK GAROGA</v>
          </cell>
        </row>
        <row r="848">
          <cell r="AR848" t="str">
            <v>AEK GAROGA</v>
          </cell>
        </row>
        <row r="849">
          <cell r="AR849" t="str">
            <v>AEK GARUT 1</v>
          </cell>
        </row>
        <row r="850">
          <cell r="AR850" t="str">
            <v>AEK GARUT 2</v>
          </cell>
        </row>
        <row r="851">
          <cell r="AR851" t="str">
            <v>AEK HALIAN</v>
          </cell>
        </row>
        <row r="852">
          <cell r="AR852" t="str">
            <v>AEK HAPESONG</v>
          </cell>
        </row>
        <row r="853">
          <cell r="AR853" t="str">
            <v>AEK HAPIAS</v>
          </cell>
        </row>
        <row r="854">
          <cell r="AR854" t="str">
            <v>AEK HASIOR</v>
          </cell>
        </row>
        <row r="855">
          <cell r="AR855" t="str">
            <v>AEK HORSIK</v>
          </cell>
        </row>
        <row r="856">
          <cell r="AR856" t="str">
            <v>AEK HORSIK</v>
          </cell>
        </row>
        <row r="857">
          <cell r="AR857" t="str">
            <v>AEK HORSIK KECIL</v>
          </cell>
        </row>
        <row r="858">
          <cell r="AR858" t="str">
            <v>AEK HOTANG</v>
          </cell>
        </row>
        <row r="859">
          <cell r="AR859" t="str">
            <v>AEK HOTANG</v>
          </cell>
        </row>
        <row r="860">
          <cell r="AR860" t="str">
            <v>AEK HUSOR BESAR</v>
          </cell>
        </row>
        <row r="861">
          <cell r="AR861" t="str">
            <v>AEK HUSOR KECIL</v>
          </cell>
        </row>
        <row r="862">
          <cell r="AR862" t="str">
            <v>AEK IRIGASI</v>
          </cell>
        </row>
        <row r="863">
          <cell r="AR863" t="str">
            <v>AEK JABALOM</v>
          </cell>
        </row>
        <row r="864">
          <cell r="AR864" t="str">
            <v>AEK JANGGA</v>
          </cell>
        </row>
        <row r="865">
          <cell r="AR865" t="str">
            <v>AEK JARONIH</v>
          </cell>
        </row>
        <row r="866">
          <cell r="AR866" t="str">
            <v>AEK KAKOK</v>
          </cell>
        </row>
        <row r="867">
          <cell r="AR867" t="str">
            <v>AEK KALANGAN</v>
          </cell>
        </row>
        <row r="868">
          <cell r="AR868" t="str">
            <v>AEK KAPIAS</v>
          </cell>
        </row>
        <row r="869">
          <cell r="AR869" t="str">
            <v>AEK KAPIAS</v>
          </cell>
        </row>
        <row r="870">
          <cell r="AR870" t="str">
            <v>AEK KAPUR</v>
          </cell>
        </row>
        <row r="871">
          <cell r="AR871" t="str">
            <v>AEK KARANGAN</v>
          </cell>
        </row>
        <row r="872">
          <cell r="AR872" t="str">
            <v>AEK KARAO</v>
          </cell>
        </row>
        <row r="873">
          <cell r="AR873" t="str">
            <v>AEK KASEH</v>
          </cell>
        </row>
        <row r="874">
          <cell r="AR874" t="str">
            <v>AEK KEMBANGAN</v>
          </cell>
        </row>
        <row r="875">
          <cell r="AR875" t="str">
            <v>AEK KETUPANGAN 2</v>
          </cell>
        </row>
        <row r="876">
          <cell r="AR876" t="str">
            <v>AEK KETUPANGAN I</v>
          </cell>
        </row>
        <row r="877">
          <cell r="AR877" t="str">
            <v>AEK KHIANGNAM</v>
          </cell>
        </row>
        <row r="878">
          <cell r="AR878" t="str">
            <v>AEK KOLANG</v>
          </cell>
        </row>
        <row r="879">
          <cell r="AR879" t="str">
            <v>AEK KORSIK MENEK</v>
          </cell>
        </row>
        <row r="880">
          <cell r="AR880" t="str">
            <v>AEK KOTA BATU</v>
          </cell>
        </row>
        <row r="881">
          <cell r="AR881" t="str">
            <v>AEK KUNDUR</v>
          </cell>
        </row>
        <row r="882">
          <cell r="AR882" t="str">
            <v>AEK KUNDUR</v>
          </cell>
        </row>
        <row r="883">
          <cell r="AR883" t="str">
            <v>AEK KUNKUN</v>
          </cell>
        </row>
        <row r="884">
          <cell r="AR884" t="str">
            <v>AEK KUO</v>
          </cell>
        </row>
        <row r="885">
          <cell r="AR885" t="str">
            <v>AEK LABA ALI</v>
          </cell>
        </row>
        <row r="886">
          <cell r="AR886" t="str">
            <v>AEK LABA LOSUNG JU</v>
          </cell>
        </row>
        <row r="887">
          <cell r="AR887" t="str">
            <v>AEK LABA LOSUNG KE</v>
          </cell>
        </row>
        <row r="888">
          <cell r="AR888" t="str">
            <v>AEK LABA UDANG 3</v>
          </cell>
        </row>
        <row r="889">
          <cell r="AR889" t="str">
            <v>AEK LABA UDANG I</v>
          </cell>
        </row>
        <row r="890">
          <cell r="AR890" t="str">
            <v>AEK LABA UDANG II</v>
          </cell>
        </row>
        <row r="891">
          <cell r="AR891" t="str">
            <v>AEK LAK-LAK</v>
          </cell>
        </row>
        <row r="892">
          <cell r="AR892" t="str">
            <v>AEK LAMPESONG</v>
          </cell>
        </row>
        <row r="893">
          <cell r="AR893" t="str">
            <v>AEK LANCAT</v>
          </cell>
        </row>
        <row r="894">
          <cell r="AR894" t="str">
            <v>AEK LANGGE GODANG</v>
          </cell>
        </row>
        <row r="895">
          <cell r="AR895" t="str">
            <v>AEK LEDONG</v>
          </cell>
        </row>
        <row r="896">
          <cell r="AR896" t="str">
            <v>AEK LEMBARA 1</v>
          </cell>
        </row>
        <row r="897">
          <cell r="AR897" t="str">
            <v>AEK LEMBARA 2</v>
          </cell>
        </row>
        <row r="898">
          <cell r="AR898" t="str">
            <v>AEK LIANG / GANJAN</v>
          </cell>
        </row>
        <row r="899">
          <cell r="AR899" t="str">
            <v>AEK LIBUNG</v>
          </cell>
        </row>
        <row r="900">
          <cell r="AR900" t="str">
            <v>AEK LIMAU ABUNG</v>
          </cell>
        </row>
        <row r="901">
          <cell r="AR901" t="str">
            <v>AEK LOBU</v>
          </cell>
        </row>
        <row r="902">
          <cell r="AR902" t="str">
            <v>AEK LOBU</v>
          </cell>
        </row>
        <row r="903">
          <cell r="AR903" t="str">
            <v>AEK LOBU PINING</v>
          </cell>
        </row>
        <row r="904">
          <cell r="AR904" t="str">
            <v>AEK LOBU SONA</v>
          </cell>
        </row>
        <row r="905">
          <cell r="AR905" t="str">
            <v>AEK LOBUSONA</v>
          </cell>
        </row>
        <row r="906">
          <cell r="AR906" t="str">
            <v>AEK LOLANG</v>
          </cell>
        </row>
        <row r="907">
          <cell r="AR907" t="str">
            <v>AEK LUBUK BUAYA 1</v>
          </cell>
        </row>
        <row r="908">
          <cell r="AR908" t="str">
            <v>AEK LUMBAN ATAS</v>
          </cell>
        </row>
        <row r="909">
          <cell r="AR909" t="str">
            <v>AEK LUMBAN RANG</v>
          </cell>
        </row>
        <row r="910">
          <cell r="AR910" t="str">
            <v>AEK LUMUT</v>
          </cell>
        </row>
        <row r="911">
          <cell r="AR911" t="str">
            <v>AEK MADURANA</v>
          </cell>
        </row>
        <row r="912">
          <cell r="AR912" t="str">
            <v>AEK MAGA</v>
          </cell>
        </row>
        <row r="913">
          <cell r="AR913" t="str">
            <v>AEK MALOMBU</v>
          </cell>
        </row>
        <row r="914">
          <cell r="AR914" t="str">
            <v>AEK MANDINGIN</v>
          </cell>
        </row>
        <row r="915">
          <cell r="AR915" t="str">
            <v>AEK MANDOSI 1</v>
          </cell>
        </row>
        <row r="916">
          <cell r="AR916" t="str">
            <v>AEK MANDOSI 2</v>
          </cell>
        </row>
        <row r="917">
          <cell r="AR917" t="str">
            <v>AEK MANGIR</v>
          </cell>
        </row>
        <row r="918">
          <cell r="AR918" t="str">
            <v>AEK MANUNCANG PORA</v>
          </cell>
        </row>
        <row r="919">
          <cell r="AR919" t="str">
            <v>AEK MANUNTUN</v>
          </cell>
        </row>
        <row r="920">
          <cell r="AR920" t="str">
            <v>AEK MARAIT</v>
          </cell>
        </row>
        <row r="921">
          <cell r="AR921" t="str">
            <v>AEK MARAIT</v>
          </cell>
        </row>
        <row r="922">
          <cell r="AR922" t="str">
            <v>AEK MARAIT 1</v>
          </cell>
        </row>
        <row r="923">
          <cell r="AR923" t="str">
            <v>AEK MARAIT 1</v>
          </cell>
        </row>
        <row r="924">
          <cell r="AR924" t="str">
            <v>AEK MARANTI</v>
          </cell>
        </row>
        <row r="925">
          <cell r="AR925" t="str">
            <v>AEK MARDUGU</v>
          </cell>
        </row>
        <row r="926">
          <cell r="AR926" t="str">
            <v>AEK MAS 1</v>
          </cell>
        </row>
        <row r="927">
          <cell r="AR927" t="str">
            <v>AEK MAS 2</v>
          </cell>
        </row>
        <row r="928">
          <cell r="AR928" t="str">
            <v>AEK MATA</v>
          </cell>
        </row>
        <row r="929">
          <cell r="AR929" t="str">
            <v>AEK MATANIARI</v>
          </cell>
        </row>
        <row r="930">
          <cell r="AR930" t="str">
            <v>AEK MATONDANG</v>
          </cell>
        </row>
        <row r="931">
          <cell r="AR931" t="str">
            <v>AEK MATUTUNG</v>
          </cell>
        </row>
        <row r="932">
          <cell r="AR932" t="str">
            <v>AEK MELA</v>
          </cell>
        </row>
        <row r="933">
          <cell r="AR933" t="str">
            <v>AEK MERAH</v>
          </cell>
        </row>
        <row r="934">
          <cell r="AR934" t="str">
            <v>AEK MILANO</v>
          </cell>
        </row>
        <row r="935">
          <cell r="AR935" t="str">
            <v>AEK MILAS DIDUA</v>
          </cell>
        </row>
        <row r="936">
          <cell r="AR936" t="str">
            <v>AEK MUARA BANGKO B</v>
          </cell>
        </row>
        <row r="937">
          <cell r="AR937" t="str">
            <v>AEK MUARA BOLAK</v>
          </cell>
        </row>
        <row r="938">
          <cell r="AR938" t="str">
            <v>AEK MUARA BOTUNG</v>
          </cell>
        </row>
        <row r="939">
          <cell r="AR939" t="str">
            <v>AEK MUARA MAIS</v>
          </cell>
        </row>
        <row r="940">
          <cell r="AR940" t="str">
            <v>AEK MUARA PUNGKUT</v>
          </cell>
        </row>
        <row r="941">
          <cell r="AR941" t="str">
            <v>AEK MUARA SADA</v>
          </cell>
        </row>
        <row r="942">
          <cell r="AR942" t="str">
            <v>AEK MUARA SOMA</v>
          </cell>
        </row>
        <row r="943">
          <cell r="AR943" t="str">
            <v>AEK MUARA TAPUS</v>
          </cell>
        </row>
        <row r="944">
          <cell r="AR944" t="str">
            <v>AEK MUNGKUR</v>
          </cell>
        </row>
        <row r="945">
          <cell r="AR945" t="str">
            <v>AEK NABARA</v>
          </cell>
        </row>
        <row r="946">
          <cell r="AR946" t="str">
            <v>AEK NABARAT</v>
          </cell>
        </row>
        <row r="947">
          <cell r="AR947" t="str">
            <v>AEK NAGA</v>
          </cell>
        </row>
        <row r="948">
          <cell r="AR948" t="str">
            <v>AEK NAGAIRAN</v>
          </cell>
        </row>
        <row r="949">
          <cell r="AR949" t="str">
            <v>AEK NAGOBAR</v>
          </cell>
        </row>
        <row r="950">
          <cell r="AR950" t="str">
            <v>AEK NALOMLOM</v>
          </cell>
        </row>
        <row r="951">
          <cell r="AR951" t="str">
            <v>AEK NAMBILUNG</v>
          </cell>
        </row>
        <row r="952">
          <cell r="AR952" t="str">
            <v>AEK NAMURSAHAN</v>
          </cell>
        </row>
        <row r="953">
          <cell r="AR953" t="str">
            <v>AEK NAORIHON 1</v>
          </cell>
        </row>
        <row r="954">
          <cell r="AR954" t="str">
            <v>AEK NAORIHON 2</v>
          </cell>
        </row>
        <row r="955">
          <cell r="AR955" t="str">
            <v>AEK NATAS</v>
          </cell>
        </row>
        <row r="956">
          <cell r="AR956" t="str">
            <v>AEK NGADOL</v>
          </cell>
        </row>
        <row r="957">
          <cell r="AR957" t="str">
            <v>AEK NIPAH 1</v>
          </cell>
        </row>
        <row r="958">
          <cell r="AR958" t="str">
            <v>AEK NIPAH 2</v>
          </cell>
        </row>
        <row r="959">
          <cell r="AR959" t="str">
            <v>AEK PAGAR LAMBUNG</v>
          </cell>
        </row>
        <row r="960">
          <cell r="AR960" t="str">
            <v>AEK PAGAR PINING</v>
          </cell>
        </row>
        <row r="961">
          <cell r="AR961" t="str">
            <v>AEK PAHU</v>
          </cell>
        </row>
        <row r="962">
          <cell r="AR962" t="str">
            <v>AEK PAI BODAT</v>
          </cell>
        </row>
        <row r="963">
          <cell r="AR963" t="str">
            <v>AEK PAMINGKE 2</v>
          </cell>
        </row>
        <row r="964">
          <cell r="AR964" t="str">
            <v>AEK PAMULUNGAN</v>
          </cell>
        </row>
        <row r="965">
          <cell r="AR965" t="str">
            <v>AEK PANANGKALAN</v>
          </cell>
        </row>
        <row r="966">
          <cell r="AR966" t="str">
            <v>AEK PANDAN</v>
          </cell>
        </row>
        <row r="967">
          <cell r="AR967" t="str">
            <v>AEK PANDAROH I</v>
          </cell>
        </row>
        <row r="968">
          <cell r="AR968" t="str">
            <v>AEK PANDURUNGAN</v>
          </cell>
        </row>
        <row r="969">
          <cell r="AR969" t="str">
            <v>AEK PANERAHAN</v>
          </cell>
        </row>
        <row r="970">
          <cell r="AR970" t="str">
            <v>AEK PANGASEAN</v>
          </cell>
        </row>
        <row r="971">
          <cell r="AR971" t="str">
            <v>AEK PANGGULANGAN</v>
          </cell>
        </row>
        <row r="972">
          <cell r="AR972" t="str">
            <v>AEK PANINGGIRAN</v>
          </cell>
        </row>
        <row r="973">
          <cell r="AR973" t="str">
            <v>AEK PANJAITAN</v>
          </cell>
        </row>
        <row r="974">
          <cell r="AR974" t="str">
            <v>AEK PANJOMURAN</v>
          </cell>
        </row>
        <row r="975">
          <cell r="AR975" t="str">
            <v>AEK PANOBASAN</v>
          </cell>
        </row>
        <row r="976">
          <cell r="AR976" t="str">
            <v>AEK PAPAN</v>
          </cell>
        </row>
        <row r="977">
          <cell r="AR977" t="str">
            <v>AEK PARANGGUNAN NI</v>
          </cell>
        </row>
        <row r="978">
          <cell r="AR978" t="str">
            <v>AEK PARDOMUAN</v>
          </cell>
        </row>
        <row r="979">
          <cell r="AR979" t="str">
            <v>AEK PARDOMUAN</v>
          </cell>
        </row>
        <row r="980">
          <cell r="AR980" t="str">
            <v>AEK PARGARUTAN</v>
          </cell>
        </row>
        <row r="981">
          <cell r="AR981" t="str">
            <v>AEK PARGARUTAN</v>
          </cell>
        </row>
        <row r="982">
          <cell r="AR982" t="str">
            <v>AEK PARGODUNGAN</v>
          </cell>
        </row>
        <row r="983">
          <cell r="AR983" t="str">
            <v>AEK PARIRA</v>
          </cell>
        </row>
        <row r="984">
          <cell r="AR984" t="str">
            <v>AEK PARLANGKITANGA</v>
          </cell>
        </row>
        <row r="985">
          <cell r="AR985" t="str">
            <v>AEK PARMALDOAN</v>
          </cell>
        </row>
        <row r="986">
          <cell r="AR986" t="str">
            <v>AEK PARMIAHAN 1</v>
          </cell>
        </row>
        <row r="987">
          <cell r="AR987" t="str">
            <v>AEK PARMIAHAN 2</v>
          </cell>
        </row>
        <row r="988">
          <cell r="AR988" t="str">
            <v>AEK PAROMBUNAN</v>
          </cell>
        </row>
        <row r="989">
          <cell r="AR989" t="str">
            <v>AEK PARONCING ONCI</v>
          </cell>
        </row>
        <row r="990">
          <cell r="AR990" t="str">
            <v>AEK PARSARIRAN</v>
          </cell>
        </row>
        <row r="991">
          <cell r="AR991" t="str">
            <v>AEK PARSIBAN</v>
          </cell>
        </row>
        <row r="992">
          <cell r="AR992" t="str">
            <v>AEK PASIR BOLAK I</v>
          </cell>
        </row>
        <row r="993">
          <cell r="AR993" t="str">
            <v>AEK PASIR BOLAK II</v>
          </cell>
        </row>
        <row r="994">
          <cell r="AR994" t="str">
            <v>AEK PASKE</v>
          </cell>
        </row>
        <row r="995">
          <cell r="AR995" t="str">
            <v>AEK PATIK</v>
          </cell>
        </row>
        <row r="996">
          <cell r="AR996" t="str">
            <v>AEK PATILUBAN GADA</v>
          </cell>
        </row>
        <row r="997">
          <cell r="AR997" t="str">
            <v>AEK PATILUBAN KETE</v>
          </cell>
        </row>
        <row r="998">
          <cell r="AR998" t="str">
            <v>AEK PEMBUJANG</v>
          </cell>
        </row>
        <row r="999">
          <cell r="AR999" t="str">
            <v>AEK PERIHANAN</v>
          </cell>
        </row>
        <row r="1000">
          <cell r="AR1000" t="str">
            <v>AEK PIDADO</v>
          </cell>
        </row>
        <row r="1001">
          <cell r="AR1001" t="str">
            <v>AEK PIDONG/PIMPONG</v>
          </cell>
        </row>
        <row r="1002">
          <cell r="AR1002" t="str">
            <v>AEK PINANGSORI A</v>
          </cell>
        </row>
        <row r="1003">
          <cell r="AR1003" t="str">
            <v>AEK PINANGSORI B</v>
          </cell>
        </row>
        <row r="1004">
          <cell r="AR1004" t="str">
            <v>AEK PINING 2</v>
          </cell>
        </row>
        <row r="1005">
          <cell r="AR1005" t="str">
            <v>AEK PINTU BOSI</v>
          </cell>
        </row>
        <row r="1006">
          <cell r="AR1006" t="str">
            <v>AEK PINTU RAYA</v>
          </cell>
        </row>
        <row r="1007">
          <cell r="AR1007" t="str">
            <v>AEK PINYONGEK</v>
          </cell>
        </row>
        <row r="1008">
          <cell r="AR1008" t="str">
            <v>AEK POHON</v>
          </cell>
        </row>
        <row r="1009">
          <cell r="AR1009" t="str">
            <v>AEK POKEN LUMUT</v>
          </cell>
        </row>
        <row r="1010">
          <cell r="AR1010" t="str">
            <v>AEK POROMAN TUO</v>
          </cell>
        </row>
        <row r="1011">
          <cell r="AR1011" t="str">
            <v>AEK PSR MANDUAMAS</v>
          </cell>
        </row>
        <row r="1012">
          <cell r="AR1012" t="str">
            <v>AEK PULI</v>
          </cell>
        </row>
        <row r="1013">
          <cell r="AR1013" t="str">
            <v>AEK PURBATUA</v>
          </cell>
        </row>
        <row r="1014">
          <cell r="AR1014" t="str">
            <v>AEK RAISAN</v>
          </cell>
        </row>
        <row r="1015">
          <cell r="AR1015" t="str">
            <v>AEK RAJA</v>
          </cell>
        </row>
        <row r="1016">
          <cell r="AR1016" t="str">
            <v>AEK RANTO PURAN</v>
          </cell>
        </row>
        <row r="1017">
          <cell r="AR1017" t="str">
            <v>AEK RANTO PURAN</v>
          </cell>
        </row>
        <row r="1018">
          <cell r="AR1018" t="str">
            <v>AEK RANTO SIALANG</v>
          </cell>
        </row>
        <row r="1019">
          <cell r="AR1019" t="str">
            <v>AEK RANTOPURAN</v>
          </cell>
        </row>
        <row r="1020">
          <cell r="AR1020" t="str">
            <v>AEK RASO</v>
          </cell>
        </row>
        <row r="1021">
          <cell r="AR1021" t="str">
            <v>AEK RASO</v>
          </cell>
        </row>
        <row r="1022">
          <cell r="AR1022" t="str">
            <v>AEK RASO</v>
          </cell>
        </row>
        <row r="1023">
          <cell r="AR1023" t="str">
            <v>AEK RAWANG KOLANG</v>
          </cell>
        </row>
        <row r="1024">
          <cell r="AR1024" t="str">
            <v>AEK RAWANG KOLANG</v>
          </cell>
        </row>
        <row r="1025">
          <cell r="AR1025" t="str">
            <v>AEK RIANIATE-1</v>
          </cell>
        </row>
        <row r="1026">
          <cell r="AR1026" t="str">
            <v>AEK RIANIATE-2</v>
          </cell>
        </row>
        <row r="1027">
          <cell r="AR1027" t="str">
            <v>AEK RINDANG</v>
          </cell>
        </row>
        <row r="1028">
          <cell r="AR1028" t="str">
            <v>AEK RISTOP</v>
          </cell>
        </row>
        <row r="1029">
          <cell r="AR1029" t="str">
            <v>AEK RIUNG</v>
          </cell>
        </row>
        <row r="1030">
          <cell r="AR1030" t="str">
            <v>AEK ROGAS</v>
          </cell>
        </row>
        <row r="1031">
          <cell r="AR1031" t="str">
            <v>AEK SALAMBUE BESAR</v>
          </cell>
        </row>
        <row r="1032">
          <cell r="AR1032" t="str">
            <v>AEK SALASIAK 1</v>
          </cell>
        </row>
        <row r="1033">
          <cell r="AR1033" t="str">
            <v>AEK SALASIAK 4</v>
          </cell>
        </row>
        <row r="1034">
          <cell r="AR1034" t="str">
            <v>AEK SALINGSING</v>
          </cell>
        </row>
        <row r="1035">
          <cell r="AR1035" t="str">
            <v>AEK SAMPURAN</v>
          </cell>
        </row>
        <row r="1036">
          <cell r="AR1036" t="str">
            <v>AEK SANGKUNUR</v>
          </cell>
        </row>
        <row r="1037">
          <cell r="AR1037" t="str">
            <v>AEK SANGKUNUR 1</v>
          </cell>
        </row>
        <row r="1038">
          <cell r="AR1038" t="str">
            <v>AEK SANGKUNUR 2</v>
          </cell>
        </row>
        <row r="1039">
          <cell r="AR1039" t="str">
            <v>AEK SARAGIH</v>
          </cell>
        </row>
        <row r="1040">
          <cell r="AR1040" t="str">
            <v>AEK SARASA</v>
          </cell>
        </row>
        <row r="1041">
          <cell r="AR1041" t="str">
            <v>AEK SARIBUT</v>
          </cell>
        </row>
        <row r="1042">
          <cell r="AR1042" t="str">
            <v>AEK SARUDIK</v>
          </cell>
        </row>
        <row r="1043">
          <cell r="AR1043" t="str">
            <v>AEK SARULLA</v>
          </cell>
        </row>
        <row r="1044">
          <cell r="AR1044" t="str">
            <v>AEK SARUPAK</v>
          </cell>
        </row>
        <row r="1045">
          <cell r="AR1045" t="str">
            <v>AEK SELANGOR</v>
          </cell>
        </row>
        <row r="1046">
          <cell r="AR1046" t="str">
            <v>AEK SERAPIT</v>
          </cell>
        </row>
        <row r="1047">
          <cell r="AR1047" t="str">
            <v>AEK SI BINTANG</v>
          </cell>
        </row>
        <row r="1048">
          <cell r="AR1048" t="str">
            <v>AEK SI INONG INONG</v>
          </cell>
        </row>
        <row r="1049">
          <cell r="AR1049" t="str">
            <v>AEK SIAIS</v>
          </cell>
        </row>
        <row r="1050">
          <cell r="AR1050" t="str">
            <v>AEK SIAIS 10</v>
          </cell>
        </row>
        <row r="1051">
          <cell r="AR1051" t="str">
            <v>AEK SIAIS 11</v>
          </cell>
        </row>
        <row r="1052">
          <cell r="AR1052" t="str">
            <v>AEK SIAIS 12</v>
          </cell>
        </row>
        <row r="1053">
          <cell r="AR1053" t="str">
            <v>AEK SIAIS 13</v>
          </cell>
        </row>
        <row r="1054">
          <cell r="AR1054" t="str">
            <v>AEK SIAIS 14</v>
          </cell>
        </row>
        <row r="1055">
          <cell r="AR1055" t="str">
            <v>AEK SIAIS 9</v>
          </cell>
        </row>
        <row r="1056">
          <cell r="AR1056" t="str">
            <v>AEK SIAIS-1</v>
          </cell>
        </row>
        <row r="1057">
          <cell r="AR1057" t="str">
            <v>AEK SIAIS-1 B</v>
          </cell>
        </row>
        <row r="1058">
          <cell r="AR1058" t="str">
            <v>AEK SIAIS-2</v>
          </cell>
        </row>
        <row r="1059">
          <cell r="AR1059" t="str">
            <v>AEK SIAIS-2 B</v>
          </cell>
        </row>
        <row r="1060">
          <cell r="AR1060" t="str">
            <v>AEK SIAIS-3</v>
          </cell>
        </row>
        <row r="1061">
          <cell r="AR1061" t="str">
            <v>AEK SIAIS-3 B</v>
          </cell>
        </row>
        <row r="1062">
          <cell r="AR1062" t="str">
            <v>AEK SIAIS-4</v>
          </cell>
        </row>
        <row r="1063">
          <cell r="AR1063" t="str">
            <v>AEK SIAIS-5</v>
          </cell>
        </row>
        <row r="1064">
          <cell r="AR1064" t="str">
            <v>AEK SIAIS-6</v>
          </cell>
        </row>
        <row r="1065">
          <cell r="AR1065" t="str">
            <v>AEK SIAIS-7</v>
          </cell>
        </row>
        <row r="1066">
          <cell r="AR1066" t="str">
            <v>AEK SIAIS-8</v>
          </cell>
        </row>
        <row r="1067">
          <cell r="AR1067" t="str">
            <v>AEK SIALA 1</v>
          </cell>
        </row>
        <row r="1068">
          <cell r="AR1068" t="str">
            <v>AEK SIALANG</v>
          </cell>
        </row>
        <row r="1069">
          <cell r="AR1069" t="str">
            <v>AEK SIALAPAYUNG</v>
          </cell>
        </row>
        <row r="1070">
          <cell r="AR1070" t="str">
            <v>AEK SIAMBAR</v>
          </cell>
        </row>
        <row r="1071">
          <cell r="AR1071" t="str">
            <v>AEK SIANDIANDI</v>
          </cell>
        </row>
        <row r="1072">
          <cell r="AR1072" t="str">
            <v>AEK SIANGGUNAN 1</v>
          </cell>
        </row>
        <row r="1073">
          <cell r="AR1073" t="str">
            <v>AEK SIANGGUNAN 2</v>
          </cell>
        </row>
        <row r="1074">
          <cell r="AR1074" t="str">
            <v>AEK SIANTONA</v>
          </cell>
        </row>
        <row r="1075">
          <cell r="AR1075" t="str">
            <v>AEK SIAPI API</v>
          </cell>
        </row>
        <row r="1076">
          <cell r="AR1076" t="str">
            <v>AEK SIARSIK-ARSIK</v>
          </cell>
        </row>
        <row r="1077">
          <cell r="AR1077" t="str">
            <v>AEK SIARSIK-ARSIK</v>
          </cell>
        </row>
        <row r="1078">
          <cell r="AR1078" t="str">
            <v>AEK SIBABANGUN BES</v>
          </cell>
        </row>
        <row r="1079">
          <cell r="AR1079" t="str">
            <v>AEK SIBABANGUN KEC</v>
          </cell>
        </row>
        <row r="1080">
          <cell r="AR1080" t="str">
            <v>AEK SIBALAPAK</v>
          </cell>
        </row>
        <row r="1081">
          <cell r="AR1081" t="str">
            <v>AEK SIBARBATA</v>
          </cell>
        </row>
        <row r="1082">
          <cell r="AR1082" t="str">
            <v>AEK SIBARBATA</v>
          </cell>
        </row>
        <row r="1083">
          <cell r="AR1083" t="str">
            <v>AEK SIBARGOT</v>
          </cell>
        </row>
        <row r="1084">
          <cell r="AR1084" t="str">
            <v>AEK SIBAROSAK</v>
          </cell>
        </row>
        <row r="1085">
          <cell r="AR1085" t="str">
            <v>AEK SIBATUBATU</v>
          </cell>
        </row>
        <row r="1086">
          <cell r="AR1086" t="str">
            <v>AEK SIBITARA</v>
          </cell>
        </row>
        <row r="1087">
          <cell r="AR1087" t="str">
            <v>AEK SIBONTAR</v>
          </cell>
        </row>
        <row r="1088">
          <cell r="AR1088" t="str">
            <v>AEK SIBORONG-BORON</v>
          </cell>
        </row>
        <row r="1089">
          <cell r="AR1089" t="str">
            <v>AEK SIBUBU</v>
          </cell>
        </row>
        <row r="1090">
          <cell r="AR1090" t="str">
            <v>AEK SIBULI BULI</v>
          </cell>
        </row>
        <row r="1091">
          <cell r="AR1091" t="str">
            <v>AEK SIBULUAN</v>
          </cell>
        </row>
        <row r="1092">
          <cell r="AR1092" t="str">
            <v>AEK SIBUNDONG</v>
          </cell>
        </row>
        <row r="1093">
          <cell r="AR1093" t="str">
            <v>AEK SIDADI</v>
          </cell>
        </row>
        <row r="1094">
          <cell r="AR1094" t="str">
            <v>AEK SIDANGKA</v>
          </cell>
        </row>
        <row r="1095">
          <cell r="AR1095" t="str">
            <v>AEK SIDOHO-DOHO</v>
          </cell>
        </row>
        <row r="1096">
          <cell r="AR1096" t="str">
            <v>AEK SIDORAS</v>
          </cell>
        </row>
        <row r="1097">
          <cell r="AR1097" t="str">
            <v>AEK SIGALA GALA</v>
          </cell>
        </row>
        <row r="1098">
          <cell r="AR1098" t="str">
            <v>AEK SIGATAL</v>
          </cell>
        </row>
        <row r="1099">
          <cell r="AR1099" t="str">
            <v>AEK SIGEAON 1</v>
          </cell>
        </row>
        <row r="1100">
          <cell r="AR1100" t="str">
            <v>AEK SIGEAON 2</v>
          </cell>
        </row>
        <row r="1101">
          <cell r="AR1101" t="str">
            <v>AEK SIGIRO</v>
          </cell>
        </row>
        <row r="1102">
          <cell r="AR1102" t="str">
            <v>AEK SIGODUNG</v>
          </cell>
        </row>
        <row r="1103">
          <cell r="AR1103" t="str">
            <v>AEK SIGODUNG 2</v>
          </cell>
        </row>
        <row r="1104">
          <cell r="AR1104" t="str">
            <v>AEK SIGODUNG I</v>
          </cell>
        </row>
        <row r="1105">
          <cell r="AR1105" t="str">
            <v>AEK SIHAPAS</v>
          </cell>
        </row>
        <row r="1106">
          <cell r="AR1106" t="str">
            <v>AEK SIHAROP-HAROP</v>
          </cell>
        </row>
        <row r="1107">
          <cell r="AR1107" t="str">
            <v>AEK SIHELUNG</v>
          </cell>
        </row>
        <row r="1108">
          <cell r="AR1108" t="str">
            <v>AEK SIHITANG</v>
          </cell>
        </row>
        <row r="1109">
          <cell r="AR1109" t="str">
            <v>AEK SIHORU HORU</v>
          </cell>
        </row>
        <row r="1110">
          <cell r="AR1110" t="str">
            <v>AEK SIJUDI</v>
          </cell>
        </row>
        <row r="1111">
          <cell r="AR1111" t="str">
            <v>AEK SIKAPAS</v>
          </cell>
        </row>
        <row r="1112">
          <cell r="AR1112" t="str">
            <v>AEK SIKAPAS</v>
          </cell>
        </row>
        <row r="1113">
          <cell r="AR1113" t="str">
            <v>AEK SIKARA-KARA 1</v>
          </cell>
        </row>
        <row r="1114">
          <cell r="AR1114" t="str">
            <v>AEK SIKARA-KARA 2</v>
          </cell>
        </row>
        <row r="1115">
          <cell r="AR1115" t="str">
            <v>AEK SIKOLINGKOLING</v>
          </cell>
        </row>
        <row r="1116">
          <cell r="AR1116" t="str">
            <v>AEK SIKUMBU GADANG</v>
          </cell>
        </row>
        <row r="1117">
          <cell r="AR1117" t="str">
            <v>AEK SIKUMBU KETEK</v>
          </cell>
        </row>
        <row r="1118">
          <cell r="AR1118" t="str">
            <v>AEK SILAIYA 1</v>
          </cell>
        </row>
        <row r="1119">
          <cell r="AR1119" t="str">
            <v>AEK SILAMBANG</v>
          </cell>
        </row>
        <row r="1120">
          <cell r="AR1120" t="str">
            <v>AEK SILANG</v>
          </cell>
        </row>
        <row r="1121">
          <cell r="AR1121" t="str">
            <v>AEK SILIMBAT</v>
          </cell>
        </row>
        <row r="1122">
          <cell r="AR1122" t="str">
            <v>AEK SILOLANG</v>
          </cell>
        </row>
        <row r="1123">
          <cell r="AR1123" t="str">
            <v>AEK SILOUNG</v>
          </cell>
        </row>
        <row r="1124">
          <cell r="AR1124" t="str">
            <v>AEK SILUBUK</v>
          </cell>
        </row>
        <row r="1125">
          <cell r="AR1125" t="str">
            <v>AEK SIMAJAMBU</v>
          </cell>
        </row>
        <row r="1126">
          <cell r="AR1126" t="str">
            <v>AEK SIMAJAMBU</v>
          </cell>
        </row>
        <row r="1127">
          <cell r="AR1127" t="str">
            <v>AEK SIMANGUMBAN</v>
          </cell>
        </row>
        <row r="1128">
          <cell r="AR1128" t="str">
            <v>AEK SIMARDUBUR</v>
          </cell>
        </row>
        <row r="1129">
          <cell r="AR1129" t="str">
            <v>AEK SIMARE</v>
          </cell>
        </row>
        <row r="1130">
          <cell r="AR1130" t="str">
            <v>AEK SIMARE MARE</v>
          </cell>
        </row>
        <row r="1131">
          <cell r="AR1131" t="str">
            <v>AEK SIMARGALUNG</v>
          </cell>
        </row>
        <row r="1132">
          <cell r="AR1132" t="str">
            <v>AEK SIMARLAILAI</v>
          </cell>
        </row>
        <row r="1133">
          <cell r="AR1133" t="str">
            <v>AEK SIMARUOSONG</v>
          </cell>
        </row>
        <row r="1134">
          <cell r="AR1134" t="str">
            <v>AEK SIMATE ASU</v>
          </cell>
        </row>
        <row r="1135">
          <cell r="AR1135" t="str">
            <v>AEK SIMATE ASU</v>
          </cell>
        </row>
        <row r="1136">
          <cell r="AR1136" t="str">
            <v>AEK SIMATORKIS</v>
          </cell>
        </row>
        <row r="1137">
          <cell r="AR1137" t="str">
            <v>AEK SIMPANG PAYUNG</v>
          </cell>
        </row>
        <row r="1138">
          <cell r="AR1138" t="str">
            <v>AEK SIMPANG RUSAK</v>
          </cell>
        </row>
        <row r="1139">
          <cell r="AR1139" t="str">
            <v>AEK SIMULBAS</v>
          </cell>
        </row>
        <row r="1140">
          <cell r="AR1140" t="str">
            <v>AEK SINANDORAS</v>
          </cell>
        </row>
        <row r="1141">
          <cell r="AR1141" t="str">
            <v>AEK SINANDORAS B</v>
          </cell>
        </row>
        <row r="1142">
          <cell r="AR1142" t="str">
            <v>AEK SINGA DUA</v>
          </cell>
        </row>
        <row r="1143">
          <cell r="AR1143" t="str">
            <v>AEK SINGARE</v>
          </cell>
        </row>
        <row r="1144">
          <cell r="AR1144" t="str">
            <v>AEK SINGENGU</v>
          </cell>
        </row>
        <row r="1145">
          <cell r="AR1145" t="str">
            <v>AEK SINGOLOT PURBA</v>
          </cell>
        </row>
        <row r="1146">
          <cell r="AR1146" t="str">
            <v>AEK SINONOAN LATON</v>
          </cell>
        </row>
        <row r="1147">
          <cell r="AR1147" t="str">
            <v>AEK SIOMBUK</v>
          </cell>
        </row>
        <row r="1148">
          <cell r="AR1148" t="str">
            <v>AEK SIONDOP</v>
          </cell>
        </row>
        <row r="1149">
          <cell r="AR1149" t="str">
            <v>AEK SIORDANG</v>
          </cell>
        </row>
        <row r="1150">
          <cell r="AR1150" t="str">
            <v>AEK SIORDANG 1</v>
          </cell>
        </row>
        <row r="1151">
          <cell r="AR1151" t="str">
            <v>AEK SIORDANG 2</v>
          </cell>
        </row>
        <row r="1152">
          <cell r="AR1152" t="str">
            <v>AEK SIPASU</v>
          </cell>
        </row>
        <row r="1153">
          <cell r="AR1153" t="str">
            <v>AEK SIPENGGENG</v>
          </cell>
        </row>
        <row r="1154">
          <cell r="AR1154" t="str">
            <v>AEK SIPETTE</v>
          </cell>
        </row>
        <row r="1155">
          <cell r="AR1155" t="str">
            <v>AEK SIPOLU-POLU</v>
          </cell>
        </row>
        <row r="1156">
          <cell r="AR1156" t="str">
            <v>AEK SIPONGI</v>
          </cell>
        </row>
        <row r="1157">
          <cell r="AR1157" t="str">
            <v>AEK SIPURIK</v>
          </cell>
        </row>
        <row r="1158">
          <cell r="AR1158" t="str">
            <v>AEK SIRAM</v>
          </cell>
        </row>
        <row r="1159">
          <cell r="AR1159" t="str">
            <v>AEK SIRERAK</v>
          </cell>
        </row>
        <row r="1160">
          <cell r="AR1160" t="str">
            <v>AEK SIRIAM</v>
          </cell>
        </row>
        <row r="1161">
          <cell r="AR1161" t="str">
            <v>AEK SISALANG-SALAN</v>
          </cell>
        </row>
        <row r="1162">
          <cell r="AR1162" t="str">
            <v>AEK SISERASERA</v>
          </cell>
        </row>
        <row r="1163">
          <cell r="AR1163" t="str">
            <v>AEK SITABEAK 1</v>
          </cell>
        </row>
        <row r="1164">
          <cell r="AR1164" t="str">
            <v>AEK SITABEAK 2</v>
          </cell>
        </row>
        <row r="1165">
          <cell r="AR1165" t="str">
            <v>AEK SITABEAK 3</v>
          </cell>
        </row>
        <row r="1166">
          <cell r="AR1166" t="str">
            <v>AEK SITAHUIS</v>
          </cell>
        </row>
        <row r="1167">
          <cell r="AR1167" t="str">
            <v>AEK SITAMA</v>
          </cell>
        </row>
        <row r="1168">
          <cell r="AR1168" t="str">
            <v>AEK SITANI-TANI</v>
          </cell>
        </row>
        <row r="1169">
          <cell r="AR1169" t="str">
            <v>AEK SITARADURI</v>
          </cell>
        </row>
        <row r="1170">
          <cell r="AR1170" t="str">
            <v>AEK SITATUAN</v>
          </cell>
        </row>
        <row r="1171">
          <cell r="AR1171" t="str">
            <v>AEK SITOMAN 2</v>
          </cell>
        </row>
        <row r="1172">
          <cell r="AR1172" t="str">
            <v>AEK SITOMBAGA</v>
          </cell>
        </row>
        <row r="1173">
          <cell r="AR1173" t="str">
            <v>AEK SITORKIS</v>
          </cell>
        </row>
        <row r="1174">
          <cell r="AR1174" t="str">
            <v>AEK SITUMANDI</v>
          </cell>
        </row>
        <row r="1175">
          <cell r="AR1175" t="str">
            <v>AEK SITUMBA</v>
          </cell>
        </row>
        <row r="1176">
          <cell r="AR1176" t="str">
            <v>AEK SIUBAN-UBAN</v>
          </cell>
        </row>
        <row r="1177">
          <cell r="AR1177" t="str">
            <v>AEK SOGAR</v>
          </cell>
        </row>
        <row r="1178">
          <cell r="AR1178" t="str">
            <v>AEK SOMAGODANG</v>
          </cell>
        </row>
        <row r="1179">
          <cell r="AR1179" t="str">
            <v>AEK SULUM</v>
          </cell>
        </row>
        <row r="1180">
          <cell r="AR1180" t="str">
            <v>AEK SUNGAI PINANG</v>
          </cell>
        </row>
        <row r="1181">
          <cell r="AR1181" t="str">
            <v>AEK SUTOYO</v>
          </cell>
        </row>
        <row r="1182">
          <cell r="AR1182" t="str">
            <v>AEK SYAH</v>
          </cell>
        </row>
        <row r="1183">
          <cell r="AR1183" t="str">
            <v>AEK TABAKAR</v>
          </cell>
        </row>
        <row r="1184">
          <cell r="AR1184" t="str">
            <v>AEK TABEK</v>
          </cell>
        </row>
        <row r="1185">
          <cell r="AR1185" t="str">
            <v>AEK TABOBU</v>
          </cell>
        </row>
        <row r="1186">
          <cell r="AR1186" t="str">
            <v>AEK TABUYUNG</v>
          </cell>
        </row>
        <row r="1187">
          <cell r="AR1187" t="str">
            <v>AEK TAKANA JUO</v>
          </cell>
        </row>
        <row r="1188">
          <cell r="AR1188" t="str">
            <v>AEK TALAGA</v>
          </cell>
        </row>
        <row r="1189">
          <cell r="AR1189" t="str">
            <v>AEK TALAGA 2</v>
          </cell>
        </row>
        <row r="1190">
          <cell r="AR1190" t="str">
            <v>AEK TALIHORAN 1</v>
          </cell>
        </row>
        <row r="1191">
          <cell r="AR1191" t="str">
            <v>AEK TALOTE</v>
          </cell>
        </row>
        <row r="1192">
          <cell r="AR1192" t="str">
            <v>AEK TALOTE KETEK</v>
          </cell>
        </row>
        <row r="1193">
          <cell r="AR1193" t="str">
            <v>AEK TALUK 1</v>
          </cell>
        </row>
        <row r="1194">
          <cell r="AR1194" t="str">
            <v>AEK TANAH PUTIH</v>
          </cell>
        </row>
        <row r="1195">
          <cell r="AR1195" t="str">
            <v>AEK TANAH PUTIH/MA</v>
          </cell>
        </row>
        <row r="1196">
          <cell r="AR1196" t="str">
            <v>AEK TANDIANG</v>
          </cell>
        </row>
        <row r="1197">
          <cell r="AR1197" t="str">
            <v>AEK TAPA</v>
          </cell>
        </row>
        <row r="1198">
          <cell r="AR1198" t="str">
            <v>AEK TAPIAN NAULI</v>
          </cell>
        </row>
        <row r="1199">
          <cell r="AR1199" t="str">
            <v>AEK TAROBU</v>
          </cell>
        </row>
        <row r="1200">
          <cell r="AR1200" t="str">
            <v>AEK TARUTUNG-1/PGR</v>
          </cell>
        </row>
        <row r="1201">
          <cell r="AR1201" t="str">
            <v>AEK TARUTUNG-2/KTR</v>
          </cell>
        </row>
        <row r="1202">
          <cell r="AR1202" t="str">
            <v>AEK TELE 1</v>
          </cell>
        </row>
        <row r="1203">
          <cell r="AR1203" t="str">
            <v>AEK TELE 2</v>
          </cell>
        </row>
        <row r="1204">
          <cell r="AR1204" t="str">
            <v>AEK TELUK BALAI</v>
          </cell>
        </row>
        <row r="1205">
          <cell r="AR1205" t="str">
            <v>AEK TERAPUNG</v>
          </cell>
        </row>
        <row r="1206">
          <cell r="AR1206" t="str">
            <v>AEK TOBOTAN</v>
          </cell>
        </row>
        <row r="1207">
          <cell r="AR1207" t="str">
            <v>AEK TODAK</v>
          </cell>
        </row>
        <row r="1208">
          <cell r="AR1208" t="str">
            <v>AEK TORUSAN-4</v>
          </cell>
        </row>
        <row r="1209">
          <cell r="AR1209" t="str">
            <v>AEK TUMBA</v>
          </cell>
        </row>
        <row r="1210">
          <cell r="AR1210" t="str">
            <v>AEK TUNJANG</v>
          </cell>
        </row>
        <row r="1211">
          <cell r="AR1211" t="str">
            <v>AEK TUNJANGAN</v>
          </cell>
        </row>
        <row r="1212">
          <cell r="AR1212" t="str">
            <v>AEL LABA TUSAM</v>
          </cell>
        </row>
        <row r="1213">
          <cell r="AR1213" t="str">
            <v>AIR KUASAN</v>
          </cell>
        </row>
        <row r="1214">
          <cell r="AR1214" t="str">
            <v>BAH BARAMBANG</v>
          </cell>
        </row>
        <row r="1215">
          <cell r="AR1215" t="str">
            <v>BAH BIAK</v>
          </cell>
        </row>
        <row r="1216">
          <cell r="AR1216" t="str">
            <v>BAH BIRONG</v>
          </cell>
        </row>
        <row r="1217">
          <cell r="AR1217" t="str">
            <v>BAH BOLON</v>
          </cell>
        </row>
        <row r="1218">
          <cell r="AR1218" t="str">
            <v>BAH HAPAL</v>
          </cell>
        </row>
        <row r="1219">
          <cell r="AR1219" t="str">
            <v>BAH HILANG</v>
          </cell>
        </row>
        <row r="1220">
          <cell r="AR1220" t="str">
            <v>BAH KAITAN</v>
          </cell>
        </row>
        <row r="1221">
          <cell r="AR1221" t="str">
            <v>BAH KASINDIR</v>
          </cell>
        </row>
        <row r="1222">
          <cell r="AR1222" t="str">
            <v>BAH SAMPURAN</v>
          </cell>
        </row>
        <row r="1223">
          <cell r="AR1223" t="str">
            <v>BAH SIBATU-BATU 1</v>
          </cell>
        </row>
        <row r="1224">
          <cell r="AR1224" t="str">
            <v>BAH SIBATU-BATU 2</v>
          </cell>
        </row>
        <row r="1225">
          <cell r="AR1225" t="str">
            <v>FLY OVER AMPLAS</v>
          </cell>
        </row>
        <row r="1226">
          <cell r="AR1226" t="str">
            <v>FLY OVER BRAYAN</v>
          </cell>
        </row>
        <row r="1227">
          <cell r="AR1227" t="str">
            <v>HARIARA PINTU 1</v>
          </cell>
        </row>
        <row r="1228">
          <cell r="AR1228" t="str">
            <v>HELVETIA/SEI DELI</v>
          </cell>
        </row>
        <row r="1229">
          <cell r="AR1229" t="str">
            <v>HELVETIA/SEI DELI</v>
          </cell>
        </row>
        <row r="1230">
          <cell r="AR1230" t="str">
            <v>IDANO BA'A</v>
          </cell>
        </row>
        <row r="1231">
          <cell r="AR1231" t="str">
            <v>IDANO BAWA'I</v>
          </cell>
        </row>
        <row r="1232">
          <cell r="AR1232" t="str">
            <v>IDANO BOYO</v>
          </cell>
        </row>
        <row r="1233">
          <cell r="AR1233" t="str">
            <v>IDANO BULUMOSA</v>
          </cell>
        </row>
        <row r="1234">
          <cell r="AR1234" t="str">
            <v>IDANO DANOY</v>
          </cell>
        </row>
        <row r="1235">
          <cell r="AR1235" t="str">
            <v>IDANO FANA</v>
          </cell>
        </row>
        <row r="1236">
          <cell r="AR1236" t="str">
            <v>IDANO FOA</v>
          </cell>
        </row>
        <row r="1237">
          <cell r="AR1237" t="str">
            <v>IDANO GAWO 1</v>
          </cell>
        </row>
        <row r="1238">
          <cell r="AR1238" t="str">
            <v>IDANO GAWO 2</v>
          </cell>
        </row>
        <row r="1239">
          <cell r="AR1239" t="str">
            <v>IDANO GEWA</v>
          </cell>
        </row>
        <row r="1240">
          <cell r="AR1240" t="str">
            <v>IDANO GEWA</v>
          </cell>
        </row>
        <row r="1241">
          <cell r="AR1241" t="str">
            <v>IDANO GIDO SEBUA</v>
          </cell>
        </row>
        <row r="1242">
          <cell r="AR1242" t="str">
            <v>IDANO GIDO SI'ITE</v>
          </cell>
        </row>
        <row r="1243">
          <cell r="AR1243" t="str">
            <v>IDANO HUA</v>
          </cell>
        </row>
        <row r="1244">
          <cell r="AR1244" t="str">
            <v>IDANO LADAFO</v>
          </cell>
        </row>
        <row r="1245">
          <cell r="AR1245" t="str">
            <v>IDANO LA'URI</v>
          </cell>
        </row>
        <row r="1246">
          <cell r="AR1246" t="str">
            <v>IDANO MANANA</v>
          </cell>
        </row>
        <row r="1247">
          <cell r="AR1247" t="str">
            <v>IDANO MANANA</v>
          </cell>
        </row>
        <row r="1248">
          <cell r="AR1248" t="str">
            <v>IDANO MASIO</v>
          </cell>
        </row>
        <row r="1249">
          <cell r="AR1249" t="str">
            <v>IDANO MASIO*</v>
          </cell>
        </row>
        <row r="1250">
          <cell r="AR1250" t="str">
            <v>IDANO MEGA SEBUA</v>
          </cell>
        </row>
        <row r="1251">
          <cell r="AR1251" t="str">
            <v>IDANO MEZAWA*</v>
          </cell>
        </row>
        <row r="1252">
          <cell r="AR1252" t="str">
            <v>IDANO MEZAYA</v>
          </cell>
        </row>
        <row r="1253">
          <cell r="AR1253" t="str">
            <v>IDANO MEZAYA</v>
          </cell>
        </row>
        <row r="1254">
          <cell r="AR1254" t="str">
            <v>IDANO MIGA SI'ITE</v>
          </cell>
        </row>
        <row r="1255">
          <cell r="AR1255" t="str">
            <v>IDANO MO'AWU</v>
          </cell>
        </row>
        <row r="1256">
          <cell r="AR1256" t="str">
            <v>IDANO MOLA*</v>
          </cell>
        </row>
        <row r="1257">
          <cell r="AR1257" t="str">
            <v>IDANO MUA</v>
          </cell>
        </row>
        <row r="1258">
          <cell r="AR1258" t="str">
            <v>IDANO NALAWO</v>
          </cell>
        </row>
        <row r="1259">
          <cell r="AR1259" t="str">
            <v>IDANO NDARU HUMENE</v>
          </cell>
        </row>
        <row r="1260">
          <cell r="AR1260" t="str">
            <v>IDANO NGARO</v>
          </cell>
        </row>
        <row r="1261">
          <cell r="AR1261" t="str">
            <v>IDANO NOU</v>
          </cell>
        </row>
        <row r="1262">
          <cell r="AR1262" t="str">
            <v>IDANO SAETU</v>
          </cell>
        </row>
        <row r="1263">
          <cell r="AR1263" t="str">
            <v>IDANO SA'UA</v>
          </cell>
        </row>
        <row r="1264">
          <cell r="AR1264" t="str">
            <v>IDANO SA'UA</v>
          </cell>
        </row>
        <row r="1265">
          <cell r="AR1265" t="str">
            <v>IDANO SIMANANI</v>
          </cell>
        </row>
        <row r="1266">
          <cell r="AR1266" t="str">
            <v>IDANO SINIZI</v>
          </cell>
        </row>
        <row r="1267">
          <cell r="AR1267" t="str">
            <v>IDANO SOGURO</v>
          </cell>
        </row>
        <row r="1268">
          <cell r="AR1268" t="str">
            <v>IDANO SONIRI'I</v>
          </cell>
        </row>
        <row r="1269">
          <cell r="AR1269" t="str">
            <v>IDANO SUANI</v>
          </cell>
        </row>
        <row r="1270">
          <cell r="AR1270" t="str">
            <v>IDANO SUSUA</v>
          </cell>
        </row>
        <row r="1271">
          <cell r="AR1271" t="str">
            <v>IDANO SUSUA*</v>
          </cell>
        </row>
        <row r="1272">
          <cell r="AR1272" t="str">
            <v>IDANO TAMIO</v>
          </cell>
        </row>
        <row r="1273">
          <cell r="AR1273" t="str">
            <v>IDANO TAWAI</v>
          </cell>
        </row>
        <row r="1274">
          <cell r="AR1274" t="str">
            <v>IDANO TOU TOU</v>
          </cell>
        </row>
        <row r="1275">
          <cell r="AR1275" t="str">
            <v>IDANO TOU-TOU</v>
          </cell>
        </row>
        <row r="1276">
          <cell r="AR1276" t="str">
            <v>JBT SEGITIGA</v>
          </cell>
        </row>
        <row r="1277">
          <cell r="AR1277" t="str">
            <v>JBT TEMBUNG</v>
          </cell>
        </row>
        <row r="1278">
          <cell r="AR1278" t="str">
            <v>LAE BELULUS</v>
          </cell>
        </row>
        <row r="1279">
          <cell r="AR1279" t="str">
            <v>LAE DIDI</v>
          </cell>
        </row>
        <row r="1280">
          <cell r="AR1280" t="str">
            <v>LAE GUNUNG</v>
          </cell>
        </row>
        <row r="1281">
          <cell r="AR1281" t="str">
            <v>LAE IKAN 1</v>
          </cell>
        </row>
        <row r="1282">
          <cell r="AR1282" t="str">
            <v>LAE IKAN 2</v>
          </cell>
        </row>
        <row r="1283">
          <cell r="AR1283" t="str">
            <v>LAE LEAM</v>
          </cell>
        </row>
        <row r="1284">
          <cell r="AR1284" t="str">
            <v>LAE LOMBANG NABAGA</v>
          </cell>
        </row>
        <row r="1285">
          <cell r="AR1285" t="str">
            <v>LAE MBARA</v>
          </cell>
        </row>
        <row r="1286">
          <cell r="AR1286" t="str">
            <v>LAE MBONTAR</v>
          </cell>
        </row>
        <row r="1287">
          <cell r="AR1287" t="str">
            <v>LAE MBULAN</v>
          </cell>
        </row>
        <row r="1288">
          <cell r="AR1288" t="str">
            <v>LAE NANGGURU 1</v>
          </cell>
        </row>
        <row r="1289">
          <cell r="AR1289" t="str">
            <v>LAE NANGGURU 4</v>
          </cell>
        </row>
        <row r="1290">
          <cell r="AR1290" t="str">
            <v>LAE NUAHA 2</v>
          </cell>
        </row>
        <row r="1291">
          <cell r="AR1291" t="str">
            <v>LAE OMPU MONGGUR</v>
          </cell>
        </row>
        <row r="1292">
          <cell r="AR1292" t="str">
            <v>LAE PANDAROH 2</v>
          </cell>
        </row>
        <row r="1293">
          <cell r="AR1293" t="str">
            <v>LAE PANGIRINGAN</v>
          </cell>
        </row>
        <row r="1294">
          <cell r="AR1294" t="str">
            <v>LAE RENUN 2</v>
          </cell>
        </row>
        <row r="1295">
          <cell r="AR1295" t="str">
            <v>LAE RENUN 3</v>
          </cell>
        </row>
        <row r="1296">
          <cell r="AR1296" t="str">
            <v>LAE RENUN I</v>
          </cell>
        </row>
        <row r="1297">
          <cell r="AR1297" t="str">
            <v>LAE SEMBELIN</v>
          </cell>
        </row>
        <row r="1298">
          <cell r="AR1298" t="str">
            <v>LAE SOKAN</v>
          </cell>
        </row>
        <row r="1299">
          <cell r="AR1299" t="str">
            <v>LAE TOMOL</v>
          </cell>
        </row>
        <row r="1300">
          <cell r="AR1300" t="str">
            <v>LAE UNTE HAU</v>
          </cell>
        </row>
        <row r="1301">
          <cell r="AR1301" t="str">
            <v>LAU BALANG</v>
          </cell>
        </row>
        <row r="1302">
          <cell r="AR1302" t="str">
            <v>LAU BENGAP</v>
          </cell>
        </row>
        <row r="1303">
          <cell r="AR1303" t="str">
            <v>LAU BENJIRE</v>
          </cell>
        </row>
        <row r="1304">
          <cell r="AR1304" t="str">
            <v>LAU BETIMUS-2</v>
          </cell>
        </row>
        <row r="1305">
          <cell r="AR1305" t="str">
            <v>LAU BIANG</v>
          </cell>
        </row>
        <row r="1306">
          <cell r="AR1306" t="str">
            <v>LAU BULUH PANCUR</v>
          </cell>
        </row>
        <row r="1307">
          <cell r="AR1307" t="str">
            <v>LAU DAH</v>
          </cell>
        </row>
        <row r="1308">
          <cell r="AR1308" t="str">
            <v>LAU KAPUR 1</v>
          </cell>
        </row>
        <row r="1309">
          <cell r="AR1309" t="str">
            <v>LAU KESUMPAT</v>
          </cell>
        </row>
        <row r="1310">
          <cell r="AR1310" t="str">
            <v>LAU KUALA</v>
          </cell>
        </row>
        <row r="1311">
          <cell r="AR1311" t="str">
            <v>LAU LISANG 1</v>
          </cell>
        </row>
        <row r="1312">
          <cell r="AR1312" t="str">
            <v>LAU LISANG 2</v>
          </cell>
        </row>
        <row r="1313">
          <cell r="AR1313" t="str">
            <v>LAU MANDIN*</v>
          </cell>
        </row>
        <row r="1314">
          <cell r="AR1314" t="str">
            <v>LAU MARTELU</v>
          </cell>
        </row>
        <row r="1315">
          <cell r="AR1315" t="str">
            <v>LAU MULGAB</v>
          </cell>
        </row>
        <row r="1316">
          <cell r="AR1316" t="str">
            <v>LAU PAKAM</v>
          </cell>
        </row>
        <row r="1317">
          <cell r="AR1317" t="str">
            <v>LAU PENGULU</v>
          </cell>
        </row>
        <row r="1318">
          <cell r="AR1318" t="str">
            <v>LAU PERBULAN</v>
          </cell>
        </row>
        <row r="1319">
          <cell r="AR1319" t="str">
            <v>LAU PETANI</v>
          </cell>
        </row>
        <row r="1320">
          <cell r="AR1320" t="str">
            <v>LAU SOLU</v>
          </cell>
        </row>
        <row r="1321">
          <cell r="AR1321" t="str">
            <v>LAU SUMBEIKAN</v>
          </cell>
        </row>
        <row r="1322">
          <cell r="AR1322" t="str">
            <v>LAUBETIMUS A</v>
          </cell>
        </row>
        <row r="1323">
          <cell r="AR1323" t="str">
            <v>LAUBETIMUS/SEMBAHE</v>
          </cell>
        </row>
        <row r="1324">
          <cell r="AR1324" t="str">
            <v>LOMBANG SIDUA-DUA</v>
          </cell>
        </row>
        <row r="1325">
          <cell r="AR1325" t="str">
            <v>PAIBODAT B</v>
          </cell>
        </row>
        <row r="1326">
          <cell r="AR1326" t="str">
            <v>PARIT KBN AEK LOBA</v>
          </cell>
        </row>
        <row r="1327">
          <cell r="AR1327" t="str">
            <v>PARIT PULAU RAJA</v>
          </cell>
        </row>
        <row r="1328">
          <cell r="AR1328" t="str">
            <v>SEI AEK KANOPAN</v>
          </cell>
        </row>
        <row r="1329">
          <cell r="AR1329" t="str">
            <v>SEI AIR ASIN</v>
          </cell>
        </row>
        <row r="1330">
          <cell r="AR1330" t="str">
            <v>SEI AIR HITAM</v>
          </cell>
        </row>
        <row r="1331">
          <cell r="AR1331" t="str">
            <v>SEI AIR TAWAR</v>
          </cell>
        </row>
        <row r="1332">
          <cell r="AR1332" t="str">
            <v>SEI ASAHAN</v>
          </cell>
        </row>
        <row r="1333">
          <cell r="AR1333" t="str">
            <v>SEI BABALAN A</v>
          </cell>
        </row>
        <row r="1334">
          <cell r="AR1334" t="str">
            <v>SEI BABALAN B</v>
          </cell>
        </row>
        <row r="1335">
          <cell r="AR1335" t="str">
            <v>SEI BABURA</v>
          </cell>
        </row>
        <row r="1336">
          <cell r="AR1336" t="str">
            <v>SEI BABURA</v>
          </cell>
        </row>
        <row r="1337">
          <cell r="AR1337" t="str">
            <v>SEI BAHILANG</v>
          </cell>
        </row>
        <row r="1338">
          <cell r="AR1338" t="str">
            <v>SEI BALAI 1</v>
          </cell>
        </row>
        <row r="1339">
          <cell r="AR1339" t="str">
            <v>SEI BAMBAN 1</v>
          </cell>
        </row>
        <row r="1340">
          <cell r="AR1340" t="str">
            <v>SEI BAMBAN 2</v>
          </cell>
        </row>
        <row r="1341">
          <cell r="AR1341" t="str">
            <v>SEI BAMBAN 3</v>
          </cell>
        </row>
        <row r="1342">
          <cell r="AR1342" t="str">
            <v>SEI BAMBAN 4</v>
          </cell>
        </row>
        <row r="1343">
          <cell r="AR1343" t="str">
            <v>SEI BAMBAN 6</v>
          </cell>
        </row>
        <row r="1344">
          <cell r="AR1344" t="str">
            <v>SEI BANDAR JEPANG</v>
          </cell>
        </row>
        <row r="1345">
          <cell r="AR1345" t="str">
            <v>SEI BARUMUN</v>
          </cell>
        </row>
        <row r="1346">
          <cell r="AR1346" t="str">
            <v>SEI BATU BATU</v>
          </cell>
        </row>
        <row r="1347">
          <cell r="AR1347" t="str">
            <v>SEI BATU GERINGGIN</v>
          </cell>
        </row>
        <row r="1348">
          <cell r="AR1348" t="str">
            <v>SEI BEDAGAI A</v>
          </cell>
        </row>
        <row r="1349">
          <cell r="AR1349" t="str">
            <v>SEI BEDAGAI B</v>
          </cell>
        </row>
        <row r="1350">
          <cell r="AR1350" t="str">
            <v>SEI BEJANGKAR</v>
          </cell>
        </row>
        <row r="1351">
          <cell r="AR1351" t="str">
            <v>SEI BEJANGKAR 1</v>
          </cell>
        </row>
        <row r="1352">
          <cell r="AR1352" t="str">
            <v>SEI BEJANGKAR 1</v>
          </cell>
        </row>
        <row r="1353">
          <cell r="AR1353" t="str">
            <v>SEI BEJANGKAR 2</v>
          </cell>
        </row>
        <row r="1354">
          <cell r="AR1354" t="str">
            <v>SEI BEJANGKAR 2</v>
          </cell>
        </row>
        <row r="1355">
          <cell r="AR1355" t="str">
            <v>SEI BELAWAN</v>
          </cell>
        </row>
        <row r="1356">
          <cell r="AR1356" t="str">
            <v>SEI BELAWAN I</v>
          </cell>
        </row>
        <row r="1357">
          <cell r="AR1357" t="str">
            <v>SEI BELAWAN I</v>
          </cell>
        </row>
        <row r="1358">
          <cell r="AR1358" t="str">
            <v>SEI BELENGKING</v>
          </cell>
        </row>
        <row r="1359">
          <cell r="AR1359" t="str">
            <v>SEI BELIMBING</v>
          </cell>
        </row>
        <row r="1360">
          <cell r="AR1360" t="str">
            <v>SEI BELUMEI</v>
          </cell>
        </row>
        <row r="1361">
          <cell r="AR1361" t="str">
            <v>SEI BELUMEI</v>
          </cell>
        </row>
        <row r="1362">
          <cell r="AR1362" t="str">
            <v>SEI BELURU</v>
          </cell>
        </row>
        <row r="1363">
          <cell r="AR1363" t="str">
            <v>SEI BESITANG</v>
          </cell>
        </row>
        <row r="1364">
          <cell r="AR1364" t="str">
            <v>SEI BILAH</v>
          </cell>
        </row>
        <row r="1365">
          <cell r="AR1365" t="str">
            <v>SEI BOGAT</v>
          </cell>
        </row>
        <row r="1366">
          <cell r="AR1366" t="str">
            <v>SEI BTG SERANGAN</v>
          </cell>
        </row>
        <row r="1367">
          <cell r="AR1367" t="str">
            <v>SEI BTG.KUIS</v>
          </cell>
        </row>
        <row r="1368">
          <cell r="AR1368" t="str">
            <v>SEI BULUH 1</v>
          </cell>
        </row>
        <row r="1369">
          <cell r="AR1369" t="str">
            <v>SEI BUNUT A</v>
          </cell>
        </row>
        <row r="1370">
          <cell r="AR1370" t="str">
            <v>SEI BUNUT B</v>
          </cell>
        </row>
        <row r="1371">
          <cell r="AR1371" t="str">
            <v>SEI CEMPEDAK</v>
          </cell>
        </row>
        <row r="1372">
          <cell r="AR1372" t="str">
            <v>SEI CIPAKU 1</v>
          </cell>
        </row>
        <row r="1373">
          <cell r="AR1373" t="str">
            <v>SEI CIPAKU 2</v>
          </cell>
        </row>
        <row r="1374">
          <cell r="AR1374" t="str">
            <v>SEI DADAP</v>
          </cell>
        </row>
        <row r="1375">
          <cell r="AR1375" t="str">
            <v>SEI DALU-DALU</v>
          </cell>
        </row>
        <row r="1376">
          <cell r="AR1376" t="str">
            <v>SEI DAMULI 1</v>
          </cell>
        </row>
        <row r="1377">
          <cell r="AR1377" t="str">
            <v>SEI DAMULI 2</v>
          </cell>
        </row>
        <row r="1378">
          <cell r="AR1378" t="str">
            <v>SEI DENDANG</v>
          </cell>
        </row>
        <row r="1379">
          <cell r="AR1379" t="str">
            <v>SEI DESKI</v>
          </cell>
        </row>
        <row r="1380">
          <cell r="AR1380" t="str">
            <v>SEI DOLOK 1</v>
          </cell>
        </row>
        <row r="1381">
          <cell r="AR1381" t="str">
            <v>SEI DOLOK 2</v>
          </cell>
        </row>
        <row r="1382">
          <cell r="AR1382" t="str">
            <v>SEI GAMBUS</v>
          </cell>
        </row>
        <row r="1383">
          <cell r="AR1383" t="str">
            <v>SEI GELUGUR</v>
          </cell>
        </row>
        <row r="1384">
          <cell r="AR1384" t="str">
            <v>SEI GEMPOLAN 1</v>
          </cell>
        </row>
        <row r="1385">
          <cell r="AR1385" t="str">
            <v>SEI HALABAN</v>
          </cell>
        </row>
        <row r="1386">
          <cell r="AR1386" t="str">
            <v>SEI HALABAN 1</v>
          </cell>
        </row>
        <row r="1387">
          <cell r="AR1387" t="str">
            <v>SEI HALABAN 2</v>
          </cell>
        </row>
        <row r="1388">
          <cell r="AR1388" t="str">
            <v>SEI HALABAN 3</v>
          </cell>
        </row>
        <row r="1389">
          <cell r="AR1389" t="str">
            <v>SEI HALABAN JATI</v>
          </cell>
        </row>
        <row r="1390">
          <cell r="AR1390" t="str">
            <v>SEI HALABAN JATI 2</v>
          </cell>
        </row>
        <row r="1391">
          <cell r="AR1391" t="str">
            <v>SEI HALABAN JATI 3</v>
          </cell>
        </row>
        <row r="1392">
          <cell r="AR1392" t="str">
            <v>SEI HALABAN JATI 4</v>
          </cell>
        </row>
        <row r="1393">
          <cell r="AR1393" t="str">
            <v>SEI HALABAN JATI 5</v>
          </cell>
        </row>
        <row r="1394">
          <cell r="AR1394" t="str">
            <v>SEI HALABAN JATI 6</v>
          </cell>
        </row>
        <row r="1395">
          <cell r="AR1395" t="str">
            <v>SEI HALABAN KEDE</v>
          </cell>
        </row>
        <row r="1396">
          <cell r="AR1396" t="str">
            <v>SEI ISTANA SECURAI</v>
          </cell>
        </row>
        <row r="1397">
          <cell r="AR1397" t="str">
            <v>SEI JOHOR</v>
          </cell>
        </row>
        <row r="1398">
          <cell r="AR1398" t="str">
            <v>SEI KALEMBAH 1</v>
          </cell>
        </row>
        <row r="1399">
          <cell r="AR1399" t="str">
            <v>SEI KAPIAS</v>
          </cell>
        </row>
        <row r="1400">
          <cell r="AR1400" t="str">
            <v>SEI KARANG REJO</v>
          </cell>
        </row>
        <row r="1401">
          <cell r="AR1401" t="str">
            <v>SEI KELAMBIS</v>
          </cell>
        </row>
        <row r="1402">
          <cell r="AR1402" t="str">
            <v>SEI KELUBI</v>
          </cell>
        </row>
        <row r="1403">
          <cell r="AR1403" t="str">
            <v>SEI KUALA NAMU</v>
          </cell>
        </row>
        <row r="1404">
          <cell r="AR1404" t="str">
            <v>SEI KUALUH</v>
          </cell>
        </row>
        <row r="1405">
          <cell r="AR1405" t="str">
            <v>SEI KUNING 2</v>
          </cell>
        </row>
        <row r="1406">
          <cell r="AR1406" t="str">
            <v>SEI LAU BETIMUS I</v>
          </cell>
        </row>
        <row r="1407">
          <cell r="AR1407" t="str">
            <v>SEI LEDONG BARAT</v>
          </cell>
        </row>
        <row r="1408">
          <cell r="AR1408" t="str">
            <v>SEI LEPAN</v>
          </cell>
        </row>
        <row r="1409">
          <cell r="AR1409" t="str">
            <v>SEI LEPAN KECIL</v>
          </cell>
        </row>
        <row r="1410">
          <cell r="AR1410" t="str">
            <v>SEI LIMAPULUH</v>
          </cell>
        </row>
        <row r="1411">
          <cell r="AR1411" t="str">
            <v>SEI LIMAU KENANG 1</v>
          </cell>
        </row>
        <row r="1412">
          <cell r="AR1412" t="str">
            <v>SEI LIMAU KENANG 2</v>
          </cell>
        </row>
        <row r="1413">
          <cell r="AR1413" t="str">
            <v>SEI LIMAU MANIS</v>
          </cell>
        </row>
        <row r="1414">
          <cell r="AR1414" t="str">
            <v>SEI MANAT</v>
          </cell>
        </row>
        <row r="1415">
          <cell r="AR1415" t="str">
            <v>SEI MARTUBUNG 1</v>
          </cell>
        </row>
        <row r="1416">
          <cell r="AR1416" t="str">
            <v>SEI MARTUBUNG 2</v>
          </cell>
        </row>
        <row r="1417">
          <cell r="AR1417" t="str">
            <v>SEI MARTUBUNG 3</v>
          </cell>
        </row>
        <row r="1418">
          <cell r="AR1418" t="str">
            <v>SEI MARTUBUNG 4</v>
          </cell>
        </row>
        <row r="1419">
          <cell r="AR1419" t="str">
            <v>SEI MASEHI</v>
          </cell>
        </row>
        <row r="1420">
          <cell r="AR1420" t="str">
            <v>SEI MENDARIS</v>
          </cell>
        </row>
        <row r="1421">
          <cell r="AR1421" t="str">
            <v>SEI MERAH PUTIH</v>
          </cell>
        </row>
        <row r="1422">
          <cell r="AR1422" t="str">
            <v>SEI MERBAU</v>
          </cell>
        </row>
        <row r="1423">
          <cell r="AR1423" t="str">
            <v>SEI MERBAU</v>
          </cell>
        </row>
        <row r="1424">
          <cell r="AR1424" t="str">
            <v>SEI MUJUR</v>
          </cell>
        </row>
        <row r="1425">
          <cell r="AR1425" t="str">
            <v>SEI PADANG</v>
          </cell>
        </row>
        <row r="1426">
          <cell r="AR1426" t="str">
            <v>SEI PADANG</v>
          </cell>
        </row>
        <row r="1427">
          <cell r="AR1427" t="str">
            <v>SEI PARE-PARE BESA</v>
          </cell>
        </row>
        <row r="1428">
          <cell r="AR1428" t="str">
            <v>SEI PARE-PARE KECI</v>
          </cell>
        </row>
        <row r="1429">
          <cell r="AR1429" t="str">
            <v>SEI PARIT</v>
          </cell>
        </row>
        <row r="1430">
          <cell r="AR1430" t="str">
            <v>SEI PARIT 1</v>
          </cell>
        </row>
        <row r="1431">
          <cell r="AR1431" t="str">
            <v>SEI PARIT 2</v>
          </cell>
        </row>
        <row r="1432">
          <cell r="AR1432" t="str">
            <v>SEI PARIT 4</v>
          </cell>
        </row>
        <row r="1433">
          <cell r="AR1433" t="str">
            <v>SEI PARIT 5</v>
          </cell>
        </row>
        <row r="1434">
          <cell r="AR1434" t="str">
            <v>SEI PARIT 7</v>
          </cell>
        </row>
        <row r="1435">
          <cell r="AR1435" t="str">
            <v>SEI PARIT 9</v>
          </cell>
        </row>
        <row r="1436">
          <cell r="AR1436" t="str">
            <v>SEI PARIT BESAR</v>
          </cell>
        </row>
        <row r="1437">
          <cell r="AR1437" t="str">
            <v>SEI PARIT BUSUK</v>
          </cell>
        </row>
        <row r="1438">
          <cell r="AR1438" t="str">
            <v>SEI PARIT I</v>
          </cell>
        </row>
        <row r="1439">
          <cell r="AR1439" t="str">
            <v>SEI PARIT I</v>
          </cell>
        </row>
        <row r="1440">
          <cell r="AR1440" t="str">
            <v>SEI PARIT KANAL</v>
          </cell>
        </row>
        <row r="1441">
          <cell r="AR1441" t="str">
            <v>SEI PAYA PASIR</v>
          </cell>
        </row>
        <row r="1442">
          <cell r="AR1442" t="str">
            <v>SEI PAYA SERAPUH</v>
          </cell>
        </row>
        <row r="1443">
          <cell r="AR1443" t="str">
            <v>SEI PEMATANG</v>
          </cell>
        </row>
        <row r="1444">
          <cell r="AR1444" t="str">
            <v>SEI PEMATANG SELEN</v>
          </cell>
        </row>
        <row r="1445">
          <cell r="AR1445" t="str">
            <v>SEI PEMATANG SELEN</v>
          </cell>
        </row>
        <row r="1446">
          <cell r="AR1446" t="str">
            <v>SEI PEMPANJANG</v>
          </cell>
        </row>
        <row r="1447">
          <cell r="AR1447" t="str">
            <v>SEI PERBAUNGAN</v>
          </cell>
        </row>
        <row r="1448">
          <cell r="AR1448" t="str">
            <v>SEI PERBAUNGAN</v>
          </cell>
        </row>
        <row r="1449">
          <cell r="AR1449" t="str">
            <v>SEI PERBAUNGAN 1</v>
          </cell>
        </row>
        <row r="1450">
          <cell r="AR1450" t="str">
            <v>SEI PERCUT</v>
          </cell>
        </row>
        <row r="1451">
          <cell r="AR1451" t="str">
            <v>SEI PERLABIAN</v>
          </cell>
        </row>
        <row r="1452">
          <cell r="AR1452" t="str">
            <v>SEI PIRING</v>
          </cell>
        </row>
        <row r="1453">
          <cell r="AR1453" t="str">
            <v>SEI RAMBI</v>
          </cell>
        </row>
        <row r="1454">
          <cell r="AR1454" t="str">
            <v>SEI RAMBI 1</v>
          </cell>
        </row>
        <row r="1455">
          <cell r="AR1455" t="str">
            <v>SEI ROTAN 1</v>
          </cell>
        </row>
        <row r="1456">
          <cell r="AR1456" t="str">
            <v>SEI ROTAN 4</v>
          </cell>
        </row>
        <row r="1457">
          <cell r="AR1457" t="str">
            <v>SEI RUMBIA</v>
          </cell>
        </row>
        <row r="1458">
          <cell r="AR1458" t="str">
            <v>SEI SEGUTI</v>
          </cell>
        </row>
        <row r="1459">
          <cell r="AR1459" t="str">
            <v>SEI SEPADAN</v>
          </cell>
        </row>
        <row r="1460">
          <cell r="AR1460" t="str">
            <v>SEI SERAPUH ASLI</v>
          </cell>
        </row>
        <row r="1461">
          <cell r="AR1461" t="str">
            <v>SEI SERAPUH MATI</v>
          </cell>
        </row>
        <row r="1462">
          <cell r="AR1462" t="str">
            <v>SEI SEROJA</v>
          </cell>
        </row>
        <row r="1463">
          <cell r="AR1463" t="str">
            <v>SEI SIGILING</v>
          </cell>
        </row>
        <row r="1464">
          <cell r="AR1464" t="str">
            <v>SEI SIJENGGI 1</v>
          </cell>
        </row>
        <row r="1465">
          <cell r="AR1465" t="str">
            <v>SEI SIKAMBING</v>
          </cell>
        </row>
        <row r="1466">
          <cell r="AR1466" t="str">
            <v>SEI SIKASIM</v>
          </cell>
        </row>
        <row r="1467">
          <cell r="AR1467" t="str">
            <v>SEI SIKUNDUR 1</v>
          </cell>
        </row>
        <row r="1468">
          <cell r="AR1468" t="str">
            <v>SEI SIKUNDUR 2</v>
          </cell>
        </row>
        <row r="1469">
          <cell r="AR1469" t="str">
            <v>SEI SIKUNDUR 3</v>
          </cell>
        </row>
        <row r="1470">
          <cell r="AR1470" t="str">
            <v>SEI SIKUNDUR-BESAR</v>
          </cell>
        </row>
        <row r="1471">
          <cell r="AR1471" t="str">
            <v>SEI SILAU 2</v>
          </cell>
        </row>
        <row r="1472">
          <cell r="AR1472" t="str">
            <v>SEI SILAU 2</v>
          </cell>
        </row>
        <row r="1473">
          <cell r="AR1473" t="str">
            <v>SEI SIMANGALAM 1</v>
          </cell>
        </row>
        <row r="1474">
          <cell r="AR1474" t="str">
            <v>SEI SIMANGALAM 2</v>
          </cell>
        </row>
        <row r="1475">
          <cell r="AR1475" t="str">
            <v>SEI SIRAH</v>
          </cell>
        </row>
        <row r="1476">
          <cell r="AR1476" t="str">
            <v>SEI SISUMUT</v>
          </cell>
        </row>
        <row r="1477">
          <cell r="AR1477" t="str">
            <v>SEI SUKA</v>
          </cell>
        </row>
        <row r="1478">
          <cell r="AR1478" t="str">
            <v>SEI T.LAGAN</v>
          </cell>
        </row>
        <row r="1479">
          <cell r="AR1479" t="str">
            <v>SEI TAMIANG</v>
          </cell>
        </row>
        <row r="1480">
          <cell r="AR1480" t="str">
            <v>SEI TANDEM HILIR 3</v>
          </cell>
        </row>
        <row r="1481">
          <cell r="AR1481" t="str">
            <v>SEI TANGKAHAN DURI</v>
          </cell>
        </row>
        <row r="1482">
          <cell r="AR1482" t="str">
            <v>SEI TANGKAHAN DURI</v>
          </cell>
        </row>
        <row r="1483">
          <cell r="AR1483" t="str">
            <v>SEI TANJUNG</v>
          </cell>
        </row>
        <row r="1484">
          <cell r="AR1484" t="str">
            <v>SEI TANJUNG.1</v>
          </cell>
        </row>
        <row r="1485">
          <cell r="AR1485" t="str">
            <v>SEI TANJUNG.2</v>
          </cell>
        </row>
        <row r="1486">
          <cell r="AR1486" t="str">
            <v>SEI TELUK MENGKUDU</v>
          </cell>
        </row>
        <row r="1487">
          <cell r="AR1487" t="str">
            <v>SEI TELUK MENGKUDU</v>
          </cell>
        </row>
        <row r="1488">
          <cell r="AR1488" t="str">
            <v>SEI TG.BERINGIN</v>
          </cell>
        </row>
        <row r="1489">
          <cell r="AR1489" t="str">
            <v>SEI TOLAN</v>
          </cell>
        </row>
        <row r="1490">
          <cell r="AR1490" t="str">
            <v>SEI TUNTUNG</v>
          </cell>
        </row>
        <row r="1491">
          <cell r="AR1491" t="str">
            <v>SEI ULAR</v>
          </cell>
        </row>
        <row r="1492">
          <cell r="AR1492" t="str">
            <v>SEI ULAR</v>
          </cell>
        </row>
        <row r="1493">
          <cell r="AR1493" t="str">
            <v>SEI WAMPU</v>
          </cell>
        </row>
        <row r="1494">
          <cell r="AR1494" t="str">
            <v>SIBAGANDING A</v>
          </cell>
        </row>
        <row r="1495">
          <cell r="AR1495" t="str">
            <v>SIBAGANDING B</v>
          </cell>
        </row>
        <row r="1496">
          <cell r="AR1496" t="str">
            <v>SILALAS</v>
          </cell>
        </row>
        <row r="1497">
          <cell r="AR1497" t="str">
            <v>TITI KUNING</v>
          </cell>
        </row>
        <row r="1498">
          <cell r="AR1498" t="str">
            <v>TITI KUNING</v>
          </cell>
        </row>
        <row r="1499">
          <cell r="AR1499" t="str">
            <v>TITI SEWA</v>
          </cell>
        </row>
      </sheetData>
      <sheetData sheetId="11"/>
      <sheetData sheetId="12">
        <row r="2">
          <cell r="A2" t="str">
            <v>Kawasan / KAPET</v>
          </cell>
          <cell r="B2" t="str">
            <v>Kode Satker</v>
          </cell>
          <cell r="C2" t="str">
            <v>Nama Satker</v>
          </cell>
        </row>
        <row r="3">
          <cell r="A3" t="str">
            <v xml:space="preserve">Perbatasan Laut RI </v>
          </cell>
          <cell r="B3" t="str">
            <v>079330</v>
          </cell>
          <cell r="C3" t="str">
            <v>DINAS PENGELOLAAN SUMBERDAYA AIR PROVINSI SUMATERA UTRA</v>
          </cell>
        </row>
        <row r="4">
          <cell r="A4" t="str">
            <v>Perkotaan Mebidangro</v>
          </cell>
          <cell r="B4" t="str">
            <v>498021</v>
          </cell>
          <cell r="C4" t="str">
            <v>SNVT PJSA SUMATERA II  PROVINSI  SUMATERA UTARA</v>
          </cell>
        </row>
        <row r="5">
          <cell r="A5" t="str">
            <v xml:space="preserve">Danau Toba dan Sekitarnya </v>
          </cell>
          <cell r="B5" t="str">
            <v>498027</v>
          </cell>
          <cell r="C5" t="str">
            <v>SNVT PJPA  SUMATERA II  PROVINSI  SUMATERA UTARA</v>
          </cell>
        </row>
        <row r="6">
          <cell r="A6" t="str">
            <v xml:space="preserve">Perbatasan Negara </v>
          </cell>
          <cell r="B6" t="str">
            <v>633722</v>
          </cell>
          <cell r="C6" t="str">
            <v>BALAI WILAYAH SUNGAI SUMATERA II</v>
          </cell>
        </row>
      </sheetData>
      <sheetData sheetId="13"/>
      <sheetData sheetId="14"/>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data-awal"/>
      <sheetName val="rekap"/>
      <sheetName val="boq"/>
      <sheetName val="ana-alat"/>
      <sheetName val="ana-bahan"/>
      <sheetName val="hs-dasar"/>
      <sheetName val="ur-analisa"/>
      <sheetName val="analisa"/>
      <sheetName val="mob"/>
      <sheetName val="Sheet11"/>
      <sheetName val="Sheet10"/>
      <sheetName val="Sheet9"/>
      <sheetName val="Sheet8"/>
      <sheetName val="Sheet7"/>
      <sheetName val="Sheet3"/>
    </sheetNames>
    <sheetDataSet>
      <sheetData sheetId="0"/>
      <sheetData sheetId="1" refreshError="1">
        <row r="12">
          <cell r="J12" t="str">
            <v>PT. ISTAKA KARYA (Persero)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
      <sheetName val="REKAP"/>
      <sheetName val="RAB"/>
      <sheetName val="ANALISA"/>
      <sheetName val="UPAH_BAHAN"/>
    </sheetNames>
    <sheetDataSet>
      <sheetData sheetId="0"/>
      <sheetData sheetId="1"/>
      <sheetData sheetId="2"/>
      <sheetData sheetId="3"/>
      <sheetData sheetId="4">
        <row r="11">
          <cell r="D11">
            <v>368500</v>
          </cell>
        </row>
        <row r="23">
          <cell r="D23">
            <v>75900</v>
          </cell>
        </row>
      </sheetData>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s>
    <sheetDataSet>
      <sheetData sheetId="0" refreshError="1"/>
      <sheetData sheetId="1" refreshError="1"/>
      <sheetData sheetId="2" refreshError="1"/>
      <sheetData sheetId="3" refreshError="1">
        <row r="55">
          <cell r="F55">
            <v>5000</v>
          </cell>
        </row>
      </sheetData>
      <sheetData sheetId="4" refreshError="1">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Sheet2"/>
      <sheetName val="Sheet3"/>
      <sheetName val="Sheet2 (2)"/>
      <sheetName val="PegawaiUNIB"/>
      <sheetName val="Form Gaji FISIP"/>
      <sheetName val="Tabel Rapel FISIP"/>
      <sheetName val="Form Rapel FISIP"/>
      <sheetName val="Sheet5"/>
      <sheetName val="Sheet6"/>
      <sheetName val="Sheet7"/>
      <sheetName val="Sheet8"/>
      <sheetName val="Sheet9"/>
      <sheetName val="Sheet10"/>
      <sheetName val="Sheet11"/>
      <sheetName val="Sheet12"/>
      <sheetName val="KULIT"/>
      <sheetName val="Hlm 1"/>
      <sheetName val="Hlm 2"/>
      <sheetName val="Hlm 3,4"/>
      <sheetName val="Hlm 5,6"/>
      <sheetName val="Hlm 7"/>
      <sheetName val="Hlm 9-10"/>
      <sheetName val="Hlm 11"/>
      <sheetName val="UMK 12"/>
      <sheetName val="SPP-SPM Hlm 13"/>
      <sheetName val="PAJAK Hlm 14"/>
      <sheetName val="RIIL-15"/>
      <sheetName val="LABUL Hlm 16"/>
      <sheetName val="PANDANGAN"/>
      <sheetName val="UTK PENGUJIAN"/>
      <sheetName val="A"/>
      <sheetName val="HARGA"/>
      <sheetName val="ANL"/>
      <sheetName val="REKAP "/>
      <sheetName val="Persi"/>
      <sheetName val="3 RKB + KTR"/>
      <sheetName val="WC"/>
      <sheetName val="Srbguna"/>
      <sheetName val="Asr Guru"/>
      <sheetName val="Pompa"/>
      <sheetName val="Site Dev"/>
      <sheetName val="Furnit"/>
      <sheetName val="REKAP FISIK"/>
      <sheetName val="BOS"/>
      <sheetName val="insentif"/>
      <sheetName val="Adm"/>
      <sheetName val="Peng.buku"/>
      <sheetName val="MATERIAL"/>
      <sheetName val="ALAT"/>
      <sheetName val="UPAH"/>
      <sheetName val="BAHAN"/>
      <sheetName val="SAMPUL"/>
      <sheetName val="ANALISA"/>
      <sheetName val="RAB "/>
      <sheetName val="REKAP"/>
      <sheetName val="VOLUME "/>
      <sheetName val="TIPICAL"/>
      <sheetName val="tulangan"/>
      <sheetName val="Foto"/>
      <sheetName val="DAFTAR MOB. ALAT"/>
      <sheetName val="Galian C"/>
      <sheetName val="analisa ongkos angkut"/>
      <sheetName val="sppb"/>
      <sheetName val="GBR"/>
      <sheetName val="SCHEDULE"/>
      <sheetName val="TIPICAL "/>
      <sheetName val="GALIAN  TIMBUNAN"/>
      <sheetName val="LS (2)"/>
      <sheetName val="CS (2)"/>
      <sheetName val="G.CS"/>
      <sheetName val="ceklist"/>
      <sheetName val="B. Acara"/>
      <sheetName val="RAB"/>
      <sheetName val="Cover"/>
      <sheetName val="Tanjung Morawa"/>
      <sheetName val="Rekap (Beronjong)"/>
      <sheetName val="Tanjung Morawa (Beronjong)"/>
      <sheetName val="Per. Volume Pagar"/>
      <sheetName val="ANALISA TAMBAHAN BERONJONG"/>
      <sheetName val="BU"/>
      <sheetName val="AHSP"/>
      <sheetName val="Analisa Lengkap"/>
      <sheetName val="Gali-Urug Pipa"/>
      <sheetName val="Trush Block &amp; Baut"/>
      <sheetName val="1 RKB + 1 Kantor"/>
      <sheetName val="Bangsal"/>
      <sheetName val="cek"/>
      <sheetName val="Ruang Kelas"/>
      <sheetName val="Pagar"/>
      <sheetName val="VOLUME"/>
      <sheetName val="surat (2)"/>
      <sheetName val="Tul. Jembt 14"/>
      <sheetName val="Tul. Perletakan"/>
      <sheetName val="TUL ABUD"/>
      <sheetName val="HSD Tenaga Kerja"/>
      <sheetName val="LAS HDPE"/>
      <sheetName val="HSD Alat"/>
      <sheetName val="AHSP pendukung"/>
      <sheetName val="HSP pendukung"/>
      <sheetName val="IKK Bone Pantai SISTEM"/>
      <sheetName val="HSD Bahan"/>
      <sheetName val="HSP"/>
      <sheetName val="RAP CIJAKU "/>
      <sheetName val="Septictank &amp; Bidres"/>
      <sheetName val="Genset"/>
      <sheetName val="Jadwal"/>
      <sheetName val="RAB CIJAKU"/>
      <sheetName val="Jembatan pipa"/>
      <sheetName val="Tangki BBM"/>
      <sheetName val="BPT"/>
      <sheetName val="Meter Induk 300 &amp; 400"/>
      <sheetName val="Reservoar 500 m3"/>
      <sheetName val="Reservoar 300 m3"/>
      <sheetName val="Pondasi IPA"/>
      <sheetName val="Drain sekunder"/>
      <sheetName val="REKAP CIJAKU"/>
      <sheetName val="Pagar BRC &amp; Tembok"/>
      <sheetName val="Operasional"/>
      <sheetName val="HU"/>
      <sheetName val="Terbilang"/>
      <sheetName val="TKDN"/>
    </sheetNames>
    <sheetDataSet>
      <sheetData sheetId="0" refreshError="1">
        <row r="1">
          <cell r="A1">
            <v>0</v>
          </cell>
          <cell r="B1" t="str">
            <v>Nol</v>
          </cell>
        </row>
        <row r="2">
          <cell r="A2">
            <v>1</v>
          </cell>
          <cell r="B2" t="str">
            <v>Satu</v>
          </cell>
        </row>
        <row r="3">
          <cell r="A3">
            <v>2</v>
          </cell>
          <cell r="B3" t="str">
            <v>Dua</v>
          </cell>
        </row>
        <row r="4">
          <cell r="A4">
            <v>3</v>
          </cell>
          <cell r="B4" t="str">
            <v>Tiga</v>
          </cell>
        </row>
        <row r="5">
          <cell r="A5">
            <v>4</v>
          </cell>
          <cell r="B5" t="str">
            <v>Empat</v>
          </cell>
        </row>
        <row r="6">
          <cell r="A6">
            <v>5</v>
          </cell>
          <cell r="B6" t="str">
            <v>Lima</v>
          </cell>
        </row>
        <row r="7">
          <cell r="A7">
            <v>6</v>
          </cell>
          <cell r="B7" t="str">
            <v>Enam</v>
          </cell>
        </row>
        <row r="8">
          <cell r="A8">
            <v>7</v>
          </cell>
          <cell r="B8" t="str">
            <v>Tujuh</v>
          </cell>
        </row>
        <row r="9">
          <cell r="A9">
            <v>8</v>
          </cell>
          <cell r="B9" t="str">
            <v>Delapan</v>
          </cell>
        </row>
        <row r="10">
          <cell r="A10">
            <v>9</v>
          </cell>
          <cell r="B10" t="str">
            <v>Sembilan</v>
          </cell>
        </row>
        <row r="11">
          <cell r="A11">
            <v>10</v>
          </cell>
          <cell r="B11" t="str">
            <v>Sepuluh</v>
          </cell>
        </row>
        <row r="12">
          <cell r="A12">
            <v>11</v>
          </cell>
          <cell r="B12" t="str">
            <v>Sebelas</v>
          </cell>
        </row>
        <row r="13">
          <cell r="A13">
            <v>12</v>
          </cell>
          <cell r="B13" t="str">
            <v>Dua Belas</v>
          </cell>
        </row>
        <row r="14">
          <cell r="A14">
            <v>13</v>
          </cell>
          <cell r="B14" t="str">
            <v>Tiga Belas</v>
          </cell>
        </row>
        <row r="15">
          <cell r="A15">
            <v>14</v>
          </cell>
          <cell r="B15" t="str">
            <v>Empat Belas</v>
          </cell>
        </row>
        <row r="16">
          <cell r="A16">
            <v>15</v>
          </cell>
          <cell r="B16" t="str">
            <v>Lima Belas</v>
          </cell>
        </row>
        <row r="17">
          <cell r="A17">
            <v>16</v>
          </cell>
          <cell r="B17" t="str">
            <v>Enam Belas</v>
          </cell>
        </row>
        <row r="18">
          <cell r="A18">
            <v>17</v>
          </cell>
          <cell r="B18" t="str">
            <v>Tujuh Belas</v>
          </cell>
        </row>
        <row r="19">
          <cell r="A19">
            <v>18</v>
          </cell>
          <cell r="B19" t="str">
            <v>Delapan Belas</v>
          </cell>
        </row>
        <row r="20">
          <cell r="A20">
            <v>19</v>
          </cell>
          <cell r="B20" t="str">
            <v>Sembilan Belas</v>
          </cell>
        </row>
        <row r="21">
          <cell r="A21">
            <v>20</v>
          </cell>
          <cell r="B21" t="str">
            <v>Dua Puluh</v>
          </cell>
        </row>
        <row r="22">
          <cell r="A22">
            <v>21</v>
          </cell>
          <cell r="B22" t="str">
            <v>Dua Puluh Satu</v>
          </cell>
        </row>
        <row r="23">
          <cell r="A23">
            <v>22</v>
          </cell>
          <cell r="B23" t="str">
            <v>Dua Puluh Dua</v>
          </cell>
        </row>
        <row r="24">
          <cell r="A24">
            <v>23</v>
          </cell>
          <cell r="B24" t="str">
            <v>Dua Puluh Tiga</v>
          </cell>
        </row>
        <row r="25">
          <cell r="A25">
            <v>24</v>
          </cell>
          <cell r="B25" t="str">
            <v>Dua Puluh Empat</v>
          </cell>
        </row>
        <row r="26">
          <cell r="A26">
            <v>25</v>
          </cell>
          <cell r="B26" t="str">
            <v>Dua Puluh Lima</v>
          </cell>
        </row>
        <row r="27">
          <cell r="A27">
            <v>26</v>
          </cell>
          <cell r="B27" t="str">
            <v>Dua Puluh Enam</v>
          </cell>
        </row>
        <row r="28">
          <cell r="A28">
            <v>27</v>
          </cell>
          <cell r="B28" t="str">
            <v>Dua Puluh Tujuh</v>
          </cell>
        </row>
        <row r="29">
          <cell r="A29">
            <v>28</v>
          </cell>
          <cell r="B29" t="str">
            <v>Dua Puluh Delapan</v>
          </cell>
        </row>
        <row r="30">
          <cell r="A30">
            <v>29</v>
          </cell>
          <cell r="B30" t="str">
            <v>Dua Puluh Sembilan</v>
          </cell>
        </row>
        <row r="31">
          <cell r="A31">
            <v>30</v>
          </cell>
          <cell r="B31" t="str">
            <v>Tiga Puluh</v>
          </cell>
        </row>
        <row r="32">
          <cell r="A32">
            <v>31</v>
          </cell>
          <cell r="B32" t="str">
            <v>Tiga Puluh Satu</v>
          </cell>
        </row>
        <row r="33">
          <cell r="A33">
            <v>32</v>
          </cell>
          <cell r="B33" t="str">
            <v>Tiga Puluh Dua</v>
          </cell>
        </row>
        <row r="34">
          <cell r="A34">
            <v>33</v>
          </cell>
          <cell r="B34" t="str">
            <v>Tiga Puluh Tiga</v>
          </cell>
        </row>
        <row r="35">
          <cell r="A35">
            <v>34</v>
          </cell>
          <cell r="B35" t="str">
            <v>Tiga Puluh Empat</v>
          </cell>
        </row>
        <row r="36">
          <cell r="A36">
            <v>35</v>
          </cell>
          <cell r="B36" t="str">
            <v>Tiga Puluh Lima</v>
          </cell>
        </row>
        <row r="37">
          <cell r="A37">
            <v>36</v>
          </cell>
          <cell r="B37" t="str">
            <v>Tiga Puluh Enam</v>
          </cell>
        </row>
        <row r="38">
          <cell r="A38">
            <v>37</v>
          </cell>
          <cell r="B38" t="str">
            <v>Tiga Puluh Tujuh</v>
          </cell>
        </row>
        <row r="39">
          <cell r="A39">
            <v>38</v>
          </cell>
          <cell r="B39" t="str">
            <v>Tiga Puluh Delapan</v>
          </cell>
        </row>
        <row r="40">
          <cell r="A40">
            <v>39</v>
          </cell>
          <cell r="B40" t="str">
            <v>Tiga Puluh Sembilan</v>
          </cell>
        </row>
        <row r="41">
          <cell r="A41">
            <v>40</v>
          </cell>
          <cell r="B41" t="str">
            <v>Empat Puluh</v>
          </cell>
        </row>
        <row r="42">
          <cell r="A42">
            <v>41</v>
          </cell>
          <cell r="B42" t="str">
            <v>Empat Puluh Satu</v>
          </cell>
        </row>
        <row r="43">
          <cell r="A43">
            <v>42</v>
          </cell>
          <cell r="B43" t="str">
            <v>Empat Puluh Dua</v>
          </cell>
        </row>
        <row r="44">
          <cell r="A44">
            <v>43</v>
          </cell>
          <cell r="B44" t="str">
            <v>Empat Puluh Tiga</v>
          </cell>
        </row>
        <row r="45">
          <cell r="A45">
            <v>44</v>
          </cell>
          <cell r="B45" t="str">
            <v>Empat Puluh Empat</v>
          </cell>
        </row>
        <row r="46">
          <cell r="A46">
            <v>45</v>
          </cell>
          <cell r="B46" t="str">
            <v>Empat Puluh Lima</v>
          </cell>
        </row>
        <row r="47">
          <cell r="A47">
            <v>46</v>
          </cell>
          <cell r="B47" t="str">
            <v>Empat Puluh Enam</v>
          </cell>
        </row>
        <row r="48">
          <cell r="A48">
            <v>47</v>
          </cell>
          <cell r="B48" t="str">
            <v>Empat Puluh Tujuh</v>
          </cell>
        </row>
        <row r="49">
          <cell r="A49">
            <v>48</v>
          </cell>
          <cell r="B49" t="str">
            <v>Empat Puluh Delapan</v>
          </cell>
        </row>
        <row r="50">
          <cell r="A50">
            <v>49</v>
          </cell>
          <cell r="B50" t="str">
            <v>Empat Puluh Sembilan</v>
          </cell>
        </row>
        <row r="51">
          <cell r="A51">
            <v>50</v>
          </cell>
          <cell r="B51" t="str">
            <v>Lima Puluh</v>
          </cell>
        </row>
        <row r="52">
          <cell r="A52">
            <v>51</v>
          </cell>
          <cell r="B52" t="str">
            <v>Lima Puluh Satu</v>
          </cell>
        </row>
        <row r="53">
          <cell r="A53">
            <v>52</v>
          </cell>
          <cell r="B53" t="str">
            <v>Lima Puluh Dua</v>
          </cell>
        </row>
        <row r="54">
          <cell r="A54">
            <v>53</v>
          </cell>
          <cell r="B54" t="str">
            <v>Lima Puluh Tiga</v>
          </cell>
        </row>
        <row r="55">
          <cell r="A55">
            <v>54</v>
          </cell>
          <cell r="B55" t="str">
            <v>Lima Puluh Empat</v>
          </cell>
        </row>
        <row r="56">
          <cell r="A56">
            <v>55</v>
          </cell>
          <cell r="B56" t="str">
            <v>Lima Puluh Lima</v>
          </cell>
        </row>
        <row r="57">
          <cell r="A57">
            <v>56</v>
          </cell>
          <cell r="B57" t="str">
            <v>Lima Puluh Enam</v>
          </cell>
        </row>
        <row r="58">
          <cell r="A58">
            <v>57</v>
          </cell>
          <cell r="B58" t="str">
            <v>Lima Puluh Tujuh</v>
          </cell>
        </row>
        <row r="59">
          <cell r="A59">
            <v>58</v>
          </cell>
          <cell r="B59" t="str">
            <v>Lima Puluh Delapan</v>
          </cell>
        </row>
        <row r="60">
          <cell r="A60">
            <v>59</v>
          </cell>
          <cell r="B60" t="str">
            <v>Lima Puluh Sembilan</v>
          </cell>
        </row>
        <row r="61">
          <cell r="A61">
            <v>60</v>
          </cell>
          <cell r="B61" t="str">
            <v>Enam Puluh</v>
          </cell>
        </row>
        <row r="62">
          <cell r="A62">
            <v>61</v>
          </cell>
          <cell r="B62" t="str">
            <v>Enam Puluh Satu</v>
          </cell>
        </row>
        <row r="63">
          <cell r="A63">
            <v>62</v>
          </cell>
          <cell r="B63" t="str">
            <v>Enam Puluh Dua</v>
          </cell>
        </row>
        <row r="64">
          <cell r="A64">
            <v>63</v>
          </cell>
          <cell r="B64" t="str">
            <v>Enam Puluh Tiga</v>
          </cell>
        </row>
        <row r="65">
          <cell r="A65">
            <v>64</v>
          </cell>
          <cell r="B65" t="str">
            <v>Enam Puluh Empat</v>
          </cell>
        </row>
        <row r="66">
          <cell r="A66">
            <v>65</v>
          </cell>
          <cell r="B66" t="str">
            <v>Enam Puluh Lima</v>
          </cell>
        </row>
        <row r="67">
          <cell r="A67">
            <v>66</v>
          </cell>
          <cell r="B67" t="str">
            <v>Enam Puluh Enam</v>
          </cell>
        </row>
        <row r="68">
          <cell r="A68">
            <v>67</v>
          </cell>
          <cell r="B68" t="str">
            <v>Enam Puluh Tujuh</v>
          </cell>
        </row>
        <row r="69">
          <cell r="A69">
            <v>68</v>
          </cell>
          <cell r="B69" t="str">
            <v>Enam Puluh Delapan</v>
          </cell>
        </row>
        <row r="70">
          <cell r="A70">
            <v>69</v>
          </cell>
          <cell r="B70" t="str">
            <v>Enam Puluh Sembilan</v>
          </cell>
        </row>
        <row r="71">
          <cell r="A71">
            <v>70</v>
          </cell>
          <cell r="B71" t="str">
            <v>Tujuh Puluh</v>
          </cell>
        </row>
        <row r="72">
          <cell r="A72">
            <v>71</v>
          </cell>
          <cell r="B72" t="str">
            <v>Tujuh Puluh Satu</v>
          </cell>
        </row>
        <row r="73">
          <cell r="A73">
            <v>72</v>
          </cell>
          <cell r="B73" t="str">
            <v>Tujuh Puluh Dua</v>
          </cell>
        </row>
        <row r="74">
          <cell r="A74">
            <v>73</v>
          </cell>
          <cell r="B74" t="str">
            <v>Tujuh Puluh Tiga</v>
          </cell>
        </row>
        <row r="75">
          <cell r="A75">
            <v>74</v>
          </cell>
          <cell r="B75" t="str">
            <v>Tujuh Puluh Empat</v>
          </cell>
        </row>
        <row r="76">
          <cell r="A76">
            <v>75</v>
          </cell>
          <cell r="B76" t="str">
            <v>Tujuh Puluh Lima</v>
          </cell>
        </row>
        <row r="77">
          <cell r="A77">
            <v>76</v>
          </cell>
          <cell r="B77" t="str">
            <v>Tujuh Puluh Enam</v>
          </cell>
        </row>
        <row r="78">
          <cell r="A78">
            <v>77</v>
          </cell>
          <cell r="B78" t="str">
            <v>Tujuh Puluh Tujuh</v>
          </cell>
        </row>
        <row r="79">
          <cell r="A79">
            <v>78</v>
          </cell>
          <cell r="B79" t="str">
            <v>Tujuh Puluh Delapan</v>
          </cell>
        </row>
        <row r="80">
          <cell r="A80">
            <v>79</v>
          </cell>
          <cell r="B80" t="str">
            <v>Tujuh Puluh Sembilan</v>
          </cell>
        </row>
        <row r="81">
          <cell r="A81">
            <v>80</v>
          </cell>
          <cell r="B81" t="str">
            <v>Delapan Puluh</v>
          </cell>
        </row>
        <row r="82">
          <cell r="A82">
            <v>81</v>
          </cell>
          <cell r="B82" t="str">
            <v>Delapan Puluh Satu</v>
          </cell>
        </row>
        <row r="83">
          <cell r="A83">
            <v>82</v>
          </cell>
          <cell r="B83" t="str">
            <v>Delapan Puluh Dua</v>
          </cell>
        </row>
        <row r="84">
          <cell r="A84">
            <v>83</v>
          </cell>
          <cell r="B84" t="str">
            <v>Delapan Puluh Tiga</v>
          </cell>
        </row>
        <row r="85">
          <cell r="A85">
            <v>84</v>
          </cell>
          <cell r="B85" t="str">
            <v>Delapan Puluh Empat</v>
          </cell>
        </row>
        <row r="86">
          <cell r="A86">
            <v>85</v>
          </cell>
          <cell r="B86" t="str">
            <v>Delapan Puluh Lima</v>
          </cell>
        </row>
        <row r="87">
          <cell r="A87">
            <v>86</v>
          </cell>
          <cell r="B87" t="str">
            <v>Delapan Puluh Enam</v>
          </cell>
        </row>
        <row r="88">
          <cell r="A88">
            <v>87</v>
          </cell>
          <cell r="B88" t="str">
            <v>Delapan Puluh Tujuh</v>
          </cell>
        </row>
        <row r="89">
          <cell r="A89">
            <v>88</v>
          </cell>
          <cell r="B89" t="str">
            <v>Delapan Puluh Delapan</v>
          </cell>
        </row>
        <row r="90">
          <cell r="A90">
            <v>89</v>
          </cell>
          <cell r="B90" t="str">
            <v>Delapan Puluh Sembilan</v>
          </cell>
        </row>
        <row r="91">
          <cell r="A91">
            <v>90</v>
          </cell>
          <cell r="B91" t="str">
            <v>Sembilan Puluh</v>
          </cell>
        </row>
        <row r="92">
          <cell r="A92">
            <v>91</v>
          </cell>
          <cell r="B92" t="str">
            <v>Sembilan Puluh Satu</v>
          </cell>
        </row>
        <row r="93">
          <cell r="A93">
            <v>92</v>
          </cell>
          <cell r="B93" t="str">
            <v>Sembilan Puluh Dua</v>
          </cell>
        </row>
        <row r="94">
          <cell r="A94">
            <v>93</v>
          </cell>
          <cell r="B94" t="str">
            <v>Sembilan Puluh Tiga</v>
          </cell>
        </row>
        <row r="95">
          <cell r="A95">
            <v>94</v>
          </cell>
          <cell r="B95" t="str">
            <v>Sembilan Puluh Empat</v>
          </cell>
        </row>
        <row r="96">
          <cell r="A96">
            <v>95</v>
          </cell>
          <cell r="B96" t="str">
            <v>Sembilan Puluh Lima</v>
          </cell>
        </row>
        <row r="97">
          <cell r="A97">
            <v>96</v>
          </cell>
          <cell r="B97" t="str">
            <v>Sembilan Puluh Enam</v>
          </cell>
        </row>
        <row r="98">
          <cell r="A98">
            <v>97</v>
          </cell>
          <cell r="B98" t="str">
            <v>Sembilan Puluh Tujuh</v>
          </cell>
        </row>
        <row r="99">
          <cell r="A99">
            <v>98</v>
          </cell>
          <cell r="B99" t="str">
            <v>Sembilan Puluh Delapan</v>
          </cell>
        </row>
        <row r="100">
          <cell r="A100">
            <v>99</v>
          </cell>
          <cell r="B100" t="str">
            <v>Sembilan Puluh Sembilan</v>
          </cell>
        </row>
        <row r="101">
          <cell r="A101">
            <v>100</v>
          </cell>
          <cell r="B101" t="str">
            <v>Seratus</v>
          </cell>
        </row>
        <row r="102">
          <cell r="A102">
            <v>101</v>
          </cell>
          <cell r="B102" t="str">
            <v>Seratus Satu</v>
          </cell>
        </row>
        <row r="103">
          <cell r="A103">
            <v>102</v>
          </cell>
          <cell r="B103" t="str">
            <v>Seratus Dua</v>
          </cell>
        </row>
        <row r="104">
          <cell r="A104">
            <v>103</v>
          </cell>
          <cell r="B104" t="str">
            <v>Seratus Tiga</v>
          </cell>
        </row>
        <row r="105">
          <cell r="A105">
            <v>104</v>
          </cell>
          <cell r="B105" t="str">
            <v>Seratus Empat</v>
          </cell>
        </row>
        <row r="106">
          <cell r="A106">
            <v>105</v>
          </cell>
          <cell r="B106" t="str">
            <v>Seratus Lima</v>
          </cell>
        </row>
        <row r="107">
          <cell r="A107">
            <v>106</v>
          </cell>
          <cell r="B107" t="str">
            <v>Seratus Enam</v>
          </cell>
        </row>
        <row r="108">
          <cell r="A108">
            <v>107</v>
          </cell>
          <cell r="B108" t="str">
            <v>Seratus Tujuh</v>
          </cell>
        </row>
        <row r="109">
          <cell r="A109">
            <v>108</v>
          </cell>
          <cell r="B109" t="str">
            <v>Seratus Delapan</v>
          </cell>
        </row>
        <row r="110">
          <cell r="A110">
            <v>109</v>
          </cell>
          <cell r="B110" t="str">
            <v>Seratus Sembilan</v>
          </cell>
        </row>
        <row r="111">
          <cell r="A111">
            <v>110</v>
          </cell>
          <cell r="B111" t="str">
            <v>Seratus Sepuluh</v>
          </cell>
        </row>
        <row r="112">
          <cell r="A112">
            <v>111</v>
          </cell>
          <cell r="B112" t="str">
            <v>Seratus Sebelas</v>
          </cell>
        </row>
        <row r="113">
          <cell r="A113">
            <v>112</v>
          </cell>
          <cell r="B113" t="str">
            <v>Seratus Dua Belas</v>
          </cell>
        </row>
        <row r="114">
          <cell r="A114">
            <v>113</v>
          </cell>
          <cell r="B114" t="str">
            <v>Seratus Tiga Belas</v>
          </cell>
        </row>
        <row r="115">
          <cell r="A115">
            <v>114</v>
          </cell>
          <cell r="B115" t="str">
            <v>Seratus Empat Belas</v>
          </cell>
        </row>
        <row r="116">
          <cell r="A116">
            <v>115</v>
          </cell>
          <cell r="B116" t="str">
            <v>Seratus Lima Belas</v>
          </cell>
        </row>
        <row r="117">
          <cell r="A117">
            <v>116</v>
          </cell>
          <cell r="B117" t="str">
            <v>Seratus Enam Belas</v>
          </cell>
        </row>
        <row r="118">
          <cell r="A118">
            <v>117</v>
          </cell>
          <cell r="B118" t="str">
            <v>Seratus Tujuh Belas</v>
          </cell>
        </row>
        <row r="119">
          <cell r="A119">
            <v>118</v>
          </cell>
          <cell r="B119" t="str">
            <v>Seratus Delapan Belas</v>
          </cell>
        </row>
        <row r="120">
          <cell r="A120">
            <v>119</v>
          </cell>
          <cell r="B120" t="str">
            <v>Seratus Sembilan Belas</v>
          </cell>
        </row>
        <row r="121">
          <cell r="A121">
            <v>120</v>
          </cell>
          <cell r="B121" t="str">
            <v>Seratus Dua Puluh</v>
          </cell>
        </row>
        <row r="122">
          <cell r="A122">
            <v>121</v>
          </cell>
          <cell r="B122" t="str">
            <v>Seratus Dua Puluh Satu</v>
          </cell>
        </row>
        <row r="123">
          <cell r="A123">
            <v>122</v>
          </cell>
          <cell r="B123" t="str">
            <v>Seratus Dua Puluh Dua</v>
          </cell>
        </row>
        <row r="124">
          <cell r="A124">
            <v>123</v>
          </cell>
          <cell r="B124" t="str">
            <v>Seratus Dua Puluh Tiga</v>
          </cell>
        </row>
        <row r="125">
          <cell r="A125">
            <v>124</v>
          </cell>
          <cell r="B125" t="str">
            <v>Seratus Dua Puluh Empat</v>
          </cell>
        </row>
        <row r="126">
          <cell r="A126">
            <v>125</v>
          </cell>
          <cell r="B126" t="str">
            <v>Seratus Dua Puluh Lima</v>
          </cell>
        </row>
        <row r="127">
          <cell r="A127">
            <v>126</v>
          </cell>
          <cell r="B127" t="str">
            <v>Seratus Dua Puluh Enam</v>
          </cell>
        </row>
        <row r="128">
          <cell r="A128">
            <v>127</v>
          </cell>
          <cell r="B128" t="str">
            <v>Seratus Dua Puluh Tujuh</v>
          </cell>
        </row>
        <row r="129">
          <cell r="A129">
            <v>128</v>
          </cell>
          <cell r="B129" t="str">
            <v>Seratus Dua Puluh Delapan</v>
          </cell>
        </row>
        <row r="130">
          <cell r="A130">
            <v>129</v>
          </cell>
          <cell r="B130" t="str">
            <v>Seratus Dua Puluh Sembilan</v>
          </cell>
        </row>
        <row r="131">
          <cell r="A131">
            <v>130</v>
          </cell>
          <cell r="B131" t="str">
            <v>Seratus Tiga Puluh</v>
          </cell>
        </row>
        <row r="132">
          <cell r="A132">
            <v>131</v>
          </cell>
          <cell r="B132" t="str">
            <v>Seratus Tiga Puluh Satu</v>
          </cell>
        </row>
        <row r="133">
          <cell r="A133">
            <v>132</v>
          </cell>
          <cell r="B133" t="str">
            <v>Seratus Tiga Puluh Dua</v>
          </cell>
        </row>
        <row r="134">
          <cell r="A134">
            <v>133</v>
          </cell>
          <cell r="B134" t="str">
            <v>Seratus Tiga Puluh Tiga</v>
          </cell>
        </row>
        <row r="135">
          <cell r="A135">
            <v>134</v>
          </cell>
          <cell r="B135" t="str">
            <v>Seratus Tiga Puluh Empat</v>
          </cell>
        </row>
        <row r="136">
          <cell r="A136">
            <v>135</v>
          </cell>
          <cell r="B136" t="str">
            <v>Seratus Tiga Puluh Lima</v>
          </cell>
        </row>
        <row r="137">
          <cell r="A137">
            <v>136</v>
          </cell>
          <cell r="B137" t="str">
            <v>Seratus Tiga Puluh Enam</v>
          </cell>
        </row>
        <row r="138">
          <cell r="A138">
            <v>137</v>
          </cell>
          <cell r="B138" t="str">
            <v>Seratus Tiga Puluh Tujuh</v>
          </cell>
        </row>
        <row r="139">
          <cell r="A139">
            <v>138</v>
          </cell>
          <cell r="B139" t="str">
            <v>Seratus Tiga Puluh Delapan</v>
          </cell>
        </row>
        <row r="140">
          <cell r="A140">
            <v>139</v>
          </cell>
          <cell r="B140" t="str">
            <v>Seratus Tiga Puluh Sembilan</v>
          </cell>
        </row>
        <row r="141">
          <cell r="A141">
            <v>140</v>
          </cell>
          <cell r="B141" t="str">
            <v>Seratus Empat Puluh</v>
          </cell>
        </row>
        <row r="142">
          <cell r="A142">
            <v>141</v>
          </cell>
          <cell r="B142" t="str">
            <v>Seratus Empat Puluh Satu</v>
          </cell>
        </row>
        <row r="143">
          <cell r="A143">
            <v>142</v>
          </cell>
          <cell r="B143" t="str">
            <v>Seratus Empat Puluh Dua</v>
          </cell>
        </row>
        <row r="144">
          <cell r="A144">
            <v>143</v>
          </cell>
          <cell r="B144" t="str">
            <v>Seratus Empat Puluh Tiga</v>
          </cell>
        </row>
        <row r="145">
          <cell r="A145">
            <v>144</v>
          </cell>
          <cell r="B145" t="str">
            <v>Seratus Empat Puluh Empat</v>
          </cell>
        </row>
        <row r="146">
          <cell r="A146">
            <v>145</v>
          </cell>
          <cell r="B146" t="str">
            <v>Seratus Empat Puluh Lima</v>
          </cell>
        </row>
        <row r="147">
          <cell r="A147">
            <v>146</v>
          </cell>
          <cell r="B147" t="str">
            <v>Seratus Empat Puluh Enam</v>
          </cell>
        </row>
        <row r="148">
          <cell r="A148">
            <v>147</v>
          </cell>
          <cell r="B148" t="str">
            <v>Seratus Empat Puluh Tujuh</v>
          </cell>
        </row>
        <row r="149">
          <cell r="A149">
            <v>148</v>
          </cell>
          <cell r="B149" t="str">
            <v>Seratus Empat Puluh Delapan</v>
          </cell>
        </row>
        <row r="150">
          <cell r="A150">
            <v>149</v>
          </cell>
          <cell r="B150" t="str">
            <v>Seratus Empat Puluh Sembilan</v>
          </cell>
        </row>
        <row r="151">
          <cell r="A151">
            <v>150</v>
          </cell>
          <cell r="B151" t="str">
            <v>Seratus Lima Puluh</v>
          </cell>
        </row>
        <row r="152">
          <cell r="A152">
            <v>151</v>
          </cell>
          <cell r="B152" t="str">
            <v>Seratus Lima Puluh Satu</v>
          </cell>
        </row>
        <row r="153">
          <cell r="A153">
            <v>152</v>
          </cell>
          <cell r="B153" t="str">
            <v>Seratus Lima Puluh Dua</v>
          </cell>
        </row>
        <row r="154">
          <cell r="A154">
            <v>153</v>
          </cell>
          <cell r="B154" t="str">
            <v>Seratus Lima Puluh Tiga</v>
          </cell>
        </row>
        <row r="155">
          <cell r="A155">
            <v>154</v>
          </cell>
          <cell r="B155" t="str">
            <v>Seratus Lima Puluh Empat</v>
          </cell>
        </row>
        <row r="156">
          <cell r="A156">
            <v>155</v>
          </cell>
          <cell r="B156" t="str">
            <v>Seratus Lima Puluh Lima</v>
          </cell>
        </row>
        <row r="157">
          <cell r="A157">
            <v>156</v>
          </cell>
          <cell r="B157" t="str">
            <v>Seratus Lima Puluh Enam</v>
          </cell>
        </row>
        <row r="158">
          <cell r="A158">
            <v>157</v>
          </cell>
          <cell r="B158" t="str">
            <v>Seratus Lima Puluh Tujuh</v>
          </cell>
        </row>
        <row r="159">
          <cell r="A159">
            <v>158</v>
          </cell>
          <cell r="B159" t="str">
            <v>Seratus Lima Puluh Delapan</v>
          </cell>
        </row>
        <row r="160">
          <cell r="A160">
            <v>159</v>
          </cell>
          <cell r="B160" t="str">
            <v>Seratus Lima Puluh Sembilan</v>
          </cell>
        </row>
        <row r="161">
          <cell r="A161">
            <v>160</v>
          </cell>
          <cell r="B161" t="str">
            <v>Seratus Enam Puluh</v>
          </cell>
        </row>
        <row r="162">
          <cell r="A162">
            <v>161</v>
          </cell>
          <cell r="B162" t="str">
            <v>Seratus Enam Puluh Satu</v>
          </cell>
        </row>
        <row r="163">
          <cell r="A163">
            <v>162</v>
          </cell>
          <cell r="B163" t="str">
            <v>Seratus Enam Puluh Dua</v>
          </cell>
        </row>
        <row r="164">
          <cell r="A164">
            <v>163</v>
          </cell>
          <cell r="B164" t="str">
            <v>Seratus Enam Puluh Tiga</v>
          </cell>
        </row>
        <row r="165">
          <cell r="A165">
            <v>164</v>
          </cell>
          <cell r="B165" t="str">
            <v>Seratus Enam Puluh Empat</v>
          </cell>
        </row>
        <row r="166">
          <cell r="A166">
            <v>165</v>
          </cell>
          <cell r="B166" t="str">
            <v>Seratus Enam Puluh Lima</v>
          </cell>
        </row>
        <row r="167">
          <cell r="A167">
            <v>166</v>
          </cell>
          <cell r="B167" t="str">
            <v>Seratus Enam Puluh Enam</v>
          </cell>
        </row>
        <row r="168">
          <cell r="A168">
            <v>167</v>
          </cell>
          <cell r="B168" t="str">
            <v>Seratus Enam Puluh Tujuh</v>
          </cell>
        </row>
        <row r="169">
          <cell r="A169">
            <v>168</v>
          </cell>
          <cell r="B169" t="str">
            <v>Seratus Enam Puluh Delapan</v>
          </cell>
        </row>
        <row r="170">
          <cell r="A170">
            <v>169</v>
          </cell>
          <cell r="B170" t="str">
            <v>Seratus Enam Puluh Sembilan</v>
          </cell>
        </row>
        <row r="171">
          <cell r="A171">
            <v>170</v>
          </cell>
          <cell r="B171" t="str">
            <v>Seratus Tujuh Puluh</v>
          </cell>
        </row>
        <row r="172">
          <cell r="A172">
            <v>171</v>
          </cell>
          <cell r="B172" t="str">
            <v>Seratus Tujuh Puluh Satu</v>
          </cell>
        </row>
        <row r="173">
          <cell r="A173">
            <v>172</v>
          </cell>
          <cell r="B173" t="str">
            <v>Seratus Tujuh Puluh Dua</v>
          </cell>
        </row>
        <row r="174">
          <cell r="A174">
            <v>173</v>
          </cell>
          <cell r="B174" t="str">
            <v>Seratus Tujuh Puluh Tiga</v>
          </cell>
        </row>
        <row r="175">
          <cell r="A175">
            <v>174</v>
          </cell>
          <cell r="B175" t="str">
            <v>Seratus Tujuh Puluh Empat</v>
          </cell>
        </row>
        <row r="176">
          <cell r="A176">
            <v>175</v>
          </cell>
          <cell r="B176" t="str">
            <v>Seratus Tujuh Puluh Lima</v>
          </cell>
        </row>
        <row r="177">
          <cell r="A177">
            <v>176</v>
          </cell>
          <cell r="B177" t="str">
            <v>Seratus Tujuh Puluh Enam</v>
          </cell>
        </row>
        <row r="178">
          <cell r="A178">
            <v>177</v>
          </cell>
          <cell r="B178" t="str">
            <v>Seratus Tujuh Puluh Tujuh</v>
          </cell>
        </row>
        <row r="179">
          <cell r="A179">
            <v>178</v>
          </cell>
          <cell r="B179" t="str">
            <v>Seratus Tujuh Puluh Delapan</v>
          </cell>
        </row>
        <row r="180">
          <cell r="A180">
            <v>179</v>
          </cell>
          <cell r="B180" t="str">
            <v>Seratus Tujuh Puluh Sembilan</v>
          </cell>
        </row>
        <row r="181">
          <cell r="A181">
            <v>180</v>
          </cell>
          <cell r="B181" t="str">
            <v>Seratus Delapan Puluh</v>
          </cell>
        </row>
        <row r="182">
          <cell r="A182">
            <v>181</v>
          </cell>
          <cell r="B182" t="str">
            <v>Seratus Delapan Puluh Satu</v>
          </cell>
        </row>
        <row r="183">
          <cell r="A183">
            <v>182</v>
          </cell>
          <cell r="B183" t="str">
            <v>Seratus Delapan Puluh Dua</v>
          </cell>
        </row>
        <row r="184">
          <cell r="A184">
            <v>183</v>
          </cell>
          <cell r="B184" t="str">
            <v>Seratus Delapan Puluh Tiga</v>
          </cell>
        </row>
        <row r="185">
          <cell r="A185">
            <v>184</v>
          </cell>
          <cell r="B185" t="str">
            <v>Seratus Delapan Puluh Empat</v>
          </cell>
        </row>
        <row r="186">
          <cell r="A186">
            <v>185</v>
          </cell>
          <cell r="B186" t="str">
            <v>Seratus Delapan Puluh Lima</v>
          </cell>
        </row>
        <row r="187">
          <cell r="A187">
            <v>186</v>
          </cell>
          <cell r="B187" t="str">
            <v>Seratus Delapan Puluh Enam</v>
          </cell>
        </row>
        <row r="188">
          <cell r="A188">
            <v>187</v>
          </cell>
          <cell r="B188" t="str">
            <v>Seratus Delapan Puluh Tujuh</v>
          </cell>
        </row>
        <row r="189">
          <cell r="A189">
            <v>188</v>
          </cell>
          <cell r="B189" t="str">
            <v>Seratus Delapan Puluh Delapan</v>
          </cell>
        </row>
        <row r="190">
          <cell r="A190">
            <v>189</v>
          </cell>
          <cell r="B190" t="str">
            <v>Seratus Delapan Puluh Sembilan</v>
          </cell>
        </row>
        <row r="191">
          <cell r="A191">
            <v>190</v>
          </cell>
          <cell r="B191" t="str">
            <v>Seratus Sembilan Puluh</v>
          </cell>
        </row>
        <row r="192">
          <cell r="A192">
            <v>191</v>
          </cell>
          <cell r="B192" t="str">
            <v>Seratus Sembilan Puluh Satu</v>
          </cell>
        </row>
        <row r="193">
          <cell r="A193">
            <v>192</v>
          </cell>
          <cell r="B193" t="str">
            <v>Seratus Sembilan Puluh Dua</v>
          </cell>
        </row>
        <row r="194">
          <cell r="A194">
            <v>193</v>
          </cell>
          <cell r="B194" t="str">
            <v>Seratus Sembilan Puluh Tiga</v>
          </cell>
        </row>
        <row r="195">
          <cell r="A195">
            <v>194</v>
          </cell>
          <cell r="B195" t="str">
            <v>Seratus Sembilan Puluh Empat</v>
          </cell>
        </row>
        <row r="196">
          <cell r="A196">
            <v>195</v>
          </cell>
          <cell r="B196" t="str">
            <v>Seratus Sembilan Puluh Lima</v>
          </cell>
        </row>
        <row r="197">
          <cell r="A197">
            <v>196</v>
          </cell>
          <cell r="B197" t="str">
            <v>Seratus Sembilan Puluh Enam</v>
          </cell>
        </row>
        <row r="198">
          <cell r="A198">
            <v>197</v>
          </cell>
          <cell r="B198" t="str">
            <v>Seratus Sembilan Puluh Tujuh</v>
          </cell>
        </row>
        <row r="199">
          <cell r="A199">
            <v>198</v>
          </cell>
          <cell r="B199" t="str">
            <v>Seratus Sembilan Puluh Delapan</v>
          </cell>
        </row>
        <row r="200">
          <cell r="A200">
            <v>199</v>
          </cell>
          <cell r="B200" t="str">
            <v>Seratus Sembilan Puluh Sembilan</v>
          </cell>
        </row>
        <row r="201">
          <cell r="A201">
            <v>200</v>
          </cell>
          <cell r="B201" t="str">
            <v>Dua Ratus</v>
          </cell>
        </row>
        <row r="202">
          <cell r="A202">
            <v>201</v>
          </cell>
          <cell r="B202" t="str">
            <v>Dua Ratus Satu</v>
          </cell>
        </row>
        <row r="203">
          <cell r="A203">
            <v>202</v>
          </cell>
          <cell r="B203" t="str">
            <v>Dua Ratus Dua</v>
          </cell>
        </row>
        <row r="204">
          <cell r="A204">
            <v>203</v>
          </cell>
          <cell r="B204" t="str">
            <v>Dua Ratus Tiga</v>
          </cell>
        </row>
        <row r="205">
          <cell r="A205">
            <v>204</v>
          </cell>
          <cell r="B205" t="str">
            <v>Dua Ratus Empat</v>
          </cell>
        </row>
        <row r="206">
          <cell r="A206">
            <v>205</v>
          </cell>
          <cell r="B206" t="str">
            <v>Dua Ratus Lima</v>
          </cell>
        </row>
        <row r="207">
          <cell r="A207">
            <v>206</v>
          </cell>
          <cell r="B207" t="str">
            <v>Dua Ratus Enam</v>
          </cell>
        </row>
        <row r="208">
          <cell r="A208">
            <v>207</v>
          </cell>
          <cell r="B208" t="str">
            <v>Dua Ratus Tujuh</v>
          </cell>
        </row>
        <row r="209">
          <cell r="A209">
            <v>208</v>
          </cell>
          <cell r="B209" t="str">
            <v>Dua Ratus Delapan</v>
          </cell>
        </row>
        <row r="210">
          <cell r="A210">
            <v>209</v>
          </cell>
          <cell r="B210" t="str">
            <v>Dua Ratus Sembilan</v>
          </cell>
        </row>
        <row r="211">
          <cell r="A211">
            <v>210</v>
          </cell>
          <cell r="B211" t="str">
            <v>Dua Ratus Sepuluh</v>
          </cell>
        </row>
        <row r="212">
          <cell r="A212">
            <v>211</v>
          </cell>
          <cell r="B212" t="str">
            <v>Dua Ratus Sebelas</v>
          </cell>
        </row>
        <row r="213">
          <cell r="A213">
            <v>212</v>
          </cell>
          <cell r="B213" t="str">
            <v>Dua Ratus Dua Belas</v>
          </cell>
        </row>
        <row r="214">
          <cell r="A214">
            <v>213</v>
          </cell>
          <cell r="B214" t="str">
            <v>Dua Ratus Tiga Belas</v>
          </cell>
        </row>
        <row r="215">
          <cell r="A215">
            <v>214</v>
          </cell>
          <cell r="B215" t="str">
            <v>Dua Ratus Empat Belas</v>
          </cell>
        </row>
        <row r="216">
          <cell r="A216">
            <v>215</v>
          </cell>
          <cell r="B216" t="str">
            <v>Dua Ratus Lima Belas</v>
          </cell>
        </row>
        <row r="217">
          <cell r="A217">
            <v>216</v>
          </cell>
          <cell r="B217" t="str">
            <v>Dua Ratus Enam Belas</v>
          </cell>
        </row>
        <row r="218">
          <cell r="A218">
            <v>217</v>
          </cell>
          <cell r="B218" t="str">
            <v>Dua Ratus Tujuh Belas</v>
          </cell>
        </row>
        <row r="219">
          <cell r="A219">
            <v>218</v>
          </cell>
          <cell r="B219" t="str">
            <v>Dua Ratus Delapan Belas</v>
          </cell>
        </row>
        <row r="220">
          <cell r="A220">
            <v>219</v>
          </cell>
          <cell r="B220" t="str">
            <v>Dua Ratus Sembilan Belas</v>
          </cell>
        </row>
        <row r="221">
          <cell r="A221">
            <v>220</v>
          </cell>
          <cell r="B221" t="str">
            <v>Dua Ratus Dua Puluh</v>
          </cell>
        </row>
        <row r="222">
          <cell r="A222">
            <v>221</v>
          </cell>
          <cell r="B222" t="str">
            <v>Dua Ratus Dua Puluh Satu</v>
          </cell>
        </row>
        <row r="223">
          <cell r="A223">
            <v>222</v>
          </cell>
          <cell r="B223" t="str">
            <v>Dua Ratus Dua Puluh Dua</v>
          </cell>
        </row>
        <row r="224">
          <cell r="A224">
            <v>223</v>
          </cell>
          <cell r="B224" t="str">
            <v>Dua Ratus Dua Puluh Tiga</v>
          </cell>
        </row>
        <row r="225">
          <cell r="A225">
            <v>224</v>
          </cell>
          <cell r="B225" t="str">
            <v>Dua Ratus Dua Puluh Empat</v>
          </cell>
        </row>
        <row r="226">
          <cell r="A226">
            <v>225</v>
          </cell>
          <cell r="B226" t="str">
            <v>Dua Ratus Dua Puluh Lima</v>
          </cell>
        </row>
        <row r="227">
          <cell r="A227">
            <v>226</v>
          </cell>
          <cell r="B227" t="str">
            <v>Dua Ratus Dua Puluh Enam</v>
          </cell>
        </row>
        <row r="228">
          <cell r="A228">
            <v>227</v>
          </cell>
          <cell r="B228" t="str">
            <v>Dua Ratus Dua Puluh Tujuh</v>
          </cell>
        </row>
        <row r="229">
          <cell r="A229">
            <v>228</v>
          </cell>
          <cell r="B229" t="str">
            <v>Dua Ratus Dua Puluh Delapan</v>
          </cell>
        </row>
        <row r="230">
          <cell r="A230">
            <v>229</v>
          </cell>
          <cell r="B230" t="str">
            <v>Dua Ratus Dua Puluh Sembilan</v>
          </cell>
        </row>
        <row r="231">
          <cell r="A231">
            <v>230</v>
          </cell>
          <cell r="B231" t="str">
            <v>Dua Ratus Tiga Puluh</v>
          </cell>
        </row>
        <row r="232">
          <cell r="A232">
            <v>231</v>
          </cell>
          <cell r="B232" t="str">
            <v>Dua Ratus Tiga Puluh Satu</v>
          </cell>
        </row>
        <row r="233">
          <cell r="A233">
            <v>232</v>
          </cell>
          <cell r="B233" t="str">
            <v>Dua Ratus Tiga Puluh Dua</v>
          </cell>
        </row>
        <row r="234">
          <cell r="A234">
            <v>233</v>
          </cell>
          <cell r="B234" t="str">
            <v>Dua Ratus Tiga Puluh Tiga</v>
          </cell>
        </row>
        <row r="235">
          <cell r="A235">
            <v>234</v>
          </cell>
          <cell r="B235" t="str">
            <v>Dua Ratus Tiga Puluh Empat</v>
          </cell>
        </row>
        <row r="236">
          <cell r="A236">
            <v>235</v>
          </cell>
          <cell r="B236" t="str">
            <v>Dua Ratus Tiga Puluh Lima</v>
          </cell>
        </row>
        <row r="237">
          <cell r="A237">
            <v>236</v>
          </cell>
          <cell r="B237" t="str">
            <v>Dua Ratus Tiga Puluh Enam</v>
          </cell>
        </row>
        <row r="238">
          <cell r="A238">
            <v>237</v>
          </cell>
          <cell r="B238" t="str">
            <v>Dua Ratus Tiga Puluh Tujuh</v>
          </cell>
        </row>
        <row r="239">
          <cell r="A239">
            <v>238</v>
          </cell>
          <cell r="B239" t="str">
            <v>Dua Ratus Tiga Puluh Delapan</v>
          </cell>
        </row>
        <row r="240">
          <cell r="A240">
            <v>239</v>
          </cell>
          <cell r="B240" t="str">
            <v>Dua Ratus Tiga Puluh Sembilan</v>
          </cell>
        </row>
        <row r="241">
          <cell r="A241">
            <v>240</v>
          </cell>
          <cell r="B241" t="str">
            <v>Dua Ratus Empat Puluh</v>
          </cell>
        </row>
        <row r="242">
          <cell r="A242">
            <v>241</v>
          </cell>
          <cell r="B242" t="str">
            <v>Dua Ratus Empat Puluh Satu</v>
          </cell>
        </row>
        <row r="243">
          <cell r="A243">
            <v>242</v>
          </cell>
          <cell r="B243" t="str">
            <v>Dua Ratus Empat Puluh Dua</v>
          </cell>
        </row>
        <row r="244">
          <cell r="A244">
            <v>243</v>
          </cell>
          <cell r="B244" t="str">
            <v>Dua Ratus Empat Puluh Tiga</v>
          </cell>
        </row>
        <row r="245">
          <cell r="A245">
            <v>244</v>
          </cell>
          <cell r="B245" t="str">
            <v>Dua Ratus Empat Puluh Empat</v>
          </cell>
        </row>
        <row r="246">
          <cell r="A246">
            <v>245</v>
          </cell>
          <cell r="B246" t="str">
            <v>Dua Ratus Empat Puluh Lima</v>
          </cell>
        </row>
        <row r="247">
          <cell r="A247">
            <v>246</v>
          </cell>
          <cell r="B247" t="str">
            <v>Dua Ratus Empat Puluh Enam</v>
          </cell>
        </row>
        <row r="248">
          <cell r="A248">
            <v>247</v>
          </cell>
          <cell r="B248" t="str">
            <v>Dua Ratus Empat Puluh Tujuh</v>
          </cell>
        </row>
        <row r="249">
          <cell r="A249">
            <v>248</v>
          </cell>
          <cell r="B249" t="str">
            <v>Dua Ratus Empat Puluh Delapan</v>
          </cell>
        </row>
        <row r="250">
          <cell r="A250">
            <v>249</v>
          </cell>
          <cell r="B250" t="str">
            <v>Dua Ratus Empat Puluh Sembilan</v>
          </cell>
        </row>
        <row r="251">
          <cell r="A251">
            <v>250</v>
          </cell>
          <cell r="B251" t="str">
            <v>Dua Ratus Lima Puluh</v>
          </cell>
        </row>
        <row r="252">
          <cell r="A252">
            <v>251</v>
          </cell>
          <cell r="B252" t="str">
            <v>Dua Ratus Lima Puluh Satu</v>
          </cell>
        </row>
        <row r="253">
          <cell r="A253">
            <v>252</v>
          </cell>
          <cell r="B253" t="str">
            <v>Dua Ratus Lima Puluh Dua</v>
          </cell>
        </row>
        <row r="254">
          <cell r="A254">
            <v>253</v>
          </cell>
          <cell r="B254" t="str">
            <v>Dua Ratus Lima Puluh Tiga</v>
          </cell>
        </row>
        <row r="255">
          <cell r="A255">
            <v>254</v>
          </cell>
          <cell r="B255" t="str">
            <v>Dua Ratus Lima Puluh Empat</v>
          </cell>
        </row>
        <row r="256">
          <cell r="A256">
            <v>255</v>
          </cell>
          <cell r="B256" t="str">
            <v>Dua Ratus Lima Puluh Lima</v>
          </cell>
        </row>
        <row r="257">
          <cell r="A257">
            <v>256</v>
          </cell>
          <cell r="B257" t="str">
            <v>Dua Ratus Lima Puluh Enam</v>
          </cell>
        </row>
        <row r="258">
          <cell r="A258">
            <v>257</v>
          </cell>
          <cell r="B258" t="str">
            <v>Dua Ratus Lima Puluh Tujuh</v>
          </cell>
        </row>
        <row r="259">
          <cell r="A259">
            <v>258</v>
          </cell>
          <cell r="B259" t="str">
            <v>Dua Ratus Lima Puluh Delapan</v>
          </cell>
        </row>
        <row r="260">
          <cell r="A260">
            <v>259</v>
          </cell>
          <cell r="B260" t="str">
            <v>Dua Ratus Lima Puluh Sembilan</v>
          </cell>
        </row>
        <row r="261">
          <cell r="A261">
            <v>260</v>
          </cell>
          <cell r="B261" t="str">
            <v>Dua Ratus Enam Puluh</v>
          </cell>
        </row>
        <row r="262">
          <cell r="A262">
            <v>261</v>
          </cell>
          <cell r="B262" t="str">
            <v>Dua Ratus Enam Puluh Satu</v>
          </cell>
        </row>
        <row r="263">
          <cell r="A263">
            <v>262</v>
          </cell>
          <cell r="B263" t="str">
            <v>Dua Ratus Enam Puluh Dua</v>
          </cell>
        </row>
        <row r="264">
          <cell r="A264">
            <v>263</v>
          </cell>
          <cell r="B264" t="str">
            <v>Dua Ratus Enam Puluh Tiga</v>
          </cell>
        </row>
        <row r="265">
          <cell r="A265">
            <v>264</v>
          </cell>
          <cell r="B265" t="str">
            <v>Dua Ratus Enam Puluh Empat</v>
          </cell>
        </row>
        <row r="266">
          <cell r="A266">
            <v>265</v>
          </cell>
          <cell r="B266" t="str">
            <v>Dua Ratus Enam Puluh Lima</v>
          </cell>
        </row>
        <row r="267">
          <cell r="A267">
            <v>266</v>
          </cell>
          <cell r="B267" t="str">
            <v>Dua Ratus Enam Puluh Enam</v>
          </cell>
        </row>
        <row r="268">
          <cell r="A268">
            <v>267</v>
          </cell>
          <cell r="B268" t="str">
            <v>Dua Ratus Enam Puluh Tujuh</v>
          </cell>
        </row>
        <row r="269">
          <cell r="A269">
            <v>268</v>
          </cell>
          <cell r="B269" t="str">
            <v>Dua Ratus Enam Puluh Delapan</v>
          </cell>
        </row>
        <row r="270">
          <cell r="A270">
            <v>269</v>
          </cell>
          <cell r="B270" t="str">
            <v>Dua Ratus Enam Puluh Sembilan</v>
          </cell>
        </row>
        <row r="271">
          <cell r="A271">
            <v>270</v>
          </cell>
          <cell r="B271" t="str">
            <v>Dua Ratus Tujuh Puluh</v>
          </cell>
        </row>
        <row r="272">
          <cell r="A272">
            <v>271</v>
          </cell>
          <cell r="B272" t="str">
            <v>Dua Ratus Tujuh Puluh Satu</v>
          </cell>
        </row>
        <row r="273">
          <cell r="A273">
            <v>272</v>
          </cell>
          <cell r="B273" t="str">
            <v>Dua Ratus Tujuh Puluh Dua</v>
          </cell>
        </row>
        <row r="274">
          <cell r="A274">
            <v>273</v>
          </cell>
          <cell r="B274" t="str">
            <v>Dua Ratus Tujuh Puluh Tiga</v>
          </cell>
        </row>
        <row r="275">
          <cell r="A275">
            <v>274</v>
          </cell>
          <cell r="B275" t="str">
            <v>Dua Ratus Tujuh Puluh Empat</v>
          </cell>
        </row>
        <row r="276">
          <cell r="A276">
            <v>275</v>
          </cell>
          <cell r="B276" t="str">
            <v>Dua Ratus Tujuh Puluh Lima</v>
          </cell>
        </row>
        <row r="277">
          <cell r="A277">
            <v>276</v>
          </cell>
          <cell r="B277" t="str">
            <v>Dua Ratus Tujuh Puluh Enam</v>
          </cell>
        </row>
        <row r="278">
          <cell r="A278">
            <v>277</v>
          </cell>
          <cell r="B278" t="str">
            <v>Dua Ratus Tujuh Puluh Tujuh</v>
          </cell>
        </row>
        <row r="279">
          <cell r="A279">
            <v>278</v>
          </cell>
          <cell r="B279" t="str">
            <v>Dua Ratus Tujuh Puluh Delapan</v>
          </cell>
        </row>
        <row r="280">
          <cell r="A280">
            <v>279</v>
          </cell>
          <cell r="B280" t="str">
            <v>Dua Ratus Tujuh Puluh Sembilan</v>
          </cell>
        </row>
        <row r="281">
          <cell r="A281">
            <v>280</v>
          </cell>
          <cell r="B281" t="str">
            <v>Dua Ratus Delapan Puluh</v>
          </cell>
        </row>
        <row r="282">
          <cell r="A282">
            <v>281</v>
          </cell>
          <cell r="B282" t="str">
            <v>Dua Ratus Delapan Puluh Satu</v>
          </cell>
        </row>
        <row r="283">
          <cell r="A283">
            <v>282</v>
          </cell>
          <cell r="B283" t="str">
            <v>Dua Ratus Delapan Puluh Dua</v>
          </cell>
        </row>
        <row r="284">
          <cell r="A284">
            <v>283</v>
          </cell>
          <cell r="B284" t="str">
            <v>Dua Ratus Delapan Puluh Tiga</v>
          </cell>
        </row>
        <row r="285">
          <cell r="A285">
            <v>284</v>
          </cell>
          <cell r="B285" t="str">
            <v>Dua Ratus Delapan Puluh Empat</v>
          </cell>
        </row>
        <row r="286">
          <cell r="A286">
            <v>285</v>
          </cell>
          <cell r="B286" t="str">
            <v>Dua Ratus Delapan Puluh Lima</v>
          </cell>
        </row>
        <row r="287">
          <cell r="A287">
            <v>286</v>
          </cell>
          <cell r="B287" t="str">
            <v>Dua Ratus Delapan Puluh Enam</v>
          </cell>
        </row>
        <row r="288">
          <cell r="A288">
            <v>287</v>
          </cell>
          <cell r="B288" t="str">
            <v>Dua Ratus Delapan Puluh Tujuh</v>
          </cell>
        </row>
        <row r="289">
          <cell r="A289">
            <v>288</v>
          </cell>
          <cell r="B289" t="str">
            <v>Dua Ratus Delapan Puluh Delapan</v>
          </cell>
        </row>
        <row r="290">
          <cell r="A290">
            <v>289</v>
          </cell>
          <cell r="B290" t="str">
            <v>Dua Ratus Delapan Puluh Sembilan</v>
          </cell>
        </row>
        <row r="291">
          <cell r="A291">
            <v>290</v>
          </cell>
          <cell r="B291" t="str">
            <v>Dua Ratus Sembilan Puluh</v>
          </cell>
        </row>
        <row r="292">
          <cell r="A292">
            <v>291</v>
          </cell>
          <cell r="B292" t="str">
            <v>Dua Ratus Sembilan Puluh Satu</v>
          </cell>
        </row>
        <row r="293">
          <cell r="A293">
            <v>292</v>
          </cell>
          <cell r="B293" t="str">
            <v>Dua Ratus Sembilan Puluh Dua</v>
          </cell>
        </row>
        <row r="294">
          <cell r="A294">
            <v>293</v>
          </cell>
          <cell r="B294" t="str">
            <v>Dua Ratus Sembilan Puluh Tiga</v>
          </cell>
        </row>
        <row r="295">
          <cell r="A295">
            <v>294</v>
          </cell>
          <cell r="B295" t="str">
            <v>Dua Ratus Sembilan Puluh Empat</v>
          </cell>
        </row>
        <row r="296">
          <cell r="A296">
            <v>295</v>
          </cell>
          <cell r="B296" t="str">
            <v>Dua Ratus Sembilan Puluh Lima</v>
          </cell>
        </row>
        <row r="297">
          <cell r="A297">
            <v>296</v>
          </cell>
          <cell r="B297" t="str">
            <v>Dua Ratus Sembilan Puluh Enam</v>
          </cell>
        </row>
        <row r="298">
          <cell r="A298">
            <v>297</v>
          </cell>
          <cell r="B298" t="str">
            <v>Dua Ratus Sembilan Puluh Tujuh</v>
          </cell>
        </row>
        <row r="299">
          <cell r="A299">
            <v>298</v>
          </cell>
          <cell r="B299" t="str">
            <v>Dua Ratus Sembilan Puluh Delapan</v>
          </cell>
        </row>
        <row r="300">
          <cell r="A300">
            <v>299</v>
          </cell>
          <cell r="B300" t="str">
            <v>Dua Ratus Sembilan Puluh Sembilan</v>
          </cell>
        </row>
        <row r="301">
          <cell r="A301">
            <v>300</v>
          </cell>
          <cell r="B301" t="str">
            <v>Tiga Ratus</v>
          </cell>
        </row>
        <row r="302">
          <cell r="A302">
            <v>301</v>
          </cell>
          <cell r="B302" t="str">
            <v>Tiga Ratus Satu</v>
          </cell>
        </row>
        <row r="303">
          <cell r="A303">
            <v>302</v>
          </cell>
          <cell r="B303" t="str">
            <v>Tiga Ratus Dua</v>
          </cell>
        </row>
        <row r="304">
          <cell r="A304">
            <v>303</v>
          </cell>
          <cell r="B304" t="str">
            <v>Tiga Ratus Tiga</v>
          </cell>
        </row>
        <row r="305">
          <cell r="A305">
            <v>304</v>
          </cell>
          <cell r="B305" t="str">
            <v>Tiga Ratus Empat</v>
          </cell>
        </row>
        <row r="306">
          <cell r="A306">
            <v>305</v>
          </cell>
          <cell r="B306" t="str">
            <v>Tiga Ratus Lima</v>
          </cell>
        </row>
        <row r="307">
          <cell r="A307">
            <v>306</v>
          </cell>
          <cell r="B307" t="str">
            <v>Tiga Ratus Enam</v>
          </cell>
        </row>
        <row r="308">
          <cell r="A308">
            <v>307</v>
          </cell>
          <cell r="B308" t="str">
            <v>Tiga Ratus Tujuh</v>
          </cell>
        </row>
        <row r="309">
          <cell r="A309">
            <v>308</v>
          </cell>
          <cell r="B309" t="str">
            <v>Tiga Ratus Delapan</v>
          </cell>
        </row>
        <row r="310">
          <cell r="A310">
            <v>309</v>
          </cell>
          <cell r="B310" t="str">
            <v>Tiga Ratus Sembilan</v>
          </cell>
        </row>
        <row r="311">
          <cell r="A311">
            <v>310</v>
          </cell>
          <cell r="B311" t="str">
            <v>Tiga Ratus Sepuluh</v>
          </cell>
        </row>
        <row r="312">
          <cell r="A312">
            <v>311</v>
          </cell>
          <cell r="B312" t="str">
            <v>Tiga Ratus Sebelas</v>
          </cell>
        </row>
        <row r="313">
          <cell r="A313">
            <v>312</v>
          </cell>
          <cell r="B313" t="str">
            <v>Tiga Ratus Dua Belas</v>
          </cell>
        </row>
        <row r="314">
          <cell r="A314">
            <v>313</v>
          </cell>
          <cell r="B314" t="str">
            <v>Tiga Ratus Tiga Belas</v>
          </cell>
        </row>
        <row r="315">
          <cell r="A315">
            <v>314</v>
          </cell>
          <cell r="B315" t="str">
            <v>Tiga Ratus Empat Belas</v>
          </cell>
        </row>
        <row r="316">
          <cell r="A316">
            <v>315</v>
          </cell>
          <cell r="B316" t="str">
            <v>Tiga Ratus Lima Belas</v>
          </cell>
        </row>
        <row r="317">
          <cell r="A317">
            <v>316</v>
          </cell>
          <cell r="B317" t="str">
            <v>Tiga Ratus Enam Belas</v>
          </cell>
        </row>
        <row r="318">
          <cell r="A318">
            <v>317</v>
          </cell>
          <cell r="B318" t="str">
            <v>Tiga Ratus Tujuh Belas</v>
          </cell>
        </row>
        <row r="319">
          <cell r="A319">
            <v>318</v>
          </cell>
          <cell r="B319" t="str">
            <v>Tiga Ratus Delapan Belas</v>
          </cell>
        </row>
        <row r="320">
          <cell r="A320">
            <v>319</v>
          </cell>
          <cell r="B320" t="str">
            <v>Tiga Ratus Sembilan Belas</v>
          </cell>
        </row>
        <row r="321">
          <cell r="A321">
            <v>320</v>
          </cell>
          <cell r="B321" t="str">
            <v>Tiga Ratus Dua Puluh</v>
          </cell>
        </row>
        <row r="322">
          <cell r="A322">
            <v>321</v>
          </cell>
          <cell r="B322" t="str">
            <v>Tiga Ratus Dua Puluh Satu</v>
          </cell>
        </row>
        <row r="323">
          <cell r="A323">
            <v>322</v>
          </cell>
          <cell r="B323" t="str">
            <v>Tiga Ratus Dua Puluh Dua</v>
          </cell>
        </row>
        <row r="324">
          <cell r="A324">
            <v>323</v>
          </cell>
          <cell r="B324" t="str">
            <v>Tiga Ratus Dua Puluh Tiga</v>
          </cell>
        </row>
        <row r="325">
          <cell r="A325">
            <v>324</v>
          </cell>
          <cell r="B325" t="str">
            <v>Tiga Ratus Dua Puluh Empat</v>
          </cell>
        </row>
        <row r="326">
          <cell r="A326">
            <v>325</v>
          </cell>
          <cell r="B326" t="str">
            <v>Tiga Ratus Dua Puluh Lima</v>
          </cell>
        </row>
        <row r="327">
          <cell r="A327">
            <v>326</v>
          </cell>
          <cell r="B327" t="str">
            <v>Tiga Ratus Dua Puluh Enam</v>
          </cell>
        </row>
        <row r="328">
          <cell r="A328">
            <v>327</v>
          </cell>
          <cell r="B328" t="str">
            <v>Tiga Ratus Dua Puluh Tujuh</v>
          </cell>
        </row>
        <row r="329">
          <cell r="A329">
            <v>328</v>
          </cell>
          <cell r="B329" t="str">
            <v>Tiga Ratus Dua Puluh Delapan</v>
          </cell>
        </row>
        <row r="330">
          <cell r="A330">
            <v>329</v>
          </cell>
          <cell r="B330" t="str">
            <v>Tiga Ratus Dua Puluh Sembilan</v>
          </cell>
        </row>
        <row r="331">
          <cell r="A331">
            <v>330</v>
          </cell>
          <cell r="B331" t="str">
            <v>Tiga Ratus Tiga Puluh</v>
          </cell>
        </row>
        <row r="332">
          <cell r="A332">
            <v>331</v>
          </cell>
          <cell r="B332" t="str">
            <v>Tiga Ratus Tiga Puluh Satu</v>
          </cell>
        </row>
        <row r="333">
          <cell r="A333">
            <v>332</v>
          </cell>
          <cell r="B333" t="str">
            <v>Tiga Ratus Tiga Puluh Dua</v>
          </cell>
        </row>
        <row r="334">
          <cell r="A334">
            <v>333</v>
          </cell>
          <cell r="B334" t="str">
            <v>Tiga Ratus Tiga Puluh Tiga</v>
          </cell>
        </row>
        <row r="335">
          <cell r="A335">
            <v>334</v>
          </cell>
          <cell r="B335" t="str">
            <v>Tiga Ratus Tiga Puluh Empat</v>
          </cell>
        </row>
        <row r="336">
          <cell r="A336">
            <v>335</v>
          </cell>
          <cell r="B336" t="str">
            <v>Tiga Ratus Tiga Puluh Lima</v>
          </cell>
        </row>
        <row r="337">
          <cell r="A337">
            <v>336</v>
          </cell>
          <cell r="B337" t="str">
            <v>Tiga Ratus Tiga Puluh Enam</v>
          </cell>
        </row>
        <row r="338">
          <cell r="A338">
            <v>337</v>
          </cell>
          <cell r="B338" t="str">
            <v>Tiga Ratus Tiga Puluh Tujuh</v>
          </cell>
        </row>
        <row r="339">
          <cell r="A339">
            <v>338</v>
          </cell>
          <cell r="B339" t="str">
            <v>Tiga Ratus Tiga Puluh Delapan</v>
          </cell>
        </row>
        <row r="340">
          <cell r="A340">
            <v>339</v>
          </cell>
          <cell r="B340" t="str">
            <v>Tiga Ratus Tiga Puluh Sembilan</v>
          </cell>
        </row>
        <row r="341">
          <cell r="A341">
            <v>340</v>
          </cell>
          <cell r="B341" t="str">
            <v>Tiga Ratus Empat Puluh</v>
          </cell>
        </row>
        <row r="342">
          <cell r="A342">
            <v>341</v>
          </cell>
          <cell r="B342" t="str">
            <v>Tiga Ratus Empat Puluh Satu</v>
          </cell>
        </row>
        <row r="343">
          <cell r="A343">
            <v>342</v>
          </cell>
          <cell r="B343" t="str">
            <v>Tiga Ratus Empat Puluh Dua</v>
          </cell>
        </row>
        <row r="344">
          <cell r="A344">
            <v>343</v>
          </cell>
          <cell r="B344" t="str">
            <v>Tiga Ratus Empat Puluh Tiga</v>
          </cell>
        </row>
        <row r="345">
          <cell r="A345">
            <v>344</v>
          </cell>
          <cell r="B345" t="str">
            <v>Tiga Ratus Empat Puluh Empat</v>
          </cell>
        </row>
        <row r="346">
          <cell r="A346">
            <v>345</v>
          </cell>
          <cell r="B346" t="str">
            <v>Tiga Ratus Empat Puluh Lima</v>
          </cell>
        </row>
        <row r="347">
          <cell r="A347">
            <v>346</v>
          </cell>
          <cell r="B347" t="str">
            <v>Tiga Ratus Empat Puluh Enam</v>
          </cell>
        </row>
        <row r="348">
          <cell r="A348">
            <v>347</v>
          </cell>
          <cell r="B348" t="str">
            <v>Tiga Ratus Empat Puluh Tujuh</v>
          </cell>
        </row>
        <row r="349">
          <cell r="A349">
            <v>348</v>
          </cell>
          <cell r="B349" t="str">
            <v>Tiga Ratus Empat Puluh Delapan</v>
          </cell>
        </row>
        <row r="350">
          <cell r="A350">
            <v>349</v>
          </cell>
          <cell r="B350" t="str">
            <v>Tiga Ratus Empat Puluh Sembilan</v>
          </cell>
        </row>
        <row r="351">
          <cell r="A351">
            <v>350</v>
          </cell>
          <cell r="B351" t="str">
            <v>Tiga Ratus Lima Puluh</v>
          </cell>
        </row>
        <row r="352">
          <cell r="A352">
            <v>351</v>
          </cell>
          <cell r="B352" t="str">
            <v>Tiga Ratus Lima Puluh Satu</v>
          </cell>
        </row>
        <row r="353">
          <cell r="A353">
            <v>352</v>
          </cell>
          <cell r="B353" t="str">
            <v>Tiga Ratus Lima Puluh Dua</v>
          </cell>
        </row>
        <row r="354">
          <cell r="A354">
            <v>353</v>
          </cell>
          <cell r="B354" t="str">
            <v>Tiga Ratus Lima Puluh Tiga</v>
          </cell>
        </row>
        <row r="355">
          <cell r="A355">
            <v>354</v>
          </cell>
          <cell r="B355" t="str">
            <v>Tiga Ratus Lima Puluh Empat</v>
          </cell>
        </row>
        <row r="356">
          <cell r="A356">
            <v>355</v>
          </cell>
          <cell r="B356" t="str">
            <v>Tiga Ratus Lima Puluh Lima</v>
          </cell>
        </row>
        <row r="357">
          <cell r="A357">
            <v>356</v>
          </cell>
          <cell r="B357" t="str">
            <v>Tiga Ratus Lima Puluh Enam</v>
          </cell>
        </row>
        <row r="358">
          <cell r="A358">
            <v>357</v>
          </cell>
          <cell r="B358" t="str">
            <v>Tiga Ratus Lima Puluh Tujuh</v>
          </cell>
        </row>
        <row r="359">
          <cell r="A359">
            <v>358</v>
          </cell>
          <cell r="B359" t="str">
            <v>Tiga Ratus Lima Puluh Delapan</v>
          </cell>
        </row>
        <row r="360">
          <cell r="A360">
            <v>359</v>
          </cell>
          <cell r="B360" t="str">
            <v>Tiga Ratus Lima Puluh Sembilan</v>
          </cell>
        </row>
        <row r="361">
          <cell r="A361">
            <v>360</v>
          </cell>
          <cell r="B361" t="str">
            <v>Tiga Ratus Enam Puluh</v>
          </cell>
        </row>
        <row r="362">
          <cell r="A362">
            <v>361</v>
          </cell>
          <cell r="B362" t="str">
            <v>Tiga Ratus Enam Puluh Satu</v>
          </cell>
        </row>
        <row r="363">
          <cell r="A363">
            <v>362</v>
          </cell>
          <cell r="B363" t="str">
            <v>Tiga Ratus Enam Puluh Dua</v>
          </cell>
        </row>
        <row r="364">
          <cell r="A364">
            <v>363</v>
          </cell>
          <cell r="B364" t="str">
            <v>Tiga Ratus Enam Puluh Tiga</v>
          </cell>
        </row>
        <row r="365">
          <cell r="A365">
            <v>364</v>
          </cell>
          <cell r="B365" t="str">
            <v>Tiga Ratus Enam Puluh Empat</v>
          </cell>
        </row>
        <row r="366">
          <cell r="A366">
            <v>365</v>
          </cell>
          <cell r="B366" t="str">
            <v>Tiga Ratus Enam Puluh Lima</v>
          </cell>
        </row>
        <row r="367">
          <cell r="A367">
            <v>366</v>
          </cell>
          <cell r="B367" t="str">
            <v>Tiga Ratus Enam Puluh Enam</v>
          </cell>
        </row>
        <row r="368">
          <cell r="A368">
            <v>367</v>
          </cell>
          <cell r="B368" t="str">
            <v>Tiga Ratus Enam Puluh Tujuh</v>
          </cell>
        </row>
        <row r="369">
          <cell r="A369">
            <v>368</v>
          </cell>
          <cell r="B369" t="str">
            <v>Tiga Ratus Enam Puluh Delapan</v>
          </cell>
        </row>
        <row r="370">
          <cell r="A370">
            <v>369</v>
          </cell>
          <cell r="B370" t="str">
            <v>Tiga Ratus Enam Puluh Sembilan</v>
          </cell>
        </row>
        <row r="371">
          <cell r="A371">
            <v>370</v>
          </cell>
          <cell r="B371" t="str">
            <v>Tiga Ratus Tujuh Puluh</v>
          </cell>
        </row>
        <row r="372">
          <cell r="A372">
            <v>371</v>
          </cell>
          <cell r="B372" t="str">
            <v>Tiga Ratus Tujuh Puluh Satu</v>
          </cell>
        </row>
        <row r="373">
          <cell r="A373">
            <v>372</v>
          </cell>
          <cell r="B373" t="str">
            <v>Tiga Ratus Tujuh Puluh Dua</v>
          </cell>
        </row>
        <row r="374">
          <cell r="A374">
            <v>373</v>
          </cell>
          <cell r="B374" t="str">
            <v>Tiga Ratus Tujuh Puluh Tiga</v>
          </cell>
        </row>
        <row r="375">
          <cell r="A375">
            <v>374</v>
          </cell>
          <cell r="B375" t="str">
            <v>Tiga Ratus Tujuh Puluh Empat</v>
          </cell>
        </row>
        <row r="376">
          <cell r="A376">
            <v>375</v>
          </cell>
          <cell r="B376" t="str">
            <v>Tiga Ratus Tujuh Puluh Lima</v>
          </cell>
        </row>
        <row r="377">
          <cell r="A377">
            <v>376</v>
          </cell>
          <cell r="B377" t="str">
            <v>Tiga Ratus Tujuh Puluh Enam</v>
          </cell>
        </row>
        <row r="378">
          <cell r="A378">
            <v>377</v>
          </cell>
          <cell r="B378" t="str">
            <v>Tiga Ratus Tujuh Puluh Tujuh</v>
          </cell>
        </row>
        <row r="379">
          <cell r="A379">
            <v>378</v>
          </cell>
          <cell r="B379" t="str">
            <v>Tiga Ratus Tujuh Puluh Delapan</v>
          </cell>
        </row>
        <row r="380">
          <cell r="A380">
            <v>379</v>
          </cell>
          <cell r="B380" t="str">
            <v>Tiga Ratus Tujuh Puluh Sembilan</v>
          </cell>
        </row>
        <row r="381">
          <cell r="A381">
            <v>380</v>
          </cell>
          <cell r="B381" t="str">
            <v>Tiga Ratus Delapan Puluh</v>
          </cell>
        </row>
        <row r="382">
          <cell r="A382">
            <v>381</v>
          </cell>
          <cell r="B382" t="str">
            <v>Tiga Ratus Delapan Puluh Satu</v>
          </cell>
        </row>
        <row r="383">
          <cell r="A383">
            <v>382</v>
          </cell>
          <cell r="B383" t="str">
            <v>Tiga Ratus Delapan Puluh Dua</v>
          </cell>
        </row>
        <row r="384">
          <cell r="A384">
            <v>383</v>
          </cell>
          <cell r="B384" t="str">
            <v>Tiga Ratus Delapan Puluh Tiga</v>
          </cell>
        </row>
        <row r="385">
          <cell r="A385">
            <v>384</v>
          </cell>
          <cell r="B385" t="str">
            <v>Tiga Ratus Delapan Puluh Empat</v>
          </cell>
        </row>
        <row r="386">
          <cell r="A386">
            <v>385</v>
          </cell>
          <cell r="B386" t="str">
            <v>Tiga Ratus Delapan Puluh Lima</v>
          </cell>
        </row>
        <row r="387">
          <cell r="A387">
            <v>386</v>
          </cell>
          <cell r="B387" t="str">
            <v>Tiga Ratus Delapan Puluh Enam</v>
          </cell>
        </row>
        <row r="388">
          <cell r="A388">
            <v>387</v>
          </cell>
          <cell r="B388" t="str">
            <v>Tiga Ratus Delapan Puluh Tujuh</v>
          </cell>
        </row>
        <row r="389">
          <cell r="A389">
            <v>388</v>
          </cell>
          <cell r="B389" t="str">
            <v>Tiga Ratus Delapan Puluh Delapan</v>
          </cell>
        </row>
        <row r="390">
          <cell r="A390">
            <v>389</v>
          </cell>
          <cell r="B390" t="str">
            <v>Tiga Ratus Delapan Puluh Sembilan</v>
          </cell>
        </row>
        <row r="391">
          <cell r="A391">
            <v>390</v>
          </cell>
          <cell r="B391" t="str">
            <v>Tiga Ratus Sembilan Puluh</v>
          </cell>
        </row>
        <row r="392">
          <cell r="A392">
            <v>391</v>
          </cell>
          <cell r="B392" t="str">
            <v>Tiga Ratus Sembilan Puluh Satu</v>
          </cell>
        </row>
        <row r="393">
          <cell r="A393">
            <v>392</v>
          </cell>
          <cell r="B393" t="str">
            <v>Tiga Ratus Sembilan Puluh Dua</v>
          </cell>
        </row>
        <row r="394">
          <cell r="A394">
            <v>393</v>
          </cell>
          <cell r="B394" t="str">
            <v>Tiga Ratus Sembilan Puluh Tiga</v>
          </cell>
        </row>
        <row r="395">
          <cell r="A395">
            <v>394</v>
          </cell>
          <cell r="B395" t="str">
            <v>Tiga Ratus Sembilan Puluh Empat</v>
          </cell>
        </row>
        <row r="396">
          <cell r="A396">
            <v>395</v>
          </cell>
          <cell r="B396" t="str">
            <v>Tiga Ratus Sembilan Puluh Lima</v>
          </cell>
        </row>
        <row r="397">
          <cell r="A397">
            <v>396</v>
          </cell>
          <cell r="B397" t="str">
            <v>Tiga Ratus Sembilan Puluh Enam</v>
          </cell>
        </row>
        <row r="398">
          <cell r="A398">
            <v>397</v>
          </cell>
          <cell r="B398" t="str">
            <v>Tiga Ratus Sembilan Puluh Tujuh</v>
          </cell>
        </row>
        <row r="399">
          <cell r="A399">
            <v>398</v>
          </cell>
          <cell r="B399" t="str">
            <v>Tiga Ratus Sembilan Puluh Delapan</v>
          </cell>
        </row>
        <row r="400">
          <cell r="A400">
            <v>399</v>
          </cell>
          <cell r="B400" t="str">
            <v>Tiga Ratus Sembilan Puluh Sembilan</v>
          </cell>
        </row>
        <row r="401">
          <cell r="A401">
            <v>400</v>
          </cell>
          <cell r="B401" t="str">
            <v>Empat Ratus</v>
          </cell>
        </row>
        <row r="402">
          <cell r="A402">
            <v>401</v>
          </cell>
          <cell r="B402" t="str">
            <v>Empat Ratus Satu</v>
          </cell>
        </row>
        <row r="403">
          <cell r="A403">
            <v>402</v>
          </cell>
          <cell r="B403" t="str">
            <v>Empat Ratus Dua</v>
          </cell>
        </row>
        <row r="404">
          <cell r="A404">
            <v>403</v>
          </cell>
          <cell r="B404" t="str">
            <v>Empat Ratus Tiga</v>
          </cell>
        </row>
        <row r="405">
          <cell r="A405">
            <v>404</v>
          </cell>
          <cell r="B405" t="str">
            <v>Empat Ratus Empat</v>
          </cell>
        </row>
        <row r="406">
          <cell r="A406">
            <v>405</v>
          </cell>
          <cell r="B406" t="str">
            <v>Empat Ratus Lima</v>
          </cell>
        </row>
        <row r="407">
          <cell r="A407">
            <v>406</v>
          </cell>
          <cell r="B407" t="str">
            <v>Empat Ratus Enam</v>
          </cell>
        </row>
        <row r="408">
          <cell r="A408">
            <v>407</v>
          </cell>
          <cell r="B408" t="str">
            <v>Empat Ratus Tujuh</v>
          </cell>
        </row>
        <row r="409">
          <cell r="A409">
            <v>408</v>
          </cell>
          <cell r="B409" t="str">
            <v>Empat Ratus Delapan</v>
          </cell>
        </row>
        <row r="410">
          <cell r="A410">
            <v>409</v>
          </cell>
          <cell r="B410" t="str">
            <v>Empat Ratus Sembilan</v>
          </cell>
        </row>
        <row r="411">
          <cell r="A411">
            <v>410</v>
          </cell>
          <cell r="B411" t="str">
            <v>Empat Ratus Sepuluh</v>
          </cell>
        </row>
        <row r="412">
          <cell r="A412">
            <v>411</v>
          </cell>
          <cell r="B412" t="str">
            <v>Empat Ratus Sebelas</v>
          </cell>
        </row>
        <row r="413">
          <cell r="A413">
            <v>412</v>
          </cell>
          <cell r="B413" t="str">
            <v>Empat Ratus Dua Belas</v>
          </cell>
        </row>
        <row r="414">
          <cell r="A414">
            <v>413</v>
          </cell>
          <cell r="B414" t="str">
            <v>Empat Ratus Tiga Belas</v>
          </cell>
        </row>
        <row r="415">
          <cell r="A415">
            <v>414</v>
          </cell>
          <cell r="B415" t="str">
            <v>Empat Ratus Empat Belas</v>
          </cell>
        </row>
        <row r="416">
          <cell r="A416">
            <v>415</v>
          </cell>
          <cell r="B416" t="str">
            <v>Empat Ratus Lima Belas</v>
          </cell>
        </row>
        <row r="417">
          <cell r="A417">
            <v>416</v>
          </cell>
          <cell r="B417" t="str">
            <v>Empat Ratus Enam Belas</v>
          </cell>
        </row>
        <row r="418">
          <cell r="A418">
            <v>417</v>
          </cell>
          <cell r="B418" t="str">
            <v>Empat Ratus Tujuh Belas</v>
          </cell>
        </row>
        <row r="419">
          <cell r="A419">
            <v>418</v>
          </cell>
          <cell r="B419" t="str">
            <v>Empat Ratus Delapan Belas</v>
          </cell>
        </row>
        <row r="420">
          <cell r="A420">
            <v>419</v>
          </cell>
          <cell r="B420" t="str">
            <v>Empat Ratus Sembilan Belas</v>
          </cell>
        </row>
        <row r="421">
          <cell r="A421">
            <v>420</v>
          </cell>
          <cell r="B421" t="str">
            <v>Empat Ratus Dua Puluh</v>
          </cell>
        </row>
        <row r="422">
          <cell r="A422">
            <v>421</v>
          </cell>
          <cell r="B422" t="str">
            <v>Empat Ratus Dua Puluh Satu</v>
          </cell>
        </row>
        <row r="423">
          <cell r="A423">
            <v>422</v>
          </cell>
          <cell r="B423" t="str">
            <v>Empat Ratus Dua Puluh Dua</v>
          </cell>
        </row>
        <row r="424">
          <cell r="A424">
            <v>423</v>
          </cell>
          <cell r="B424" t="str">
            <v>Empat Ratus Dua Puluh Tiga</v>
          </cell>
        </row>
        <row r="425">
          <cell r="A425">
            <v>424</v>
          </cell>
          <cell r="B425" t="str">
            <v>Empat Ratus Dua Puluh Empat</v>
          </cell>
        </row>
        <row r="426">
          <cell r="A426">
            <v>425</v>
          </cell>
          <cell r="B426" t="str">
            <v>Empat Ratus Dua Puluh Lima</v>
          </cell>
        </row>
        <row r="427">
          <cell r="A427">
            <v>426</v>
          </cell>
          <cell r="B427" t="str">
            <v>Empat Ratus Dua Puluh Enam</v>
          </cell>
        </row>
        <row r="428">
          <cell r="A428">
            <v>427</v>
          </cell>
          <cell r="B428" t="str">
            <v>Empat Ratus Dua Puluh Tujuh</v>
          </cell>
        </row>
        <row r="429">
          <cell r="A429">
            <v>428</v>
          </cell>
          <cell r="B429" t="str">
            <v>Empat Ratus Dua Puluh Delapan</v>
          </cell>
        </row>
        <row r="430">
          <cell r="A430">
            <v>429</v>
          </cell>
          <cell r="B430" t="str">
            <v>Empat Ratus Dua Puluh Sembilan</v>
          </cell>
        </row>
        <row r="431">
          <cell r="A431">
            <v>430</v>
          </cell>
          <cell r="B431" t="str">
            <v>Empat Ratus Tiga Puluh</v>
          </cell>
        </row>
        <row r="432">
          <cell r="A432">
            <v>431</v>
          </cell>
          <cell r="B432" t="str">
            <v>Empat Ratus Tiga Puluh Satu</v>
          </cell>
        </row>
        <row r="433">
          <cell r="A433">
            <v>432</v>
          </cell>
          <cell r="B433" t="str">
            <v>Empat Ratus Tiga Puluh Dua</v>
          </cell>
        </row>
        <row r="434">
          <cell r="A434">
            <v>433</v>
          </cell>
          <cell r="B434" t="str">
            <v>Empat Ratus Tiga Puluh Tiga</v>
          </cell>
        </row>
        <row r="435">
          <cell r="A435">
            <v>434</v>
          </cell>
          <cell r="B435" t="str">
            <v>Empat Ratus Tiga Puluh Empat</v>
          </cell>
        </row>
        <row r="436">
          <cell r="A436">
            <v>435</v>
          </cell>
          <cell r="B436" t="str">
            <v>Empat Ratus Tiga Puluh Lima</v>
          </cell>
        </row>
        <row r="437">
          <cell r="A437">
            <v>436</v>
          </cell>
          <cell r="B437" t="str">
            <v>Empat Ratus Tiga Puluh Enam</v>
          </cell>
        </row>
        <row r="438">
          <cell r="A438">
            <v>437</v>
          </cell>
          <cell r="B438" t="str">
            <v>Empat Ratus Tiga Puluh Tujuh</v>
          </cell>
        </row>
        <row r="439">
          <cell r="A439">
            <v>438</v>
          </cell>
          <cell r="B439" t="str">
            <v>Empat Ratus Tiga Puluh Delapan</v>
          </cell>
        </row>
        <row r="440">
          <cell r="A440">
            <v>439</v>
          </cell>
          <cell r="B440" t="str">
            <v>Empat Ratus Tiga Puluh Sembilan</v>
          </cell>
        </row>
        <row r="441">
          <cell r="A441">
            <v>440</v>
          </cell>
          <cell r="B441" t="str">
            <v>Empat Ratus Empat Puluh</v>
          </cell>
        </row>
        <row r="442">
          <cell r="A442">
            <v>441</v>
          </cell>
          <cell r="B442" t="str">
            <v>Empat Ratus Empat Puluh Satu</v>
          </cell>
        </row>
        <row r="443">
          <cell r="A443">
            <v>442</v>
          </cell>
          <cell r="B443" t="str">
            <v>Empat Ratus Empat Puluh Dua</v>
          </cell>
        </row>
        <row r="444">
          <cell r="A444">
            <v>443</v>
          </cell>
          <cell r="B444" t="str">
            <v>Empat Ratus Empat Puluh Tiga</v>
          </cell>
        </row>
        <row r="445">
          <cell r="A445">
            <v>444</v>
          </cell>
          <cell r="B445" t="str">
            <v>Empat Ratus Empat Puluh Empat</v>
          </cell>
        </row>
        <row r="446">
          <cell r="A446">
            <v>445</v>
          </cell>
          <cell r="B446" t="str">
            <v>Empat Ratus Empat Puluh Lima</v>
          </cell>
        </row>
        <row r="447">
          <cell r="A447">
            <v>446</v>
          </cell>
          <cell r="B447" t="str">
            <v>Empat Ratus Empat Puluh Enam</v>
          </cell>
        </row>
        <row r="448">
          <cell r="A448">
            <v>447</v>
          </cell>
          <cell r="B448" t="str">
            <v>Empat Ratus Empat Puluh Tujuh</v>
          </cell>
        </row>
        <row r="449">
          <cell r="A449">
            <v>448</v>
          </cell>
          <cell r="B449" t="str">
            <v>Empat Ratus Empat Puluh Delapan</v>
          </cell>
        </row>
        <row r="450">
          <cell r="A450">
            <v>449</v>
          </cell>
          <cell r="B450" t="str">
            <v>Empat Ratus Empat Puluh Sembilan</v>
          </cell>
        </row>
        <row r="451">
          <cell r="A451">
            <v>450</v>
          </cell>
          <cell r="B451" t="str">
            <v>Empat Ratus Lima Puluh</v>
          </cell>
        </row>
        <row r="452">
          <cell r="A452">
            <v>451</v>
          </cell>
          <cell r="B452" t="str">
            <v>Empat Ratus Lima Puluh Satu</v>
          </cell>
        </row>
        <row r="453">
          <cell r="A453">
            <v>452</v>
          </cell>
          <cell r="B453" t="str">
            <v>Empat Ratus Lima Puluh Dua</v>
          </cell>
        </row>
        <row r="454">
          <cell r="A454">
            <v>453</v>
          </cell>
          <cell r="B454" t="str">
            <v>Empat Ratus Lima Puluh Tiga</v>
          </cell>
        </row>
        <row r="455">
          <cell r="A455">
            <v>454</v>
          </cell>
          <cell r="B455" t="str">
            <v>Empat Ratus Lima Puluh Empat</v>
          </cell>
        </row>
        <row r="456">
          <cell r="A456">
            <v>455</v>
          </cell>
          <cell r="B456" t="str">
            <v>Empat Ratus Lima Puluh Lima</v>
          </cell>
        </row>
        <row r="457">
          <cell r="A457">
            <v>456</v>
          </cell>
          <cell r="B457" t="str">
            <v>Empat Ratus Lima Puluh Enam</v>
          </cell>
        </row>
        <row r="458">
          <cell r="A458">
            <v>457</v>
          </cell>
          <cell r="B458" t="str">
            <v>Empat Ratus Lima Puluh Tujuh</v>
          </cell>
        </row>
        <row r="459">
          <cell r="A459">
            <v>458</v>
          </cell>
          <cell r="B459" t="str">
            <v>Empat Ratus Lima Puluh Delapan</v>
          </cell>
        </row>
        <row r="460">
          <cell r="A460">
            <v>459</v>
          </cell>
          <cell r="B460" t="str">
            <v>Empat Ratus Lima Puluh Sembilan</v>
          </cell>
        </row>
        <row r="461">
          <cell r="A461">
            <v>460</v>
          </cell>
          <cell r="B461" t="str">
            <v>Empat Ratus Enam Puluh</v>
          </cell>
        </row>
        <row r="462">
          <cell r="A462">
            <v>461</v>
          </cell>
          <cell r="B462" t="str">
            <v>Empat Ratus Enam Puluh Satu</v>
          </cell>
        </row>
        <row r="463">
          <cell r="A463">
            <v>462</v>
          </cell>
          <cell r="B463" t="str">
            <v>Empat Ratus Enam Puluh Dua</v>
          </cell>
        </row>
        <row r="464">
          <cell r="A464">
            <v>463</v>
          </cell>
          <cell r="B464" t="str">
            <v>Empat Ratus Enam Puluh Tiga</v>
          </cell>
        </row>
        <row r="465">
          <cell r="A465">
            <v>464</v>
          </cell>
          <cell r="B465" t="str">
            <v>Empat Ratus Enam Puluh Empat</v>
          </cell>
        </row>
        <row r="466">
          <cell r="A466">
            <v>465</v>
          </cell>
          <cell r="B466" t="str">
            <v>Empat Ratus Enam Puluh Lima</v>
          </cell>
        </row>
        <row r="467">
          <cell r="A467">
            <v>466</v>
          </cell>
          <cell r="B467" t="str">
            <v>Empat Ratus Enam Puluh Enam</v>
          </cell>
        </row>
        <row r="468">
          <cell r="A468">
            <v>467</v>
          </cell>
          <cell r="B468" t="str">
            <v>Empat Ratus Enam Puluh Tujuh</v>
          </cell>
        </row>
        <row r="469">
          <cell r="A469">
            <v>468</v>
          </cell>
          <cell r="B469" t="str">
            <v>Empat Ratus Enam Puluh Delapan</v>
          </cell>
        </row>
        <row r="470">
          <cell r="A470">
            <v>469</v>
          </cell>
          <cell r="B470" t="str">
            <v>Empat Ratus Enam Puluh Sembilan</v>
          </cell>
        </row>
        <row r="471">
          <cell r="A471">
            <v>470</v>
          </cell>
          <cell r="B471" t="str">
            <v>Empat Ratus Tujuh Puluh</v>
          </cell>
        </row>
        <row r="472">
          <cell r="A472">
            <v>471</v>
          </cell>
          <cell r="B472" t="str">
            <v>Empat Ratus Tujuh Puluh Satu</v>
          </cell>
        </row>
        <row r="473">
          <cell r="A473">
            <v>472</v>
          </cell>
          <cell r="B473" t="str">
            <v>Empat Ratus Tujuh Puluh Dua</v>
          </cell>
        </row>
        <row r="474">
          <cell r="A474">
            <v>473</v>
          </cell>
          <cell r="B474" t="str">
            <v>Empat Ratus Tujuh Puluh Tiga</v>
          </cell>
        </row>
        <row r="475">
          <cell r="A475">
            <v>474</v>
          </cell>
          <cell r="B475" t="str">
            <v>Empat Ratus Tujuh Puluh Empat</v>
          </cell>
        </row>
        <row r="476">
          <cell r="A476">
            <v>475</v>
          </cell>
          <cell r="B476" t="str">
            <v>Empat Ratus Tujuh Puluh Lima</v>
          </cell>
        </row>
        <row r="477">
          <cell r="A477">
            <v>476</v>
          </cell>
          <cell r="B477" t="str">
            <v>Empat Ratus Tujuh Puluh Enam</v>
          </cell>
        </row>
        <row r="478">
          <cell r="A478">
            <v>477</v>
          </cell>
          <cell r="B478" t="str">
            <v>Empat Ratus Tujuh Puluh Tujuh</v>
          </cell>
        </row>
        <row r="479">
          <cell r="A479">
            <v>478</v>
          </cell>
          <cell r="B479" t="str">
            <v>Empat Ratus Tujuh Puluh Delapan</v>
          </cell>
        </row>
        <row r="480">
          <cell r="A480">
            <v>479</v>
          </cell>
          <cell r="B480" t="str">
            <v>Empat Ratus Tujuh Puluh Sembilan</v>
          </cell>
        </row>
        <row r="481">
          <cell r="A481">
            <v>480</v>
          </cell>
          <cell r="B481" t="str">
            <v>Empat Ratus Delapan Puluh</v>
          </cell>
        </row>
        <row r="482">
          <cell r="A482">
            <v>481</v>
          </cell>
          <cell r="B482" t="str">
            <v>Empat Ratus Delapan Puluh Satu</v>
          </cell>
        </row>
        <row r="483">
          <cell r="A483">
            <v>482</v>
          </cell>
          <cell r="B483" t="str">
            <v>Empat Ratus Delapan Puluh Dua</v>
          </cell>
        </row>
        <row r="484">
          <cell r="A484">
            <v>483</v>
          </cell>
          <cell r="B484" t="str">
            <v>Empat Ratus Delapan Puluh Tiga</v>
          </cell>
        </row>
        <row r="485">
          <cell r="A485">
            <v>484</v>
          </cell>
          <cell r="B485" t="str">
            <v>Empat Ratus Delapan Puluh Empat</v>
          </cell>
        </row>
        <row r="486">
          <cell r="A486">
            <v>485</v>
          </cell>
          <cell r="B486" t="str">
            <v>Empat Ratus Delapan Puluh Lima</v>
          </cell>
        </row>
        <row r="487">
          <cell r="A487">
            <v>486</v>
          </cell>
          <cell r="B487" t="str">
            <v>Empat Ratus Delapan Puluh Enam</v>
          </cell>
        </row>
        <row r="488">
          <cell r="A488">
            <v>487</v>
          </cell>
          <cell r="B488" t="str">
            <v>Empat Ratus Delapan Puluh Tujuh</v>
          </cell>
        </row>
        <row r="489">
          <cell r="A489">
            <v>488</v>
          </cell>
          <cell r="B489" t="str">
            <v>Empat Ratus Delapan Puluh Delapan</v>
          </cell>
        </row>
        <row r="490">
          <cell r="A490">
            <v>489</v>
          </cell>
          <cell r="B490" t="str">
            <v>Empat Ratus Delapan Puluh Sembilan</v>
          </cell>
        </row>
        <row r="491">
          <cell r="A491">
            <v>490</v>
          </cell>
          <cell r="B491" t="str">
            <v>Empat Ratus Sembilan Puluh</v>
          </cell>
        </row>
        <row r="492">
          <cell r="A492">
            <v>491</v>
          </cell>
          <cell r="B492" t="str">
            <v>Empat Ratus Sembilan Puluh Satu</v>
          </cell>
        </row>
        <row r="493">
          <cell r="A493">
            <v>492</v>
          </cell>
          <cell r="B493" t="str">
            <v>Empat Ratus Sembilan Puluh Dua</v>
          </cell>
        </row>
        <row r="494">
          <cell r="A494">
            <v>493</v>
          </cell>
          <cell r="B494" t="str">
            <v>Empat Ratus Sembilan Puluh Tiga</v>
          </cell>
        </row>
        <row r="495">
          <cell r="A495">
            <v>494</v>
          </cell>
          <cell r="B495" t="str">
            <v>Empat Ratus Sembilan Puluh Empat</v>
          </cell>
        </row>
        <row r="496">
          <cell r="A496">
            <v>495</v>
          </cell>
          <cell r="B496" t="str">
            <v>Empat Ratus Sembilan Puluh Lima</v>
          </cell>
        </row>
        <row r="497">
          <cell r="A497">
            <v>496</v>
          </cell>
          <cell r="B497" t="str">
            <v>Empat Ratus Sembilan Puluh Enam</v>
          </cell>
        </row>
        <row r="498">
          <cell r="A498">
            <v>497</v>
          </cell>
          <cell r="B498" t="str">
            <v>Empat Ratus Sembilan Puluh Tujuh</v>
          </cell>
        </row>
        <row r="499">
          <cell r="A499">
            <v>498</v>
          </cell>
          <cell r="B499" t="str">
            <v>Empat Ratus Sembilan Puluh Delapan</v>
          </cell>
        </row>
        <row r="500">
          <cell r="A500">
            <v>499</v>
          </cell>
          <cell r="B500" t="str">
            <v>Empat Ratus Sembilan Puluh Sembilan</v>
          </cell>
        </row>
        <row r="501">
          <cell r="A501">
            <v>500</v>
          </cell>
          <cell r="B501" t="str">
            <v>Lima Ratus</v>
          </cell>
        </row>
        <row r="502">
          <cell r="A502">
            <v>501</v>
          </cell>
          <cell r="B502" t="str">
            <v>Lima Ratus Satu</v>
          </cell>
        </row>
        <row r="503">
          <cell r="A503">
            <v>502</v>
          </cell>
          <cell r="B503" t="str">
            <v>Lima Ratus Dua</v>
          </cell>
        </row>
        <row r="504">
          <cell r="A504">
            <v>503</v>
          </cell>
          <cell r="B504" t="str">
            <v>Lima Ratus Tiga</v>
          </cell>
        </row>
        <row r="505">
          <cell r="A505">
            <v>504</v>
          </cell>
          <cell r="B505" t="str">
            <v>Lima Ratus Empat</v>
          </cell>
        </row>
        <row r="506">
          <cell r="A506">
            <v>505</v>
          </cell>
          <cell r="B506" t="str">
            <v>Lima Ratus Lima</v>
          </cell>
        </row>
        <row r="507">
          <cell r="A507">
            <v>506</v>
          </cell>
          <cell r="B507" t="str">
            <v>Lima Ratus Enam</v>
          </cell>
        </row>
        <row r="508">
          <cell r="A508">
            <v>507</v>
          </cell>
          <cell r="B508" t="str">
            <v>Lima Ratus Tujuh</v>
          </cell>
        </row>
        <row r="509">
          <cell r="A509">
            <v>508</v>
          </cell>
          <cell r="B509" t="str">
            <v>Lima Ratus Delapan</v>
          </cell>
        </row>
        <row r="510">
          <cell r="A510">
            <v>509</v>
          </cell>
          <cell r="B510" t="str">
            <v>Lima Ratus Sembilan</v>
          </cell>
        </row>
        <row r="511">
          <cell r="A511">
            <v>510</v>
          </cell>
          <cell r="B511" t="str">
            <v>Lima Ratus Sepuluh</v>
          </cell>
        </row>
        <row r="512">
          <cell r="A512">
            <v>511</v>
          </cell>
          <cell r="B512" t="str">
            <v>Lima Ratus Sebelas</v>
          </cell>
        </row>
        <row r="513">
          <cell r="A513">
            <v>512</v>
          </cell>
          <cell r="B513" t="str">
            <v>Lima Ratus Dua Belas</v>
          </cell>
        </row>
        <row r="514">
          <cell r="A514">
            <v>513</v>
          </cell>
          <cell r="B514" t="str">
            <v>Lima Ratus Tiga Belas</v>
          </cell>
        </row>
        <row r="515">
          <cell r="A515">
            <v>514</v>
          </cell>
          <cell r="B515" t="str">
            <v>Lima Ratus Empat Belas</v>
          </cell>
        </row>
        <row r="516">
          <cell r="A516">
            <v>515</v>
          </cell>
          <cell r="B516" t="str">
            <v>Lima Ratus Lima Belas</v>
          </cell>
        </row>
        <row r="517">
          <cell r="A517">
            <v>516</v>
          </cell>
          <cell r="B517" t="str">
            <v>Lima Ratus Enam Belas</v>
          </cell>
        </row>
        <row r="518">
          <cell r="A518">
            <v>517</v>
          </cell>
          <cell r="B518" t="str">
            <v>Lima Ratus Tujuh Belas</v>
          </cell>
        </row>
        <row r="519">
          <cell r="A519">
            <v>518</v>
          </cell>
          <cell r="B519" t="str">
            <v>Lima Ratus Delapan Belas</v>
          </cell>
        </row>
        <row r="520">
          <cell r="A520">
            <v>519</v>
          </cell>
          <cell r="B520" t="str">
            <v>Lima Ratus Sembilan Belas</v>
          </cell>
        </row>
        <row r="521">
          <cell r="A521">
            <v>520</v>
          </cell>
          <cell r="B521" t="str">
            <v>Lima Ratus Dua Puluh</v>
          </cell>
        </row>
        <row r="522">
          <cell r="A522">
            <v>521</v>
          </cell>
          <cell r="B522" t="str">
            <v>Lima Ratus Dua Puluh Satu</v>
          </cell>
        </row>
        <row r="523">
          <cell r="A523">
            <v>522</v>
          </cell>
          <cell r="B523" t="str">
            <v>Lima Ratus Dua Puluh Dua</v>
          </cell>
        </row>
        <row r="524">
          <cell r="A524">
            <v>523</v>
          </cell>
          <cell r="B524" t="str">
            <v>Lima Ratus Dua Puluh Tiga</v>
          </cell>
        </row>
        <row r="525">
          <cell r="A525">
            <v>524</v>
          </cell>
          <cell r="B525" t="str">
            <v>Lima Ratus Dua Puluh Empat</v>
          </cell>
        </row>
        <row r="526">
          <cell r="A526">
            <v>525</v>
          </cell>
          <cell r="B526" t="str">
            <v>Lima Ratus Dua Puluh Lima</v>
          </cell>
        </row>
        <row r="527">
          <cell r="A527">
            <v>526</v>
          </cell>
          <cell r="B527" t="str">
            <v>Lima Ratus Dua Puluh Enam</v>
          </cell>
        </row>
        <row r="528">
          <cell r="A528">
            <v>527</v>
          </cell>
          <cell r="B528" t="str">
            <v>Lima Ratus Dua Puluh Tujuh</v>
          </cell>
        </row>
        <row r="529">
          <cell r="A529">
            <v>528</v>
          </cell>
          <cell r="B529" t="str">
            <v>Lima Ratus Dua Puluh Delapan</v>
          </cell>
        </row>
        <row r="530">
          <cell r="A530">
            <v>529</v>
          </cell>
          <cell r="B530" t="str">
            <v>Lima Ratus Dua Puluh Sembilan</v>
          </cell>
        </row>
        <row r="531">
          <cell r="A531">
            <v>530</v>
          </cell>
          <cell r="B531" t="str">
            <v>Lima Ratus Tiga Puluh</v>
          </cell>
        </row>
        <row r="532">
          <cell r="A532">
            <v>531</v>
          </cell>
          <cell r="B532" t="str">
            <v>Lima Ratus Tiga Puluh Satu</v>
          </cell>
        </row>
        <row r="533">
          <cell r="A533">
            <v>532</v>
          </cell>
          <cell r="B533" t="str">
            <v>Lima Ratus Tiga Puluh Dua</v>
          </cell>
        </row>
        <row r="534">
          <cell r="A534">
            <v>533</v>
          </cell>
          <cell r="B534" t="str">
            <v>Lima Ratus Tiga Puluh Tiga</v>
          </cell>
        </row>
        <row r="535">
          <cell r="A535">
            <v>534</v>
          </cell>
          <cell r="B535" t="str">
            <v>Lima Ratus Tiga Puluh Empat</v>
          </cell>
        </row>
        <row r="536">
          <cell r="A536">
            <v>535</v>
          </cell>
          <cell r="B536" t="str">
            <v>Lima Ratus Tiga Puluh Lima</v>
          </cell>
        </row>
        <row r="537">
          <cell r="A537">
            <v>536</v>
          </cell>
          <cell r="B537" t="str">
            <v>Lima Ratus Tiga Puluh Enam</v>
          </cell>
        </row>
        <row r="538">
          <cell r="A538">
            <v>537</v>
          </cell>
          <cell r="B538" t="str">
            <v>Lima Ratus Tiga Puluh Tujuh</v>
          </cell>
        </row>
        <row r="539">
          <cell r="A539">
            <v>538</v>
          </cell>
          <cell r="B539" t="str">
            <v>Lima Ratus Tiga Puluh Delapan</v>
          </cell>
        </row>
        <row r="540">
          <cell r="A540">
            <v>539</v>
          </cell>
          <cell r="B540" t="str">
            <v>Lima Ratus Tiga Puluh Sembilan</v>
          </cell>
        </row>
        <row r="541">
          <cell r="A541">
            <v>540</v>
          </cell>
          <cell r="B541" t="str">
            <v>Lima Ratus Empat Puluh</v>
          </cell>
        </row>
        <row r="542">
          <cell r="A542">
            <v>541</v>
          </cell>
          <cell r="B542" t="str">
            <v>Lima Ratus Empat Puluh Satu</v>
          </cell>
        </row>
        <row r="543">
          <cell r="A543">
            <v>542</v>
          </cell>
          <cell r="B543" t="str">
            <v>Lima Ratus Empat Puluh Dua</v>
          </cell>
        </row>
        <row r="544">
          <cell r="A544">
            <v>543</v>
          </cell>
          <cell r="B544" t="str">
            <v>Lima Ratus Empat Puluh Tiga</v>
          </cell>
        </row>
        <row r="545">
          <cell r="A545">
            <v>544</v>
          </cell>
          <cell r="B545" t="str">
            <v>Lima Ratus Empat Puluh Empat</v>
          </cell>
        </row>
        <row r="546">
          <cell r="A546">
            <v>545</v>
          </cell>
          <cell r="B546" t="str">
            <v>Lima Ratus Empat Puluh Lima</v>
          </cell>
        </row>
        <row r="547">
          <cell r="A547">
            <v>546</v>
          </cell>
          <cell r="B547" t="str">
            <v>Lima Ratus Empat Puluh Enam</v>
          </cell>
        </row>
        <row r="548">
          <cell r="A548">
            <v>547</v>
          </cell>
          <cell r="B548" t="str">
            <v>Lima Ratus Empat Puluh Tujuh</v>
          </cell>
        </row>
        <row r="549">
          <cell r="A549">
            <v>548</v>
          </cell>
          <cell r="B549" t="str">
            <v>Lima Ratus Empat Puluh Delapan</v>
          </cell>
        </row>
        <row r="550">
          <cell r="A550">
            <v>549</v>
          </cell>
          <cell r="B550" t="str">
            <v>Lima Ratus Empat Puluh Sembilan</v>
          </cell>
        </row>
        <row r="551">
          <cell r="A551">
            <v>550</v>
          </cell>
          <cell r="B551" t="str">
            <v>Lima Ratus Lima Puluh</v>
          </cell>
        </row>
        <row r="552">
          <cell r="A552">
            <v>551</v>
          </cell>
          <cell r="B552" t="str">
            <v>Lima Ratus Lima Puluh Satu</v>
          </cell>
        </row>
        <row r="553">
          <cell r="A553">
            <v>552</v>
          </cell>
          <cell r="B553" t="str">
            <v>Lima Ratus Lima Puluh Dua</v>
          </cell>
        </row>
        <row r="554">
          <cell r="A554">
            <v>553</v>
          </cell>
          <cell r="B554" t="str">
            <v>Lima Ratus Lima Puluh Tiga</v>
          </cell>
        </row>
        <row r="555">
          <cell r="A555">
            <v>554</v>
          </cell>
          <cell r="B555" t="str">
            <v>Lima Ratus Lima Puluh Empat</v>
          </cell>
        </row>
        <row r="556">
          <cell r="A556">
            <v>555</v>
          </cell>
          <cell r="B556" t="str">
            <v>Lima Ratus Lima Puluh Lima</v>
          </cell>
        </row>
        <row r="557">
          <cell r="A557">
            <v>556</v>
          </cell>
          <cell r="B557" t="str">
            <v>Lima Ratus Lima Puluh Enam</v>
          </cell>
        </row>
        <row r="558">
          <cell r="A558">
            <v>557</v>
          </cell>
          <cell r="B558" t="str">
            <v>Lima Ratus Lima Puluh Tujuh</v>
          </cell>
        </row>
        <row r="559">
          <cell r="A559">
            <v>558</v>
          </cell>
          <cell r="B559" t="str">
            <v>Lima Ratus Lima Puluh Delapan</v>
          </cell>
        </row>
        <row r="560">
          <cell r="A560">
            <v>559</v>
          </cell>
          <cell r="B560" t="str">
            <v>Lima Ratus Lima Puluh Sembilan</v>
          </cell>
        </row>
        <row r="561">
          <cell r="A561">
            <v>560</v>
          </cell>
          <cell r="B561" t="str">
            <v>Lima Ratus Enam Puluh</v>
          </cell>
        </row>
        <row r="562">
          <cell r="A562">
            <v>561</v>
          </cell>
          <cell r="B562" t="str">
            <v>Lima Ratus Enam Puluh Satu</v>
          </cell>
        </row>
        <row r="563">
          <cell r="A563">
            <v>562</v>
          </cell>
          <cell r="B563" t="str">
            <v>Lima Ratus Enam Puluh Dua</v>
          </cell>
        </row>
        <row r="564">
          <cell r="A564">
            <v>563</v>
          </cell>
          <cell r="B564" t="str">
            <v>Lima Ratus Enam Puluh Tiga</v>
          </cell>
        </row>
        <row r="565">
          <cell r="A565">
            <v>564</v>
          </cell>
          <cell r="B565" t="str">
            <v>Lima Ratus Enam Puluh Empat</v>
          </cell>
        </row>
        <row r="566">
          <cell r="A566">
            <v>565</v>
          </cell>
          <cell r="B566" t="str">
            <v>Lima Ratus Enam Puluh Lima</v>
          </cell>
        </row>
        <row r="567">
          <cell r="A567">
            <v>566</v>
          </cell>
          <cell r="B567" t="str">
            <v>Lima Ratus Enam Puluh Enam</v>
          </cell>
        </row>
        <row r="568">
          <cell r="A568">
            <v>567</v>
          </cell>
          <cell r="B568" t="str">
            <v>Lima Ratus Enam Puluh Tujuh</v>
          </cell>
        </row>
        <row r="569">
          <cell r="A569">
            <v>568</v>
          </cell>
          <cell r="B569" t="str">
            <v>Lima Ratus Enam Puluh Delapan</v>
          </cell>
        </row>
        <row r="570">
          <cell r="A570">
            <v>569</v>
          </cell>
          <cell r="B570" t="str">
            <v>Lima Ratus Enam Puluh Sembilan</v>
          </cell>
        </row>
        <row r="571">
          <cell r="A571">
            <v>570</v>
          </cell>
          <cell r="B571" t="str">
            <v>Lima Ratus Tujuh Puluh</v>
          </cell>
        </row>
        <row r="572">
          <cell r="A572">
            <v>571</v>
          </cell>
          <cell r="B572" t="str">
            <v>Lima Ratus Tujuh Puluh Satu</v>
          </cell>
        </row>
        <row r="573">
          <cell r="A573">
            <v>572</v>
          </cell>
          <cell r="B573" t="str">
            <v>Lima Ratus Tujuh Puluh Dua</v>
          </cell>
        </row>
        <row r="574">
          <cell r="A574">
            <v>573</v>
          </cell>
          <cell r="B574" t="str">
            <v>Lima Ratus Tujuh Puluh Tiga</v>
          </cell>
        </row>
        <row r="575">
          <cell r="A575">
            <v>574</v>
          </cell>
          <cell r="B575" t="str">
            <v>Lima Ratus Tujuh Puluh Empat</v>
          </cell>
        </row>
        <row r="576">
          <cell r="A576">
            <v>575</v>
          </cell>
          <cell r="B576" t="str">
            <v>Lima Ratus Tujuh Puluh Lima</v>
          </cell>
        </row>
        <row r="577">
          <cell r="A577">
            <v>576</v>
          </cell>
          <cell r="B577" t="str">
            <v>Lima Ratus Tujuh Puluh Enam</v>
          </cell>
        </row>
        <row r="578">
          <cell r="A578">
            <v>577</v>
          </cell>
          <cell r="B578" t="str">
            <v>Lima Ratus Tujuh Puluh Tujuh</v>
          </cell>
        </row>
        <row r="579">
          <cell r="A579">
            <v>578</v>
          </cell>
          <cell r="B579" t="str">
            <v>Lima Ratus Tujuh Puluh Delapan</v>
          </cell>
        </row>
        <row r="580">
          <cell r="A580">
            <v>579</v>
          </cell>
          <cell r="B580" t="str">
            <v>Lima Ratus Tujuh Puluh Sembilan</v>
          </cell>
        </row>
        <row r="581">
          <cell r="A581">
            <v>580</v>
          </cell>
          <cell r="B581" t="str">
            <v>Lima Ratus Delapan Puluh</v>
          </cell>
        </row>
        <row r="582">
          <cell r="A582">
            <v>581</v>
          </cell>
          <cell r="B582" t="str">
            <v>Lima Ratus Delapan Puluh Satu</v>
          </cell>
        </row>
        <row r="583">
          <cell r="A583">
            <v>582</v>
          </cell>
          <cell r="B583" t="str">
            <v>Lima Ratus Delapan Puluh Dua</v>
          </cell>
        </row>
        <row r="584">
          <cell r="A584">
            <v>583</v>
          </cell>
          <cell r="B584" t="str">
            <v>Lima Ratus Delapan Puluh Tiga</v>
          </cell>
        </row>
        <row r="585">
          <cell r="A585">
            <v>584</v>
          </cell>
          <cell r="B585" t="str">
            <v>Lima Ratus Delapan Puluh Empat</v>
          </cell>
        </row>
        <row r="586">
          <cell r="A586">
            <v>585</v>
          </cell>
          <cell r="B586" t="str">
            <v>Lima Ratus Delapan Puluh Lima</v>
          </cell>
        </row>
        <row r="587">
          <cell r="A587">
            <v>586</v>
          </cell>
          <cell r="B587" t="str">
            <v>Lima Ratus Delapan Puluh Enam</v>
          </cell>
        </row>
        <row r="588">
          <cell r="A588">
            <v>587</v>
          </cell>
          <cell r="B588" t="str">
            <v>Lima Ratus Delapan Puluh Tujuh</v>
          </cell>
        </row>
        <row r="589">
          <cell r="A589">
            <v>588</v>
          </cell>
          <cell r="B589" t="str">
            <v>Lima Ratus Delapan Puluh Delapan</v>
          </cell>
        </row>
        <row r="590">
          <cell r="A590">
            <v>589</v>
          </cell>
          <cell r="B590" t="str">
            <v>Lima Ratus Delapan Puluh Sembilan</v>
          </cell>
        </row>
        <row r="591">
          <cell r="A591">
            <v>590</v>
          </cell>
          <cell r="B591" t="str">
            <v>Lima Ratus Sembilan Puluh</v>
          </cell>
        </row>
        <row r="592">
          <cell r="A592">
            <v>591</v>
          </cell>
          <cell r="B592" t="str">
            <v>Lima Ratus Sembilan Puluh Satu</v>
          </cell>
        </row>
        <row r="593">
          <cell r="A593">
            <v>592</v>
          </cell>
          <cell r="B593" t="str">
            <v>Lima Ratus Sembilan Puluh Dua</v>
          </cell>
        </row>
        <row r="594">
          <cell r="A594">
            <v>593</v>
          </cell>
          <cell r="B594" t="str">
            <v>Lima Ratus Sembilan Puluh Tiga</v>
          </cell>
        </row>
        <row r="595">
          <cell r="A595">
            <v>594</v>
          </cell>
          <cell r="B595" t="str">
            <v>Lima Ratus Sembilan Puluh Empat</v>
          </cell>
        </row>
        <row r="596">
          <cell r="A596">
            <v>595</v>
          </cell>
          <cell r="B596" t="str">
            <v>Lima Ratus Sembilan Puluh Lima</v>
          </cell>
        </row>
        <row r="597">
          <cell r="A597">
            <v>596</v>
          </cell>
          <cell r="B597" t="str">
            <v>Lima Ratus Sembilan Puluh Enam</v>
          </cell>
        </row>
        <row r="598">
          <cell r="A598">
            <v>597</v>
          </cell>
          <cell r="B598" t="str">
            <v>Lima Ratus Sembilan Puluh Tujuh</v>
          </cell>
        </row>
        <row r="599">
          <cell r="A599">
            <v>598</v>
          </cell>
          <cell r="B599" t="str">
            <v>Lima Ratus Sembilan Puluh Delapan</v>
          </cell>
        </row>
        <row r="600">
          <cell r="A600">
            <v>599</v>
          </cell>
          <cell r="B600" t="str">
            <v>Lima Ratus Sembilan Puluh Sembilan</v>
          </cell>
        </row>
        <row r="601">
          <cell r="A601">
            <v>600</v>
          </cell>
          <cell r="B601" t="str">
            <v>Enam Ratus</v>
          </cell>
        </row>
        <row r="602">
          <cell r="A602">
            <v>601</v>
          </cell>
          <cell r="B602" t="str">
            <v>Enam Ratus Satu</v>
          </cell>
        </row>
        <row r="603">
          <cell r="A603">
            <v>602</v>
          </cell>
          <cell r="B603" t="str">
            <v>Enam Ratus Dua</v>
          </cell>
        </row>
        <row r="604">
          <cell r="A604">
            <v>603</v>
          </cell>
          <cell r="B604" t="str">
            <v>Enam Ratus Tiga</v>
          </cell>
        </row>
        <row r="605">
          <cell r="A605">
            <v>604</v>
          </cell>
          <cell r="B605" t="str">
            <v>Enam Ratus Empat</v>
          </cell>
        </row>
        <row r="606">
          <cell r="A606">
            <v>605</v>
          </cell>
          <cell r="B606" t="str">
            <v>Enam Ratus Lima</v>
          </cell>
        </row>
        <row r="607">
          <cell r="A607">
            <v>606</v>
          </cell>
          <cell r="B607" t="str">
            <v>Enam Ratus Enam</v>
          </cell>
        </row>
        <row r="608">
          <cell r="A608">
            <v>607</v>
          </cell>
          <cell r="B608" t="str">
            <v>Enam Ratus Tujuh</v>
          </cell>
        </row>
        <row r="609">
          <cell r="A609">
            <v>608</v>
          </cell>
          <cell r="B609" t="str">
            <v>Enam Ratus Delapan</v>
          </cell>
        </row>
        <row r="610">
          <cell r="A610">
            <v>609</v>
          </cell>
          <cell r="B610" t="str">
            <v>Enam Ratus Sembilan</v>
          </cell>
        </row>
        <row r="611">
          <cell r="A611">
            <v>610</v>
          </cell>
          <cell r="B611" t="str">
            <v>Enam Ratus Sepuluh</v>
          </cell>
        </row>
        <row r="612">
          <cell r="A612">
            <v>611</v>
          </cell>
          <cell r="B612" t="str">
            <v>Enam Ratus Sebelas</v>
          </cell>
        </row>
        <row r="613">
          <cell r="A613">
            <v>612</v>
          </cell>
          <cell r="B613" t="str">
            <v>Enam Ratus Dua Belas</v>
          </cell>
        </row>
        <row r="614">
          <cell r="A614">
            <v>613</v>
          </cell>
          <cell r="B614" t="str">
            <v>Enam Ratus Tiga Belas</v>
          </cell>
        </row>
        <row r="615">
          <cell r="A615">
            <v>614</v>
          </cell>
          <cell r="B615" t="str">
            <v>Enam Ratus Empat Belas</v>
          </cell>
        </row>
        <row r="616">
          <cell r="A616">
            <v>615</v>
          </cell>
          <cell r="B616" t="str">
            <v>Enam Ratus Lima Belas</v>
          </cell>
        </row>
        <row r="617">
          <cell r="A617">
            <v>616</v>
          </cell>
          <cell r="B617" t="str">
            <v>Enam Ratus Enam Belas</v>
          </cell>
        </row>
        <row r="618">
          <cell r="A618">
            <v>617</v>
          </cell>
          <cell r="B618" t="str">
            <v>Enam Ratus Tujuh Belas</v>
          </cell>
        </row>
        <row r="619">
          <cell r="A619">
            <v>618</v>
          </cell>
          <cell r="B619" t="str">
            <v>Enam Ratus Delapan Belas</v>
          </cell>
        </row>
        <row r="620">
          <cell r="A620">
            <v>619</v>
          </cell>
          <cell r="B620" t="str">
            <v>Enam Ratus Sembilan Belas</v>
          </cell>
        </row>
        <row r="621">
          <cell r="A621">
            <v>620</v>
          </cell>
          <cell r="B621" t="str">
            <v>Enam Ratus Dua Puluh</v>
          </cell>
        </row>
        <row r="622">
          <cell r="A622">
            <v>621</v>
          </cell>
          <cell r="B622" t="str">
            <v>Enam Ratus Dua Puluh Satu</v>
          </cell>
        </row>
        <row r="623">
          <cell r="A623">
            <v>622</v>
          </cell>
          <cell r="B623" t="str">
            <v>Enam Ratus Dua Puluh Dua</v>
          </cell>
        </row>
        <row r="624">
          <cell r="A624">
            <v>623</v>
          </cell>
          <cell r="B624" t="str">
            <v>Enam Ratus Dua Puluh Tiga</v>
          </cell>
        </row>
        <row r="625">
          <cell r="A625">
            <v>624</v>
          </cell>
          <cell r="B625" t="str">
            <v>Enam Ratus Dua Puluh Empat</v>
          </cell>
        </row>
        <row r="626">
          <cell r="A626">
            <v>625</v>
          </cell>
          <cell r="B626" t="str">
            <v>Enam Ratus Dua Puluh Lima</v>
          </cell>
        </row>
        <row r="627">
          <cell r="A627">
            <v>626</v>
          </cell>
          <cell r="B627" t="str">
            <v>Enam Ratus Dua Puluh Enam</v>
          </cell>
        </row>
        <row r="628">
          <cell r="A628">
            <v>627</v>
          </cell>
          <cell r="B628" t="str">
            <v>Enam Ratus Dua Puluh Tujuh</v>
          </cell>
        </row>
        <row r="629">
          <cell r="A629">
            <v>628</v>
          </cell>
          <cell r="B629" t="str">
            <v>Enam Ratus Dua Puluh Delapan</v>
          </cell>
        </row>
        <row r="630">
          <cell r="A630">
            <v>629</v>
          </cell>
          <cell r="B630" t="str">
            <v>Enam Ratus Dua Puluh Sembilan</v>
          </cell>
        </row>
        <row r="631">
          <cell r="A631">
            <v>630</v>
          </cell>
          <cell r="B631" t="str">
            <v>Enam Ratus Tiga Puluh</v>
          </cell>
        </row>
        <row r="632">
          <cell r="A632">
            <v>631</v>
          </cell>
          <cell r="B632" t="str">
            <v>Enam Ratus Tiga Puluh Satu</v>
          </cell>
        </row>
        <row r="633">
          <cell r="A633">
            <v>632</v>
          </cell>
          <cell r="B633" t="str">
            <v>Enam Ratus Tiga Puluh Dua</v>
          </cell>
        </row>
        <row r="634">
          <cell r="A634">
            <v>633</v>
          </cell>
          <cell r="B634" t="str">
            <v>Enam Ratus Tiga Puluh Tiga</v>
          </cell>
        </row>
        <row r="635">
          <cell r="A635">
            <v>634</v>
          </cell>
          <cell r="B635" t="str">
            <v>Enam Ratus Tiga Puluh Empat</v>
          </cell>
        </row>
        <row r="636">
          <cell r="A636">
            <v>635</v>
          </cell>
          <cell r="B636" t="str">
            <v>Enam Ratus Tiga Puluh Lima</v>
          </cell>
        </row>
        <row r="637">
          <cell r="A637">
            <v>636</v>
          </cell>
          <cell r="B637" t="str">
            <v>Enam Ratus Tiga Puluh Enam</v>
          </cell>
        </row>
        <row r="638">
          <cell r="A638">
            <v>637</v>
          </cell>
          <cell r="B638" t="str">
            <v>Enam Ratus Tiga Puluh Tujuh</v>
          </cell>
        </row>
        <row r="639">
          <cell r="A639">
            <v>638</v>
          </cell>
          <cell r="B639" t="str">
            <v>Enam Ratus Tiga Puluh Delapan</v>
          </cell>
        </row>
        <row r="640">
          <cell r="A640">
            <v>639</v>
          </cell>
          <cell r="B640" t="str">
            <v>Enam Ratus Tiga Puluh Sembilan</v>
          </cell>
        </row>
        <row r="641">
          <cell r="A641">
            <v>640</v>
          </cell>
          <cell r="B641" t="str">
            <v>Enam Ratus Empat Puluh</v>
          </cell>
        </row>
        <row r="642">
          <cell r="A642">
            <v>641</v>
          </cell>
          <cell r="B642" t="str">
            <v>Enam Ratus Empat Puluh Satu</v>
          </cell>
        </row>
        <row r="643">
          <cell r="A643">
            <v>642</v>
          </cell>
          <cell r="B643" t="str">
            <v>Enam Ratus Empat Puluh Dua</v>
          </cell>
        </row>
        <row r="644">
          <cell r="A644">
            <v>643</v>
          </cell>
          <cell r="B644" t="str">
            <v>Enam Ratus Empat Puluh Tiga</v>
          </cell>
        </row>
        <row r="645">
          <cell r="A645">
            <v>644</v>
          </cell>
          <cell r="B645" t="str">
            <v>Enam Ratus Empat Puluh Empat</v>
          </cell>
        </row>
        <row r="646">
          <cell r="A646">
            <v>645</v>
          </cell>
          <cell r="B646" t="str">
            <v>Enam Ratus Empat Puluh Lima</v>
          </cell>
        </row>
        <row r="647">
          <cell r="A647">
            <v>646</v>
          </cell>
          <cell r="B647" t="str">
            <v>Enam Ratus Empat Puluh Enam</v>
          </cell>
        </row>
        <row r="648">
          <cell r="A648">
            <v>647</v>
          </cell>
          <cell r="B648" t="str">
            <v>Enam Ratus Empat Puluh Tujuh</v>
          </cell>
        </row>
        <row r="649">
          <cell r="A649">
            <v>648</v>
          </cell>
          <cell r="B649" t="str">
            <v>Enam Ratus Empat Puluh Delapan</v>
          </cell>
        </row>
        <row r="650">
          <cell r="A650">
            <v>649</v>
          </cell>
          <cell r="B650" t="str">
            <v>Enam Ratus Empat Puluh Sembilan</v>
          </cell>
        </row>
        <row r="651">
          <cell r="A651">
            <v>650</v>
          </cell>
          <cell r="B651" t="str">
            <v>Enam Ratus Lima Puluh</v>
          </cell>
        </row>
        <row r="652">
          <cell r="A652">
            <v>651</v>
          </cell>
          <cell r="B652" t="str">
            <v>Enam Ratus Lima Puluh Satu</v>
          </cell>
        </row>
        <row r="653">
          <cell r="A653">
            <v>652</v>
          </cell>
          <cell r="B653" t="str">
            <v>Enam Ratus Lima Puluh Dua</v>
          </cell>
        </row>
        <row r="654">
          <cell r="A654">
            <v>653</v>
          </cell>
          <cell r="B654" t="str">
            <v>Enam Ratus Lima Puluh Tiga</v>
          </cell>
        </row>
        <row r="655">
          <cell r="A655">
            <v>654</v>
          </cell>
          <cell r="B655" t="str">
            <v>Enam Ratus Lima Puluh Empat</v>
          </cell>
        </row>
        <row r="656">
          <cell r="A656">
            <v>655</v>
          </cell>
          <cell r="B656" t="str">
            <v>Enam Ratus Lima Puluh Lima</v>
          </cell>
        </row>
        <row r="657">
          <cell r="A657">
            <v>656</v>
          </cell>
          <cell r="B657" t="str">
            <v>Enam Ratus Lima Puluh Enam</v>
          </cell>
        </row>
        <row r="658">
          <cell r="A658">
            <v>657</v>
          </cell>
          <cell r="B658" t="str">
            <v>Enam Ratus Lima Puluh Tujuh</v>
          </cell>
        </row>
        <row r="659">
          <cell r="A659">
            <v>658</v>
          </cell>
          <cell r="B659" t="str">
            <v>Enam Ratus Lima Puluh Delapan</v>
          </cell>
        </row>
        <row r="660">
          <cell r="A660">
            <v>659</v>
          </cell>
          <cell r="B660" t="str">
            <v>Enam Ratus Lima Puluh Sembilan</v>
          </cell>
        </row>
        <row r="661">
          <cell r="A661">
            <v>660</v>
          </cell>
          <cell r="B661" t="str">
            <v>Enam Ratus Enam Puluh</v>
          </cell>
        </row>
        <row r="662">
          <cell r="A662">
            <v>661</v>
          </cell>
          <cell r="B662" t="str">
            <v>Enam Ratus Enam Puluh Satu</v>
          </cell>
        </row>
        <row r="663">
          <cell r="A663">
            <v>662</v>
          </cell>
          <cell r="B663" t="str">
            <v>Enam Ratus Enam Puluh Dua</v>
          </cell>
        </row>
        <row r="664">
          <cell r="A664">
            <v>663</v>
          </cell>
          <cell r="B664" t="str">
            <v>Enam Ratus Enam Puluh Tiga</v>
          </cell>
        </row>
        <row r="665">
          <cell r="A665">
            <v>664</v>
          </cell>
          <cell r="B665" t="str">
            <v>Enam Ratus Enam Puluh Empat</v>
          </cell>
        </row>
        <row r="666">
          <cell r="A666">
            <v>665</v>
          </cell>
          <cell r="B666" t="str">
            <v>Enam Ratus Enam Puluh Lima</v>
          </cell>
        </row>
        <row r="667">
          <cell r="A667">
            <v>666</v>
          </cell>
          <cell r="B667" t="str">
            <v>Enam Ratus Enam Puluh Enam</v>
          </cell>
        </row>
        <row r="668">
          <cell r="A668">
            <v>667</v>
          </cell>
          <cell r="B668" t="str">
            <v>Enam Ratus Enam Puluh Tujuh</v>
          </cell>
        </row>
        <row r="669">
          <cell r="A669">
            <v>668</v>
          </cell>
          <cell r="B669" t="str">
            <v>Enam Ratus Enam Puluh Delapan</v>
          </cell>
        </row>
        <row r="670">
          <cell r="A670">
            <v>669</v>
          </cell>
          <cell r="B670" t="str">
            <v>Enam Ratus Enam Puluh Sembilan</v>
          </cell>
        </row>
        <row r="671">
          <cell r="A671">
            <v>670</v>
          </cell>
          <cell r="B671" t="str">
            <v>Enam Ratus Tujuh Puluh</v>
          </cell>
        </row>
        <row r="672">
          <cell r="A672">
            <v>671</v>
          </cell>
          <cell r="B672" t="str">
            <v>Enam Ratus Tujuh Puluh Satu</v>
          </cell>
        </row>
        <row r="673">
          <cell r="A673">
            <v>672</v>
          </cell>
          <cell r="B673" t="str">
            <v>Enam Ratus Tujuh Puluh Dua</v>
          </cell>
        </row>
        <row r="674">
          <cell r="A674">
            <v>673</v>
          </cell>
          <cell r="B674" t="str">
            <v>Enam Ratus Tujuh Puluh Tiga</v>
          </cell>
        </row>
        <row r="675">
          <cell r="A675">
            <v>674</v>
          </cell>
          <cell r="B675" t="str">
            <v>Enam Ratus Tujuh Puluh Empat</v>
          </cell>
        </row>
        <row r="676">
          <cell r="A676">
            <v>675</v>
          </cell>
          <cell r="B676" t="str">
            <v>Enam Ratus Tujuh Puluh Lima</v>
          </cell>
        </row>
        <row r="677">
          <cell r="A677">
            <v>676</v>
          </cell>
          <cell r="B677" t="str">
            <v>Enam Ratus Tujuh Puluh Enam</v>
          </cell>
        </row>
        <row r="678">
          <cell r="A678">
            <v>677</v>
          </cell>
          <cell r="B678" t="str">
            <v>Enam Ratus Tujuh Puluh Tujuh</v>
          </cell>
        </row>
        <row r="679">
          <cell r="A679">
            <v>678</v>
          </cell>
          <cell r="B679" t="str">
            <v>Enam Ratus Tujuh Puluh Delapan</v>
          </cell>
        </row>
        <row r="680">
          <cell r="A680">
            <v>679</v>
          </cell>
          <cell r="B680" t="str">
            <v>Enam Ratus Tujuh Puluh Sembilan</v>
          </cell>
        </row>
        <row r="681">
          <cell r="A681">
            <v>680</v>
          </cell>
          <cell r="B681" t="str">
            <v>Enam Ratus Delapan Puluh</v>
          </cell>
        </row>
        <row r="682">
          <cell r="A682">
            <v>681</v>
          </cell>
          <cell r="B682" t="str">
            <v>Enam Ratus Delapan Puluh Satu</v>
          </cell>
        </row>
        <row r="683">
          <cell r="A683">
            <v>682</v>
          </cell>
          <cell r="B683" t="str">
            <v>Enam Ratus Delapan Puluh Dua</v>
          </cell>
        </row>
        <row r="684">
          <cell r="A684">
            <v>683</v>
          </cell>
          <cell r="B684" t="str">
            <v>Enam Ratus Delapan Puluh Tiga</v>
          </cell>
        </row>
        <row r="685">
          <cell r="A685">
            <v>684</v>
          </cell>
          <cell r="B685" t="str">
            <v>Enam Ratus Delapan Puluh Empat</v>
          </cell>
        </row>
        <row r="686">
          <cell r="A686">
            <v>685</v>
          </cell>
          <cell r="B686" t="str">
            <v>Enam Ratus Delapan Puluh Lima</v>
          </cell>
        </row>
        <row r="687">
          <cell r="A687">
            <v>686</v>
          </cell>
          <cell r="B687" t="str">
            <v>Enam Ratus Delapan Puluh Enam</v>
          </cell>
        </row>
        <row r="688">
          <cell r="A688">
            <v>687</v>
          </cell>
          <cell r="B688" t="str">
            <v>Enam Ratus Delapan Puluh Tujuh</v>
          </cell>
        </row>
        <row r="689">
          <cell r="A689">
            <v>688</v>
          </cell>
          <cell r="B689" t="str">
            <v>Enam Ratus Delapan Puluh Delapan</v>
          </cell>
        </row>
        <row r="690">
          <cell r="A690">
            <v>689</v>
          </cell>
          <cell r="B690" t="str">
            <v>Enam Ratus Delapan Puluh Sembilan</v>
          </cell>
        </row>
        <row r="691">
          <cell r="A691">
            <v>690</v>
          </cell>
          <cell r="B691" t="str">
            <v>Enam Ratus Sembilan Puluh</v>
          </cell>
        </row>
        <row r="692">
          <cell r="A692">
            <v>691</v>
          </cell>
          <cell r="B692" t="str">
            <v>Enam Ratus Sembilan Puluh Satu</v>
          </cell>
        </row>
        <row r="693">
          <cell r="A693">
            <v>692</v>
          </cell>
          <cell r="B693" t="str">
            <v>Enam Ratus Sembilan Puluh Dua</v>
          </cell>
        </row>
        <row r="694">
          <cell r="A694">
            <v>693</v>
          </cell>
          <cell r="B694" t="str">
            <v>Enam Ratus Sembilan Puluh Tiga</v>
          </cell>
        </row>
        <row r="695">
          <cell r="A695">
            <v>694</v>
          </cell>
          <cell r="B695" t="str">
            <v>Enam Ratus Sembilan Puluh Empat</v>
          </cell>
        </row>
        <row r="696">
          <cell r="A696">
            <v>695</v>
          </cell>
          <cell r="B696" t="str">
            <v>Enam Ratus Sembilan Puluh Lima</v>
          </cell>
        </row>
        <row r="697">
          <cell r="A697">
            <v>696</v>
          </cell>
          <cell r="B697" t="str">
            <v>Enam Ratus Sembilan Puluh Enam</v>
          </cell>
        </row>
        <row r="698">
          <cell r="A698">
            <v>697</v>
          </cell>
          <cell r="B698" t="str">
            <v>Enam Ratus Sembilan Puluh Tujuh</v>
          </cell>
        </row>
        <row r="699">
          <cell r="A699">
            <v>698</v>
          </cell>
          <cell r="B699" t="str">
            <v>Enam Ratus Sembilan Puluh Delapan</v>
          </cell>
        </row>
        <row r="700">
          <cell r="A700">
            <v>699</v>
          </cell>
          <cell r="B700" t="str">
            <v>Enam Ratus Sembilan Puluh Sembilan</v>
          </cell>
        </row>
        <row r="701">
          <cell r="A701">
            <v>700</v>
          </cell>
          <cell r="B701" t="str">
            <v>Tujuh Ratus</v>
          </cell>
        </row>
        <row r="702">
          <cell r="A702">
            <v>701</v>
          </cell>
          <cell r="B702" t="str">
            <v>Tujuh Ratus Satu</v>
          </cell>
        </row>
        <row r="703">
          <cell r="A703">
            <v>702</v>
          </cell>
          <cell r="B703" t="str">
            <v>Tujuh Ratus Dua</v>
          </cell>
        </row>
        <row r="704">
          <cell r="A704">
            <v>703</v>
          </cell>
          <cell r="B704" t="str">
            <v>Tujuh Ratus Tiga</v>
          </cell>
        </row>
        <row r="705">
          <cell r="A705">
            <v>704</v>
          </cell>
          <cell r="B705" t="str">
            <v>Tujuh Ratus Empat</v>
          </cell>
        </row>
        <row r="706">
          <cell r="A706">
            <v>705</v>
          </cell>
          <cell r="B706" t="str">
            <v>Tujuh Ratus Lima</v>
          </cell>
        </row>
        <row r="707">
          <cell r="A707">
            <v>706</v>
          </cell>
          <cell r="B707" t="str">
            <v>Tujuh Ratus Enam</v>
          </cell>
        </row>
        <row r="708">
          <cell r="A708">
            <v>707</v>
          </cell>
          <cell r="B708" t="str">
            <v>Tujuh Ratus Tujuh</v>
          </cell>
        </row>
        <row r="709">
          <cell r="A709">
            <v>708</v>
          </cell>
          <cell r="B709" t="str">
            <v>Tujuh Ratus Delapan</v>
          </cell>
        </row>
        <row r="710">
          <cell r="A710">
            <v>709</v>
          </cell>
          <cell r="B710" t="str">
            <v>Tujuh Ratus Sembilan</v>
          </cell>
        </row>
        <row r="711">
          <cell r="A711">
            <v>710</v>
          </cell>
          <cell r="B711" t="str">
            <v>Tujuh Ratus Sepuluh</v>
          </cell>
        </row>
        <row r="712">
          <cell r="A712">
            <v>711</v>
          </cell>
          <cell r="B712" t="str">
            <v>Tujuh Ratus Sebelas</v>
          </cell>
        </row>
        <row r="713">
          <cell r="A713">
            <v>712</v>
          </cell>
          <cell r="B713" t="str">
            <v>Tujuh Ratus Dua Belas</v>
          </cell>
        </row>
        <row r="714">
          <cell r="A714">
            <v>713</v>
          </cell>
          <cell r="B714" t="str">
            <v>Tujuh Ratus Tiga Belas</v>
          </cell>
        </row>
        <row r="715">
          <cell r="A715">
            <v>714</v>
          </cell>
          <cell r="B715" t="str">
            <v>Tujuh Ratus Empat Belas</v>
          </cell>
        </row>
        <row r="716">
          <cell r="A716">
            <v>715</v>
          </cell>
          <cell r="B716" t="str">
            <v>Tujuh Ratus Lima Belas</v>
          </cell>
        </row>
        <row r="717">
          <cell r="A717">
            <v>716</v>
          </cell>
          <cell r="B717" t="str">
            <v>Tujuh Ratus Enam Belas</v>
          </cell>
        </row>
        <row r="718">
          <cell r="A718">
            <v>717</v>
          </cell>
          <cell r="B718" t="str">
            <v>Tujuh Ratus Tujuh Belas</v>
          </cell>
        </row>
        <row r="719">
          <cell r="A719">
            <v>718</v>
          </cell>
          <cell r="B719" t="str">
            <v>Tujuh Ratus Delapan Belas</v>
          </cell>
        </row>
        <row r="720">
          <cell r="A720">
            <v>719</v>
          </cell>
          <cell r="B720" t="str">
            <v>Tujuh Ratus Sembilan Belas</v>
          </cell>
        </row>
        <row r="721">
          <cell r="A721">
            <v>720</v>
          </cell>
          <cell r="B721" t="str">
            <v>Tujuh Ratus Dua Puluh</v>
          </cell>
        </row>
        <row r="722">
          <cell r="A722">
            <v>721</v>
          </cell>
          <cell r="B722" t="str">
            <v>Tujuh Ratus Dua Puluh Satu</v>
          </cell>
        </row>
        <row r="723">
          <cell r="A723">
            <v>722</v>
          </cell>
          <cell r="B723" t="str">
            <v>Tujuh Ratus Dua Puluh Dua</v>
          </cell>
        </row>
        <row r="724">
          <cell r="A724">
            <v>723</v>
          </cell>
          <cell r="B724" t="str">
            <v>Tujuh Ratus Dua Puluh Tiga</v>
          </cell>
        </row>
        <row r="725">
          <cell r="A725">
            <v>724</v>
          </cell>
          <cell r="B725" t="str">
            <v>Tujuh Ratus Dua Puluh Empat</v>
          </cell>
        </row>
        <row r="726">
          <cell r="A726">
            <v>725</v>
          </cell>
          <cell r="B726" t="str">
            <v>Tujuh Ratus Dua Puluh Lima</v>
          </cell>
        </row>
        <row r="727">
          <cell r="A727">
            <v>726</v>
          </cell>
          <cell r="B727" t="str">
            <v>Tujuh Ratus Dua Puluh Enam</v>
          </cell>
        </row>
        <row r="728">
          <cell r="A728">
            <v>727</v>
          </cell>
          <cell r="B728" t="str">
            <v>Tujuh Ratus Dua Puluh Tujuh</v>
          </cell>
        </row>
        <row r="729">
          <cell r="A729">
            <v>728</v>
          </cell>
          <cell r="B729" t="str">
            <v>Tujuh Ratus Dua Puluh Delapan</v>
          </cell>
        </row>
        <row r="730">
          <cell r="A730">
            <v>729</v>
          </cell>
          <cell r="B730" t="str">
            <v>Tujuh Ratus Dua Puluh Sembilan</v>
          </cell>
        </row>
        <row r="731">
          <cell r="A731">
            <v>730</v>
          </cell>
          <cell r="B731" t="str">
            <v>Tujuh Ratus Tiga Puluh</v>
          </cell>
        </row>
        <row r="732">
          <cell r="A732">
            <v>731</v>
          </cell>
          <cell r="B732" t="str">
            <v>Tujuh Ratus Tiga Puluh Satu</v>
          </cell>
        </row>
        <row r="733">
          <cell r="A733">
            <v>732</v>
          </cell>
          <cell r="B733" t="str">
            <v>Tujuh Ratus Tiga Puluh Dua</v>
          </cell>
        </row>
        <row r="734">
          <cell r="A734">
            <v>733</v>
          </cell>
          <cell r="B734" t="str">
            <v>Tujuh Ratus Tiga Puluh Tiga</v>
          </cell>
        </row>
        <row r="735">
          <cell r="A735">
            <v>734</v>
          </cell>
          <cell r="B735" t="str">
            <v>Tujuh Ratus Tiga Puluh Empat</v>
          </cell>
        </row>
        <row r="736">
          <cell r="A736">
            <v>735</v>
          </cell>
          <cell r="B736" t="str">
            <v>Tujuh Ratus Tiga Puluh Lima</v>
          </cell>
        </row>
        <row r="737">
          <cell r="A737">
            <v>736</v>
          </cell>
          <cell r="B737" t="str">
            <v>Tujuh Ratus Tiga Puluh Enam</v>
          </cell>
        </row>
        <row r="738">
          <cell r="A738">
            <v>737</v>
          </cell>
          <cell r="B738" t="str">
            <v>Tujuh Ratus Tiga Puluh Tujuh</v>
          </cell>
        </row>
        <row r="739">
          <cell r="A739">
            <v>738</v>
          </cell>
          <cell r="B739" t="str">
            <v>Tujuh Ratus Tiga Puluh Delapan</v>
          </cell>
        </row>
        <row r="740">
          <cell r="A740">
            <v>739</v>
          </cell>
          <cell r="B740" t="str">
            <v>Tujuh Ratus Tiga Puluh Sembilan</v>
          </cell>
        </row>
        <row r="741">
          <cell r="A741">
            <v>740</v>
          </cell>
          <cell r="B741" t="str">
            <v>Tujuh Ratus Empat Puluh</v>
          </cell>
        </row>
        <row r="742">
          <cell r="A742">
            <v>741</v>
          </cell>
          <cell r="B742" t="str">
            <v>Tujuh Ratus Empat Puluh Satu</v>
          </cell>
        </row>
        <row r="743">
          <cell r="A743">
            <v>742</v>
          </cell>
          <cell r="B743" t="str">
            <v>Tujuh Ratus Empat Puluh Dua</v>
          </cell>
        </row>
        <row r="744">
          <cell r="A744">
            <v>743</v>
          </cell>
          <cell r="B744" t="str">
            <v>Tujuh Ratus Empat Puluh Tiga</v>
          </cell>
        </row>
        <row r="745">
          <cell r="A745">
            <v>744</v>
          </cell>
          <cell r="B745" t="str">
            <v>Tujuh Ratus Empat Puluh Empat</v>
          </cell>
        </row>
        <row r="746">
          <cell r="A746">
            <v>745</v>
          </cell>
          <cell r="B746" t="str">
            <v>Tujuh Ratus Empat Puluh Lima</v>
          </cell>
        </row>
        <row r="747">
          <cell r="A747">
            <v>746</v>
          </cell>
          <cell r="B747" t="str">
            <v>Tujuh Ratus Empat Puluh Enam</v>
          </cell>
        </row>
        <row r="748">
          <cell r="A748">
            <v>747</v>
          </cell>
          <cell r="B748" t="str">
            <v>Tujuh Ratus Empat Puluh Tujuh</v>
          </cell>
        </row>
        <row r="749">
          <cell r="A749">
            <v>748</v>
          </cell>
          <cell r="B749" t="str">
            <v>Tujuh Ratus Empat Puluh Delapan</v>
          </cell>
        </row>
        <row r="750">
          <cell r="A750">
            <v>749</v>
          </cell>
          <cell r="B750" t="str">
            <v>Tujuh Ratus Empat Puluh Sembilan</v>
          </cell>
        </row>
        <row r="751">
          <cell r="A751">
            <v>750</v>
          </cell>
          <cell r="B751" t="str">
            <v>Tujuh Ratus Lima Puluh</v>
          </cell>
        </row>
        <row r="752">
          <cell r="A752">
            <v>751</v>
          </cell>
          <cell r="B752" t="str">
            <v>Tujuh Ratus Lima Puluh Satu</v>
          </cell>
        </row>
        <row r="753">
          <cell r="A753">
            <v>752</v>
          </cell>
          <cell r="B753" t="str">
            <v>Tujuh Ratus Lima Puluh Dua</v>
          </cell>
        </row>
        <row r="754">
          <cell r="A754">
            <v>753</v>
          </cell>
          <cell r="B754" t="str">
            <v>Tujuh Ratus Lima Puluh Tiga</v>
          </cell>
        </row>
        <row r="755">
          <cell r="A755">
            <v>754</v>
          </cell>
          <cell r="B755" t="str">
            <v>Tujuh Ratus Lima Puluh Empat</v>
          </cell>
        </row>
        <row r="756">
          <cell r="A756">
            <v>755</v>
          </cell>
          <cell r="B756" t="str">
            <v>Tujuh Ratus Lima Puluh Lima</v>
          </cell>
        </row>
        <row r="757">
          <cell r="A757">
            <v>756</v>
          </cell>
          <cell r="B757" t="str">
            <v>Tujuh Ratus Lima Puluh Enam</v>
          </cell>
        </row>
        <row r="758">
          <cell r="A758">
            <v>757</v>
          </cell>
          <cell r="B758" t="str">
            <v>Tujuh Ratus Lima Puluh Tujuh</v>
          </cell>
        </row>
        <row r="759">
          <cell r="A759">
            <v>758</v>
          </cell>
          <cell r="B759" t="str">
            <v>Tujuh Ratus Lima Puluh Delapan</v>
          </cell>
        </row>
        <row r="760">
          <cell r="A760">
            <v>759</v>
          </cell>
          <cell r="B760" t="str">
            <v>Tujuh Ratus Lima Puluh Sembilan</v>
          </cell>
        </row>
        <row r="761">
          <cell r="A761">
            <v>760</v>
          </cell>
          <cell r="B761" t="str">
            <v>Tujuh Ratus Enam Puluh</v>
          </cell>
        </row>
        <row r="762">
          <cell r="A762">
            <v>761</v>
          </cell>
          <cell r="B762" t="str">
            <v>Tujuh Ratus Enam Puluh Satu</v>
          </cell>
        </row>
        <row r="763">
          <cell r="A763">
            <v>762</v>
          </cell>
          <cell r="B763" t="str">
            <v>Tujuh Ratus Enam Puluh Dua</v>
          </cell>
        </row>
        <row r="764">
          <cell r="A764">
            <v>763</v>
          </cell>
          <cell r="B764" t="str">
            <v>Tujuh Ratus Enam Puluh Tiga</v>
          </cell>
        </row>
        <row r="765">
          <cell r="A765">
            <v>764</v>
          </cell>
          <cell r="B765" t="str">
            <v>Tujuh Ratus Enam Puluh Empat</v>
          </cell>
        </row>
        <row r="766">
          <cell r="A766">
            <v>765</v>
          </cell>
          <cell r="B766" t="str">
            <v>Tujuh Ratus Enam Puluh Lima</v>
          </cell>
        </row>
        <row r="767">
          <cell r="A767">
            <v>766</v>
          </cell>
          <cell r="B767" t="str">
            <v>Tujuh Ratus Enam Puluh Enam</v>
          </cell>
        </row>
        <row r="768">
          <cell r="A768">
            <v>767</v>
          </cell>
          <cell r="B768" t="str">
            <v>Tujuh Ratus Enam Puluh Tujuh</v>
          </cell>
        </row>
        <row r="769">
          <cell r="A769">
            <v>768</v>
          </cell>
          <cell r="B769" t="str">
            <v>Tujuh Ratus Enam Puluh Delapan</v>
          </cell>
        </row>
        <row r="770">
          <cell r="A770">
            <v>769</v>
          </cell>
          <cell r="B770" t="str">
            <v>Tujuh Ratus Enam Puluh Sembilan</v>
          </cell>
        </row>
        <row r="771">
          <cell r="A771">
            <v>770</v>
          </cell>
          <cell r="B771" t="str">
            <v>Tujuh Ratus Tujuh Puluh</v>
          </cell>
        </row>
        <row r="772">
          <cell r="A772">
            <v>771</v>
          </cell>
          <cell r="B772" t="str">
            <v>Tujuh Ratus Tujuh Puluh Satu</v>
          </cell>
        </row>
        <row r="773">
          <cell r="A773">
            <v>772</v>
          </cell>
          <cell r="B773" t="str">
            <v>Tujuh Ratus Tujuh Puluh Dua</v>
          </cell>
        </row>
        <row r="774">
          <cell r="A774">
            <v>773</v>
          </cell>
          <cell r="B774" t="str">
            <v>Tujuh Ratus Tujuh Puluh Tiga</v>
          </cell>
        </row>
        <row r="775">
          <cell r="A775">
            <v>774</v>
          </cell>
          <cell r="B775" t="str">
            <v>Tujuh Ratus Tujuh Puluh Empat</v>
          </cell>
        </row>
        <row r="776">
          <cell r="A776">
            <v>775</v>
          </cell>
          <cell r="B776" t="str">
            <v>Tujuh Ratus Tujuh Puluh Lima</v>
          </cell>
        </row>
        <row r="777">
          <cell r="A777">
            <v>776</v>
          </cell>
          <cell r="B777" t="str">
            <v>Tujuh Ratus Tujuh Puluh Enam</v>
          </cell>
        </row>
        <row r="778">
          <cell r="A778">
            <v>777</v>
          </cell>
          <cell r="B778" t="str">
            <v>Tujuh Ratus Tujuh Puluh Tujuh</v>
          </cell>
        </row>
        <row r="779">
          <cell r="A779">
            <v>778</v>
          </cell>
          <cell r="B779" t="str">
            <v>Tujuh Ratus Tujuh Puluh Delapan</v>
          </cell>
        </row>
        <row r="780">
          <cell r="A780">
            <v>779</v>
          </cell>
          <cell r="B780" t="str">
            <v>Tujuh Ratus Tujuh Puluh Sembilan</v>
          </cell>
        </row>
        <row r="781">
          <cell r="A781">
            <v>780</v>
          </cell>
          <cell r="B781" t="str">
            <v>Tujuh Ratus Delapan Puluh</v>
          </cell>
        </row>
        <row r="782">
          <cell r="A782">
            <v>781</v>
          </cell>
          <cell r="B782" t="str">
            <v>Tujuh Ratus Delapan Puluh Satu</v>
          </cell>
        </row>
        <row r="783">
          <cell r="A783">
            <v>782</v>
          </cell>
          <cell r="B783" t="str">
            <v>Tujuh Ratus Delapan Puluh Dua</v>
          </cell>
        </row>
        <row r="784">
          <cell r="A784">
            <v>783</v>
          </cell>
          <cell r="B784" t="str">
            <v>Tujuh Ratus Delapan Puluh Tiga</v>
          </cell>
        </row>
        <row r="785">
          <cell r="A785">
            <v>784</v>
          </cell>
          <cell r="B785" t="str">
            <v>Tujuh Ratus Delapan Puluh Empat</v>
          </cell>
        </row>
        <row r="786">
          <cell r="A786">
            <v>785</v>
          </cell>
          <cell r="B786" t="str">
            <v>Tujuh Ratus Delapan Puluh Lima</v>
          </cell>
        </row>
        <row r="787">
          <cell r="A787">
            <v>786</v>
          </cell>
          <cell r="B787" t="str">
            <v>Tujuh Ratus Delapan Puluh Enam</v>
          </cell>
        </row>
        <row r="788">
          <cell r="A788">
            <v>787</v>
          </cell>
          <cell r="B788" t="str">
            <v>Tujuh Ratus Delapan Puluh Tujuh</v>
          </cell>
        </row>
        <row r="789">
          <cell r="A789">
            <v>788</v>
          </cell>
          <cell r="B789" t="str">
            <v>Tujuh Ratus Delapan Puluh Delapan</v>
          </cell>
        </row>
        <row r="790">
          <cell r="A790">
            <v>789</v>
          </cell>
          <cell r="B790" t="str">
            <v>Tujuh Ratus Delapan Puluh Sembilan</v>
          </cell>
        </row>
        <row r="791">
          <cell r="A791">
            <v>790</v>
          </cell>
          <cell r="B791" t="str">
            <v>Tujuh Ratus Sembilan Puluh</v>
          </cell>
        </row>
        <row r="792">
          <cell r="A792">
            <v>791</v>
          </cell>
          <cell r="B792" t="str">
            <v>Tujuh Ratus Sembilan Puluh Satu</v>
          </cell>
        </row>
        <row r="793">
          <cell r="A793">
            <v>792</v>
          </cell>
          <cell r="B793" t="str">
            <v>Tujuh Ratus Sembilan Puluh Dua</v>
          </cell>
        </row>
        <row r="794">
          <cell r="A794">
            <v>793</v>
          </cell>
          <cell r="B794" t="str">
            <v>Tujuh Ratus Sembilan Puluh Tiga</v>
          </cell>
        </row>
        <row r="795">
          <cell r="A795">
            <v>794</v>
          </cell>
          <cell r="B795" t="str">
            <v>Tujuh Ratus Sembilan Puluh Empat</v>
          </cell>
        </row>
        <row r="796">
          <cell r="A796">
            <v>795</v>
          </cell>
          <cell r="B796" t="str">
            <v>Tujuh Ratus Sembilan Puluh Lima</v>
          </cell>
        </row>
        <row r="797">
          <cell r="A797">
            <v>796</v>
          </cell>
          <cell r="B797" t="str">
            <v>Tujuh Ratus Sembilan Puluh Enam</v>
          </cell>
        </row>
        <row r="798">
          <cell r="A798">
            <v>797</v>
          </cell>
          <cell r="B798" t="str">
            <v>Tujuh Ratus Sembilan Puluh Tujuh</v>
          </cell>
        </row>
        <row r="799">
          <cell r="A799">
            <v>798</v>
          </cell>
          <cell r="B799" t="str">
            <v>Tujuh Ratus Sembilan Puluh Delapan</v>
          </cell>
        </row>
        <row r="800">
          <cell r="A800">
            <v>799</v>
          </cell>
          <cell r="B800" t="str">
            <v>Tujuh Ratus Sembilan Puluh Sembilan</v>
          </cell>
        </row>
        <row r="801">
          <cell r="A801">
            <v>800</v>
          </cell>
          <cell r="B801" t="str">
            <v>Delapan Ratus</v>
          </cell>
        </row>
        <row r="802">
          <cell r="A802">
            <v>801</v>
          </cell>
          <cell r="B802" t="str">
            <v>Delapan Ratus Satu</v>
          </cell>
        </row>
        <row r="803">
          <cell r="A803">
            <v>802</v>
          </cell>
          <cell r="B803" t="str">
            <v>Delapan Ratus Dua</v>
          </cell>
        </row>
        <row r="804">
          <cell r="A804">
            <v>803</v>
          </cell>
          <cell r="B804" t="str">
            <v>Delapan Ratus Tiga</v>
          </cell>
        </row>
        <row r="805">
          <cell r="A805">
            <v>804</v>
          </cell>
          <cell r="B805" t="str">
            <v>Delapan Ratus Empat</v>
          </cell>
        </row>
        <row r="806">
          <cell r="A806">
            <v>805</v>
          </cell>
          <cell r="B806" t="str">
            <v>Delapan Ratus Lima</v>
          </cell>
        </row>
        <row r="807">
          <cell r="A807">
            <v>806</v>
          </cell>
          <cell r="B807" t="str">
            <v>Delapan Ratus Enam</v>
          </cell>
        </row>
        <row r="808">
          <cell r="A808">
            <v>807</v>
          </cell>
          <cell r="B808" t="str">
            <v>Delapan Ratus Tujuh</v>
          </cell>
        </row>
        <row r="809">
          <cell r="A809">
            <v>808</v>
          </cell>
          <cell r="B809" t="str">
            <v>Delapan Ratus Delapan</v>
          </cell>
        </row>
        <row r="810">
          <cell r="A810">
            <v>809</v>
          </cell>
          <cell r="B810" t="str">
            <v>Delapan Ratus Sembilan</v>
          </cell>
        </row>
        <row r="811">
          <cell r="A811">
            <v>810</v>
          </cell>
          <cell r="B811" t="str">
            <v>Delapan Ratus Sepuluh</v>
          </cell>
        </row>
        <row r="812">
          <cell r="A812">
            <v>811</v>
          </cell>
          <cell r="B812" t="str">
            <v>Delapan Ratus Sebelas</v>
          </cell>
        </row>
        <row r="813">
          <cell r="A813">
            <v>812</v>
          </cell>
          <cell r="B813" t="str">
            <v>Delapan Ratus Dua Belas</v>
          </cell>
        </row>
        <row r="814">
          <cell r="A814">
            <v>813</v>
          </cell>
          <cell r="B814" t="str">
            <v>Delapan Ratus Tiga Belas</v>
          </cell>
        </row>
        <row r="815">
          <cell r="A815">
            <v>814</v>
          </cell>
          <cell r="B815" t="str">
            <v>Delapan Ratus Empat Belas</v>
          </cell>
        </row>
        <row r="816">
          <cell r="A816">
            <v>815</v>
          </cell>
          <cell r="B816" t="str">
            <v>Delapan Ratus Lima Belas</v>
          </cell>
        </row>
        <row r="817">
          <cell r="A817">
            <v>816</v>
          </cell>
          <cell r="B817" t="str">
            <v>Delapan Ratus Enam Belas</v>
          </cell>
        </row>
        <row r="818">
          <cell r="A818">
            <v>817</v>
          </cell>
          <cell r="B818" t="str">
            <v>Delapan Ratus Tujuh Belas</v>
          </cell>
        </row>
        <row r="819">
          <cell r="A819">
            <v>818</v>
          </cell>
          <cell r="B819" t="str">
            <v>Delapan Ratus Delapan Belas</v>
          </cell>
        </row>
        <row r="820">
          <cell r="A820">
            <v>819</v>
          </cell>
          <cell r="B820" t="str">
            <v>Delapan Ratus Sembilan Belas</v>
          </cell>
        </row>
        <row r="821">
          <cell r="A821">
            <v>820</v>
          </cell>
          <cell r="B821" t="str">
            <v>Delapan Ratus Dua Puluh</v>
          </cell>
        </row>
        <row r="822">
          <cell r="A822">
            <v>821</v>
          </cell>
          <cell r="B822" t="str">
            <v>Delapan Ratus Dua Puluh Satu</v>
          </cell>
        </row>
        <row r="823">
          <cell r="A823">
            <v>822</v>
          </cell>
          <cell r="B823" t="str">
            <v>Delapan Ratus Dua Puluh Dua</v>
          </cell>
        </row>
        <row r="824">
          <cell r="A824">
            <v>823</v>
          </cell>
          <cell r="B824" t="str">
            <v>Delapan Ratus Dua Puluh Tiga</v>
          </cell>
        </row>
        <row r="825">
          <cell r="A825">
            <v>824</v>
          </cell>
          <cell r="B825" t="str">
            <v>Delapan Ratus Dua Puluh Empat</v>
          </cell>
        </row>
        <row r="826">
          <cell r="A826">
            <v>825</v>
          </cell>
          <cell r="B826" t="str">
            <v>Delapan Ratus Dua Puluh Lima</v>
          </cell>
        </row>
        <row r="827">
          <cell r="A827">
            <v>826</v>
          </cell>
          <cell r="B827" t="str">
            <v>Delapan Ratus Dua Puluh Enam</v>
          </cell>
        </row>
        <row r="828">
          <cell r="A828">
            <v>827</v>
          </cell>
          <cell r="B828" t="str">
            <v>Delapan Ratus Dua Puluh Tujuh</v>
          </cell>
        </row>
        <row r="829">
          <cell r="A829">
            <v>828</v>
          </cell>
          <cell r="B829" t="str">
            <v>Delapan Ratus Dua Puluh Delapan</v>
          </cell>
        </row>
        <row r="830">
          <cell r="A830">
            <v>829</v>
          </cell>
          <cell r="B830" t="str">
            <v>Delapan Ratus Dua Puluh Sembilan</v>
          </cell>
        </row>
        <row r="831">
          <cell r="A831">
            <v>830</v>
          </cell>
          <cell r="B831" t="str">
            <v>Delapan Ratus Tiga Puluh</v>
          </cell>
        </row>
        <row r="832">
          <cell r="A832">
            <v>831</v>
          </cell>
          <cell r="B832" t="str">
            <v>Delapan Ratus Tiga Puluh Satu</v>
          </cell>
        </row>
        <row r="833">
          <cell r="A833">
            <v>832</v>
          </cell>
          <cell r="B833" t="str">
            <v>Delapan Ratus Tiga Puluh Dua</v>
          </cell>
        </row>
        <row r="834">
          <cell r="A834">
            <v>833</v>
          </cell>
          <cell r="B834" t="str">
            <v>Delapan Ratus Tiga Puluh Tiga</v>
          </cell>
        </row>
        <row r="835">
          <cell r="A835">
            <v>834</v>
          </cell>
          <cell r="B835" t="str">
            <v>Delapan Ratus Tiga Puluh Empat</v>
          </cell>
        </row>
        <row r="836">
          <cell r="A836">
            <v>835</v>
          </cell>
          <cell r="B836" t="str">
            <v>Delapan Ratus Tiga Puluh Lima</v>
          </cell>
        </row>
        <row r="837">
          <cell r="A837">
            <v>836</v>
          </cell>
          <cell r="B837" t="str">
            <v>Delapan Ratus Tiga Puluh Enam</v>
          </cell>
        </row>
        <row r="838">
          <cell r="A838">
            <v>837</v>
          </cell>
          <cell r="B838" t="str">
            <v>Delapan Ratus Tiga Puluh Tujuh</v>
          </cell>
        </row>
        <row r="839">
          <cell r="A839">
            <v>838</v>
          </cell>
          <cell r="B839" t="str">
            <v>Delapan Ratus Tiga Puluh Delapan</v>
          </cell>
        </row>
        <row r="840">
          <cell r="A840">
            <v>839</v>
          </cell>
          <cell r="B840" t="str">
            <v>Delapan Ratus Tiga Puluh Sembilan</v>
          </cell>
        </row>
        <row r="841">
          <cell r="A841">
            <v>840</v>
          </cell>
          <cell r="B841" t="str">
            <v>Delapan Ratus Empat Puluh</v>
          </cell>
        </row>
        <row r="842">
          <cell r="A842">
            <v>841</v>
          </cell>
          <cell r="B842" t="str">
            <v>Delapan Ratus Empat Puluh Satu</v>
          </cell>
        </row>
        <row r="843">
          <cell r="A843">
            <v>842</v>
          </cell>
          <cell r="B843" t="str">
            <v>Delapan Ratus Empat Puluh Dua</v>
          </cell>
        </row>
        <row r="844">
          <cell r="A844">
            <v>843</v>
          </cell>
          <cell r="B844" t="str">
            <v>Delapan Ratus Empat Puluh Tiga</v>
          </cell>
        </row>
        <row r="845">
          <cell r="A845">
            <v>844</v>
          </cell>
          <cell r="B845" t="str">
            <v>Delapan Ratus Empat Puluh Empat</v>
          </cell>
        </row>
        <row r="846">
          <cell r="A846">
            <v>845</v>
          </cell>
          <cell r="B846" t="str">
            <v>Delapan Ratus Empat Puluh Lima</v>
          </cell>
        </row>
        <row r="847">
          <cell r="A847">
            <v>846</v>
          </cell>
          <cell r="B847" t="str">
            <v>Delapan Ratus Empat Puluh Enam</v>
          </cell>
        </row>
        <row r="848">
          <cell r="A848">
            <v>847</v>
          </cell>
          <cell r="B848" t="str">
            <v>Delapan Ratus Empat Puluh Tujuh</v>
          </cell>
        </row>
        <row r="849">
          <cell r="A849">
            <v>848</v>
          </cell>
          <cell r="B849" t="str">
            <v>Delapan Ratus Empat Puluh Delapan</v>
          </cell>
        </row>
        <row r="850">
          <cell r="A850">
            <v>849</v>
          </cell>
          <cell r="B850" t="str">
            <v>Delapan Ratus Empat Puluh Sembilan</v>
          </cell>
        </row>
        <row r="851">
          <cell r="A851">
            <v>850</v>
          </cell>
          <cell r="B851" t="str">
            <v>Delapan Ratus Lima Puluh</v>
          </cell>
        </row>
        <row r="852">
          <cell r="A852">
            <v>851</v>
          </cell>
          <cell r="B852" t="str">
            <v>Delapan Ratus Lima Puluh Satu</v>
          </cell>
        </row>
        <row r="853">
          <cell r="A853">
            <v>852</v>
          </cell>
          <cell r="B853" t="str">
            <v>Delapan Ratus Lima Puluh Dua</v>
          </cell>
        </row>
        <row r="854">
          <cell r="A854">
            <v>853</v>
          </cell>
          <cell r="B854" t="str">
            <v>Delapan Ratus Lima Puluh Tiga</v>
          </cell>
        </row>
        <row r="855">
          <cell r="A855">
            <v>854</v>
          </cell>
          <cell r="B855" t="str">
            <v>Delapan Ratus Lima Puluh Empat</v>
          </cell>
        </row>
        <row r="856">
          <cell r="A856">
            <v>855</v>
          </cell>
          <cell r="B856" t="str">
            <v>Delapan Ratus Lima Puluh Lima</v>
          </cell>
        </row>
        <row r="857">
          <cell r="A857">
            <v>856</v>
          </cell>
          <cell r="B857" t="str">
            <v>Delapan Ratus Lima Puluh Enam</v>
          </cell>
        </row>
        <row r="858">
          <cell r="A858">
            <v>857</v>
          </cell>
          <cell r="B858" t="str">
            <v>Delapan Ratus Lima Puluh Tujuh</v>
          </cell>
        </row>
        <row r="859">
          <cell r="A859">
            <v>858</v>
          </cell>
          <cell r="B859" t="str">
            <v>Delapan Ratus Lima Puluh Delapan</v>
          </cell>
        </row>
        <row r="860">
          <cell r="A860">
            <v>859</v>
          </cell>
          <cell r="B860" t="str">
            <v>Delapan Ratus Lima Puluh Sembilan</v>
          </cell>
        </row>
        <row r="861">
          <cell r="A861">
            <v>860</v>
          </cell>
          <cell r="B861" t="str">
            <v>Delapan Ratus Enam Puluh</v>
          </cell>
        </row>
        <row r="862">
          <cell r="A862">
            <v>861</v>
          </cell>
          <cell r="B862" t="str">
            <v>Delapan Ratus Enam Puluh Satu</v>
          </cell>
        </row>
        <row r="863">
          <cell r="A863">
            <v>862</v>
          </cell>
          <cell r="B863" t="str">
            <v>Delapan Ratus Enam Puluh Dua</v>
          </cell>
        </row>
        <row r="864">
          <cell r="A864">
            <v>863</v>
          </cell>
          <cell r="B864" t="str">
            <v>Delapan Ratus Enam Puluh Tiga</v>
          </cell>
        </row>
        <row r="865">
          <cell r="A865">
            <v>864</v>
          </cell>
          <cell r="B865" t="str">
            <v>Delapan Ratus Enam Puluh Empat</v>
          </cell>
        </row>
        <row r="866">
          <cell r="A866">
            <v>865</v>
          </cell>
          <cell r="B866" t="str">
            <v>Delapan Ratus Enam Puluh Lima</v>
          </cell>
        </row>
        <row r="867">
          <cell r="A867">
            <v>866</v>
          </cell>
          <cell r="B867" t="str">
            <v>Delapan Ratus Enam Puluh Enam</v>
          </cell>
        </row>
        <row r="868">
          <cell r="A868">
            <v>867</v>
          </cell>
          <cell r="B868" t="str">
            <v>Delapan Ratus Enam Puluh Tujuh</v>
          </cell>
        </row>
        <row r="869">
          <cell r="A869">
            <v>868</v>
          </cell>
          <cell r="B869" t="str">
            <v>Delapan Ratus Enam Puluh Delapan</v>
          </cell>
        </row>
        <row r="870">
          <cell r="A870">
            <v>869</v>
          </cell>
          <cell r="B870" t="str">
            <v>Delapan Ratus Enam Puluh Sembilan</v>
          </cell>
        </row>
        <row r="871">
          <cell r="A871">
            <v>870</v>
          </cell>
          <cell r="B871" t="str">
            <v>Delapan Ratus Tujuh Puluh</v>
          </cell>
        </row>
        <row r="872">
          <cell r="A872">
            <v>871</v>
          </cell>
          <cell r="B872" t="str">
            <v>Delapan Ratus Tujuh Puluh Satu</v>
          </cell>
        </row>
        <row r="873">
          <cell r="A873">
            <v>872</v>
          </cell>
          <cell r="B873" t="str">
            <v>Delapan Ratus Tujuh Puluh Dua</v>
          </cell>
        </row>
        <row r="874">
          <cell r="A874">
            <v>873</v>
          </cell>
          <cell r="B874" t="str">
            <v>Delapan Ratus Tujuh Puluh Tiga</v>
          </cell>
        </row>
        <row r="875">
          <cell r="A875">
            <v>874</v>
          </cell>
          <cell r="B875" t="str">
            <v>Delapan Ratus Tujuh Puluh Empat</v>
          </cell>
        </row>
        <row r="876">
          <cell r="A876">
            <v>875</v>
          </cell>
          <cell r="B876" t="str">
            <v>Delapan Ratus Tujuh Puluh Lima</v>
          </cell>
        </row>
        <row r="877">
          <cell r="A877">
            <v>876</v>
          </cell>
          <cell r="B877" t="str">
            <v>Delapan Ratus Tujuh Puluh Enam</v>
          </cell>
        </row>
        <row r="878">
          <cell r="A878">
            <v>877</v>
          </cell>
          <cell r="B878" t="str">
            <v>Delapan Ratus Tujuh Puluh Tujuh</v>
          </cell>
        </row>
        <row r="879">
          <cell r="A879">
            <v>878</v>
          </cell>
          <cell r="B879" t="str">
            <v>Delapan Ratus Tujuh Puluh Delapan</v>
          </cell>
        </row>
        <row r="880">
          <cell r="A880">
            <v>879</v>
          </cell>
          <cell r="B880" t="str">
            <v>Delapan Ratus Tujuh Puluh Sembilan</v>
          </cell>
        </row>
        <row r="881">
          <cell r="A881">
            <v>880</v>
          </cell>
          <cell r="B881" t="str">
            <v>Delapan Ratus Delapan Puluh</v>
          </cell>
        </row>
        <row r="882">
          <cell r="A882">
            <v>881</v>
          </cell>
          <cell r="B882" t="str">
            <v>Delapan Ratus Delapan Puluh Satu</v>
          </cell>
        </row>
        <row r="883">
          <cell r="A883">
            <v>882</v>
          </cell>
          <cell r="B883" t="str">
            <v>Delapan Ratus Delapan Puluh Dua</v>
          </cell>
        </row>
        <row r="884">
          <cell r="A884">
            <v>883</v>
          </cell>
          <cell r="B884" t="str">
            <v>Delapan Ratus Delapan Puluh Tiga</v>
          </cell>
        </row>
        <row r="885">
          <cell r="A885">
            <v>884</v>
          </cell>
          <cell r="B885" t="str">
            <v>Delapan Ratus Delapan Puluh Empat</v>
          </cell>
        </row>
        <row r="886">
          <cell r="A886">
            <v>885</v>
          </cell>
          <cell r="B886" t="str">
            <v>Delapan Ratus Delapan Puluh Lima</v>
          </cell>
        </row>
        <row r="887">
          <cell r="A887">
            <v>886</v>
          </cell>
          <cell r="B887" t="str">
            <v>Delapan Ratus Delapan Puluh Enam</v>
          </cell>
        </row>
        <row r="888">
          <cell r="A888">
            <v>887</v>
          </cell>
          <cell r="B888" t="str">
            <v>Delapan Ratus Delapan Puluh Tujuh</v>
          </cell>
        </row>
        <row r="889">
          <cell r="A889">
            <v>888</v>
          </cell>
          <cell r="B889" t="str">
            <v>Delapan Ratus Delapan Puluh Delapan</v>
          </cell>
        </row>
        <row r="890">
          <cell r="A890">
            <v>889</v>
          </cell>
          <cell r="B890" t="str">
            <v>Delapan Ratus Delapan Puluh Sembilan</v>
          </cell>
        </row>
        <row r="891">
          <cell r="A891">
            <v>890</v>
          </cell>
          <cell r="B891" t="str">
            <v>Delapan Ratus Sembilan Puluh</v>
          </cell>
        </row>
        <row r="892">
          <cell r="A892">
            <v>891</v>
          </cell>
          <cell r="B892" t="str">
            <v>Delapan Ratus Sembilan Puluh Satu</v>
          </cell>
        </row>
        <row r="893">
          <cell r="A893">
            <v>892</v>
          </cell>
          <cell r="B893" t="str">
            <v>Delapan Ratus Sembilan Puluh Dua</v>
          </cell>
        </row>
        <row r="894">
          <cell r="A894">
            <v>893</v>
          </cell>
          <cell r="B894" t="str">
            <v>Delapan Ratus Sembilan Puluh Tiga</v>
          </cell>
        </row>
        <row r="895">
          <cell r="A895">
            <v>894</v>
          </cell>
          <cell r="B895" t="str">
            <v>Delapan Ratus Sembilan Puluh Empat</v>
          </cell>
        </row>
        <row r="896">
          <cell r="A896">
            <v>895</v>
          </cell>
          <cell r="B896" t="str">
            <v>Delapan Ratus Sembilan Puluh Lima</v>
          </cell>
        </row>
        <row r="897">
          <cell r="A897">
            <v>896</v>
          </cell>
          <cell r="B897" t="str">
            <v>Delapan Ratus Sembilan Puluh Enam</v>
          </cell>
        </row>
        <row r="898">
          <cell r="A898">
            <v>897</v>
          </cell>
          <cell r="B898" t="str">
            <v>Delapan Ratus Sembilan Puluh Tujuh</v>
          </cell>
        </row>
        <row r="899">
          <cell r="A899">
            <v>898</v>
          </cell>
          <cell r="B899" t="str">
            <v>Delapan Ratus Sembilan Puluh Delapan</v>
          </cell>
        </row>
        <row r="900">
          <cell r="A900">
            <v>899</v>
          </cell>
          <cell r="B900" t="str">
            <v>Delapan Ratus Sembilan Puluh Sembilan</v>
          </cell>
        </row>
        <row r="901">
          <cell r="A901">
            <v>900</v>
          </cell>
          <cell r="B901" t="str">
            <v>Sembilan Ratus</v>
          </cell>
        </row>
        <row r="902">
          <cell r="A902">
            <v>901</v>
          </cell>
          <cell r="B902" t="str">
            <v>Sembilan Ratus Satu</v>
          </cell>
        </row>
        <row r="903">
          <cell r="A903">
            <v>902</v>
          </cell>
          <cell r="B903" t="str">
            <v>Sembilan Ratus Dua</v>
          </cell>
        </row>
        <row r="904">
          <cell r="A904">
            <v>903</v>
          </cell>
          <cell r="B904" t="str">
            <v>Sembilan Ratus Tiga</v>
          </cell>
        </row>
        <row r="905">
          <cell r="A905">
            <v>904</v>
          </cell>
          <cell r="B905" t="str">
            <v>Sembilan Ratus Empat</v>
          </cell>
        </row>
        <row r="906">
          <cell r="A906">
            <v>905</v>
          </cell>
          <cell r="B906" t="str">
            <v>Sembilan Ratus Lima</v>
          </cell>
        </row>
        <row r="907">
          <cell r="A907">
            <v>906</v>
          </cell>
          <cell r="B907" t="str">
            <v>Sembilan Ratus Enam</v>
          </cell>
        </row>
        <row r="908">
          <cell r="A908">
            <v>907</v>
          </cell>
          <cell r="B908" t="str">
            <v>Sembilan Ratus Tujuh</v>
          </cell>
        </row>
        <row r="909">
          <cell r="A909">
            <v>908</v>
          </cell>
          <cell r="B909" t="str">
            <v>Sembilan Ratus Delapan</v>
          </cell>
        </row>
        <row r="910">
          <cell r="A910">
            <v>909</v>
          </cell>
          <cell r="B910" t="str">
            <v>Sembilan Ratus Sembilan</v>
          </cell>
        </row>
        <row r="911">
          <cell r="A911">
            <v>910</v>
          </cell>
          <cell r="B911" t="str">
            <v>Sembilan Ratus Sepuluh</v>
          </cell>
        </row>
        <row r="912">
          <cell r="A912">
            <v>911</v>
          </cell>
          <cell r="B912" t="str">
            <v>Sembilan Ratus Sebelas</v>
          </cell>
        </row>
        <row r="913">
          <cell r="A913">
            <v>912</v>
          </cell>
          <cell r="B913" t="str">
            <v>Sembilan Ratus Dua Belas</v>
          </cell>
        </row>
        <row r="914">
          <cell r="A914">
            <v>913</v>
          </cell>
          <cell r="B914" t="str">
            <v>Sembilan Ratus Tiga Belas</v>
          </cell>
        </row>
        <row r="915">
          <cell r="A915">
            <v>914</v>
          </cell>
          <cell r="B915" t="str">
            <v>Sembilan Ratus Empat Belas</v>
          </cell>
        </row>
        <row r="916">
          <cell r="A916">
            <v>915</v>
          </cell>
          <cell r="B916" t="str">
            <v>Sembilan Ratus Lima Belas</v>
          </cell>
        </row>
        <row r="917">
          <cell r="A917">
            <v>916</v>
          </cell>
          <cell r="B917" t="str">
            <v>Sembilan Ratus Enam Belas</v>
          </cell>
        </row>
        <row r="918">
          <cell r="A918">
            <v>917</v>
          </cell>
          <cell r="B918" t="str">
            <v>Sembilan Ratus Tujuh Belas</v>
          </cell>
        </row>
        <row r="919">
          <cell r="A919">
            <v>918</v>
          </cell>
          <cell r="B919" t="str">
            <v>Sembilan Ratus Delapan Belas</v>
          </cell>
        </row>
        <row r="920">
          <cell r="A920">
            <v>919</v>
          </cell>
          <cell r="B920" t="str">
            <v>Sembilan Ratus Sembilan Belas</v>
          </cell>
        </row>
        <row r="921">
          <cell r="A921">
            <v>920</v>
          </cell>
          <cell r="B921" t="str">
            <v>Sembilan Ratus Dua Puluh</v>
          </cell>
        </row>
        <row r="922">
          <cell r="A922">
            <v>921</v>
          </cell>
          <cell r="B922" t="str">
            <v>Sembilan Ratus Dua Puluh Satu</v>
          </cell>
        </row>
        <row r="923">
          <cell r="A923">
            <v>922</v>
          </cell>
          <cell r="B923" t="str">
            <v>Sembilan Ratus Dua Puluh Dua</v>
          </cell>
        </row>
        <row r="924">
          <cell r="A924">
            <v>923</v>
          </cell>
          <cell r="B924" t="str">
            <v>Sembilan Ratus Dua Puluh Tiga</v>
          </cell>
        </row>
        <row r="925">
          <cell r="A925">
            <v>924</v>
          </cell>
          <cell r="B925" t="str">
            <v>Sembilan Ratus Dua Puluh Empat</v>
          </cell>
        </row>
        <row r="926">
          <cell r="A926">
            <v>925</v>
          </cell>
          <cell r="B926" t="str">
            <v>Sembilan Ratus Dua Puluh Lima</v>
          </cell>
        </row>
        <row r="927">
          <cell r="A927">
            <v>926</v>
          </cell>
          <cell r="B927" t="str">
            <v>Sembilan Ratus Dua Puluh Enam</v>
          </cell>
        </row>
        <row r="928">
          <cell r="A928">
            <v>927</v>
          </cell>
          <cell r="B928" t="str">
            <v>Sembilan Ratus Dua Puluh Tujuh</v>
          </cell>
        </row>
        <row r="929">
          <cell r="A929">
            <v>928</v>
          </cell>
          <cell r="B929" t="str">
            <v>Sembilan Ratus Dua Puluh Delapan</v>
          </cell>
        </row>
        <row r="930">
          <cell r="A930">
            <v>929</v>
          </cell>
          <cell r="B930" t="str">
            <v>Sembilan Ratus Dua Puluh Sembilan</v>
          </cell>
        </row>
        <row r="931">
          <cell r="A931">
            <v>930</v>
          </cell>
          <cell r="B931" t="str">
            <v>Sembilan Ratus Tiga Puluh</v>
          </cell>
        </row>
        <row r="932">
          <cell r="A932">
            <v>931</v>
          </cell>
          <cell r="B932" t="str">
            <v>Sembilan Ratus Tiga Puluh Satu</v>
          </cell>
        </row>
        <row r="933">
          <cell r="A933">
            <v>932</v>
          </cell>
          <cell r="B933" t="str">
            <v>Sembilan Ratus Tiga Puluh Dua</v>
          </cell>
        </row>
        <row r="934">
          <cell r="A934">
            <v>933</v>
          </cell>
          <cell r="B934" t="str">
            <v>Sembilan Ratus Tiga Puluh Tiga</v>
          </cell>
        </row>
        <row r="935">
          <cell r="A935">
            <v>934</v>
          </cell>
          <cell r="B935" t="str">
            <v>Sembilan Ratus Tiga Puluh Empat</v>
          </cell>
        </row>
        <row r="936">
          <cell r="A936">
            <v>935</v>
          </cell>
          <cell r="B936" t="str">
            <v>Sembilan Ratus Tiga Puluh Lima</v>
          </cell>
        </row>
        <row r="937">
          <cell r="A937">
            <v>936</v>
          </cell>
          <cell r="B937" t="str">
            <v>Sembilan Ratus Tiga Puluh Enam</v>
          </cell>
        </row>
        <row r="938">
          <cell r="A938">
            <v>937</v>
          </cell>
          <cell r="B938" t="str">
            <v>Sembilan Ratus Tiga Puluh Tujuh</v>
          </cell>
        </row>
        <row r="939">
          <cell r="A939">
            <v>938</v>
          </cell>
          <cell r="B939" t="str">
            <v>Sembilan Ratus Tiga Puluh Delapan</v>
          </cell>
        </row>
        <row r="940">
          <cell r="A940">
            <v>939</v>
          </cell>
          <cell r="B940" t="str">
            <v>Sembilan Ratus Tiga Puluh Sembilan</v>
          </cell>
        </row>
        <row r="941">
          <cell r="A941">
            <v>940</v>
          </cell>
          <cell r="B941" t="str">
            <v>Sembilan Ratus Empat Puluh</v>
          </cell>
        </row>
        <row r="942">
          <cell r="A942">
            <v>941</v>
          </cell>
          <cell r="B942" t="str">
            <v>Sembilan Ratus Empat Puluh Satu</v>
          </cell>
        </row>
        <row r="943">
          <cell r="A943">
            <v>942</v>
          </cell>
          <cell r="B943" t="str">
            <v>Sembilan Ratus Empat Puluh Dua</v>
          </cell>
        </row>
        <row r="944">
          <cell r="A944">
            <v>943</v>
          </cell>
          <cell r="B944" t="str">
            <v>Sembilan Ratus Empat Puluh Tiga</v>
          </cell>
        </row>
        <row r="945">
          <cell r="A945">
            <v>944</v>
          </cell>
          <cell r="B945" t="str">
            <v>Sembilan Ratus Empat Puluh Empat</v>
          </cell>
        </row>
        <row r="946">
          <cell r="A946">
            <v>945</v>
          </cell>
          <cell r="B946" t="str">
            <v>Sembilan Ratus Empat Puluh Lima</v>
          </cell>
        </row>
        <row r="947">
          <cell r="A947">
            <v>946</v>
          </cell>
          <cell r="B947" t="str">
            <v>Sembilan Ratus Empat Puluh Enam</v>
          </cell>
        </row>
        <row r="948">
          <cell r="A948">
            <v>947</v>
          </cell>
          <cell r="B948" t="str">
            <v>Sembilan Ratus Empat Puluh Tujuh</v>
          </cell>
        </row>
        <row r="949">
          <cell r="A949">
            <v>948</v>
          </cell>
          <cell r="B949" t="str">
            <v>Sembilan Ratus Empat Puluh Delapan</v>
          </cell>
        </row>
        <row r="950">
          <cell r="A950">
            <v>949</v>
          </cell>
          <cell r="B950" t="str">
            <v>Sembilan Ratus Empat Puluh Sembilan</v>
          </cell>
        </row>
        <row r="951">
          <cell r="A951">
            <v>950</v>
          </cell>
          <cell r="B951" t="str">
            <v>Sembilan Ratus Lima Puluh</v>
          </cell>
        </row>
        <row r="952">
          <cell r="A952">
            <v>951</v>
          </cell>
          <cell r="B952" t="str">
            <v>Sembilan Ratus Lima Puluh Satu</v>
          </cell>
        </row>
        <row r="953">
          <cell r="A953">
            <v>952</v>
          </cell>
          <cell r="B953" t="str">
            <v>Sembilan Ratus Lima Puluh Dua</v>
          </cell>
        </row>
        <row r="954">
          <cell r="A954">
            <v>953</v>
          </cell>
          <cell r="B954" t="str">
            <v>Sembilan Ratus Lima Puluh Tiga</v>
          </cell>
        </row>
        <row r="955">
          <cell r="A955">
            <v>954</v>
          </cell>
          <cell r="B955" t="str">
            <v>Sembilan Ratus Lima Puluh Empat</v>
          </cell>
        </row>
        <row r="956">
          <cell r="A956">
            <v>955</v>
          </cell>
          <cell r="B956" t="str">
            <v>Sembilan Ratus Lima Puluh Lima</v>
          </cell>
        </row>
        <row r="957">
          <cell r="A957">
            <v>956</v>
          </cell>
          <cell r="B957" t="str">
            <v>Sembilan Ratus Lima Puluh Enam</v>
          </cell>
        </row>
        <row r="958">
          <cell r="A958">
            <v>957</v>
          </cell>
          <cell r="B958" t="str">
            <v>Sembilan Ratus Lima Puluh Tujuh</v>
          </cell>
        </row>
        <row r="959">
          <cell r="A959">
            <v>958</v>
          </cell>
          <cell r="B959" t="str">
            <v>Sembilan Ratus Lima Puluh Delapan</v>
          </cell>
        </row>
        <row r="960">
          <cell r="A960">
            <v>959</v>
          </cell>
          <cell r="B960" t="str">
            <v>Sembilan Ratus Lima Puluh Sembilan</v>
          </cell>
        </row>
        <row r="961">
          <cell r="A961">
            <v>960</v>
          </cell>
          <cell r="B961" t="str">
            <v>Sembilan Ratus Enam Puluh</v>
          </cell>
        </row>
        <row r="962">
          <cell r="A962">
            <v>961</v>
          </cell>
          <cell r="B962" t="str">
            <v>Sembilan Ratus Enam Puluh Satu</v>
          </cell>
        </row>
        <row r="963">
          <cell r="A963">
            <v>962</v>
          </cell>
          <cell r="B963" t="str">
            <v>Sembilan Ratus Enam Puluh Dua</v>
          </cell>
        </row>
        <row r="964">
          <cell r="A964">
            <v>963</v>
          </cell>
          <cell r="B964" t="str">
            <v>Sembilan Ratus Enam Puluh Tiga</v>
          </cell>
        </row>
        <row r="965">
          <cell r="A965">
            <v>964</v>
          </cell>
          <cell r="B965" t="str">
            <v>Sembilan Ratus Enam Puluh Empat</v>
          </cell>
        </row>
        <row r="966">
          <cell r="A966">
            <v>965</v>
          </cell>
          <cell r="B966" t="str">
            <v>Sembilan Ratus Enam Puluh Lima</v>
          </cell>
        </row>
        <row r="967">
          <cell r="A967">
            <v>966</v>
          </cell>
          <cell r="B967" t="str">
            <v>Sembilan Ratus Enam Puluh Enam</v>
          </cell>
        </row>
        <row r="968">
          <cell r="A968">
            <v>967</v>
          </cell>
          <cell r="B968" t="str">
            <v>Sembilan Ratus Enam Puluh Tujuh</v>
          </cell>
        </row>
        <row r="969">
          <cell r="A969">
            <v>968</v>
          </cell>
          <cell r="B969" t="str">
            <v>Sembilan Ratus Enam Puluh Delapan</v>
          </cell>
        </row>
        <row r="970">
          <cell r="A970">
            <v>969</v>
          </cell>
          <cell r="B970" t="str">
            <v>Sembilan Ratus Enam Puluh Sembilan</v>
          </cell>
        </row>
        <row r="971">
          <cell r="A971">
            <v>970</v>
          </cell>
          <cell r="B971" t="str">
            <v>Sembilan Ratus Tujuh Puluh</v>
          </cell>
        </row>
        <row r="972">
          <cell r="A972">
            <v>971</v>
          </cell>
          <cell r="B972" t="str">
            <v>Sembilan Ratus Tujuh Puluh Satu</v>
          </cell>
        </row>
        <row r="973">
          <cell r="A973">
            <v>972</v>
          </cell>
          <cell r="B973" t="str">
            <v>Sembilan Ratus Tujuh Puluh Dua</v>
          </cell>
        </row>
        <row r="974">
          <cell r="A974">
            <v>973</v>
          </cell>
          <cell r="B974" t="str">
            <v>Sembilan Ratus Tujuh Puluh Tiga</v>
          </cell>
        </row>
        <row r="975">
          <cell r="A975">
            <v>974</v>
          </cell>
          <cell r="B975" t="str">
            <v>Sembilan Ratus Tujuh Puluh Empat</v>
          </cell>
        </row>
        <row r="976">
          <cell r="A976">
            <v>975</v>
          </cell>
          <cell r="B976" t="str">
            <v>Sembilan Ratus Tujuh Puluh Lima</v>
          </cell>
        </row>
        <row r="977">
          <cell r="A977">
            <v>976</v>
          </cell>
          <cell r="B977" t="str">
            <v>Sembilan Ratus Tujuh Puluh Enam</v>
          </cell>
        </row>
        <row r="978">
          <cell r="A978">
            <v>977</v>
          </cell>
          <cell r="B978" t="str">
            <v>Sembilan Ratus Tujuh Puluh Tujuh</v>
          </cell>
        </row>
        <row r="979">
          <cell r="A979">
            <v>978</v>
          </cell>
          <cell r="B979" t="str">
            <v>Sembilan Ratus Tujuh Puluh Delapan</v>
          </cell>
        </row>
        <row r="980">
          <cell r="A980">
            <v>979</v>
          </cell>
          <cell r="B980" t="str">
            <v>Sembilan Ratus Tujuh Puluh Sembilan</v>
          </cell>
        </row>
        <row r="981">
          <cell r="A981">
            <v>980</v>
          </cell>
          <cell r="B981" t="str">
            <v>Sembilan Ratus Delapan Puluh</v>
          </cell>
        </row>
        <row r="982">
          <cell r="A982">
            <v>981</v>
          </cell>
          <cell r="B982" t="str">
            <v>Sembilan Ratus Delapan Puluh Satu</v>
          </cell>
        </row>
        <row r="983">
          <cell r="A983">
            <v>982</v>
          </cell>
          <cell r="B983" t="str">
            <v>Sembilan Ratus Delapan Puluh Dua</v>
          </cell>
        </row>
        <row r="984">
          <cell r="A984">
            <v>983</v>
          </cell>
          <cell r="B984" t="str">
            <v>Sembilan Ratus Delapan Puluh Tiga</v>
          </cell>
        </row>
        <row r="985">
          <cell r="A985">
            <v>984</v>
          </cell>
          <cell r="B985" t="str">
            <v>Sembilan Ratus Delapan Puluh Empat</v>
          </cell>
        </row>
        <row r="986">
          <cell r="A986">
            <v>985</v>
          </cell>
          <cell r="B986" t="str">
            <v>Sembilan Ratus Delapan Puluh Lima</v>
          </cell>
        </row>
        <row r="987">
          <cell r="A987">
            <v>986</v>
          </cell>
          <cell r="B987" t="str">
            <v>Sembilan Ratus Delapan Puluh Enam</v>
          </cell>
        </row>
        <row r="988">
          <cell r="A988">
            <v>987</v>
          </cell>
          <cell r="B988" t="str">
            <v>Sembilan Ratus Delapan Puluh Tujuh</v>
          </cell>
        </row>
        <row r="989">
          <cell r="A989">
            <v>988</v>
          </cell>
          <cell r="B989" t="str">
            <v>Sembilan Ratus Delapan Puluh Delapan</v>
          </cell>
        </row>
        <row r="990">
          <cell r="A990">
            <v>989</v>
          </cell>
          <cell r="B990" t="str">
            <v>Sembilan Ratus Delapan Puluh Sembilan</v>
          </cell>
        </row>
        <row r="991">
          <cell r="A991">
            <v>990</v>
          </cell>
          <cell r="B991" t="str">
            <v>Sembilan Ratus Sembilan Puluh</v>
          </cell>
        </row>
        <row r="992">
          <cell r="A992">
            <v>991</v>
          </cell>
          <cell r="B992" t="str">
            <v>Sembilan Ratus Sembilan Puluh Satu</v>
          </cell>
        </row>
        <row r="993">
          <cell r="A993">
            <v>992</v>
          </cell>
          <cell r="B993" t="str">
            <v>Sembilan Ratus Sembilan Puluh Dua</v>
          </cell>
        </row>
        <row r="994">
          <cell r="A994">
            <v>993</v>
          </cell>
          <cell r="B994" t="str">
            <v>Sembilan Ratus Sembilan Puluh Tiga</v>
          </cell>
        </row>
        <row r="995">
          <cell r="A995">
            <v>994</v>
          </cell>
          <cell r="B995" t="str">
            <v>Sembilan Ratus Sembilan Puluh Empat</v>
          </cell>
        </row>
        <row r="996">
          <cell r="A996">
            <v>995</v>
          </cell>
          <cell r="B996" t="str">
            <v>Sembilan Ratus Sembilan Puluh Lima</v>
          </cell>
        </row>
        <row r="997">
          <cell r="A997">
            <v>996</v>
          </cell>
          <cell r="B997" t="str">
            <v>Sembilan Ratus Sembilan Puluh Enam</v>
          </cell>
        </row>
        <row r="998">
          <cell r="A998">
            <v>997</v>
          </cell>
          <cell r="B998" t="str">
            <v>Sembilan Ratus Sembilan Puluh Tujuh</v>
          </cell>
        </row>
        <row r="999">
          <cell r="A999">
            <v>998</v>
          </cell>
          <cell r="B999" t="str">
            <v>Sembilan Ratus Sembilan Puluh Delapan</v>
          </cell>
        </row>
        <row r="1000">
          <cell r="A1000">
            <v>999</v>
          </cell>
          <cell r="B1000" t="str">
            <v>Sembilan Ratus Sembilan Puluh Sembilan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Har_sat_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Har_sat_dasr"/>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tungan"/>
      <sheetName val="mc.0%"/>
      <sheetName val="mob"/>
      <sheetName val="SIAR"/>
      <sheetName val="PLESTERAN"/>
      <sheetName val="PENULANGAN"/>
      <sheetName val="BEKISTING"/>
      <sheetName val="BETON"/>
      <sheetName val="PVC"/>
      <sheetName val="RUMPUT"/>
      <sheetName val="CP"/>
      <sheetName val="BRONJONG"/>
      <sheetName val="PAS.BATU"/>
      <sheetName val="GALIAN"/>
      <sheetName val="TIMBUNAN"/>
      <sheetName val="FINAL"/>
      <sheetName val="prod1"/>
      <sheetName val="prod2"/>
      <sheetName val="prod3"/>
      <sheetName val="sch"/>
      <sheetName val="Rekap BQ"/>
      <sheetName val="BQ "/>
      <sheetName val="Rekap hsp"/>
      <sheetName val="AHS"/>
      <sheetName val="antek"/>
      <sheetName val="dasar"/>
      <sheetName val="lumPSUM"/>
      <sheetName val="dAF PEM UTM"/>
      <sheetName val="dAF sUB K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2">
          <cell r="D22" t="str">
            <v xml:space="preserve">Pekerja </v>
          </cell>
        </row>
        <row r="24">
          <cell r="D24" t="str">
            <v>Tukang</v>
          </cell>
        </row>
        <row r="26">
          <cell r="D26" t="str">
            <v>Mandor</v>
          </cell>
        </row>
        <row r="28">
          <cell r="D28" t="str">
            <v>Operator</v>
          </cell>
        </row>
        <row r="30">
          <cell r="D30" t="str">
            <v>Pembantu Operator</v>
          </cell>
        </row>
        <row r="32">
          <cell r="D32" t="str">
            <v>Sopir/Driver</v>
          </cell>
        </row>
        <row r="34">
          <cell r="D34" t="str">
            <v>Pembantu Sopir/Driver</v>
          </cell>
        </row>
        <row r="36">
          <cell r="D36" t="str">
            <v>Mekanik</v>
          </cell>
        </row>
        <row r="38">
          <cell r="D38" t="str">
            <v>Pembantu Mekanik/Teknik</v>
          </cell>
        </row>
        <row r="40">
          <cell r="D40" t="str">
            <v>Surveyor</v>
          </cell>
        </row>
        <row r="57">
          <cell r="D57" t="str">
            <v>Pasi pasang</v>
          </cell>
        </row>
        <row r="58">
          <cell r="D58" t="str">
            <v>Batu Kali</v>
          </cell>
        </row>
        <row r="59">
          <cell r="D59" t="str">
            <v>Sirtu</v>
          </cell>
        </row>
        <row r="60">
          <cell r="D60" t="str">
            <v>Gravel 3/5</v>
          </cell>
        </row>
        <row r="61">
          <cell r="D61" t="str">
            <v>Tanah Timbunan</v>
          </cell>
        </row>
        <row r="62">
          <cell r="D62" t="str">
            <v>Material  Pilihan (Limestone)</v>
          </cell>
        </row>
        <row r="63">
          <cell r="D63" t="str">
            <v>Semen</v>
          </cell>
        </row>
        <row r="64">
          <cell r="D64" t="str">
            <v>Besi Beton</v>
          </cell>
        </row>
        <row r="65">
          <cell r="D65" t="str">
            <v>Kawat Beton</v>
          </cell>
        </row>
        <row r="66">
          <cell r="D66" t="str">
            <v>Paku</v>
          </cell>
        </row>
        <row r="67">
          <cell r="D67" t="str">
            <v>Kayu Perancah / Bekisting</v>
          </cell>
        </row>
        <row r="68">
          <cell r="D68" t="str">
            <v>Bensin</v>
          </cell>
        </row>
        <row r="69">
          <cell r="D69" t="str">
            <v>Solar</v>
          </cell>
        </row>
        <row r="70">
          <cell r="D70" t="str">
            <v>Minyak Pelumas/Olie</v>
          </cell>
        </row>
        <row r="71">
          <cell r="D71" t="str">
            <v>Plywood  6 mm</v>
          </cell>
        </row>
        <row r="72">
          <cell r="D72" t="str">
            <v>Pipa PVC Dia 5 cm</v>
          </cell>
        </row>
        <row r="73">
          <cell r="D73" t="str">
            <v>Rumput</v>
          </cell>
        </row>
        <row r="74">
          <cell r="D74" t="str">
            <v>Kayu pancang dia. 15 cm</v>
          </cell>
        </row>
        <row r="75">
          <cell r="D75" t="str">
            <v>Beton K-175</v>
          </cell>
        </row>
        <row r="76">
          <cell r="D76" t="str">
            <v>Beton Kelas Bo</v>
          </cell>
        </row>
        <row r="77">
          <cell r="D77" t="str">
            <v>Baja Tulangan U24</v>
          </cell>
        </row>
        <row r="78">
          <cell r="D78" t="str">
            <v>Pasir Urug</v>
          </cell>
        </row>
        <row r="79">
          <cell r="D79" t="str">
            <v>Pasir Cor</v>
          </cell>
        </row>
        <row r="80">
          <cell r="D80" t="str">
            <v>Gravel 1/2</v>
          </cell>
        </row>
        <row r="81">
          <cell r="D81" t="str">
            <v>Pohon Penghijauan</v>
          </cell>
        </row>
        <row r="82">
          <cell r="D82" t="str">
            <v>Tiang Pancang dia 30 cm</v>
          </cell>
        </row>
        <row r="83">
          <cell r="D83" t="str">
            <v>Ijuk</v>
          </cell>
        </row>
        <row r="84">
          <cell r="D84" t="str">
            <v>Plywood  6 mm</v>
          </cell>
        </row>
        <row r="85">
          <cell r="D85" t="str">
            <v>Non Woven Geotextile</v>
          </cell>
        </row>
        <row r="86">
          <cell r="D86" t="str">
            <v>Kawat Bronjong uk. 2x1x0.5 m</v>
          </cell>
        </row>
        <row r="88">
          <cell r="D88" t="str">
            <v>Cat Marka Jalan</v>
          </cell>
        </row>
        <row r="98">
          <cell r="D98" t="str">
            <v>Bulldozer, 65A</v>
          </cell>
        </row>
        <row r="99">
          <cell r="D99" t="str">
            <v>Concrete Mixer    0.3 - 0.6 m3</v>
          </cell>
        </row>
        <row r="100">
          <cell r="D100" t="str">
            <v>Crane 30 ton</v>
          </cell>
        </row>
        <row r="101">
          <cell r="D101" t="str">
            <v>Dump Truck 4 ton</v>
          </cell>
        </row>
        <row r="102">
          <cell r="D102" t="str">
            <v>Dump Truck 8 ton</v>
          </cell>
        </row>
        <row r="103">
          <cell r="D103" t="str">
            <v>Excavator, PC 200</v>
          </cell>
        </row>
        <row r="104">
          <cell r="D104" t="str">
            <v>Vibrator Roller 10 Ton</v>
          </cell>
        </row>
        <row r="105">
          <cell r="D105" t="str">
            <v>Concrete Vibrator</v>
          </cell>
        </row>
        <row r="106">
          <cell r="D106" t="str">
            <v>Water Tanker</v>
          </cell>
        </row>
        <row r="107">
          <cell r="D107" t="str">
            <v xml:space="preserve">Pick Up </v>
          </cell>
        </row>
        <row r="108">
          <cell r="D108" t="str">
            <v>Pile Drive Hammer</v>
          </cell>
        </row>
        <row r="109">
          <cell r="D109" t="str">
            <v>Crane Ka. 2.5 ton</v>
          </cell>
        </row>
        <row r="110">
          <cell r="D110" t="str">
            <v>Crane Ka. 17.5 ton</v>
          </cell>
        </row>
        <row r="111">
          <cell r="D111" t="str">
            <v>Bulldoser D31</v>
          </cell>
        </row>
        <row r="112">
          <cell r="D112" t="str">
            <v>Diesel Hammer</v>
          </cell>
        </row>
        <row r="113">
          <cell r="D113" t="str">
            <v>Chain block</v>
          </cell>
        </row>
        <row r="114">
          <cell r="D114" t="str">
            <v>Bar bender</v>
          </cell>
        </row>
        <row r="115">
          <cell r="D115" t="str">
            <v>Bar cutter</v>
          </cell>
        </row>
        <row r="116">
          <cell r="D116" t="str">
            <v>Tripod</v>
          </cell>
        </row>
        <row r="117">
          <cell r="D117" t="str">
            <v>Vertikal Hammer 100 kg</v>
          </cell>
        </row>
        <row r="118">
          <cell r="D118" t="str">
            <v>Tamping Rammer</v>
          </cell>
        </row>
        <row r="119">
          <cell r="D119" t="str">
            <v>Alat bantu</v>
          </cell>
        </row>
      </sheetData>
      <sheetData sheetId="26" refreshError="1"/>
      <sheetData sheetId="27" refreshError="1"/>
      <sheetData sheetId="28"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All"/>
      <sheetName val="KWTS"/>
      <sheetName val="Faktur"/>
      <sheetName val="Prestasi"/>
      <sheetName val="Periksa I Llg"/>
      <sheetName val="Periksa I PL"/>
      <sheetName val="PHO"/>
      <sheetName val="Periksa II Llg"/>
      <sheetName val="Periksa II PL"/>
      <sheetName val="FHO"/>
      <sheetName val="SPL"/>
      <sheetName val="BYR"/>
      <sheetName val="Cover "/>
      <sheetName val="Penawaran Llg"/>
      <sheetName val="Penawaran PL"/>
      <sheetName val="neraca"/>
      <sheetName val="T Ahli"/>
      <sheetName val="Alat Jalan"/>
      <sheetName val="Alat MCK-Saluran"/>
      <sheetName val="Jadwal "/>
      <sheetName val="Daf. Tnga Inti"/>
      <sheetName val="Pengurus Prshn"/>
      <sheetName val="Pemilik Mod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0">
          <cell r="AD50" t="str">
            <v>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B&amp;Q"/>
      <sheetName val="RAB"/>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efreshError="1">
        <row r="15">
          <cell r="H15">
            <v>5</v>
          </cell>
        </row>
        <row r="16">
          <cell r="H16">
            <v>6</v>
          </cell>
        </row>
        <row r="17">
          <cell r="H17">
            <v>7</v>
          </cell>
        </row>
        <row r="18">
          <cell r="H18">
            <v>8</v>
          </cell>
        </row>
        <row r="19">
          <cell r="H19">
            <v>9</v>
          </cell>
        </row>
        <row r="20">
          <cell r="H20">
            <v>10</v>
          </cell>
        </row>
        <row r="21">
          <cell r="H21">
            <v>11</v>
          </cell>
        </row>
        <row r="22">
          <cell r="H22">
            <v>12</v>
          </cell>
        </row>
        <row r="23">
          <cell r="H23">
            <v>13</v>
          </cell>
        </row>
        <row r="24">
          <cell r="H24">
            <v>14</v>
          </cell>
        </row>
        <row r="42">
          <cell r="H42">
            <v>65000</v>
          </cell>
        </row>
      </sheetData>
      <sheetData sheetId="8" refreshError="1">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1">
          <cell r="C41">
            <v>30000</v>
          </cell>
        </row>
        <row r="42">
          <cell r="C42">
            <v>32500</v>
          </cell>
        </row>
        <row r="43">
          <cell r="C43">
            <v>57500</v>
          </cell>
        </row>
        <row r="44">
          <cell r="C44">
            <v>33000</v>
          </cell>
        </row>
        <row r="47">
          <cell r="C47">
            <v>60000</v>
          </cell>
        </row>
        <row r="51">
          <cell r="C51">
            <v>135000</v>
          </cell>
        </row>
        <row r="52">
          <cell r="C52">
            <v>60000</v>
          </cell>
        </row>
        <row r="54">
          <cell r="C54">
            <v>426178</v>
          </cell>
        </row>
        <row r="55">
          <cell r="C55">
            <v>456659</v>
          </cell>
        </row>
        <row r="56">
          <cell r="C56">
            <v>24000</v>
          </cell>
        </row>
        <row r="61">
          <cell r="C61">
            <v>8900</v>
          </cell>
        </row>
        <row r="62">
          <cell r="C62">
            <v>29000</v>
          </cell>
        </row>
        <row r="68">
          <cell r="C68">
            <v>7200</v>
          </cell>
        </row>
        <row r="83">
          <cell r="C83">
            <v>3679</v>
          </cell>
        </row>
        <row r="90">
          <cell r="C90">
            <v>990</v>
          </cell>
        </row>
        <row r="100">
          <cell r="C100">
            <v>2200000</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821">
          <cell r="U821" t="e">
            <v>#REF!</v>
          </cell>
        </row>
        <row r="877">
          <cell r="U877" t="e">
            <v>#REF!</v>
          </cell>
        </row>
        <row r="1045">
          <cell r="U1045" t="e">
            <v>#REF!</v>
          </cell>
        </row>
        <row r="1101">
          <cell r="U1101" t="e">
            <v>#REF!</v>
          </cell>
        </row>
        <row r="1157">
          <cell r="U1157" t="e">
            <v>#REF!</v>
          </cell>
        </row>
        <row r="1213">
          <cell r="U1213" t="e">
            <v>#REF!</v>
          </cell>
        </row>
        <row r="1269">
          <cell r="U1269" t="e">
            <v>#REF!</v>
          </cell>
        </row>
        <row r="1325">
          <cell r="U1325" t="e">
            <v>#REF!</v>
          </cell>
        </row>
        <row r="1381">
          <cell r="U1381" t="e">
            <v>#REF!</v>
          </cell>
        </row>
        <row r="1437">
          <cell r="U1437">
            <v>11645</v>
          </cell>
        </row>
        <row r="1493">
          <cell r="U1493">
            <v>45329</v>
          </cell>
        </row>
        <row r="1549">
          <cell r="U1549" t="e">
            <v>#REF!</v>
          </cell>
        </row>
        <row r="1612">
          <cell r="U1612" t="e">
            <v>#REF!</v>
          </cell>
        </row>
        <row r="1672">
          <cell r="U1672" t="e">
            <v>#REF!</v>
          </cell>
        </row>
      </sheetData>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ab"/>
      <sheetName val="satuanjadi"/>
      <sheetName val="satuanjadiSNI2007"/>
      <sheetName val="analSNI2007"/>
      <sheetName val="upah"/>
      <sheetName val="metode"/>
      <sheetName val="skedul"/>
      <sheetName val="skema"/>
      <sheetName val="DAFT-SONIL"/>
      <sheetName val="DAFT-ALAT"/>
      <sheetName val="analisa"/>
      <sheetName val="Sheet1"/>
      <sheetName val="Sheet3"/>
    </sheetNames>
    <sheetDataSet>
      <sheetData sheetId="0" refreshError="1"/>
      <sheetData sheetId="1"/>
      <sheetData sheetId="2">
        <row r="166">
          <cell r="B166" t="str">
            <v>MENGETAHUI/MENYETUJUI</v>
          </cell>
        </row>
        <row r="170">
          <cell r="B170" t="str">
            <v>DIBUAT OLEH</v>
          </cell>
        </row>
      </sheetData>
      <sheetData sheetId="3" refreshError="1"/>
      <sheetData sheetId="4" refreshError="1"/>
      <sheetData sheetId="5" refreshError="1"/>
      <sheetData sheetId="6">
        <row r="21">
          <cell r="H21">
            <v>40000</v>
          </cell>
        </row>
        <row r="25">
          <cell r="H25">
            <v>75000</v>
          </cell>
        </row>
        <row r="50">
          <cell r="H50">
            <v>65000</v>
          </cell>
        </row>
        <row r="54">
          <cell r="H54">
            <v>65000</v>
          </cell>
        </row>
        <row r="58">
          <cell r="H58">
            <v>250000</v>
          </cell>
        </row>
        <row r="61">
          <cell r="H61">
            <v>15000</v>
          </cell>
        </row>
        <row r="62">
          <cell r="H62">
            <v>1550000</v>
          </cell>
        </row>
        <row r="64">
          <cell r="H64">
            <v>20000</v>
          </cell>
        </row>
        <row r="65">
          <cell r="H65">
            <v>26000</v>
          </cell>
        </row>
        <row r="66">
          <cell r="H66">
            <v>2600000</v>
          </cell>
        </row>
        <row r="70">
          <cell r="H70">
            <v>2600000</v>
          </cell>
        </row>
        <row r="74">
          <cell r="H74">
            <v>47500</v>
          </cell>
        </row>
        <row r="75">
          <cell r="H75">
            <v>35000</v>
          </cell>
        </row>
        <row r="76">
          <cell r="H76">
            <v>38000</v>
          </cell>
        </row>
        <row r="77">
          <cell r="H77">
            <v>7500</v>
          </cell>
        </row>
        <row r="79">
          <cell r="H79">
            <v>12000</v>
          </cell>
        </row>
        <row r="80">
          <cell r="H80">
            <v>20000</v>
          </cell>
        </row>
        <row r="82">
          <cell r="H82">
            <v>5000</v>
          </cell>
        </row>
        <row r="91">
          <cell r="H91">
            <v>9000</v>
          </cell>
        </row>
        <row r="93">
          <cell r="H93">
            <v>5000</v>
          </cell>
        </row>
        <row r="94">
          <cell r="H94">
            <v>125000</v>
          </cell>
        </row>
        <row r="95">
          <cell r="H95">
            <v>7500</v>
          </cell>
        </row>
        <row r="96">
          <cell r="H96">
            <v>4500</v>
          </cell>
        </row>
        <row r="97">
          <cell r="H97">
            <v>95000</v>
          </cell>
        </row>
        <row r="98">
          <cell r="H98">
            <v>5000</v>
          </cell>
        </row>
        <row r="99">
          <cell r="H99">
            <v>25000</v>
          </cell>
        </row>
        <row r="100">
          <cell r="H100">
            <v>17500</v>
          </cell>
        </row>
        <row r="103">
          <cell r="H103">
            <v>3000</v>
          </cell>
        </row>
        <row r="104">
          <cell r="H104">
            <v>25000</v>
          </cell>
        </row>
        <row r="105">
          <cell r="H105">
            <v>20000</v>
          </cell>
        </row>
        <row r="106">
          <cell r="H106">
            <v>40000</v>
          </cell>
        </row>
        <row r="108">
          <cell r="H108">
            <v>10000</v>
          </cell>
        </row>
        <row r="109">
          <cell r="H109">
            <v>4500</v>
          </cell>
        </row>
        <row r="110">
          <cell r="H110">
            <v>40000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gkasan"/>
      <sheetName val="Rekap"/>
      <sheetName val="DASK"/>
      <sheetName val="Volume"/>
      <sheetName val="BOQ"/>
      <sheetName val="Schedule"/>
      <sheetName val="Div.1"/>
      <sheetName val="Div.2"/>
      <sheetName val="Div.3"/>
      <sheetName val="Div.4"/>
      <sheetName val="Div.5"/>
      <sheetName val="Div.6"/>
      <sheetName val="Div.7"/>
      <sheetName val="Div.8"/>
      <sheetName val="Triwulan"/>
      <sheetName val="Agg. Ksr &amp; Hls"/>
      <sheetName val="An. Quarry"/>
      <sheetName val="Harga"/>
      <sheetName val="Alat"/>
      <sheetName val="Retribusi"/>
      <sheetName val="Info"/>
      <sheetName val="Umum"/>
      <sheetName val="BP"/>
      <sheetName val="Alat-ba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I12" t="str">
            <v>3.</v>
          </cell>
        </row>
      </sheetData>
      <sheetData sheetId="18"/>
      <sheetData sheetId="19"/>
      <sheetData sheetId="20">
        <row r="32">
          <cell r="H32">
            <v>34</v>
          </cell>
        </row>
        <row r="46">
          <cell r="H46">
            <v>10</v>
          </cell>
        </row>
      </sheetData>
      <sheetData sheetId="21"/>
      <sheetData sheetId="22"/>
      <sheetData sheetId="23"/>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Bahan"/>
      <sheetName val="BOW"/>
      <sheetName val="Analisa_K"/>
      <sheetName val="Analisa_K (2)"/>
      <sheetName val="Analisa_E"/>
      <sheetName val="Daftar"/>
      <sheetName val="Angkut"/>
    </sheetNames>
    <sheetDataSet>
      <sheetData sheetId="0" refreshError="1"/>
      <sheetData sheetId="1">
        <row r="13">
          <cell r="D13">
            <v>53000</v>
          </cell>
        </row>
        <row r="16">
          <cell r="D16">
            <v>93000</v>
          </cell>
        </row>
        <row r="243">
          <cell r="D243">
            <v>55000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lit"/>
      <sheetName val="Peralatan"/>
      <sheetName val="Angkut"/>
      <sheetName val="Material"/>
      <sheetName val="Upah Kerja"/>
      <sheetName val="RAB"/>
      <sheetName val="Rekapitulasi"/>
      <sheetName val="HOK"/>
      <sheetName val="K-110"/>
      <sheetName val="K-210"/>
      <sheetName val="K-224"/>
      <sheetName val="K-225"/>
      <sheetName val="K-310"/>
      <sheetName val="K-341"/>
      <sheetName val="K-410"/>
      <sheetName val="K-515"/>
      <sheetName val="K-516"/>
      <sheetName val="K-705"/>
      <sheetName val="K-710"/>
      <sheetName val="K-715"/>
      <sheetName val="K-719"/>
      <sheetName val="K-720"/>
      <sheetName val="K-725"/>
      <sheetName val="K-810"/>
      <sheetName val="Gal. Excavator"/>
      <sheetName val="A-1"/>
      <sheetName val="A-16"/>
      <sheetName val="A-17a"/>
      <sheetName val="A-18"/>
      <sheetName val="G-2"/>
      <sheetName val="G-32h"/>
      <sheetName val="G-33m"/>
      <sheetName val="G-41"/>
      <sheetName val="G-43"/>
      <sheetName val="G-50h"/>
      <sheetName val="G-67"/>
      <sheetName val="F-1"/>
      <sheetName val="F-2"/>
      <sheetName val="F-8"/>
      <sheetName val="I-2"/>
      <sheetName val="Supl. V"/>
    </sheetNames>
    <sheetDataSet>
      <sheetData sheetId="0"/>
      <sheetData sheetId="1"/>
      <sheetData sheetId="2"/>
      <sheetData sheetId="3"/>
      <sheetData sheetId="4" refreshError="1">
        <row r="17">
          <cell r="E17">
            <v>17500</v>
          </cell>
        </row>
        <row r="21">
          <cell r="E21">
            <v>15000</v>
          </cell>
        </row>
        <row r="23">
          <cell r="E23">
            <v>15000</v>
          </cell>
        </row>
        <row r="24">
          <cell r="E24">
            <v>10000</v>
          </cell>
        </row>
        <row r="25">
          <cell r="E25">
            <v>15000</v>
          </cell>
        </row>
        <row r="26">
          <cell r="E26">
            <v>10000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lit"/>
      <sheetName val="Peralatan"/>
      <sheetName val="Angkut"/>
      <sheetName val="Material"/>
      <sheetName val="Upah Kerja"/>
      <sheetName val="RAB"/>
      <sheetName val="Rekapitulasi"/>
      <sheetName val="HOK"/>
      <sheetName val="K-110"/>
      <sheetName val="K-210"/>
      <sheetName val="K-224"/>
      <sheetName val="K-225"/>
      <sheetName val="K-310"/>
      <sheetName val="K-341"/>
      <sheetName val="K-410"/>
      <sheetName val="K-515"/>
      <sheetName val="K-516"/>
      <sheetName val="K-705"/>
      <sheetName val="K-710"/>
      <sheetName val="K-715"/>
      <sheetName val="K-719"/>
      <sheetName val="K-720"/>
      <sheetName val="K-725"/>
      <sheetName val="K-810"/>
      <sheetName val="Gal. Excavator"/>
      <sheetName val="A-1"/>
      <sheetName val="A-16"/>
      <sheetName val="A-17a"/>
      <sheetName val="A-18"/>
      <sheetName val="G-2"/>
      <sheetName val="G-32h"/>
      <sheetName val="G-33m"/>
      <sheetName val="G-41"/>
      <sheetName val="G-43"/>
      <sheetName val="G-50h"/>
      <sheetName val="G-67"/>
      <sheetName val="F-1"/>
      <sheetName val="F-2"/>
      <sheetName val="F-8"/>
      <sheetName val="I-2"/>
      <sheetName val="Supl. V"/>
    </sheetNames>
    <sheetDataSet>
      <sheetData sheetId="0"/>
      <sheetData sheetId="1"/>
      <sheetData sheetId="2"/>
      <sheetData sheetId="3"/>
      <sheetData sheetId="4">
        <row r="17">
          <cell r="E17">
            <v>17500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tsa (2)"/>
      <sheetName val="cros (2)"/>
      <sheetName val="5-ALA1"/>
      <sheetName val="RKA 2012"/>
      <sheetName val="cover"/>
      <sheetName val="sekat"/>
      <sheetName val="REKAP"/>
      <sheetName val="DK"/>
      <sheetName val="ANALISA (rev)"/>
      <sheetName val="ANALISA (original)"/>
      <sheetName val="HIT-VOL"/>
      <sheetName val="bahan"/>
      <sheetName val="himpunan"/>
      <sheetName val="NOTA"/>
      <sheetName val="sketsa"/>
      <sheetName val="SCED"/>
      <sheetName val="tob"/>
      <sheetName val="dppa"/>
      <sheetName val="cros"/>
      <sheetName val="cover ls"/>
      <sheetName val="NOTA (2)"/>
      <sheetName val="Sheet2"/>
    </sheetNames>
    <sheetDataSet>
      <sheetData sheetId="0" refreshError="1"/>
      <sheetData sheetId="1" refreshError="1"/>
      <sheetData sheetId="2">
        <row r="34">
          <cell r="AW34">
            <v>32892.503332502951</v>
          </cell>
        </row>
      </sheetData>
      <sheetData sheetId="3" refreshError="1"/>
      <sheetData sheetId="4" refreshError="1"/>
      <sheetData sheetId="5" refreshError="1"/>
      <sheetData sheetId="6">
        <row r="6">
          <cell r="B6" t="str">
            <v xml:space="preserve"> Satuan Kerja </v>
          </cell>
        </row>
      </sheetData>
      <sheetData sheetId="7">
        <row r="60">
          <cell r="J60">
            <v>151167405.59999999</v>
          </cell>
        </row>
        <row r="82">
          <cell r="J82">
            <v>81428790.239999995</v>
          </cell>
        </row>
        <row r="104">
          <cell r="J104">
            <v>155439388.32000011</v>
          </cell>
        </row>
        <row r="127">
          <cell r="J127">
            <v>390381276.96000004</v>
          </cell>
        </row>
        <row r="149">
          <cell r="J149">
            <v>116110234.09999992</v>
          </cell>
        </row>
        <row r="177">
          <cell r="J177">
            <v>652549583.99999964</v>
          </cell>
        </row>
        <row r="199">
          <cell r="J199">
            <v>444949029.51999962</v>
          </cell>
        </row>
        <row r="221">
          <cell r="J221">
            <v>373012380.50000024</v>
          </cell>
        </row>
        <row r="243">
          <cell r="J243">
            <v>13302849.24</v>
          </cell>
        </row>
        <row r="265">
          <cell r="J265">
            <v>13302849.24</v>
          </cell>
        </row>
        <row r="288">
          <cell r="J288">
            <v>128769771.96000001</v>
          </cell>
        </row>
        <row r="312">
          <cell r="J312">
            <v>119164707.855</v>
          </cell>
        </row>
      </sheetData>
      <sheetData sheetId="8" refreshError="1"/>
      <sheetData sheetId="9" refreshError="1"/>
      <sheetData sheetId="10" refreshError="1"/>
      <sheetData sheetId="11">
        <row r="10">
          <cell r="E10">
            <v>45455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ing"/>
      <sheetName val="Analisa"/>
      <sheetName val="Rab"/>
      <sheetName val="Hit Volume"/>
      <sheetName val="Foto"/>
      <sheetName val="Kulit"/>
      <sheetName val="UPAH BAHAN"/>
      <sheetName val="MENU"/>
      <sheetName val="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 Tanjung"/>
      <sheetName val="Sheet1"/>
      <sheetName val="ANALISA"/>
      <sheetName val="SMP"/>
      <sheetName val="hITUNGAN"/>
    </sheetNames>
    <sheetDataSet>
      <sheetData sheetId="0"/>
      <sheetData sheetId="1"/>
      <sheetData sheetId="2"/>
      <sheetData sheetId="3"/>
      <sheetData sheetId="4"/>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B"/>
      <sheetName val="F-IB"/>
      <sheetName val="F-SP"/>
      <sheetName val="F-RC"/>
      <sheetName val="F-IS"/>
      <sheetName val="DB"/>
    </sheetNames>
    <sheetDataSet>
      <sheetData sheetId="0" refreshError="1"/>
      <sheetData sheetId="1" refreshError="1"/>
      <sheetData sheetId="2" refreshError="1"/>
      <sheetData sheetId="3" refreshError="1"/>
      <sheetData sheetId="4" refreshError="1"/>
      <sheetData sheetId="5">
        <row r="3">
          <cell r="L3" t="str">
            <v>Program : Pengelolaan Sumber Daya Air</v>
          </cell>
          <cell r="P3" t="str">
            <v>PROVINSI : ACEH</v>
          </cell>
          <cell r="S3" t="str">
            <v>Pusat</v>
          </cell>
          <cell r="T3" t="str">
            <v>Lanjutn</v>
          </cell>
          <cell r="U3" t="str">
            <v>SYC</v>
          </cell>
          <cell r="V3" t="str">
            <v>Siap</v>
          </cell>
          <cell r="W3" t="str">
            <v>MP3EI</v>
          </cell>
          <cell r="X3" t="str">
            <v>SDA</v>
          </cell>
          <cell r="AP3" t="str">
            <v>KAB. ASAHAN</v>
          </cell>
        </row>
        <row r="4">
          <cell r="L4" t="str">
            <v>Program : Penyelenggaraan Jalan</v>
          </cell>
          <cell r="P4" t="str">
            <v>PROVINSI : SUMATERA UTARA</v>
          </cell>
          <cell r="S4" t="str">
            <v>Dekon</v>
          </cell>
          <cell r="T4" t="str">
            <v>Baru</v>
          </cell>
          <cell r="U4" t="str">
            <v>MYC</v>
          </cell>
          <cell r="V4" t="str">
            <v>Mar.'13</v>
          </cell>
          <cell r="W4" t="str">
            <v>MP3KI</v>
          </cell>
          <cell r="X4" t="str">
            <v>BM</v>
          </cell>
          <cell r="AP4" t="str">
            <v>KAB. BATUBARA</v>
          </cell>
        </row>
        <row r="5">
          <cell r="L5" t="str">
            <v>Program : Pembinaan dan Pengembangan Infrastruktur Permukiman</v>
          </cell>
          <cell r="P5" t="str">
            <v>PROVINSI : SUMATERA BARAT</v>
          </cell>
          <cell r="S5" t="str">
            <v>TP</v>
          </cell>
          <cell r="U5" t="str">
            <v>Swakl.</v>
          </cell>
          <cell r="V5" t="str">
            <v>Apr.'13</v>
          </cell>
          <cell r="W5" t="str">
            <v>Pangan</v>
          </cell>
          <cell r="X5" t="str">
            <v>CK</v>
          </cell>
          <cell r="AP5" t="str">
            <v>KAB. D A I R I</v>
          </cell>
        </row>
        <row r="6">
          <cell r="L6" t="str">
            <v>Program : Penyelenggaraan Penataan Ruang</v>
          </cell>
          <cell r="P6" t="str">
            <v>PROVINSI : RIAU</v>
          </cell>
          <cell r="S6" t="str">
            <v>Daerah</v>
          </cell>
          <cell r="V6" t="str">
            <v>Mei '13</v>
          </cell>
          <cell r="W6" t="str">
            <v>MDGs</v>
          </cell>
          <cell r="X6" t="str">
            <v>PR</v>
          </cell>
          <cell r="AP6" t="str">
            <v>KAB. DELISERDANG</v>
          </cell>
        </row>
        <row r="7">
          <cell r="L7" t="str">
            <v>Program : Dukungan Manajemen dan Pelaksanaan Tugas Teknis Lainnya Kementerian Pekerjaan Umum</v>
          </cell>
          <cell r="P7" t="str">
            <v>PROVINSI : KEPULAUAN RIAU</v>
          </cell>
          <cell r="S7" t="str">
            <v>UB</v>
          </cell>
          <cell r="V7" t="str">
            <v>Jun.'13</v>
          </cell>
          <cell r="W7" t="str">
            <v>Prbtsn</v>
          </cell>
          <cell r="X7" t="str">
            <v>Tdk Perlu</v>
          </cell>
          <cell r="AP7" t="str">
            <v>KAB. HUMBANG HASUNDUTAN</v>
          </cell>
        </row>
        <row r="8">
          <cell r="L8" t="str">
            <v>Program : Peningkatan Sarana dan Prasarana Aparatur Kementerian Pekerjaan Umum</v>
          </cell>
          <cell r="P8" t="str">
            <v>PROVINSI : JAMBI</v>
          </cell>
          <cell r="V8" t="str">
            <v>Jul.'13</v>
          </cell>
          <cell r="W8" t="str">
            <v>PDT</v>
          </cell>
          <cell r="AP8" t="str">
            <v>KAB. KARO</v>
          </cell>
        </row>
        <row r="9">
          <cell r="L9" t="str">
            <v>Program : Pengawasan dan Peningkatan Akuntabilitas Aparatur Kementerian Pekerjaan Umum</v>
          </cell>
          <cell r="P9" t="str">
            <v>PROVINSI : SUMATERA SELATAN</v>
          </cell>
          <cell r="V9" t="str">
            <v>Agst.'13</v>
          </cell>
          <cell r="W9" t="str">
            <v>ARG</v>
          </cell>
          <cell r="AP9" t="str">
            <v>KAB. LABUHAN BATU SELATAN</v>
          </cell>
        </row>
        <row r="10">
          <cell r="L10" t="str">
            <v>Program : Penelitian dan Pengembangan Kementerian Pekerjaan Umum</v>
          </cell>
          <cell r="P10" t="str">
            <v>PROVINSI : KEPULAUAN BANGKA BELITUNG</v>
          </cell>
          <cell r="V10" t="str">
            <v>Sept.'13</v>
          </cell>
          <cell r="W10" t="str">
            <v>Wisata</v>
          </cell>
          <cell r="AP10" t="str">
            <v>KAB. LABUHAN BATU UTARA</v>
          </cell>
        </row>
        <row r="11">
          <cell r="L11" t="str">
            <v>Program : Pembinaan Konstruksi</v>
          </cell>
          <cell r="P11" t="str">
            <v>PROVINSI : BENGKULU</v>
          </cell>
          <cell r="V11" t="str">
            <v>Okt.'13</v>
          </cell>
          <cell r="W11" t="str">
            <v>Perikanan</v>
          </cell>
          <cell r="AP11" t="str">
            <v>KAB. LABUHANBATU</v>
          </cell>
        </row>
        <row r="12">
          <cell r="P12" t="str">
            <v>PROVINSI : LAMPUNG</v>
          </cell>
          <cell r="V12" t="str">
            <v>Nov.'13</v>
          </cell>
          <cell r="W12" t="str">
            <v>Lainnya</v>
          </cell>
          <cell r="AP12" t="str">
            <v>KAB. LANGKAT</v>
          </cell>
        </row>
        <row r="13">
          <cell r="P13" t="str">
            <v>PROVINSI : BANTEN</v>
          </cell>
          <cell r="V13" t="str">
            <v>Des.'13</v>
          </cell>
          <cell r="AP13" t="str">
            <v>KAB. MANDAILING NATAL</v>
          </cell>
        </row>
        <row r="14">
          <cell r="P14" t="str">
            <v xml:space="preserve">PROVINSI : DKI JAKARTA </v>
          </cell>
          <cell r="V14">
            <v>2014</v>
          </cell>
          <cell r="AP14" t="str">
            <v>KAB. N  I  A  S</v>
          </cell>
        </row>
        <row r="15">
          <cell r="P15" t="str">
            <v>PROVINSI : JAWA BARAT</v>
          </cell>
          <cell r="AP15" t="str">
            <v>KAB. NIAS BARAT</v>
          </cell>
        </row>
        <row r="16">
          <cell r="P16" t="str">
            <v>PROVINSI : JAWA TENGAH</v>
          </cell>
          <cell r="AP16" t="str">
            <v>KAB. NIAS SELATAN</v>
          </cell>
        </row>
        <row r="17">
          <cell r="P17" t="str">
            <v>PROVINSI : DI YOGYAKARTA</v>
          </cell>
          <cell r="AP17" t="str">
            <v>KAB. NIAS UTARA</v>
          </cell>
        </row>
        <row r="18">
          <cell r="P18" t="str">
            <v>PROVINSI : JAWA TIMUR</v>
          </cell>
          <cell r="AP18" t="str">
            <v>KAB. PADANG LAWAS</v>
          </cell>
        </row>
        <row r="19">
          <cell r="P19" t="str">
            <v>PROVINSI : KALIMANTAN BARAT</v>
          </cell>
          <cell r="AP19" t="str">
            <v>KAB. PADANG LAWAS UTARA</v>
          </cell>
        </row>
        <row r="20">
          <cell r="P20" t="str">
            <v>PROVINSI : KALIMANTAN TENGAH</v>
          </cell>
          <cell r="AP20" t="str">
            <v>KAB. PAKPAK BARAT</v>
          </cell>
        </row>
        <row r="21">
          <cell r="P21" t="str">
            <v>PROVINSI : KALIMANTAN SELATAN</v>
          </cell>
          <cell r="AP21" t="str">
            <v>KAB. SERDANG BEDAGAI</v>
          </cell>
        </row>
        <row r="22">
          <cell r="P22" t="str">
            <v>PROVINSI : KALIMANTAN TIMUR</v>
          </cell>
          <cell r="AP22" t="str">
            <v>KAB. SIMALUNGUN</v>
          </cell>
        </row>
        <row r="23">
          <cell r="P23" t="str">
            <v>PROVINSI : SULAWESI UTARA</v>
          </cell>
          <cell r="AP23" t="str">
            <v>KAB. TAPANULI SELATAN</v>
          </cell>
        </row>
        <row r="24">
          <cell r="P24" t="str">
            <v>PROVINSI : GORONTALO</v>
          </cell>
          <cell r="AP24" t="str">
            <v>KAB. TAPANULI TENGAH</v>
          </cell>
        </row>
        <row r="25">
          <cell r="P25" t="str">
            <v>PROVINSI : SULAWESI TENGAH</v>
          </cell>
          <cell r="AP25" t="str">
            <v>KAB. TAPANULI UTARA</v>
          </cell>
        </row>
        <row r="26">
          <cell r="P26" t="str">
            <v>PROVINSI : SULAWESI SELATAN</v>
          </cell>
          <cell r="AP26" t="str">
            <v>KAB. TARUTUNG</v>
          </cell>
        </row>
        <row r="27">
          <cell r="P27" t="str">
            <v>PROVINSI : SULAWESI BARAT</v>
          </cell>
          <cell r="AP27" t="str">
            <v>KAB. TOBA SAMOSIR</v>
          </cell>
        </row>
        <row r="28">
          <cell r="P28" t="str">
            <v>PROVINSI : SULAWESI TENGGARA</v>
          </cell>
          <cell r="AP28" t="str">
            <v>KAB. TOBA SAMOSIR</v>
          </cell>
        </row>
        <row r="29">
          <cell r="P29" t="str">
            <v>PROVINSI : BALI</v>
          </cell>
          <cell r="AP29" t="str">
            <v>KOTA B I N J A I</v>
          </cell>
        </row>
        <row r="30">
          <cell r="P30" t="str">
            <v>PROVINSI : NUSA TENGGARA BARAT</v>
          </cell>
          <cell r="AP30" t="str">
            <v>KOTA GUNUNG SITOLI</v>
          </cell>
        </row>
        <row r="31">
          <cell r="P31" t="str">
            <v>PROVINSI : NUSA TENGGARA TIMUR</v>
          </cell>
          <cell r="AP31" t="str">
            <v>KOTA LUBUK PAKAM</v>
          </cell>
        </row>
        <row r="32">
          <cell r="P32" t="str">
            <v>PROVINSI : MALUKU</v>
          </cell>
          <cell r="AP32" t="str">
            <v>KOTA MEDAN</v>
          </cell>
        </row>
        <row r="33">
          <cell r="P33" t="str">
            <v>PROVINSI : MALUKU UTARA</v>
          </cell>
          <cell r="AP33" t="str">
            <v>KOTA PADANG SIDEMPUAN</v>
          </cell>
        </row>
        <row r="34">
          <cell r="P34" t="str">
            <v>PROVINSI : PAPUA</v>
          </cell>
          <cell r="AP34" t="str">
            <v>KOTA PEMATANGSIANTAR</v>
          </cell>
        </row>
        <row r="35">
          <cell r="P35" t="str">
            <v>PROVINSI : PAPUA BARAT</v>
          </cell>
          <cell r="AP35" t="str">
            <v>KOTA SIBOLGA</v>
          </cell>
        </row>
        <row r="36">
          <cell r="P36" t="str">
            <v>PROVINSI : PUSAT</v>
          </cell>
          <cell r="AP36" t="str">
            <v>KOTA SIDI KALANG</v>
          </cell>
        </row>
        <row r="37">
          <cell r="AP37" t="str">
            <v>KOTA STABAT</v>
          </cell>
        </row>
        <row r="38">
          <cell r="AP38" t="str">
            <v>KOTA TANJUNGBALAI</v>
          </cell>
        </row>
        <row r="39">
          <cell r="AP39" t="str">
            <v>KOTA TEBINGTINGGI</v>
          </cell>
        </row>
        <row r="40">
          <cell r="AP40" t="str">
            <v>PROV. SUMATERA UTARA</v>
          </cell>
        </row>
      </sheetData>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si"/>
      <sheetName val="Quarry"/>
      <sheetName val="PAL XI"/>
      <sheetName val="TA - TT"/>
    </sheetNames>
    <sheetDataSet>
      <sheetData sheetId="0">
        <row r="1">
          <cell r="A1" t="str">
            <v>INFORMASI  UMUM</v>
          </cell>
        </row>
        <row r="2">
          <cell r="A2" t="str">
            <v/>
          </cell>
        </row>
        <row r="4">
          <cell r="A4" t="str">
            <v>No.</v>
          </cell>
          <cell r="C4" t="str">
            <v>U R A I A N</v>
          </cell>
          <cell r="F4" t="str">
            <v>I N F O R M A S I</v>
          </cell>
        </row>
        <row r="7">
          <cell r="A7" t="str">
            <v>1.</v>
          </cell>
          <cell r="C7" t="str">
            <v>No. Paket Kontrak</v>
          </cell>
          <cell r="G7" t="str">
            <v>: -</v>
          </cell>
        </row>
        <row r="9">
          <cell r="A9" t="str">
            <v>2.</v>
          </cell>
          <cell r="C9" t="str">
            <v>Nama Paket</v>
          </cell>
          <cell r="G9" t="str">
            <v>: PEMBANGUNAN JALAN KABANJAHE - KUTABULUH ( EFF. 4,50 KM )</v>
          </cell>
        </row>
        <row r="11">
          <cell r="A11" t="str">
            <v>3.</v>
          </cell>
          <cell r="C11" t="str">
            <v>Propinsi / Kabupaten / Kotamadya</v>
          </cell>
          <cell r="G11" t="str">
            <v>: SUMATERA UTARA / KARO - DAIRI</v>
          </cell>
        </row>
        <row r="14">
          <cell r="A14" t="str">
            <v>4.</v>
          </cell>
          <cell r="C14" t="str">
            <v>Lokasi pekerjaan</v>
          </cell>
          <cell r="H14" t="str">
            <v>Periksa peta lokasi pekerjaan</v>
          </cell>
        </row>
        <row r="16">
          <cell r="A16" t="str">
            <v>5.</v>
          </cell>
          <cell r="C16" t="str">
            <v>Kondisi jalan lama</v>
          </cell>
        </row>
        <row r="18">
          <cell r="A18" t="str">
            <v>6.</v>
          </cell>
          <cell r="C18" t="str">
            <v>Panjang efektif</v>
          </cell>
          <cell r="D18" t="str">
            <v>( lihat sketsa di bawah )</v>
          </cell>
          <cell r="I18" t="str">
            <v>Kilometer  ( Leff  = a + b )</v>
          </cell>
        </row>
        <row r="20">
          <cell r="A20" t="str">
            <v>7.</v>
          </cell>
          <cell r="C20" t="str">
            <v>Lebar jalan lama</v>
          </cell>
          <cell r="D20" t="str">
            <v>( bahu + perkerasan + bahu )</v>
          </cell>
          <cell r="G20" t="str">
            <v>(</v>
          </cell>
          <cell r="H20" t="str">
            <v>Varies</v>
          </cell>
          <cell r="I20" t="str">
            <v>+</v>
          </cell>
          <cell r="J20" t="str">
            <v>Var</v>
          </cell>
          <cell r="K20" t="str">
            <v>+</v>
          </cell>
          <cell r="L20" t="str">
            <v>Varies</v>
          </cell>
          <cell r="M20" t="str">
            <v>)</v>
          </cell>
          <cell r="N20" t="str">
            <v xml:space="preserve"> meter</v>
          </cell>
        </row>
        <row r="22">
          <cell r="A22" t="str">
            <v>8.</v>
          </cell>
          <cell r="C22" t="str">
            <v>Lebar Rencana</v>
          </cell>
          <cell r="D22" t="str">
            <v>( bahu + perkerasan + bahu )</v>
          </cell>
          <cell r="G22" t="str">
            <v>(</v>
          </cell>
          <cell r="H22">
            <v>1</v>
          </cell>
          <cell r="I22" t="str">
            <v>+</v>
          </cell>
          <cell r="J22">
            <v>6</v>
          </cell>
          <cell r="K22" t="str">
            <v>+</v>
          </cell>
          <cell r="L22">
            <v>1</v>
          </cell>
          <cell r="M22" t="str">
            <v>)</v>
          </cell>
          <cell r="N22" t="str">
            <v xml:space="preserve"> meter</v>
          </cell>
        </row>
        <row r="24">
          <cell r="A24" t="str">
            <v>9.</v>
          </cell>
          <cell r="C24" t="str">
            <v>Penampang jalan, jenis dan volume pekerjaan pokok</v>
          </cell>
          <cell r="H24" t="str">
            <v>Lihat lampiran.</v>
          </cell>
        </row>
        <row r="26">
          <cell r="A26" t="str">
            <v>10.</v>
          </cell>
          <cell r="C26" t="str">
            <v>Jangka waktu pelaksanaan pekerjaan</v>
          </cell>
          <cell r="H26">
            <v>150</v>
          </cell>
          <cell r="I26" t="str">
            <v xml:space="preserve"> hari kalender</v>
          </cell>
        </row>
        <row r="27">
          <cell r="G27" t="str">
            <v>Atau :</v>
          </cell>
          <cell r="H27">
            <v>5</v>
          </cell>
          <cell r="I27" t="str">
            <v xml:space="preserve"> bulan</v>
          </cell>
        </row>
        <row r="30">
          <cell r="A30" t="str">
            <v>11.</v>
          </cell>
          <cell r="C30" t="str">
            <v>Jarak rata-rata Base Camp ke lokasi pekerjaan  ---&gt;</v>
          </cell>
          <cell r="G30" t="str">
            <v>L =</v>
          </cell>
          <cell r="H30">
            <v>81</v>
          </cell>
          <cell r="I30" t="str">
            <v xml:space="preserve"> Kilometer</v>
          </cell>
        </row>
        <row r="32">
          <cell r="C32" t="str">
            <v>Perhitungan didasarkan pada sketsa di bawah ini :</v>
          </cell>
          <cell r="G32" t="str">
            <v xml:space="preserve">L = { (26,00+ 52,5 +5,0/2) } </v>
          </cell>
        </row>
        <row r="49">
          <cell r="A49" t="str">
            <v>12.</v>
          </cell>
          <cell r="C49" t="str">
            <v>Jam kerja efektif dalam 1 hari</v>
          </cell>
          <cell r="H49">
            <v>7</v>
          </cell>
          <cell r="I49" t="str">
            <v xml:space="preserve"> jam</v>
          </cell>
        </row>
        <row r="50">
          <cell r="A50" t="str">
            <v>13.</v>
          </cell>
          <cell r="C50" t="str">
            <v>Asuransi, Pajak, dsb. untuk Peralatan</v>
          </cell>
          <cell r="H50">
            <v>2E-3</v>
          </cell>
          <cell r="I50" t="str">
            <v xml:space="preserve"> x  Harga Pokok Alat</v>
          </cell>
        </row>
        <row r="51">
          <cell r="A51" t="str">
            <v>14.</v>
          </cell>
          <cell r="C51" t="str">
            <v>Tingkat Suku Bunga Investasi Alat</v>
          </cell>
          <cell r="H51">
            <v>20</v>
          </cell>
          <cell r="I51" t="str">
            <v xml:space="preserve"> %</v>
          </cell>
        </row>
        <row r="52">
          <cell r="A52" t="str">
            <v>15.</v>
          </cell>
          <cell r="C52" t="str">
            <v>Biaya Umum dan Keuntungan</v>
          </cell>
          <cell r="H52">
            <v>10</v>
          </cell>
          <cell r="I52" t="str">
            <v xml:space="preserve"> % x Biaya Langsung</v>
          </cell>
        </row>
        <row r="55">
          <cell r="A55">
            <v>16</v>
          </cell>
          <cell r="C55" t="str">
            <v>Lokasi Quarry  :  GURU KUNAYAN</v>
          </cell>
          <cell r="H55" t="str">
            <v>Periksa lampiran.</v>
          </cell>
        </row>
        <row r="57">
          <cell r="A57">
            <v>17</v>
          </cell>
          <cell r="C57" t="str">
            <v>Lokasi Quarry  :  SUKA</v>
          </cell>
        </row>
      </sheetData>
      <sheetData sheetId="1"/>
      <sheetData sheetId="2"/>
      <sheetData sheetId="3"/>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Harga Upah"/>
      <sheetName val="DAF-1"/>
      <sheetName val="Mall"/>
      <sheetName val="Rekap Prelim"/>
      <sheetName val="Analisa"/>
      <sheetName val="Material"/>
      <sheetName val="Upah"/>
      <sheetName val="HARGA MATERIAL"/>
      <sheetName val="Estimate"/>
      <sheetName val="BQ"/>
      <sheetName val="UPAH PEKERJA"/>
      <sheetName val="Cover"/>
      <sheetName val="Bangunan Utama"/>
      <sheetName val="Volume 1"/>
      <sheetName val="H_Satuan"/>
      <sheetName val="ana_str"/>
      <sheetName val="LEMBAR4"/>
      <sheetName val="HRG BHN"/>
      <sheetName val="bahan"/>
      <sheetName val="H.Satuan"/>
      <sheetName val="A"/>
      <sheetName val="lt.I"/>
      <sheetName val="Basic Price"/>
      <sheetName val="LOPCALC"/>
      <sheetName val="prelim"/>
      <sheetName val="41_9_36_3"/>
      <sheetName val="B - Norelec"/>
      <sheetName val="Notes"/>
      <sheetName val="GRAND REKAP"/>
      <sheetName val="Data"/>
      <sheetName val="C"/>
      <sheetName val="Project_P"/>
      <sheetName val="DASH"/>
      <sheetName val="Metod TWR"/>
      <sheetName val="41,9&amp;36,3"/>
      <sheetName val="1"/>
      <sheetName val="REKAP "/>
      <sheetName val="R.ARSIP"/>
      <sheetName val="ANALISA SNI"/>
      <sheetName val="POSISI ANALISA"/>
      <sheetName val="Sheet1"/>
      <sheetName val="Basic"/>
      <sheetName val="fcsp-w"/>
      <sheetName val="Master Edit"/>
      <sheetName val="Bill of Qty"/>
      <sheetName val="FINISHING"/>
      <sheetName val="Harga"/>
      <sheetName val="HB"/>
      <sheetName val="DIVI6"/>
      <sheetName val="Divisi1"/>
      <sheetName val="HARSAT"/>
      <sheetName val="Statement"/>
      <sheetName val="Kurs"/>
      <sheetName val="ARP"/>
      <sheetName val="Balok L.1"/>
      <sheetName val="TE TS FA LAN MATV"/>
      <sheetName val="Harga Satuan"/>
      <sheetName val="BQ_E20_02_Rp_"/>
      <sheetName val="Anls"/>
      <sheetName val="main summary"/>
      <sheetName val="DETAIL LT 7-10"/>
      <sheetName val="rek.PUS oe"/>
      <sheetName val="Analis_Drainase"/>
      <sheetName val="STR(CANCEL)"/>
      <sheetName val="G_SUMMARY"/>
      <sheetName val="SUM"/>
      <sheetName val="ANALISA HARGA SATUAN"/>
      <sheetName val="DAF_1"/>
      <sheetName val="Rekap Direct Cost"/>
      <sheetName val="D4"/>
      <sheetName val="D6"/>
      <sheetName val="D7"/>
      <sheetName val="D8"/>
      <sheetName val="DB"/>
      <sheetName val="BQ1"/>
      <sheetName val="ME-PLUMBING"/>
      <sheetName val="NP"/>
      <sheetName val="Analisa Upah &amp; Bahan Plum"/>
      <sheetName val="FORM 3A"/>
      <sheetName val="Man Power"/>
      <sheetName val="Harsat Upah"/>
      <sheetName val="DAF_7"/>
      <sheetName val="UPAHBAHAN"/>
      <sheetName val="Daf.Harga-Upah"/>
      <sheetName val="Harsat Pekerjaan"/>
      <sheetName val="T-3.2 UP Labour"/>
      <sheetName val="Analisa Harga satuan Alat"/>
      <sheetName val="B&amp;U"/>
      <sheetName val="Harsat_El"/>
      <sheetName val="Plumbing"/>
      <sheetName val="1-LISTRIK"/>
      <sheetName val="PER-HP"/>
      <sheetName val="RWT. Inap LAKI"/>
      <sheetName val="AC"/>
      <sheetName val="tifico"/>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SCH"/>
      <sheetName val="detailed calc"/>
      <sheetName val="PPC"/>
      <sheetName val="Feb Audited"/>
      <sheetName val="D3_1"/>
      <sheetName val="anal"/>
      <sheetName val="SAP"/>
      <sheetName val="price"/>
      <sheetName val="Management"/>
      <sheetName val="Formula"/>
      <sheetName val="Ind.MP Sch."/>
      <sheetName val="pricing"/>
      <sheetName val="Rate"/>
      <sheetName val="summary"/>
      <sheetName val="REF.ONLY"/>
      <sheetName val="NLsimpro"/>
      <sheetName val="RAB"/>
      <sheetName val="AHS Marka"/>
      <sheetName val="A-ars"/>
      <sheetName val="BAHAN_STR"/>
      <sheetName val="BQ (by owner)"/>
      <sheetName val="rab me (fisik)"/>
      <sheetName val="rab me (by owner) "/>
      <sheetName val="LINK-MAST. BASIC PRICE"/>
      <sheetName val="Rekap RAP real (2)"/>
      <sheetName val="DUTCH CONE"/>
      <sheetName val="hafele"/>
      <sheetName val="Cont"/>
      <sheetName val="Daftar Customer"/>
      <sheetName val="Meth "/>
      <sheetName val="CH"/>
      <sheetName val="3-DIV3"/>
      <sheetName val="BOX PANEL"/>
      <sheetName val="SEX"/>
      <sheetName val="Harsat BHN AR,M"/>
      <sheetName val="ISBL-CIV"/>
      <sheetName val="ESCON"/>
      <sheetName val="labor1"/>
      <sheetName val="Upah&amp;Bahan"/>
      <sheetName val="4. aktivitas proyek"/>
      <sheetName val="BOQ"/>
      <sheetName val="Meto"/>
      <sheetName val="Harsat Bahan"/>
      <sheetName val="B _ Norelec"/>
      <sheetName val="MVC"/>
      <sheetName val="UNIT PRICE WAGE and MATERIAL"/>
      <sheetName val="Ahs"/>
      <sheetName val="Cashflow"/>
    </sheetNames>
    <sheetDataSet>
      <sheetData sheetId="0"/>
      <sheetData sheetId="1"/>
      <sheetData sheetId="2"/>
      <sheetData sheetId="3" refreshError="1">
        <row r="8">
          <cell r="J8">
            <v>1.07</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4-A Quarry"/>
      <sheetName val="5-ALA1"/>
      <sheetName val="5-ALA2"/>
      <sheetName val="4-B Price"/>
      <sheetName val="Lalu Lintas"/>
      <sheetName val="Jembatan Sementara"/>
      <sheetName val="Rekap"/>
      <sheetName val="BOQ"/>
      <sheetName val="Mobil"/>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gg Halus &amp; Kasar"/>
      <sheetName val="Agg A"/>
      <sheetName val="Agg B"/>
      <sheetName val="Agg C"/>
      <sheetName val="4-formulir harga bahan"/>
      <sheetName val="Perhitungan Mobilisasi Alat"/>
      <sheetName val="MAJOR"/>
      <sheetName val="%"/>
    </sheetNames>
    <sheetDataSet>
      <sheetData sheetId="0" refreshError="1"/>
      <sheetData sheetId="1" refreshError="1"/>
      <sheetData sheetId="2" refreshError="1"/>
      <sheetData sheetId="3" refreshError="1"/>
      <sheetData sheetId="4">
        <row r="9">
          <cell r="AW9">
            <v>909216.99305926613</v>
          </cell>
        </row>
        <row r="12">
          <cell r="AW12">
            <v>143619.78984684564</v>
          </cell>
        </row>
        <row r="13">
          <cell r="AW13">
            <v>150021.71418604653</v>
          </cell>
        </row>
        <row r="14">
          <cell r="AW14">
            <v>609152.54392823949</v>
          </cell>
        </row>
        <row r="16">
          <cell r="AW16">
            <v>394474.08949876763</v>
          </cell>
        </row>
        <row r="17">
          <cell r="AW17">
            <v>446570.59881653462</v>
          </cell>
        </row>
        <row r="18">
          <cell r="AW18">
            <v>387422.52313942317</v>
          </cell>
        </row>
        <row r="20">
          <cell r="AW20">
            <v>407955.0110587969</v>
          </cell>
        </row>
        <row r="23">
          <cell r="AW23">
            <v>193067.81951269071</v>
          </cell>
        </row>
        <row r="24">
          <cell r="AW24">
            <v>321491.74743559514</v>
          </cell>
        </row>
        <row r="28">
          <cell r="AW28">
            <v>640016.69622151868</v>
          </cell>
        </row>
        <row r="30">
          <cell r="AW30">
            <v>205159.86979115318</v>
          </cell>
        </row>
        <row r="34">
          <cell r="AW34">
            <v>1193304.9047885949</v>
          </cell>
        </row>
        <row r="36">
          <cell r="AW36">
            <v>420130.78477319353</v>
          </cell>
        </row>
        <row r="38">
          <cell r="AW38">
            <v>419919.43676202418</v>
          </cell>
        </row>
      </sheetData>
      <sheetData sheetId="5" refreshError="1"/>
      <sheetData sheetId="6">
        <row r="8">
          <cell r="D8" t="str">
            <v>(L01)</v>
          </cell>
          <cell r="F8">
            <v>5844.16</v>
          </cell>
        </row>
        <row r="9">
          <cell r="F9">
            <v>9090.91</v>
          </cell>
        </row>
        <row r="10">
          <cell r="F10">
            <v>7792.21</v>
          </cell>
        </row>
        <row r="11">
          <cell r="F11">
            <v>8441.56</v>
          </cell>
        </row>
        <row r="12">
          <cell r="F12">
            <v>6493.51</v>
          </cell>
        </row>
        <row r="27">
          <cell r="F27">
            <v>165500</v>
          </cell>
        </row>
        <row r="32">
          <cell r="F32">
            <v>370017.63892182813</v>
          </cell>
        </row>
        <row r="33">
          <cell r="F33">
            <v>339598.42837795371</v>
          </cell>
        </row>
        <row r="36">
          <cell r="F36">
            <v>271400</v>
          </cell>
        </row>
        <row r="39">
          <cell r="F39">
            <v>81818</v>
          </cell>
        </row>
        <row r="40">
          <cell r="F40">
            <v>6818.18</v>
          </cell>
        </row>
        <row r="49">
          <cell r="F49">
            <v>50000</v>
          </cell>
        </row>
        <row r="51">
          <cell r="F51">
            <v>6050000</v>
          </cell>
        </row>
        <row r="52">
          <cell r="F52">
            <v>5425</v>
          </cell>
        </row>
        <row r="53">
          <cell r="F53">
            <v>4500</v>
          </cell>
        </row>
        <row r="57">
          <cell r="F57">
            <v>15000</v>
          </cell>
        </row>
        <row r="58">
          <cell r="F58">
            <v>286000</v>
          </cell>
        </row>
        <row r="64">
          <cell r="F64">
            <v>27500</v>
          </cell>
        </row>
        <row r="69">
          <cell r="F69">
            <v>176000</v>
          </cell>
        </row>
        <row r="70">
          <cell r="F70">
            <v>216500</v>
          </cell>
        </row>
        <row r="80">
          <cell r="F80">
            <v>128700</v>
          </cell>
        </row>
        <row r="81">
          <cell r="F81">
            <v>32000</v>
          </cell>
        </row>
      </sheetData>
      <sheetData sheetId="7" refreshError="1"/>
      <sheetData sheetId="8" refreshError="1"/>
      <sheetData sheetId="9"/>
      <sheetData sheetId="10">
        <row r="18">
          <cell r="G18">
            <v>25758901</v>
          </cell>
        </row>
        <row r="36">
          <cell r="G36">
            <v>0</v>
          </cell>
        </row>
        <row r="59">
          <cell r="G59">
            <v>0</v>
          </cell>
        </row>
        <row r="76">
          <cell r="G76">
            <v>0</v>
          </cell>
        </row>
        <row r="89">
          <cell r="G89">
            <v>0</v>
          </cell>
        </row>
        <row r="127">
          <cell r="G127">
            <v>6959603782.3599997</v>
          </cell>
        </row>
        <row r="232">
          <cell r="G232">
            <v>0</v>
          </cell>
        </row>
        <row r="286">
          <cell r="G286">
            <v>431504671.72000003</v>
          </cell>
        </row>
        <row r="312">
          <cell r="G312">
            <v>0</v>
          </cell>
        </row>
        <row r="323">
          <cell r="G323">
            <v>0</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Rekap"/>
      <sheetName val="Peta Quarry"/>
      <sheetName val="BOQ"/>
      <sheetName val="Mobilisasi"/>
      <sheetName val="Manajemen Keselamatan"/>
      <sheetName val="Manajemen Mutu"/>
      <sheetName val="Manajemen Mutu (2)"/>
      <sheetName val="D2"/>
      <sheetName val="D3"/>
      <sheetName val="D4"/>
      <sheetName val="D5"/>
      <sheetName val="D6"/>
      <sheetName val="Aspal, Filler, Anti Stripping"/>
      <sheetName val="D6 ASBT"/>
      <sheetName val="D7(1)"/>
      <sheetName val="D7(2)"/>
      <sheetName val="D7(3)"/>
      <sheetName val="D8(1)"/>
      <sheetName val="D8(2)"/>
      <sheetName val="Informasi"/>
      <sheetName val="4-Basic Price"/>
      <sheetName val="4-Analisa Quarry"/>
      <sheetName val="4-formulir harga bahan"/>
      <sheetName val="5-ALAT(1)"/>
      <sheetName val="5-ALAT (2)"/>
      <sheetName val="Agg Halus &amp; Kasar"/>
      <sheetName val="Agg A"/>
      <sheetName val="Agg B"/>
      <sheetName val="Agg C"/>
      <sheetName val="Perhitungan Mobilisasi Alat"/>
      <sheetName val="MAJOR"/>
      <sheetName val="Mobilisasi (3)"/>
      <sheetName val="Jembatan Sementara"/>
      <sheetName val="Mobilisasi (2)"/>
    </sheetNames>
    <sheetDataSet>
      <sheetData sheetId="0"/>
      <sheetData sheetId="1"/>
      <sheetData sheetId="2">
        <row r="7">
          <cell r="D7" t="str">
            <v xml:space="preserve">  : -</v>
          </cell>
        </row>
      </sheetData>
      <sheetData sheetId="3"/>
      <sheetData sheetId="4">
        <row r="28">
          <cell r="G28">
            <v>85690000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row r="1138">
          <cell r="U1138">
            <v>999401.71</v>
          </cell>
        </row>
      </sheetData>
      <sheetData sheetId="18"/>
      <sheetData sheetId="19"/>
      <sheetData sheetId="20"/>
      <sheetData sheetId="21"/>
      <sheetData sheetId="22">
        <row r="8">
          <cell r="D8" t="str">
            <v>(L01)</v>
          </cell>
        </row>
        <row r="177">
          <cell r="F177">
            <v>78000</v>
          </cell>
        </row>
        <row r="178">
          <cell r="F178">
            <v>1432.2</v>
          </cell>
        </row>
      </sheetData>
      <sheetData sheetId="23"/>
      <sheetData sheetId="24"/>
      <sheetData sheetId="25">
        <row r="9">
          <cell r="AW9">
            <v>415272.20468636835</v>
          </cell>
        </row>
      </sheetData>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
      <sheetName val="REKAP"/>
      <sheetName val="BOQ"/>
      <sheetName val="HS"/>
      <sheetName val="ANALISA"/>
      <sheetName val="ANS_TEK"/>
      <sheetName val="Analisa Quarry"/>
      <sheetName val="hit_alat"/>
      <sheetName val="sub"/>
      <sheetName val="SCD"/>
    </sheetNames>
    <sheetDataSet>
      <sheetData sheetId="0" refreshError="1"/>
      <sheetData sheetId="1" refreshError="1"/>
      <sheetData sheetId="2" refreshError="1"/>
      <sheetData sheetId="3" refreshError="1">
        <row r="1">
          <cell r="I1">
            <v>1</v>
          </cell>
        </row>
        <row r="2">
          <cell r="I2">
            <v>1</v>
          </cell>
        </row>
        <row r="3">
          <cell r="I3">
            <v>1</v>
          </cell>
        </row>
      </sheetData>
      <sheetData sheetId="4" refreshError="1"/>
      <sheetData sheetId="5" refreshError="1"/>
      <sheetData sheetId="6" refreshError="1">
        <row r="283">
          <cell r="A283" t="str">
            <v>ANALISA HARGA DASAR SATUAN BAHAN</v>
          </cell>
        </row>
        <row r="285">
          <cell r="A285" t="str">
            <v>Jenis</v>
          </cell>
          <cell r="B285" t="str">
            <v>:</v>
          </cell>
          <cell r="C285" t="str">
            <v>M16 -  Sirtu</v>
          </cell>
        </row>
        <row r="286">
          <cell r="A286" t="str">
            <v>Lokasi</v>
          </cell>
          <cell r="B286" t="str">
            <v>:</v>
          </cell>
          <cell r="C286" t="str">
            <v>Quarry</v>
          </cell>
        </row>
        <row r="287">
          <cell r="A287" t="str">
            <v>Tujuan</v>
          </cell>
          <cell r="B287" t="str">
            <v>:</v>
          </cell>
          <cell r="C287" t="str">
            <v>Lokasi Pekerjaan</v>
          </cell>
        </row>
        <row r="290">
          <cell r="H290" t="str">
            <v>HARGA</v>
          </cell>
        </row>
        <row r="291">
          <cell r="A291" t="str">
            <v>No.</v>
          </cell>
          <cell r="B291" t="str">
            <v>URAIAN</v>
          </cell>
          <cell r="E291" t="str">
            <v>KODE</v>
          </cell>
          <cell r="F291" t="str">
            <v>KOEF.</v>
          </cell>
          <cell r="G291" t="str">
            <v>SATUAN</v>
          </cell>
          <cell r="H291" t="str">
            <v>SATUAN</v>
          </cell>
        </row>
        <row r="292">
          <cell r="H292" t="str">
            <v>(Rp.)</v>
          </cell>
        </row>
        <row r="294">
          <cell r="A294" t="str">
            <v>I.</v>
          </cell>
          <cell r="C294" t="str">
            <v>ASUMSI</v>
          </cell>
        </row>
        <row r="295">
          <cell r="A295">
            <v>1</v>
          </cell>
          <cell r="C295" t="str">
            <v>Menggunakan alat berat</v>
          </cell>
        </row>
        <row r="296">
          <cell r="A296">
            <v>2</v>
          </cell>
          <cell r="C296" t="str">
            <v>Kondisi Jalan   :  sedang / baik</v>
          </cell>
        </row>
        <row r="297">
          <cell r="A297">
            <v>3</v>
          </cell>
          <cell r="C297" t="str">
            <v>Jarak Quarry ke Lokasi Pekerjaan</v>
          </cell>
          <cell r="E297" t="str">
            <v>L</v>
          </cell>
          <cell r="F297">
            <v>33</v>
          </cell>
          <cell r="G297" t="str">
            <v>Km</v>
          </cell>
        </row>
        <row r="298">
          <cell r="A298">
            <v>4</v>
          </cell>
          <cell r="C298" t="str">
            <v>Harga satuan Sirtu di Quarry</v>
          </cell>
          <cell r="E298" t="str">
            <v>RpM16</v>
          </cell>
          <cell r="F298">
            <v>1</v>
          </cell>
          <cell r="G298" t="str">
            <v>M3</v>
          </cell>
          <cell r="H298">
            <v>35000</v>
          </cell>
        </row>
        <row r="299">
          <cell r="A299">
            <v>5</v>
          </cell>
          <cell r="C299" t="str">
            <v>Harga Satuan Dasar Excavator</v>
          </cell>
          <cell r="E299" t="str">
            <v>RpE10</v>
          </cell>
          <cell r="F299">
            <v>1</v>
          </cell>
          <cell r="G299" t="str">
            <v>Jam</v>
          </cell>
          <cell r="H299">
            <v>163133.1696060336</v>
          </cell>
        </row>
        <row r="300">
          <cell r="A300">
            <v>6</v>
          </cell>
          <cell r="C300" t="str">
            <v>Harga Satuan Dasar Dump Truck</v>
          </cell>
          <cell r="E300" t="str">
            <v>RpE08</v>
          </cell>
          <cell r="F300">
            <v>1</v>
          </cell>
          <cell r="G300" t="str">
            <v>Jam</v>
          </cell>
          <cell r="H300">
            <v>71178.95988231829</v>
          </cell>
        </row>
        <row r="302">
          <cell r="A302" t="str">
            <v>II.</v>
          </cell>
          <cell r="C302" t="str">
            <v>URUTAN KERJA</v>
          </cell>
        </row>
        <row r="303">
          <cell r="A303">
            <v>1</v>
          </cell>
          <cell r="C303" t="str">
            <v>Sirtu digali dengan Excavator</v>
          </cell>
        </row>
        <row r="304">
          <cell r="A304">
            <v>2</v>
          </cell>
          <cell r="C304" t="str">
            <v>Excavator sekaligus memuat sirtu hasil</v>
          </cell>
        </row>
        <row r="305">
          <cell r="C305" t="str">
            <v>galian ke dalam Dump Truck</v>
          </cell>
        </row>
        <row r="306">
          <cell r="A306">
            <v>3</v>
          </cell>
          <cell r="C306" t="str">
            <v>Dump Truck mengangkut sirtu ke lokasi</v>
          </cell>
        </row>
        <row r="307">
          <cell r="C307" t="str">
            <v>Base Camp</v>
          </cell>
        </row>
        <row r="309">
          <cell r="A309" t="str">
            <v>III.</v>
          </cell>
          <cell r="C309" t="str">
            <v>PERHITUNGAN</v>
          </cell>
        </row>
        <row r="311">
          <cell r="C311" t="str">
            <v>EXCAVATOR</v>
          </cell>
          <cell r="E311" t="str">
            <v>(E10)</v>
          </cell>
        </row>
        <row r="312">
          <cell r="C312" t="str">
            <v>Kapasitas Bucket</v>
          </cell>
          <cell r="E312" t="str">
            <v>V</v>
          </cell>
          <cell r="F312">
            <v>0.5</v>
          </cell>
          <cell r="G312" t="str">
            <v>M3</v>
          </cell>
        </row>
        <row r="313">
          <cell r="C313" t="str">
            <v>Faktor Bucket</v>
          </cell>
          <cell r="E313" t="str">
            <v>Fb</v>
          </cell>
          <cell r="F313">
            <v>0.9</v>
          </cell>
          <cell r="G313" t="str">
            <v>-</v>
          </cell>
        </row>
        <row r="314">
          <cell r="C314" t="str">
            <v>Faktor  Efisiensi alat</v>
          </cell>
          <cell r="E314" t="str">
            <v>Fa</v>
          </cell>
          <cell r="F314">
            <v>0.83</v>
          </cell>
          <cell r="G314" t="str">
            <v>-</v>
          </cell>
        </row>
        <row r="315">
          <cell r="C315" t="str">
            <v>Waktu siklus</v>
          </cell>
          <cell r="E315" t="str">
            <v>Ts1</v>
          </cell>
        </row>
        <row r="316">
          <cell r="C316" t="str">
            <v>- Menggali / memuat</v>
          </cell>
          <cell r="E316" t="str">
            <v>T1</v>
          </cell>
          <cell r="F316">
            <v>0.5</v>
          </cell>
          <cell r="G316" t="str">
            <v>menit</v>
          </cell>
        </row>
        <row r="317">
          <cell r="C317" t="str">
            <v>- Lain-lain</v>
          </cell>
          <cell r="E317" t="str">
            <v>T2</v>
          </cell>
          <cell r="F317">
            <v>0.5</v>
          </cell>
          <cell r="G317" t="str">
            <v>menit</v>
          </cell>
        </row>
        <row r="318">
          <cell r="E318" t="str">
            <v>Ts1</v>
          </cell>
          <cell r="F318">
            <v>1</v>
          </cell>
          <cell r="G318" t="str">
            <v>menit</v>
          </cell>
        </row>
        <row r="319">
          <cell r="C319" t="str">
            <v>Kap. Prod. / jam =</v>
          </cell>
        </row>
        <row r="320">
          <cell r="C320" t="str">
            <v>V  x Fb x Fa x 60</v>
          </cell>
          <cell r="E320" t="str">
            <v>Q1</v>
          </cell>
          <cell r="F320">
            <v>22.41</v>
          </cell>
          <cell r="G320" t="str">
            <v>M3 / Jam</v>
          </cell>
        </row>
        <row r="321">
          <cell r="C321" t="str">
            <v>Ts1</v>
          </cell>
        </row>
        <row r="323">
          <cell r="C323" t="str">
            <v>Biaya Excavator / M3  =  (1 : Q1) x RpE10</v>
          </cell>
          <cell r="E323" t="str">
            <v>Rp1</v>
          </cell>
          <cell r="F323">
            <v>7279.4810176721812</v>
          </cell>
          <cell r="G323" t="str">
            <v>Rupiah</v>
          </cell>
        </row>
        <row r="326">
          <cell r="C326" t="str">
            <v>DUMP TRUCK</v>
          </cell>
          <cell r="E326" t="str">
            <v>(E08)</v>
          </cell>
        </row>
        <row r="327">
          <cell r="C327" t="str">
            <v>Kapasitas bak</v>
          </cell>
          <cell r="E327" t="str">
            <v>V</v>
          </cell>
          <cell r="F327">
            <v>5</v>
          </cell>
          <cell r="G327" t="str">
            <v>M3</v>
          </cell>
        </row>
        <row r="328">
          <cell r="C328" t="str">
            <v>Faktor  efisiensi alat</v>
          </cell>
          <cell r="E328" t="str">
            <v>Fa</v>
          </cell>
          <cell r="F328">
            <v>0.83</v>
          </cell>
          <cell r="G328" t="str">
            <v>-</v>
          </cell>
        </row>
        <row r="329">
          <cell r="C329" t="str">
            <v>Kecepatan rata-rata bermuatan</v>
          </cell>
          <cell r="E329" t="str">
            <v>v1</v>
          </cell>
          <cell r="F329">
            <v>30</v>
          </cell>
          <cell r="G329" t="str">
            <v>KM/Jam</v>
          </cell>
        </row>
        <row r="330">
          <cell r="C330" t="str">
            <v>Kecepatan rata-rata kosong</v>
          </cell>
          <cell r="E330" t="str">
            <v>v2</v>
          </cell>
          <cell r="F330">
            <v>40</v>
          </cell>
          <cell r="G330" t="str">
            <v>KM/Jam</v>
          </cell>
        </row>
        <row r="331">
          <cell r="C331" t="str">
            <v>Waktu  siklus</v>
          </cell>
          <cell r="E331" t="str">
            <v>Ts2</v>
          </cell>
        </row>
        <row r="332">
          <cell r="C332" t="str">
            <v>- Waktu tempuh isi  =  (L/v1) x 60</v>
          </cell>
          <cell r="E332" t="str">
            <v>T1</v>
          </cell>
          <cell r="F332">
            <v>66</v>
          </cell>
          <cell r="G332" t="str">
            <v>menit</v>
          </cell>
        </row>
        <row r="333">
          <cell r="C333" t="str">
            <v>- Waktu tempuh kosong  =  (L/v2) x 60</v>
          </cell>
          <cell r="E333" t="str">
            <v>T2</v>
          </cell>
          <cell r="F333">
            <v>49.5</v>
          </cell>
          <cell r="G333" t="str">
            <v>menit</v>
          </cell>
        </row>
        <row r="334">
          <cell r="C334" t="str">
            <v>- Muat   =  (V/Q1) x 60</v>
          </cell>
          <cell r="E334" t="str">
            <v>T3</v>
          </cell>
          <cell r="F334">
            <v>13.386880856760376</v>
          </cell>
          <cell r="G334" t="str">
            <v>menit</v>
          </cell>
        </row>
        <row r="335">
          <cell r="C335" t="str">
            <v>- Lain-lain</v>
          </cell>
          <cell r="E335" t="str">
            <v>T4</v>
          </cell>
          <cell r="F335">
            <v>1</v>
          </cell>
          <cell r="G335" t="str">
            <v>menit</v>
          </cell>
        </row>
        <row r="336">
          <cell r="E336" t="str">
            <v>Ts2</v>
          </cell>
          <cell r="F336">
            <v>129.88688085676037</v>
          </cell>
          <cell r="G336" t="str">
            <v>menit</v>
          </cell>
        </row>
        <row r="338">
          <cell r="H338" t="str">
            <v xml:space="preserve">Bersambung  </v>
          </cell>
        </row>
        <row r="339">
          <cell r="A339" t="str">
            <v>ANALISA HARGA DASAR SATUAN BAHAN</v>
          </cell>
        </row>
        <row r="341">
          <cell r="A341" t="str">
            <v>Jenis</v>
          </cell>
          <cell r="B341" t="str">
            <v>:</v>
          </cell>
          <cell r="C341" t="str">
            <v>M16 -  Sirtu</v>
          </cell>
        </row>
        <row r="342">
          <cell r="A342" t="str">
            <v>Lokasi</v>
          </cell>
          <cell r="B342" t="str">
            <v>:</v>
          </cell>
          <cell r="C342" t="str">
            <v>Quarry</v>
          </cell>
        </row>
        <row r="343">
          <cell r="A343" t="str">
            <v>Tujuan</v>
          </cell>
          <cell r="B343" t="str">
            <v>:</v>
          </cell>
          <cell r="C343" t="str">
            <v>Lokasi Pekerjaan</v>
          </cell>
        </row>
        <row r="345">
          <cell r="H345" t="str">
            <v xml:space="preserve">Lanjutan  </v>
          </cell>
        </row>
        <row r="346">
          <cell r="H346" t="str">
            <v>HARGA</v>
          </cell>
        </row>
        <row r="347">
          <cell r="A347" t="str">
            <v>No.</v>
          </cell>
          <cell r="B347" t="str">
            <v>URAIAN</v>
          </cell>
          <cell r="E347" t="str">
            <v>KODE</v>
          </cell>
          <cell r="F347" t="str">
            <v>KOEF.</v>
          </cell>
          <cell r="G347" t="str">
            <v>SATUAN</v>
          </cell>
          <cell r="H347" t="str">
            <v>SATUAN</v>
          </cell>
        </row>
        <row r="348">
          <cell r="H348" t="str">
            <v>(Rp.)</v>
          </cell>
        </row>
        <row r="350">
          <cell r="C350" t="str">
            <v>Kapasitas Produksi / Jam   =</v>
          </cell>
        </row>
        <row r="351">
          <cell r="C351" t="str">
            <v>V x Fa x 60</v>
          </cell>
          <cell r="E351" t="str">
            <v>Q2</v>
          </cell>
          <cell r="F351">
            <v>1.917052733559734</v>
          </cell>
          <cell r="G351" t="str">
            <v>M3 / Jam</v>
          </cell>
        </row>
        <row r="352">
          <cell r="C352" t="str">
            <v>Ts2</v>
          </cell>
        </row>
        <row r="354">
          <cell r="C354" t="str">
            <v>Biaya Dump Truck / M3  =  (1 : Q2) x RpE08</v>
          </cell>
          <cell r="E354" t="str">
            <v>Rp2</v>
          </cell>
          <cell r="F354">
            <v>37129.369806196002</v>
          </cell>
          <cell r="G354" t="str">
            <v>Rupiah</v>
          </cell>
        </row>
        <row r="357">
          <cell r="A357" t="str">
            <v>IV.</v>
          </cell>
          <cell r="C357" t="str">
            <v>HARGA SATUAN DASAR BAHAN</v>
          </cell>
        </row>
        <row r="358">
          <cell r="C358" t="str">
            <v>DI LOKASI PEKERJAAN</v>
          </cell>
        </row>
        <row r="360">
          <cell r="C360" t="str">
            <v>Harga Satuan Dasar Sirtu   =</v>
          </cell>
        </row>
        <row r="362">
          <cell r="C362" t="str">
            <v>(  RpM16  +  Rp1  +  Rp2  )</v>
          </cell>
          <cell r="E362" t="str">
            <v>M16</v>
          </cell>
          <cell r="F362">
            <v>79408.850823868182</v>
          </cell>
          <cell r="G362" t="str">
            <v>Rupiah</v>
          </cell>
        </row>
        <row r="364">
          <cell r="C364" t="str">
            <v>Dibulatkan   :</v>
          </cell>
          <cell r="E364" t="str">
            <v>M16</v>
          </cell>
          <cell r="F364">
            <v>79400</v>
          </cell>
          <cell r="G364" t="str">
            <v>Rupiah</v>
          </cell>
        </row>
      </sheetData>
      <sheetData sheetId="7" refreshError="1"/>
      <sheetData sheetId="8" refreshError="1"/>
      <sheetData sheetId="9"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ITEM"/>
    </sheetNames>
    <definedNames>
      <definedName name="Macro1"/>
    </definedNames>
    <sheetDataSet>
      <sheetData sheetId="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
      <sheetName val="Sum_ALL_rr"/>
      <sheetName val="HS"/>
      <sheetName val="SUM_PERS_STRUK"/>
      <sheetName val="BoQ_Struktur"/>
      <sheetName val="SCD_rr"/>
      <sheetName val="ANS_STR"/>
      <sheetName val="sum_Arst_rr"/>
      <sheetName val="bq arsitek_rr"/>
      <sheetName val="ANS_ARST"/>
      <sheetName val="SUM_ME_r"/>
      <sheetName val="bq m&amp;e_r"/>
      <sheetName val="balok"/>
      <sheetName val="SUM_TAPAK_r"/>
      <sheetName val="TAPAK_r"/>
      <sheetName val="SUM_BQ HALL"/>
      <sheetName val="bq b hall"/>
      <sheetName val="HIT"/>
      <sheetName val="ket"/>
    </sheetNames>
    <sheetDataSet>
      <sheetData sheetId="0" refreshError="1">
        <row r="2">
          <cell r="O2">
            <v>1</v>
          </cell>
        </row>
      </sheetData>
      <sheetData sheetId="1" refreshError="1"/>
      <sheetData sheetId="2" refreshError="1">
        <row r="1">
          <cell r="J1">
            <v>0</v>
          </cell>
        </row>
        <row r="2">
          <cell r="J2">
            <v>1</v>
          </cell>
        </row>
      </sheetData>
      <sheetData sheetId="3" refreshError="1">
        <row r="25">
          <cell r="F25" t="str">
            <v>Medan, 17 Januari 2006</v>
          </cell>
        </row>
        <row r="26">
          <cell r="F26" t="str">
            <v>PT. NINDYA KARYA (Persero)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693">
          <cell r="F693">
            <v>2696353005</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urat "/>
      <sheetName val="LMP.12"/>
      <sheetName val="REK"/>
      <sheetName val="BOQ"/>
      <sheetName val="HSD"/>
      <sheetName val="DMPU"/>
      <sheetName val="ANA"/>
      <sheetName val="staf"/>
      <sheetName val="alat"/>
      <sheetName val="Met-02"/>
      <sheetName val="MET-BAB-04"/>
      <sheetName val="MET-BAB-06"/>
      <sheetName val="SUBkon"/>
      <sheetName val="SCH"/>
      <sheetName val="MET-BAB-06b"/>
      <sheetName val="Met-Bab-08"/>
      <sheetName val="Met-master"/>
      <sheetName val="ANA LS"/>
      <sheetName val="RTN"/>
      <sheetName val="Met Rtn"/>
      <sheetName val="MOS"/>
      <sheetName val="LMP.6"/>
      <sheetName val="Kar"/>
      <sheetName val="BALT"/>
      <sheetName val="IND"/>
      <sheetName val="Sheet2"/>
      <sheetName val="Sheet2 (2)"/>
      <sheetName val="Sheet1"/>
      <sheetName val="Sheet1 (2)"/>
      <sheetName val="harsat"/>
      <sheetName val="Peralatan"/>
      <sheetName val="C"/>
      <sheetName val="surat_1"/>
      <sheetName val="LMP_121"/>
      <sheetName val="ANA_LS1"/>
      <sheetName val="Met_Rtn1"/>
      <sheetName val="LMP_61"/>
      <sheetName val="Sheet2_(2)1"/>
      <sheetName val="Sheet1_(2)1"/>
      <sheetName val="surat_"/>
      <sheetName val="LMP_12"/>
      <sheetName val="ANA_LS"/>
      <sheetName val="Met_Rtn"/>
      <sheetName val="LMP_6"/>
      <sheetName val="Sheet2_(2)"/>
      <sheetName val="Sheet1_(2)"/>
      <sheetName val="surat_2"/>
      <sheetName val="LMP_122"/>
      <sheetName val="ANA_LS2"/>
      <sheetName val="Met_Rtn2"/>
      <sheetName val="LMP_62"/>
      <sheetName val="Sheet2_(2)2"/>
      <sheetName val="Sheet1_(2)2"/>
      <sheetName val="surat_3"/>
      <sheetName val="LMP_123"/>
      <sheetName val="ANA_LS3"/>
      <sheetName val="Met_Rtn3"/>
      <sheetName val="LMP_63"/>
      <sheetName val="Sheet2_(2)3"/>
      <sheetName val="Sheet1_(2)3"/>
      <sheetName val="Rekap Direct Cost"/>
      <sheetName val="NP"/>
      <sheetName val="hrga dasar"/>
      <sheetName val="sph gbr"/>
      <sheetName val="DIVI6"/>
      <sheetName val="RWT. Inap LAKI"/>
      <sheetName val="tifico"/>
      <sheetName val="HRG ALT PU"/>
      <sheetName val="BQ (by owner)"/>
      <sheetName val="rab me (fisik)"/>
      <sheetName val="Material-List,mekanikal"/>
      <sheetName val="HARGA MATERIAL"/>
      <sheetName val="gvl"/>
      <sheetName val="HARGA SAT"/>
      <sheetName val="Analisa 2"/>
      <sheetName val="MASTER1"/>
      <sheetName val="REKAP"/>
      <sheetName val="PO-2"/>
      <sheetName val="SPJT (juta)"/>
      <sheetName val="Isolasi Luar Dalam"/>
      <sheetName val="Isolasi Luar"/>
      <sheetName val="Koefisien"/>
      <sheetName val="terendah"/>
      <sheetName val="Metod TWR"/>
      <sheetName val="DIV_8"/>
      <sheetName val="MT"/>
      <sheetName val="Analisa"/>
      <sheetName val="4.04"/>
      <sheetName val="Meto"/>
      <sheetName val="H.Satuan"/>
      <sheetName val="AGREGAT"/>
      <sheetName val="B_6"/>
      <sheetName val="an_price"/>
      <sheetName val="harian"/>
      <sheetName val="DATA1"/>
      <sheetName val="BASIC"/>
      <sheetName val="DIV_2"/>
      <sheetName val="DIV_4"/>
      <sheetName val="DIV_6"/>
      <sheetName val="DIV_7A"/>
      <sheetName val="OH-10BLN"/>
      <sheetName val="DIV 6"/>
      <sheetName val="DIV 5"/>
      <sheetName val="DIV 7"/>
      <sheetName val="DIV 3"/>
      <sheetName val="DIV 8"/>
      <sheetName val="DIV 2"/>
      <sheetName val="DIV 1"/>
      <sheetName val="AR-03"/>
      <sheetName val="Df-Kuan"/>
      <sheetName val="Subang Pamanukan  APBD 2005 SI"/>
      <sheetName val="ARITMATIK"/>
      <sheetName val="DATA"/>
      <sheetName val="meth hsl nego"/>
      <sheetName val="Schedule Daan Mogot"/>
      <sheetName val="Schedule Yasmin"/>
      <sheetName val="Pipe"/>
      <sheetName val="XL4Test5"/>
    </sheetNames>
    <sheetDataSet>
      <sheetData sheetId="0" refreshError="1"/>
      <sheetData sheetId="1" refreshError="1"/>
      <sheetData sheetId="2" refreshError="1"/>
      <sheetData sheetId="3" refreshError="1"/>
      <sheetData sheetId="4" refreshError="1">
        <row r="15">
          <cell r="A15" t="str">
            <v>BAB I</v>
          </cell>
          <cell r="C15" t="str">
            <v>UMUM</v>
          </cell>
          <cell r="E15" t="str">
            <v/>
          </cell>
        </row>
        <row r="16">
          <cell r="A16" t="str">
            <v>1.2</v>
          </cell>
          <cell r="C16" t="str">
            <v xml:space="preserve">Mobilisasi </v>
          </cell>
          <cell r="D16" t="str">
            <v>Lump Sum</v>
          </cell>
          <cell r="E16" t="str">
            <v/>
          </cell>
          <cell r="G16" t="str">
            <v/>
          </cell>
        </row>
        <row r="18">
          <cell r="C18" t="str">
            <v xml:space="preserve"> JUMLAH HARGA PEKERJAAN BAB I (masuk pada Rekapitulasi   Biaya )</v>
          </cell>
          <cell r="G18">
            <v>0</v>
          </cell>
        </row>
        <row r="20">
          <cell r="A20" t="str">
            <v>BAB II</v>
          </cell>
          <cell r="C20" t="str">
            <v xml:space="preserve"> DRAINASE</v>
          </cell>
        </row>
        <row r="21">
          <cell r="A21" t="str">
            <v>2.1</v>
          </cell>
          <cell r="C21" t="str">
            <v>Pekerjaan Galian untuk Selokan, Drainase dan Saluran Air</v>
          </cell>
          <cell r="D21" t="str">
            <v>M³</v>
          </cell>
          <cell r="E21">
            <v>1600</v>
          </cell>
          <cell r="F21">
            <v>25000</v>
          </cell>
          <cell r="G21">
            <v>40000000</v>
          </cell>
        </row>
        <row r="22">
          <cell r="A22" t="str">
            <v>2.2</v>
          </cell>
          <cell r="C22" t="str">
            <v xml:space="preserve">Pekerjaan Pasangan Batu dengan Mortar                      </v>
          </cell>
          <cell r="D22" t="str">
            <v>M³</v>
          </cell>
          <cell r="E22">
            <v>2400</v>
          </cell>
          <cell r="F22">
            <v>319000</v>
          </cell>
          <cell r="G22">
            <v>765600000</v>
          </cell>
        </row>
        <row r="23">
          <cell r="A23" t="str">
            <v>2.3 (1)</v>
          </cell>
          <cell r="C23" t="str">
            <v>Gorong-gorong Pipa Beton Bertulang diameter dalam &lt;45cm</v>
          </cell>
          <cell r="D23" t="str">
            <v>M¹</v>
          </cell>
          <cell r="E23" t="str">
            <v/>
          </cell>
          <cell r="G23" t="str">
            <v/>
          </cell>
        </row>
        <row r="24">
          <cell r="A24" t="str">
            <v>2.3 (2)</v>
          </cell>
          <cell r="C24" t="str">
            <v>Gorong-gorong Pipa Beton Bertulang diameter dalam  45 - &lt;75 cm</v>
          </cell>
          <cell r="D24" t="str">
            <v>M¹</v>
          </cell>
          <cell r="E24" t="str">
            <v/>
          </cell>
          <cell r="F24" t="str">
            <v/>
          </cell>
          <cell r="G24" t="str">
            <v/>
          </cell>
        </row>
        <row r="25">
          <cell r="A25" t="str">
            <v>2.3 (3)</v>
          </cell>
          <cell r="C25" t="str">
            <v>Gorong-gorong Pipa Beton Bertulang diameter dalam  75 - 120 cm</v>
          </cell>
          <cell r="D25" t="str">
            <v>M¹</v>
          </cell>
          <cell r="E25" t="str">
            <v/>
          </cell>
          <cell r="G25" t="str">
            <v/>
          </cell>
        </row>
        <row r="26">
          <cell r="A26" t="str">
            <v>2.3 (4)</v>
          </cell>
          <cell r="C26" t="str">
            <v>Gorong-gorong pipa baja bergelombang</v>
          </cell>
          <cell r="D26" t="str">
            <v>Ton</v>
          </cell>
          <cell r="E26" t="str">
            <v/>
          </cell>
          <cell r="G26" t="str">
            <v/>
          </cell>
        </row>
        <row r="27">
          <cell r="A27" t="str">
            <v>2.3 (5)</v>
          </cell>
          <cell r="C27" t="str">
            <v>Gorong-gorong Pipa Beton  tanpa Tulang diameter dalam 20 cm</v>
          </cell>
          <cell r="D27" t="str">
            <v>M¹</v>
          </cell>
          <cell r="E27" t="str">
            <v/>
          </cell>
          <cell r="G27" t="str">
            <v/>
          </cell>
        </row>
        <row r="28">
          <cell r="A28" t="str">
            <v>2.3 (6)</v>
          </cell>
          <cell r="C28" t="str">
            <v>Gorong-gorong Pipa Beton  tanpa Tulang diameter dalam 25 cm</v>
          </cell>
          <cell r="D28" t="str">
            <v>M¹</v>
          </cell>
          <cell r="E28" t="str">
            <v/>
          </cell>
          <cell r="G28" t="str">
            <v/>
          </cell>
        </row>
        <row r="29">
          <cell r="A29" t="str">
            <v>2.3 (7)</v>
          </cell>
          <cell r="C29" t="str">
            <v>Gorong-gorong Pipa Beton  tanpa Tulang diameter dalam 30 cm</v>
          </cell>
          <cell r="D29" t="str">
            <v>M¹</v>
          </cell>
          <cell r="E29" t="str">
            <v/>
          </cell>
          <cell r="G29" t="str">
            <v/>
          </cell>
        </row>
        <row r="30">
          <cell r="A30" t="str">
            <v>2.4 (1)</v>
          </cell>
          <cell r="C30" t="str">
            <v xml:space="preserve">Bahan Porous untuk penimbunan kembali atau Bahan Penyaring (Filter) </v>
          </cell>
          <cell r="D30" t="str">
            <v>M³</v>
          </cell>
          <cell r="E30" t="str">
            <v/>
          </cell>
          <cell r="F30" t="str">
            <v/>
          </cell>
          <cell r="G30" t="str">
            <v/>
          </cell>
        </row>
        <row r="31">
          <cell r="A31" t="str">
            <v>2.4 (2)</v>
          </cell>
          <cell r="C31" t="str">
            <v>Anyaman Filter Plastik</v>
          </cell>
          <cell r="D31" t="str">
            <v>M²</v>
          </cell>
          <cell r="G31" t="str">
            <v/>
          </cell>
        </row>
        <row r="32">
          <cell r="A32" t="str">
            <v>2.4 (3)</v>
          </cell>
          <cell r="C32" t="str">
            <v>Pipa berlubang banyak (Perforated pipe) untuk pekerjaan drainase bawah permukaan.</v>
          </cell>
          <cell r="D32" t="str">
            <v>M¹</v>
          </cell>
          <cell r="G32" t="str">
            <v/>
          </cell>
        </row>
        <row r="34">
          <cell r="C34" t="str">
            <v xml:space="preserve"> JUMLAH HARGA PEKERJAAN BAB II (masuk pada Rekapitulasi   Biaya )</v>
          </cell>
          <cell r="G34">
            <v>805600000</v>
          </cell>
        </row>
        <row r="36">
          <cell r="A36" t="str">
            <v>BAB III</v>
          </cell>
          <cell r="C36" t="str">
            <v>PEKERJAAN TANAH</v>
          </cell>
        </row>
        <row r="37">
          <cell r="A37" t="str">
            <v>3.1 (1)</v>
          </cell>
          <cell r="C37" t="str">
            <v>Galian Biasa</v>
          </cell>
          <cell r="D37" t="str">
            <v>M³</v>
          </cell>
          <cell r="E37">
            <v>100</v>
          </cell>
          <cell r="F37">
            <v>30000</v>
          </cell>
          <cell r="G37">
            <v>3000000</v>
          </cell>
        </row>
        <row r="38">
          <cell r="A38" t="str">
            <v>3.1 (2)</v>
          </cell>
          <cell r="C38" t="str">
            <v>Galian  Padas / Batuan</v>
          </cell>
          <cell r="D38" t="str">
            <v>M³</v>
          </cell>
          <cell r="E38">
            <v>1600</v>
          </cell>
          <cell r="F38">
            <v>75000</v>
          </cell>
          <cell r="G38">
            <v>120000000</v>
          </cell>
        </row>
        <row r="39">
          <cell r="A39" t="str">
            <v>3.1 (3)</v>
          </cell>
          <cell r="C39" t="str">
            <v>Galian Struktur dengan Kedalaman 0-2 meter</v>
          </cell>
          <cell r="D39" t="str">
            <v>M³</v>
          </cell>
          <cell r="E39" t="str">
            <v/>
          </cell>
        </row>
        <row r="40">
          <cell r="A40" t="str">
            <v>3.1 (4)</v>
          </cell>
          <cell r="C40" t="str">
            <v>Galian Struktur dengan Kedalaman 2-4 meter</v>
          </cell>
          <cell r="D40" t="str">
            <v>M³</v>
          </cell>
          <cell r="E40" t="str">
            <v/>
          </cell>
        </row>
        <row r="41">
          <cell r="A41" t="str">
            <v>3.1 (5)</v>
          </cell>
          <cell r="C41" t="str">
            <v>Galian Struktur dengan Kedalaman 4-6 meter</v>
          </cell>
          <cell r="D41" t="str">
            <v>M³</v>
          </cell>
          <cell r="E41" t="str">
            <v/>
          </cell>
          <cell r="G41" t="str">
            <v/>
          </cell>
        </row>
        <row r="42">
          <cell r="A42" t="str">
            <v>3.1 (6)</v>
          </cell>
          <cell r="C42" t="str">
            <v>Cofferdam, Penyokong, Pengkaku dan pekerjaan yang berkaitan</v>
          </cell>
          <cell r="D42" t="str">
            <v>Ls</v>
          </cell>
          <cell r="E42" t="str">
            <v/>
          </cell>
        </row>
        <row r="43">
          <cell r="A43" t="str">
            <v>3.1 (7)</v>
          </cell>
          <cell r="C43" t="str">
            <v>Galian perkerasan beraspal Dengan Cold Milling Machine</v>
          </cell>
          <cell r="D43" t="str">
            <v>M³</v>
          </cell>
          <cell r="E43" t="str">
            <v/>
          </cell>
        </row>
        <row r="44">
          <cell r="A44" t="str">
            <v>3.1 (8)</v>
          </cell>
          <cell r="C44" t="str">
            <v>Galian perkerasan beraspal tanpa Cold Milling Machine</v>
          </cell>
          <cell r="D44" t="str">
            <v>M³</v>
          </cell>
          <cell r="E44" t="str">
            <v/>
          </cell>
          <cell r="G44" t="str">
            <v/>
          </cell>
        </row>
        <row r="45">
          <cell r="A45" t="str">
            <v>3.1 (9)</v>
          </cell>
          <cell r="C45" t="str">
            <v>Biaya Tambahan Untuk Pengangkutan Bahan Galian &gt; 5 Km</v>
          </cell>
          <cell r="D45" t="str">
            <v>M³/Km</v>
          </cell>
          <cell r="E45" t="str">
            <v/>
          </cell>
        </row>
        <row r="46">
          <cell r="A46" t="str">
            <v>3.2(1)</v>
          </cell>
          <cell r="C46" t="str">
            <v>Urugan  Biasa</v>
          </cell>
          <cell r="D46" t="str">
            <v>M³</v>
          </cell>
          <cell r="E46">
            <v>126</v>
          </cell>
          <cell r="F46">
            <v>85000</v>
          </cell>
          <cell r="G46">
            <v>10710000</v>
          </cell>
        </row>
        <row r="47">
          <cell r="A47" t="str">
            <v>3.2(2)</v>
          </cell>
          <cell r="C47" t="str">
            <v xml:space="preserve">Urugan Pilihan </v>
          </cell>
          <cell r="D47" t="str">
            <v>M³</v>
          </cell>
          <cell r="E47" t="str">
            <v/>
          </cell>
          <cell r="G47" t="str">
            <v/>
          </cell>
        </row>
        <row r="48">
          <cell r="A48" t="str">
            <v>3.2(3)</v>
          </cell>
          <cell r="C48" t="str">
            <v>Timbunan Pilihan di Atas Tanah Rawa (diukur di atas bak truk)</v>
          </cell>
          <cell r="D48" t="str">
            <v>M³</v>
          </cell>
          <cell r="E48" t="str">
            <v/>
          </cell>
        </row>
        <row r="49">
          <cell r="A49">
            <v>3.3</v>
          </cell>
          <cell r="C49" t="str">
            <v>Penyiapan Badan Jalan</v>
          </cell>
          <cell r="D49" t="str">
            <v>M²</v>
          </cell>
          <cell r="E49">
            <v>13676</v>
          </cell>
          <cell r="F49">
            <v>2500</v>
          </cell>
          <cell r="G49">
            <v>34190000</v>
          </cell>
        </row>
        <row r="51">
          <cell r="C51" t="str">
            <v xml:space="preserve"> JUMLAH HARGA PEKERJAAN BAB III (masuk pada Rekapitulasi   Biaya )</v>
          </cell>
          <cell r="G51">
            <v>167900000</v>
          </cell>
        </row>
        <row r="53">
          <cell r="A53" t="str">
            <v>BAB IV</v>
          </cell>
          <cell r="C53" t="str">
            <v>PELEBARAN  PERKERASAN DAN BAHU JALAN</v>
          </cell>
        </row>
        <row r="54">
          <cell r="A54" t="str">
            <v>4.1 (1)</v>
          </cell>
          <cell r="C54" t="str">
            <v>Lapis Atas Pondasi Agregat Kelas A</v>
          </cell>
          <cell r="D54" t="str">
            <v>M³</v>
          </cell>
          <cell r="E54" t="str">
            <v/>
          </cell>
          <cell r="G54" t="str">
            <v/>
          </cell>
        </row>
        <row r="55">
          <cell r="A55" t="str">
            <v>4.1 (2)</v>
          </cell>
          <cell r="C55" t="str">
            <v xml:space="preserve">Lapis Bawah  Pondasi Agregat Kelas B </v>
          </cell>
          <cell r="D55" t="str">
            <v>M³</v>
          </cell>
          <cell r="E55">
            <v>1200</v>
          </cell>
          <cell r="F55">
            <v>131400</v>
          </cell>
          <cell r="G55">
            <v>157680000</v>
          </cell>
        </row>
        <row r="56">
          <cell r="A56" t="str">
            <v>4.2 (3)</v>
          </cell>
          <cell r="C56" t="str">
            <v>Semen Untuk Lapis Pondasi Tanah Semen</v>
          </cell>
          <cell r="D56" t="str">
            <v>Ton</v>
          </cell>
          <cell r="E56" t="str">
            <v/>
          </cell>
        </row>
        <row r="57">
          <cell r="A57" t="str">
            <v>4.2 (4)</v>
          </cell>
          <cell r="C57" t="str">
            <v>Lapis Pondasi Tanah Semen</v>
          </cell>
          <cell r="D57" t="str">
            <v>M³</v>
          </cell>
          <cell r="E57" t="str">
            <v/>
          </cell>
        </row>
        <row r="58">
          <cell r="A58" t="str">
            <v>4.2 (5)</v>
          </cell>
          <cell r="C58" t="str">
            <v>Agregat Penutup Burtu</v>
          </cell>
          <cell r="D58" t="str">
            <v>M²</v>
          </cell>
          <cell r="E58" t="str">
            <v/>
          </cell>
        </row>
        <row r="59">
          <cell r="A59" t="str">
            <v>4.2 (6)</v>
          </cell>
          <cell r="C59" t="str">
            <v>Bahan Aspal untuk Pekerjaan Pelaburan</v>
          </cell>
          <cell r="D59" t="str">
            <v>Liter</v>
          </cell>
          <cell r="E59" t="str">
            <v/>
          </cell>
        </row>
        <row r="60">
          <cell r="A60" t="str">
            <v>4.2 (7)</v>
          </cell>
          <cell r="C60" t="str">
            <v>Lapis Resap Pengikat</v>
          </cell>
          <cell r="D60" t="str">
            <v>Liter</v>
          </cell>
          <cell r="E60" t="str">
            <v/>
          </cell>
        </row>
        <row r="61">
          <cell r="E61" t="str">
            <v/>
          </cell>
        </row>
        <row r="63">
          <cell r="C63" t="str">
            <v xml:space="preserve"> JUMLAH HARGA PEKERJAAN BAB IV (masuk pada Rekapitulasi   Biaya )</v>
          </cell>
          <cell r="G63">
            <v>157680000</v>
          </cell>
        </row>
        <row r="65">
          <cell r="A65" t="str">
            <v>BAB V</v>
          </cell>
          <cell r="C65" t="str">
            <v xml:space="preserve"> PERKERASAN BERBUTIR</v>
          </cell>
        </row>
        <row r="66">
          <cell r="A66" t="str">
            <v>5.1 (1)</v>
          </cell>
          <cell r="C66" t="str">
            <v>Lapis Pondasi Agregat Kelas A</v>
          </cell>
          <cell r="D66" t="str">
            <v>M³</v>
          </cell>
          <cell r="E66">
            <v>520</v>
          </cell>
          <cell r="F66">
            <v>148000</v>
          </cell>
          <cell r="G66">
            <v>76960000</v>
          </cell>
        </row>
        <row r="67">
          <cell r="A67" t="str">
            <v>5.1 (2)</v>
          </cell>
          <cell r="C67" t="str">
            <v>Lapis Pondasi Agregat Kelas B</v>
          </cell>
          <cell r="D67" t="str">
            <v>M³</v>
          </cell>
          <cell r="E67">
            <v>289</v>
          </cell>
          <cell r="F67">
            <v>131400</v>
          </cell>
          <cell r="G67">
            <v>37974600</v>
          </cell>
        </row>
        <row r="68">
          <cell r="A68" t="str">
            <v>5.2 (1)</v>
          </cell>
          <cell r="C68" t="str">
            <v>Lapis Pondasi Agregat Kelas C</v>
          </cell>
          <cell r="D68" t="str">
            <v>M³</v>
          </cell>
          <cell r="E68" t="str">
            <v/>
          </cell>
        </row>
        <row r="69">
          <cell r="A69" t="str">
            <v>5.4(1)</v>
          </cell>
          <cell r="C69" t="str">
            <v>Semen untuk Lapis Pondasi Tanah Semen</v>
          </cell>
          <cell r="D69" t="str">
            <v>Ton</v>
          </cell>
          <cell r="E69" t="str">
            <v/>
          </cell>
        </row>
        <row r="70">
          <cell r="A70" t="str">
            <v>5.4(2)</v>
          </cell>
          <cell r="C70" t="str">
            <v>Lapis Pondasi Tanah Semen</v>
          </cell>
          <cell r="D70" t="str">
            <v>M³</v>
          </cell>
          <cell r="E70" t="str">
            <v/>
          </cell>
        </row>
        <row r="71">
          <cell r="A71" t="str">
            <v>SS 5.4(1)</v>
          </cell>
          <cell r="C71" t="str">
            <v>Lapis Pondasi Telford t = 15 cm</v>
          </cell>
          <cell r="D71" t="str">
            <v>M³</v>
          </cell>
          <cell r="E71" t="str">
            <v/>
          </cell>
        </row>
        <row r="72">
          <cell r="A72" t="str">
            <v>SS 5.4(2)</v>
          </cell>
          <cell r="C72" t="str">
            <v>Lapis Pondasi Telford t = 20 cm</v>
          </cell>
          <cell r="D72" t="str">
            <v>M³</v>
          </cell>
          <cell r="E72" t="str">
            <v/>
          </cell>
        </row>
        <row r="73">
          <cell r="A73" t="str">
            <v>SS 5.6</v>
          </cell>
          <cell r="C73" t="str">
            <v>Lapis Aspal Beton Atas Perata (ATBL)</v>
          </cell>
          <cell r="D73" t="str">
            <v>Ton</v>
          </cell>
          <cell r="G73" t="str">
            <v/>
          </cell>
        </row>
        <row r="74">
          <cell r="A74" t="str">
            <v>SS 5.6</v>
          </cell>
          <cell r="C74" t="str">
            <v>Lapis Pondasi Beton Semen (CBC) K-300</v>
          </cell>
          <cell r="D74" t="str">
            <v>M³</v>
          </cell>
          <cell r="E74" t="str">
            <v/>
          </cell>
        </row>
        <row r="75">
          <cell r="A75" t="str">
            <v>SS 5.7</v>
          </cell>
          <cell r="C75" t="str">
            <v>Waterbound  Macadam</v>
          </cell>
          <cell r="D75" t="str">
            <v>M³</v>
          </cell>
        </row>
        <row r="77">
          <cell r="C77" t="str">
            <v xml:space="preserve"> JUMLAH HARGA PEKERJAAN BAB V (masuk pada Rekapitulasi   Biaya )</v>
          </cell>
          <cell r="G77">
            <v>114934600</v>
          </cell>
        </row>
        <row r="79">
          <cell r="A79" t="str">
            <v>BAB VI</v>
          </cell>
          <cell r="C79" t="str">
            <v xml:space="preserve"> PERKERASAN ASPAL</v>
          </cell>
        </row>
        <row r="80">
          <cell r="A80" t="str">
            <v>6.1 (1)</v>
          </cell>
          <cell r="C80" t="str">
            <v>Lapis Resap Pengikat</v>
          </cell>
          <cell r="D80" t="str">
            <v>Liter</v>
          </cell>
          <cell r="E80">
            <v>788</v>
          </cell>
          <cell r="F80">
            <v>4000</v>
          </cell>
          <cell r="G80">
            <v>3152000</v>
          </cell>
        </row>
        <row r="81">
          <cell r="A81" t="str">
            <v>6.1 (2)</v>
          </cell>
          <cell r="C81" t="str">
            <v>Lapis Perekat</v>
          </cell>
          <cell r="D81" t="str">
            <v>Liter</v>
          </cell>
          <cell r="E81">
            <v>8633</v>
          </cell>
          <cell r="F81">
            <v>4200</v>
          </cell>
          <cell r="G81">
            <v>36258600</v>
          </cell>
        </row>
        <row r="82">
          <cell r="A82" t="str">
            <v>6.2 (1)</v>
          </cell>
          <cell r="C82" t="str">
            <v>Agregat Penutup BURAS</v>
          </cell>
          <cell r="D82" t="str">
            <v>M²</v>
          </cell>
          <cell r="E82" t="str">
            <v/>
          </cell>
        </row>
        <row r="83">
          <cell r="A83" t="str">
            <v>6.2 (2)</v>
          </cell>
          <cell r="C83" t="str">
            <v>Agregat Penutup BURTU</v>
          </cell>
          <cell r="D83" t="str">
            <v>M²</v>
          </cell>
          <cell r="E83" t="str">
            <v/>
          </cell>
        </row>
        <row r="84">
          <cell r="A84" t="str">
            <v>6.2 (3)</v>
          </cell>
          <cell r="C84" t="str">
            <v>Agregat Penutup BURDA</v>
          </cell>
          <cell r="D84" t="str">
            <v>M²</v>
          </cell>
          <cell r="E84" t="str">
            <v/>
          </cell>
        </row>
        <row r="85">
          <cell r="A85" t="str">
            <v>6.2 (4)</v>
          </cell>
          <cell r="C85" t="str">
            <v>Maaterial Aspal untuk Pekerjaan Pelaburan</v>
          </cell>
          <cell r="D85" t="str">
            <v>Liter</v>
          </cell>
          <cell r="E85" t="str">
            <v/>
          </cell>
        </row>
        <row r="86">
          <cell r="A86" t="str">
            <v>6.3 (1)</v>
          </cell>
          <cell r="C86" t="str">
            <v>Latasir  Kelas A  (SS-A)</v>
          </cell>
          <cell r="D86" t="str">
            <v>M²</v>
          </cell>
          <cell r="E86" t="str">
            <v/>
          </cell>
          <cell r="G86" t="str">
            <v/>
          </cell>
        </row>
        <row r="87">
          <cell r="A87" t="str">
            <v>6.3 (2)</v>
          </cell>
          <cell r="C87" t="str">
            <v>Latasir  Kelas B  (SS-B)</v>
          </cell>
          <cell r="D87" t="str">
            <v>M²</v>
          </cell>
          <cell r="E87" t="str">
            <v/>
          </cell>
          <cell r="G87" t="str">
            <v/>
          </cell>
        </row>
        <row r="88">
          <cell r="A88" t="str">
            <v>6.3 (3)</v>
          </cell>
          <cell r="C88" t="str">
            <v>Lataston - Lapis Aus (HRS - WC)</v>
          </cell>
          <cell r="D88" t="str">
            <v>M²</v>
          </cell>
          <cell r="E88" t="str">
            <v/>
          </cell>
          <cell r="F88" t="str">
            <v/>
          </cell>
          <cell r="G88" t="str">
            <v/>
          </cell>
        </row>
        <row r="89">
          <cell r="A89" t="str">
            <v>6.3 (4)</v>
          </cell>
          <cell r="C89" t="str">
            <v>Lataston - Lapis Pondasi (HRS - Base)</v>
          </cell>
          <cell r="D89" t="str">
            <v>M³</v>
          </cell>
          <cell r="E89" t="str">
            <v/>
          </cell>
          <cell r="G89" t="str">
            <v/>
          </cell>
        </row>
        <row r="90">
          <cell r="A90" t="str">
            <v>6.3 (5)</v>
          </cell>
          <cell r="C90" t="str">
            <v>Laston - Lapis Aus (AC - WC)</v>
          </cell>
          <cell r="D90" t="str">
            <v>M²</v>
          </cell>
          <cell r="E90">
            <v>24000</v>
          </cell>
          <cell r="F90">
            <v>42300</v>
          </cell>
          <cell r="G90">
            <v>1015200000</v>
          </cell>
        </row>
        <row r="91">
          <cell r="A91" t="str">
            <v>6.3 (6)</v>
          </cell>
          <cell r="C91" t="str">
            <v>Laston - Lapis Pondasi (AC - BC)</v>
          </cell>
          <cell r="D91" t="str">
            <v>M³</v>
          </cell>
          <cell r="E91">
            <v>1200</v>
          </cell>
          <cell r="F91">
            <v>1045600</v>
          </cell>
          <cell r="G91">
            <v>1254720000</v>
          </cell>
        </row>
        <row r="92">
          <cell r="A92" t="str">
            <v>6.3 (7)</v>
          </cell>
          <cell r="C92" t="str">
            <v>Laston - Lapis Pengikat  (AC - Base)</v>
          </cell>
          <cell r="D92" t="str">
            <v>M³</v>
          </cell>
          <cell r="E92">
            <v>541</v>
          </cell>
          <cell r="F92">
            <v>982100</v>
          </cell>
          <cell r="G92">
            <v>531316100</v>
          </cell>
        </row>
        <row r="93">
          <cell r="A93" t="str">
            <v>SS.3.8</v>
          </cell>
          <cell r="C93" t="str">
            <v>Asphalt Trated Base  (ATB)</v>
          </cell>
          <cell r="D93" t="str">
            <v>M³</v>
          </cell>
        </row>
        <row r="94">
          <cell r="A94" t="str">
            <v>6.4.1</v>
          </cell>
          <cell r="C94" t="str">
            <v>Lasbutag</v>
          </cell>
        </row>
        <row r="95">
          <cell r="A95" t="str">
            <v>6.4.2</v>
          </cell>
          <cell r="C95" t="str">
            <v>Latasbusir Kelas A</v>
          </cell>
        </row>
        <row r="96">
          <cell r="A96" t="str">
            <v>6.4.3</v>
          </cell>
          <cell r="C96" t="str">
            <v>Latasbusir Kelas B</v>
          </cell>
        </row>
        <row r="97">
          <cell r="A97" t="str">
            <v>6.4.4</v>
          </cell>
          <cell r="C97" t="str">
            <v>Bitumen Asbuton</v>
          </cell>
        </row>
        <row r="98">
          <cell r="A98" t="str">
            <v>6.4.5</v>
          </cell>
          <cell r="C98" t="str">
            <v>Bitumen  Bahan Peremaja</v>
          </cell>
        </row>
        <row r="99">
          <cell r="A99" t="str">
            <v>6.4.6</v>
          </cell>
          <cell r="C99" t="str">
            <v>Bahan Anti Oengelupasan (anti stripping agent)</v>
          </cell>
        </row>
        <row r="100">
          <cell r="A100" t="str">
            <v>6.5(1)</v>
          </cell>
          <cell r="C100" t="str">
            <v>Campuran Aspal Dingin Untuk Pelapisan</v>
          </cell>
          <cell r="D100" t="str">
            <v>M³</v>
          </cell>
          <cell r="E100" t="str">
            <v/>
          </cell>
        </row>
        <row r="101">
          <cell r="A101" t="str">
            <v>6.6a</v>
          </cell>
          <cell r="C101" t="str">
            <v>Lapis  Penetrasi Macadam  (t = 5 cm)</v>
          </cell>
          <cell r="D101" t="str">
            <v>M²</v>
          </cell>
          <cell r="E101" t="str">
            <v/>
          </cell>
          <cell r="G101" t="str">
            <v/>
          </cell>
        </row>
        <row r="102">
          <cell r="A102" t="str">
            <v>SS.6.8</v>
          </cell>
          <cell r="C102" t="str">
            <v>Perkerasan Beton Semen</v>
          </cell>
          <cell r="D102" t="str">
            <v>M³</v>
          </cell>
          <cell r="E102" t="str">
            <v/>
          </cell>
          <cell r="G102" t="str">
            <v/>
          </cell>
        </row>
        <row r="104">
          <cell r="C104" t="str">
            <v xml:space="preserve"> JUMLAH HARGA PEKERJAAN BAB VI (masuk pada Rekapitulasi   Biaya )</v>
          </cell>
          <cell r="G104">
            <v>2840646700</v>
          </cell>
        </row>
        <row r="106">
          <cell r="A106" t="str">
            <v>BAB VII</v>
          </cell>
          <cell r="C106" t="str">
            <v>STRUKTUR</v>
          </cell>
        </row>
        <row r="107">
          <cell r="A107" t="str">
            <v>7.1 (1)</v>
          </cell>
          <cell r="C107" t="str">
            <v>Beton K500</v>
          </cell>
          <cell r="D107" t="str">
            <v>M³</v>
          </cell>
          <cell r="E107" t="str">
            <v/>
          </cell>
          <cell r="G107" t="str">
            <v/>
          </cell>
        </row>
        <row r="108">
          <cell r="A108" t="str">
            <v>7.1 (2)</v>
          </cell>
          <cell r="C108" t="str">
            <v>Beton K400</v>
          </cell>
          <cell r="D108" t="str">
            <v>M³</v>
          </cell>
          <cell r="E108" t="str">
            <v/>
          </cell>
          <cell r="G108" t="str">
            <v/>
          </cell>
        </row>
        <row r="109">
          <cell r="A109" t="str">
            <v>7.1 (3)</v>
          </cell>
          <cell r="C109" t="str">
            <v>Beton Struktur Kelas K-350</v>
          </cell>
          <cell r="D109" t="str">
            <v>M³</v>
          </cell>
          <cell r="E109" t="str">
            <v/>
          </cell>
          <cell r="G109" t="str">
            <v/>
          </cell>
        </row>
        <row r="110">
          <cell r="A110" t="str">
            <v>7.1 (4)</v>
          </cell>
          <cell r="C110" t="str">
            <v>Beton K250</v>
          </cell>
          <cell r="D110" t="str">
            <v>M³</v>
          </cell>
          <cell r="E110" t="str">
            <v/>
          </cell>
          <cell r="G110" t="str">
            <v/>
          </cell>
        </row>
        <row r="111">
          <cell r="A111" t="str">
            <v>7.1 (5)</v>
          </cell>
          <cell r="C111" t="str">
            <v>Beton Struktur Kelas K225 pada elevasi</v>
          </cell>
          <cell r="D111" t="str">
            <v>M³</v>
          </cell>
          <cell r="E111">
            <v>31</v>
          </cell>
          <cell r="F111">
            <v>650000</v>
          </cell>
          <cell r="G111">
            <v>20150000</v>
          </cell>
        </row>
        <row r="112">
          <cell r="A112" t="str">
            <v>7.1 (8)</v>
          </cell>
          <cell r="C112" t="str">
            <v>Beton Struktur Kelas K175</v>
          </cell>
          <cell r="D112" t="str">
            <v>M³</v>
          </cell>
          <cell r="E112" t="str">
            <v/>
          </cell>
          <cell r="G112" t="str">
            <v/>
          </cell>
        </row>
        <row r="113">
          <cell r="A113" t="str">
            <v>7.1 (7)</v>
          </cell>
          <cell r="C113" t="str">
            <v>Beton Siklop K175</v>
          </cell>
          <cell r="D113" t="str">
            <v>M³</v>
          </cell>
          <cell r="E113" t="str">
            <v/>
          </cell>
          <cell r="G113" t="str">
            <v/>
          </cell>
        </row>
        <row r="114">
          <cell r="A114" t="str">
            <v>7.1 (8)</v>
          </cell>
          <cell r="C114" t="str">
            <v>Beton K125</v>
          </cell>
          <cell r="D114" t="str">
            <v>M³</v>
          </cell>
          <cell r="E114" t="str">
            <v/>
          </cell>
          <cell r="G114" t="str">
            <v/>
          </cell>
        </row>
        <row r="115">
          <cell r="A115" t="str">
            <v>7.2(1)</v>
          </cell>
          <cell r="C115" t="str">
            <v>Baja Tulangan U24  (Polos)</v>
          </cell>
          <cell r="D115" t="str">
            <v>Kg</v>
          </cell>
          <cell r="E115">
            <v>1810</v>
          </cell>
          <cell r="F115">
            <v>7200</v>
          </cell>
          <cell r="G115">
            <v>13032000</v>
          </cell>
        </row>
        <row r="116">
          <cell r="A116" t="str">
            <v>7.2(3)</v>
          </cell>
          <cell r="C116" t="str">
            <v>Baja Tulangan U32   (Polos)</v>
          </cell>
          <cell r="D116" t="str">
            <v>Kg</v>
          </cell>
          <cell r="E116" t="str">
            <v/>
          </cell>
          <cell r="G116" t="str">
            <v/>
          </cell>
        </row>
        <row r="117">
          <cell r="A117" t="str">
            <v>7.3(3)</v>
          </cell>
          <cell r="C117" t="str">
            <v>Baja Tulangan U32 Ulir</v>
          </cell>
          <cell r="D117" t="str">
            <v>Kg</v>
          </cell>
          <cell r="E117" t="str">
            <v/>
          </cell>
          <cell r="G117" t="str">
            <v/>
          </cell>
        </row>
        <row r="118">
          <cell r="A118" t="str">
            <v>7.3(4)</v>
          </cell>
          <cell r="C118" t="str">
            <v>Baja Tulangan U39 Ulir</v>
          </cell>
          <cell r="D118" t="str">
            <v>Kg</v>
          </cell>
          <cell r="E118" t="str">
            <v/>
          </cell>
          <cell r="G118" t="str">
            <v/>
          </cell>
        </row>
        <row r="119">
          <cell r="A119" t="str">
            <v>7.3(5)</v>
          </cell>
          <cell r="C119" t="str">
            <v>Baja Tulangan U48 Ulir</v>
          </cell>
          <cell r="D119" t="str">
            <v>Kg</v>
          </cell>
          <cell r="E119" t="str">
            <v/>
          </cell>
          <cell r="G119" t="str">
            <v/>
          </cell>
        </row>
        <row r="120">
          <cell r="A120" t="str">
            <v>7.3(6)</v>
          </cell>
          <cell r="C120" t="str">
            <v>Anyaman Kawat Yang Dilas (Welded Wire Mesh)</v>
          </cell>
          <cell r="D120" t="str">
            <v>Kg</v>
          </cell>
          <cell r="E120" t="str">
            <v/>
          </cell>
        </row>
        <row r="121">
          <cell r="A121" t="str">
            <v>7.6(1)</v>
          </cell>
          <cell r="C121" t="str">
            <v>Pondasi Cerucuk, Penyediaan, Pemancangan</v>
          </cell>
          <cell r="D121" t="str">
            <v>M¹</v>
          </cell>
          <cell r="E121" t="str">
            <v/>
          </cell>
          <cell r="G121" t="str">
            <v/>
          </cell>
        </row>
        <row r="122">
          <cell r="A122">
            <v>7.4</v>
          </cell>
          <cell r="C122" t="str">
            <v>Pasangan Batu  dengan adukan</v>
          </cell>
          <cell r="D122" t="str">
            <v>M³</v>
          </cell>
          <cell r="E122">
            <v>966</v>
          </cell>
          <cell r="F122">
            <v>309000</v>
          </cell>
          <cell r="G122">
            <v>298494000</v>
          </cell>
        </row>
        <row r="123">
          <cell r="A123" t="str">
            <v>7.10(1)</v>
          </cell>
          <cell r="C123" t="str">
            <v>Pasangan Batu Kosong yang Diisi Adukan</v>
          </cell>
          <cell r="D123" t="str">
            <v>M³</v>
          </cell>
          <cell r="E123" t="str">
            <v/>
          </cell>
          <cell r="F123" t="str">
            <v/>
          </cell>
          <cell r="G123" t="str">
            <v/>
          </cell>
        </row>
        <row r="124">
          <cell r="A124" t="str">
            <v>7.10(2)</v>
          </cell>
          <cell r="C124" t="str">
            <v xml:space="preserve">Pasangan Batu Kosong </v>
          </cell>
          <cell r="D124" t="str">
            <v>M³</v>
          </cell>
          <cell r="E124" t="str">
            <v/>
          </cell>
          <cell r="G124" t="str">
            <v/>
          </cell>
        </row>
        <row r="125">
          <cell r="A125" t="str">
            <v>7.5(3)</v>
          </cell>
          <cell r="C125" t="str">
            <v>Bronjong (Gabions)</v>
          </cell>
          <cell r="D125" t="str">
            <v>M³</v>
          </cell>
          <cell r="E125" t="str">
            <v/>
          </cell>
          <cell r="G125" t="str">
            <v/>
          </cell>
        </row>
        <row r="126">
          <cell r="A126" t="str">
            <v>7.11(1)</v>
          </cell>
          <cell r="C126" t="str">
            <v>Expansion Joint Tipe Torma</v>
          </cell>
          <cell r="D126" t="str">
            <v>M¹</v>
          </cell>
          <cell r="E126" t="str">
            <v/>
          </cell>
          <cell r="G126" t="str">
            <v/>
          </cell>
        </row>
        <row r="127">
          <cell r="A127" t="str">
            <v>7.12(2)</v>
          </cell>
          <cell r="C127" t="str">
            <v>Perletakan Elastomerik jenis I</v>
          </cell>
          <cell r="D127" t="str">
            <v>buah</v>
          </cell>
          <cell r="E127" t="str">
            <v/>
          </cell>
          <cell r="G127" t="str">
            <v/>
          </cell>
        </row>
        <row r="128">
          <cell r="A128">
            <v>7.13</v>
          </cell>
          <cell r="C128" t="str">
            <v>Sandaran (Railling)</v>
          </cell>
          <cell r="D128" t="str">
            <v>M¹</v>
          </cell>
          <cell r="E128" t="str">
            <v/>
          </cell>
          <cell r="G128" t="str">
            <v/>
          </cell>
        </row>
        <row r="129">
          <cell r="G129" t="str">
            <v/>
          </cell>
        </row>
        <row r="131">
          <cell r="C131" t="str">
            <v xml:space="preserve"> JUMLAH HARGA PEKERJAAN BAB VII (masuk pada Rekapitulasi   Biaya )</v>
          </cell>
          <cell r="G131">
            <v>331676000</v>
          </cell>
        </row>
        <row r="133">
          <cell r="A133" t="str">
            <v>BAB VIII</v>
          </cell>
          <cell r="C133" t="str">
            <v xml:space="preserve"> PENGEMBALIAN KONDISI DAN PEKERJAAN MINOR</v>
          </cell>
        </row>
        <row r="135">
          <cell r="A135" t="str">
            <v>8.1 (1)</v>
          </cell>
          <cell r="C135" t="str">
            <v>Lapis Pondasi Agregat Kelas A Untuk Pekerjaan Minor</v>
          </cell>
          <cell r="D135" t="str">
            <v>M³</v>
          </cell>
          <cell r="E135" t="str">
            <v/>
          </cell>
          <cell r="G135" t="str">
            <v/>
          </cell>
        </row>
        <row r="136">
          <cell r="A136" t="str">
            <v>8.1 (2)</v>
          </cell>
          <cell r="C136" t="str">
            <v>Lapis Pondasi Agregat Kelas B Untuk Pekerjaan Minor</v>
          </cell>
          <cell r="D136" t="str">
            <v>M³</v>
          </cell>
          <cell r="E136" t="str">
            <v/>
          </cell>
          <cell r="G136" t="str">
            <v/>
          </cell>
        </row>
        <row r="137">
          <cell r="A137" t="str">
            <v>8.1 (3)</v>
          </cell>
          <cell r="C137" t="str">
            <v>Agregat untuk Perkerasan Tanpa Penutup Aspal untuk Pekerjaan Minor</v>
          </cell>
          <cell r="D137" t="str">
            <v>M³</v>
          </cell>
          <cell r="E137" t="str">
            <v/>
          </cell>
          <cell r="G137" t="str">
            <v/>
          </cell>
        </row>
        <row r="138">
          <cell r="A138" t="str">
            <v>8.1 (4)</v>
          </cell>
          <cell r="C138" t="str">
            <v>Waterbound Macadam untuk Pekerjaan Minor</v>
          </cell>
          <cell r="D138" t="str">
            <v>M³</v>
          </cell>
          <cell r="E138" t="str">
            <v/>
          </cell>
          <cell r="G138" t="str">
            <v/>
          </cell>
        </row>
        <row r="139">
          <cell r="A139" t="str">
            <v>8.1 (5)</v>
          </cell>
          <cell r="C139" t="str">
            <v xml:space="preserve">Campuran Aspal Panas untuk Pekerjaan Minor              </v>
          </cell>
          <cell r="D139" t="str">
            <v>M³</v>
          </cell>
          <cell r="E139" t="str">
            <v/>
          </cell>
          <cell r="G139" t="str">
            <v/>
          </cell>
        </row>
        <row r="140">
          <cell r="A140" t="str">
            <v>8.1 (6)</v>
          </cell>
          <cell r="C140" t="str">
            <v>Lasbutag atau latasbusir untuk pekerjaan minor</v>
          </cell>
          <cell r="D140" t="str">
            <v>M³</v>
          </cell>
          <cell r="E140" t="str">
            <v/>
          </cell>
          <cell r="G140" t="str">
            <v/>
          </cell>
        </row>
        <row r="141">
          <cell r="A141" t="str">
            <v>8.1 (7)</v>
          </cell>
          <cell r="C141" t="str">
            <v>Penetrasi Macadam Untuk Pekerjaan Minor</v>
          </cell>
          <cell r="D141" t="str">
            <v>M³</v>
          </cell>
          <cell r="E141" t="str">
            <v/>
          </cell>
          <cell r="F141" t="str">
            <v/>
          </cell>
          <cell r="G141" t="str">
            <v/>
          </cell>
        </row>
        <row r="142">
          <cell r="A142" t="str">
            <v>8.1 (8)</v>
          </cell>
          <cell r="C142" t="str">
            <v>Campuran Aspal Dingin untuk Pekerjaan Minor</v>
          </cell>
          <cell r="D142" t="str">
            <v>M³</v>
          </cell>
          <cell r="E142" t="str">
            <v/>
          </cell>
          <cell r="G142" t="str">
            <v/>
          </cell>
        </row>
        <row r="143">
          <cell r="A143" t="str">
            <v>8.1 (9)</v>
          </cell>
          <cell r="C143" t="str">
            <v>Bitumen Residual untuk Pekerjaan Minor</v>
          </cell>
          <cell r="D143" t="str">
            <v>Liter</v>
          </cell>
          <cell r="E143" t="str">
            <v/>
          </cell>
          <cell r="G143" t="str">
            <v/>
          </cell>
        </row>
        <row r="144">
          <cell r="A144" t="str">
            <v>8.2(1)</v>
          </cell>
          <cell r="C144" t="str">
            <v xml:space="preserve">Galian untuk Bahu Jalan dan Pekerjaan Minor Lainnya </v>
          </cell>
          <cell r="D144" t="str">
            <v>M³</v>
          </cell>
          <cell r="E144" t="str">
            <v/>
          </cell>
          <cell r="F144">
            <v>0</v>
          </cell>
          <cell r="G144" t="str">
            <v/>
          </cell>
        </row>
        <row r="145">
          <cell r="A145" t="str">
            <v>8.2(2)</v>
          </cell>
          <cell r="C145" t="str">
            <v>Penebangan Pohon, Diameter 15-30 cm</v>
          </cell>
          <cell r="D145" t="str">
            <v>buah</v>
          </cell>
          <cell r="E145" t="str">
            <v/>
          </cell>
        </row>
        <row r="146">
          <cell r="A146" t="str">
            <v>8.2(3)</v>
          </cell>
          <cell r="C146" t="str">
            <v>Penebangan Pohon, Diameter 30-50 cm</v>
          </cell>
          <cell r="D146" t="str">
            <v>buah</v>
          </cell>
          <cell r="E146" t="str">
            <v/>
          </cell>
        </row>
        <row r="147">
          <cell r="A147" t="str">
            <v>8.2(4)</v>
          </cell>
          <cell r="C147" t="str">
            <v>Penebangan Pohon, Diameter 50-75 cm</v>
          </cell>
          <cell r="D147" t="str">
            <v>buah</v>
          </cell>
          <cell r="E147" t="str">
            <v/>
          </cell>
        </row>
        <row r="148">
          <cell r="A148" t="str">
            <v>8.2(5)</v>
          </cell>
          <cell r="C148" t="str">
            <v>Penebangan Pohon, Diameter &gt;75 cm</v>
          </cell>
          <cell r="D148" t="str">
            <v>buah</v>
          </cell>
          <cell r="E148" t="str">
            <v/>
          </cell>
        </row>
        <row r="149">
          <cell r="A149" t="str">
            <v>8.3(1)</v>
          </cell>
          <cell r="C149" t="str">
            <v>Stabilisasi dengan Tanaman</v>
          </cell>
          <cell r="D149" t="str">
            <v>M²</v>
          </cell>
          <cell r="E149" t="str">
            <v/>
          </cell>
          <cell r="G149" t="str">
            <v/>
          </cell>
        </row>
        <row r="150">
          <cell r="A150" t="str">
            <v>8.3(2)</v>
          </cell>
          <cell r="C150" t="str">
            <v>Semak/Perdu</v>
          </cell>
          <cell r="D150" t="str">
            <v>M²</v>
          </cell>
          <cell r="E150" t="str">
            <v/>
          </cell>
          <cell r="G150" t="str">
            <v/>
          </cell>
        </row>
        <row r="151">
          <cell r="A151" t="str">
            <v>8.3(3)</v>
          </cell>
          <cell r="C151" t="str">
            <v>Pohon</v>
          </cell>
          <cell r="D151" t="str">
            <v>Buah</v>
          </cell>
          <cell r="E151">
            <v>250</v>
          </cell>
          <cell r="F151">
            <v>50000</v>
          </cell>
          <cell r="G151">
            <v>12500000</v>
          </cell>
        </row>
        <row r="152">
          <cell r="A152" t="str">
            <v>8.4(1)</v>
          </cell>
          <cell r="C152" t="str">
            <v>Pengembalian Kondisi Lantai Jembatan Beton</v>
          </cell>
          <cell r="D152" t="str">
            <v>M²</v>
          </cell>
          <cell r="E152" t="str">
            <v/>
          </cell>
        </row>
        <row r="153">
          <cell r="A153" t="str">
            <v>8.4(2)</v>
          </cell>
          <cell r="C153" t="str">
            <v>Pengembalian Kondisi Lantai Jembatan Kayu</v>
          </cell>
          <cell r="D153" t="str">
            <v>M²</v>
          </cell>
          <cell r="E153" t="str">
            <v/>
          </cell>
        </row>
        <row r="154">
          <cell r="A154" t="str">
            <v>8.4(3)</v>
          </cell>
          <cell r="C154" t="str">
            <v>Pengembalian Kondisi Pelapisan Permukaan Baja Struktur</v>
          </cell>
          <cell r="D154" t="str">
            <v>M²</v>
          </cell>
          <cell r="E154" t="str">
            <v/>
          </cell>
        </row>
        <row r="155">
          <cell r="A155" t="str">
            <v>8.5(1)</v>
          </cell>
          <cell r="C155" t="str">
            <v xml:space="preserve">Marka Jalan </v>
          </cell>
          <cell r="D155" t="str">
            <v>M²</v>
          </cell>
          <cell r="E155">
            <v>1498</v>
          </cell>
          <cell r="F155">
            <v>64800</v>
          </cell>
          <cell r="G155">
            <v>97070400</v>
          </cell>
        </row>
        <row r="156">
          <cell r="A156" t="str">
            <v>8.4(2)a</v>
          </cell>
          <cell r="C156" t="str">
            <v>Rambu Jalan (Tiang Tunggal)</v>
          </cell>
          <cell r="D156" t="str">
            <v>Buah</v>
          </cell>
        </row>
        <row r="157">
          <cell r="A157" t="str">
            <v>8.4(2)b</v>
          </cell>
          <cell r="C157" t="str">
            <v>Rambu Jalan (Tiang Gandal)</v>
          </cell>
          <cell r="D157" t="str">
            <v>Buah</v>
          </cell>
        </row>
        <row r="158">
          <cell r="A158" t="str">
            <v>8.5(2)</v>
          </cell>
          <cell r="C158" t="str">
            <v>Marka Jalan Bukan Thermoplastic</v>
          </cell>
          <cell r="D158" t="str">
            <v>M²</v>
          </cell>
          <cell r="E158" t="str">
            <v/>
          </cell>
          <cell r="G158" t="str">
            <v/>
          </cell>
        </row>
        <row r="159">
          <cell r="A159" t="str">
            <v>8.4(3)</v>
          </cell>
          <cell r="C159" t="str">
            <v>Patok Pengarah</v>
          </cell>
          <cell r="D159" t="str">
            <v>Buah</v>
          </cell>
          <cell r="E159" t="str">
            <v/>
          </cell>
          <cell r="G159" t="str">
            <v/>
          </cell>
        </row>
        <row r="160">
          <cell r="A160" t="str">
            <v>8.4(4)</v>
          </cell>
          <cell r="C160" t="str">
            <v>Patok Kilometer</v>
          </cell>
          <cell r="D160" t="str">
            <v>Buah</v>
          </cell>
          <cell r="E160" t="str">
            <v/>
          </cell>
          <cell r="G160" t="str">
            <v/>
          </cell>
        </row>
        <row r="161">
          <cell r="A161" t="str">
            <v>SS 8.5(3)</v>
          </cell>
          <cell r="C161" t="str">
            <v>Pengecetan Kerb/Kanstin</v>
          </cell>
          <cell r="D161" t="str">
            <v>M²</v>
          </cell>
          <cell r="E161" t="str">
            <v/>
          </cell>
          <cell r="G161" t="str">
            <v/>
          </cell>
        </row>
        <row r="162">
          <cell r="A162" t="str">
            <v>SS 8.5(5)</v>
          </cell>
          <cell r="C162" t="str">
            <v>Lantai Tegel ukuran 30x30 cm</v>
          </cell>
          <cell r="D162" t="str">
            <v>M²</v>
          </cell>
          <cell r="E162" t="str">
            <v/>
          </cell>
          <cell r="G162" t="str">
            <v/>
          </cell>
        </row>
        <row r="163">
          <cell r="A163" t="str">
            <v>SS 8.5(6)</v>
          </cell>
          <cell r="C163" t="str">
            <v>Pemasangan Paving Block tebal 6 cm</v>
          </cell>
          <cell r="D163" t="str">
            <v>M²</v>
          </cell>
          <cell r="E163" t="str">
            <v/>
          </cell>
          <cell r="G163" t="str">
            <v/>
          </cell>
        </row>
        <row r="164">
          <cell r="A164" t="str">
            <v>8.5(10)</v>
          </cell>
          <cell r="C164" t="str">
            <v>Kerb Pracetak</v>
          </cell>
          <cell r="D164" t="str">
            <v>M¹</v>
          </cell>
          <cell r="E164" t="str">
            <v/>
          </cell>
          <cell r="G164" t="str">
            <v/>
          </cell>
        </row>
        <row r="165">
          <cell r="A165" t="str">
            <v>8.5(11)</v>
          </cell>
          <cell r="C165" t="str">
            <v>Kerb Yang Digunakan Kembali</v>
          </cell>
          <cell r="D165" t="str">
            <v>M¹</v>
          </cell>
          <cell r="E165" t="str">
            <v/>
          </cell>
          <cell r="G165" t="str">
            <v/>
          </cell>
        </row>
        <row r="166">
          <cell r="A166" t="str">
            <v>8.5(12)</v>
          </cell>
          <cell r="C166" t="str">
            <v>Perkerasan Blok Beton pada Trotoar dan Median</v>
          </cell>
          <cell r="D166" t="str">
            <v>M²</v>
          </cell>
          <cell r="E166" t="str">
            <v/>
          </cell>
          <cell r="G166" t="str">
            <v/>
          </cell>
        </row>
        <row r="167">
          <cell r="A167" t="str">
            <v>8.4(5)</v>
          </cell>
          <cell r="C167" t="str">
            <v>Rel Pengaman</v>
          </cell>
          <cell r="D167" t="str">
            <v>M¹</v>
          </cell>
        </row>
        <row r="169">
          <cell r="C169" t="str">
            <v xml:space="preserve"> JUMLAH HARGA PEKERJAAN BAB VIII (masuk pada Rekapitulasi   Biaya )</v>
          </cell>
          <cell r="G169">
            <v>109570400</v>
          </cell>
        </row>
        <row r="171">
          <cell r="A171" t="str">
            <v>BAB IX</v>
          </cell>
          <cell r="C171" t="str">
            <v xml:space="preserve"> PEKERJAAN HARIAN</v>
          </cell>
        </row>
        <row r="172">
          <cell r="A172" t="str">
            <v>9.1(1)</v>
          </cell>
          <cell r="C172" t="str">
            <v>Mandor</v>
          </cell>
          <cell r="D172" t="str">
            <v>Jam</v>
          </cell>
          <cell r="E172" t="str">
            <v/>
          </cell>
          <cell r="G172" t="str">
            <v/>
          </cell>
        </row>
        <row r="173">
          <cell r="A173" t="str">
            <v>9.1(2)</v>
          </cell>
          <cell r="C173" t="str">
            <v>Pekerja Biasa</v>
          </cell>
          <cell r="D173" t="str">
            <v>Jam</v>
          </cell>
          <cell r="E173" t="str">
            <v/>
          </cell>
          <cell r="G173" t="str">
            <v/>
          </cell>
        </row>
        <row r="174">
          <cell r="A174" t="str">
            <v>9.1(3)</v>
          </cell>
          <cell r="C174" t="str">
            <v>Tukang Kayu, Tukang Batu dsb</v>
          </cell>
          <cell r="D174" t="str">
            <v>Jam</v>
          </cell>
          <cell r="E174" t="str">
            <v/>
          </cell>
          <cell r="G174" t="str">
            <v/>
          </cell>
        </row>
        <row r="175">
          <cell r="A175" t="str">
            <v>9.1(4)</v>
          </cell>
          <cell r="C175" t="str">
            <v>Dump Truck 3 - 4 M³</v>
          </cell>
          <cell r="D175" t="str">
            <v>Jam</v>
          </cell>
          <cell r="E175" t="str">
            <v/>
          </cell>
          <cell r="G175" t="str">
            <v/>
          </cell>
        </row>
        <row r="176">
          <cell r="A176" t="str">
            <v>9.1(5)</v>
          </cell>
          <cell r="C176" t="str">
            <v>Truk  bak Terbuka  3 - 4 M³</v>
          </cell>
          <cell r="D176" t="str">
            <v>Jam</v>
          </cell>
        </row>
        <row r="177">
          <cell r="A177" t="str">
            <v>9.1(6)</v>
          </cell>
          <cell r="C177" t="str">
            <v>Truk Tangki  3000-4500 liter</v>
          </cell>
          <cell r="D177" t="str">
            <v>Jam</v>
          </cell>
        </row>
        <row r="178">
          <cell r="A178" t="str">
            <v>9.1(7)</v>
          </cell>
          <cell r="C178" t="str">
            <v>Bulldozer 100 - 150 HP</v>
          </cell>
          <cell r="D178" t="str">
            <v>Jam</v>
          </cell>
        </row>
        <row r="179">
          <cell r="A179" t="str">
            <v>9.1(8)</v>
          </cell>
          <cell r="C179" t="str">
            <v>Motor Grader min 100 HP</v>
          </cell>
          <cell r="D179" t="str">
            <v>Jam</v>
          </cell>
        </row>
        <row r="180">
          <cell r="A180" t="str">
            <v>9.1(9)</v>
          </cell>
          <cell r="C180" t="str">
            <v>Loader Roda Karet  1.0 - 1.6 M³</v>
          </cell>
          <cell r="D180" t="str">
            <v>Jam</v>
          </cell>
        </row>
        <row r="181">
          <cell r="A181" t="str">
            <v>9.1(13)</v>
          </cell>
          <cell r="C181" t="str">
            <v>Mesin Gilas Roda Besi 6 - 9 ton</v>
          </cell>
          <cell r="D181" t="str">
            <v>Jam</v>
          </cell>
        </row>
        <row r="182">
          <cell r="A182" t="str">
            <v>9.(20)</v>
          </cell>
          <cell r="C182" t="str">
            <v>Benkelman Beam</v>
          </cell>
          <cell r="D182" t="str">
            <v>Titik</v>
          </cell>
        </row>
        <row r="183">
          <cell r="A183" t="str">
            <v>9.(21)</v>
          </cell>
          <cell r="C183" t="str">
            <v>DCP  Test</v>
          </cell>
          <cell r="D183" t="str">
            <v>Titik</v>
          </cell>
        </row>
        <row r="185">
          <cell r="C185" t="str">
            <v xml:space="preserve"> JUMLAH HARGA PEKERJAAN BAB IX  (masuk pada Rekapitulasi   Biaya )</v>
          </cell>
          <cell r="G185">
            <v>0</v>
          </cell>
        </row>
        <row r="187">
          <cell r="A187" t="str">
            <v>BAB X</v>
          </cell>
          <cell r="C187" t="str">
            <v xml:space="preserve"> PEKERJAAN PEMELIHARAAN RUTIN</v>
          </cell>
        </row>
        <row r="188">
          <cell r="A188" t="str">
            <v>10.1.1 (1a)</v>
          </cell>
          <cell r="C188" t="str">
            <v>BURAS untuk Pemeliharaan Rutin</v>
          </cell>
          <cell r="D188" t="str">
            <v>m2</v>
          </cell>
        </row>
        <row r="189">
          <cell r="A189" t="str">
            <v>10.1.1 (1b)</v>
          </cell>
          <cell r="C189" t="str">
            <v>Upah Menghampar BURAS untuk Pemeliharaan Rutin</v>
          </cell>
          <cell r="D189" t="str">
            <v>m2</v>
          </cell>
        </row>
        <row r="190">
          <cell r="A190" t="str">
            <v>10.1.1 (1c)</v>
          </cell>
          <cell r="C190" t="str">
            <v>Alat Menghampar BURAS untuk Pemeliharaan Rutin</v>
          </cell>
          <cell r="D190" t="str">
            <v>m2</v>
          </cell>
        </row>
        <row r="191">
          <cell r="A191" t="str">
            <v>10.1.1 (2a)</v>
          </cell>
          <cell r="C191" t="str">
            <v>Bahan untuk Perbaikan Retak-retak Memanjang yang Lebar untuk Pemeliharaan Rutin</v>
          </cell>
          <cell r="D191" t="str">
            <v>m'</v>
          </cell>
        </row>
        <row r="192">
          <cell r="A192" t="str">
            <v>10.1.1 (2b)</v>
          </cell>
          <cell r="C192" t="str">
            <v>Upah untuk Perbaikan Retak-retak Memanjang yang Lebar untuk Pemeliharaan Rutin</v>
          </cell>
          <cell r="D192" t="str">
            <v>m'</v>
          </cell>
        </row>
        <row r="193">
          <cell r="A193" t="str">
            <v>10.1.1 (2c)</v>
          </cell>
          <cell r="C193" t="str">
            <v>Alat untuk Perbaikan Retak-retak Memanjang yang Lebar untuk Pemeliharaan Rutin</v>
          </cell>
          <cell r="D193" t="str">
            <v>m'</v>
          </cell>
        </row>
        <row r="194">
          <cell r="A194" t="str">
            <v>10.1.1 (5a)</v>
          </cell>
          <cell r="C194" t="str">
            <v>Campuran Aspal Dingin untuk Pemeliharaan rutin</v>
          </cell>
          <cell r="D194" t="str">
            <v>m3</v>
          </cell>
        </row>
        <row r="195">
          <cell r="A195" t="str">
            <v>10.1.1 (5b)</v>
          </cell>
          <cell r="C195" t="str">
            <v>Upah Menghampar Campuran Aspal Dingin untuk Pemeliharaan Rutin</v>
          </cell>
          <cell r="D195" t="str">
            <v>m3</v>
          </cell>
        </row>
        <row r="196">
          <cell r="A196" t="str">
            <v>10.1.1 (5c)</v>
          </cell>
          <cell r="C196" t="str">
            <v>Alat  Menghampar Campuran Aspal Dingin untuk Pemeliharaan Rutin</v>
          </cell>
          <cell r="D196" t="str">
            <v>m3</v>
          </cell>
        </row>
        <row r="197">
          <cell r="A197" t="str">
            <v>10.1.1 (7a)</v>
          </cell>
          <cell r="C197" t="str">
            <v>Campuran Aspal Panas untuk Pemeliharaan rutin</v>
          </cell>
          <cell r="D197" t="str">
            <v>m3</v>
          </cell>
        </row>
        <row r="198">
          <cell r="A198" t="str">
            <v>10.1.1 (7b)</v>
          </cell>
          <cell r="C198" t="str">
            <v>Upah Menghampar Campuran Aspal Panas untuk Pemeliharaan Rutin</v>
          </cell>
          <cell r="D198" t="str">
            <v>m3</v>
          </cell>
        </row>
        <row r="199">
          <cell r="A199" t="str">
            <v>10.1.1 (7c)</v>
          </cell>
          <cell r="C199" t="str">
            <v>Alat  Menghampar Campuran Aspal Panas untuk Pemeliharaan Rutin</v>
          </cell>
          <cell r="D199" t="str">
            <v>m3</v>
          </cell>
        </row>
        <row r="200">
          <cell r="A200" t="str">
            <v>10.1.1 (8)</v>
          </cell>
          <cell r="C200" t="str">
            <v>Galian pada Perkerasan Lama untuk Pemeliharaan Rutin</v>
          </cell>
          <cell r="D200" t="str">
            <v>m3</v>
          </cell>
        </row>
        <row r="201">
          <cell r="A201" t="str">
            <v>10.1.3 (1a)</v>
          </cell>
          <cell r="C201" t="str">
            <v>Upah Untuk Pemotongan Tanaman (rumput, semak, pohon) atau Pembentukan Kembali Permukaan Bahu Jalan untuk Pemeliharaan Rutin</v>
          </cell>
          <cell r="D201" t="str">
            <v>m2</v>
          </cell>
        </row>
        <row r="202">
          <cell r="A202" t="str">
            <v>10.1.3 (1b)</v>
          </cell>
          <cell r="C202" t="str">
            <v>Alat Untuk Pemotongan Tanaman (rumput, semak, pohon) atau Pembentukan Kembali Permukaan Bahu Jalan untuk Pemeliharaan Rutin</v>
          </cell>
          <cell r="D202" t="str">
            <v>m2</v>
          </cell>
        </row>
        <row r="203">
          <cell r="A203" t="str">
            <v>10.1.3 (2a)</v>
          </cell>
          <cell r="C203" t="str">
            <v>Peninggian Bahu Jalan Untuk Pemeliharaan Rutin</v>
          </cell>
          <cell r="D203" t="str">
            <v>m3</v>
          </cell>
        </row>
        <row r="204">
          <cell r="A204" t="str">
            <v>10.1.3 (2b)</v>
          </cell>
          <cell r="C204" t="str">
            <v>Upah Untuk Peninggian Bahu Jalan Untuk Pemeliharaan Rutin</v>
          </cell>
          <cell r="D204" t="str">
            <v>m3</v>
          </cell>
        </row>
        <row r="205">
          <cell r="A205" t="str">
            <v>10.1.3 (2c)</v>
          </cell>
          <cell r="C205" t="str">
            <v>Alat Untuk Peninggian Bahu Jalan Untuk Pemeliharaan Rutin</v>
          </cell>
          <cell r="D205" t="str">
            <v>m3</v>
          </cell>
        </row>
        <row r="206">
          <cell r="A206" t="str">
            <v>10.1.4 (1)</v>
          </cell>
          <cell r="C206" t="str">
            <v>Pembersihan dan Normalisasi Saluran Tepi untuk Pemeliharaan Rutin</v>
          </cell>
          <cell r="D206" t="str">
            <v>m'</v>
          </cell>
        </row>
        <row r="207">
          <cell r="A207" t="str">
            <v>10.1.4 (2)</v>
          </cell>
          <cell r="C207" t="str">
            <v>Pembersihan dan Normalisasi Gorong-gorong untuk Pemeliharaan Rutin</v>
          </cell>
          <cell r="D207" t="str">
            <v>m'</v>
          </cell>
        </row>
        <row r="208">
          <cell r="A208" t="str">
            <v>10.1.5 (1)</v>
          </cell>
          <cell r="C208" t="str">
            <v>Pembersihan dan Pengecatan Rambu Lalu Lintas dan rel Pengaman untuk Pemeliharaan Rutin</v>
          </cell>
          <cell r="D208" t="str">
            <v>ls</v>
          </cell>
        </row>
        <row r="209">
          <cell r="A209" t="str">
            <v>10.1.6 (1)</v>
          </cell>
          <cell r="C209" t="str">
            <v>Pembersihan Bangunan Jembatan dan Pembabatan Tanaman di Lintasan Air untuk Pemeliharaan Rutin</v>
          </cell>
          <cell r="D209" t="str">
            <v>ls</v>
          </cell>
        </row>
        <row r="211">
          <cell r="C211" t="str">
            <v xml:space="preserve"> JUMLAH HARGA PEKERJAAN BAB X  (masuk pada Rekapitulasi   Biaya )</v>
          </cell>
          <cell r="G21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
      <sheetName val="REKAP"/>
      <sheetName val="BOQ"/>
      <sheetName val="ANALISA"/>
      <sheetName val="dafhar"/>
      <sheetName val="Antek"/>
      <sheetName val=" Biaya alat jam'05"/>
      <sheetName val="Analisa Produksi alat'05"/>
      <sheetName val="Anal-Grout!Back!Water"/>
      <sheetName val="AHSP'05"/>
      <sheetName val="daf harga'05"/>
      <sheetName val="Rekap Hrg"/>
      <sheetName val="Rekap Rab '05"/>
      <sheetName val="Rab '05"/>
      <sheetName val="Daft Print"/>
      <sheetName val="Sch Pelaks'05 (Kontrak)"/>
      <sheetName val="Sruct.Org'05"/>
      <sheetName val="daf harga A.Besar"/>
      <sheetName val="A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5">
          <cell r="O25">
            <v>0.1</v>
          </cell>
        </row>
        <row r="26">
          <cell r="O26">
            <v>0.7</v>
          </cell>
        </row>
        <row r="69">
          <cell r="O69">
            <v>0.75</v>
          </cell>
        </row>
        <row r="307">
          <cell r="U307">
            <v>2150</v>
          </cell>
        </row>
        <row r="308">
          <cell r="U308">
            <v>30000</v>
          </cell>
        </row>
        <row r="356">
          <cell r="U356">
            <v>38304.000000000007</v>
          </cell>
        </row>
      </sheetData>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sheetName val="gradasi 2010"/>
      <sheetName val="DISCLAIMER"/>
      <sheetName val="%"/>
      <sheetName val=" MKL"/>
      <sheetName val="Rekap"/>
      <sheetName val="Peta Quarry"/>
      <sheetName val="BOQ"/>
      <sheetName val="Mobilisasi"/>
      <sheetName val="Manajemen Keselamatan"/>
      <sheetName val="Manajemen Mutu"/>
      <sheetName val="Manajemen Mutu (2)"/>
      <sheetName val="D2"/>
      <sheetName val="D3"/>
      <sheetName val="D4"/>
      <sheetName val="D5"/>
      <sheetName val="D6"/>
      <sheetName val="Aspal, Filler, Anti Stripping"/>
      <sheetName val="D6 ASBT"/>
      <sheetName val="D7(1)"/>
      <sheetName val="D7(2)"/>
      <sheetName val="D7(3)"/>
      <sheetName val="D8(1)"/>
      <sheetName val="D8(2)"/>
      <sheetName val="Informasi"/>
      <sheetName val="4-Basic Price"/>
      <sheetName val="4-Analisa Quarry"/>
      <sheetName val="4-formulir harga bahan"/>
      <sheetName val="5-ALAT(1)"/>
      <sheetName val="5-ALAT (2)"/>
      <sheetName val="Agg Halus &amp; Kasar"/>
      <sheetName val="Agg A"/>
      <sheetName val="Agg B"/>
      <sheetName val="Agg C"/>
      <sheetName val="Perhitungan Mobilisasi Alat"/>
      <sheetName val="MAJOR"/>
      <sheetName val="Mobilisasi (3)"/>
      <sheetName val="Jembatan Sementara"/>
      <sheetName val="Sheet1"/>
    </sheetNames>
    <sheetDataSet>
      <sheetData sheetId="0" refreshError="1"/>
      <sheetData sheetId="1" refreshError="1"/>
      <sheetData sheetId="2" refreshError="1"/>
      <sheetData sheetId="3" refreshError="1"/>
      <sheetData sheetId="4" refreshError="1"/>
      <sheetData sheetId="5">
        <row r="28">
          <cell r="H28" t="e">
            <v>#REF!</v>
          </cell>
        </row>
      </sheetData>
      <sheetData sheetId="6" refreshError="1"/>
      <sheetData sheetId="7">
        <row r="28">
          <cell r="G28">
            <v>219551290.47</v>
          </cell>
        </row>
      </sheetData>
      <sheetData sheetId="8" refreshError="1"/>
      <sheetData sheetId="9" refreshError="1"/>
      <sheetData sheetId="10" refreshError="1"/>
      <sheetData sheetId="11" refreshError="1"/>
      <sheetData sheetId="12" refreshError="1"/>
      <sheetData sheetId="13">
        <row r="1340">
          <cell r="U1340">
            <v>399512.95048898767</v>
          </cell>
        </row>
      </sheetData>
      <sheetData sheetId="14" refreshError="1"/>
      <sheetData sheetId="15">
        <row r="484">
          <cell r="U484">
            <v>603927.32852937886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7">
          <cell r="H27">
            <v>180</v>
          </cell>
        </row>
      </sheetData>
      <sheetData sheetId="25">
        <row r="8">
          <cell r="D8" t="str">
            <v>(L01)</v>
          </cell>
        </row>
        <row r="51">
          <cell r="F51">
            <v>138600</v>
          </cell>
        </row>
      </sheetData>
      <sheetData sheetId="26" refreshError="1"/>
      <sheetData sheetId="27" refreshError="1"/>
      <sheetData sheetId="28">
        <row r="9">
          <cell r="AW9">
            <v>415272.20468636835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U"/>
      <sheetName val="Daf_alat"/>
      <sheetName val="Subkon"/>
      <sheetName val="Jadual(T)"/>
      <sheetName val="Summary"/>
      <sheetName val="Estimate"/>
      <sheetName val="mobilisasi"/>
      <sheetName val="D4"/>
      <sheetName val="D6"/>
      <sheetName val="D7"/>
      <sheetName val="D8"/>
      <sheetName val="rutin"/>
      <sheetName val="10.1 (1)"/>
      <sheetName val="10.1 (2)"/>
      <sheetName val="10.1 (3)"/>
      <sheetName val="10.1 (4)"/>
      <sheetName val="10.1 (5)"/>
      <sheetName val="Harga S Dasar"/>
      <sheetName val="Daftar Harga Sa"/>
      <sheetName val="alat"/>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SD Upah&amp;Bahan"/>
      <sheetName val="HSD Alat"/>
      <sheetName val="alat"/>
      <sheetName val="agregat"/>
      <sheetName val="quary"/>
      <sheetName val="D9"/>
      <sheetName val="D10"/>
      <sheetName val="MPU"/>
      <sheetName val="Harga S Dasar "/>
      <sheetName val="schedule"/>
      <sheetName val="flow chart insp"/>
      <sheetName val="Sched Pe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RIGID_AASHTO)"/>
      <sheetName val="FORMULA (RIGID_AASHTO)"/>
      <sheetName val="PARAMETER (RIGID_AASHTO)"/>
      <sheetName val="LENTUR_BINA MARGA"/>
      <sheetName val="SOIL"/>
      <sheetName val="ESAL"/>
      <sheetName val="FORMULA LENTUR AASHTO_SN TOTAL"/>
      <sheetName val="CALC. (LENTUR_AASHTO)_SN TOTAL"/>
      <sheetName val="PERLAYER_In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4">
          <cell r="I34">
            <v>30000</v>
          </cell>
          <cell r="J34">
            <v>18000</v>
          </cell>
          <cell r="K34" t="e">
            <v>#REF!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sheetName val="terbilang "/>
      <sheetName val="MOS"/>
      <sheetName val="Informasi"/>
      <sheetName val="Rekap"/>
      <sheetName val="DKH"/>
      <sheetName val="PE UT"/>
      <sheetName val="Upah+Bahan"/>
      <sheetName val="H.Alat"/>
      <sheetName val="A.Alat"/>
      <sheetName val="Analisa Quarry"/>
      <sheetName val="AGREGAT"/>
      <sheetName val="Div.1"/>
      <sheetName val="A.Div 2"/>
      <sheetName val="R.Div 2 "/>
      <sheetName val="A.Div3"/>
      <sheetName val="R.Div3 "/>
      <sheetName val="A.Div 4"/>
      <sheetName val="R.Div4"/>
      <sheetName val="A.Div5"/>
      <sheetName val="R.Div5"/>
      <sheetName val="A.Div 6"/>
      <sheetName val="R.Div 6"/>
      <sheetName val="A.Div7"/>
      <sheetName val="R.Div7"/>
      <sheetName val="A.Div8"/>
      <sheetName val="R.Div8 "/>
      <sheetName val="A.Div9"/>
      <sheetName val="R.Div9 "/>
      <sheetName val="A.Div10"/>
      <sheetName val="R.Div10 "/>
      <sheetName val="Rutin"/>
      <sheetName val="KONFIRMASI"/>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ow r="8">
          <cell r="AW8">
            <v>2061717.6090179519</v>
          </cell>
        </row>
        <row r="9">
          <cell r="AW9">
            <v>309253.87561871315</v>
          </cell>
        </row>
        <row r="10">
          <cell r="AW10">
            <v>48461.758613481441</v>
          </cell>
        </row>
        <row r="11">
          <cell r="AW11">
            <v>408277.50174912298</v>
          </cell>
        </row>
        <row r="12">
          <cell r="AW12">
            <v>105043.84466914019</v>
          </cell>
        </row>
        <row r="13">
          <cell r="AW13">
            <v>34413.73767277709</v>
          </cell>
        </row>
        <row r="14">
          <cell r="AW14">
            <v>293306.45520606887</v>
          </cell>
        </row>
        <row r="15">
          <cell r="AW15">
            <v>186048.82231307781</v>
          </cell>
        </row>
        <row r="16">
          <cell r="AW16">
            <v>240941.90317921509</v>
          </cell>
        </row>
        <row r="17">
          <cell r="AW17">
            <v>372404.08559666644</v>
          </cell>
        </row>
        <row r="18">
          <cell r="AW18">
            <v>176862.15622387023</v>
          </cell>
        </row>
        <row r="19">
          <cell r="AW19">
            <v>194778.92928102263</v>
          </cell>
        </row>
        <row r="20">
          <cell r="AW20">
            <v>319441.63110408856</v>
          </cell>
        </row>
        <row r="21">
          <cell r="AW21">
            <v>316114.40073521656</v>
          </cell>
        </row>
        <row r="22">
          <cell r="AW22">
            <v>301220.74446832499</v>
          </cell>
        </row>
        <row r="23">
          <cell r="AW23">
            <v>157274.36279296357</v>
          </cell>
        </row>
        <row r="24">
          <cell r="AW24">
            <v>171192.82082896557</v>
          </cell>
        </row>
        <row r="25">
          <cell r="AW25">
            <v>172943.97166912269</v>
          </cell>
        </row>
        <row r="26">
          <cell r="AW26">
            <v>225928.97119679794</v>
          </cell>
          <cell r="BO26" t="str">
            <v xml:space="preserve"> Alat Baru</v>
          </cell>
        </row>
        <row r="27">
          <cell r="AW27">
            <v>29785.248755724133</v>
          </cell>
          <cell r="BO27">
            <v>3280000000</v>
          </cell>
        </row>
        <row r="28">
          <cell r="AW28">
            <v>525134.96789485891</v>
          </cell>
        </row>
        <row r="29">
          <cell r="AW29">
            <v>26355.770921618223</v>
          </cell>
        </row>
        <row r="30">
          <cell r="AW30">
            <v>163155.21887284348</v>
          </cell>
        </row>
        <row r="31">
          <cell r="AW31">
            <v>42521.961053652223</v>
          </cell>
        </row>
        <row r="32">
          <cell r="AW32">
            <v>24868.793087512313</v>
          </cell>
        </row>
        <row r="33">
          <cell r="AW33">
            <v>30730.375575923637</v>
          </cell>
        </row>
        <row r="34">
          <cell r="AW34">
            <v>100942.55517129929</v>
          </cell>
        </row>
        <row r="35">
          <cell r="AW35">
            <v>126065.32051581146</v>
          </cell>
        </row>
        <row r="36">
          <cell r="AW36">
            <v>203079.65354489145</v>
          </cell>
        </row>
        <row r="37">
          <cell r="AW37">
            <v>62574.885391487667</v>
          </cell>
        </row>
        <row r="38">
          <cell r="AW38">
            <v>177038.30190192349</v>
          </cell>
        </row>
        <row r="39">
          <cell r="AW39">
            <v>60198.210820227585</v>
          </cell>
        </row>
        <row r="40">
          <cell r="AW40">
            <v>579174.37433657213</v>
          </cell>
        </row>
        <row r="46">
          <cell r="BO46" t="str">
            <v xml:space="preserve"> Alat Baru</v>
          </cell>
        </row>
        <row r="47">
          <cell r="BO47">
            <v>889000000</v>
          </cell>
        </row>
        <row r="67">
          <cell r="BO67" t="str">
            <v xml:space="preserve"> Alat Baru</v>
          </cell>
        </row>
        <row r="68">
          <cell r="BO68">
            <v>80000000</v>
          </cell>
        </row>
        <row r="87">
          <cell r="BO87" t="str">
            <v xml:space="preserve"> Umur &gt;10 th.</v>
          </cell>
        </row>
        <row r="88">
          <cell r="BO88">
            <v>1120000000</v>
          </cell>
        </row>
        <row r="107">
          <cell r="BO107" t="str">
            <v xml:space="preserve"> Alat Baru</v>
          </cell>
        </row>
        <row r="108">
          <cell r="BO108">
            <v>50000000</v>
          </cell>
        </row>
        <row r="127">
          <cell r="BO127" t="str">
            <v xml:space="preserve"> Alat Baru</v>
          </cell>
        </row>
        <row r="128">
          <cell r="BO128">
            <v>15000000</v>
          </cell>
        </row>
        <row r="147">
          <cell r="BO147" t="str">
            <v xml:space="preserve"> Alat Baru</v>
          </cell>
        </row>
        <row r="148">
          <cell r="BO148">
            <v>720000000</v>
          </cell>
        </row>
        <row r="167">
          <cell r="BO167" t="str">
            <v xml:space="preserve"> Alat Baru</v>
          </cell>
        </row>
        <row r="168">
          <cell r="BO168">
            <v>158000000</v>
          </cell>
        </row>
        <row r="187">
          <cell r="BO187" t="str">
            <v xml:space="preserve"> Alat Baru</v>
          </cell>
        </row>
        <row r="188">
          <cell r="BO188">
            <v>306000000</v>
          </cell>
        </row>
        <row r="207">
          <cell r="BO207" t="str">
            <v xml:space="preserve"> Alat Baru</v>
          </cell>
        </row>
        <row r="208">
          <cell r="BO208">
            <v>930000000</v>
          </cell>
        </row>
        <row r="227">
          <cell r="BO227" t="str">
            <v xml:space="preserve"> Alat Baru</v>
          </cell>
        </row>
        <row r="228">
          <cell r="BO228">
            <v>290000000</v>
          </cell>
        </row>
        <row r="247">
          <cell r="BO247" t="str">
            <v xml:space="preserve"> Alat Baru</v>
          </cell>
        </row>
        <row r="248">
          <cell r="BO248">
            <v>46000000</v>
          </cell>
        </row>
        <row r="267">
          <cell r="BO267" t="str">
            <v xml:space="preserve"> Alat Baru</v>
          </cell>
        </row>
        <row r="268">
          <cell r="BO268">
            <v>1050000000</v>
          </cell>
        </row>
        <row r="287">
          <cell r="BO287" t="str">
            <v xml:space="preserve"> Alat Baru</v>
          </cell>
        </row>
        <row r="288">
          <cell r="BO288">
            <v>1165000000</v>
          </cell>
        </row>
        <row r="307">
          <cell r="BO307" t="str">
            <v xml:space="preserve"> Alat Baru</v>
          </cell>
        </row>
        <row r="308">
          <cell r="BO308">
            <v>950000000</v>
          </cell>
        </row>
        <row r="327">
          <cell r="BO327" t="str">
            <v xml:space="preserve"> Alat Baru</v>
          </cell>
        </row>
        <row r="328">
          <cell r="BO328">
            <v>386000000</v>
          </cell>
        </row>
        <row r="347">
          <cell r="BO347" t="str">
            <v xml:space="preserve"> Alat Baru</v>
          </cell>
        </row>
        <row r="348">
          <cell r="BO348">
            <v>490000000</v>
          </cell>
        </row>
        <row r="367">
          <cell r="BO367" t="str">
            <v xml:space="preserve"> Alat Baru</v>
          </cell>
        </row>
        <row r="368">
          <cell r="BO368">
            <v>530000000</v>
          </cell>
        </row>
        <row r="387">
          <cell r="BO387" t="str">
            <v xml:space="preserve"> Alat Baru</v>
          </cell>
        </row>
        <row r="388">
          <cell r="BO388">
            <v>600000000</v>
          </cell>
        </row>
        <row r="407">
          <cell r="BO407" t="str">
            <v xml:space="preserve"> Alat Baru</v>
          </cell>
        </row>
        <row r="408">
          <cell r="BO408">
            <v>8000000</v>
          </cell>
        </row>
        <row r="427">
          <cell r="BO427" t="str">
            <v xml:space="preserve"> Alat Baru</v>
          </cell>
        </row>
        <row r="428">
          <cell r="BO428">
            <v>1220000000</v>
          </cell>
        </row>
        <row r="447">
          <cell r="BO447" t="str">
            <v xml:space="preserve"> Alat Baru</v>
          </cell>
        </row>
        <row r="448">
          <cell r="BO448">
            <v>9000000</v>
          </cell>
        </row>
        <row r="467">
          <cell r="BO467" t="str">
            <v xml:space="preserve"> Alat Baru</v>
          </cell>
        </row>
        <row r="468">
          <cell r="BO468">
            <v>175000000</v>
          </cell>
        </row>
        <row r="487">
          <cell r="BO487" t="str">
            <v xml:space="preserve"> Alat Baru</v>
          </cell>
        </row>
        <row r="488">
          <cell r="BO488">
            <v>75000000</v>
          </cell>
        </row>
        <row r="507">
          <cell r="BO507" t="str">
            <v xml:space="preserve"> Alat Baru</v>
          </cell>
        </row>
        <row r="508">
          <cell r="BO508">
            <v>10000000</v>
          </cell>
        </row>
        <row r="527">
          <cell r="BO527" t="str">
            <v xml:space="preserve"> Alat Baru</v>
          </cell>
        </row>
        <row r="528">
          <cell r="BO528">
            <v>25000000</v>
          </cell>
        </row>
        <row r="547">
          <cell r="BO547" t="str">
            <v xml:space="preserve"> Alat Baru</v>
          </cell>
        </row>
        <row r="548">
          <cell r="BO548">
            <v>71000000</v>
          </cell>
        </row>
        <row r="567">
          <cell r="BO567" t="str">
            <v xml:space="preserve"> Alat Baru</v>
          </cell>
        </row>
        <row r="568">
          <cell r="BO568">
            <v>75000000</v>
          </cell>
        </row>
        <row r="587">
          <cell r="BO587" t="str">
            <v xml:space="preserve"> Alat Baru</v>
          </cell>
        </row>
        <row r="588">
          <cell r="BO588">
            <v>100000000</v>
          </cell>
        </row>
        <row r="607">
          <cell r="BO607" t="str">
            <v xml:space="preserve"> Alat Baru</v>
          </cell>
        </row>
        <row r="608">
          <cell r="BO608">
            <v>120000000</v>
          </cell>
        </row>
        <row r="627">
          <cell r="BO627" t="str">
            <v xml:space="preserve"> Alat Baru</v>
          </cell>
        </row>
        <row r="628">
          <cell r="BO628">
            <v>235000000</v>
          </cell>
        </row>
        <row r="647">
          <cell r="BO647" t="str">
            <v xml:space="preserve"> Alat Baru</v>
          </cell>
        </row>
        <row r="648">
          <cell r="BO648">
            <v>27000000</v>
          </cell>
        </row>
        <row r="667">
          <cell r="BO667" t="str">
            <v xml:space="preserve"> Alat Baru</v>
          </cell>
        </row>
        <row r="668">
          <cell r="BO668">
            <v>2500000000</v>
          </cell>
        </row>
        <row r="698">
          <cell r="BO698" t="str">
            <v xml:space="preserve"> Usia 1 th.</v>
          </cell>
        </row>
        <row r="699">
          <cell r="BO699">
            <v>40000000</v>
          </cell>
        </row>
      </sheetData>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sheetData sheetId="27" refreshError="1"/>
      <sheetData sheetId="28"/>
      <sheetData sheetId="29"/>
      <sheetData sheetId="30"/>
      <sheetData sheetId="31"/>
      <sheetData sheetId="32"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uant"/>
      <sheetName val="rekap vol"/>
      <sheetName val="Basic P"/>
      <sheetName val="An HS"/>
      <sheetName val="Eq Prod"/>
      <sheetName val="TEORI"/>
      <sheetName val="An HS PL"/>
      <sheetName val="Paku"/>
      <sheetName val="BOW"/>
      <sheetName val="Sampul (2)"/>
      <sheetName val="Sampul"/>
      <sheetName val="CekList"/>
      <sheetName val="METKON"/>
      <sheetName val="DAFTAR SUB"/>
      <sheetName val="An Teknik"/>
      <sheetName val="URUTAN"/>
      <sheetName val="Eq Rekap"/>
      <sheetName val="An HS (2)"/>
    </sheetNames>
    <sheetDataSet>
      <sheetData sheetId="0"/>
      <sheetData sheetId="1"/>
      <sheetData sheetId="2"/>
      <sheetData sheetId="3">
        <row r="92">
          <cell r="F92">
            <v>1500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CHE"/>
      <sheetName val="Minat"/>
      <sheetName val="SRT"/>
      <sheetName val="Rek"/>
      <sheetName val="BQ"/>
      <sheetName val="ANA"/>
      <sheetName val="Ana.Maj"/>
      <sheetName val="Met.baru"/>
      <sheetName val="1.20"/>
      <sheetName val="1.19"/>
      <sheetName val="Recyling"/>
      <sheetName val="Meth"/>
      <sheetName val="hsd"/>
      <sheetName val="Lamp.Meth"/>
      <sheetName val="Ana.Non "/>
      <sheetName val="Meth.Non"/>
      <sheetName val="MOS"/>
      <sheetName val="AN-E"/>
      <sheetName val="ALAT"/>
      <sheetName val="Major"/>
      <sheetName val="CHECK"/>
      <sheetName val="GEL"/>
      <sheetName val="STAF"/>
      <sheetName val="ORG2"/>
      <sheetName val="CUR"/>
      <sheetName val="Peta"/>
      <sheetName val="KOP"/>
      <sheetName val="cov.2"/>
      <sheetName val="Person"/>
      <sheetName val="IND"/>
      <sheetName val="PENG.3"/>
      <sheetName val="PENG.2"/>
      <sheetName val="PENG."/>
      <sheetName val="rekap"/>
      <sheetName val="kuantitas"/>
      <sheetName val="analisa F-X"/>
      <sheetName val="metode-F-X"/>
      <sheetName val="MET"/>
      <sheetName val="metode-4"/>
      <sheetName val="Lamp.Meth (2)"/>
      <sheetName val="upah"/>
      <sheetName val="bahan"/>
      <sheetName val="Rupiah"/>
      <sheetName val="HARSAT"/>
      <sheetName val="Indirect_Const"/>
      <sheetName val="bj_matrial"/>
      <sheetName val="strukturC"/>
      <sheetName val="JASAMARGA PDL-PWK THPII-PAKET I"/>
      <sheetName val="Analisa"/>
      <sheetName val="Metod TWR"/>
      <sheetName val="DAFT_ALAT,UPAH &amp; MAT"/>
      <sheetName val="Superstruc"/>
      <sheetName val="Meto"/>
      <sheetName val="rate1"/>
      <sheetName val="List Plant"/>
      <sheetName val="data"/>
      <sheetName val="HB"/>
      <sheetName val="Perhitungan RAB"/>
      <sheetName val="data-pendukung"/>
      <sheetName val="HS"/>
      <sheetName val="MT"/>
      <sheetName val="H_Satuan"/>
      <sheetName val="SAA"/>
      <sheetName val="HRG BHN"/>
      <sheetName val="MTa"/>
      <sheetName val="MT_an"/>
      <sheetName val="BasicPrice"/>
      <sheetName val="Faktor Markup"/>
      <sheetName val="산근"/>
      <sheetName val="RAB"/>
      <sheetName val="BQawal"/>
      <sheetName val="BOQ"/>
      <sheetName val="Master Edit"/>
      <sheetName val="(ANALISA-lain)"/>
      <sheetName val="HSD UPAH"/>
      <sheetName val="Sheet1"/>
      <sheetName val="D2"/>
      <sheetName val="D3"/>
      <sheetName val="D4"/>
      <sheetName val="D7"/>
      <sheetName val="Daftar Harga"/>
      <sheetName val="D8"/>
      <sheetName val="NP"/>
      <sheetName val="SPJT (juta)"/>
      <sheetName val="kelas"/>
      <sheetName val="Tambahan Biaro"/>
      <sheetName val="5-Peralatan"/>
    </sheetNames>
    <sheetDataSet>
      <sheetData sheetId="0" refreshError="1">
        <row r="2">
          <cell r="A2" t="str">
            <v>PT. SENECA INDONESIA</v>
          </cell>
        </row>
        <row r="6">
          <cell r="A6" t="str">
            <v>Pekerjaan Pelapisan Ulang (Overlay) Jalan Tol Jagorawi</v>
          </cell>
        </row>
        <row r="7">
          <cell r="A7" t="str">
            <v>09/PAN-OVL.JGR/2003</v>
          </cell>
        </row>
        <row r="8">
          <cell r="A8" t="str">
            <v>12 Mei 2003</v>
          </cell>
        </row>
      </sheetData>
      <sheetData sheetId="1"/>
      <sheetData sheetId="2"/>
      <sheetData sheetId="3"/>
      <sheetData sheetId="4"/>
      <sheetData sheetId="5"/>
      <sheetData sheetId="6"/>
      <sheetData sheetId="7"/>
      <sheetData sheetId="8"/>
      <sheetData sheetId="9"/>
      <sheetData sheetId="10">
        <row r="6">
          <cell r="D6"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
      <sheetName val="CH"/>
      <sheetName val="LMP.12"/>
      <sheetName val="surat "/>
      <sheetName val="REK"/>
      <sheetName val="BOQ"/>
      <sheetName val="SCH"/>
      <sheetName val="ANA.1"/>
      <sheetName val="ANA"/>
      <sheetName val="HSD"/>
      <sheetName val="ANA LS"/>
      <sheetName val="RTN"/>
      <sheetName val="Met Rtn"/>
      <sheetName val="MOS"/>
      <sheetName val="LMP.6"/>
      <sheetName val="LMP 7"/>
      <sheetName val="alat"/>
      <sheetName val="staf"/>
      <sheetName val="Kar"/>
      <sheetName val="SUBkon"/>
      <sheetName val="MET-BAB-04"/>
      <sheetName val="MET-BAB-06"/>
      <sheetName val="MET-BAB-06b"/>
      <sheetName val="MET-bab-08"/>
      <sheetName val="BALT"/>
      <sheetName val="IND"/>
      <sheetName val="Sheet2"/>
      <sheetName val="Sheet2 (2)"/>
      <sheetName val="Sheet1"/>
      <sheetName val="Sheet1 (2)"/>
      <sheetName val="BAHAN"/>
      <sheetName val="LMP_121"/>
      <sheetName val="surat_1"/>
      <sheetName val="ANA_11"/>
      <sheetName val="ANA_LS1"/>
      <sheetName val="Met_Rtn1"/>
      <sheetName val="LMP_61"/>
      <sheetName val="LMP_71"/>
      <sheetName val="Sheet2_(2)1"/>
      <sheetName val="Sheet1_(2)1"/>
      <sheetName val="LMP_12"/>
      <sheetName val="surat_"/>
      <sheetName val="ANA_1"/>
      <sheetName val="ANA_LS"/>
      <sheetName val="Met_Rtn"/>
      <sheetName val="LMP_6"/>
      <sheetName val="LMP_7"/>
      <sheetName val="Sheet2_(2)"/>
      <sheetName val="Sheet1_(2)"/>
      <sheetName val="LMP_122"/>
      <sheetName val="surat_2"/>
      <sheetName val="ANA_12"/>
      <sheetName val="ANA_LS2"/>
      <sheetName val="Met_Rtn2"/>
      <sheetName val="LMP_62"/>
      <sheetName val="LMP_72"/>
      <sheetName val="Sheet2_(2)2"/>
      <sheetName val="Sheet1_(2)2"/>
      <sheetName val="LMP_123"/>
      <sheetName val="surat_3"/>
      <sheetName val="ANA_13"/>
      <sheetName val="ANA_LS3"/>
      <sheetName val="Met_Rtn3"/>
      <sheetName val="LMP_63"/>
      <sheetName val="LMP_73"/>
      <sheetName val="Sheet2_(2)3"/>
      <sheetName val="Sheet1_(2)3"/>
      <sheetName val="REKAP BQ"/>
      <sheetName val="Rekap"/>
      <sheetName val="Du_lieu"/>
      <sheetName val="HB"/>
      <sheetName val="huruf (2)"/>
      <sheetName val="Analisa 2"/>
      <sheetName val="Harga Satuan"/>
      <sheetName val="Perhitungan RAB"/>
      <sheetName val="METODE"/>
      <sheetName val="BASIC"/>
      <sheetName val="MOBILI"/>
      <sheetName val="strukturC"/>
      <sheetName val="REF.ONLY"/>
      <sheetName val="D2"/>
      <sheetName val="D3"/>
      <sheetName val="MPU-D4"/>
      <sheetName val="MPU-D6"/>
      <sheetName val="D7"/>
      <sheetName val="INFO"/>
      <sheetName val="Master Edit"/>
      <sheetName val="harsat&amp;upah"/>
      <sheetName val="listdropdown"/>
      <sheetName val="kelas"/>
      <sheetName val="MTa"/>
      <sheetName val="Bill_Qua"/>
      <sheetName val="EVAL"/>
      <sheetName val="Analisa tambahan"/>
      <sheetName val="Analisa "/>
      <sheetName val="upah, bahan, alat"/>
      <sheetName val="Analisa"/>
      <sheetName val="UPAH + ALAT"/>
      <sheetName val="rkap2010-2011Cab"/>
      <sheetName val="Tambahan Biaro"/>
      <sheetName val="5-Peralatan"/>
      <sheetName val="Pac.-2"/>
    </sheetNames>
    <sheetDataSet>
      <sheetData sheetId="0">
        <row r="8">
          <cell r="C8" t="str">
            <v>PENINGKATAN JALAN SURADE - TEGALBULEUD KM.BDG. 213+714 - KM.BDG. 217+714</v>
          </cell>
        </row>
      </sheetData>
      <sheetData sheetId="1" refreshError="1">
        <row r="8">
          <cell r="C8" t="str">
            <v>PENINGKATAN JALAN SURADE - TEGALBULEUD KM.BDG. 213+714 - KM.BDG. 217+714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38">
          <cell r="N38">
            <v>4.5</v>
          </cell>
        </row>
      </sheetData>
      <sheetData sheetId="3"/>
      <sheetData sheetId="4"/>
      <sheetData sheetId="5"/>
      <sheetData sheetId="6"/>
      <sheetData sheetId="7"/>
      <sheetData sheetId="8"/>
      <sheetData sheetId="9"/>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harga sat"/>
      <sheetName val="schedule al in"/>
      <sheetName val="schedule al eks"/>
      <sheetName val="schedule siguntur"/>
      <sheetName val="curve s"/>
      <sheetName val="Fisik"/>
      <sheetName val="Pendapatan"/>
      <sheetName val="BDT_01"/>
      <sheetName val="BDT_02"/>
      <sheetName val="Biaya"/>
      <sheetName val="Kas_Do"/>
      <sheetName val="Rework"/>
      <sheetName val="Evaluasi"/>
      <sheetName val="DT-GL"/>
      <sheetName val="Pd_tan"/>
      <sheetName val="Pd-Kung1"/>
      <sheetName val="Info"/>
      <sheetName val="C_Basis"/>
      <sheetName val="Manager"/>
      <sheetName val="Cover"/>
      <sheetName val="EST-BI"/>
      <sheetName val="APB"/>
      <sheetName val="Analisa"/>
      <sheetName val="hrgsa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52">
          <cell r="E52" t="str">
            <v xml:space="preserve">Mandor </v>
          </cell>
          <cell r="F52" t="str">
            <v>Hr</v>
          </cell>
          <cell r="G52">
            <v>40000</v>
          </cell>
        </row>
        <row r="53">
          <cell r="E53" t="str">
            <v>Tukang</v>
          </cell>
          <cell r="F53" t="str">
            <v>Hr</v>
          </cell>
          <cell r="G53">
            <v>35000</v>
          </cell>
        </row>
        <row r="54">
          <cell r="E54" t="str">
            <v>Pekerja</v>
          </cell>
          <cell r="F54" t="str">
            <v>Hr</v>
          </cell>
          <cell r="G54">
            <v>25000</v>
          </cell>
        </row>
        <row r="55">
          <cell r="E55" t="str">
            <v xml:space="preserve">Operator </v>
          </cell>
          <cell r="F55" t="str">
            <v>Hr</v>
          </cell>
          <cell r="G55">
            <v>35000</v>
          </cell>
        </row>
        <row r="56">
          <cell r="E56" t="str">
            <v>Mekanik</v>
          </cell>
          <cell r="F56" t="str">
            <v>Hr</v>
          </cell>
          <cell r="G56">
            <v>30000</v>
          </cell>
        </row>
        <row r="168">
          <cell r="E168" t="str">
            <v>Material Alam</v>
          </cell>
        </row>
        <row r="169">
          <cell r="E169" t="str">
            <v xml:space="preserve">Batu Belah </v>
          </cell>
          <cell r="F169" t="str">
            <v>Rp/m3</v>
          </cell>
          <cell r="G169">
            <v>55000</v>
          </cell>
        </row>
        <row r="170">
          <cell r="E170" t="str">
            <v xml:space="preserve">(quarry Simpang Suruk </v>
          </cell>
          <cell r="F170" t="str">
            <v>Rp/m3</v>
          </cell>
          <cell r="G170">
            <v>60683.890577507605</v>
          </cell>
        </row>
        <row r="171">
          <cell r="E171" t="str">
            <v>km 604)</v>
          </cell>
          <cell r="F171" t="str">
            <v>Rp/m3</v>
          </cell>
          <cell r="G171">
            <v>115683.89057750761</v>
          </cell>
        </row>
        <row r="172">
          <cell r="E172" t="str">
            <v>Batu Kali (Batu ROW)</v>
          </cell>
          <cell r="F172" t="str">
            <v>Rp/m3</v>
          </cell>
          <cell r="G172">
            <v>269888.76715018455</v>
          </cell>
        </row>
        <row r="173">
          <cell r="E173" t="str">
            <v>(quarry Sungai Riam Piang</v>
          </cell>
          <cell r="F173" t="str">
            <v>Rp/m3</v>
          </cell>
          <cell r="G173">
            <v>19505.536257056017</v>
          </cell>
        </row>
        <row r="174">
          <cell r="E174" t="str">
            <v>km 580)</v>
          </cell>
          <cell r="F174" t="str">
            <v>Rp/m3</v>
          </cell>
          <cell r="G174">
            <v>289394.30340724054</v>
          </cell>
        </row>
        <row r="175">
          <cell r="E175" t="str">
            <v>Pasir Pasang (Sungai)</v>
          </cell>
          <cell r="F175" t="str">
            <v>Rp/Rit</v>
          </cell>
          <cell r="G175">
            <v>355631.00303951377</v>
          </cell>
        </row>
        <row r="176">
          <cell r="E176" t="str">
            <v>(quarry Nanga Suruk Km. 589)</v>
          </cell>
          <cell r="F176" t="str">
            <v>Rp/m3</v>
          </cell>
          <cell r="G176">
            <v>101900.00087092085</v>
          </cell>
        </row>
        <row r="177">
          <cell r="F177" t="str">
            <v>Rp/m3</v>
          </cell>
          <cell r="G177">
            <v>31208.858011289627</v>
          </cell>
        </row>
        <row r="178">
          <cell r="F178" t="str">
            <v>Rp/m3</v>
          </cell>
          <cell r="G178">
            <v>133108.85888221048</v>
          </cell>
        </row>
        <row r="179">
          <cell r="E179" t="str">
            <v>Tanah Urug Laterit</v>
          </cell>
          <cell r="F179" t="str">
            <v>m3</v>
          </cell>
          <cell r="G179">
            <v>10000</v>
          </cell>
        </row>
        <row r="180">
          <cell r="E180" t="str">
            <v xml:space="preserve">Tanah Urug </v>
          </cell>
          <cell r="F180" t="str">
            <v>m3</v>
          </cell>
          <cell r="G180">
            <v>4000</v>
          </cell>
        </row>
        <row r="181">
          <cell r="E181" t="str">
            <v>Sirtu</v>
          </cell>
          <cell r="F181" t="str">
            <v>m3</v>
          </cell>
          <cell r="G181">
            <v>127943.98610508037</v>
          </cell>
        </row>
        <row r="182">
          <cell r="E182" t="str">
            <v>(quarry di Km. 585)</v>
          </cell>
          <cell r="F182" t="str">
            <v>Rp/m3</v>
          </cell>
          <cell r="G182">
            <v>44656.969170646982</v>
          </cell>
        </row>
        <row r="183">
          <cell r="F183" t="str">
            <v>Rp/m3</v>
          </cell>
          <cell r="G183">
            <v>172600.95527572735</v>
          </cell>
        </row>
        <row r="184">
          <cell r="E184" t="str">
            <v>Agregat Kasar (CA/MA)</v>
          </cell>
          <cell r="F184" t="str">
            <v>m3</v>
          </cell>
          <cell r="G184">
            <v>369743.34133537114</v>
          </cell>
        </row>
        <row r="186">
          <cell r="E186" t="str">
            <v>Split (1/2 &amp; 2/3)</v>
          </cell>
          <cell r="F186" t="str">
            <v>m3</v>
          </cell>
          <cell r="G186">
            <v>360635.27043669816</v>
          </cell>
        </row>
        <row r="188">
          <cell r="E188" t="str">
            <v>Abu Batu (Filler)</v>
          </cell>
          <cell r="F188" t="str">
            <v>m3</v>
          </cell>
          <cell r="G188">
            <v>381128.42995871243</v>
          </cell>
        </row>
        <row r="191">
          <cell r="E191" t="str">
            <v>Material Kayu</v>
          </cell>
        </row>
        <row r="192">
          <cell r="E192" t="str">
            <v>Kayu Belian/Ulin U/ Turap</v>
          </cell>
        </row>
        <row r="193">
          <cell r="E193" t="str">
            <v xml:space="preserve">- Balok </v>
          </cell>
          <cell r="F193" t="str">
            <v>m1</v>
          </cell>
          <cell r="G193">
            <v>10500</v>
          </cell>
        </row>
        <row r="194">
          <cell r="F194" t="str">
            <v>m3</v>
          </cell>
          <cell r="G194">
            <v>1050000</v>
          </cell>
        </row>
        <row r="195">
          <cell r="E195" t="str">
            <v>- Papan</v>
          </cell>
          <cell r="F195" t="str">
            <v>Btg</v>
          </cell>
          <cell r="G195">
            <v>26500</v>
          </cell>
        </row>
        <row r="196">
          <cell r="F196" t="str">
            <v>m1</v>
          </cell>
          <cell r="G196">
            <v>6625</v>
          </cell>
        </row>
        <row r="197">
          <cell r="F197" t="str">
            <v>m2</v>
          </cell>
          <cell r="G197">
            <v>3312.5</v>
          </cell>
        </row>
        <row r="198">
          <cell r="E198" t="str">
            <v>Kayu biasa U/ Turap</v>
          </cell>
        </row>
        <row r="199">
          <cell r="E199" t="str">
            <v>- Balok</v>
          </cell>
        </row>
        <row r="201">
          <cell r="E201" t="str">
            <v>- Papan</v>
          </cell>
        </row>
        <row r="203">
          <cell r="E203" t="str">
            <v>Cerucuk Dia 8 cm</v>
          </cell>
          <cell r="F203" t="str">
            <v>m1</v>
          </cell>
          <cell r="G203">
            <v>750</v>
          </cell>
        </row>
        <row r="204">
          <cell r="E204" t="str">
            <v>Cerucuk Dia 10 cm</v>
          </cell>
          <cell r="F204" t="str">
            <v>m1</v>
          </cell>
          <cell r="G204">
            <v>1000</v>
          </cell>
        </row>
        <row r="206">
          <cell r="E206" t="str">
            <v>Kayu untuk pembetonan</v>
          </cell>
          <cell r="F206" t="str">
            <v>m3</v>
          </cell>
          <cell r="G206">
            <v>300000</v>
          </cell>
        </row>
        <row r="207">
          <cell r="E207" t="str">
            <v>Begesting Kayu</v>
          </cell>
          <cell r="F207" t="str">
            <v>m2</v>
          </cell>
          <cell r="G207">
            <v>20000</v>
          </cell>
        </row>
        <row r="208">
          <cell r="E208" t="str">
            <v>Multipleks</v>
          </cell>
          <cell r="F208" t="str">
            <v>Lbr</v>
          </cell>
          <cell r="G208">
            <v>50000</v>
          </cell>
        </row>
        <row r="209">
          <cell r="E209" t="str">
            <v>Cerucuk Junger</v>
          </cell>
          <cell r="F209" t="str">
            <v>m2</v>
          </cell>
          <cell r="G209">
            <v>16500</v>
          </cell>
        </row>
        <row r="211">
          <cell r="E211" t="str">
            <v>Material Pabrikasi</v>
          </cell>
        </row>
        <row r="212">
          <cell r="E212" t="str">
            <v>Semen</v>
          </cell>
          <cell r="F212" t="str">
            <v>Zak</v>
          </cell>
          <cell r="G212">
            <v>25000</v>
          </cell>
        </row>
        <row r="213">
          <cell r="F213" t="str">
            <v>Rp/zak</v>
          </cell>
          <cell r="G213">
            <v>20000</v>
          </cell>
        </row>
        <row r="214">
          <cell r="F214" t="str">
            <v>Rp/zak</v>
          </cell>
          <cell r="G214">
            <v>250</v>
          </cell>
        </row>
        <row r="215">
          <cell r="F215" t="str">
            <v>Rp/zak</v>
          </cell>
          <cell r="G215">
            <v>45250</v>
          </cell>
        </row>
        <row r="216">
          <cell r="F216" t="str">
            <v>Rp/kg</v>
          </cell>
          <cell r="G216">
            <v>905</v>
          </cell>
        </row>
        <row r="217">
          <cell r="E217" t="str">
            <v>Aspal  Curah</v>
          </cell>
          <cell r="F217" t="str">
            <v>Ton</v>
          </cell>
          <cell r="G217">
            <v>2410000</v>
          </cell>
        </row>
        <row r="218">
          <cell r="E218" t="str">
            <v>Aspal  Drum</v>
          </cell>
          <cell r="F218" t="str">
            <v>Ton</v>
          </cell>
          <cell r="G218">
            <v>2866666.6666666665</v>
          </cell>
        </row>
        <row r="219">
          <cell r="E219" t="str">
            <v>Ongkos Angkut</v>
          </cell>
          <cell r="F219" t="str">
            <v>Ton</v>
          </cell>
          <cell r="G219">
            <v>571428.57142857148</v>
          </cell>
        </row>
        <row r="220">
          <cell r="E220" t="str">
            <v>Aspal  Curah</v>
          </cell>
          <cell r="F220" t="str">
            <v>Rp/kg</v>
          </cell>
          <cell r="G220">
            <v>2981.4285714285716</v>
          </cell>
        </row>
        <row r="221">
          <cell r="E221" t="str">
            <v>Aspal  Drum</v>
          </cell>
          <cell r="F221" t="str">
            <v>Rp/kg</v>
          </cell>
          <cell r="G221">
            <v>3438.0952380952381</v>
          </cell>
        </row>
        <row r="222">
          <cell r="E222" t="str">
            <v>Besi Tulangan</v>
          </cell>
          <cell r="F222" t="str">
            <v>Kg</v>
          </cell>
          <cell r="G222">
            <v>3500</v>
          </cell>
        </row>
        <row r="223">
          <cell r="E223" t="str">
            <v>Guard Rail</v>
          </cell>
          <cell r="F223" t="str">
            <v>m'</v>
          </cell>
        </row>
        <row r="224">
          <cell r="E224" t="str">
            <v>Cat Besi</v>
          </cell>
          <cell r="F224" t="str">
            <v>Kg</v>
          </cell>
        </row>
        <row r="225">
          <cell r="E225" t="str">
            <v>Cat Tembok</v>
          </cell>
          <cell r="F225" t="str">
            <v>Kg</v>
          </cell>
        </row>
        <row r="226">
          <cell r="E226" t="str">
            <v>Cat Kayu</v>
          </cell>
          <cell r="F226" t="str">
            <v>Kg</v>
          </cell>
        </row>
        <row r="227">
          <cell r="E227" t="str">
            <v>Cat Marka</v>
          </cell>
          <cell r="F227" t="str">
            <v>Kg</v>
          </cell>
          <cell r="G227">
            <v>65000</v>
          </cell>
        </row>
        <row r="228">
          <cell r="E228" t="str">
            <v>Thiner</v>
          </cell>
          <cell r="F228" t="str">
            <v>lt</v>
          </cell>
          <cell r="G228">
            <v>9000</v>
          </cell>
        </row>
        <row r="229">
          <cell r="E229" t="str">
            <v>Kawat Bending</v>
          </cell>
          <cell r="F229" t="str">
            <v>Kg</v>
          </cell>
          <cell r="G229">
            <v>6000</v>
          </cell>
        </row>
        <row r="230">
          <cell r="E230" t="str">
            <v>M. Tanah</v>
          </cell>
          <cell r="F230" t="str">
            <v>lt</v>
          </cell>
          <cell r="G230">
            <v>2000</v>
          </cell>
        </row>
        <row r="231">
          <cell r="E231" t="str">
            <v>Paku</v>
          </cell>
          <cell r="F231" t="str">
            <v>Kg</v>
          </cell>
          <cell r="G231">
            <v>5000</v>
          </cell>
        </row>
        <row r="232">
          <cell r="E232" t="str">
            <v>Baut dia. 1/2 "</v>
          </cell>
          <cell r="F232" t="str">
            <v>Buah</v>
          </cell>
          <cell r="G232">
            <v>2500</v>
          </cell>
        </row>
        <row r="233">
          <cell r="E233" t="str">
            <v>Begel dia. 10</v>
          </cell>
          <cell r="F233" t="str">
            <v>Buah</v>
          </cell>
          <cell r="G233">
            <v>5000</v>
          </cell>
        </row>
        <row r="234">
          <cell r="E234" t="str">
            <v>Glassbit</v>
          </cell>
          <cell r="F234" t="str">
            <v>Kg</v>
          </cell>
          <cell r="G234">
            <v>15000</v>
          </cell>
        </row>
        <row r="235">
          <cell r="E235" t="str">
            <v>Rambu Jalan</v>
          </cell>
          <cell r="F235" t="str">
            <v>Buah</v>
          </cell>
          <cell r="G235">
            <v>250000</v>
          </cell>
        </row>
        <row r="236">
          <cell r="E236" t="str">
            <v>Bunker Oil</v>
          </cell>
          <cell r="F236" t="str">
            <v>Ltr</v>
          </cell>
          <cell r="G236">
            <v>1000</v>
          </cell>
        </row>
        <row r="237">
          <cell r="E237" t="str">
            <v>Additive</v>
          </cell>
          <cell r="F237" t="str">
            <v>Ls</v>
          </cell>
          <cell r="G237">
            <v>20000</v>
          </cell>
        </row>
        <row r="238">
          <cell r="E238" t="str">
            <v>Ter</v>
          </cell>
          <cell r="F238" t="str">
            <v>Kg</v>
          </cell>
          <cell r="G238">
            <v>5000</v>
          </cell>
        </row>
        <row r="239">
          <cell r="E239" t="str">
            <v>Bronjong</v>
          </cell>
          <cell r="F239" t="str">
            <v>bh</v>
          </cell>
          <cell r="G239">
            <v>100000</v>
          </cell>
        </row>
      </sheetData>
      <sheetData sheetId="25"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bahan"/>
      <sheetName val="Analisa Alat"/>
      <sheetName val="ALAT"/>
      <sheetName val="sketsa"/>
      <sheetName val="Ana BAHAN"/>
      <sheetName val="ANALISA"/>
      <sheetName val="rask"/>
      <sheetName val="KUANTITAS"/>
      <sheetName val="daf-lokasi"/>
      <sheetName val="cros"/>
      <sheetName val="grafik"/>
      <sheetName val="lk"/>
      <sheetName val="himpunan"/>
      <sheetName val="NOTA"/>
      <sheetName val="layout"/>
      <sheetName val="Sheet1"/>
      <sheetName val="Sheet3"/>
      <sheetName val="Sheet2"/>
    </sheetNames>
    <sheetDataSet>
      <sheetData sheetId="0"/>
      <sheetData sheetId="1" refreshError="1">
        <row r="14">
          <cell r="E14">
            <v>38500</v>
          </cell>
        </row>
      </sheetData>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3"/>
      <sheetName val="BQ-3"/>
      <sheetName val="Anl"/>
      <sheetName val="Anl-Bhn"/>
      <sheetName val="Bhn-Ds"/>
    </sheetNames>
    <sheetDataSet>
      <sheetData sheetId="0"/>
      <sheetData sheetId="1"/>
      <sheetData sheetId="2"/>
      <sheetData sheetId="3"/>
      <sheetData sheetId="4"/>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 (2)"/>
      <sheetName val="5-ALA1"/>
      <sheetName val="RKA"/>
      <sheetName val="cover"/>
      <sheetName val="sekat"/>
      <sheetName val="REKAP"/>
      <sheetName val="DK"/>
      <sheetName val="ANALISA"/>
      <sheetName val="HIT-VOL"/>
      <sheetName val="bahan"/>
      <sheetName val="himpunan"/>
      <sheetName val="NOTA"/>
      <sheetName val="sketsa"/>
      <sheetName val="SCED"/>
      <sheetName val="tob"/>
      <sheetName val="dppa"/>
      <sheetName val="cros"/>
      <sheetName val="cover ls"/>
    </sheetNames>
    <sheetDataSet>
      <sheetData sheetId="0"/>
      <sheetData sheetId="1"/>
      <sheetData sheetId="2"/>
      <sheetData sheetId="3"/>
      <sheetData sheetId="4"/>
      <sheetData sheetId="5"/>
      <sheetData sheetId="6"/>
      <sheetData sheetId="7"/>
      <sheetData sheetId="8"/>
      <sheetData sheetId="9">
        <row r="10">
          <cell r="F10">
            <v>55000</v>
          </cell>
        </row>
        <row r="69">
          <cell r="H69">
            <v>189647</v>
          </cell>
        </row>
        <row r="85">
          <cell r="H85">
            <v>229647</v>
          </cell>
        </row>
      </sheetData>
      <sheetData sheetId="10"/>
      <sheetData sheetId="11"/>
      <sheetData sheetId="12"/>
      <sheetData sheetId="13"/>
      <sheetData sheetId="14"/>
      <sheetData sheetId="15"/>
      <sheetData sheetId="16"/>
      <sheetData sheetId="17"/>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ap"/>
      <sheetName val="Rekap"/>
      <sheetName val="BoQ"/>
      <sheetName val="Analisa"/>
      <sheetName val="DAF HARGA"/>
      <sheetName val="Anl-Tek"/>
      <sheetName val="Schedule"/>
      <sheetName val="Sub Kontr"/>
      <sheetName val="an_pintu"/>
      <sheetName val="Penwrn"/>
      <sheetName val="Scd_RAP"/>
      <sheetName val="Scd_Eva"/>
      <sheetName val="Cashflow"/>
      <sheetName val="Evaluasi"/>
      <sheetName val="Tambang C"/>
      <sheetName val="clarfiks"/>
      <sheetName val="Daftar"/>
      <sheetName val="Ceklis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Shedule"/>
    </sheetNames>
    <sheetDataSet>
      <sheetData sheetId="0" refreshError="1">
        <row r="841">
          <cell r="T841" t="str">
            <v>Analisa EI-322</v>
          </cell>
        </row>
        <row r="843">
          <cell r="L843" t="str">
            <v>FORMULIR STANDAR UNTUK</v>
          </cell>
        </row>
        <row r="844">
          <cell r="L844" t="str">
            <v>PEREKAMAN ANALISA MASING-MASING HARGA SATUAN</v>
          </cell>
        </row>
        <row r="845">
          <cell r="L845" t="str">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3)"/>
      <sheetName val="Schedule "/>
      <sheetName val="Rekap (2)"/>
      <sheetName val="Koef"/>
      <sheetName val="Anls Hrg"/>
      <sheetName val="MPU"/>
      <sheetName val="Hrg Dasar"/>
      <sheetName val="M. Onsite"/>
      <sheetName val="Prsnl inti"/>
      <sheetName val="Alat Utm"/>
      <sheetName val="Analisa Alat"/>
      <sheetName val="Kualitas Bhn"/>
      <sheetName val="Kuantitas Bhn"/>
      <sheetName val="Kuantitas alat"/>
      <sheetName val="Schedule Alat"/>
      <sheetName val="Perht.Bahan"/>
      <sheetName val="Schedule Bahan"/>
      <sheetName val="Sub-KOnt"/>
      <sheetName val="Konf-plant"/>
      <sheetName val="Srt Pnwrn"/>
      <sheetName val="Pem. Rutin"/>
      <sheetName val="Urn Anl 1-5"/>
      <sheetName val="Urn Anl 6-10"/>
      <sheetName val="Check-list"/>
      <sheetName val="Pelaksanaa"/>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BIAYA"/>
      <sheetName val="UPH BHN"/>
      <sheetName val="OKS"/>
      <sheetName val="OKS AKT"/>
      <sheetName val="PENGADAAN"/>
      <sheetName val="TNH_BAHU"/>
      <sheetName val="PAVE"/>
      <sheetName val="BTON"/>
      <sheetName val="BOW"/>
      <sheetName val="ANAL E"/>
    </sheetNames>
    <sheetDataSet>
      <sheetData sheetId="0" refreshError="1"/>
      <sheetData sheetId="1" refreshError="1"/>
      <sheetData sheetId="2">
        <row r="25">
          <cell r="I25">
            <v>51562.5</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PENGUKURAN"/>
      <sheetName val="H-SAT-"/>
      <sheetName val="SAT-JADI"/>
      <sheetName val="ANAL-"/>
      <sheetName val="Alat"/>
      <sheetName val="CCO"/>
      <sheetName val="BAP"/>
      <sheetName val="BA-AJ"/>
      <sheetName val="Bend II"/>
      <sheetName val="SKO"/>
      <sheetName val="BA BAYAR"/>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
      <sheetName val="Peta Quarry"/>
      <sheetName val="Price"/>
      <sheetName val="Quarry"/>
      <sheetName val="Alat"/>
      <sheetName val="Rekap"/>
      <sheetName val="BOQ"/>
      <sheetName val="Mob"/>
      <sheetName val="D2"/>
      <sheetName val="D3"/>
      <sheetName val="D4"/>
      <sheetName val="D5"/>
      <sheetName val="D6"/>
      <sheetName val="D71"/>
      <sheetName val="D72"/>
      <sheetName val="D81"/>
      <sheetName val="D82"/>
      <sheetName val="D9"/>
      <sheetName val="H&amp;K"/>
      <sheetName val="Lalu Lintas"/>
      <sheetName val="Jembatan Sementara"/>
      <sheetName val="A"/>
      <sheetName val="B"/>
      <sheetName val="C"/>
      <sheetName val="D6_ASBT"/>
      <sheetName val="D73"/>
      <sheetName val="D10LS-Rutin"/>
      <sheetName val="D10Kuantitas"/>
      <sheetName val="D10AnalisaHSP"/>
      <sheetName val="Alat2"/>
      <sheetName val="%"/>
      <sheetName val="Major"/>
      <sheetName val="form_harga_bahan"/>
      <sheetName val="Perhitungan_Mob_Alat"/>
    </sheetNames>
    <sheetDataSet>
      <sheetData sheetId="0" refreshError="1"/>
      <sheetData sheetId="1"/>
      <sheetData sheetId="2" refreshError="1"/>
      <sheetData sheetId="3"/>
      <sheetData sheetId="4"/>
      <sheetData sheetId="5">
        <row r="8">
          <cell r="AR8" t="str">
            <v>E01</v>
          </cell>
          <cell r="AS8">
            <v>294</v>
          </cell>
          <cell r="AT8">
            <v>60</v>
          </cell>
          <cell r="AU8" t="str">
            <v>T/Jam</v>
          </cell>
          <cell r="AV8">
            <v>1917000000</v>
          </cell>
          <cell r="AW8">
            <v>4707661.9106809497</v>
          </cell>
        </row>
        <row r="9">
          <cell r="AR9" t="str">
            <v>E02</v>
          </cell>
          <cell r="AS9">
            <v>72.400000000000006</v>
          </cell>
          <cell r="AT9">
            <v>10</v>
          </cell>
          <cell r="AU9" t="str">
            <v>Ton</v>
          </cell>
          <cell r="AV9">
            <v>300000000</v>
          </cell>
          <cell r="AW9">
            <v>241243.90098864271</v>
          </cell>
        </row>
        <row r="10">
          <cell r="AR10" t="str">
            <v>E03</v>
          </cell>
          <cell r="AS10">
            <v>4</v>
          </cell>
          <cell r="AT10">
            <v>1000</v>
          </cell>
          <cell r="AU10" t="str">
            <v>Liter</v>
          </cell>
          <cell r="AV10">
            <v>120000000</v>
          </cell>
          <cell r="AW10">
            <v>57502.650406210654</v>
          </cell>
        </row>
        <row r="11">
          <cell r="AR11" t="str">
            <v>E04</v>
          </cell>
          <cell r="AS11">
            <v>140</v>
          </cell>
          <cell r="AT11" t="str">
            <v xml:space="preserve">-  </v>
          </cell>
          <cell r="AU11" t="str">
            <v xml:space="preserve">-  </v>
          </cell>
          <cell r="AV11">
            <v>762000000</v>
          </cell>
          <cell r="AW11">
            <v>401833.87168658047</v>
          </cell>
        </row>
        <row r="12">
          <cell r="AR12" t="str">
            <v>E05</v>
          </cell>
          <cell r="AS12">
            <v>60</v>
          </cell>
          <cell r="AT12">
            <v>600</v>
          </cell>
          <cell r="AU12" t="str">
            <v>CFM</v>
          </cell>
          <cell r="AV12">
            <v>174000000</v>
          </cell>
          <cell r="AW12">
            <v>141710.0021961483</v>
          </cell>
        </row>
        <row r="13">
          <cell r="AR13" t="str">
            <v>E06</v>
          </cell>
          <cell r="AS13">
            <v>20</v>
          </cell>
          <cell r="AT13">
            <v>500</v>
          </cell>
          <cell r="AU13" t="str">
            <v>Liter</v>
          </cell>
          <cell r="AV13">
            <v>102000000</v>
          </cell>
          <cell r="AW13">
            <v>105655.25324675324</v>
          </cell>
        </row>
        <row r="14">
          <cell r="AR14" t="str">
            <v>E07</v>
          </cell>
          <cell r="AS14">
            <v>138</v>
          </cell>
          <cell r="AT14">
            <v>15</v>
          </cell>
          <cell r="AU14" t="str">
            <v>Ton</v>
          </cell>
          <cell r="AV14">
            <v>825000000</v>
          </cell>
          <cell r="AW14">
            <v>415355.68627484108</v>
          </cell>
        </row>
        <row r="15">
          <cell r="AR15" t="str">
            <v>E08</v>
          </cell>
          <cell r="AS15">
            <v>120</v>
          </cell>
          <cell r="AT15">
            <v>6</v>
          </cell>
          <cell r="AU15" t="str">
            <v>Ton</v>
          </cell>
          <cell r="AV15">
            <v>204000000</v>
          </cell>
          <cell r="AW15">
            <v>203123.62819055808</v>
          </cell>
        </row>
        <row r="16">
          <cell r="AR16" t="str">
            <v>E09</v>
          </cell>
          <cell r="AS16">
            <v>190</v>
          </cell>
          <cell r="AT16">
            <v>10</v>
          </cell>
          <cell r="AU16" t="str">
            <v>Ton</v>
          </cell>
          <cell r="AV16">
            <v>273000000</v>
          </cell>
          <cell r="AW16">
            <v>299726.36797770066</v>
          </cell>
        </row>
        <row r="17">
          <cell r="AR17" t="str">
            <v>E10</v>
          </cell>
          <cell r="AS17">
            <v>120</v>
          </cell>
          <cell r="AT17">
            <v>0.5</v>
          </cell>
          <cell r="AU17" t="str">
            <v>M3</v>
          </cell>
          <cell r="AV17">
            <v>640000000</v>
          </cell>
          <cell r="AW17">
            <v>343245.92597598059</v>
          </cell>
        </row>
        <row r="18">
          <cell r="AR18" t="str">
            <v>E11</v>
          </cell>
          <cell r="AS18">
            <v>120</v>
          </cell>
          <cell r="AT18">
            <v>5</v>
          </cell>
          <cell r="AU18" t="str">
            <v>ton</v>
          </cell>
          <cell r="AV18">
            <v>171000000</v>
          </cell>
          <cell r="AW18">
            <v>194618.83959670732</v>
          </cell>
        </row>
        <row r="19">
          <cell r="AR19" t="str">
            <v>E12</v>
          </cell>
          <cell r="AS19">
            <v>180</v>
          </cell>
          <cell r="AT19">
            <v>125</v>
          </cell>
          <cell r="AU19" t="str">
            <v>KVA</v>
          </cell>
          <cell r="AV19">
            <v>255000000</v>
          </cell>
          <cell r="AW19">
            <v>325461.39238105476</v>
          </cell>
        </row>
        <row r="20">
          <cell r="AR20" t="str">
            <v>E13</v>
          </cell>
          <cell r="AS20">
            <v>125</v>
          </cell>
          <cell r="AT20">
            <v>10800</v>
          </cell>
          <cell r="AU20">
            <v>10800</v>
          </cell>
          <cell r="AV20">
            <v>675000000</v>
          </cell>
          <cell r="AW20">
            <v>359052.65630279202</v>
          </cell>
        </row>
        <row r="21">
          <cell r="AR21" t="str">
            <v>E14</v>
          </cell>
          <cell r="AS21">
            <v>100</v>
          </cell>
          <cell r="AT21">
            <v>1.5</v>
          </cell>
          <cell r="AU21" t="str">
            <v>M3</v>
          </cell>
          <cell r="AV21">
            <v>567000000</v>
          </cell>
          <cell r="AW21">
            <v>297286.30272291671</v>
          </cell>
        </row>
        <row r="22">
          <cell r="AR22" t="str">
            <v>E15</v>
          </cell>
          <cell r="AS22">
            <v>120</v>
          </cell>
          <cell r="AT22">
            <v>1.5</v>
          </cell>
          <cell r="AU22" t="str">
            <v>M3</v>
          </cell>
          <cell r="AV22">
            <v>615000000</v>
          </cell>
          <cell r="AW22">
            <v>336802.90431397239</v>
          </cell>
        </row>
        <row r="23">
          <cell r="AR23" t="str">
            <v>E16</v>
          </cell>
          <cell r="AS23">
            <v>55</v>
          </cell>
          <cell r="AT23">
            <v>8</v>
          </cell>
          <cell r="AU23" t="str">
            <v>Ton</v>
          </cell>
          <cell r="AV23">
            <v>205000000</v>
          </cell>
          <cell r="AW23">
            <v>142912.84905703843</v>
          </cell>
        </row>
        <row r="24">
          <cell r="AR24" t="str">
            <v>E17</v>
          </cell>
          <cell r="AS24">
            <v>82</v>
          </cell>
          <cell r="AT24">
            <v>8</v>
          </cell>
          <cell r="AU24" t="str">
            <v>Ton</v>
          </cell>
          <cell r="AV24">
            <v>396000000</v>
          </cell>
          <cell r="AW24">
            <v>228784.63455478085</v>
          </cell>
        </row>
        <row r="25">
          <cell r="AR25" t="str">
            <v>E18</v>
          </cell>
          <cell r="AS25">
            <v>100</v>
          </cell>
          <cell r="AT25">
            <v>8</v>
          </cell>
          <cell r="AU25" t="str">
            <v>Ton</v>
          </cell>
          <cell r="AV25">
            <v>441000000</v>
          </cell>
          <cell r="AW25">
            <v>264813.47354639554</v>
          </cell>
        </row>
        <row r="26">
          <cell r="AR26" t="str">
            <v>E19</v>
          </cell>
          <cell r="AS26">
            <v>82</v>
          </cell>
          <cell r="AT26">
            <v>7</v>
          </cell>
          <cell r="AU26" t="str">
            <v>Ton</v>
          </cell>
          <cell r="AV26">
            <v>450000000</v>
          </cell>
          <cell r="AW26">
            <v>242701.5613447185</v>
          </cell>
        </row>
        <row r="27">
          <cell r="AR27" t="str">
            <v>E20</v>
          </cell>
          <cell r="AS27">
            <v>5.5</v>
          </cell>
          <cell r="AT27">
            <v>48</v>
          </cell>
          <cell r="AU27">
            <v>48</v>
          </cell>
          <cell r="AV27">
            <v>7000000</v>
          </cell>
          <cell r="AW27">
            <v>28388.880389078135</v>
          </cell>
        </row>
        <row r="28">
          <cell r="AR28" t="str">
            <v>E21</v>
          </cell>
          <cell r="AS28">
            <v>220</v>
          </cell>
          <cell r="AT28">
            <v>50</v>
          </cell>
          <cell r="AU28" t="str">
            <v>T/Jam</v>
          </cell>
          <cell r="AV28">
            <v>1368000000</v>
          </cell>
          <cell r="AW28">
            <v>673739.57391651557</v>
          </cell>
        </row>
        <row r="29">
          <cell r="AR29" t="str">
            <v>E22</v>
          </cell>
          <cell r="AS29">
            <v>6</v>
          </cell>
          <cell r="AT29" t="str">
            <v xml:space="preserve">-  </v>
          </cell>
          <cell r="AU29" t="str">
            <v xml:space="preserve">-  </v>
          </cell>
          <cell r="AV29">
            <v>7500000</v>
          </cell>
          <cell r="AW29">
            <v>25978.944230769233</v>
          </cell>
        </row>
        <row r="30">
          <cell r="AR30" t="str">
            <v>E23</v>
          </cell>
          <cell r="AS30">
            <v>100</v>
          </cell>
          <cell r="AT30">
            <v>4000</v>
          </cell>
          <cell r="AU30" t="str">
            <v>Liter</v>
          </cell>
          <cell r="AV30">
            <v>186000000</v>
          </cell>
          <cell r="AW30">
            <v>175964.65259391221</v>
          </cell>
        </row>
        <row r="31">
          <cell r="AR31" t="str">
            <v>E24</v>
          </cell>
          <cell r="AS31">
            <v>8.8000000000000007</v>
          </cell>
          <cell r="AT31">
            <v>1</v>
          </cell>
          <cell r="AU31" t="str">
            <v>Ton</v>
          </cell>
          <cell r="AV31">
            <v>130000000</v>
          </cell>
          <cell r="AW31">
            <v>69086.740000000005</v>
          </cell>
        </row>
        <row r="32">
          <cell r="AR32" t="str">
            <v>E25</v>
          </cell>
          <cell r="AS32">
            <v>4.7</v>
          </cell>
          <cell r="AT32">
            <v>0.5</v>
          </cell>
          <cell r="AU32" t="str">
            <v>Ton</v>
          </cell>
          <cell r="AV32">
            <v>11500000</v>
          </cell>
          <cell r="AW32">
            <v>29743.801327975307</v>
          </cell>
        </row>
        <row r="33">
          <cell r="AR33" t="str">
            <v>E26</v>
          </cell>
          <cell r="AS33">
            <v>3</v>
          </cell>
          <cell r="AT33" t="str">
            <v>-</v>
          </cell>
          <cell r="AU33" t="str">
            <v>-</v>
          </cell>
          <cell r="AV33">
            <v>9000000</v>
          </cell>
          <cell r="AW33">
            <v>21819.959226894371</v>
          </cell>
        </row>
        <row r="34">
          <cell r="AR34" t="str">
            <v>E27</v>
          </cell>
          <cell r="AS34">
            <v>345</v>
          </cell>
          <cell r="AT34">
            <v>75</v>
          </cell>
          <cell r="AU34">
            <v>75</v>
          </cell>
          <cell r="AV34">
            <v>190000000</v>
          </cell>
          <cell r="AW34">
            <v>682137.13607089641</v>
          </cell>
        </row>
        <row r="35">
          <cell r="AR35" t="str">
            <v>E28</v>
          </cell>
          <cell r="AS35">
            <v>100</v>
          </cell>
          <cell r="AT35">
            <v>30</v>
          </cell>
          <cell r="AU35" t="str">
            <v>M3</v>
          </cell>
          <cell r="AV35">
            <v>240000000</v>
          </cell>
          <cell r="AW35">
            <v>209374.79198221132</v>
          </cell>
        </row>
        <row r="36">
          <cell r="AR36" t="str">
            <v>E29</v>
          </cell>
          <cell r="AS36">
            <v>175</v>
          </cell>
          <cell r="AT36">
            <v>25</v>
          </cell>
          <cell r="AU36" t="str">
            <v>Ton</v>
          </cell>
          <cell r="AV36">
            <v>351000000</v>
          </cell>
          <cell r="AW36">
            <v>338097.29398826975</v>
          </cell>
        </row>
        <row r="37">
          <cell r="AR37" t="str">
            <v>E30</v>
          </cell>
          <cell r="AS37">
            <v>25</v>
          </cell>
          <cell r="AT37">
            <v>2.5</v>
          </cell>
          <cell r="AU37" t="str">
            <v>Ton</v>
          </cell>
          <cell r="AV37">
            <v>129000000</v>
          </cell>
          <cell r="AW37">
            <v>82607.063204533595</v>
          </cell>
        </row>
        <row r="38">
          <cell r="AR38" t="str">
            <v>E31</v>
          </cell>
          <cell r="AS38">
            <v>125</v>
          </cell>
          <cell r="AT38">
            <v>35</v>
          </cell>
          <cell r="AU38" t="str">
            <v>Ton</v>
          </cell>
          <cell r="AV38">
            <v>828000000</v>
          </cell>
          <cell r="AW38">
            <v>385937.03233862913</v>
          </cell>
        </row>
        <row r="39">
          <cell r="AR39" t="str">
            <v>E32</v>
          </cell>
          <cell r="AS39">
            <v>40</v>
          </cell>
          <cell r="AT39">
            <v>270</v>
          </cell>
          <cell r="AU39" t="str">
            <v>Amp</v>
          </cell>
          <cell r="AV39">
            <v>39000000</v>
          </cell>
          <cell r="AW39">
            <v>79771.685221304186</v>
          </cell>
        </row>
        <row r="40">
          <cell r="AR40" t="str">
            <v>E33</v>
          </cell>
          <cell r="AS40">
            <v>150</v>
          </cell>
          <cell r="AT40">
            <v>2000</v>
          </cell>
          <cell r="AU40" t="str">
            <v>Meter</v>
          </cell>
          <cell r="AV40">
            <v>4992000000</v>
          </cell>
          <cell r="AW40">
            <v>1429920.9589442816</v>
          </cell>
        </row>
        <row r="41">
          <cell r="AR41" t="str">
            <v>E34</v>
          </cell>
          <cell r="AS41">
            <v>5</v>
          </cell>
          <cell r="AT41">
            <v>1000</v>
          </cell>
          <cell r="AU41" t="str">
            <v>Liter</v>
          </cell>
          <cell r="AV41">
            <v>15000000</v>
          </cell>
          <cell r="AW41">
            <v>26431.272993400042</v>
          </cell>
        </row>
        <row r="42">
          <cell r="AR42" t="str">
            <v>E34a</v>
          </cell>
          <cell r="AS42">
            <v>40</v>
          </cell>
          <cell r="AT42">
            <v>20000</v>
          </cell>
          <cell r="AU42" t="str">
            <v>Liter</v>
          </cell>
          <cell r="AV42">
            <v>150000000</v>
          </cell>
          <cell r="AW42">
            <v>109955.58707685757</v>
          </cell>
        </row>
        <row r="43">
          <cell r="AR43" t="str">
            <v>E35</v>
          </cell>
          <cell r="AS43">
            <v>150</v>
          </cell>
          <cell r="AT43">
            <v>15</v>
          </cell>
          <cell r="AU43" t="str">
            <v>Ton</v>
          </cell>
          <cell r="AV43">
            <v>300000000</v>
          </cell>
          <cell r="AW43">
            <v>366917.13195320033</v>
          </cell>
        </row>
        <row r="44">
          <cell r="AR44" t="str">
            <v>E36</v>
          </cell>
          <cell r="AS44">
            <v>248</v>
          </cell>
          <cell r="AT44">
            <v>1000</v>
          </cell>
          <cell r="AU44" t="str">
            <v>m</v>
          </cell>
          <cell r="AV44">
            <v>4945000000</v>
          </cell>
          <cell r="AW44">
            <v>1628806.970459502</v>
          </cell>
        </row>
        <row r="45">
          <cell r="AR45" t="str">
            <v>E37</v>
          </cell>
          <cell r="AS45">
            <v>3</v>
          </cell>
          <cell r="AT45" t="str">
            <v>-</v>
          </cell>
          <cell r="AU45" t="str">
            <v>-</v>
          </cell>
          <cell r="AV45">
            <v>900000000</v>
          </cell>
          <cell r="AW45">
            <v>321143.94943102967</v>
          </cell>
        </row>
        <row r="46">
          <cell r="AR46" t="str">
            <v>E38</v>
          </cell>
          <cell r="AS46">
            <v>900</v>
          </cell>
          <cell r="AT46">
            <v>2.2000000000000002</v>
          </cell>
          <cell r="AU46" t="str">
            <v>M</v>
          </cell>
          <cell r="AV46">
            <v>19500000000</v>
          </cell>
          <cell r="AW46">
            <v>6233483.6820806582</v>
          </cell>
        </row>
        <row r="47">
          <cell r="AR47" t="str">
            <v>E39</v>
          </cell>
          <cell r="AS47">
            <v>400</v>
          </cell>
          <cell r="AT47">
            <v>3</v>
          </cell>
          <cell r="AU47" t="str">
            <v>M</v>
          </cell>
          <cell r="AV47">
            <v>29250000000</v>
          </cell>
          <cell r="AW47">
            <v>8091699.6302638454</v>
          </cell>
        </row>
        <row r="48">
          <cell r="AR48" t="str">
            <v>E40</v>
          </cell>
          <cell r="AS48">
            <v>115</v>
          </cell>
          <cell r="AT48">
            <v>3.5</v>
          </cell>
          <cell r="AU48" t="str">
            <v>M</v>
          </cell>
          <cell r="AV48">
            <v>395000000</v>
          </cell>
          <cell r="AW48">
            <v>412191.9431285928</v>
          </cell>
        </row>
        <row r="49">
          <cell r="AR49" t="str">
            <v>E41</v>
          </cell>
          <cell r="AS49">
            <v>115</v>
          </cell>
          <cell r="AT49">
            <v>4000</v>
          </cell>
          <cell r="AU49" t="str">
            <v>Liter</v>
          </cell>
          <cell r="AV49">
            <v>395000000</v>
          </cell>
          <cell r="AW49">
            <v>282063.40297401481</v>
          </cell>
        </row>
        <row r="50">
          <cell r="AR50" t="str">
            <v>E42</v>
          </cell>
          <cell r="AS50">
            <v>105</v>
          </cell>
          <cell r="AT50">
            <v>2.5</v>
          </cell>
          <cell r="AU50" t="str">
            <v>M</v>
          </cell>
          <cell r="AV50">
            <v>1337142857</v>
          </cell>
          <cell r="AW50">
            <v>491519.92519276979</v>
          </cell>
        </row>
        <row r="51">
          <cell r="AR51" t="str">
            <v>E43</v>
          </cell>
          <cell r="AS51">
            <v>134</v>
          </cell>
          <cell r="AT51">
            <v>600</v>
          </cell>
          <cell r="AU51" t="str">
            <v>Liter</v>
          </cell>
          <cell r="AV51">
            <v>1000000000</v>
          </cell>
          <cell r="AW51">
            <v>524584.02317733457</v>
          </cell>
        </row>
        <row r="52">
          <cell r="AR52" t="str">
            <v>E44</v>
          </cell>
          <cell r="AS52">
            <v>290</v>
          </cell>
          <cell r="AT52">
            <v>20</v>
          </cell>
          <cell r="AU52" t="str">
            <v>m3/jam</v>
          </cell>
          <cell r="AV52">
            <v>900000000</v>
          </cell>
          <cell r="AW52">
            <v>641309.31554657978</v>
          </cell>
        </row>
        <row r="53">
          <cell r="AR53" t="str">
            <v>E45</v>
          </cell>
          <cell r="AS53">
            <v>190</v>
          </cell>
          <cell r="AT53">
            <v>4000</v>
          </cell>
          <cell r="AU53" t="str">
            <v>liter</v>
          </cell>
          <cell r="AV53">
            <v>50000000</v>
          </cell>
          <cell r="AW53">
            <v>303200.70071057975</v>
          </cell>
        </row>
        <row r="54">
          <cell r="AR54" t="str">
            <v>E46</v>
          </cell>
          <cell r="AS54">
            <v>190</v>
          </cell>
          <cell r="AT54">
            <v>4000</v>
          </cell>
          <cell r="AU54" t="str">
            <v>liter</v>
          </cell>
          <cell r="AV54">
            <v>500000000</v>
          </cell>
          <cell r="AW54">
            <v>385446.11424865457</v>
          </cell>
        </row>
        <row r="55">
          <cell r="AR55" t="str">
            <v>E47</v>
          </cell>
          <cell r="AS55">
            <v>20</v>
          </cell>
          <cell r="AT55">
            <v>350</v>
          </cell>
          <cell r="AU55" t="str">
            <v>liter</v>
          </cell>
          <cell r="AV55">
            <v>33000000</v>
          </cell>
          <cell r="AW55">
            <v>54870.321428571435</v>
          </cell>
        </row>
        <row r="56">
          <cell r="AR56" t="str">
            <v>E48</v>
          </cell>
          <cell r="AS56">
            <v>4.2</v>
          </cell>
          <cell r="AT56">
            <v>80</v>
          </cell>
          <cell r="AU56" t="str">
            <v>KG</v>
          </cell>
          <cell r="AV56">
            <v>20000000</v>
          </cell>
          <cell r="AW56">
            <v>32670.100601447739</v>
          </cell>
        </row>
        <row r="57">
          <cell r="AR57" t="str">
            <v>E49</v>
          </cell>
          <cell r="AS57">
            <v>220</v>
          </cell>
          <cell r="AT57">
            <v>5</v>
          </cell>
          <cell r="AU57" t="str">
            <v>M3</v>
          </cell>
          <cell r="AV57">
            <v>750000000</v>
          </cell>
          <cell r="AW57">
            <v>496726.72128881654</v>
          </cell>
        </row>
        <row r="58">
          <cell r="AR58" t="str">
            <v>E50</v>
          </cell>
          <cell r="AS58">
            <v>125</v>
          </cell>
          <cell r="AT58">
            <v>60</v>
          </cell>
          <cell r="AU58" t="str">
            <v>CM</v>
          </cell>
          <cell r="AV58">
            <v>1170000000</v>
          </cell>
          <cell r="AW58">
            <v>552822.17176033859</v>
          </cell>
        </row>
        <row r="59">
          <cell r="AR59" t="str">
            <v>E51</v>
          </cell>
          <cell r="AS59">
            <v>200</v>
          </cell>
          <cell r="AT59">
            <v>75</v>
          </cell>
          <cell r="AU59" t="str">
            <v>Ton</v>
          </cell>
          <cell r="AV59">
            <v>900000000</v>
          </cell>
          <cell r="AW59">
            <v>509202.35126086557</v>
          </cell>
        </row>
        <row r="60">
          <cell r="AR60" t="str">
            <v>E52</v>
          </cell>
          <cell r="AS60">
            <v>50</v>
          </cell>
          <cell r="AT60">
            <v>30</v>
          </cell>
          <cell r="AU60" t="str">
            <v>Ton</v>
          </cell>
          <cell r="AV60">
            <v>500000000</v>
          </cell>
          <cell r="AW60">
            <v>182274.98182676252</v>
          </cell>
        </row>
        <row r="61">
          <cell r="AR61" t="str">
            <v>E53</v>
          </cell>
        </row>
        <row r="62">
          <cell r="AR62" t="str">
            <v>E54</v>
          </cell>
        </row>
      </sheetData>
      <sheetData sheetId="6"/>
      <sheetData sheetId="7"/>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Sub"/>
      <sheetName val="Jadwal"/>
      <sheetName val="Metode"/>
      <sheetName val="Analisa"/>
      <sheetName val="Harga Dasar"/>
      <sheetName val="Analisa Alat Lengkap"/>
      <sheetName val="SOT MPU"/>
      <sheetName val="M.Pemb.Utama"/>
      <sheetName val="Analisa P-Rutin"/>
      <sheetName val="Metode Pemel"/>
      <sheetName val="Analisa La-Lin"/>
      <sheetName val="Analisa Mobilisasi"/>
      <sheetName val="Usulan Alat"/>
      <sheetName val="Personil"/>
      <sheetName val="Chek List"/>
      <sheetName val="terbilang"/>
    </sheetNames>
    <sheetDataSet>
      <sheetData sheetId="0" refreshError="1"/>
      <sheetData sheetId="1" refreshError="1"/>
      <sheetData sheetId="2" refreshError="1"/>
      <sheetData sheetId="3" refreshError="1"/>
      <sheetData sheetId="4" refreshError="1"/>
      <sheetData sheetId="5" refreshError="1"/>
      <sheetData sheetId="6" refreshError="1">
        <row r="41">
          <cell r="H41">
            <v>15000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amp; Harga"/>
      <sheetName val="CCO-KIJ"/>
      <sheetName val="BOBOTMC1"/>
      <sheetName val="BOBOTMC1tgl6"/>
      <sheetName val="BOBOTMC1tgl17"/>
      <sheetName val="BOBOT MCTGL25"/>
    </sheetNames>
    <sheetDataSet>
      <sheetData sheetId="0"/>
      <sheetData sheetId="1"/>
      <sheetData sheetId="2"/>
      <sheetData sheetId="3"/>
      <sheetData sheetId="4"/>
      <sheetData sheetId="5"/>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tentuan"/>
      <sheetName val="surat penawaran"/>
      <sheetName val="rekap_tawar"/>
      <sheetName val="rekap pek"/>
      <sheetName val="bd_tawar"/>
      <sheetName val="antek"/>
      <sheetName val="BOQ_tawar"/>
      <sheetName val="hardas TAWAR"/>
      <sheetName val="jadual"/>
      <sheetName val="jadual alat"/>
      <sheetName val="CM"/>
      <sheetName val="BOQ_DC"/>
      <sheetName val="rekap_DC"/>
      <sheetName val="bd_DC"/>
      <sheetName val="FINALIS"/>
      <sheetName val="hardas dc"/>
      <sheetName val="P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HOURLY   P.O.L.  CONSUMPTIONS</v>
          </cell>
        </row>
        <row r="5">
          <cell r="I5" t="str">
            <v>P.O.L CONSUMPTION per HOUR :</v>
          </cell>
        </row>
        <row r="6">
          <cell r="C6" t="str">
            <v>NO.</v>
          </cell>
          <cell r="D6" t="str">
            <v>EQUIPMENT &amp; TYPE</v>
          </cell>
          <cell r="H6" t="str">
            <v>S/P</v>
          </cell>
          <cell r="I6" t="str">
            <v>FUEL</v>
          </cell>
          <cell r="L6" t="str">
            <v>OIL</v>
          </cell>
          <cell r="M6" t="str">
            <v>HYDR. OIL</v>
          </cell>
          <cell r="N6" t="str">
            <v>GREAS</v>
          </cell>
          <cell r="O6" t="str">
            <v>FILTER</v>
          </cell>
        </row>
        <row r="7">
          <cell r="I7" t="str">
            <v>LIGHT</v>
          </cell>
          <cell r="J7" t="str">
            <v>MEDIUM</v>
          </cell>
          <cell r="K7" t="str">
            <v>HIGH</v>
          </cell>
          <cell r="O7" t="str">
            <v>FACTOR</v>
          </cell>
        </row>
        <row r="9">
          <cell r="C9">
            <v>1</v>
          </cell>
          <cell r="E9" t="str">
            <v>BULLDOZER &amp; SWAMP</v>
          </cell>
        </row>
        <row r="10">
          <cell r="E10" t="str">
            <v>Komatsu</v>
          </cell>
          <cell r="G10" t="str">
            <v>Komatsu</v>
          </cell>
        </row>
        <row r="11">
          <cell r="B11">
            <v>100</v>
          </cell>
          <cell r="E11" t="str">
            <v>Bulldozer 4 t (D20)</v>
          </cell>
          <cell r="G11" t="str">
            <v xml:space="preserve"> 4.0 t : D 20</v>
          </cell>
          <cell r="H11" t="str">
            <v>S</v>
          </cell>
          <cell r="I11">
            <v>3.9</v>
          </cell>
          <cell r="J11">
            <v>5.0999999999999996</v>
          </cell>
          <cell r="K11">
            <v>6.4</v>
          </cell>
          <cell r="L11">
            <v>7.0000000000000007E-2</v>
          </cell>
          <cell r="M11">
            <v>0.03</v>
          </cell>
          <cell r="N11">
            <v>0.02</v>
          </cell>
          <cell r="O11">
            <v>0.04</v>
          </cell>
        </row>
        <row r="12">
          <cell r="B12">
            <v>110</v>
          </cell>
          <cell r="E12" t="str">
            <v>Bulldozer 4 t (D21)</v>
          </cell>
          <cell r="G12" t="str">
            <v xml:space="preserve"> 4.0 t : D 21</v>
          </cell>
          <cell r="H12" t="str">
            <v>S</v>
          </cell>
          <cell r="I12">
            <v>4.0999999999999996</v>
          </cell>
          <cell r="J12">
            <v>5.4</v>
          </cell>
          <cell r="K12">
            <v>6.8</v>
          </cell>
          <cell r="L12">
            <v>7.0000000000000007E-2</v>
          </cell>
          <cell r="M12">
            <v>0.03</v>
          </cell>
          <cell r="N12">
            <v>0.02</v>
          </cell>
          <cell r="O12">
            <v>0.04</v>
          </cell>
        </row>
        <row r="13">
          <cell r="B13">
            <v>120</v>
          </cell>
          <cell r="E13" t="str">
            <v>Bulldozer 6 t (D31)</v>
          </cell>
          <cell r="G13" t="str">
            <v xml:space="preserve"> 6.0 t : D 31</v>
          </cell>
          <cell r="H13" t="str">
            <v>S</v>
          </cell>
          <cell r="I13">
            <v>6.3</v>
          </cell>
          <cell r="J13">
            <v>8.4</v>
          </cell>
          <cell r="K13">
            <v>10.5</v>
          </cell>
          <cell r="L13">
            <v>0.11</v>
          </cell>
          <cell r="M13">
            <v>0.05</v>
          </cell>
          <cell r="N13">
            <v>0.02</v>
          </cell>
          <cell r="O13">
            <v>0.04</v>
          </cell>
        </row>
        <row r="14">
          <cell r="B14">
            <v>130</v>
          </cell>
          <cell r="E14" t="str">
            <v>Bulldozer 10 t (D40/41)</v>
          </cell>
          <cell r="G14" t="str">
            <v>10.0 t : D 40/41</v>
          </cell>
          <cell r="H14" t="str">
            <v>S</v>
          </cell>
          <cell r="I14">
            <v>8.9</v>
          </cell>
          <cell r="J14">
            <v>11.9</v>
          </cell>
          <cell r="K14">
            <v>14.9</v>
          </cell>
          <cell r="L14">
            <v>0.18</v>
          </cell>
          <cell r="M14">
            <v>0.06</v>
          </cell>
          <cell r="N14">
            <v>0.02</v>
          </cell>
          <cell r="O14">
            <v>0.04</v>
          </cell>
        </row>
        <row r="15">
          <cell r="B15">
            <v>140</v>
          </cell>
          <cell r="E15" t="str">
            <v>Bulldozer 13 t (D50/53)</v>
          </cell>
          <cell r="G15" t="str">
            <v>13.0 t : D 50/53</v>
          </cell>
          <cell r="H15" t="str">
            <v>S</v>
          </cell>
          <cell r="I15">
            <v>11.9</v>
          </cell>
          <cell r="J15">
            <v>15.9</v>
          </cell>
          <cell r="K15">
            <v>19.899999999999999</v>
          </cell>
          <cell r="L15">
            <v>0.21</v>
          </cell>
          <cell r="M15">
            <v>0.06</v>
          </cell>
          <cell r="N15">
            <v>0.02</v>
          </cell>
          <cell r="O15">
            <v>0.04</v>
          </cell>
        </row>
        <row r="16">
          <cell r="B16">
            <v>150</v>
          </cell>
          <cell r="E16" t="str">
            <v>Bulldozer 17 t (D60)</v>
          </cell>
          <cell r="G16" t="str">
            <v>17.0 t : D 60</v>
          </cell>
          <cell r="H16" t="str">
            <v>S</v>
          </cell>
          <cell r="I16">
            <v>13.5</v>
          </cell>
          <cell r="J16">
            <v>18</v>
          </cell>
          <cell r="K16">
            <v>22.5</v>
          </cell>
          <cell r="L16">
            <v>0.28999999999999998</v>
          </cell>
          <cell r="M16">
            <v>0.11</v>
          </cell>
          <cell r="N16">
            <v>0.02</v>
          </cell>
          <cell r="O16">
            <v>0.04</v>
          </cell>
        </row>
        <row r="17">
          <cell r="B17">
            <v>160</v>
          </cell>
          <cell r="E17" t="str">
            <v>Bulldozer 17 t (D65)</v>
          </cell>
          <cell r="G17" t="str">
            <v>17.0 t : D 65</v>
          </cell>
          <cell r="H17" t="str">
            <v>S</v>
          </cell>
          <cell r="I17">
            <v>15.1</v>
          </cell>
          <cell r="J17">
            <v>20.100000000000001</v>
          </cell>
          <cell r="K17">
            <v>25</v>
          </cell>
          <cell r="L17">
            <v>0.28999999999999998</v>
          </cell>
          <cell r="M17">
            <v>0.11</v>
          </cell>
          <cell r="N17">
            <v>0.02</v>
          </cell>
          <cell r="O17">
            <v>0.04</v>
          </cell>
        </row>
        <row r="18">
          <cell r="B18">
            <v>170</v>
          </cell>
          <cell r="E18" t="str">
            <v>Bulldozer 24 t (D80/85)</v>
          </cell>
          <cell r="G18" t="str">
            <v>24.0 t : D 80/85</v>
          </cell>
          <cell r="H18" t="str">
            <v>S</v>
          </cell>
          <cell r="I18">
            <v>21.5</v>
          </cell>
          <cell r="J18">
            <v>28.5</v>
          </cell>
          <cell r="K18">
            <v>35.799999999999997</v>
          </cell>
          <cell r="L18">
            <v>0.39</v>
          </cell>
          <cell r="M18">
            <v>0.13</v>
          </cell>
          <cell r="N18">
            <v>0.02</v>
          </cell>
          <cell r="O18">
            <v>0.04</v>
          </cell>
        </row>
        <row r="19">
          <cell r="B19">
            <v>180</v>
          </cell>
          <cell r="E19" t="str">
            <v>Bulldozer 34 t (D150)</v>
          </cell>
          <cell r="G19" t="str">
            <v>34.0 t : D 150</v>
          </cell>
          <cell r="H19" t="str">
            <v>S</v>
          </cell>
          <cell r="I19">
            <v>29.1</v>
          </cell>
          <cell r="J19">
            <v>39.299999999999997</v>
          </cell>
          <cell r="K19">
            <v>49</v>
          </cell>
          <cell r="L19">
            <v>0.69</v>
          </cell>
          <cell r="M19">
            <v>0.21</v>
          </cell>
          <cell r="N19">
            <v>0.02</v>
          </cell>
          <cell r="O19">
            <v>0.04</v>
          </cell>
        </row>
        <row r="20">
          <cell r="B20">
            <v>190</v>
          </cell>
          <cell r="E20" t="str">
            <v>Bulldozer 34 t (D155)</v>
          </cell>
          <cell r="G20" t="str">
            <v>34.0 t : D 155</v>
          </cell>
          <cell r="H20" t="str">
            <v>S</v>
          </cell>
          <cell r="I20">
            <v>31.1</v>
          </cell>
          <cell r="J20">
            <v>41.9</v>
          </cell>
          <cell r="K20">
            <v>52.3</v>
          </cell>
          <cell r="L20">
            <v>0.69</v>
          </cell>
          <cell r="M20">
            <v>0.21</v>
          </cell>
          <cell r="N20">
            <v>0.02</v>
          </cell>
          <cell r="O20">
            <v>0.04</v>
          </cell>
        </row>
        <row r="21">
          <cell r="B21">
            <v>200</v>
          </cell>
          <cell r="E21" t="str">
            <v>Bulldozer 45 t (D355)</v>
          </cell>
          <cell r="G21" t="str">
            <v>45.0 t : D 355</v>
          </cell>
          <cell r="H21" t="str">
            <v>S</v>
          </cell>
          <cell r="I21">
            <v>39.299999999999997</v>
          </cell>
          <cell r="J21">
            <v>52.6</v>
          </cell>
          <cell r="K21">
            <v>66.2</v>
          </cell>
          <cell r="L21">
            <v>0.86</v>
          </cell>
          <cell r="M21">
            <v>0.36</v>
          </cell>
          <cell r="N21">
            <v>0.02</v>
          </cell>
          <cell r="O21">
            <v>0.04</v>
          </cell>
        </row>
        <row r="22">
          <cell r="B22">
            <v>210</v>
          </cell>
          <cell r="E22" t="str">
            <v>Bulldozer 4 t (D20)</v>
          </cell>
          <cell r="G22" t="str">
            <v>70.0 t : D 455</v>
          </cell>
          <cell r="H22" t="str">
            <v>S</v>
          </cell>
          <cell r="I22">
            <v>58.8</v>
          </cell>
          <cell r="J22">
            <v>78.400000000000006</v>
          </cell>
          <cell r="K22">
            <v>98</v>
          </cell>
          <cell r="L22">
            <v>1.23</v>
          </cell>
          <cell r="M22">
            <v>0.33</v>
          </cell>
          <cell r="N22">
            <v>0.02</v>
          </cell>
          <cell r="O22">
            <v>0.04</v>
          </cell>
        </row>
        <row r="23">
          <cell r="E23" t="str">
            <v>Caterpillar</v>
          </cell>
          <cell r="G23" t="str">
            <v>Caterpillar</v>
          </cell>
        </row>
        <row r="24">
          <cell r="B24">
            <v>220</v>
          </cell>
          <cell r="E24" t="str">
            <v>Bulldozer 7 t (D3B)</v>
          </cell>
          <cell r="G24" t="str">
            <v xml:space="preserve"> 7.0 t : D 3 B</v>
          </cell>
          <cell r="H24" t="str">
            <v>S</v>
          </cell>
          <cell r="I24">
            <v>6</v>
          </cell>
          <cell r="J24">
            <v>9.3000000000000007</v>
          </cell>
          <cell r="K24">
            <v>11.3</v>
          </cell>
          <cell r="L24">
            <v>0.16</v>
          </cell>
          <cell r="M24">
            <v>0.04</v>
          </cell>
          <cell r="N24">
            <v>0.02</v>
          </cell>
          <cell r="O24">
            <v>0.04</v>
          </cell>
        </row>
        <row r="25">
          <cell r="B25">
            <v>230</v>
          </cell>
          <cell r="E25" t="str">
            <v>Bulldozer 9 t (D4E)</v>
          </cell>
          <cell r="G25" t="str">
            <v xml:space="preserve"> 9.0 t : D 4 E</v>
          </cell>
          <cell r="H25" t="str">
            <v>S</v>
          </cell>
          <cell r="I25">
            <v>7.5</v>
          </cell>
          <cell r="J25">
            <v>11.3</v>
          </cell>
          <cell r="K25">
            <v>13</v>
          </cell>
          <cell r="L25">
            <v>0.16</v>
          </cell>
          <cell r="M25">
            <v>0.04</v>
          </cell>
          <cell r="N25">
            <v>0.02</v>
          </cell>
          <cell r="O25">
            <v>0.04</v>
          </cell>
        </row>
        <row r="26">
          <cell r="B26">
            <v>240</v>
          </cell>
          <cell r="E26" t="str">
            <v>Bulldozer 12 t (D5B)</v>
          </cell>
          <cell r="G26" t="str">
            <v>12.0 t : D 5 B</v>
          </cell>
          <cell r="H26" t="str">
            <v>S</v>
          </cell>
          <cell r="I26">
            <v>11.3</v>
          </cell>
          <cell r="J26">
            <v>15</v>
          </cell>
          <cell r="K26">
            <v>18</v>
          </cell>
          <cell r="L26">
            <v>0.19</v>
          </cell>
          <cell r="M26">
            <v>0.08</v>
          </cell>
          <cell r="N26">
            <v>0.02</v>
          </cell>
          <cell r="O26">
            <v>0.04</v>
          </cell>
        </row>
        <row r="27">
          <cell r="B27">
            <v>250</v>
          </cell>
          <cell r="E27" t="str">
            <v>Bulldozer 15 t (D6D)</v>
          </cell>
          <cell r="G27" t="str">
            <v>15.0 t : D 6 D</v>
          </cell>
          <cell r="H27" t="str">
            <v>S</v>
          </cell>
          <cell r="I27">
            <v>16</v>
          </cell>
          <cell r="J27">
            <v>18</v>
          </cell>
          <cell r="K27">
            <v>23.5</v>
          </cell>
          <cell r="L27">
            <v>0.27</v>
          </cell>
          <cell r="M27">
            <v>0.08</v>
          </cell>
          <cell r="N27">
            <v>0.02</v>
          </cell>
          <cell r="O27">
            <v>0.04</v>
          </cell>
        </row>
        <row r="28">
          <cell r="B28">
            <v>260</v>
          </cell>
          <cell r="E28" t="str">
            <v>Bulldozer 21 t (D7G)</v>
          </cell>
          <cell r="G28" t="str">
            <v>21.0 t : D 7 G</v>
          </cell>
          <cell r="H28" t="str">
            <v>S</v>
          </cell>
          <cell r="I28">
            <v>22</v>
          </cell>
          <cell r="J28">
            <v>30</v>
          </cell>
          <cell r="K28">
            <v>36</v>
          </cell>
          <cell r="L28">
            <v>0.34</v>
          </cell>
          <cell r="M28">
            <v>0.11</v>
          </cell>
          <cell r="N28">
            <v>0.02</v>
          </cell>
          <cell r="O28">
            <v>0.04</v>
          </cell>
        </row>
        <row r="29">
          <cell r="B29">
            <v>270</v>
          </cell>
          <cell r="E29" t="str">
            <v>Bulldozer 37 t (D8L)</v>
          </cell>
          <cell r="G29" t="str">
            <v>37.0 t : D 8 L</v>
          </cell>
          <cell r="H29" t="str">
            <v>S</v>
          </cell>
          <cell r="I29">
            <v>33</v>
          </cell>
          <cell r="J29">
            <v>42.5</v>
          </cell>
          <cell r="K29">
            <v>54</v>
          </cell>
          <cell r="L29">
            <v>0.44</v>
          </cell>
          <cell r="M29">
            <v>0.11</v>
          </cell>
          <cell r="N29">
            <v>0.02</v>
          </cell>
          <cell r="O29">
            <v>0.04</v>
          </cell>
        </row>
        <row r="30">
          <cell r="B30">
            <v>280</v>
          </cell>
          <cell r="E30" t="str">
            <v>Bulldozer 52 t (D9L)</v>
          </cell>
          <cell r="G30" t="str">
            <v>52.0 t : D 9 L</v>
          </cell>
          <cell r="H30" t="str">
            <v>S</v>
          </cell>
          <cell r="I30">
            <v>45.3</v>
          </cell>
          <cell r="J30">
            <v>60.5</v>
          </cell>
          <cell r="K30">
            <v>74</v>
          </cell>
          <cell r="L30">
            <v>0.53</v>
          </cell>
          <cell r="M30">
            <v>0.15</v>
          </cell>
          <cell r="N30">
            <v>0.05</v>
          </cell>
          <cell r="O30">
            <v>0.04</v>
          </cell>
        </row>
        <row r="31">
          <cell r="B31">
            <v>290</v>
          </cell>
          <cell r="E31" t="str">
            <v>Bulldozer 79 t (D10)</v>
          </cell>
          <cell r="G31" t="str">
            <v>79.0 t : D 10</v>
          </cell>
          <cell r="H31" t="str">
            <v>S</v>
          </cell>
          <cell r="I31">
            <v>66</v>
          </cell>
          <cell r="J31">
            <v>89</v>
          </cell>
          <cell r="K31">
            <v>112</v>
          </cell>
          <cell r="L31">
            <v>1.1100000000000001</v>
          </cell>
          <cell r="M31">
            <v>0.19</v>
          </cell>
          <cell r="N31">
            <v>0.1</v>
          </cell>
          <cell r="O31">
            <v>0.04</v>
          </cell>
        </row>
        <row r="33">
          <cell r="C33">
            <v>2</v>
          </cell>
          <cell r="E33" t="str">
            <v>DOZER SHOVEL :</v>
          </cell>
          <cell r="G33" t="str">
            <v>DOZER SHOVEL :</v>
          </cell>
        </row>
        <row r="34">
          <cell r="E34" t="str">
            <v>Komatsu</v>
          </cell>
          <cell r="G34" t="str">
            <v>Komatsu</v>
          </cell>
        </row>
        <row r="35">
          <cell r="B35">
            <v>300</v>
          </cell>
          <cell r="E35" t="str">
            <v>Dozer Shovel 0.25 m3 (D10S)</v>
          </cell>
          <cell r="G35" t="str">
            <v>0.25 m³ : D 10 S</v>
          </cell>
          <cell r="H35" t="str">
            <v>S</v>
          </cell>
          <cell r="I35">
            <v>2.1</v>
          </cell>
          <cell r="J35">
            <v>2.7</v>
          </cell>
          <cell r="K35">
            <v>3.4</v>
          </cell>
          <cell r="L35">
            <v>0.04</v>
          </cell>
          <cell r="M35">
            <v>0.02</v>
          </cell>
          <cell r="N35">
            <v>0.01</v>
          </cell>
          <cell r="O35">
            <v>0.04</v>
          </cell>
        </row>
        <row r="36">
          <cell r="B36">
            <v>310</v>
          </cell>
          <cell r="E36" t="str">
            <v>Dozer Shovel 0.40 m3 (D20S)</v>
          </cell>
          <cell r="G36" t="str">
            <v>0.40 m³ : D 20 S</v>
          </cell>
          <cell r="H36" t="str">
            <v>S</v>
          </cell>
          <cell r="I36">
            <v>3.9</v>
          </cell>
          <cell r="J36">
            <v>5.0999999999999996</v>
          </cell>
          <cell r="K36">
            <v>6.4</v>
          </cell>
          <cell r="L36">
            <v>0.06</v>
          </cell>
          <cell r="M36">
            <v>0.04</v>
          </cell>
          <cell r="N36">
            <v>0.01</v>
          </cell>
          <cell r="O36">
            <v>0.04</v>
          </cell>
        </row>
        <row r="37">
          <cell r="B37">
            <v>320</v>
          </cell>
          <cell r="E37" t="str">
            <v>Dozer Shovel 0.40 m3 (D21S)</v>
          </cell>
          <cell r="G37" t="str">
            <v>0.40 m³ : D 21 S</v>
          </cell>
          <cell r="H37" t="str">
            <v>S</v>
          </cell>
          <cell r="I37">
            <v>4.0999999999999996</v>
          </cell>
          <cell r="J37">
            <v>5.4</v>
          </cell>
          <cell r="K37">
            <v>6.8</v>
          </cell>
          <cell r="L37">
            <v>0.06</v>
          </cell>
          <cell r="M37">
            <v>0.04</v>
          </cell>
          <cell r="N37">
            <v>0.01</v>
          </cell>
          <cell r="O37">
            <v>0.04</v>
          </cell>
        </row>
        <row r="38">
          <cell r="B38">
            <v>330</v>
          </cell>
          <cell r="E38" t="str">
            <v>Dozer Shovel 0.8 m3 (D31S)</v>
          </cell>
          <cell r="G38" t="str">
            <v>0.80 m³ : D 31 S</v>
          </cell>
          <cell r="H38" t="str">
            <v>S</v>
          </cell>
          <cell r="I38">
            <v>6.3</v>
          </cell>
          <cell r="J38">
            <v>8.4</v>
          </cell>
          <cell r="K38">
            <v>10.5</v>
          </cell>
          <cell r="L38">
            <v>0.1</v>
          </cell>
          <cell r="M38">
            <v>7.0000000000000007E-2</v>
          </cell>
          <cell r="N38">
            <v>0.01</v>
          </cell>
          <cell r="O38">
            <v>0.04</v>
          </cell>
        </row>
        <row r="39">
          <cell r="B39">
            <v>340</v>
          </cell>
          <cell r="E39" t="str">
            <v>Dozer Shovel 1.2 m3 (D41S)</v>
          </cell>
          <cell r="G39" t="str">
            <v>1.20 m³ : D 41 S</v>
          </cell>
          <cell r="H39" t="str">
            <v>S</v>
          </cell>
          <cell r="I39">
            <v>9.3000000000000007</v>
          </cell>
          <cell r="J39">
            <v>12.4</v>
          </cell>
          <cell r="K39">
            <v>15.5</v>
          </cell>
          <cell r="L39">
            <v>0.18</v>
          </cell>
          <cell r="M39">
            <v>7.0000000000000007E-2</v>
          </cell>
          <cell r="N39">
            <v>0.01</v>
          </cell>
          <cell r="O39">
            <v>0.04</v>
          </cell>
        </row>
        <row r="40">
          <cell r="B40">
            <v>350</v>
          </cell>
          <cell r="E40" t="str">
            <v>Dozer Shovel 1.5 m3 (D50/53S)</v>
          </cell>
          <cell r="G40" t="str">
            <v>1.50 m³ : D 50S/53S</v>
          </cell>
          <cell r="H40" t="str">
            <v>S</v>
          </cell>
          <cell r="I40">
            <v>11.9</v>
          </cell>
          <cell r="J40">
            <v>15.9</v>
          </cell>
          <cell r="K40">
            <v>19.899999999999999</v>
          </cell>
          <cell r="L40">
            <v>0.24</v>
          </cell>
          <cell r="M40">
            <v>0.09</v>
          </cell>
          <cell r="N40">
            <v>0.01</v>
          </cell>
          <cell r="O40">
            <v>0.04</v>
          </cell>
        </row>
        <row r="41">
          <cell r="B41">
            <v>360</v>
          </cell>
          <cell r="E41" t="str">
            <v>Dozer Shovel 1.8 m3 (D57/60S)</v>
          </cell>
          <cell r="G41" t="str">
            <v>1.80 m³ : D 57S/60S</v>
          </cell>
          <cell r="H41" t="str">
            <v>S</v>
          </cell>
          <cell r="I41">
            <v>14.7</v>
          </cell>
          <cell r="J41">
            <v>19.600000000000001</v>
          </cell>
          <cell r="K41">
            <v>24.6</v>
          </cell>
          <cell r="L41">
            <v>0.33</v>
          </cell>
          <cell r="M41">
            <v>0.14000000000000001</v>
          </cell>
          <cell r="N41">
            <v>0.02</v>
          </cell>
          <cell r="O41">
            <v>0.04</v>
          </cell>
        </row>
        <row r="42">
          <cell r="B42">
            <v>370</v>
          </cell>
          <cell r="E42" t="str">
            <v>Dozer Shovel 1.8 m3 (D65S)</v>
          </cell>
          <cell r="G42" t="str">
            <v>1.80 m³ : D 65 S</v>
          </cell>
          <cell r="H42" t="str">
            <v>S</v>
          </cell>
          <cell r="I42">
            <v>16.899999999999999</v>
          </cell>
          <cell r="J42">
            <v>22.6</v>
          </cell>
          <cell r="K42">
            <v>28.2</v>
          </cell>
          <cell r="L42">
            <v>0.33</v>
          </cell>
          <cell r="M42">
            <v>0.14000000000000001</v>
          </cell>
          <cell r="N42">
            <v>0.02</v>
          </cell>
          <cell r="O42">
            <v>0.04</v>
          </cell>
        </row>
        <row r="43">
          <cell r="B43">
            <v>380</v>
          </cell>
          <cell r="E43" t="str">
            <v>Dozer Shovel 2.2 m3 (D75S)</v>
          </cell>
          <cell r="G43" t="str">
            <v>2.20 m³ : D 75 S</v>
          </cell>
          <cell r="H43" t="str">
            <v>S</v>
          </cell>
          <cell r="I43">
            <v>20.100000000000001</v>
          </cell>
          <cell r="J43">
            <v>26.7</v>
          </cell>
          <cell r="K43">
            <v>33.4</v>
          </cell>
          <cell r="L43">
            <v>0.39</v>
          </cell>
          <cell r="M43">
            <v>0.14000000000000001</v>
          </cell>
          <cell r="N43">
            <v>0.02</v>
          </cell>
          <cell r="O43">
            <v>0.04</v>
          </cell>
        </row>
        <row r="44">
          <cell r="B44">
            <v>390</v>
          </cell>
          <cell r="E44" t="str">
            <v>Dozer Shovel 3.2 m3 (D95S)</v>
          </cell>
          <cell r="G44" t="str">
            <v>3.20 m³ : D 95 S</v>
          </cell>
          <cell r="H44" t="str">
            <v>S</v>
          </cell>
          <cell r="I44">
            <v>24.6</v>
          </cell>
          <cell r="J44">
            <v>32.799999999999997</v>
          </cell>
          <cell r="K44">
            <v>40.9</v>
          </cell>
          <cell r="L44">
            <v>0.44</v>
          </cell>
          <cell r="M44">
            <v>0.18</v>
          </cell>
          <cell r="N44">
            <v>0.02</v>
          </cell>
          <cell r="O44">
            <v>0.04</v>
          </cell>
        </row>
        <row r="45">
          <cell r="B45">
            <v>400</v>
          </cell>
          <cell r="E45" t="str">
            <v>Dozer Shovel 4.5 m3 (D155S)</v>
          </cell>
          <cell r="G45" t="str">
            <v>4.50 m³ : D 155 S</v>
          </cell>
          <cell r="H45" t="str">
            <v>S</v>
          </cell>
          <cell r="I45">
            <v>35.5</v>
          </cell>
          <cell r="J45">
            <v>47.3</v>
          </cell>
          <cell r="K45">
            <v>59.1</v>
          </cell>
          <cell r="L45">
            <v>0.66</v>
          </cell>
          <cell r="M45">
            <v>0.3</v>
          </cell>
          <cell r="N45">
            <v>0.02</v>
          </cell>
          <cell r="O45">
            <v>0.04</v>
          </cell>
        </row>
        <row r="46">
          <cell r="E46" t="str">
            <v>Caterpillar</v>
          </cell>
          <cell r="G46" t="str">
            <v>Caterpillar</v>
          </cell>
        </row>
        <row r="47">
          <cell r="B47">
            <v>410</v>
          </cell>
          <cell r="E47" t="str">
            <v>Dozer Shovel 0.8 m3 (931 B)</v>
          </cell>
          <cell r="G47" t="str">
            <v>0.8 m³ : 931 B</v>
          </cell>
          <cell r="H47" t="str">
            <v>S</v>
          </cell>
          <cell r="I47">
            <v>6.8</v>
          </cell>
          <cell r="J47">
            <v>9.8000000000000007</v>
          </cell>
          <cell r="K47">
            <v>12.1</v>
          </cell>
          <cell r="L47">
            <v>0.2</v>
          </cell>
          <cell r="M47">
            <v>0.08</v>
          </cell>
          <cell r="N47">
            <v>0.01</v>
          </cell>
          <cell r="O47">
            <v>0.04</v>
          </cell>
        </row>
        <row r="48">
          <cell r="B48">
            <v>420</v>
          </cell>
          <cell r="E48" t="str">
            <v>Dozer Shovel 1.1 m3 (941 B)</v>
          </cell>
          <cell r="G48" t="str">
            <v>1.1 m³ : 941 B</v>
          </cell>
          <cell r="H48" t="str">
            <v>S</v>
          </cell>
          <cell r="I48">
            <v>9.1</v>
          </cell>
          <cell r="J48">
            <v>12.9</v>
          </cell>
          <cell r="K48">
            <v>17.399999999999999</v>
          </cell>
          <cell r="L48">
            <v>0.24</v>
          </cell>
          <cell r="M48">
            <v>0.15</v>
          </cell>
          <cell r="N48">
            <v>0.01</v>
          </cell>
          <cell r="O48">
            <v>0.04</v>
          </cell>
        </row>
        <row r="49">
          <cell r="B49">
            <v>430</v>
          </cell>
          <cell r="E49" t="str">
            <v>Dozer Shovel 1.3 m3 (951 C)</v>
          </cell>
          <cell r="G49" t="str">
            <v>1.3 m³ : 951 C</v>
          </cell>
          <cell r="H49" t="str">
            <v>S</v>
          </cell>
          <cell r="I49">
            <v>11</v>
          </cell>
          <cell r="J49">
            <v>15.9</v>
          </cell>
          <cell r="K49">
            <v>19.3</v>
          </cell>
          <cell r="L49">
            <v>0.23</v>
          </cell>
          <cell r="M49">
            <v>0.15</v>
          </cell>
          <cell r="N49">
            <v>0.01</v>
          </cell>
          <cell r="O49">
            <v>0.04</v>
          </cell>
        </row>
        <row r="50">
          <cell r="B50">
            <v>440</v>
          </cell>
          <cell r="E50" t="str">
            <v>Dozer Shovel 1.7 m3 (955 L)</v>
          </cell>
          <cell r="G50" t="str">
            <v>1.7 m³ : 955 L</v>
          </cell>
          <cell r="H50" t="str">
            <v>S</v>
          </cell>
          <cell r="I50">
            <v>14.8</v>
          </cell>
          <cell r="J50">
            <v>21.6</v>
          </cell>
          <cell r="K50">
            <v>26.5</v>
          </cell>
          <cell r="L50">
            <v>0.3</v>
          </cell>
          <cell r="M50">
            <v>0.16</v>
          </cell>
          <cell r="N50">
            <v>0.01</v>
          </cell>
          <cell r="O50">
            <v>0.04</v>
          </cell>
        </row>
        <row r="51">
          <cell r="B51">
            <v>450</v>
          </cell>
          <cell r="E51" t="str">
            <v>Dozer Shovel 2.5 m3 (977 L)</v>
          </cell>
          <cell r="G51" t="str">
            <v>2.5 m³ : 977 L</v>
          </cell>
          <cell r="H51" t="str">
            <v>S</v>
          </cell>
          <cell r="I51">
            <v>18.899999999999999</v>
          </cell>
          <cell r="J51">
            <v>28</v>
          </cell>
          <cell r="K51">
            <v>34.1</v>
          </cell>
          <cell r="L51">
            <v>0.42</v>
          </cell>
          <cell r="M51">
            <v>0.18</v>
          </cell>
          <cell r="N51">
            <v>0.01</v>
          </cell>
          <cell r="O51">
            <v>0.04</v>
          </cell>
        </row>
        <row r="52">
          <cell r="B52">
            <v>460</v>
          </cell>
          <cell r="E52" t="str">
            <v>Dozer Shovel 3.8 m3 (983 B)</v>
          </cell>
          <cell r="G52" t="str">
            <v>3.8 m³ : 983 B</v>
          </cell>
          <cell r="H52" t="str">
            <v>S</v>
          </cell>
          <cell r="I52">
            <v>26.9</v>
          </cell>
          <cell r="J52">
            <v>38.9</v>
          </cell>
          <cell r="K52">
            <v>47.7</v>
          </cell>
          <cell r="L52">
            <v>0.61</v>
          </cell>
          <cell r="M52">
            <v>0.19</v>
          </cell>
          <cell r="N52">
            <v>0.02</v>
          </cell>
          <cell r="O52">
            <v>0.04</v>
          </cell>
        </row>
        <row r="54">
          <cell r="C54">
            <v>3</v>
          </cell>
          <cell r="E54" t="str">
            <v>HYDR. EXCAVATOR</v>
          </cell>
          <cell r="G54" t="str">
            <v>HYDR. EXCAVATOR</v>
          </cell>
        </row>
        <row r="55">
          <cell r="E55" t="str">
            <v xml:space="preserve">Komatsu </v>
          </cell>
          <cell r="G55" t="str">
            <v xml:space="preserve">Komatsu </v>
          </cell>
        </row>
        <row r="56">
          <cell r="B56">
            <v>470</v>
          </cell>
          <cell r="E56" t="str">
            <v>Hydr. Excavator 0.05 m3 (PC10)</v>
          </cell>
          <cell r="G56" t="str">
            <v>0.05 m³ : PC 10</v>
          </cell>
          <cell r="H56" t="str">
            <v>S</v>
          </cell>
          <cell r="I56">
            <v>1.5</v>
          </cell>
          <cell r="J56">
            <v>1.9</v>
          </cell>
          <cell r="K56">
            <v>2.2000000000000002</v>
          </cell>
          <cell r="L56">
            <v>0.02</v>
          </cell>
          <cell r="M56">
            <v>0.02</v>
          </cell>
          <cell r="N56">
            <v>0.02</v>
          </cell>
          <cell r="O56">
            <v>0.04</v>
          </cell>
        </row>
        <row r="57">
          <cell r="B57">
            <v>480</v>
          </cell>
          <cell r="E57" t="str">
            <v>Hydr. Excavator 0.07 m3 (PC20)</v>
          </cell>
          <cell r="G57" t="str">
            <v>0.07 m³ : PC 20</v>
          </cell>
          <cell r="H57" t="str">
            <v>S</v>
          </cell>
          <cell r="I57">
            <v>2</v>
          </cell>
          <cell r="J57">
            <v>2.5</v>
          </cell>
          <cell r="K57">
            <v>3</v>
          </cell>
          <cell r="L57">
            <v>0.02</v>
          </cell>
          <cell r="M57">
            <v>0.03</v>
          </cell>
          <cell r="N57">
            <v>0.02</v>
          </cell>
          <cell r="O57">
            <v>0.04</v>
          </cell>
        </row>
        <row r="58">
          <cell r="B58">
            <v>490</v>
          </cell>
          <cell r="E58" t="str">
            <v>Hydr. Excavator 0.09 m3 (PC30)</v>
          </cell>
          <cell r="G58" t="str">
            <v>0.09 m³ : PC 30</v>
          </cell>
          <cell r="H58" t="str">
            <v>S</v>
          </cell>
          <cell r="I58">
            <v>2.5</v>
          </cell>
          <cell r="J58">
            <v>3.1</v>
          </cell>
          <cell r="K58">
            <v>3.7</v>
          </cell>
          <cell r="L58">
            <v>0.02</v>
          </cell>
          <cell r="M58">
            <v>0.03</v>
          </cell>
          <cell r="N58">
            <v>0.02</v>
          </cell>
          <cell r="O58">
            <v>0.04</v>
          </cell>
        </row>
        <row r="59">
          <cell r="B59">
            <v>500</v>
          </cell>
          <cell r="E59" t="str">
            <v>Hydr. Excavator 0.12 m3 (PC40)</v>
          </cell>
          <cell r="G59" t="str">
            <v>0.12 m³ : PC 40</v>
          </cell>
          <cell r="H59" t="str">
            <v>S</v>
          </cell>
          <cell r="I59">
            <v>3.4</v>
          </cell>
          <cell r="J59">
            <v>4.7</v>
          </cell>
          <cell r="K59">
            <v>6</v>
          </cell>
          <cell r="L59">
            <v>0.03</v>
          </cell>
          <cell r="M59">
            <v>0.04</v>
          </cell>
          <cell r="N59">
            <v>0.02</v>
          </cell>
          <cell r="O59">
            <v>0.04</v>
          </cell>
        </row>
        <row r="60">
          <cell r="B60">
            <v>510</v>
          </cell>
          <cell r="E60" t="str">
            <v>Hydr. Excavator 0.25 m3 (PC60)</v>
          </cell>
          <cell r="G60" t="str">
            <v>0.25 m³ : PC 60</v>
          </cell>
          <cell r="H60" t="str">
            <v>S</v>
          </cell>
          <cell r="I60">
            <v>4.9000000000000004</v>
          </cell>
          <cell r="J60">
            <v>6.8</v>
          </cell>
          <cell r="K60">
            <v>8.6</v>
          </cell>
          <cell r="L60">
            <v>0.04</v>
          </cell>
          <cell r="M60">
            <v>0.05</v>
          </cell>
          <cell r="N60">
            <v>0.02</v>
          </cell>
          <cell r="O60">
            <v>0.04</v>
          </cell>
        </row>
        <row r="61">
          <cell r="B61">
            <v>520</v>
          </cell>
          <cell r="E61" t="str">
            <v>Hydr. Excavtor 0.32 m3 (PC80)</v>
          </cell>
          <cell r="G61" t="str">
            <v>0.32 m³ : PC 80</v>
          </cell>
          <cell r="H61" t="str">
            <v>S</v>
          </cell>
          <cell r="I61">
            <v>6.3</v>
          </cell>
          <cell r="J61">
            <v>7.6</v>
          </cell>
          <cell r="K61">
            <v>9.1</v>
          </cell>
          <cell r="L61">
            <v>0.04</v>
          </cell>
          <cell r="M61">
            <v>0.05</v>
          </cell>
          <cell r="N61">
            <v>0.02</v>
          </cell>
          <cell r="O61">
            <v>0.04</v>
          </cell>
        </row>
        <row r="62">
          <cell r="B62">
            <v>530</v>
          </cell>
          <cell r="E62" t="str">
            <v>Hydr. Excavtor 0.40 m3 (PC100)</v>
          </cell>
          <cell r="G62" t="str">
            <v>0.40 m³ : PC 100</v>
          </cell>
          <cell r="H62" t="str">
            <v>S</v>
          </cell>
          <cell r="I62">
            <v>7.2</v>
          </cell>
          <cell r="J62">
            <v>9</v>
          </cell>
          <cell r="K62">
            <v>10.8</v>
          </cell>
          <cell r="L62">
            <v>7.0000000000000007E-2</v>
          </cell>
          <cell r="M62">
            <v>7.0000000000000007E-2</v>
          </cell>
          <cell r="N62">
            <v>0.02</v>
          </cell>
          <cell r="O62">
            <v>0.04</v>
          </cell>
        </row>
        <row r="63">
          <cell r="B63">
            <v>540</v>
          </cell>
          <cell r="E63" t="str">
            <v>Hydr. Excavtor 0.45 m3 (PC120)</v>
          </cell>
          <cell r="G63" t="str">
            <v>0.45 m³ : PC 120</v>
          </cell>
          <cell r="H63" t="str">
            <v>S</v>
          </cell>
          <cell r="I63">
            <v>8.1999999999999993</v>
          </cell>
          <cell r="J63">
            <v>10.3</v>
          </cell>
          <cell r="K63">
            <v>12.2</v>
          </cell>
          <cell r="L63">
            <v>7.0000000000000007E-2</v>
          </cell>
          <cell r="M63">
            <v>7.0000000000000007E-2</v>
          </cell>
          <cell r="N63">
            <v>0.02</v>
          </cell>
          <cell r="O63">
            <v>0.04</v>
          </cell>
        </row>
        <row r="64">
          <cell r="B64">
            <v>550</v>
          </cell>
          <cell r="E64" t="str">
            <v>Hydr. Excavator 0.70 m3 (PC200)</v>
          </cell>
          <cell r="G64" t="str">
            <v>0.70 m³ : PC 200</v>
          </cell>
          <cell r="H64" t="str">
            <v>S</v>
          </cell>
          <cell r="I64">
            <v>9.1</v>
          </cell>
          <cell r="J64">
            <v>11.4</v>
          </cell>
          <cell r="K64">
            <v>13.7</v>
          </cell>
          <cell r="L64">
            <v>0.1</v>
          </cell>
          <cell r="M64">
            <v>0.09</v>
          </cell>
          <cell r="N64">
            <v>0.02</v>
          </cell>
          <cell r="O64">
            <v>0.04</v>
          </cell>
        </row>
        <row r="65">
          <cell r="B65">
            <v>560</v>
          </cell>
          <cell r="E65" t="str">
            <v>Hydr. Excavator 0.90 m3 (PC220)</v>
          </cell>
          <cell r="G65" t="str">
            <v>0.90 m³ : PC 220</v>
          </cell>
          <cell r="H65" t="str">
            <v>S</v>
          </cell>
          <cell r="I65">
            <v>11.8</v>
          </cell>
          <cell r="J65">
            <v>14.7</v>
          </cell>
          <cell r="K65">
            <v>17.7</v>
          </cell>
          <cell r="L65">
            <v>0.16</v>
          </cell>
          <cell r="M65">
            <v>0.09</v>
          </cell>
          <cell r="N65">
            <v>0.02</v>
          </cell>
          <cell r="O65">
            <v>0.04</v>
          </cell>
        </row>
        <row r="66">
          <cell r="B66">
            <v>570</v>
          </cell>
          <cell r="E66" t="str">
            <v>Hydr. Excavtor 1.20 m3 (PC300)</v>
          </cell>
          <cell r="G66" t="str">
            <v>1.20m³ : PC 300</v>
          </cell>
          <cell r="H66" t="str">
            <v>S</v>
          </cell>
          <cell r="I66">
            <v>16.100000000000001</v>
          </cell>
          <cell r="J66">
            <v>20.100000000000001</v>
          </cell>
          <cell r="K66">
            <v>24.1</v>
          </cell>
          <cell r="L66">
            <v>0.18</v>
          </cell>
          <cell r="M66">
            <v>0.11</v>
          </cell>
          <cell r="N66">
            <v>0.02</v>
          </cell>
          <cell r="O66">
            <v>0.04</v>
          </cell>
        </row>
        <row r="67">
          <cell r="B67">
            <v>580</v>
          </cell>
          <cell r="E67" t="str">
            <v>Hydr. Excavtor 1.60 m3 (PC400)</v>
          </cell>
          <cell r="G67" t="str">
            <v>1.60m³ : PC 400</v>
          </cell>
          <cell r="H67" t="str">
            <v>S</v>
          </cell>
          <cell r="I67">
            <v>21.5</v>
          </cell>
          <cell r="J67">
            <v>26.9</v>
          </cell>
          <cell r="K67">
            <v>32.299999999999997</v>
          </cell>
          <cell r="L67">
            <v>0.21</v>
          </cell>
          <cell r="M67">
            <v>0.15</v>
          </cell>
          <cell r="N67">
            <v>0.02</v>
          </cell>
          <cell r="O67">
            <v>0.04</v>
          </cell>
        </row>
        <row r="68">
          <cell r="B68">
            <v>590</v>
          </cell>
          <cell r="E68" t="str">
            <v>Hydr. Excavtor 2.5 m3 (PC650)</v>
          </cell>
          <cell r="G68" t="str">
            <v>2.50m³ : PC 650</v>
          </cell>
          <cell r="H68" t="str">
            <v>S</v>
          </cell>
          <cell r="I68">
            <v>37.799999999999997</v>
          </cell>
          <cell r="J68">
            <v>47.3</v>
          </cell>
          <cell r="K68">
            <v>56.8</v>
          </cell>
          <cell r="L68">
            <v>0.37</v>
          </cell>
          <cell r="M68">
            <v>0.26</v>
          </cell>
          <cell r="N68">
            <v>0.03</v>
          </cell>
          <cell r="O68">
            <v>0.04</v>
          </cell>
        </row>
        <row r="69">
          <cell r="E69" t="str">
            <v>Caterpillar</v>
          </cell>
          <cell r="G69" t="str">
            <v>Caterpillar</v>
          </cell>
        </row>
        <row r="70">
          <cell r="B70">
            <v>600</v>
          </cell>
          <cell r="E70" t="str">
            <v>Hydr. Excavtor 0.5-1.0 m3 (215)</v>
          </cell>
          <cell r="G70" t="str">
            <v>0.5 - 1.0 m³ : 215</v>
          </cell>
          <cell r="H70" t="str">
            <v>S</v>
          </cell>
          <cell r="I70">
            <v>9</v>
          </cell>
          <cell r="J70">
            <v>12.5</v>
          </cell>
          <cell r="K70">
            <v>16.600000000000001</v>
          </cell>
          <cell r="L70">
            <v>0.23</v>
          </cell>
          <cell r="M70">
            <v>0.45</v>
          </cell>
          <cell r="N70">
            <v>0.02</v>
          </cell>
          <cell r="O70">
            <v>0.04</v>
          </cell>
        </row>
        <row r="71">
          <cell r="B71">
            <v>610</v>
          </cell>
          <cell r="E71" t="str">
            <v>Hydr. Excavtor 0.5-1.3 m3 (225)</v>
          </cell>
          <cell r="G71" t="str">
            <v>0.5 - 1.3 m³ : 225</v>
          </cell>
          <cell r="H71" t="str">
            <v>S</v>
          </cell>
          <cell r="I71">
            <v>17</v>
          </cell>
          <cell r="J71">
            <v>18.899999999999999</v>
          </cell>
          <cell r="K71">
            <v>23.4</v>
          </cell>
          <cell r="L71">
            <v>0.23</v>
          </cell>
          <cell r="M71">
            <v>0.53</v>
          </cell>
          <cell r="N71">
            <v>0.02</v>
          </cell>
          <cell r="O71">
            <v>0.04</v>
          </cell>
        </row>
        <row r="72">
          <cell r="B72">
            <v>620</v>
          </cell>
          <cell r="E72" t="str">
            <v>Hydr. Excavtor 0.9-1.6 m3 (235)</v>
          </cell>
          <cell r="G72" t="str">
            <v>0.9 - 1.6 m³ : 235</v>
          </cell>
          <cell r="H72" t="str">
            <v>S</v>
          </cell>
          <cell r="I72">
            <v>27.1</v>
          </cell>
          <cell r="J72">
            <v>30.2</v>
          </cell>
          <cell r="K72">
            <v>35.700000000000003</v>
          </cell>
          <cell r="L72">
            <v>0.41</v>
          </cell>
          <cell r="M72">
            <v>0.53</v>
          </cell>
          <cell r="N72">
            <v>0.02</v>
          </cell>
          <cell r="O72">
            <v>0.04</v>
          </cell>
        </row>
        <row r="73">
          <cell r="B73">
            <v>630</v>
          </cell>
          <cell r="E73" t="str">
            <v>Hydr. Excavtor 1.5-2.6 m3 (245)</v>
          </cell>
          <cell r="G73" t="str">
            <v>1.5 - 2.6 m³ : 245</v>
          </cell>
          <cell r="H73" t="str">
            <v>S</v>
          </cell>
          <cell r="I73">
            <v>33.6</v>
          </cell>
          <cell r="J73">
            <v>39.6</v>
          </cell>
          <cell r="K73">
            <v>51.1</v>
          </cell>
          <cell r="L73">
            <v>0.64</v>
          </cell>
          <cell r="M73">
            <v>0.56000000000000005</v>
          </cell>
          <cell r="N73">
            <v>0.02</v>
          </cell>
          <cell r="O73">
            <v>0.04</v>
          </cell>
        </row>
        <row r="75">
          <cell r="C75">
            <v>4</v>
          </cell>
          <cell r="E75" t="str">
            <v>WHEEL LOADER</v>
          </cell>
          <cell r="G75" t="str">
            <v>WHEEL LOADER</v>
          </cell>
        </row>
        <row r="76">
          <cell r="E76" t="str">
            <v>Komatsu</v>
          </cell>
          <cell r="G76" t="str">
            <v>Komatsu</v>
          </cell>
        </row>
        <row r="77">
          <cell r="B77">
            <v>640</v>
          </cell>
          <cell r="E77" t="str">
            <v>Wheel Loader 0.6 m3 (W20)</v>
          </cell>
          <cell r="G77" t="str">
            <v>0.6 m³ : W 20</v>
          </cell>
          <cell r="H77" t="str">
            <v>S</v>
          </cell>
          <cell r="I77">
            <v>5.6</v>
          </cell>
          <cell r="J77">
            <v>6.6</v>
          </cell>
          <cell r="K77">
            <v>7.5</v>
          </cell>
          <cell r="L77">
            <v>0.05</v>
          </cell>
          <cell r="M77">
            <v>0.04</v>
          </cell>
          <cell r="N77">
            <v>0.01</v>
          </cell>
          <cell r="O77">
            <v>0.04</v>
          </cell>
        </row>
        <row r="78">
          <cell r="B78">
            <v>650</v>
          </cell>
          <cell r="E78" t="str">
            <v>Wheel Loader 0.8 m3 (W30)</v>
          </cell>
          <cell r="G78" t="str">
            <v>0.8 m³ : W 30</v>
          </cell>
          <cell r="H78" t="str">
            <v>S</v>
          </cell>
          <cell r="I78">
            <v>5.6</v>
          </cell>
          <cell r="J78">
            <v>6.6</v>
          </cell>
          <cell r="K78">
            <v>7.5</v>
          </cell>
          <cell r="L78">
            <v>0.05</v>
          </cell>
          <cell r="M78">
            <v>0.04</v>
          </cell>
          <cell r="N78">
            <v>0.01</v>
          </cell>
          <cell r="O78">
            <v>0.04</v>
          </cell>
        </row>
        <row r="79">
          <cell r="B79">
            <v>660</v>
          </cell>
          <cell r="E79" t="str">
            <v>Wheel Loader 1.2 m3 (W40)</v>
          </cell>
          <cell r="G79" t="str">
            <v>1.2 m³ : W 40</v>
          </cell>
          <cell r="H79" t="str">
            <v>S</v>
          </cell>
          <cell r="I79">
            <v>6.2</v>
          </cell>
          <cell r="J79">
            <v>8.8000000000000007</v>
          </cell>
          <cell r="K79">
            <v>11.5</v>
          </cell>
          <cell r="L79">
            <v>0.08</v>
          </cell>
          <cell r="M79">
            <v>0.06</v>
          </cell>
          <cell r="N79">
            <v>0.01</v>
          </cell>
          <cell r="O79">
            <v>0.04</v>
          </cell>
        </row>
        <row r="80">
          <cell r="B80">
            <v>670</v>
          </cell>
          <cell r="E80" t="str">
            <v>Wheel Loader 1.4 m3 (W60)</v>
          </cell>
          <cell r="G80" t="str">
            <v>1.4 m³ : W 60</v>
          </cell>
          <cell r="H80" t="str">
            <v>S</v>
          </cell>
          <cell r="I80">
            <v>9</v>
          </cell>
          <cell r="J80">
            <v>12.8</v>
          </cell>
          <cell r="K80">
            <v>16.7</v>
          </cell>
          <cell r="L80">
            <v>0.13</v>
          </cell>
          <cell r="M80">
            <v>7.0000000000000007E-2</v>
          </cell>
          <cell r="N80">
            <v>0.01</v>
          </cell>
          <cell r="O80">
            <v>0.04</v>
          </cell>
        </row>
        <row r="81">
          <cell r="B81">
            <v>680</v>
          </cell>
          <cell r="E81" t="str">
            <v>Wheel Loader 1.7 m3 (W70/WA200)</v>
          </cell>
          <cell r="G81" t="str">
            <v>1.7 m³ : WA200/W70</v>
          </cell>
          <cell r="H81" t="str">
            <v>S</v>
          </cell>
          <cell r="I81">
            <v>9.9</v>
          </cell>
          <cell r="J81">
            <v>14.2</v>
          </cell>
          <cell r="K81">
            <v>18.5</v>
          </cell>
          <cell r="L81">
            <v>0.14000000000000001</v>
          </cell>
          <cell r="M81">
            <v>0.13</v>
          </cell>
          <cell r="N81">
            <v>0.01</v>
          </cell>
          <cell r="O81">
            <v>0.04</v>
          </cell>
        </row>
        <row r="82">
          <cell r="B82">
            <v>690</v>
          </cell>
          <cell r="E82" t="str">
            <v>Wheel Loader 2.3 m3 (W90/WA350)</v>
          </cell>
          <cell r="G82" t="str">
            <v>2.3 m³ : WA350/W90</v>
          </cell>
          <cell r="H82" t="str">
            <v>S</v>
          </cell>
          <cell r="I82">
            <v>13.2</v>
          </cell>
          <cell r="J82">
            <v>19</v>
          </cell>
          <cell r="K82">
            <v>24.7</v>
          </cell>
          <cell r="L82">
            <v>0.18</v>
          </cell>
          <cell r="M82">
            <v>0.14000000000000001</v>
          </cell>
          <cell r="N82">
            <v>0.01</v>
          </cell>
          <cell r="O82">
            <v>0.04</v>
          </cell>
        </row>
        <row r="83">
          <cell r="B83">
            <v>700</v>
          </cell>
          <cell r="E83" t="str">
            <v>Wheel Loader 3.3 m3 (W120)</v>
          </cell>
          <cell r="G83" t="str">
            <v>3.3 m³ : W 120</v>
          </cell>
          <cell r="H83" t="str">
            <v>S</v>
          </cell>
          <cell r="I83">
            <v>17.3</v>
          </cell>
          <cell r="J83">
            <v>24.9</v>
          </cell>
          <cell r="K83">
            <v>32.5</v>
          </cell>
          <cell r="L83">
            <v>0.28999999999999998</v>
          </cell>
          <cell r="M83">
            <v>0.19</v>
          </cell>
          <cell r="N83">
            <v>0.01</v>
          </cell>
          <cell r="O83">
            <v>0.04</v>
          </cell>
        </row>
        <row r="84">
          <cell r="B84">
            <v>710</v>
          </cell>
          <cell r="E84" t="str">
            <v>Wheel Loader 3.5 m3 (W170)</v>
          </cell>
          <cell r="G84" t="str">
            <v>3.5 m³ : W 170</v>
          </cell>
          <cell r="H84" t="str">
            <v>S</v>
          </cell>
          <cell r="I84">
            <v>22.3</v>
          </cell>
          <cell r="J84">
            <v>32.1</v>
          </cell>
          <cell r="K84">
            <v>41.8</v>
          </cell>
          <cell r="L84">
            <v>0.3</v>
          </cell>
          <cell r="M84">
            <v>0.19</v>
          </cell>
          <cell r="N84">
            <v>0.01</v>
          </cell>
          <cell r="O84">
            <v>0.04</v>
          </cell>
        </row>
        <row r="85">
          <cell r="B85">
            <v>720</v>
          </cell>
          <cell r="E85" t="str">
            <v>Wheel Loader 5.7 m3 (W260)</v>
          </cell>
          <cell r="G85" t="str">
            <v>5.7 m³ : W 260</v>
          </cell>
          <cell r="H85" t="str">
            <v>S</v>
          </cell>
          <cell r="I85">
            <v>39.200000000000003</v>
          </cell>
          <cell r="J85">
            <v>54</v>
          </cell>
          <cell r="K85">
            <v>72.5</v>
          </cell>
          <cell r="L85">
            <v>0.5</v>
          </cell>
          <cell r="M85">
            <v>0.32</v>
          </cell>
          <cell r="N85">
            <v>0.02</v>
          </cell>
          <cell r="O85">
            <v>0.04</v>
          </cell>
        </row>
        <row r="86">
          <cell r="E86" t="str">
            <v>Caterpillar</v>
          </cell>
          <cell r="G86" t="str">
            <v>Caterpillar</v>
          </cell>
          <cell r="O86">
            <v>0.04</v>
          </cell>
        </row>
        <row r="87">
          <cell r="B87">
            <v>730</v>
          </cell>
          <cell r="E87" t="str">
            <v>Wheel Loader 1.0 m3 (910)</v>
          </cell>
          <cell r="G87" t="str">
            <v>1.0 m³ : 910</v>
          </cell>
          <cell r="H87" t="str">
            <v>S</v>
          </cell>
          <cell r="I87">
            <v>7.2</v>
          </cell>
          <cell r="J87">
            <v>8.3000000000000007</v>
          </cell>
          <cell r="K87">
            <v>9.5</v>
          </cell>
          <cell r="L87">
            <v>0.2</v>
          </cell>
          <cell r="M87">
            <v>0.15</v>
          </cell>
          <cell r="N87">
            <v>0.01</v>
          </cell>
          <cell r="O87">
            <v>0.04</v>
          </cell>
        </row>
        <row r="88">
          <cell r="B88">
            <v>740</v>
          </cell>
          <cell r="E88" t="str">
            <v>Wheel Loader 1.2 m3 (920)</v>
          </cell>
          <cell r="G88" t="str">
            <v>1.2 m³ : 920</v>
          </cell>
          <cell r="H88" t="str">
            <v>S</v>
          </cell>
          <cell r="I88">
            <v>8.3000000000000007</v>
          </cell>
          <cell r="J88">
            <v>11.4</v>
          </cell>
          <cell r="K88">
            <v>15.5</v>
          </cell>
          <cell r="L88">
            <v>0.23</v>
          </cell>
          <cell r="M88">
            <v>0.15</v>
          </cell>
          <cell r="N88">
            <v>0.01</v>
          </cell>
          <cell r="O88">
            <v>0.04</v>
          </cell>
        </row>
        <row r="89">
          <cell r="B89">
            <v>750</v>
          </cell>
          <cell r="E89" t="str">
            <v>Wheel Loader 1.5 m3 (930)</v>
          </cell>
          <cell r="G89" t="str">
            <v>1.5 m³ : 930</v>
          </cell>
          <cell r="H89" t="str">
            <v>S</v>
          </cell>
          <cell r="I89">
            <v>10.199999999999999</v>
          </cell>
          <cell r="J89">
            <v>14</v>
          </cell>
          <cell r="K89">
            <v>19.3</v>
          </cell>
          <cell r="L89">
            <v>0.23</v>
          </cell>
          <cell r="M89">
            <v>0.15</v>
          </cell>
          <cell r="N89">
            <v>0.01</v>
          </cell>
          <cell r="O89">
            <v>0.04</v>
          </cell>
        </row>
        <row r="90">
          <cell r="B90">
            <v>760</v>
          </cell>
          <cell r="E90" t="str">
            <v>Wheel Loader 2.4 m3 (950)</v>
          </cell>
          <cell r="G90" t="str">
            <v>2.4 m³ : 950</v>
          </cell>
          <cell r="H90" t="str">
            <v>S</v>
          </cell>
          <cell r="I90">
            <v>12.9</v>
          </cell>
          <cell r="J90">
            <v>17.399999999999999</v>
          </cell>
          <cell r="K90">
            <v>23.8</v>
          </cell>
          <cell r="L90">
            <v>0.33</v>
          </cell>
          <cell r="M90">
            <v>0.15</v>
          </cell>
          <cell r="N90">
            <v>0.01</v>
          </cell>
          <cell r="O90">
            <v>0.04</v>
          </cell>
        </row>
        <row r="91">
          <cell r="B91">
            <v>770</v>
          </cell>
          <cell r="E91" t="str">
            <v>Wheel Loader 3.1 m3 (966C)</v>
          </cell>
          <cell r="G91" t="str">
            <v>3.1 m³ : 966 C</v>
          </cell>
          <cell r="H91" t="str">
            <v>S</v>
          </cell>
          <cell r="I91">
            <v>17</v>
          </cell>
          <cell r="J91">
            <v>23.5</v>
          </cell>
          <cell r="K91">
            <v>31.8</v>
          </cell>
          <cell r="L91">
            <v>0.53</v>
          </cell>
          <cell r="M91">
            <v>0.15</v>
          </cell>
          <cell r="N91">
            <v>0.02</v>
          </cell>
          <cell r="O91">
            <v>0.04</v>
          </cell>
        </row>
        <row r="92">
          <cell r="B92">
            <v>780</v>
          </cell>
          <cell r="E92" t="str">
            <v>Wheel Loader 4.0 m3 (980C)</v>
          </cell>
          <cell r="G92" t="str">
            <v>4.0 m³ : 980 C</v>
          </cell>
          <cell r="H92" t="str">
            <v>S</v>
          </cell>
          <cell r="I92">
            <v>23.4</v>
          </cell>
          <cell r="J92">
            <v>32.200000000000003</v>
          </cell>
          <cell r="K92">
            <v>43.9</v>
          </cell>
          <cell r="L92">
            <v>0.53</v>
          </cell>
          <cell r="M92">
            <v>0.15</v>
          </cell>
          <cell r="N92">
            <v>0.02</v>
          </cell>
          <cell r="O92">
            <v>0.04</v>
          </cell>
        </row>
        <row r="93">
          <cell r="B93">
            <v>790</v>
          </cell>
          <cell r="E93" t="str">
            <v>Wheel Loader 5.4 m3 (988C)</v>
          </cell>
          <cell r="G93" t="str">
            <v>5.4 m³ : 988 C</v>
          </cell>
          <cell r="H93" t="str">
            <v>S</v>
          </cell>
          <cell r="I93">
            <v>36.299999999999997</v>
          </cell>
          <cell r="J93">
            <v>49.9</v>
          </cell>
          <cell r="K93">
            <v>68.099999999999994</v>
          </cell>
          <cell r="L93">
            <v>0.71</v>
          </cell>
          <cell r="M93">
            <v>0.15</v>
          </cell>
          <cell r="N93">
            <v>0.02</v>
          </cell>
          <cell r="O93">
            <v>0.04</v>
          </cell>
        </row>
        <row r="94">
          <cell r="B94">
            <v>800</v>
          </cell>
          <cell r="E94" t="str">
            <v>Wheel Loader 10.0 m3 (992C)</v>
          </cell>
          <cell r="G94" t="str">
            <v>10.0 m³ : 992 C</v>
          </cell>
          <cell r="H94" t="str">
            <v>S</v>
          </cell>
          <cell r="I94">
            <v>61.3</v>
          </cell>
          <cell r="J94">
            <v>84</v>
          </cell>
          <cell r="K94">
            <v>114.7</v>
          </cell>
          <cell r="L94">
            <v>0.98</v>
          </cell>
          <cell r="M94">
            <v>0.37</v>
          </cell>
          <cell r="N94">
            <v>0.05</v>
          </cell>
          <cell r="O94">
            <v>0.04</v>
          </cell>
        </row>
        <row r="95">
          <cell r="E95" t="str">
            <v>Furukawa</v>
          </cell>
          <cell r="G95" t="str">
            <v>Furukawa</v>
          </cell>
          <cell r="O95">
            <v>0.04</v>
          </cell>
        </row>
        <row r="96">
          <cell r="B96">
            <v>810</v>
          </cell>
          <cell r="E96" t="str">
            <v>Wheel Loader 1.7 m3 (FL170)</v>
          </cell>
          <cell r="G96" t="str">
            <v>1.7 m³ : FL 170</v>
          </cell>
          <cell r="H96" t="str">
            <v>S</v>
          </cell>
          <cell r="I96">
            <v>9.9</v>
          </cell>
          <cell r="J96">
            <v>14.2</v>
          </cell>
          <cell r="K96">
            <v>18.5</v>
          </cell>
          <cell r="L96">
            <v>0.14000000000000001</v>
          </cell>
          <cell r="M96">
            <v>0.13</v>
          </cell>
          <cell r="N96">
            <v>0.01</v>
          </cell>
          <cell r="O96">
            <v>0.04</v>
          </cell>
        </row>
        <row r="97">
          <cell r="B97">
            <v>820</v>
          </cell>
          <cell r="E97" t="str">
            <v>Wheel Loader 2.0 m3 (FL200)</v>
          </cell>
          <cell r="G97" t="str">
            <v>2.0 m³ : FL 200</v>
          </cell>
          <cell r="H97" t="str">
            <v>S</v>
          </cell>
          <cell r="I97">
            <v>12</v>
          </cell>
          <cell r="J97">
            <v>17.399999999999999</v>
          </cell>
          <cell r="K97">
            <v>22.3</v>
          </cell>
          <cell r="L97">
            <v>0.17</v>
          </cell>
          <cell r="M97">
            <v>0.14000000000000001</v>
          </cell>
          <cell r="N97">
            <v>0.01</v>
          </cell>
          <cell r="O97">
            <v>0.04</v>
          </cell>
        </row>
        <row r="98">
          <cell r="B98">
            <v>830</v>
          </cell>
          <cell r="E98" t="str">
            <v>Wheel Loader 2.3 m3 (FL230)</v>
          </cell>
          <cell r="G98" t="str">
            <v>2.3 m³ : FL 230</v>
          </cell>
          <cell r="H98" t="str">
            <v>S</v>
          </cell>
          <cell r="I98">
            <v>14.2</v>
          </cell>
          <cell r="J98">
            <v>18.8</v>
          </cell>
          <cell r="K98">
            <v>24.7</v>
          </cell>
          <cell r="L98">
            <v>0.28999999999999998</v>
          </cell>
          <cell r="M98">
            <v>0.15</v>
          </cell>
          <cell r="N98">
            <v>0.01</v>
          </cell>
          <cell r="O98">
            <v>0.04</v>
          </cell>
        </row>
        <row r="100">
          <cell r="C100">
            <v>5</v>
          </cell>
          <cell r="E100" t="str">
            <v>MOTOR GRADER</v>
          </cell>
          <cell r="G100" t="str">
            <v>MOTOR GRADER</v>
          </cell>
          <cell r="H100" t="str">
            <v>S</v>
          </cell>
        </row>
        <row r="101">
          <cell r="E101" t="str">
            <v>Komatsu</v>
          </cell>
          <cell r="G101" t="str">
            <v>Komatsu</v>
          </cell>
          <cell r="H101" t="str">
            <v>S</v>
          </cell>
        </row>
        <row r="102">
          <cell r="B102">
            <v>840</v>
          </cell>
          <cell r="E102" t="str">
            <v>Motor Grader 5.0 t (GD200A)</v>
          </cell>
          <cell r="G102" t="str">
            <v>5.0 t : GD 200 A</v>
          </cell>
          <cell r="H102" t="str">
            <v>S</v>
          </cell>
          <cell r="I102">
            <v>5.3</v>
          </cell>
          <cell r="J102">
            <v>8</v>
          </cell>
          <cell r="K102">
            <v>10.7</v>
          </cell>
          <cell r="L102">
            <v>7.0000000000000007E-2</v>
          </cell>
          <cell r="M102">
            <v>0.06</v>
          </cell>
          <cell r="N102">
            <v>0.01</v>
          </cell>
          <cell r="O102">
            <v>0.04</v>
          </cell>
        </row>
        <row r="103">
          <cell r="B103">
            <v>850</v>
          </cell>
          <cell r="E103" t="str">
            <v>Motor Grader 7.5 t (GD300A)</v>
          </cell>
          <cell r="G103" t="str">
            <v>7.5 t : GD 300 A</v>
          </cell>
          <cell r="H103" t="str">
            <v>S</v>
          </cell>
          <cell r="I103">
            <v>6.1</v>
          </cell>
          <cell r="J103">
            <v>9.1999999999999993</v>
          </cell>
          <cell r="K103">
            <v>12.3</v>
          </cell>
          <cell r="L103">
            <v>0.13</v>
          </cell>
          <cell r="M103">
            <v>0.06</v>
          </cell>
          <cell r="N103">
            <v>0.01</v>
          </cell>
          <cell r="O103">
            <v>0.04</v>
          </cell>
        </row>
        <row r="104">
          <cell r="B104">
            <v>860</v>
          </cell>
          <cell r="E104" t="str">
            <v>Motor Grader 9.0 t (GD405A)</v>
          </cell>
          <cell r="G104" t="str">
            <v>9.0 t : GD 405 A</v>
          </cell>
          <cell r="H104" t="str">
            <v>S</v>
          </cell>
          <cell r="I104">
            <v>8.9</v>
          </cell>
          <cell r="J104">
            <v>13.4</v>
          </cell>
          <cell r="K104">
            <v>17.8</v>
          </cell>
          <cell r="L104">
            <v>0.22</v>
          </cell>
          <cell r="M104">
            <v>0.06</v>
          </cell>
          <cell r="N104">
            <v>0.02</v>
          </cell>
          <cell r="O104">
            <v>0.04</v>
          </cell>
        </row>
        <row r="105">
          <cell r="B105">
            <v>870</v>
          </cell>
          <cell r="E105" t="str">
            <v>Motor Grader 11.0 t (GD500R/505R)</v>
          </cell>
          <cell r="G105" t="str">
            <v>11.0t : GD 500R/505R</v>
          </cell>
          <cell r="H105" t="str">
            <v>S</v>
          </cell>
          <cell r="I105">
            <v>10.5</v>
          </cell>
          <cell r="J105">
            <v>15.8</v>
          </cell>
          <cell r="K105">
            <v>21.1</v>
          </cell>
          <cell r="L105">
            <v>0.28999999999999998</v>
          </cell>
          <cell r="M105">
            <v>0.06</v>
          </cell>
          <cell r="N105">
            <v>0.02</v>
          </cell>
          <cell r="O105">
            <v>0.04</v>
          </cell>
        </row>
        <row r="106">
          <cell r="B106">
            <v>880</v>
          </cell>
          <cell r="E106" t="str">
            <v>Motor Grader 12.0 t (GD600R/605R)</v>
          </cell>
          <cell r="G106" t="str">
            <v>12.0 t : GD 600R/605R</v>
          </cell>
          <cell r="H106" t="str">
            <v>S</v>
          </cell>
          <cell r="I106">
            <v>11.5</v>
          </cell>
          <cell r="J106">
            <v>17.2</v>
          </cell>
          <cell r="K106">
            <v>23</v>
          </cell>
          <cell r="L106">
            <v>0.31</v>
          </cell>
          <cell r="M106">
            <v>7.0000000000000007E-2</v>
          </cell>
          <cell r="N106">
            <v>0.03</v>
          </cell>
          <cell r="O106">
            <v>0.04</v>
          </cell>
        </row>
        <row r="107">
          <cell r="B107">
            <v>890</v>
          </cell>
          <cell r="E107" t="str">
            <v>Motor Grader 13.0 t (GD650R/655R)</v>
          </cell>
          <cell r="G107" t="str">
            <v>13.0 t : GD 650R/655R</v>
          </cell>
          <cell r="H107" t="str">
            <v>S</v>
          </cell>
          <cell r="I107">
            <v>13.1</v>
          </cell>
          <cell r="J107">
            <v>19.600000000000001</v>
          </cell>
          <cell r="K107">
            <v>26.2</v>
          </cell>
          <cell r="L107">
            <v>0.32</v>
          </cell>
          <cell r="M107">
            <v>7.0000000000000007E-2</v>
          </cell>
          <cell r="N107">
            <v>0.03</v>
          </cell>
          <cell r="O107">
            <v>0.04</v>
          </cell>
        </row>
        <row r="108">
          <cell r="B108">
            <v>900</v>
          </cell>
          <cell r="E108" t="str">
            <v>Motor Grader 18.0 t (GD705A/R)</v>
          </cell>
          <cell r="G108" t="str">
            <v>18.0 t : GD 705A/R</v>
          </cell>
          <cell r="H108" t="str">
            <v>S</v>
          </cell>
          <cell r="I108">
            <v>14.4</v>
          </cell>
          <cell r="J108">
            <v>21.6</v>
          </cell>
          <cell r="K108">
            <v>28.8</v>
          </cell>
          <cell r="L108">
            <v>0.32</v>
          </cell>
          <cell r="M108">
            <v>0.09</v>
          </cell>
          <cell r="N108">
            <v>0.04</v>
          </cell>
          <cell r="O108">
            <v>0.04</v>
          </cell>
        </row>
        <row r="109">
          <cell r="E109" t="str">
            <v>Caterpillar</v>
          </cell>
          <cell r="G109" t="str">
            <v>Caterpillar</v>
          </cell>
          <cell r="O109">
            <v>0.04</v>
          </cell>
        </row>
        <row r="110">
          <cell r="B110">
            <v>910</v>
          </cell>
          <cell r="E110" t="str">
            <v>Motor Grader 12.0 t (120B)</v>
          </cell>
          <cell r="G110" t="str">
            <v>12 ton : 120 B</v>
          </cell>
          <cell r="H110" t="str">
            <v>S</v>
          </cell>
          <cell r="I110">
            <v>12.8</v>
          </cell>
          <cell r="J110">
            <v>17.8</v>
          </cell>
          <cell r="K110">
            <v>24.2</v>
          </cell>
          <cell r="L110">
            <v>0.2</v>
          </cell>
          <cell r="M110">
            <v>0.08</v>
          </cell>
          <cell r="N110">
            <v>0.04</v>
          </cell>
          <cell r="O110">
            <v>0.04</v>
          </cell>
        </row>
        <row r="111">
          <cell r="B111">
            <v>920</v>
          </cell>
          <cell r="E111" t="str">
            <v>Motor Grader 14.0 t (140B)</v>
          </cell>
          <cell r="G111" t="str">
            <v>14 ton : 140 B</v>
          </cell>
          <cell r="H111" t="str">
            <v>S</v>
          </cell>
          <cell r="I111">
            <v>13.2</v>
          </cell>
          <cell r="J111">
            <v>18.100000000000001</v>
          </cell>
          <cell r="K111">
            <v>24.7</v>
          </cell>
          <cell r="L111">
            <v>0.38</v>
          </cell>
          <cell r="M111">
            <v>0.08</v>
          </cell>
          <cell r="N111">
            <v>0.04</v>
          </cell>
          <cell r="O111">
            <v>0.04</v>
          </cell>
        </row>
        <row r="112">
          <cell r="B112">
            <v>930</v>
          </cell>
          <cell r="E112" t="str">
            <v>Motor Grader 12.0 t (120G)</v>
          </cell>
          <cell r="G112" t="str">
            <v>12 ton : 120 G</v>
          </cell>
          <cell r="H112" t="str">
            <v>S</v>
          </cell>
          <cell r="I112">
            <v>11.2</v>
          </cell>
          <cell r="J112">
            <v>15.4</v>
          </cell>
          <cell r="K112">
            <v>20.9</v>
          </cell>
          <cell r="L112">
            <v>0.23</v>
          </cell>
          <cell r="M112">
            <v>0.04</v>
          </cell>
          <cell r="N112">
            <v>0.01</v>
          </cell>
          <cell r="O112">
            <v>0.04</v>
          </cell>
        </row>
        <row r="113">
          <cell r="B113">
            <v>940</v>
          </cell>
          <cell r="E113" t="str">
            <v>Motor Grader 13.0 t (130G)</v>
          </cell>
          <cell r="G113" t="str">
            <v>13 ton : 130 G</v>
          </cell>
          <cell r="H113" t="str">
            <v>S</v>
          </cell>
          <cell r="I113">
            <v>12.1</v>
          </cell>
          <cell r="J113">
            <v>16.8</v>
          </cell>
          <cell r="K113">
            <v>23</v>
          </cell>
          <cell r="L113">
            <v>0.23</v>
          </cell>
          <cell r="M113">
            <v>0.04</v>
          </cell>
          <cell r="N113">
            <v>0.01</v>
          </cell>
          <cell r="O113">
            <v>0.04</v>
          </cell>
        </row>
        <row r="114">
          <cell r="B114">
            <v>950</v>
          </cell>
          <cell r="E114" t="str">
            <v>Motor Grader 14.0 t (140G)</v>
          </cell>
          <cell r="G114" t="str">
            <v>14 ton : 140 G</v>
          </cell>
          <cell r="H114" t="str">
            <v>S</v>
          </cell>
          <cell r="I114">
            <v>13.8</v>
          </cell>
          <cell r="J114">
            <v>18.899999999999999</v>
          </cell>
          <cell r="K114">
            <v>26.2</v>
          </cell>
          <cell r="L114">
            <v>0.31</v>
          </cell>
          <cell r="M114">
            <v>0.04</v>
          </cell>
          <cell r="N114">
            <v>0.01</v>
          </cell>
          <cell r="O114">
            <v>0.04</v>
          </cell>
        </row>
        <row r="115">
          <cell r="B115">
            <v>960</v>
          </cell>
          <cell r="E115" t="str">
            <v>Motor Grader 13.0 t (13G)</v>
          </cell>
          <cell r="G115" t="str">
            <v>13 ton : 12 G</v>
          </cell>
          <cell r="H115" t="str">
            <v>S</v>
          </cell>
          <cell r="I115">
            <v>12.6</v>
          </cell>
          <cell r="J115">
            <v>17.399999999999999</v>
          </cell>
          <cell r="K115">
            <v>23.8</v>
          </cell>
          <cell r="L115">
            <v>0.2</v>
          </cell>
          <cell r="M115">
            <v>0.04</v>
          </cell>
          <cell r="N115">
            <v>0.01</v>
          </cell>
          <cell r="O115">
            <v>0.04</v>
          </cell>
        </row>
        <row r="116">
          <cell r="B116">
            <v>970</v>
          </cell>
          <cell r="E116" t="str">
            <v>Motor Grader 18.0 t (14G)</v>
          </cell>
          <cell r="G116" t="str">
            <v>18 ton : 14 G</v>
          </cell>
          <cell r="H116" t="str">
            <v>S</v>
          </cell>
          <cell r="I116">
            <v>15.1</v>
          </cell>
          <cell r="J116">
            <v>21.1</v>
          </cell>
          <cell r="K116">
            <v>28.5</v>
          </cell>
          <cell r="L116">
            <v>0.46</v>
          </cell>
          <cell r="M116">
            <v>0.04</v>
          </cell>
          <cell r="N116">
            <v>0.01</v>
          </cell>
          <cell r="O116">
            <v>0.04</v>
          </cell>
        </row>
        <row r="117">
          <cell r="B117">
            <v>980</v>
          </cell>
          <cell r="E117" t="str">
            <v>Motor Grader 24.0 t (16G)</v>
          </cell>
          <cell r="G117" t="str">
            <v>24 ton : 16 G</v>
          </cell>
          <cell r="H117" t="str">
            <v>S</v>
          </cell>
          <cell r="I117">
            <v>20.6</v>
          </cell>
          <cell r="J117">
            <v>28.3</v>
          </cell>
          <cell r="K117">
            <v>38.6</v>
          </cell>
          <cell r="L117">
            <v>0.72</v>
          </cell>
          <cell r="M117">
            <v>0.08</v>
          </cell>
          <cell r="N117">
            <v>0.01</v>
          </cell>
          <cell r="O117">
            <v>0.04</v>
          </cell>
        </row>
        <row r="121">
          <cell r="C121">
            <v>6</v>
          </cell>
          <cell r="E121" t="str">
            <v>MOTOR SCRAPER</v>
          </cell>
          <cell r="G121" t="str">
            <v>MOTOR SCRAPER</v>
          </cell>
        </row>
        <row r="122">
          <cell r="E122" t="str">
            <v>Komatsu</v>
          </cell>
          <cell r="G122" t="str">
            <v>Komatsu</v>
          </cell>
        </row>
        <row r="123">
          <cell r="B123">
            <v>990</v>
          </cell>
          <cell r="E123" t="str">
            <v>Motor Scraper 16 m3 (WS16)</v>
          </cell>
          <cell r="G123" t="str">
            <v>16 m³ : WS 16</v>
          </cell>
          <cell r="H123" t="str">
            <v>S</v>
          </cell>
          <cell r="I123">
            <v>34.799999999999997</v>
          </cell>
          <cell r="J123">
            <v>50.1</v>
          </cell>
          <cell r="K123">
            <v>65.3</v>
          </cell>
          <cell r="L123">
            <v>0.88</v>
          </cell>
          <cell r="M123">
            <v>0.3</v>
          </cell>
          <cell r="N123">
            <v>0.04</v>
          </cell>
          <cell r="O123">
            <v>0.04</v>
          </cell>
        </row>
        <row r="124">
          <cell r="B124">
            <v>1000</v>
          </cell>
          <cell r="E124" t="str">
            <v>Motor Scraper 24 m3 (WS23)</v>
          </cell>
          <cell r="G124" t="str">
            <v>24 m³ : WS 23</v>
          </cell>
          <cell r="H124" t="str">
            <v>S</v>
          </cell>
          <cell r="I124">
            <v>36.799999999999997</v>
          </cell>
          <cell r="J124">
            <v>53</v>
          </cell>
          <cell r="K124">
            <v>69.099999999999994</v>
          </cell>
          <cell r="L124">
            <v>0.8</v>
          </cell>
          <cell r="M124">
            <v>0.38</v>
          </cell>
          <cell r="N124">
            <v>0.06</v>
          </cell>
          <cell r="O124">
            <v>0.04</v>
          </cell>
        </row>
        <row r="125">
          <cell r="E125" t="str">
            <v>Caterpillar</v>
          </cell>
          <cell r="G125" t="str">
            <v>Caterpillar</v>
          </cell>
        </row>
        <row r="126">
          <cell r="B126">
            <v>1010</v>
          </cell>
          <cell r="E126" t="str">
            <v>Motor Scraper 8.4 m3 (613B)</v>
          </cell>
          <cell r="G126" t="str">
            <v>8.4 m³ : 613 B</v>
          </cell>
          <cell r="H126" t="str">
            <v>S</v>
          </cell>
          <cell r="I126">
            <v>14</v>
          </cell>
          <cell r="J126">
            <v>18.5</v>
          </cell>
          <cell r="K126">
            <v>23.1</v>
          </cell>
          <cell r="L126">
            <v>0.38</v>
          </cell>
          <cell r="M126">
            <v>0.08</v>
          </cell>
          <cell r="N126">
            <v>0.01</v>
          </cell>
          <cell r="O126">
            <v>0.04</v>
          </cell>
        </row>
        <row r="127">
          <cell r="B127">
            <v>1020</v>
          </cell>
          <cell r="E127" t="str">
            <v>Motor Scraper 15.3 m3 (621B)</v>
          </cell>
          <cell r="G127" t="str">
            <v>15.3 m³ : 621 B</v>
          </cell>
          <cell r="H127" t="str">
            <v>S</v>
          </cell>
          <cell r="I127">
            <v>32.6</v>
          </cell>
          <cell r="J127">
            <v>43.2</v>
          </cell>
          <cell r="K127">
            <v>54.1</v>
          </cell>
          <cell r="L127">
            <v>0.27</v>
          </cell>
          <cell r="M127">
            <v>0.08</v>
          </cell>
          <cell r="N127">
            <v>0.01</v>
          </cell>
          <cell r="O127">
            <v>0.04</v>
          </cell>
        </row>
        <row r="128">
          <cell r="B128">
            <v>1030</v>
          </cell>
          <cell r="E128" t="str">
            <v>Motor Scraper 16.8 m3 (623B)</v>
          </cell>
          <cell r="G128" t="str">
            <v>16.8 m³ : 623 B</v>
          </cell>
          <cell r="H128" t="str">
            <v>S</v>
          </cell>
          <cell r="I128">
            <v>32.6</v>
          </cell>
          <cell r="J128">
            <v>43.2</v>
          </cell>
          <cell r="K128">
            <v>54.1</v>
          </cell>
          <cell r="L128">
            <v>0.21</v>
          </cell>
          <cell r="M128">
            <v>0.11</v>
          </cell>
          <cell r="N128">
            <v>0.01</v>
          </cell>
          <cell r="O128">
            <v>0.04</v>
          </cell>
        </row>
        <row r="129">
          <cell r="B129">
            <v>1040</v>
          </cell>
          <cell r="E129" t="str">
            <v>Motor Scraper 15.3 m3 (627B)</v>
          </cell>
          <cell r="G129" t="str">
            <v>15.3 m³ : 627 B</v>
          </cell>
          <cell r="H129" t="str">
            <v>S</v>
          </cell>
          <cell r="I129">
            <v>47.7</v>
          </cell>
          <cell r="J129">
            <v>63.6</v>
          </cell>
          <cell r="K129">
            <v>79.5</v>
          </cell>
          <cell r="L129">
            <v>0.49</v>
          </cell>
          <cell r="M129">
            <v>0.08</v>
          </cell>
          <cell r="N129">
            <v>0.02</v>
          </cell>
          <cell r="O129">
            <v>0.04</v>
          </cell>
        </row>
        <row r="130">
          <cell r="B130">
            <v>1050</v>
          </cell>
          <cell r="E130" t="str">
            <v>Motor Scraper 23.7 m3 (631B)</v>
          </cell>
          <cell r="G130" t="str">
            <v>23.7 m³ 631 B</v>
          </cell>
          <cell r="H130" t="str">
            <v>S</v>
          </cell>
          <cell r="I130">
            <v>45</v>
          </cell>
          <cell r="J130">
            <v>60</v>
          </cell>
          <cell r="K130">
            <v>75</v>
          </cell>
          <cell r="L130">
            <v>0.38</v>
          </cell>
          <cell r="M130">
            <v>0.08</v>
          </cell>
          <cell r="N130">
            <v>0.02</v>
          </cell>
          <cell r="O130">
            <v>0.04</v>
          </cell>
        </row>
        <row r="131">
          <cell r="B131">
            <v>1060</v>
          </cell>
          <cell r="E131" t="str">
            <v>Motor Scraper 23.7 m3 (633D)</v>
          </cell>
          <cell r="G131" t="str">
            <v>23.7 m³ : 633 D</v>
          </cell>
          <cell r="H131" t="str">
            <v>S</v>
          </cell>
          <cell r="I131">
            <v>45</v>
          </cell>
          <cell r="J131">
            <v>60</v>
          </cell>
          <cell r="K131">
            <v>75</v>
          </cell>
          <cell r="L131">
            <v>0.38</v>
          </cell>
          <cell r="M131">
            <v>0.11</v>
          </cell>
          <cell r="N131">
            <v>0.02</v>
          </cell>
          <cell r="O131">
            <v>0.04</v>
          </cell>
        </row>
        <row r="132">
          <cell r="B132">
            <v>1070</v>
          </cell>
          <cell r="E132" t="str">
            <v>Motor Scraper 26.0 m3 (637D)</v>
          </cell>
          <cell r="G132" t="str">
            <v>26.0 m³ : 637 D</v>
          </cell>
          <cell r="H132" t="str">
            <v>S</v>
          </cell>
          <cell r="I132">
            <v>71</v>
          </cell>
          <cell r="J132">
            <v>94</v>
          </cell>
          <cell r="K132">
            <v>119</v>
          </cell>
          <cell r="L132">
            <v>0.6</v>
          </cell>
          <cell r="M132">
            <v>0.08</v>
          </cell>
          <cell r="N132">
            <v>0.02</v>
          </cell>
          <cell r="O132">
            <v>0.04</v>
          </cell>
        </row>
        <row r="133">
          <cell r="B133">
            <v>1080</v>
          </cell>
          <cell r="E133" t="str">
            <v>Motor Scraper 26.0 m3 (633D)</v>
          </cell>
          <cell r="G133" t="str">
            <v>26.0 m³ : 639 D</v>
          </cell>
          <cell r="H133" t="str">
            <v>S</v>
          </cell>
          <cell r="I133">
            <v>71</v>
          </cell>
          <cell r="J133">
            <v>91</v>
          </cell>
          <cell r="K133">
            <v>119</v>
          </cell>
          <cell r="L133">
            <v>0.65</v>
          </cell>
          <cell r="M133">
            <v>0.08</v>
          </cell>
          <cell r="N133">
            <v>0.02</v>
          </cell>
          <cell r="O133">
            <v>0.04</v>
          </cell>
        </row>
        <row r="134">
          <cell r="B134">
            <v>1090</v>
          </cell>
          <cell r="E134" t="str">
            <v>Motor Scraper 29.0 m3 (641B)</v>
          </cell>
          <cell r="G134" t="str">
            <v>29.0 m³ : 641 B</v>
          </cell>
          <cell r="H134" t="str">
            <v>S</v>
          </cell>
          <cell r="I134">
            <v>54.1</v>
          </cell>
          <cell r="J134">
            <v>71.900000000000006</v>
          </cell>
          <cell r="K134">
            <v>90.1</v>
          </cell>
          <cell r="L134">
            <v>1.02</v>
          </cell>
          <cell r="M134">
            <v>0.53</v>
          </cell>
          <cell r="N134">
            <v>0.04</v>
          </cell>
          <cell r="O134">
            <v>0.04</v>
          </cell>
        </row>
        <row r="135">
          <cell r="B135">
            <v>1100</v>
          </cell>
          <cell r="E135" t="str">
            <v>Motor Scraper 33.6 m3 (651B)</v>
          </cell>
          <cell r="G135" t="str">
            <v>33.6 m³ : 651 B</v>
          </cell>
          <cell r="H135" t="str">
            <v>S</v>
          </cell>
          <cell r="I135">
            <v>54.1</v>
          </cell>
          <cell r="J135">
            <v>71.900000000000006</v>
          </cell>
          <cell r="K135">
            <v>90.1</v>
          </cell>
          <cell r="L135">
            <v>1.02</v>
          </cell>
          <cell r="M135">
            <v>0.53</v>
          </cell>
          <cell r="N135">
            <v>0.04</v>
          </cell>
          <cell r="O135">
            <v>0.04</v>
          </cell>
        </row>
        <row r="137">
          <cell r="C137">
            <v>7</v>
          </cell>
          <cell r="E137" t="str">
            <v>VIBRATOR ROLLER</v>
          </cell>
          <cell r="G137" t="str">
            <v>VIBRATOR ROLLER</v>
          </cell>
        </row>
        <row r="138">
          <cell r="E138" t="str">
            <v>Komatsu</v>
          </cell>
          <cell r="G138" t="str">
            <v>Komatsu</v>
          </cell>
        </row>
        <row r="139">
          <cell r="B139">
            <v>1110</v>
          </cell>
          <cell r="E139" t="str">
            <v>Vibrator Roller 1.3 t (JV16)</v>
          </cell>
          <cell r="G139" t="str">
            <v>1.3 t : JV 16</v>
          </cell>
          <cell r="H139" t="str">
            <v>S</v>
          </cell>
          <cell r="I139">
            <v>1.2</v>
          </cell>
          <cell r="J139">
            <v>1.7</v>
          </cell>
          <cell r="K139">
            <v>2.2000000000000002</v>
          </cell>
          <cell r="L139">
            <v>0.04</v>
          </cell>
          <cell r="M139">
            <v>0.01</v>
          </cell>
          <cell r="N139">
            <v>0.01</v>
          </cell>
          <cell r="O139">
            <v>0.04</v>
          </cell>
        </row>
        <row r="140">
          <cell r="B140">
            <v>1120</v>
          </cell>
          <cell r="E140" t="str">
            <v>Vibrator Roller 2.5 t (JV25)</v>
          </cell>
          <cell r="G140" t="str">
            <v>2.5 t : JV 25</v>
          </cell>
          <cell r="H140" t="str">
            <v>S</v>
          </cell>
          <cell r="I140">
            <v>1.7</v>
          </cell>
          <cell r="J140">
            <v>2.5</v>
          </cell>
          <cell r="K140">
            <v>3.3</v>
          </cell>
          <cell r="L140">
            <v>0.04</v>
          </cell>
          <cell r="M140">
            <v>0.01</v>
          </cell>
          <cell r="N140">
            <v>0.01</v>
          </cell>
          <cell r="O140">
            <v>0.04</v>
          </cell>
        </row>
        <row r="141">
          <cell r="B141">
            <v>1130</v>
          </cell>
          <cell r="E141" t="str">
            <v>Vibrator Roller 3.1 t (JV32)</v>
          </cell>
          <cell r="G141" t="str">
            <v>3.1 t : JV 32</v>
          </cell>
          <cell r="H141" t="str">
            <v>S</v>
          </cell>
          <cell r="I141">
            <v>2</v>
          </cell>
          <cell r="J141">
            <v>2.9</v>
          </cell>
          <cell r="K141">
            <v>3.8</v>
          </cell>
          <cell r="L141">
            <v>0.06</v>
          </cell>
          <cell r="M141">
            <v>0.02</v>
          </cell>
          <cell r="N141">
            <v>0.01</v>
          </cell>
          <cell r="O141">
            <v>0.04</v>
          </cell>
        </row>
        <row r="142">
          <cell r="B142">
            <v>1140</v>
          </cell>
          <cell r="E142" t="str">
            <v>Vibrator Roller 4.0 t (JV40)</v>
          </cell>
          <cell r="G142" t="str">
            <v>4.0 t : JV 40</v>
          </cell>
          <cell r="H142" t="str">
            <v>S</v>
          </cell>
          <cell r="I142">
            <v>3.4</v>
          </cell>
          <cell r="J142">
            <v>4.9000000000000004</v>
          </cell>
          <cell r="K142">
            <v>6.5</v>
          </cell>
          <cell r="L142">
            <v>0.08</v>
          </cell>
          <cell r="M142">
            <v>0.03</v>
          </cell>
          <cell r="N142">
            <v>0.01</v>
          </cell>
          <cell r="O142">
            <v>0.04</v>
          </cell>
        </row>
        <row r="143">
          <cell r="E143" t="str">
            <v>Sakai</v>
          </cell>
          <cell r="G143" t="str">
            <v>Sakai</v>
          </cell>
        </row>
        <row r="144">
          <cell r="B144">
            <v>1150</v>
          </cell>
          <cell r="E144" t="str">
            <v>Vibrator Roller 0.6 t (SV6)</v>
          </cell>
          <cell r="G144" t="str">
            <v>0.6 t : SV 6</v>
          </cell>
          <cell r="H144" t="str">
            <v>S</v>
          </cell>
          <cell r="I144">
            <v>0.7</v>
          </cell>
          <cell r="J144">
            <v>1</v>
          </cell>
          <cell r="K144">
            <v>1.3</v>
          </cell>
          <cell r="L144">
            <v>0.02</v>
          </cell>
          <cell r="M144">
            <v>0.01</v>
          </cell>
          <cell r="N144">
            <v>0.02</v>
          </cell>
          <cell r="O144">
            <v>0.04</v>
          </cell>
        </row>
        <row r="145">
          <cell r="B145">
            <v>1160</v>
          </cell>
          <cell r="E145" t="str">
            <v>Vibrator Roller 0.8 t (SV8)</v>
          </cell>
          <cell r="G145" t="str">
            <v>0.8 t : SV 8</v>
          </cell>
          <cell r="H145" t="str">
            <v>S</v>
          </cell>
          <cell r="I145">
            <v>1</v>
          </cell>
          <cell r="J145">
            <v>1.5</v>
          </cell>
          <cell r="K145">
            <v>2</v>
          </cell>
          <cell r="L145">
            <v>0.02</v>
          </cell>
          <cell r="M145">
            <v>0.01</v>
          </cell>
          <cell r="N145">
            <v>0.03</v>
          </cell>
          <cell r="O145">
            <v>0.04</v>
          </cell>
        </row>
        <row r="146">
          <cell r="B146">
            <v>1170</v>
          </cell>
          <cell r="E146" t="str">
            <v>Vibrator Roller 1.0 t (SV10)</v>
          </cell>
          <cell r="G146" t="str">
            <v>1.0 t : SV 10</v>
          </cell>
          <cell r="H146" t="str">
            <v>S</v>
          </cell>
          <cell r="I146">
            <v>1.2</v>
          </cell>
          <cell r="J146">
            <v>1.7</v>
          </cell>
          <cell r="K146">
            <v>2.2000000000000002</v>
          </cell>
          <cell r="L146">
            <v>0.03</v>
          </cell>
          <cell r="M146">
            <v>0.01</v>
          </cell>
          <cell r="N146">
            <v>0.03</v>
          </cell>
          <cell r="O146">
            <v>0.04</v>
          </cell>
        </row>
        <row r="147">
          <cell r="B147">
            <v>1180</v>
          </cell>
          <cell r="E147" t="str">
            <v>Vibrator Roller 2.5 t (SV25)</v>
          </cell>
          <cell r="G147" t="str">
            <v>2.5 t : SV 25</v>
          </cell>
          <cell r="H147" t="str">
            <v>S</v>
          </cell>
          <cell r="I147">
            <v>1.3</v>
          </cell>
          <cell r="J147">
            <v>1.9</v>
          </cell>
          <cell r="K147">
            <v>2.5</v>
          </cell>
          <cell r="L147">
            <v>0.03</v>
          </cell>
          <cell r="M147">
            <v>0.01</v>
          </cell>
          <cell r="N147">
            <v>0.04</v>
          </cell>
          <cell r="O147">
            <v>0.04</v>
          </cell>
        </row>
        <row r="148">
          <cell r="B148">
            <v>1190</v>
          </cell>
          <cell r="E148" t="str">
            <v>Vibrator Roller 4.0 t (SV40)</v>
          </cell>
          <cell r="G148" t="str">
            <v>4.0 t : SV 40</v>
          </cell>
          <cell r="H148" t="str">
            <v>S</v>
          </cell>
          <cell r="I148">
            <v>3.3</v>
          </cell>
          <cell r="J148">
            <v>4.8</v>
          </cell>
          <cell r="K148">
            <v>6.3</v>
          </cell>
          <cell r="L148">
            <v>0.08</v>
          </cell>
          <cell r="M148">
            <v>0.03</v>
          </cell>
          <cell r="N148">
            <v>0.01</v>
          </cell>
          <cell r="O148">
            <v>0.04</v>
          </cell>
        </row>
        <row r="149">
          <cell r="B149">
            <v>1200</v>
          </cell>
          <cell r="E149" t="str">
            <v>Vibrator Roller 5.5 t (SV55)</v>
          </cell>
          <cell r="G149" t="str">
            <v>5.5 t : SV 55</v>
          </cell>
          <cell r="H149" t="str">
            <v>S</v>
          </cell>
          <cell r="I149">
            <v>3.6</v>
          </cell>
          <cell r="J149">
            <v>5.0999999999999996</v>
          </cell>
          <cell r="K149">
            <v>6.8</v>
          </cell>
          <cell r="L149">
            <v>0.08</v>
          </cell>
          <cell r="M149">
            <v>0.03</v>
          </cell>
          <cell r="N149">
            <v>0.01</v>
          </cell>
          <cell r="O149">
            <v>0.04</v>
          </cell>
        </row>
        <row r="150">
          <cell r="B150">
            <v>1210</v>
          </cell>
          <cell r="E150" t="str">
            <v>Vibrator Roller 6-8 t (SV70)</v>
          </cell>
          <cell r="G150" t="str">
            <v>7.0 t : SV 70</v>
          </cell>
          <cell r="H150" t="str">
            <v>S</v>
          </cell>
          <cell r="I150">
            <v>11.9</v>
          </cell>
          <cell r="J150">
            <v>17</v>
          </cell>
          <cell r="K150">
            <v>22.6</v>
          </cell>
          <cell r="L150">
            <v>0.28000000000000003</v>
          </cell>
          <cell r="M150">
            <v>0.1</v>
          </cell>
          <cell r="N150">
            <v>0.02</v>
          </cell>
          <cell r="O150">
            <v>0.04</v>
          </cell>
        </row>
        <row r="151">
          <cell r="B151">
            <v>1220</v>
          </cell>
          <cell r="E151" t="str">
            <v>Vibrator Roller 12-14 t (SV91)</v>
          </cell>
          <cell r="G151" t="str">
            <v>12-14 t : SV 91</v>
          </cell>
          <cell r="H151" t="str">
            <v>S</v>
          </cell>
          <cell r="I151">
            <v>18.399999999999999</v>
          </cell>
          <cell r="J151">
            <v>26.3</v>
          </cell>
          <cell r="K151">
            <v>35</v>
          </cell>
          <cell r="L151">
            <v>0.43</v>
          </cell>
          <cell r="M151">
            <v>0.16</v>
          </cell>
          <cell r="N151">
            <v>0.03</v>
          </cell>
          <cell r="O151">
            <v>0.04</v>
          </cell>
        </row>
        <row r="152">
          <cell r="B152">
            <v>1230</v>
          </cell>
          <cell r="E152" t="str">
            <v>Vibrator Roller 10.0 t (PV100)</v>
          </cell>
          <cell r="G152" t="str">
            <v>10.0 t : PV 100</v>
          </cell>
          <cell r="H152" t="str">
            <v>S</v>
          </cell>
          <cell r="I152">
            <v>11.9</v>
          </cell>
          <cell r="J152">
            <v>17</v>
          </cell>
          <cell r="K152">
            <v>22.6</v>
          </cell>
          <cell r="L152">
            <v>0.28000000000000003</v>
          </cell>
          <cell r="M152">
            <v>0.1</v>
          </cell>
          <cell r="N152">
            <v>0.02</v>
          </cell>
          <cell r="O152">
            <v>0.04</v>
          </cell>
        </row>
        <row r="153">
          <cell r="B153">
            <v>1240</v>
          </cell>
          <cell r="E153" t="str">
            <v>Vibrator Roller 12.0 t (PV120)</v>
          </cell>
          <cell r="G153" t="str">
            <v>12.0 t : PV 120</v>
          </cell>
          <cell r="H153" t="str">
            <v>S</v>
          </cell>
          <cell r="I153">
            <v>18.399999999999999</v>
          </cell>
          <cell r="J153">
            <v>26.3</v>
          </cell>
          <cell r="K153">
            <v>35</v>
          </cell>
          <cell r="L153">
            <v>0.43</v>
          </cell>
          <cell r="M153">
            <v>0.16</v>
          </cell>
          <cell r="N153">
            <v>0.03</v>
          </cell>
          <cell r="O153">
            <v>0.04</v>
          </cell>
        </row>
        <row r="154">
          <cell r="E154" t="str">
            <v>Komatsu  : WF 22A/22T</v>
          </cell>
          <cell r="G154" t="str">
            <v>Komatsu  : WF 22A/22T</v>
          </cell>
          <cell r="H154" t="str">
            <v>S</v>
          </cell>
          <cell r="I154">
            <v>21.6</v>
          </cell>
          <cell r="J154">
            <v>31.1</v>
          </cell>
          <cell r="K154">
            <v>40.5</v>
          </cell>
          <cell r="L154">
            <v>0.45</v>
          </cell>
          <cell r="M154">
            <v>0.19</v>
          </cell>
          <cell r="N154">
            <v>0.03</v>
          </cell>
          <cell r="O154">
            <v>0.04</v>
          </cell>
        </row>
        <row r="156">
          <cell r="C156">
            <v>8</v>
          </cell>
          <cell r="E156" t="str">
            <v>TANDEM ROLLER / ROAD ROLLER</v>
          </cell>
          <cell r="G156" t="str">
            <v>ROAD ROLLER</v>
          </cell>
        </row>
        <row r="157">
          <cell r="E157" t="str">
            <v>Sakai</v>
          </cell>
          <cell r="G157" t="str">
            <v>Sakai</v>
          </cell>
        </row>
        <row r="158">
          <cell r="B158">
            <v>1250</v>
          </cell>
          <cell r="E158" t="str">
            <v>Tandem Roller 9-11 t (R2)</v>
          </cell>
          <cell r="G158" t="str">
            <v xml:space="preserve"> 9-11 t : R 2</v>
          </cell>
          <cell r="H158" t="str">
            <v>S</v>
          </cell>
          <cell r="I158">
            <v>8</v>
          </cell>
          <cell r="J158">
            <v>11.5</v>
          </cell>
          <cell r="K158">
            <v>15.3</v>
          </cell>
          <cell r="L158">
            <v>0.19</v>
          </cell>
          <cell r="M158">
            <v>7.0000000000000007E-2</v>
          </cell>
          <cell r="N158">
            <v>0.02</v>
          </cell>
          <cell r="O158">
            <v>0.04</v>
          </cell>
        </row>
        <row r="159">
          <cell r="B159">
            <v>1260</v>
          </cell>
          <cell r="E159" t="str">
            <v>Tandem Roller 11-15 t (R1)</v>
          </cell>
          <cell r="G159" t="str">
            <v>11-15 t : R 1</v>
          </cell>
          <cell r="H159" t="str">
            <v>S</v>
          </cell>
          <cell r="I159">
            <v>10.5</v>
          </cell>
          <cell r="J159">
            <v>15</v>
          </cell>
          <cell r="K159">
            <v>20</v>
          </cell>
          <cell r="L159">
            <v>0.24</v>
          </cell>
          <cell r="M159">
            <v>0.09</v>
          </cell>
          <cell r="N159">
            <v>0.03</v>
          </cell>
          <cell r="O159">
            <v>0.04</v>
          </cell>
        </row>
        <row r="160">
          <cell r="B160">
            <v>1270</v>
          </cell>
          <cell r="E160" t="str">
            <v>Tandem Roller 6.0 t (WM7706)</v>
          </cell>
          <cell r="G160" t="str">
            <v xml:space="preserve"> 6 t : WM 7706</v>
          </cell>
          <cell r="H160" t="str">
            <v>S</v>
          </cell>
          <cell r="I160">
            <v>8</v>
          </cell>
          <cell r="J160">
            <v>11.5</v>
          </cell>
          <cell r="K160">
            <v>15.3</v>
          </cell>
          <cell r="L160">
            <v>0.19</v>
          </cell>
          <cell r="M160">
            <v>7.0000000000000007E-2</v>
          </cell>
          <cell r="N160">
            <v>0.02</v>
          </cell>
          <cell r="O160">
            <v>0.04</v>
          </cell>
        </row>
        <row r="161">
          <cell r="B161">
            <v>1280</v>
          </cell>
          <cell r="E161" t="str">
            <v>Tandem Roller 8.0 t (WM7708)</v>
          </cell>
          <cell r="G161" t="str">
            <v xml:space="preserve"> 8 t : WM 7708</v>
          </cell>
          <cell r="H161" t="str">
            <v>S</v>
          </cell>
          <cell r="I161">
            <v>8.8000000000000007</v>
          </cell>
          <cell r="J161">
            <v>12.7</v>
          </cell>
          <cell r="K161">
            <v>16.8</v>
          </cell>
          <cell r="L161">
            <v>0.2</v>
          </cell>
          <cell r="M161">
            <v>0.08</v>
          </cell>
          <cell r="N161">
            <v>0.03</v>
          </cell>
          <cell r="O161">
            <v>0.04</v>
          </cell>
        </row>
        <row r="162">
          <cell r="B162">
            <v>1290</v>
          </cell>
          <cell r="E162" t="str">
            <v>Tandem Roller 10.0 t (WM7710)</v>
          </cell>
          <cell r="G162" t="str">
            <v>10 t : WM 7710</v>
          </cell>
          <cell r="H162" t="str">
            <v>S</v>
          </cell>
          <cell r="I162">
            <v>8.8000000000000007</v>
          </cell>
          <cell r="J162">
            <v>12.7</v>
          </cell>
          <cell r="K162">
            <v>16.8</v>
          </cell>
          <cell r="L162">
            <v>0.2</v>
          </cell>
          <cell r="M162">
            <v>0.08</v>
          </cell>
          <cell r="N162">
            <v>0.03</v>
          </cell>
          <cell r="O162">
            <v>0.04</v>
          </cell>
        </row>
        <row r="163">
          <cell r="B163">
            <v>1300</v>
          </cell>
          <cell r="E163" t="str">
            <v>Tandem Roller 6.0 t (KD7606B)</v>
          </cell>
          <cell r="G163" t="str">
            <v xml:space="preserve"> 6 t : KD 7606 B</v>
          </cell>
          <cell r="H163" t="str">
            <v>S</v>
          </cell>
          <cell r="I163">
            <v>8</v>
          </cell>
          <cell r="J163">
            <v>11.5</v>
          </cell>
          <cell r="K163">
            <v>15.3</v>
          </cell>
          <cell r="L163">
            <v>0.19</v>
          </cell>
          <cell r="M163">
            <v>7.0000000000000007E-2</v>
          </cell>
          <cell r="N163">
            <v>0.02</v>
          </cell>
          <cell r="O163">
            <v>0.04</v>
          </cell>
        </row>
        <row r="164">
          <cell r="B164">
            <v>1310</v>
          </cell>
          <cell r="E164" t="str">
            <v>Tandem Roller 8.0 t (KD7608B)</v>
          </cell>
          <cell r="G164" t="str">
            <v xml:space="preserve"> 8 t : KD 7608 B</v>
          </cell>
          <cell r="H164" t="str">
            <v>S</v>
          </cell>
          <cell r="I164">
            <v>8</v>
          </cell>
          <cell r="J164">
            <v>11.5</v>
          </cell>
          <cell r="K164">
            <v>15.3</v>
          </cell>
          <cell r="L164">
            <v>0.19</v>
          </cell>
          <cell r="M164">
            <v>7.0000000000000007E-2</v>
          </cell>
          <cell r="N164">
            <v>0.02</v>
          </cell>
          <cell r="O164">
            <v>0.04</v>
          </cell>
        </row>
        <row r="165">
          <cell r="B165">
            <v>1320</v>
          </cell>
          <cell r="E165" t="str">
            <v>Tandem Roller 10.0 t (KD7610)</v>
          </cell>
          <cell r="G165" t="str">
            <v>10 t : KD 7610</v>
          </cell>
          <cell r="H165" t="str">
            <v>S</v>
          </cell>
          <cell r="I165">
            <v>12.7</v>
          </cell>
          <cell r="J165">
            <v>18.2</v>
          </cell>
          <cell r="K165">
            <v>24.2</v>
          </cell>
          <cell r="L165">
            <v>0.28999999999999998</v>
          </cell>
          <cell r="M165">
            <v>0.11</v>
          </cell>
          <cell r="N165">
            <v>0.04</v>
          </cell>
          <cell r="O165">
            <v>0.04</v>
          </cell>
        </row>
        <row r="167">
          <cell r="C167">
            <v>9</v>
          </cell>
          <cell r="E167" t="str">
            <v>TIRE ROLLER</v>
          </cell>
          <cell r="G167" t="str">
            <v>TIRE ROLLER</v>
          </cell>
        </row>
        <row r="168">
          <cell r="E168" t="str">
            <v>Sakai</v>
          </cell>
          <cell r="G168" t="str">
            <v>Sakai</v>
          </cell>
        </row>
        <row r="169">
          <cell r="B169">
            <v>1330</v>
          </cell>
          <cell r="E169" t="str">
            <v>Tire Roller 3.0 t (TS30)</v>
          </cell>
          <cell r="G169" t="str">
            <v>3.0 t : TS 30</v>
          </cell>
          <cell r="H169" t="str">
            <v>S</v>
          </cell>
          <cell r="I169">
            <v>3.1</v>
          </cell>
          <cell r="J169">
            <v>4.5</v>
          </cell>
          <cell r="K169">
            <v>5.9</v>
          </cell>
          <cell r="L169">
            <v>7.0000000000000007E-2</v>
          </cell>
          <cell r="M169">
            <v>0.03</v>
          </cell>
          <cell r="N169">
            <v>0.01</v>
          </cell>
          <cell r="O169">
            <v>0.04</v>
          </cell>
        </row>
        <row r="170">
          <cell r="B170">
            <v>1340</v>
          </cell>
          <cell r="E170" t="str">
            <v>Tire Roller 4.5 t (TS45)</v>
          </cell>
          <cell r="G170" t="str">
            <v>4.5 t : TS 45</v>
          </cell>
          <cell r="H170" t="str">
            <v>S</v>
          </cell>
          <cell r="I170">
            <v>3.6</v>
          </cell>
          <cell r="J170">
            <v>5.0999999999999996</v>
          </cell>
          <cell r="K170">
            <v>6.8</v>
          </cell>
          <cell r="L170">
            <v>0.08</v>
          </cell>
          <cell r="M170">
            <v>0.03</v>
          </cell>
          <cell r="N170">
            <v>0.01</v>
          </cell>
          <cell r="O170">
            <v>0.04</v>
          </cell>
        </row>
        <row r="171">
          <cell r="B171">
            <v>1350</v>
          </cell>
          <cell r="E171" t="str">
            <v>Tire Roller 8.0 t (TS80)</v>
          </cell>
          <cell r="G171" t="str">
            <v>8.0 t : TS 80</v>
          </cell>
          <cell r="H171" t="str">
            <v>S</v>
          </cell>
          <cell r="I171">
            <v>6</v>
          </cell>
          <cell r="J171">
            <v>8.6</v>
          </cell>
          <cell r="K171">
            <v>11.4</v>
          </cell>
          <cell r="L171">
            <v>0.14000000000000001</v>
          </cell>
          <cell r="M171">
            <v>0.05</v>
          </cell>
          <cell r="N171">
            <v>0.02</v>
          </cell>
          <cell r="O171">
            <v>0.04</v>
          </cell>
        </row>
        <row r="172">
          <cell r="B172">
            <v>1360</v>
          </cell>
          <cell r="E172" t="str">
            <v>Tire Roller 15.0 t (TS150)</v>
          </cell>
          <cell r="G172" t="str">
            <v>15.0 t : TS 150</v>
          </cell>
          <cell r="H172" t="str">
            <v>S</v>
          </cell>
          <cell r="I172">
            <v>13.8</v>
          </cell>
          <cell r="J172">
            <v>19.8</v>
          </cell>
          <cell r="K172">
            <v>26.3</v>
          </cell>
          <cell r="L172">
            <v>0.32</v>
          </cell>
          <cell r="M172">
            <v>0.12</v>
          </cell>
          <cell r="N172">
            <v>0.04</v>
          </cell>
          <cell r="O172">
            <v>0.04</v>
          </cell>
        </row>
        <row r="177">
          <cell r="C177">
            <v>10</v>
          </cell>
          <cell r="E177" t="str">
            <v>TAMPING RAMMER</v>
          </cell>
          <cell r="G177" t="str">
            <v>TAMPING RAMMER</v>
          </cell>
        </row>
        <row r="178">
          <cell r="E178" t="str">
            <v>Sakai</v>
          </cell>
          <cell r="G178" t="str">
            <v>Sakai</v>
          </cell>
        </row>
        <row r="179">
          <cell r="B179">
            <v>1370</v>
          </cell>
          <cell r="E179" t="str">
            <v>Tamping Rammer 60 kg (VT6)</v>
          </cell>
          <cell r="G179" t="str">
            <v>60 kg : VT 6</v>
          </cell>
          <cell r="H179" t="str">
            <v>S</v>
          </cell>
          <cell r="I179">
            <v>0.6</v>
          </cell>
          <cell r="J179">
            <v>0.8</v>
          </cell>
          <cell r="K179">
            <v>1</v>
          </cell>
          <cell r="L179">
            <v>0.01</v>
          </cell>
          <cell r="M179">
            <v>2E-3</v>
          </cell>
          <cell r="N179">
            <v>0.01</v>
          </cell>
          <cell r="O179">
            <v>0.04</v>
          </cell>
        </row>
        <row r="180">
          <cell r="B180">
            <v>1380</v>
          </cell>
          <cell r="E180" t="str">
            <v>Tamping Rammer 70 kg (VT7)</v>
          </cell>
          <cell r="G180" t="str">
            <v>70 kg : VT 7</v>
          </cell>
          <cell r="H180" t="str">
            <v>S</v>
          </cell>
          <cell r="I180">
            <v>0.8</v>
          </cell>
          <cell r="J180">
            <v>1</v>
          </cell>
          <cell r="K180">
            <v>1.2</v>
          </cell>
          <cell r="L180">
            <v>0.01</v>
          </cell>
          <cell r="M180">
            <v>4.0000000000000001E-3</v>
          </cell>
          <cell r="N180">
            <v>0.02</v>
          </cell>
          <cell r="O180">
            <v>0.04</v>
          </cell>
        </row>
        <row r="181">
          <cell r="B181">
            <v>1390</v>
          </cell>
          <cell r="E181" t="str">
            <v>Tamping Rammer 80 kg (VT8)</v>
          </cell>
          <cell r="G181" t="str">
            <v>80 kg : VT 8</v>
          </cell>
          <cell r="H181" t="str">
            <v>S</v>
          </cell>
          <cell r="I181">
            <v>1</v>
          </cell>
          <cell r="J181">
            <v>1.2</v>
          </cell>
          <cell r="K181">
            <v>1.4</v>
          </cell>
          <cell r="L181">
            <v>0.01</v>
          </cell>
          <cell r="M181">
            <v>5.0000000000000001E-3</v>
          </cell>
          <cell r="N181">
            <v>0.03</v>
          </cell>
          <cell r="O181">
            <v>0.04</v>
          </cell>
        </row>
        <row r="182">
          <cell r="H182" t="str">
            <v>S</v>
          </cell>
        </row>
        <row r="183">
          <cell r="C183">
            <v>11</v>
          </cell>
          <cell r="E183" t="str">
            <v>POWER SHOVEL; DRAG LINE AND CLAM-SHELL : All type</v>
          </cell>
          <cell r="G183" t="str">
            <v>POWER SHOVEL; DRAG LINE AND CLAM-SHELL : All type</v>
          </cell>
        </row>
        <row r="184">
          <cell r="B184">
            <v>1400</v>
          </cell>
          <cell r="E184" t="str">
            <v>Clamp Shell 0.57 m3</v>
          </cell>
          <cell r="G184" t="str">
            <v xml:space="preserve">  ¾ yd³ = 0.57 m³</v>
          </cell>
          <cell r="H184" t="str">
            <v>S</v>
          </cell>
          <cell r="I184">
            <v>6.4</v>
          </cell>
          <cell r="J184">
            <v>9.6</v>
          </cell>
          <cell r="K184">
            <v>12.8</v>
          </cell>
          <cell r="L184">
            <v>7.0000000000000007E-2</v>
          </cell>
          <cell r="M184">
            <v>0.06</v>
          </cell>
          <cell r="N184">
            <v>0.01</v>
          </cell>
          <cell r="O184">
            <v>0.04</v>
          </cell>
        </row>
        <row r="185">
          <cell r="B185">
            <v>1410</v>
          </cell>
          <cell r="E185" t="str">
            <v>Clamp Shell 0.75 m3</v>
          </cell>
          <cell r="G185" t="str">
            <v xml:space="preserve">  1 yd³  = 0.75 m³</v>
          </cell>
          <cell r="H185" t="str">
            <v>S</v>
          </cell>
          <cell r="I185">
            <v>7.4</v>
          </cell>
          <cell r="J185">
            <v>11.1</v>
          </cell>
          <cell r="K185">
            <v>14.8</v>
          </cell>
          <cell r="L185">
            <v>0.09</v>
          </cell>
          <cell r="M185">
            <v>0.08</v>
          </cell>
          <cell r="N185">
            <v>0.02</v>
          </cell>
          <cell r="O185">
            <v>0.04</v>
          </cell>
        </row>
        <row r="186">
          <cell r="B186">
            <v>1420</v>
          </cell>
          <cell r="E186" t="str">
            <v>Clamp Shell 0.94 m3</v>
          </cell>
          <cell r="G186" t="str">
            <v>1¼ yd³ = 0.94 m³</v>
          </cell>
          <cell r="H186" t="str">
            <v>S</v>
          </cell>
          <cell r="I186">
            <v>9.4</v>
          </cell>
          <cell r="J186">
            <v>14.1</v>
          </cell>
          <cell r="K186">
            <v>18.8</v>
          </cell>
          <cell r="L186">
            <v>0.12</v>
          </cell>
          <cell r="M186">
            <v>0.11</v>
          </cell>
          <cell r="N186">
            <v>0.02</v>
          </cell>
          <cell r="O186">
            <v>0.04</v>
          </cell>
        </row>
        <row r="187">
          <cell r="B187">
            <v>1430</v>
          </cell>
          <cell r="E187" t="str">
            <v>Clamp Shell 1.13 m3</v>
          </cell>
          <cell r="G187" t="str">
            <v>1½ yd³ = 1.13 m³</v>
          </cell>
          <cell r="H187" t="str">
            <v>S</v>
          </cell>
          <cell r="I187">
            <v>10.9</v>
          </cell>
          <cell r="J187">
            <v>16.3</v>
          </cell>
          <cell r="K187">
            <v>21.7</v>
          </cell>
          <cell r="L187">
            <v>0.14000000000000001</v>
          </cell>
          <cell r="M187">
            <v>0.13</v>
          </cell>
          <cell r="N187">
            <v>0.03</v>
          </cell>
          <cell r="O187">
            <v>0.04</v>
          </cell>
        </row>
        <row r="188">
          <cell r="B188">
            <v>1440</v>
          </cell>
          <cell r="E188" t="str">
            <v>Clamp Shell 1.32 m3</v>
          </cell>
          <cell r="G188" t="str">
            <v>1¾ yd³ = 1.32 m³</v>
          </cell>
          <cell r="H188" t="str">
            <v>S</v>
          </cell>
          <cell r="I188">
            <v>12.4</v>
          </cell>
          <cell r="J188">
            <v>18.5</v>
          </cell>
          <cell r="K188">
            <v>24.6</v>
          </cell>
          <cell r="L188">
            <v>0.16</v>
          </cell>
          <cell r="M188">
            <v>0.15</v>
          </cell>
          <cell r="N188">
            <v>0.03</v>
          </cell>
          <cell r="O188">
            <v>0.04</v>
          </cell>
        </row>
        <row r="189">
          <cell r="B189">
            <v>1450</v>
          </cell>
          <cell r="E189" t="str">
            <v>Clamp Shell 1.53 m3</v>
          </cell>
          <cell r="G189" t="str">
            <v xml:space="preserve"> 2   yd³ = 1.53 m³</v>
          </cell>
          <cell r="H189" t="str">
            <v>S</v>
          </cell>
          <cell r="I189">
            <v>15.4</v>
          </cell>
          <cell r="J189">
            <v>23</v>
          </cell>
          <cell r="K189">
            <v>30.6</v>
          </cell>
          <cell r="L189">
            <v>0.19</v>
          </cell>
          <cell r="M189">
            <v>0.18</v>
          </cell>
          <cell r="N189">
            <v>0.04</v>
          </cell>
          <cell r="O189">
            <v>0.04</v>
          </cell>
        </row>
        <row r="190">
          <cell r="B190">
            <v>1460</v>
          </cell>
          <cell r="E190" t="str">
            <v>Clamp Shell 1.87 m3</v>
          </cell>
          <cell r="G190" t="str">
            <v>2½ yd³ = 1.87 m³</v>
          </cell>
          <cell r="H190" t="str">
            <v>S</v>
          </cell>
          <cell r="I190">
            <v>18.399999999999999</v>
          </cell>
          <cell r="J190">
            <v>27.5</v>
          </cell>
          <cell r="K190">
            <v>36.6</v>
          </cell>
          <cell r="L190">
            <v>0.24</v>
          </cell>
          <cell r="M190">
            <v>0.22</v>
          </cell>
          <cell r="N190">
            <v>0.04</v>
          </cell>
          <cell r="O190">
            <v>0.04</v>
          </cell>
        </row>
        <row r="191">
          <cell r="B191">
            <v>1470</v>
          </cell>
          <cell r="E191" t="str">
            <v>Clamp Shell 2.29 m3</v>
          </cell>
          <cell r="G191" t="str">
            <v xml:space="preserve"> 3 yd³   = 2.29 m³</v>
          </cell>
          <cell r="H191" t="str">
            <v>S</v>
          </cell>
          <cell r="I191">
            <v>21.4</v>
          </cell>
          <cell r="J191">
            <v>31.9</v>
          </cell>
          <cell r="K191">
            <v>42.4</v>
          </cell>
          <cell r="L191">
            <v>0.28999999999999998</v>
          </cell>
          <cell r="M191">
            <v>0.26</v>
          </cell>
          <cell r="N191">
            <v>0.04</v>
          </cell>
          <cell r="O191">
            <v>0.04</v>
          </cell>
        </row>
        <row r="192">
          <cell r="B192">
            <v>1480</v>
          </cell>
          <cell r="E192" t="str">
            <v>Clamp Shell 2.62 m3</v>
          </cell>
          <cell r="G192" t="str">
            <v>3½ yd³ = 2.62 m³</v>
          </cell>
          <cell r="H192" t="str">
            <v>S</v>
          </cell>
          <cell r="I192">
            <v>23.9</v>
          </cell>
          <cell r="J192">
            <v>35.6</v>
          </cell>
          <cell r="K192">
            <v>47.3</v>
          </cell>
          <cell r="L192">
            <v>0.33</v>
          </cell>
          <cell r="M192">
            <v>0.3</v>
          </cell>
          <cell r="N192">
            <v>0.04</v>
          </cell>
          <cell r="O192">
            <v>0.04</v>
          </cell>
        </row>
        <row r="193">
          <cell r="B193">
            <v>1490</v>
          </cell>
          <cell r="E193" t="str">
            <v>Clamp Shell 3.06 m3</v>
          </cell>
          <cell r="G193" t="str">
            <v xml:space="preserve"> 4 yd³   = 3.06 m³</v>
          </cell>
          <cell r="H193" t="str">
            <v>S</v>
          </cell>
          <cell r="I193">
            <v>27.8</v>
          </cell>
          <cell r="J193">
            <v>41.5</v>
          </cell>
          <cell r="K193">
            <v>55.2</v>
          </cell>
          <cell r="L193">
            <v>0.38</v>
          </cell>
          <cell r="M193">
            <v>0.34</v>
          </cell>
          <cell r="N193">
            <v>0.05</v>
          </cell>
          <cell r="O193">
            <v>0.04</v>
          </cell>
        </row>
        <row r="194">
          <cell r="B194">
            <v>1500</v>
          </cell>
          <cell r="E194" t="str">
            <v>Clamp Shell 3.37 m3</v>
          </cell>
          <cell r="G194" t="str">
            <v>4½ yd³ = 3.37 m³</v>
          </cell>
          <cell r="H194" t="str">
            <v>S</v>
          </cell>
          <cell r="I194">
            <v>31.5</v>
          </cell>
          <cell r="J194">
            <v>47</v>
          </cell>
          <cell r="K194">
            <v>62.5</v>
          </cell>
          <cell r="L194">
            <v>0.42</v>
          </cell>
          <cell r="M194">
            <v>0.38</v>
          </cell>
          <cell r="N194">
            <v>0.05</v>
          </cell>
          <cell r="O194">
            <v>0.04</v>
          </cell>
        </row>
        <row r="195">
          <cell r="B195">
            <v>1510</v>
          </cell>
          <cell r="E195" t="str">
            <v>Clamp Shell 3.82 m3</v>
          </cell>
          <cell r="G195" t="str">
            <v xml:space="preserve"> 5 yd³   = 3.82 m³</v>
          </cell>
          <cell r="H195" t="str">
            <v>S</v>
          </cell>
          <cell r="I195">
            <v>34.799999999999997</v>
          </cell>
          <cell r="J195">
            <v>52</v>
          </cell>
          <cell r="K195">
            <v>69.2</v>
          </cell>
          <cell r="L195">
            <v>0.48</v>
          </cell>
          <cell r="M195">
            <v>0.43</v>
          </cell>
          <cell r="N195">
            <v>0.05</v>
          </cell>
          <cell r="O195">
            <v>0.04</v>
          </cell>
        </row>
        <row r="197">
          <cell r="C197">
            <v>12</v>
          </cell>
          <cell r="E197" t="str">
            <v>DUMP TRUCK ( All Type )</v>
          </cell>
          <cell r="G197" t="str">
            <v>DUMP TRUCK ( All Type )</v>
          </cell>
        </row>
        <row r="198">
          <cell r="B198">
            <v>1520</v>
          </cell>
          <cell r="E198" t="str">
            <v>Dump Truck 4 ton</v>
          </cell>
          <cell r="G198" t="str">
            <v>DT 4 ton</v>
          </cell>
          <cell r="H198" t="str">
            <v>S</v>
          </cell>
          <cell r="I198">
            <v>5.5</v>
          </cell>
          <cell r="J198">
            <v>8.1999999999999993</v>
          </cell>
          <cell r="K198">
            <v>11.3</v>
          </cell>
          <cell r="L198">
            <v>0.14000000000000001</v>
          </cell>
          <cell r="M198">
            <v>0.02</v>
          </cell>
          <cell r="N198">
            <v>0.01</v>
          </cell>
          <cell r="O198">
            <v>0.04</v>
          </cell>
        </row>
        <row r="199">
          <cell r="B199">
            <v>1530</v>
          </cell>
          <cell r="E199" t="str">
            <v>Dump Truck 6 ton</v>
          </cell>
          <cell r="G199" t="str">
            <v>DT 6 ton</v>
          </cell>
          <cell r="H199" t="str">
            <v>S</v>
          </cell>
          <cell r="I199">
            <v>6.6</v>
          </cell>
          <cell r="J199">
            <v>9.8000000000000007</v>
          </cell>
          <cell r="K199">
            <v>13.6</v>
          </cell>
          <cell r="L199">
            <v>0.16</v>
          </cell>
          <cell r="M199">
            <v>0.03</v>
          </cell>
          <cell r="N199">
            <v>0.01</v>
          </cell>
          <cell r="O199">
            <v>0.04</v>
          </cell>
        </row>
        <row r="200">
          <cell r="B200">
            <v>1540</v>
          </cell>
          <cell r="E200" t="str">
            <v>Dump Truck 8 ton</v>
          </cell>
          <cell r="G200" t="str">
            <v>DT 8 ton</v>
          </cell>
          <cell r="H200" t="str">
            <v>S</v>
          </cell>
          <cell r="I200">
            <v>8</v>
          </cell>
          <cell r="J200">
            <v>11.8</v>
          </cell>
          <cell r="K200">
            <v>16.3</v>
          </cell>
          <cell r="L200">
            <v>0.18</v>
          </cell>
          <cell r="M200">
            <v>0.03</v>
          </cell>
          <cell r="N200">
            <v>0.01</v>
          </cell>
          <cell r="O200">
            <v>0.04</v>
          </cell>
        </row>
        <row r="201">
          <cell r="B201">
            <v>1550</v>
          </cell>
          <cell r="E201" t="str">
            <v>Dump Truck 10 ton</v>
          </cell>
          <cell r="G201" t="str">
            <v>DT 10 ton</v>
          </cell>
          <cell r="H201" t="str">
            <v>S</v>
          </cell>
          <cell r="I201">
            <v>8.4</v>
          </cell>
          <cell r="J201">
            <v>12.4</v>
          </cell>
          <cell r="K201">
            <v>17.2</v>
          </cell>
          <cell r="L201">
            <v>0.19</v>
          </cell>
          <cell r="M201">
            <v>0.03</v>
          </cell>
          <cell r="N201">
            <v>0.01</v>
          </cell>
          <cell r="O201">
            <v>0.04</v>
          </cell>
        </row>
        <row r="202">
          <cell r="B202">
            <v>1560</v>
          </cell>
          <cell r="E202" t="str">
            <v>Dump Truck 12 ton</v>
          </cell>
          <cell r="G202" t="str">
            <v>DT 12 ton</v>
          </cell>
          <cell r="H202" t="str">
            <v>S</v>
          </cell>
          <cell r="I202">
            <v>8.8000000000000007</v>
          </cell>
          <cell r="J202">
            <v>13</v>
          </cell>
          <cell r="K202">
            <v>18</v>
          </cell>
          <cell r="L202">
            <v>0.2</v>
          </cell>
          <cell r="M202">
            <v>0.03</v>
          </cell>
          <cell r="N202">
            <v>0.01</v>
          </cell>
          <cell r="O202">
            <v>0.04</v>
          </cell>
        </row>
        <row r="203">
          <cell r="B203">
            <v>1570</v>
          </cell>
          <cell r="E203" t="str">
            <v>Dump Truck 15 ton</v>
          </cell>
          <cell r="G203" t="str">
            <v>CXZ-184  15 ton</v>
          </cell>
          <cell r="H203" t="str">
            <v>S</v>
          </cell>
          <cell r="I203">
            <v>11.2</v>
          </cell>
          <cell r="J203">
            <v>16.5</v>
          </cell>
          <cell r="K203">
            <v>22.9</v>
          </cell>
          <cell r="L203">
            <v>0.38</v>
          </cell>
          <cell r="M203">
            <v>0.09</v>
          </cell>
          <cell r="N203">
            <v>0.02</v>
          </cell>
          <cell r="O203">
            <v>0.04</v>
          </cell>
        </row>
        <row r="205">
          <cell r="C205">
            <v>13</v>
          </cell>
          <cell r="E205" t="str">
            <v>HEAVY DUMP TRUCK</v>
          </cell>
          <cell r="G205" t="str">
            <v>HEAVY DUMP TRUCK</v>
          </cell>
        </row>
        <row r="206">
          <cell r="E206" t="str">
            <v>Komatsu</v>
          </cell>
          <cell r="G206" t="str">
            <v>Komatsu</v>
          </cell>
        </row>
        <row r="207">
          <cell r="B207">
            <v>1580</v>
          </cell>
          <cell r="E207" t="str">
            <v>Heavy Dump Truck 18 ton (HD180)</v>
          </cell>
          <cell r="G207" t="str">
            <v>18 t : HD 180</v>
          </cell>
          <cell r="H207" t="str">
            <v>S</v>
          </cell>
          <cell r="I207">
            <v>10.199999999999999</v>
          </cell>
          <cell r="J207">
            <v>15.1</v>
          </cell>
          <cell r="K207">
            <v>20.9</v>
          </cell>
          <cell r="L207">
            <v>0.37</v>
          </cell>
          <cell r="M207">
            <v>0.08</v>
          </cell>
          <cell r="N207">
            <v>0.02</v>
          </cell>
          <cell r="O207">
            <v>0.04</v>
          </cell>
        </row>
        <row r="208">
          <cell r="B208">
            <v>1590</v>
          </cell>
          <cell r="E208" t="str">
            <v>Heavy Dump Truck 20 ton (HD200)</v>
          </cell>
          <cell r="G208" t="str">
            <v>20 t : HD 200</v>
          </cell>
          <cell r="H208" t="str">
            <v>S</v>
          </cell>
          <cell r="I208">
            <v>13</v>
          </cell>
          <cell r="J208">
            <v>18.7</v>
          </cell>
          <cell r="K208">
            <v>25.9</v>
          </cell>
          <cell r="L208">
            <v>0.42</v>
          </cell>
          <cell r="M208">
            <v>0.1</v>
          </cell>
          <cell r="N208">
            <v>0.02</v>
          </cell>
          <cell r="O208">
            <v>0.04</v>
          </cell>
        </row>
        <row r="209">
          <cell r="B209">
            <v>1600</v>
          </cell>
          <cell r="E209" t="str">
            <v>Heavy Dump Truck 32 ton (HD320)</v>
          </cell>
          <cell r="G209" t="str">
            <v>32 t : HD 320</v>
          </cell>
          <cell r="H209" t="str">
            <v>S</v>
          </cell>
          <cell r="I209">
            <v>18</v>
          </cell>
          <cell r="J209">
            <v>27.1</v>
          </cell>
          <cell r="K209">
            <v>35.700000000000003</v>
          </cell>
          <cell r="L209">
            <v>0.48</v>
          </cell>
          <cell r="M209">
            <v>0.17</v>
          </cell>
          <cell r="N209">
            <v>0.02</v>
          </cell>
          <cell r="O209">
            <v>0.04</v>
          </cell>
        </row>
        <row r="210">
          <cell r="B210">
            <v>1610</v>
          </cell>
          <cell r="E210" t="str">
            <v>Heavy Dump Truck 46 ton (HD460)</v>
          </cell>
          <cell r="G210" t="str">
            <v>46 t : HD 460</v>
          </cell>
          <cell r="H210" t="str">
            <v>S</v>
          </cell>
          <cell r="I210">
            <v>34.1</v>
          </cell>
          <cell r="J210">
            <v>45.4</v>
          </cell>
          <cell r="K210">
            <v>62.9</v>
          </cell>
          <cell r="L210">
            <v>0.92</v>
          </cell>
          <cell r="M210">
            <v>0.25</v>
          </cell>
          <cell r="N210">
            <v>0.03</v>
          </cell>
          <cell r="O210">
            <v>0.04</v>
          </cell>
        </row>
        <row r="212">
          <cell r="C212">
            <v>14</v>
          </cell>
          <cell r="E212" t="str">
            <v>GENERATOR SET</v>
          </cell>
          <cell r="G212" t="str">
            <v>GENERATOR SET</v>
          </cell>
        </row>
        <row r="213">
          <cell r="E213" t="str">
            <v>Komatsu</v>
          </cell>
          <cell r="G213" t="str">
            <v>Komatsu</v>
          </cell>
        </row>
        <row r="214">
          <cell r="B214">
            <v>1620</v>
          </cell>
          <cell r="E214" t="str">
            <v>Generator Set 15 KVA (EG15)</v>
          </cell>
          <cell r="G214" t="str">
            <v>15 KVA : EG 15</v>
          </cell>
          <cell r="H214" t="str">
            <v>S</v>
          </cell>
          <cell r="I214">
            <v>1.3</v>
          </cell>
          <cell r="J214">
            <v>2.9</v>
          </cell>
          <cell r="K214">
            <v>3.8</v>
          </cell>
          <cell r="L214">
            <v>0.02</v>
          </cell>
          <cell r="M214">
            <v>0</v>
          </cell>
          <cell r="N214">
            <v>0.03</v>
          </cell>
          <cell r="O214">
            <v>0.04</v>
          </cell>
        </row>
        <row r="215">
          <cell r="B215">
            <v>1630</v>
          </cell>
          <cell r="E215" t="str">
            <v>Generator Set 30 KVA (EG30)</v>
          </cell>
          <cell r="G215" t="str">
            <v>30 KVA : EG 30</v>
          </cell>
          <cell r="H215" t="str">
            <v>S</v>
          </cell>
          <cell r="I215">
            <v>1.6</v>
          </cell>
          <cell r="J215">
            <v>4.7</v>
          </cell>
          <cell r="K215">
            <v>6.5</v>
          </cell>
          <cell r="L215">
            <v>0.03</v>
          </cell>
          <cell r="M215">
            <v>0</v>
          </cell>
          <cell r="N215">
            <v>0.03</v>
          </cell>
          <cell r="O215">
            <v>0.04</v>
          </cell>
        </row>
        <row r="216">
          <cell r="B216">
            <v>1640</v>
          </cell>
          <cell r="E216" t="str">
            <v>Generator Set 50 KVA (EG50)</v>
          </cell>
          <cell r="G216" t="str">
            <v>50 KVA : EG 50</v>
          </cell>
          <cell r="H216" t="str">
            <v>S</v>
          </cell>
          <cell r="I216">
            <v>3.5</v>
          </cell>
          <cell r="J216">
            <v>7.6</v>
          </cell>
          <cell r="K216">
            <v>10</v>
          </cell>
          <cell r="L216">
            <v>0.06</v>
          </cell>
          <cell r="M216">
            <v>0</v>
          </cell>
          <cell r="N216">
            <v>0.03</v>
          </cell>
          <cell r="O216">
            <v>0.04</v>
          </cell>
        </row>
        <row r="217">
          <cell r="B217">
            <v>1650</v>
          </cell>
          <cell r="E217" t="str">
            <v>Generator Set 65 KVA (EG65)</v>
          </cell>
          <cell r="G217" t="str">
            <v>65 KVA : EG 65</v>
          </cell>
          <cell r="H217" t="str">
            <v>S</v>
          </cell>
          <cell r="I217">
            <v>3.8</v>
          </cell>
          <cell r="J217">
            <v>9.6</v>
          </cell>
          <cell r="K217">
            <v>13.3</v>
          </cell>
          <cell r="L217">
            <v>0.08</v>
          </cell>
          <cell r="M217">
            <v>0</v>
          </cell>
          <cell r="N217">
            <v>0.04</v>
          </cell>
          <cell r="O217">
            <v>0.04</v>
          </cell>
        </row>
        <row r="218">
          <cell r="B218">
            <v>1660</v>
          </cell>
          <cell r="E218" t="str">
            <v>Generator Set 75/80 KVA (EG75/80)</v>
          </cell>
          <cell r="G218" t="str">
            <v>75/80 KVA : EG 75/80</v>
          </cell>
          <cell r="H218" t="str">
            <v>S</v>
          </cell>
          <cell r="I218">
            <v>4</v>
          </cell>
          <cell r="J218">
            <v>11.2</v>
          </cell>
          <cell r="K218">
            <v>15.3</v>
          </cell>
          <cell r="L218">
            <v>0.12</v>
          </cell>
          <cell r="M218">
            <v>0</v>
          </cell>
          <cell r="N218">
            <v>0.04</v>
          </cell>
          <cell r="O218">
            <v>0.04</v>
          </cell>
        </row>
        <row r="219">
          <cell r="B219">
            <v>1670</v>
          </cell>
          <cell r="E219" t="str">
            <v>Generator Set 100 KVA (EG100)</v>
          </cell>
          <cell r="G219" t="str">
            <v>100 KVA : EG 100</v>
          </cell>
          <cell r="H219" t="str">
            <v>S</v>
          </cell>
          <cell r="I219">
            <v>4.7</v>
          </cell>
          <cell r="J219">
            <v>15.2</v>
          </cell>
          <cell r="K219">
            <v>21.5</v>
          </cell>
          <cell r="L219">
            <v>0.15</v>
          </cell>
          <cell r="M219">
            <v>0</v>
          </cell>
          <cell r="N219">
            <v>0.05</v>
          </cell>
          <cell r="O219">
            <v>0.04</v>
          </cell>
        </row>
        <row r="220">
          <cell r="B220">
            <v>1680</v>
          </cell>
          <cell r="E220" t="str">
            <v>Generator Set 125 KVA (EG125)</v>
          </cell>
          <cell r="G220" t="str">
            <v>125 KVA : EG 125</v>
          </cell>
          <cell r="H220" t="str">
            <v>S</v>
          </cell>
          <cell r="I220">
            <v>6.2</v>
          </cell>
          <cell r="J220">
            <v>17</v>
          </cell>
          <cell r="K220">
            <v>23.2</v>
          </cell>
          <cell r="L220">
            <v>0.18</v>
          </cell>
          <cell r="M220">
            <v>0</v>
          </cell>
          <cell r="N220">
            <v>0.05</v>
          </cell>
          <cell r="O220">
            <v>0.04</v>
          </cell>
        </row>
        <row r="221">
          <cell r="B221">
            <v>1690</v>
          </cell>
          <cell r="E221" t="str">
            <v>Generator Set 150 KVA (EG150)</v>
          </cell>
          <cell r="G221" t="str">
            <v>150 KVA : EG 150</v>
          </cell>
          <cell r="H221" t="str">
            <v>S</v>
          </cell>
          <cell r="I221">
            <v>9.4</v>
          </cell>
          <cell r="J221">
            <v>19.600000000000001</v>
          </cell>
          <cell r="K221">
            <v>26.9</v>
          </cell>
          <cell r="L221">
            <v>0.21</v>
          </cell>
          <cell r="M221">
            <v>0</v>
          </cell>
          <cell r="N221">
            <v>0.01</v>
          </cell>
          <cell r="O221">
            <v>0.04</v>
          </cell>
        </row>
        <row r="222">
          <cell r="B222">
            <v>1700</v>
          </cell>
          <cell r="E222" t="str">
            <v>Generator Set 175 KVA (EG175)</v>
          </cell>
          <cell r="G222" t="str">
            <v>175 KVA : EG 175</v>
          </cell>
          <cell r="H222" t="str">
            <v>S</v>
          </cell>
          <cell r="I222">
            <v>13</v>
          </cell>
          <cell r="J222">
            <v>32.5</v>
          </cell>
          <cell r="K222">
            <v>39.799999999999997</v>
          </cell>
          <cell r="L222">
            <v>0.36</v>
          </cell>
          <cell r="M222">
            <v>0</v>
          </cell>
          <cell r="N222">
            <v>0.01</v>
          </cell>
          <cell r="O222">
            <v>0.04</v>
          </cell>
        </row>
        <row r="223">
          <cell r="B223">
            <v>1710</v>
          </cell>
          <cell r="E223" t="str">
            <v>Generator Set 200 KVA (EG200)</v>
          </cell>
          <cell r="G223" t="str">
            <v>200 KVA : EG 200</v>
          </cell>
          <cell r="H223" t="str">
            <v>S</v>
          </cell>
          <cell r="I223">
            <v>13</v>
          </cell>
          <cell r="J223">
            <v>33.700000000000003</v>
          </cell>
          <cell r="K223">
            <v>46.4</v>
          </cell>
          <cell r="L223">
            <v>0.36</v>
          </cell>
          <cell r="M223">
            <v>0</v>
          </cell>
          <cell r="N223">
            <v>0.01</v>
          </cell>
          <cell r="O223">
            <v>0.04</v>
          </cell>
        </row>
        <row r="224">
          <cell r="B224">
            <v>1720</v>
          </cell>
          <cell r="E224" t="str">
            <v>Generator Set 300 KVA (EG300)</v>
          </cell>
          <cell r="G224" t="str">
            <v>300 KVA : EG 300</v>
          </cell>
          <cell r="H224" t="str">
            <v>S</v>
          </cell>
          <cell r="I224">
            <v>18.7</v>
          </cell>
          <cell r="J224">
            <v>46</v>
          </cell>
          <cell r="K224">
            <v>65.2</v>
          </cell>
          <cell r="L224">
            <v>0.56000000000000005</v>
          </cell>
          <cell r="M224">
            <v>0</v>
          </cell>
          <cell r="N224">
            <v>0.02</v>
          </cell>
          <cell r="O224">
            <v>0.04</v>
          </cell>
        </row>
        <row r="225">
          <cell r="B225">
            <v>1730</v>
          </cell>
          <cell r="E225" t="str">
            <v>Generator Set 550 KVA (EG550)</v>
          </cell>
          <cell r="G225" t="str">
            <v>550 KVA : EG 550</v>
          </cell>
          <cell r="H225" t="str">
            <v>S</v>
          </cell>
          <cell r="I225">
            <v>30.5</v>
          </cell>
          <cell r="J225">
            <v>75.099999999999994</v>
          </cell>
          <cell r="K225">
            <v>106.5</v>
          </cell>
          <cell r="L225">
            <v>0.85</v>
          </cell>
          <cell r="M225">
            <v>0</v>
          </cell>
          <cell r="N225">
            <v>0.02</v>
          </cell>
          <cell r="O225">
            <v>0.04</v>
          </cell>
        </row>
        <row r="233">
          <cell r="C233">
            <v>15</v>
          </cell>
          <cell r="E233" t="str">
            <v>AIR COMPRESSOR : All Type</v>
          </cell>
          <cell r="G233" t="str">
            <v>AIR COMPRESSOR : All Type</v>
          </cell>
        </row>
        <row r="234">
          <cell r="B234">
            <v>1740</v>
          </cell>
          <cell r="E234" t="str">
            <v>Air Compressor 3.5 m3/min.</v>
          </cell>
          <cell r="G234" t="str">
            <v>AC : 3.5 m³/min.</v>
          </cell>
          <cell r="H234" t="str">
            <v>S</v>
          </cell>
          <cell r="I234">
            <v>7</v>
          </cell>
          <cell r="J234">
            <v>8.6999999999999993</v>
          </cell>
          <cell r="K234">
            <v>10.8</v>
          </cell>
          <cell r="L234">
            <v>0.08</v>
          </cell>
          <cell r="M234">
            <v>0</v>
          </cell>
          <cell r="N234">
            <v>5.0000000000000001E-3</v>
          </cell>
          <cell r="O234">
            <v>0.04</v>
          </cell>
        </row>
        <row r="235">
          <cell r="B235">
            <v>1750</v>
          </cell>
          <cell r="E235" t="str">
            <v>Air Compressor 5.0 m3/min.</v>
          </cell>
          <cell r="G235" t="str">
            <v>AC : 5.0 m³/min.</v>
          </cell>
          <cell r="H235" t="str">
            <v>S</v>
          </cell>
          <cell r="I235">
            <v>7.5</v>
          </cell>
          <cell r="J235">
            <v>9.4</v>
          </cell>
          <cell r="K235">
            <v>11.7</v>
          </cell>
          <cell r="L235">
            <v>0.13</v>
          </cell>
          <cell r="M235">
            <v>0</v>
          </cell>
          <cell r="N235">
            <v>5.0000000000000001E-3</v>
          </cell>
          <cell r="O235">
            <v>0.04</v>
          </cell>
        </row>
        <row r="236">
          <cell r="B236">
            <v>1760</v>
          </cell>
          <cell r="E236" t="str">
            <v>Air Compressor 7.5 m3/min.</v>
          </cell>
          <cell r="G236" t="str">
            <v>AC : 7.5 m³/min.</v>
          </cell>
          <cell r="H236" t="str">
            <v>S</v>
          </cell>
          <cell r="I236">
            <v>8.3000000000000007</v>
          </cell>
          <cell r="J236">
            <v>10.3</v>
          </cell>
          <cell r="K236">
            <v>12.8</v>
          </cell>
          <cell r="L236">
            <v>0.17</v>
          </cell>
          <cell r="M236">
            <v>0</v>
          </cell>
          <cell r="N236">
            <v>0.01</v>
          </cell>
          <cell r="O236">
            <v>0.04</v>
          </cell>
        </row>
        <row r="237">
          <cell r="B237">
            <v>1770</v>
          </cell>
          <cell r="E237" t="str">
            <v>Air Compressor 10.5 m3/min.</v>
          </cell>
          <cell r="G237" t="str">
            <v>AC : 10.5 m³/min.</v>
          </cell>
          <cell r="H237" t="str">
            <v>S</v>
          </cell>
          <cell r="I237">
            <v>17</v>
          </cell>
          <cell r="J237">
            <v>21.2</v>
          </cell>
          <cell r="K237">
            <v>26.3</v>
          </cell>
          <cell r="L237">
            <v>0.28999999999999998</v>
          </cell>
          <cell r="M237">
            <v>0</v>
          </cell>
          <cell r="N237">
            <v>0.01</v>
          </cell>
          <cell r="O237">
            <v>0.04</v>
          </cell>
        </row>
        <row r="238">
          <cell r="B238">
            <v>1780</v>
          </cell>
          <cell r="E238" t="str">
            <v>Air Compressor 17.0 m3/min.</v>
          </cell>
          <cell r="G238" t="str">
            <v>AC : 17.0  m³/min</v>
          </cell>
          <cell r="H238" t="str">
            <v>S</v>
          </cell>
          <cell r="I238">
            <v>26</v>
          </cell>
          <cell r="J238">
            <v>32.4</v>
          </cell>
          <cell r="K238">
            <v>40.299999999999997</v>
          </cell>
          <cell r="L238">
            <v>0.44</v>
          </cell>
          <cell r="M238">
            <v>0</v>
          </cell>
          <cell r="N238">
            <v>0.01</v>
          </cell>
          <cell r="O238">
            <v>0.04</v>
          </cell>
        </row>
        <row r="239">
          <cell r="B239">
            <v>1790</v>
          </cell>
          <cell r="E239" t="str">
            <v>Air Compressor 21.0 m3/min.</v>
          </cell>
          <cell r="G239" t="str">
            <v>AC : 21.0 m³/min</v>
          </cell>
          <cell r="H239" t="str">
            <v>S</v>
          </cell>
          <cell r="I239">
            <v>28.4</v>
          </cell>
          <cell r="J239">
            <v>35.4</v>
          </cell>
          <cell r="K239">
            <v>44.1</v>
          </cell>
          <cell r="L239">
            <v>0.55000000000000004</v>
          </cell>
          <cell r="M239">
            <v>0</v>
          </cell>
          <cell r="N239">
            <v>0.02</v>
          </cell>
          <cell r="O239">
            <v>0.04</v>
          </cell>
        </row>
        <row r="240">
          <cell r="B240">
            <v>1800</v>
          </cell>
          <cell r="E240" t="str">
            <v>Air Compressor 25.5 m3/min.</v>
          </cell>
          <cell r="G240" t="str">
            <v>AC : 25.5 m³/min</v>
          </cell>
          <cell r="H240" t="str">
            <v>S</v>
          </cell>
          <cell r="I240">
            <v>38</v>
          </cell>
          <cell r="J240">
            <v>47.5</v>
          </cell>
          <cell r="K240">
            <v>59.2</v>
          </cell>
          <cell r="L240">
            <v>0.74</v>
          </cell>
          <cell r="M240">
            <v>0</v>
          </cell>
          <cell r="N240">
            <v>0.02</v>
          </cell>
          <cell r="O240">
            <v>0.04</v>
          </cell>
        </row>
        <row r="242">
          <cell r="C242">
            <v>16</v>
          </cell>
          <cell r="E242" t="str">
            <v>ASPHALT FINISHER</v>
          </cell>
          <cell r="G242" t="str">
            <v>ASPHALT FINISHER</v>
          </cell>
        </row>
        <row r="243">
          <cell r="E243" t="str">
            <v>Sakai</v>
          </cell>
          <cell r="G243" t="str">
            <v>Sakai</v>
          </cell>
        </row>
        <row r="244">
          <cell r="B244">
            <v>1810</v>
          </cell>
          <cell r="E244" t="str">
            <v>Asphalt Finisher 3.0 m (SF-30)</v>
          </cell>
          <cell r="G244" t="str">
            <v>3.0 m : SF-30</v>
          </cell>
          <cell r="H244" t="str">
            <v>S</v>
          </cell>
          <cell r="I244">
            <v>4.5</v>
          </cell>
          <cell r="J244">
            <v>6.4</v>
          </cell>
          <cell r="K244">
            <v>8.5</v>
          </cell>
          <cell r="L244">
            <v>0.1</v>
          </cell>
          <cell r="M244">
            <v>0.04</v>
          </cell>
          <cell r="N244">
            <v>0.01</v>
          </cell>
          <cell r="O244">
            <v>0.04</v>
          </cell>
        </row>
        <row r="245">
          <cell r="B245">
            <v>1820</v>
          </cell>
          <cell r="E245" t="str">
            <v>Asphalt Finisher 4.0 m (SF-40)</v>
          </cell>
          <cell r="G245" t="str">
            <v>4.0 m : SF-40</v>
          </cell>
          <cell r="H245" t="str">
            <v>S</v>
          </cell>
          <cell r="I245">
            <v>4.5</v>
          </cell>
          <cell r="J245">
            <v>6.4</v>
          </cell>
          <cell r="K245">
            <v>8.5</v>
          </cell>
          <cell r="L245">
            <v>0.1</v>
          </cell>
          <cell r="M245">
            <v>0.04</v>
          </cell>
          <cell r="N245">
            <v>0.01</v>
          </cell>
          <cell r="O245">
            <v>0.04</v>
          </cell>
        </row>
        <row r="246">
          <cell r="B246">
            <v>1830</v>
          </cell>
          <cell r="E246" t="str">
            <v>Asphalt Finisher 4.5 m (SF-45)</v>
          </cell>
          <cell r="G246" t="str">
            <v>4.5 m : SF-45</v>
          </cell>
          <cell r="H246" t="str">
            <v>S</v>
          </cell>
          <cell r="I246">
            <v>7.3</v>
          </cell>
          <cell r="J246">
            <v>10.5</v>
          </cell>
          <cell r="K246">
            <v>13.9</v>
          </cell>
          <cell r="L246">
            <v>0.17</v>
          </cell>
          <cell r="M246">
            <v>0.06</v>
          </cell>
          <cell r="N246">
            <v>0.02</v>
          </cell>
          <cell r="O246">
            <v>0.04</v>
          </cell>
        </row>
        <row r="247">
          <cell r="B247">
            <v>1840</v>
          </cell>
          <cell r="E247" t="str">
            <v>Asphalt Finisher 6.0 m (SF-60)</v>
          </cell>
          <cell r="G247" t="str">
            <v>6.0 m : SF-60</v>
          </cell>
          <cell r="H247" t="str">
            <v>S</v>
          </cell>
          <cell r="I247">
            <v>7.3</v>
          </cell>
          <cell r="J247">
            <v>10.5</v>
          </cell>
          <cell r="K247">
            <v>13.9</v>
          </cell>
          <cell r="L247">
            <v>0.17</v>
          </cell>
          <cell r="M247">
            <v>0.06</v>
          </cell>
          <cell r="N247">
            <v>0.02</v>
          </cell>
          <cell r="O247">
            <v>0.04</v>
          </cell>
        </row>
        <row r="248">
          <cell r="B248">
            <v>1850</v>
          </cell>
          <cell r="E248" t="str">
            <v>Asphalt Finisher 9.0 m (SF-90)</v>
          </cell>
          <cell r="G248" t="str">
            <v>9.0 m : SF-90</v>
          </cell>
          <cell r="H248" t="str">
            <v>S</v>
          </cell>
          <cell r="I248">
            <v>20.100000000000001</v>
          </cell>
          <cell r="J248">
            <v>28.9</v>
          </cell>
          <cell r="K248">
            <v>38.4</v>
          </cell>
          <cell r="L248">
            <v>0.47</v>
          </cell>
          <cell r="M248">
            <v>0.18</v>
          </cell>
          <cell r="N248">
            <v>0.03</v>
          </cell>
          <cell r="O248">
            <v>0.04</v>
          </cell>
        </row>
        <row r="250">
          <cell r="C250">
            <v>17</v>
          </cell>
          <cell r="E250" t="str">
            <v>ASPH. MIX. PLANT</v>
          </cell>
          <cell r="G250" t="str">
            <v>ASPH. MIX. PLANT</v>
          </cell>
        </row>
        <row r="251">
          <cell r="E251" t="str">
            <v>Tanaka : (Station)</v>
          </cell>
          <cell r="G251" t="str">
            <v>Tanaka : (Station)</v>
          </cell>
          <cell r="I251" t="str">
            <v xml:space="preserve">Genset : </v>
          </cell>
        </row>
        <row r="252">
          <cell r="B252">
            <v>1860</v>
          </cell>
          <cell r="E252" t="str">
            <v>Asphalt Mixing Plant 40 t/hr (TSAP500)</v>
          </cell>
          <cell r="G252" t="str">
            <v>40 TPH : TSAP 500</v>
          </cell>
          <cell r="I252" t="str">
            <v>Genset 110 KW / 90 KVA</v>
          </cell>
          <cell r="L252">
            <v>0.28999999999999998</v>
          </cell>
          <cell r="M252">
            <v>0</v>
          </cell>
          <cell r="N252">
            <v>0.02</v>
          </cell>
          <cell r="O252">
            <v>0</v>
          </cell>
        </row>
        <row r="253">
          <cell r="B253">
            <v>1870</v>
          </cell>
          <cell r="E253" t="str">
            <v>Asphalt Mixing Plant 64 t/hr (TSAP800)</v>
          </cell>
          <cell r="G253" t="str">
            <v>64 TPH : TSAP 800</v>
          </cell>
          <cell r="I253" t="str">
            <v>Genset 170 KW / 140 KVA</v>
          </cell>
          <cell r="L253">
            <v>0.39</v>
          </cell>
          <cell r="M253">
            <v>0</v>
          </cell>
          <cell r="N253">
            <v>0.02</v>
          </cell>
          <cell r="O253">
            <v>0</v>
          </cell>
        </row>
        <row r="254">
          <cell r="B254">
            <v>1880</v>
          </cell>
          <cell r="E254" t="str">
            <v>Asphalt Mixing Plant 80 t/hr (TSAP1000)</v>
          </cell>
          <cell r="G254" t="str">
            <v>80 TPH : TSAP 1000</v>
          </cell>
          <cell r="I254" t="str">
            <v>Genset 200 KW / 160 KVA</v>
          </cell>
          <cell r="L254">
            <v>0.54</v>
          </cell>
          <cell r="M254">
            <v>0</v>
          </cell>
          <cell r="N254">
            <v>0.02</v>
          </cell>
          <cell r="O254">
            <v>0</v>
          </cell>
        </row>
        <row r="255">
          <cell r="B255">
            <v>1890</v>
          </cell>
          <cell r="E255" t="str">
            <v>Asphalt Mixing Plant 120 t/hr (TSAP1500)</v>
          </cell>
          <cell r="G255" t="str">
            <v>120 TPH : TSAP 1500</v>
          </cell>
          <cell r="I255" t="str">
            <v>Genset 300 KW / 250 KVA</v>
          </cell>
          <cell r="L255">
            <v>0.86</v>
          </cell>
          <cell r="M255">
            <v>0</v>
          </cell>
          <cell r="N255">
            <v>0.02</v>
          </cell>
          <cell r="O255">
            <v>0</v>
          </cell>
        </row>
        <row r="256">
          <cell r="B256">
            <v>1900</v>
          </cell>
          <cell r="E256" t="str">
            <v>Asphalt Mixing Plant 160 t/hr (TSAP2000)</v>
          </cell>
          <cell r="G256" t="str">
            <v>160 TPH : TSAP 2000</v>
          </cell>
          <cell r="I256" t="str">
            <v>Genset 405 KW / 325 KVA</v>
          </cell>
          <cell r="L256">
            <v>1.04</v>
          </cell>
          <cell r="M256">
            <v>0</v>
          </cell>
          <cell r="N256">
            <v>0.02</v>
          </cell>
          <cell r="O256">
            <v>0</v>
          </cell>
        </row>
        <row r="257">
          <cell r="B257">
            <v>1910</v>
          </cell>
          <cell r="E257" t="str">
            <v>Asphalt Mixing Plant 240 t/hr (TSAP3000)</v>
          </cell>
          <cell r="G257" t="str">
            <v>240 TPH : TSAP 3000</v>
          </cell>
          <cell r="I257" t="str">
            <v>Genset 645 KW / 520 KVA</v>
          </cell>
          <cell r="L257">
            <v>1.66</v>
          </cell>
          <cell r="M257">
            <v>0</v>
          </cell>
          <cell r="N257">
            <v>0.03</v>
          </cell>
          <cell r="O257">
            <v>0</v>
          </cell>
        </row>
        <row r="258">
          <cell r="E258" t="str">
            <v>Tanaka : (Portable)</v>
          </cell>
          <cell r="G258" t="str">
            <v>Tanaka : (Portable)</v>
          </cell>
        </row>
        <row r="259">
          <cell r="B259">
            <v>1920</v>
          </cell>
          <cell r="E259" t="str">
            <v>Asphalt Mixing Plant 30 t/hr (TAP-PC30)</v>
          </cell>
          <cell r="G259" t="str">
            <v>30 TPH : TAP-PC 30</v>
          </cell>
          <cell r="I259" t="str">
            <v>Genset 52 KW / 45 KVA</v>
          </cell>
          <cell r="L259">
            <v>0.11</v>
          </cell>
          <cell r="M259">
            <v>0</v>
          </cell>
          <cell r="N259">
            <v>0.02</v>
          </cell>
          <cell r="O259">
            <v>0</v>
          </cell>
        </row>
        <row r="260">
          <cell r="B260">
            <v>1930</v>
          </cell>
          <cell r="E260" t="str">
            <v>Asphalt Mixing Plant 30 t/hr (TAP-PB30)</v>
          </cell>
          <cell r="G260" t="str">
            <v>30 TPH : TAP-PB 30</v>
          </cell>
          <cell r="I260" t="str">
            <v>Genset 60 KW / 50 KVA</v>
          </cell>
          <cell r="L260">
            <v>0.13</v>
          </cell>
          <cell r="M260">
            <v>0</v>
          </cell>
          <cell r="N260">
            <v>0.02</v>
          </cell>
          <cell r="O260">
            <v>0</v>
          </cell>
        </row>
        <row r="261">
          <cell r="B261">
            <v>1940</v>
          </cell>
          <cell r="E261" t="str">
            <v>Asphalt Mixing Plant 50 t/hr (TAP-PB50)</v>
          </cell>
          <cell r="G261" t="str">
            <v>50 TPH : TAP-PB 50</v>
          </cell>
          <cell r="I261" t="str">
            <v>Genset 109 KW / 90 KVA</v>
          </cell>
          <cell r="L261">
            <v>0.26</v>
          </cell>
          <cell r="M261">
            <v>0</v>
          </cell>
          <cell r="N261">
            <v>0.02</v>
          </cell>
          <cell r="O261">
            <v>0</v>
          </cell>
        </row>
        <row r="262">
          <cell r="B262">
            <v>1950</v>
          </cell>
          <cell r="E262" t="str">
            <v>Asphalt Mixing Plant 100 t/hr (TAP-PB100)</v>
          </cell>
          <cell r="G262" t="str">
            <v>100 TPH : TAP-PB 100</v>
          </cell>
          <cell r="I262" t="str">
            <v>Genset 273 KW / 220 KVA</v>
          </cell>
          <cell r="L262">
            <v>0.71</v>
          </cell>
          <cell r="M262">
            <v>0</v>
          </cell>
          <cell r="N262">
            <v>0.02</v>
          </cell>
          <cell r="O262">
            <v>0</v>
          </cell>
        </row>
        <row r="264">
          <cell r="C264">
            <v>18</v>
          </cell>
          <cell r="E264" t="str">
            <v>ASPHALT SPRAYER</v>
          </cell>
          <cell r="G264" t="str">
            <v>ASPHALT SPRAYER</v>
          </cell>
        </row>
        <row r="265">
          <cell r="E265" t="str">
            <v xml:space="preserve">Hanta </v>
          </cell>
          <cell r="G265" t="str">
            <v xml:space="preserve">Hanta </v>
          </cell>
        </row>
        <row r="266">
          <cell r="B266">
            <v>1960</v>
          </cell>
          <cell r="E266" t="str">
            <v>Asphalt Sprayer 200 lt (CSB35)</v>
          </cell>
          <cell r="G266" t="str">
            <v>200 lt : CSB 35</v>
          </cell>
          <cell r="H266" t="str">
            <v>S</v>
          </cell>
          <cell r="I266">
            <v>0.6</v>
          </cell>
          <cell r="J266">
            <v>0.7</v>
          </cell>
          <cell r="K266">
            <v>0.8</v>
          </cell>
          <cell r="L266">
            <v>0.03</v>
          </cell>
          <cell r="M266">
            <v>0</v>
          </cell>
          <cell r="N266">
            <v>5.0000000000000001E-3</v>
          </cell>
          <cell r="O266">
            <v>0.04</v>
          </cell>
        </row>
        <row r="267">
          <cell r="B267">
            <v>1970</v>
          </cell>
          <cell r="E267" t="str">
            <v>Asphalt Sprayer 400 lt (AS4)</v>
          </cell>
          <cell r="G267" t="str">
            <v>400 lt : AS 4</v>
          </cell>
          <cell r="H267" t="str">
            <v>S</v>
          </cell>
          <cell r="I267">
            <v>0.6</v>
          </cell>
          <cell r="J267">
            <v>0.7</v>
          </cell>
          <cell r="K267">
            <v>0.8</v>
          </cell>
          <cell r="L267">
            <v>0.03</v>
          </cell>
          <cell r="M267">
            <v>0</v>
          </cell>
          <cell r="N267">
            <v>5.0000000000000001E-3</v>
          </cell>
          <cell r="O267">
            <v>0.04</v>
          </cell>
        </row>
        <row r="268">
          <cell r="B268">
            <v>1980</v>
          </cell>
          <cell r="E268" t="str">
            <v>Asphalt Sprayer 600 lt (AS6)</v>
          </cell>
          <cell r="G268" t="str">
            <v>600 lt : AS 6</v>
          </cell>
          <cell r="H268" t="str">
            <v>S</v>
          </cell>
          <cell r="I268">
            <v>0.6</v>
          </cell>
          <cell r="J268">
            <v>0.7</v>
          </cell>
          <cell r="K268">
            <v>0.8</v>
          </cell>
          <cell r="L268">
            <v>0.03</v>
          </cell>
          <cell r="M268">
            <v>0</v>
          </cell>
          <cell r="N268">
            <v>5.0000000000000001E-3</v>
          </cell>
          <cell r="O268">
            <v>0.04</v>
          </cell>
        </row>
        <row r="269">
          <cell r="B269">
            <v>1990</v>
          </cell>
          <cell r="E269" t="str">
            <v>Asphalt Sprayer 800 lt (AS8)</v>
          </cell>
          <cell r="G269" t="str">
            <v>800 lt : AS 8</v>
          </cell>
          <cell r="H269" t="str">
            <v>S</v>
          </cell>
          <cell r="I269">
            <v>0.6</v>
          </cell>
          <cell r="J269">
            <v>0.7</v>
          </cell>
          <cell r="K269">
            <v>0.8</v>
          </cell>
          <cell r="L269">
            <v>0.03</v>
          </cell>
          <cell r="M269">
            <v>0</v>
          </cell>
          <cell r="N269">
            <v>5.0000000000000001E-3</v>
          </cell>
          <cell r="O269">
            <v>0.04</v>
          </cell>
        </row>
        <row r="271">
          <cell r="C271">
            <v>19</v>
          </cell>
          <cell r="E271" t="str">
            <v>JAW CRUSHER</v>
          </cell>
          <cell r="G271" t="str">
            <v>JAW CRUSHER</v>
          </cell>
        </row>
        <row r="272">
          <cell r="E272" t="str">
            <v>Sakai</v>
          </cell>
          <cell r="G272" t="str">
            <v>Sakai</v>
          </cell>
        </row>
        <row r="273">
          <cell r="B273">
            <v>2000</v>
          </cell>
          <cell r="E273" t="str">
            <v>Jaw Crusher (SSPV 20 E)</v>
          </cell>
          <cell r="G273" t="str">
            <v>SSPV 20 E</v>
          </cell>
          <cell r="H273" t="str">
            <v>S</v>
          </cell>
          <cell r="I273">
            <v>6.5</v>
          </cell>
          <cell r="J273">
            <v>7.6</v>
          </cell>
          <cell r="K273">
            <v>9.6999999999999993</v>
          </cell>
          <cell r="L273">
            <v>0.26</v>
          </cell>
          <cell r="M273">
            <v>0</v>
          </cell>
          <cell r="N273">
            <v>0.01</v>
          </cell>
          <cell r="O273">
            <v>0.04</v>
          </cell>
        </row>
        <row r="274">
          <cell r="B274">
            <v>2010</v>
          </cell>
          <cell r="E274" t="str">
            <v>Jaw Crusher (SSPV 30 E)</v>
          </cell>
          <cell r="G274" t="str">
            <v>SSPV 30 E</v>
          </cell>
          <cell r="H274" t="str">
            <v>S</v>
          </cell>
          <cell r="I274">
            <v>7.7</v>
          </cell>
          <cell r="J274">
            <v>9</v>
          </cell>
          <cell r="K274">
            <v>11.4</v>
          </cell>
          <cell r="L274">
            <v>0.37</v>
          </cell>
          <cell r="M274">
            <v>0</v>
          </cell>
          <cell r="N274">
            <v>0.01</v>
          </cell>
          <cell r="O274">
            <v>0.04</v>
          </cell>
        </row>
        <row r="275">
          <cell r="B275">
            <v>2020</v>
          </cell>
          <cell r="E275" t="str">
            <v>Jaw Crusher (SSPV 40 E)</v>
          </cell>
          <cell r="G275" t="str">
            <v>SSPV 40 E</v>
          </cell>
          <cell r="H275" t="str">
            <v>S</v>
          </cell>
          <cell r="I275">
            <v>11.3</v>
          </cell>
          <cell r="J275">
            <v>13.2</v>
          </cell>
          <cell r="K275">
            <v>16.8</v>
          </cell>
          <cell r="L275">
            <v>0.54</v>
          </cell>
          <cell r="M275">
            <v>0</v>
          </cell>
          <cell r="N275">
            <v>0.02</v>
          </cell>
          <cell r="O275">
            <v>0.04</v>
          </cell>
        </row>
        <row r="277">
          <cell r="C277">
            <v>20</v>
          </cell>
          <cell r="E277" t="str">
            <v>CRUSHING PLANT : Kurimoto</v>
          </cell>
          <cell r="G277" t="str">
            <v>CRUSHING PLANT : Kurimoto</v>
          </cell>
        </row>
        <row r="278">
          <cell r="B278">
            <v>2030</v>
          </cell>
          <cell r="E278" t="str">
            <v>Crushing Plant 50 t/hr (FJ2415+DV2416)</v>
          </cell>
          <cell r="G278" t="str">
            <v>50 TPH : FJ 2415 + DV 2416</v>
          </cell>
          <cell r="I278" t="str">
            <v>Gen Set : 100 KVA</v>
          </cell>
          <cell r="L278">
            <v>0.28999999999999998</v>
          </cell>
          <cell r="M278">
            <v>0.11</v>
          </cell>
          <cell r="N278">
            <v>0.02</v>
          </cell>
          <cell r="O278">
            <v>0</v>
          </cell>
        </row>
        <row r="279">
          <cell r="B279">
            <v>2040</v>
          </cell>
          <cell r="E279" t="str">
            <v>Crushing Plant 80 t/hr (FJ3018+DV2424)</v>
          </cell>
          <cell r="G279" t="str">
            <v>80 TPH : FJ 3018 + DV 2424</v>
          </cell>
          <cell r="I279" t="str">
            <v>Gen Set : 150 KVA</v>
          </cell>
          <cell r="L279">
            <v>0.55000000000000004</v>
          </cell>
          <cell r="M279">
            <v>0.19</v>
          </cell>
          <cell r="N279">
            <v>0.02</v>
          </cell>
          <cell r="O279">
            <v>0</v>
          </cell>
        </row>
        <row r="280">
          <cell r="B280">
            <v>2050</v>
          </cell>
          <cell r="E280" t="str">
            <v>Crushing Plant 100 t/hr (FJ3018+CV34)</v>
          </cell>
          <cell r="G280" t="str">
            <v>100 TPH : FJ 3018 + CV 34</v>
          </cell>
          <cell r="I280" t="str">
            <v>Gen Set : 200 KVA</v>
          </cell>
          <cell r="L280">
            <v>0.69</v>
          </cell>
          <cell r="M280">
            <v>0.21</v>
          </cell>
          <cell r="N280">
            <v>0.02</v>
          </cell>
          <cell r="O280">
            <v>0</v>
          </cell>
        </row>
        <row r="281">
          <cell r="B281">
            <v>2060</v>
          </cell>
          <cell r="E281" t="str">
            <v>Crushing Plant 140 t/hr (FJ3624+CV40)</v>
          </cell>
          <cell r="G281" t="str">
            <v>140 TPH : FJ 3624 + CV 40</v>
          </cell>
          <cell r="I281" t="str">
            <v>Gen Set : 300 KVA</v>
          </cell>
          <cell r="L281">
            <v>1.1200000000000001</v>
          </cell>
          <cell r="M281">
            <v>0.34</v>
          </cell>
          <cell r="N281">
            <v>0.03</v>
          </cell>
          <cell r="O281">
            <v>0</v>
          </cell>
        </row>
        <row r="282">
          <cell r="B282">
            <v>2070</v>
          </cell>
          <cell r="E282" t="str">
            <v>Crushing Plant 190 t/hr (FJ4230+CV50)</v>
          </cell>
          <cell r="G282" t="str">
            <v>190 TPH : FJ 4230 + CV 50</v>
          </cell>
          <cell r="I282" t="str">
            <v>Gen Set : 350 KVA</v>
          </cell>
          <cell r="L282">
            <v>1.2</v>
          </cell>
          <cell r="M282">
            <v>0.35</v>
          </cell>
          <cell r="N282">
            <v>0.03</v>
          </cell>
          <cell r="O282">
            <v>0</v>
          </cell>
        </row>
        <row r="289">
          <cell r="C289">
            <v>21</v>
          </cell>
          <cell r="E289" t="str">
            <v>STONE BREAKER : Montabert w/. Hydr. Excavator</v>
          </cell>
          <cell r="G289" t="str">
            <v>STONE BREAKER : Montabert w/. Hydr. Excavator</v>
          </cell>
        </row>
        <row r="290">
          <cell r="B290">
            <v>2080</v>
          </cell>
          <cell r="E290" t="str">
            <v>Stone Breaker 44 kg (BRH40)</v>
          </cell>
          <cell r="G290" t="str">
            <v>44 kg : BRH 40</v>
          </cell>
          <cell r="I290" t="str">
            <v>Exc.avator : PC 150</v>
          </cell>
          <cell r="L290">
            <v>0</v>
          </cell>
          <cell r="M290">
            <v>0.04</v>
          </cell>
          <cell r="N290">
            <v>0.02</v>
          </cell>
          <cell r="O290">
            <v>0</v>
          </cell>
        </row>
        <row r="291">
          <cell r="B291">
            <v>2090</v>
          </cell>
          <cell r="E291" t="str">
            <v>Stone Breaker 454 kg (BRH125)</v>
          </cell>
          <cell r="G291" t="str">
            <v>254 kg : BRH 125</v>
          </cell>
          <cell r="I291" t="str">
            <v>Exc.avator : PC 150</v>
          </cell>
          <cell r="L291">
            <v>0</v>
          </cell>
          <cell r="M291">
            <v>7.0000000000000007E-2</v>
          </cell>
          <cell r="N291">
            <v>0.02</v>
          </cell>
          <cell r="O291">
            <v>0</v>
          </cell>
        </row>
        <row r="292">
          <cell r="B292">
            <v>2100</v>
          </cell>
          <cell r="E292" t="str">
            <v>Stone Breaker 436 kg (BRH250)</v>
          </cell>
          <cell r="G292" t="str">
            <v>436 kg : BRH 250</v>
          </cell>
          <cell r="I292" t="str">
            <v>Exc.avator : PC 150</v>
          </cell>
          <cell r="L292">
            <v>0</v>
          </cell>
          <cell r="M292">
            <v>0.08</v>
          </cell>
          <cell r="N292">
            <v>0.02</v>
          </cell>
          <cell r="O292">
            <v>0</v>
          </cell>
        </row>
        <row r="293">
          <cell r="B293">
            <v>2110</v>
          </cell>
          <cell r="E293" t="str">
            <v>Stone Breaker 800 kg (BRH501L)</v>
          </cell>
          <cell r="G293" t="str">
            <v>800 kg : BRH 501 L</v>
          </cell>
          <cell r="I293" t="str">
            <v>Exc.avator : PC 200</v>
          </cell>
          <cell r="L293">
            <v>0</v>
          </cell>
          <cell r="M293">
            <v>0.09</v>
          </cell>
          <cell r="N293">
            <v>0.02</v>
          </cell>
          <cell r="O293">
            <v>0</v>
          </cell>
        </row>
        <row r="294">
          <cell r="B294">
            <v>2120</v>
          </cell>
          <cell r="E294" t="str">
            <v>Stone Breaker 940 kg (BRH750)</v>
          </cell>
          <cell r="G294" t="str">
            <v>940 kg : BRH 750</v>
          </cell>
          <cell r="I294" t="str">
            <v>Exc.avator : PC 200</v>
          </cell>
          <cell r="L294">
            <v>0</v>
          </cell>
          <cell r="M294">
            <v>0.09</v>
          </cell>
          <cell r="N294">
            <v>0.02</v>
          </cell>
          <cell r="O294">
            <v>0</v>
          </cell>
        </row>
        <row r="295">
          <cell r="B295">
            <v>2130</v>
          </cell>
          <cell r="E295" t="str">
            <v>Stone Breaker 1373 kg (BRH1100)</v>
          </cell>
          <cell r="G295" t="str">
            <v>1373 kg : BRH 1100</v>
          </cell>
          <cell r="I295" t="str">
            <v>Exc.avator : PC 200</v>
          </cell>
          <cell r="L295">
            <v>0</v>
          </cell>
          <cell r="M295">
            <v>0.09</v>
          </cell>
          <cell r="N295">
            <v>0.02</v>
          </cell>
          <cell r="O295">
            <v>0</v>
          </cell>
        </row>
        <row r="297">
          <cell r="C297">
            <v>22</v>
          </cell>
          <cell r="E297" t="str">
            <v>BATCHING PLANT : Koehring</v>
          </cell>
          <cell r="G297" t="str">
            <v>BATCHING PLANT : Koehring</v>
          </cell>
        </row>
        <row r="298">
          <cell r="B298">
            <v>2140</v>
          </cell>
          <cell r="E298" t="str">
            <v>Batching Plant 20 m3/hr (45KBT5D)</v>
          </cell>
          <cell r="G298" t="str">
            <v>20 CPH : 45 KBT 5 D</v>
          </cell>
          <cell r="I298" t="str">
            <v>Gen Set : 20 KVA</v>
          </cell>
          <cell r="L298">
            <v>7.0000000000000007E-2</v>
          </cell>
          <cell r="M298">
            <v>0.03</v>
          </cell>
          <cell r="N298">
            <v>0.02</v>
          </cell>
          <cell r="O298">
            <v>0</v>
          </cell>
        </row>
        <row r="299">
          <cell r="B299">
            <v>2150</v>
          </cell>
          <cell r="E299" t="str">
            <v>Batching Plant 30 m3/hr (45KBT6D)</v>
          </cell>
          <cell r="G299" t="str">
            <v>30 CPH : 45 KBT 6 D</v>
          </cell>
          <cell r="I299" t="str">
            <v>Gen Set : 30 KVA</v>
          </cell>
          <cell r="L299">
            <v>0.09</v>
          </cell>
          <cell r="M299">
            <v>0.03</v>
          </cell>
          <cell r="N299">
            <v>0.02</v>
          </cell>
          <cell r="O299">
            <v>0</v>
          </cell>
        </row>
        <row r="300">
          <cell r="B300">
            <v>2160</v>
          </cell>
          <cell r="E300" t="str">
            <v>Batching Plant 35 m3/hr (70KBT5D)</v>
          </cell>
          <cell r="G300" t="str">
            <v>35 CPH : 70 KBT 5 D</v>
          </cell>
          <cell r="I300" t="str">
            <v>Gen Set : 35 KVA</v>
          </cell>
          <cell r="L300">
            <v>0.11</v>
          </cell>
          <cell r="M300">
            <v>0.05</v>
          </cell>
          <cell r="N300">
            <v>0.02</v>
          </cell>
          <cell r="O300">
            <v>0</v>
          </cell>
        </row>
        <row r="301">
          <cell r="B301">
            <v>2170</v>
          </cell>
          <cell r="E301" t="str">
            <v>Batching Plant 45 m3/hr (90KBT5D)</v>
          </cell>
          <cell r="G301" t="str">
            <v>45 CPH :150 KBT 6 D</v>
          </cell>
          <cell r="I301" t="str">
            <v>Gen Set : 40 KVA</v>
          </cell>
          <cell r="L301">
            <v>0.16</v>
          </cell>
          <cell r="M301">
            <v>0.06</v>
          </cell>
          <cell r="N301">
            <v>0.02</v>
          </cell>
          <cell r="O301">
            <v>0</v>
          </cell>
        </row>
        <row r="302">
          <cell r="B302">
            <v>2180</v>
          </cell>
          <cell r="E302" t="str">
            <v>Batching Plant 60 m3/hr (150KBT6D)</v>
          </cell>
          <cell r="G302" t="str">
            <v>60 CPH : 90 KBT 5 D</v>
          </cell>
          <cell r="I302" t="str">
            <v>Gen Set : 50 KVA</v>
          </cell>
          <cell r="L302">
            <v>0.17</v>
          </cell>
          <cell r="M302">
            <v>0.06</v>
          </cell>
          <cell r="N302">
            <v>0.02</v>
          </cell>
          <cell r="O302">
            <v>0</v>
          </cell>
        </row>
        <row r="303">
          <cell r="B303">
            <v>2190</v>
          </cell>
          <cell r="E303" t="str">
            <v>Batching Plant 70 m3/hr (150KBT7D)</v>
          </cell>
          <cell r="G303" t="str">
            <v>70 CPH :150 KBT 7 D</v>
          </cell>
          <cell r="I303" t="str">
            <v>Gen Set : 55 KVA</v>
          </cell>
          <cell r="L303">
            <v>0.19</v>
          </cell>
          <cell r="M303">
            <v>0.06</v>
          </cell>
          <cell r="N303">
            <v>0.02</v>
          </cell>
          <cell r="O303">
            <v>0</v>
          </cell>
        </row>
        <row r="304">
          <cell r="B304">
            <v>2200</v>
          </cell>
          <cell r="E304" t="str">
            <v>Batching Plant 90 m3/hr (250KBT7D)</v>
          </cell>
          <cell r="G304" t="str">
            <v>90 CPH : 250 KBT 7 D</v>
          </cell>
          <cell r="I304" t="str">
            <v>Gen Set : 60 KVA</v>
          </cell>
          <cell r="L304">
            <v>0.21</v>
          </cell>
          <cell r="M304">
            <v>0.08</v>
          </cell>
          <cell r="N304">
            <v>0.02</v>
          </cell>
          <cell r="O304">
            <v>0</v>
          </cell>
        </row>
        <row r="305">
          <cell r="B305">
            <v>2210</v>
          </cell>
          <cell r="E305" t="str">
            <v>Batching Plant 115 m3/hr (400KBT7D)</v>
          </cell>
          <cell r="G305" t="str">
            <v>115 CPH : 400 KBT 7 D</v>
          </cell>
          <cell r="I305" t="str">
            <v>Gen Set : 150 KVA</v>
          </cell>
          <cell r="L305">
            <v>0.41</v>
          </cell>
          <cell r="M305">
            <v>0.13</v>
          </cell>
          <cell r="N305">
            <v>0.02</v>
          </cell>
          <cell r="O305">
            <v>0</v>
          </cell>
        </row>
        <row r="307">
          <cell r="C307">
            <v>23</v>
          </cell>
          <cell r="E307" t="str">
            <v>CRAWLER DRILL : Furukawa</v>
          </cell>
          <cell r="G307" t="str">
            <v>CRAWLER DRILL : Furukawa</v>
          </cell>
        </row>
        <row r="308">
          <cell r="B308">
            <v>2220</v>
          </cell>
          <cell r="E308" t="str">
            <v>Crawler Drill ø 32 mm (HCR180)</v>
          </cell>
          <cell r="G308" t="str">
            <v>ø 32 mm : HCR 180</v>
          </cell>
          <cell r="I308" t="str">
            <v>Air Comp.  17 m³/min.</v>
          </cell>
          <cell r="L308">
            <v>0.19</v>
          </cell>
          <cell r="M308">
            <v>0</v>
          </cell>
          <cell r="N308">
            <v>0.01</v>
          </cell>
          <cell r="O308">
            <v>0</v>
          </cell>
        </row>
        <row r="309">
          <cell r="B309">
            <v>2230</v>
          </cell>
          <cell r="E309" t="str">
            <v>Crawler Drill ø 38 mm (PCR200)</v>
          </cell>
          <cell r="G309" t="str">
            <v>ø 38 mm : PCR 200</v>
          </cell>
          <cell r="I309" t="str">
            <v>Air Comp.  17 m³/min.</v>
          </cell>
          <cell r="L309">
            <v>0.21</v>
          </cell>
          <cell r="M309">
            <v>0</v>
          </cell>
          <cell r="N309">
            <v>0.02</v>
          </cell>
          <cell r="O309">
            <v>0</v>
          </cell>
        </row>
        <row r="310">
          <cell r="B310">
            <v>2240</v>
          </cell>
          <cell r="E310" t="str">
            <v>Crawler Drill ø 38 mm (CRD8)</v>
          </cell>
          <cell r="G310" t="str">
            <v>ø 38 mm : CRD 8</v>
          </cell>
          <cell r="I310" t="str">
            <v>Air Comp.  17 m³/min.</v>
          </cell>
          <cell r="L310">
            <v>0.21</v>
          </cell>
          <cell r="M310">
            <v>0</v>
          </cell>
          <cell r="N310">
            <v>0.02</v>
          </cell>
          <cell r="O310">
            <v>0</v>
          </cell>
        </row>
        <row r="311">
          <cell r="B311">
            <v>2250</v>
          </cell>
          <cell r="E311" t="str">
            <v>Crawler Drill ø 45 mm (HCR300)</v>
          </cell>
          <cell r="G311" t="str">
            <v>ø 45 mm : HCR 300</v>
          </cell>
          <cell r="I311" t="str">
            <v>Air Comp.  21 m³/min.</v>
          </cell>
          <cell r="L311">
            <v>0.24</v>
          </cell>
          <cell r="M311">
            <v>0</v>
          </cell>
          <cell r="N311">
            <v>0.02</v>
          </cell>
          <cell r="O311">
            <v>0</v>
          </cell>
        </row>
        <row r="313">
          <cell r="C313">
            <v>24</v>
          </cell>
          <cell r="E313" t="str">
            <v>LEG DRILL : Furukawa</v>
          </cell>
          <cell r="G313" t="str">
            <v>LEG DRILL : Furukawa</v>
          </cell>
        </row>
        <row r="314">
          <cell r="B314">
            <v>2260</v>
          </cell>
          <cell r="E314" t="str">
            <v>Leg Drill ø 30 mm (312D)</v>
          </cell>
          <cell r="G314" t="str">
            <v>ø 30 mm : 312 D</v>
          </cell>
          <cell r="I314" t="str">
            <v>Air Comp.  12 - 17 m³/min.</v>
          </cell>
          <cell r="L314">
            <v>0.19</v>
          </cell>
          <cell r="M314">
            <v>0</v>
          </cell>
          <cell r="N314">
            <v>0.02</v>
          </cell>
          <cell r="O314">
            <v>0</v>
          </cell>
        </row>
        <row r="315">
          <cell r="B315">
            <v>2270</v>
          </cell>
          <cell r="E315" t="str">
            <v>Leg Drill ø 30 mm (317D)</v>
          </cell>
          <cell r="G315" t="str">
            <v xml:space="preserve">                317 D</v>
          </cell>
          <cell r="I315" t="str">
            <v>Air Comp.  12 - 17 m³/min.</v>
          </cell>
          <cell r="L315">
            <v>0.19</v>
          </cell>
          <cell r="M315">
            <v>0</v>
          </cell>
          <cell r="N315">
            <v>0.02</v>
          </cell>
          <cell r="O315">
            <v>0</v>
          </cell>
        </row>
        <row r="316">
          <cell r="B316">
            <v>2280</v>
          </cell>
          <cell r="E316" t="str">
            <v>Leg Drill ø 30 mm (322D)</v>
          </cell>
          <cell r="G316" t="str">
            <v xml:space="preserve">                322 D</v>
          </cell>
          <cell r="I316" t="str">
            <v>Air Comp.  12 - 17 m³/min.</v>
          </cell>
          <cell r="L316">
            <v>0.19</v>
          </cell>
          <cell r="M316">
            <v>0</v>
          </cell>
          <cell r="N316">
            <v>0.02</v>
          </cell>
          <cell r="O316">
            <v>0</v>
          </cell>
        </row>
        <row r="317">
          <cell r="B317">
            <v>2290</v>
          </cell>
          <cell r="E317" t="str">
            <v>Leg Drill ø 42 mm (D77L)</v>
          </cell>
          <cell r="G317" t="str">
            <v>ø 42 mm : D 77 L</v>
          </cell>
          <cell r="I317" t="str">
            <v>Air Comp.  17 - 21 m³/min.</v>
          </cell>
          <cell r="L317">
            <v>0.21</v>
          </cell>
          <cell r="M317">
            <v>0</v>
          </cell>
          <cell r="N317">
            <v>0.02</v>
          </cell>
          <cell r="O317">
            <v>0</v>
          </cell>
        </row>
        <row r="318">
          <cell r="B318">
            <v>2300</v>
          </cell>
          <cell r="E318" t="str">
            <v>Leg Drill ø 42 mm (D88LN)</v>
          </cell>
          <cell r="G318" t="str">
            <v xml:space="preserve">                D 88 LN</v>
          </cell>
          <cell r="I318" t="str">
            <v>Air Comp.  17 - 21 m³/min.</v>
          </cell>
          <cell r="L318">
            <v>0.21</v>
          </cell>
          <cell r="M318">
            <v>0</v>
          </cell>
          <cell r="N318">
            <v>0.02</v>
          </cell>
          <cell r="O318">
            <v>0</v>
          </cell>
        </row>
        <row r="320">
          <cell r="C320">
            <v>25</v>
          </cell>
          <cell r="E320" t="str">
            <v>PICK HAMMER : Furukawa</v>
          </cell>
          <cell r="G320" t="str">
            <v>PICK HAMMER : Furukawa</v>
          </cell>
        </row>
        <row r="321">
          <cell r="B321">
            <v>2310</v>
          </cell>
          <cell r="E321" t="str">
            <v>Pick Hammer 7.5 kg (CA7)</v>
          </cell>
          <cell r="G321" t="str">
            <v xml:space="preserve"> 7.5 kg : CA 7</v>
          </cell>
          <cell r="I321" t="str">
            <v>Air Comp.  1.7 m³/min.</v>
          </cell>
          <cell r="L321">
            <v>0.11</v>
          </cell>
          <cell r="M321">
            <v>0</v>
          </cell>
          <cell r="N321">
            <v>0.01</v>
          </cell>
          <cell r="O321">
            <v>0</v>
          </cell>
        </row>
        <row r="322">
          <cell r="B322">
            <v>2320</v>
          </cell>
          <cell r="E322" t="str">
            <v>Pick Hammer 32.0 kg (B33)</v>
          </cell>
          <cell r="G322" t="str">
            <v>32.0 kg : B 33</v>
          </cell>
          <cell r="I322" t="str">
            <v>Air Comp.  2.5 m³/min.</v>
          </cell>
          <cell r="L322">
            <v>0.11</v>
          </cell>
          <cell r="M322">
            <v>0</v>
          </cell>
          <cell r="N322">
            <v>0.01</v>
          </cell>
          <cell r="O322">
            <v>0</v>
          </cell>
        </row>
        <row r="323">
          <cell r="B323">
            <v>2330</v>
          </cell>
          <cell r="E323" t="str">
            <v>Pick Hammer 37.0 kg (B44)</v>
          </cell>
          <cell r="G323" t="str">
            <v>37.0 kg : B 44</v>
          </cell>
          <cell r="I323" t="str">
            <v>Air Comp.  3.5 m³/min.</v>
          </cell>
          <cell r="L323">
            <v>0.13</v>
          </cell>
          <cell r="M323">
            <v>0</v>
          </cell>
          <cell r="N323">
            <v>0.01</v>
          </cell>
          <cell r="O323">
            <v>0</v>
          </cell>
        </row>
        <row r="324">
          <cell r="B324">
            <v>2340</v>
          </cell>
          <cell r="E324" t="str">
            <v>Pick Hammer 31.0 kg (B60)</v>
          </cell>
          <cell r="G324" t="str">
            <v>31.0 kg : B 60</v>
          </cell>
          <cell r="I324" t="str">
            <v>Air Comp.  2.5 m³/min.</v>
          </cell>
          <cell r="L324">
            <v>0.11</v>
          </cell>
          <cell r="M324">
            <v>0</v>
          </cell>
          <cell r="N324">
            <v>0.01</v>
          </cell>
          <cell r="O324">
            <v>0</v>
          </cell>
        </row>
        <row r="325">
          <cell r="B325">
            <v>2350</v>
          </cell>
          <cell r="E325" t="str">
            <v>Pick Hammer 42.0 kg (B90)</v>
          </cell>
          <cell r="G325" t="str">
            <v>42.0 kg : B 90</v>
          </cell>
          <cell r="I325" t="str">
            <v>Air Comp.  3.5 m³/min.</v>
          </cell>
          <cell r="L325">
            <v>0.13</v>
          </cell>
          <cell r="M325">
            <v>0</v>
          </cell>
          <cell r="N325">
            <v>0.01</v>
          </cell>
          <cell r="O325">
            <v>0</v>
          </cell>
        </row>
        <row r="327">
          <cell r="C327">
            <v>26</v>
          </cell>
          <cell r="E327" t="str">
            <v xml:space="preserve">CONCRETE PUMP : I.H.I </v>
          </cell>
          <cell r="G327" t="str">
            <v xml:space="preserve">CONCRETE PUMP : I.H.I </v>
          </cell>
        </row>
        <row r="328">
          <cell r="E328" t="str">
            <v>Stationary</v>
          </cell>
          <cell r="G328" t="str">
            <v>Stationary</v>
          </cell>
        </row>
        <row r="329">
          <cell r="B329">
            <v>2360</v>
          </cell>
          <cell r="E329" t="str">
            <v>Sta. Concrete Pump 4-60 m3/hr (PTF60S)</v>
          </cell>
          <cell r="G329" t="str">
            <v xml:space="preserve"> 4-60 CPH : PTF 60 S</v>
          </cell>
          <cell r="I329" t="str">
            <v>Gen Set : 45 KVA</v>
          </cell>
          <cell r="L329">
            <v>0.14000000000000001</v>
          </cell>
          <cell r="M329">
            <v>0</v>
          </cell>
          <cell r="N329">
            <v>0.02</v>
          </cell>
          <cell r="O329">
            <v>0</v>
          </cell>
        </row>
        <row r="330">
          <cell r="B330">
            <v>2370</v>
          </cell>
          <cell r="E330" t="str">
            <v>Sta. Concrete Pump 20-90 m3/hr (PTF90S)</v>
          </cell>
          <cell r="G330" t="str">
            <v>20-90 CPH : PTF 90 S</v>
          </cell>
          <cell r="I330" t="str">
            <v>Gen Set : 45 KVA</v>
          </cell>
          <cell r="L330">
            <v>0.28999999999999998</v>
          </cell>
          <cell r="M330">
            <v>0</v>
          </cell>
          <cell r="N330">
            <v>0.02</v>
          </cell>
          <cell r="O330">
            <v>0</v>
          </cell>
        </row>
        <row r="331">
          <cell r="E331" t="str">
            <v>M o b i l e :</v>
          </cell>
          <cell r="G331" t="str">
            <v>M o b i l e :</v>
          </cell>
        </row>
        <row r="332">
          <cell r="B332">
            <v>2380</v>
          </cell>
          <cell r="E332" t="str">
            <v>Mob.Concrete Pump 10-55 m3/hr (IPF55)</v>
          </cell>
          <cell r="G332" t="str">
            <v>10-55  CPH : IPF 55</v>
          </cell>
          <cell r="H332" t="str">
            <v>S</v>
          </cell>
          <cell r="I332">
            <v>27.2</v>
          </cell>
          <cell r="J332">
            <v>32</v>
          </cell>
          <cell r="K332">
            <v>36.4</v>
          </cell>
          <cell r="L332">
            <v>0.34</v>
          </cell>
          <cell r="M332">
            <v>0.11</v>
          </cell>
          <cell r="N332">
            <v>0.02</v>
          </cell>
          <cell r="O332">
            <v>0.04</v>
          </cell>
        </row>
        <row r="333">
          <cell r="B333">
            <v>2390</v>
          </cell>
          <cell r="E333" t="str">
            <v>Mob.Concrete Pump 5-65 m3/hr (IPF65)</v>
          </cell>
          <cell r="G333" t="str">
            <v xml:space="preserve"> 5-65   CPH : IPF 65</v>
          </cell>
          <cell r="H333" t="str">
            <v>S</v>
          </cell>
          <cell r="I333">
            <v>28.8</v>
          </cell>
          <cell r="J333">
            <v>34</v>
          </cell>
          <cell r="K333">
            <v>38.6</v>
          </cell>
          <cell r="L333">
            <v>0.38</v>
          </cell>
          <cell r="M333">
            <v>0.11</v>
          </cell>
          <cell r="N333">
            <v>0.02</v>
          </cell>
          <cell r="O333">
            <v>0.04</v>
          </cell>
        </row>
        <row r="334">
          <cell r="B334">
            <v>2400</v>
          </cell>
          <cell r="E334" t="str">
            <v>Mob.Concrete Pump 10-80 m3/hr (IPF80)</v>
          </cell>
          <cell r="G334" t="str">
            <v>10-80  CPH : IPF 80</v>
          </cell>
          <cell r="H334" t="str">
            <v>S</v>
          </cell>
          <cell r="I334">
            <v>35.6</v>
          </cell>
          <cell r="J334">
            <v>42</v>
          </cell>
          <cell r="K334">
            <v>47.7</v>
          </cell>
          <cell r="L334">
            <v>0.42</v>
          </cell>
          <cell r="M334">
            <v>0.12</v>
          </cell>
          <cell r="N334">
            <v>0.02</v>
          </cell>
          <cell r="O334">
            <v>0.04</v>
          </cell>
        </row>
        <row r="335">
          <cell r="B335">
            <v>2410</v>
          </cell>
          <cell r="E335" t="str">
            <v>Mob.Concrete Pump 5-85 m3/hr (IPF85)</v>
          </cell>
          <cell r="G335" t="str">
            <v xml:space="preserve"> 5-85   CPH : IPF 85</v>
          </cell>
          <cell r="H335" t="str">
            <v>S</v>
          </cell>
          <cell r="I335">
            <v>37.299999999999997</v>
          </cell>
          <cell r="J335">
            <v>44</v>
          </cell>
          <cell r="K335">
            <v>50</v>
          </cell>
          <cell r="L335">
            <v>0.46</v>
          </cell>
          <cell r="M335">
            <v>0.13</v>
          </cell>
          <cell r="N335">
            <v>0.02</v>
          </cell>
          <cell r="O335">
            <v>0.04</v>
          </cell>
        </row>
        <row r="336">
          <cell r="B336">
            <v>2420</v>
          </cell>
          <cell r="E336" t="str">
            <v>Mob.Concrete Pump 10-100 m3/hr (IPF100)</v>
          </cell>
          <cell r="G336" t="str">
            <v>10-100 CPH : IPF 100</v>
          </cell>
          <cell r="H336" t="str">
            <v>S</v>
          </cell>
          <cell r="I336">
            <v>40.700000000000003</v>
          </cell>
          <cell r="J336">
            <v>48</v>
          </cell>
          <cell r="K336">
            <v>54.5</v>
          </cell>
          <cell r="L336">
            <v>0.5</v>
          </cell>
          <cell r="M336">
            <v>0.14000000000000001</v>
          </cell>
          <cell r="N336">
            <v>0.02</v>
          </cell>
          <cell r="O336">
            <v>0.04</v>
          </cell>
        </row>
        <row r="337">
          <cell r="I337">
            <v>20.5</v>
          </cell>
          <cell r="J337">
            <v>23.3</v>
          </cell>
          <cell r="K337">
            <v>26.5</v>
          </cell>
          <cell r="L337">
            <v>0.3</v>
          </cell>
          <cell r="M337">
            <v>0.1</v>
          </cell>
          <cell r="N337">
            <v>0.02</v>
          </cell>
          <cell r="O337">
            <v>0.04</v>
          </cell>
        </row>
        <row r="338">
          <cell r="C338">
            <v>27</v>
          </cell>
          <cell r="E338" t="str">
            <v>LARGE BORING MACHINE : I.H.I</v>
          </cell>
          <cell r="G338" t="str">
            <v>LARGE BORING MACHINE : I.H.I</v>
          </cell>
        </row>
        <row r="339">
          <cell r="B339">
            <v>2430</v>
          </cell>
          <cell r="E339" t="str">
            <v>Large Boring Mach. ø 1.5 m (L3A)</v>
          </cell>
          <cell r="G339" t="str">
            <v>ø 1.5 m : L 3 A</v>
          </cell>
          <cell r="H339" t="str">
            <v>S</v>
          </cell>
          <cell r="I339">
            <v>12.8</v>
          </cell>
          <cell r="J339">
            <v>15</v>
          </cell>
          <cell r="K339">
            <v>17.100000000000001</v>
          </cell>
          <cell r="L339">
            <v>0.17</v>
          </cell>
          <cell r="M339">
            <v>7.0000000000000007E-2</v>
          </cell>
          <cell r="N339">
            <v>0.02</v>
          </cell>
          <cell r="O339">
            <v>0.04</v>
          </cell>
        </row>
        <row r="340">
          <cell r="B340">
            <v>2440</v>
          </cell>
          <cell r="E340" t="str">
            <v>Large Boring Mach. ø 2.0 m (L3B)</v>
          </cell>
          <cell r="G340" t="str">
            <v>ø 2.0 m : L 3 B</v>
          </cell>
          <cell r="H340" t="str">
            <v>S</v>
          </cell>
          <cell r="I340">
            <v>12.8</v>
          </cell>
          <cell r="J340">
            <v>15</v>
          </cell>
          <cell r="K340">
            <v>17.100000000000001</v>
          </cell>
          <cell r="L340">
            <v>0.17</v>
          </cell>
          <cell r="M340">
            <v>7.0000000000000007E-2</v>
          </cell>
          <cell r="N340">
            <v>0.02</v>
          </cell>
          <cell r="O340">
            <v>0.04</v>
          </cell>
        </row>
        <row r="341">
          <cell r="B341">
            <v>2450</v>
          </cell>
          <cell r="E341" t="str">
            <v>Large Boring Mach. ø 3.0 m (L6)</v>
          </cell>
          <cell r="G341" t="str">
            <v>ø 3.0 m : L 6</v>
          </cell>
          <cell r="H341" t="str">
            <v>S</v>
          </cell>
          <cell r="I341">
            <v>17</v>
          </cell>
          <cell r="J341">
            <v>20</v>
          </cell>
          <cell r="K341">
            <v>22.8</v>
          </cell>
          <cell r="L341">
            <v>0.2</v>
          </cell>
          <cell r="M341">
            <v>0.08</v>
          </cell>
          <cell r="N341">
            <v>0.02</v>
          </cell>
          <cell r="O341">
            <v>0.04</v>
          </cell>
        </row>
        <row r="342">
          <cell r="B342">
            <v>2460</v>
          </cell>
          <cell r="E342" t="str">
            <v>Large Boring Mach. ø 4.5 m (L18)</v>
          </cell>
          <cell r="G342" t="str">
            <v>ø 4.5 m : L 18</v>
          </cell>
          <cell r="H342" t="str">
            <v>S</v>
          </cell>
          <cell r="I342">
            <v>28.9</v>
          </cell>
          <cell r="J342">
            <v>34</v>
          </cell>
          <cell r="K342">
            <v>38.700000000000003</v>
          </cell>
          <cell r="L342">
            <v>0.38</v>
          </cell>
          <cell r="M342">
            <v>0.11</v>
          </cell>
          <cell r="N342">
            <v>0.02</v>
          </cell>
          <cell r="O342">
            <v>0.04</v>
          </cell>
        </row>
        <row r="343">
          <cell r="B343">
            <v>2470</v>
          </cell>
          <cell r="E343" t="str">
            <v>Large Boring Mach. ø 6.0 m (L36)</v>
          </cell>
          <cell r="G343" t="str">
            <v>ø 6.0 m : L 36</v>
          </cell>
          <cell r="H343" t="str">
            <v>S</v>
          </cell>
          <cell r="I343">
            <v>57.8</v>
          </cell>
          <cell r="J343">
            <v>68</v>
          </cell>
          <cell r="K343">
            <v>77.400000000000006</v>
          </cell>
          <cell r="L343">
            <v>0.7</v>
          </cell>
          <cell r="M343">
            <v>0.19</v>
          </cell>
          <cell r="N343">
            <v>0.03</v>
          </cell>
          <cell r="O343">
            <v>0.04</v>
          </cell>
        </row>
        <row r="345">
          <cell r="C345">
            <v>28</v>
          </cell>
          <cell r="E345" t="str">
            <v>CONCRETE MIXER</v>
          </cell>
          <cell r="G345" t="str">
            <v>CONCRETE MIXER</v>
          </cell>
        </row>
        <row r="346">
          <cell r="B346">
            <v>2480</v>
          </cell>
          <cell r="E346" t="str">
            <v>Concrete Mixer 0.35 m³</v>
          </cell>
          <cell r="G346" t="str">
            <v>All Type : 0.35 m³</v>
          </cell>
          <cell r="H346" t="str">
            <v>S</v>
          </cell>
          <cell r="I346">
            <v>1.4</v>
          </cell>
          <cell r="J346">
            <v>2.2000000000000002</v>
          </cell>
          <cell r="K346">
            <v>4.5</v>
          </cell>
          <cell r="L346">
            <v>0.03</v>
          </cell>
          <cell r="M346">
            <v>0</v>
          </cell>
          <cell r="N346">
            <v>5.0000000000000001E-3</v>
          </cell>
          <cell r="O346">
            <v>0.04</v>
          </cell>
        </row>
        <row r="347">
          <cell r="B347">
            <v>2490</v>
          </cell>
          <cell r="E347" t="str">
            <v>Concrete Mixer 0.60 m³</v>
          </cell>
          <cell r="G347" t="str">
            <v>Winget   : 0.60 m³</v>
          </cell>
          <cell r="H347" t="str">
            <v>S</v>
          </cell>
          <cell r="I347">
            <v>2.5</v>
          </cell>
          <cell r="J347">
            <v>3.5</v>
          </cell>
          <cell r="K347">
            <v>7.2</v>
          </cell>
          <cell r="L347">
            <v>0.04</v>
          </cell>
          <cell r="M347">
            <v>0</v>
          </cell>
          <cell r="N347">
            <v>5.0000000000000001E-3</v>
          </cell>
          <cell r="O347">
            <v>0.04</v>
          </cell>
        </row>
        <row r="349">
          <cell r="C349">
            <v>29</v>
          </cell>
          <cell r="E349" t="str">
            <v>BAR CUTTER : Toyo</v>
          </cell>
          <cell r="G349" t="str">
            <v>BAR CUTTER : Toyo</v>
          </cell>
        </row>
        <row r="350">
          <cell r="B350">
            <v>2500</v>
          </cell>
          <cell r="E350" t="str">
            <v>Bar Cutter ø 32 mm (C32)</v>
          </cell>
          <cell r="G350" t="str">
            <v>C 32 ø 32 mm</v>
          </cell>
          <cell r="I350" t="str">
            <v>Gen Set 5-10 KVA</v>
          </cell>
          <cell r="L350">
            <v>0.02</v>
          </cell>
          <cell r="M350">
            <v>0</v>
          </cell>
          <cell r="N350">
            <v>5.0000000000000001E-3</v>
          </cell>
          <cell r="O350">
            <v>0</v>
          </cell>
        </row>
        <row r="351">
          <cell r="B351">
            <v>2510</v>
          </cell>
          <cell r="E351" t="str">
            <v>Bar Cutter ø 41 mm (C41)</v>
          </cell>
          <cell r="G351" t="str">
            <v>C 41 ø 41 mm</v>
          </cell>
          <cell r="I351" t="str">
            <v>Gen Set 5-10 KVA</v>
          </cell>
          <cell r="L351">
            <v>0.02</v>
          </cell>
          <cell r="M351">
            <v>0</v>
          </cell>
          <cell r="N351">
            <v>5.0000000000000001E-3</v>
          </cell>
          <cell r="O351">
            <v>0</v>
          </cell>
        </row>
        <row r="352">
          <cell r="B352">
            <v>2520</v>
          </cell>
          <cell r="E352" t="str">
            <v>Bar Cutter ø 52 mm (C52)</v>
          </cell>
          <cell r="G352" t="str">
            <v>C 52 ø 52 mm</v>
          </cell>
          <cell r="I352" t="str">
            <v>Gen Set 10-20 KVA</v>
          </cell>
          <cell r="L352">
            <v>0.02</v>
          </cell>
          <cell r="M352">
            <v>0</v>
          </cell>
          <cell r="N352">
            <v>5.0000000000000001E-3</v>
          </cell>
          <cell r="O352">
            <v>0</v>
          </cell>
        </row>
        <row r="354">
          <cell r="C354">
            <v>30</v>
          </cell>
          <cell r="E354" t="str">
            <v>BAR BENDER : Toyo</v>
          </cell>
          <cell r="G354" t="str">
            <v>BAR BENDER : Toyo</v>
          </cell>
        </row>
        <row r="355">
          <cell r="B355">
            <v>2530</v>
          </cell>
          <cell r="E355" t="str">
            <v>Bar Bender ø 32 mm (B32)</v>
          </cell>
          <cell r="G355" t="str">
            <v>B 32 ø 32 mm</v>
          </cell>
          <cell r="I355" t="str">
            <v>Gen Set 5-10 KVA</v>
          </cell>
          <cell r="L355">
            <v>0.02</v>
          </cell>
          <cell r="M355">
            <v>0</v>
          </cell>
          <cell r="N355">
            <v>5.0000000000000001E-3</v>
          </cell>
          <cell r="O355">
            <v>0</v>
          </cell>
        </row>
        <row r="356">
          <cell r="B356">
            <v>2540</v>
          </cell>
          <cell r="E356" t="str">
            <v>Bar Bender ø 41 mm (B41)</v>
          </cell>
          <cell r="G356" t="str">
            <v>B 41 ø 41 mm</v>
          </cell>
          <cell r="I356" t="str">
            <v>Gen Set 5-10 KVA</v>
          </cell>
          <cell r="L356">
            <v>0.02</v>
          </cell>
          <cell r="M356">
            <v>0</v>
          </cell>
          <cell r="N356">
            <v>5.0000000000000001E-3</v>
          </cell>
          <cell r="O356">
            <v>0</v>
          </cell>
        </row>
        <row r="357">
          <cell r="B357">
            <v>2550</v>
          </cell>
          <cell r="E357" t="str">
            <v>Bar Bender ø 52 mm (B52)</v>
          </cell>
          <cell r="G357" t="str">
            <v>B 52 ø 52 mm</v>
          </cell>
          <cell r="I357" t="str">
            <v>Gen Set 10-20 KVA</v>
          </cell>
          <cell r="L357">
            <v>0.02</v>
          </cell>
          <cell r="M357">
            <v>0</v>
          </cell>
          <cell r="N357">
            <v>5.0000000000000001E-3</v>
          </cell>
          <cell r="O357">
            <v>0</v>
          </cell>
        </row>
        <row r="359">
          <cell r="C359">
            <v>31</v>
          </cell>
          <cell r="E359" t="str">
            <v xml:space="preserve">DIESEL PILE HAMMER : </v>
          </cell>
          <cell r="G359" t="str">
            <v xml:space="preserve">DIESEL PILE HAMMER : </v>
          </cell>
        </row>
        <row r="360">
          <cell r="E360" t="str">
            <v>I.H.I.</v>
          </cell>
          <cell r="G360" t="str">
            <v>I.H.I.</v>
          </cell>
        </row>
        <row r="361">
          <cell r="B361">
            <v>2560</v>
          </cell>
          <cell r="E361" t="str">
            <v>Diesel Pile Hammer 2.5 ton (IDH25)</v>
          </cell>
          <cell r="G361" t="str">
            <v>IDH 25 : 2.5 ton</v>
          </cell>
          <cell r="H361" t="str">
            <v>S</v>
          </cell>
          <cell r="I361">
            <v>10</v>
          </cell>
          <cell r="J361">
            <v>12</v>
          </cell>
          <cell r="K361">
            <v>14</v>
          </cell>
          <cell r="L361">
            <v>1.5</v>
          </cell>
          <cell r="M361">
            <v>0</v>
          </cell>
          <cell r="N361">
            <v>0.01</v>
          </cell>
          <cell r="O361">
            <v>0.04</v>
          </cell>
        </row>
        <row r="362">
          <cell r="B362">
            <v>2570</v>
          </cell>
          <cell r="E362" t="str">
            <v>Diesel Pile Hammer 3.5 ton (IDH35)</v>
          </cell>
          <cell r="G362" t="str">
            <v>IDH 35 : 3.5 ton</v>
          </cell>
          <cell r="H362" t="str">
            <v>S</v>
          </cell>
          <cell r="I362">
            <v>14</v>
          </cell>
          <cell r="J362">
            <v>17</v>
          </cell>
          <cell r="K362">
            <v>20</v>
          </cell>
          <cell r="L362">
            <v>1.8</v>
          </cell>
          <cell r="M362">
            <v>0</v>
          </cell>
          <cell r="N362">
            <v>0.01</v>
          </cell>
          <cell r="O362">
            <v>0.04</v>
          </cell>
        </row>
        <row r="363">
          <cell r="B363">
            <v>2580</v>
          </cell>
          <cell r="E363" t="str">
            <v>Diesel Pile Hammer 4.5 ton (IDH45)</v>
          </cell>
          <cell r="G363" t="str">
            <v>IDH 45 : 4.5 ton</v>
          </cell>
          <cell r="H363" t="str">
            <v>S</v>
          </cell>
          <cell r="I363">
            <v>18</v>
          </cell>
          <cell r="J363">
            <v>21</v>
          </cell>
          <cell r="K363">
            <v>25</v>
          </cell>
          <cell r="L363">
            <v>2</v>
          </cell>
          <cell r="M363">
            <v>0</v>
          </cell>
          <cell r="N363">
            <v>0.02</v>
          </cell>
          <cell r="O363">
            <v>0.04</v>
          </cell>
        </row>
        <row r="364">
          <cell r="E364" t="str">
            <v>Kobelco</v>
          </cell>
          <cell r="G364" t="str">
            <v>Kobelco</v>
          </cell>
        </row>
        <row r="365">
          <cell r="B365">
            <v>2590</v>
          </cell>
          <cell r="E365" t="str">
            <v>Diesel Pile Hammer 1.3 ton (K13)</v>
          </cell>
          <cell r="G365" t="str">
            <v>K 13 : 1.3 ton</v>
          </cell>
          <cell r="H365" t="str">
            <v>S</v>
          </cell>
          <cell r="I365">
            <v>3</v>
          </cell>
          <cell r="J365">
            <v>6</v>
          </cell>
          <cell r="K365">
            <v>8</v>
          </cell>
          <cell r="L365">
            <v>1</v>
          </cell>
          <cell r="M365">
            <v>0</v>
          </cell>
          <cell r="N365">
            <v>0.01</v>
          </cell>
          <cell r="O365">
            <v>0.04</v>
          </cell>
        </row>
        <row r="366">
          <cell r="B366">
            <v>2600</v>
          </cell>
          <cell r="E366" t="str">
            <v>Diesel Pile Hammer 2.5 ton (K25)</v>
          </cell>
          <cell r="G366" t="str">
            <v>K 25 : 2.5 ton</v>
          </cell>
          <cell r="H366" t="str">
            <v>S</v>
          </cell>
          <cell r="I366">
            <v>9</v>
          </cell>
          <cell r="J366">
            <v>10.5</v>
          </cell>
          <cell r="K366">
            <v>12</v>
          </cell>
          <cell r="L366">
            <v>1.5</v>
          </cell>
          <cell r="M366">
            <v>0</v>
          </cell>
          <cell r="N366">
            <v>0.01</v>
          </cell>
          <cell r="O366">
            <v>0.04</v>
          </cell>
        </row>
        <row r="367">
          <cell r="B367">
            <v>2610</v>
          </cell>
          <cell r="E367" t="str">
            <v>Diesel Pile Hammer 3.5 ton (K35)</v>
          </cell>
          <cell r="G367" t="str">
            <v>K 35 : 3.5 ton</v>
          </cell>
          <cell r="H367" t="str">
            <v>S</v>
          </cell>
          <cell r="I367">
            <v>12</v>
          </cell>
          <cell r="J367">
            <v>14</v>
          </cell>
          <cell r="K367">
            <v>16</v>
          </cell>
          <cell r="L367">
            <v>2</v>
          </cell>
          <cell r="M367">
            <v>0</v>
          </cell>
          <cell r="N367">
            <v>0.02</v>
          </cell>
          <cell r="O367">
            <v>0.04</v>
          </cell>
        </row>
        <row r="368">
          <cell r="B368">
            <v>2620</v>
          </cell>
          <cell r="E368" t="str">
            <v>Diesel Pile Hammer 4.5 ton (K45)</v>
          </cell>
          <cell r="G368" t="str">
            <v>K 45 : 4.5 ton</v>
          </cell>
          <cell r="H368" t="str">
            <v>S</v>
          </cell>
          <cell r="I368">
            <v>17</v>
          </cell>
          <cell r="J368">
            <v>19</v>
          </cell>
          <cell r="K368">
            <v>21</v>
          </cell>
          <cell r="L368">
            <v>2.5</v>
          </cell>
          <cell r="M368">
            <v>0</v>
          </cell>
          <cell r="N368">
            <v>0.03</v>
          </cell>
          <cell r="O368">
            <v>0.04</v>
          </cell>
        </row>
        <row r="369">
          <cell r="B369">
            <v>2630</v>
          </cell>
          <cell r="E369" t="str">
            <v>Diesel Pile Hammer 6.0 ton (K60)</v>
          </cell>
          <cell r="G369" t="str">
            <v>K 60 : 6.0 ton</v>
          </cell>
          <cell r="H369" t="str">
            <v>S</v>
          </cell>
          <cell r="I369">
            <v>24</v>
          </cell>
          <cell r="J369">
            <v>27</v>
          </cell>
          <cell r="K369">
            <v>30</v>
          </cell>
          <cell r="L369">
            <v>3.5</v>
          </cell>
          <cell r="M369">
            <v>0</v>
          </cell>
          <cell r="N369">
            <v>0.02</v>
          </cell>
          <cell r="O369">
            <v>0.04</v>
          </cell>
        </row>
        <row r="370">
          <cell r="B370">
            <v>2640</v>
          </cell>
          <cell r="E370" t="str">
            <v>Diesel Pile Hammer 8.0 ton (K80)</v>
          </cell>
          <cell r="G370" t="str">
            <v>K 80 : 8.0 ton</v>
          </cell>
          <cell r="H370" t="str">
            <v>S</v>
          </cell>
          <cell r="I370">
            <v>32</v>
          </cell>
          <cell r="J370">
            <v>36</v>
          </cell>
          <cell r="K370">
            <v>40</v>
          </cell>
          <cell r="L370">
            <v>6</v>
          </cell>
          <cell r="M370">
            <v>0</v>
          </cell>
          <cell r="N370">
            <v>0.03</v>
          </cell>
          <cell r="O370">
            <v>0.04</v>
          </cell>
        </row>
        <row r="372">
          <cell r="C372">
            <v>32</v>
          </cell>
          <cell r="E372" t="str">
            <v>VIBRO HAMMER</v>
          </cell>
          <cell r="G372" t="str">
            <v>VIBRO HAMMER</v>
          </cell>
        </row>
        <row r="373">
          <cell r="E373" t="str">
            <v>Nippei</v>
          </cell>
          <cell r="G373" t="str">
            <v>Nippei</v>
          </cell>
        </row>
        <row r="374">
          <cell r="B374">
            <v>2650</v>
          </cell>
          <cell r="E374" t="str">
            <v>Vibro Hammer 0.5 ton (NVA5SS)</v>
          </cell>
          <cell r="G374" t="str">
            <v>NVA  5 SS : 0.5 ton</v>
          </cell>
          <cell r="I374" t="str">
            <v>Gen Set : 10 KVA</v>
          </cell>
          <cell r="L374">
            <v>0.02</v>
          </cell>
          <cell r="M374">
            <v>0.05</v>
          </cell>
          <cell r="N374">
            <v>0.01</v>
          </cell>
          <cell r="O374">
            <v>0</v>
          </cell>
        </row>
        <row r="375">
          <cell r="B375">
            <v>2660</v>
          </cell>
          <cell r="E375" t="str">
            <v>Vibro Hammer 0.9 ton (NVA10SS)</v>
          </cell>
          <cell r="G375" t="str">
            <v>NVA 10 SS : 0.9 ton</v>
          </cell>
          <cell r="I375" t="str">
            <v>Gen Set : 20 KVA</v>
          </cell>
          <cell r="L375">
            <v>0.02</v>
          </cell>
          <cell r="M375">
            <v>0.05</v>
          </cell>
          <cell r="N375">
            <v>0.01</v>
          </cell>
          <cell r="O375">
            <v>0</v>
          </cell>
        </row>
        <row r="376">
          <cell r="B376">
            <v>2670</v>
          </cell>
          <cell r="E376" t="str">
            <v>Vibro Hammer 1.3 ton (NVA20SS)</v>
          </cell>
          <cell r="G376" t="str">
            <v>NVA 20 SS : 1.3 ton</v>
          </cell>
          <cell r="I376" t="str">
            <v>Gen Set : 40 KVA</v>
          </cell>
          <cell r="L376">
            <v>0.03</v>
          </cell>
          <cell r="M376">
            <v>7.0000000000000007E-2</v>
          </cell>
          <cell r="N376">
            <v>0.01</v>
          </cell>
          <cell r="O376">
            <v>0</v>
          </cell>
        </row>
        <row r="377">
          <cell r="B377">
            <v>2680</v>
          </cell>
          <cell r="E377" t="str">
            <v>Vibro Hammer 2.1 ton (NVA30SS)</v>
          </cell>
          <cell r="G377" t="str">
            <v>NVA 30 SS : 2.1 ton</v>
          </cell>
          <cell r="I377" t="str">
            <v>Gen Set : 60 KVA</v>
          </cell>
          <cell r="L377">
            <v>0.03</v>
          </cell>
          <cell r="M377">
            <v>0.08</v>
          </cell>
          <cell r="N377">
            <v>0.01</v>
          </cell>
          <cell r="O377">
            <v>0</v>
          </cell>
        </row>
        <row r="378">
          <cell r="B378">
            <v>2690</v>
          </cell>
          <cell r="E378" t="str">
            <v>Vibro Hammer 2.2 ton (NVA40SS)</v>
          </cell>
          <cell r="G378" t="str">
            <v>NVA 40 SS : 2.2 ton</v>
          </cell>
          <cell r="I378" t="str">
            <v>Gen Set :  80 KVA</v>
          </cell>
          <cell r="L378">
            <v>0.03</v>
          </cell>
          <cell r="M378">
            <v>0.08</v>
          </cell>
          <cell r="N378">
            <v>0.02</v>
          </cell>
          <cell r="O378">
            <v>0</v>
          </cell>
        </row>
        <row r="379">
          <cell r="B379">
            <v>2700</v>
          </cell>
          <cell r="E379" t="str">
            <v>Vibro Hammer 3.6 ton (NVA60SS)</v>
          </cell>
          <cell r="G379" t="str">
            <v>NVA 60 SS : 3.6 ton</v>
          </cell>
          <cell r="I379" t="str">
            <v>Gen Set : 120 KVA</v>
          </cell>
          <cell r="L379">
            <v>0.04</v>
          </cell>
          <cell r="M379">
            <v>0.08</v>
          </cell>
          <cell r="N379">
            <v>0.02</v>
          </cell>
          <cell r="O379">
            <v>0</v>
          </cell>
        </row>
        <row r="380">
          <cell r="B380">
            <v>2710</v>
          </cell>
          <cell r="E380" t="str">
            <v>Vibro Hammer 4.9 ton (NVA80SS)</v>
          </cell>
          <cell r="G380" t="str">
            <v>NVA 80 SS : 4.9 ton</v>
          </cell>
          <cell r="I380" t="str">
            <v>Gen Set : 175 KVA</v>
          </cell>
          <cell r="L380">
            <v>0.04</v>
          </cell>
          <cell r="M380">
            <v>0.08</v>
          </cell>
          <cell r="N380">
            <v>0.02</v>
          </cell>
          <cell r="O380">
            <v>0</v>
          </cell>
        </row>
        <row r="381">
          <cell r="B381">
            <v>2720</v>
          </cell>
          <cell r="E381" t="str">
            <v>Vibro Hammer 6.5 ton (NVA120SS)</v>
          </cell>
          <cell r="G381" t="str">
            <v>NVA 120 SS : 6.5 ton</v>
          </cell>
          <cell r="I381" t="str">
            <v>Gen Set : 300 KVA</v>
          </cell>
          <cell r="L381">
            <v>0.05</v>
          </cell>
          <cell r="M381">
            <v>0.1</v>
          </cell>
          <cell r="N381">
            <v>0.03</v>
          </cell>
          <cell r="O381">
            <v>0</v>
          </cell>
        </row>
        <row r="383">
          <cell r="C383">
            <v>33</v>
          </cell>
          <cell r="E383" t="str">
            <v>D R E D G E R :</v>
          </cell>
          <cell r="G383" t="str">
            <v>D R E D G E R :</v>
          </cell>
        </row>
        <row r="384">
          <cell r="E384" t="str">
            <v>Waterman</v>
          </cell>
          <cell r="G384" t="str">
            <v>Waterman</v>
          </cell>
        </row>
        <row r="385">
          <cell r="B385">
            <v>2730</v>
          </cell>
          <cell r="E385" t="str">
            <v>Dredger 1200 m3 (WH 800 D)</v>
          </cell>
          <cell r="G385" t="str">
            <v>WH 800 D ( 1200 m³)</v>
          </cell>
          <cell r="H385" t="str">
            <v>S</v>
          </cell>
          <cell r="I385">
            <v>0</v>
          </cell>
          <cell r="J385">
            <v>157</v>
          </cell>
          <cell r="K385">
            <v>0</v>
          </cell>
          <cell r="L385">
            <v>0.8</v>
          </cell>
          <cell r="M385">
            <v>0.5</v>
          </cell>
          <cell r="N385">
            <v>0.2</v>
          </cell>
          <cell r="O385">
            <v>0.04</v>
          </cell>
        </row>
        <row r="386">
          <cell r="E386" t="str">
            <v>Kawanami</v>
          </cell>
          <cell r="G386" t="str">
            <v>Kawanami</v>
          </cell>
        </row>
        <row r="387">
          <cell r="B387">
            <v>2740</v>
          </cell>
          <cell r="E387" t="str">
            <v>Dredger 700 m3 (KSK 200 P)</v>
          </cell>
          <cell r="G387" t="str">
            <v>KSK 200 P ( 700 m³)</v>
          </cell>
          <cell r="H387" t="str">
            <v>S</v>
          </cell>
          <cell r="I387">
            <v>0</v>
          </cell>
          <cell r="J387">
            <v>42</v>
          </cell>
          <cell r="K387">
            <v>0</v>
          </cell>
          <cell r="L387">
            <v>0.2</v>
          </cell>
          <cell r="M387">
            <v>0.13</v>
          </cell>
          <cell r="N387">
            <v>0.05</v>
          </cell>
          <cell r="O387">
            <v>0.04</v>
          </cell>
        </row>
        <row r="389">
          <cell r="C389">
            <v>34</v>
          </cell>
          <cell r="E389" t="str">
            <v>CONCRETE VIBRATOR</v>
          </cell>
          <cell r="G389" t="str">
            <v>CONCRETE VIBRATOR</v>
          </cell>
        </row>
        <row r="390">
          <cell r="B390">
            <v>2750</v>
          </cell>
          <cell r="E390" t="str">
            <v>Concrete Vibrator ø 1.5"</v>
          </cell>
          <cell r="G390" t="str">
            <v>All Typpe : ø 1.5"</v>
          </cell>
          <cell r="I390" t="str">
            <v>Electric / Pneumatic</v>
          </cell>
          <cell r="L390">
            <v>0.01</v>
          </cell>
          <cell r="M390">
            <v>0</v>
          </cell>
          <cell r="N390">
            <v>5.0000000000000001E-3</v>
          </cell>
          <cell r="O390">
            <v>0</v>
          </cell>
        </row>
        <row r="391">
          <cell r="B391">
            <v>2760</v>
          </cell>
          <cell r="E391" t="str">
            <v>Concrete Vibrator ø 2.0"</v>
          </cell>
          <cell r="G391" t="str">
            <v xml:space="preserve">                  ø 2.0"</v>
          </cell>
          <cell r="I391" t="str">
            <v>Electric / Pneumatic</v>
          </cell>
          <cell r="L391">
            <v>0.02</v>
          </cell>
          <cell r="M391">
            <v>0</v>
          </cell>
          <cell r="N391">
            <v>5.0000000000000001E-3</v>
          </cell>
          <cell r="O391">
            <v>0</v>
          </cell>
        </row>
        <row r="392">
          <cell r="B392">
            <v>2770</v>
          </cell>
          <cell r="E392" t="str">
            <v>Concrete Vibrator ø 2.5"</v>
          </cell>
          <cell r="G392" t="str">
            <v xml:space="preserve">                  ø 2.5"</v>
          </cell>
          <cell r="I392" t="str">
            <v>Electric / Pneumatic</v>
          </cell>
          <cell r="L392">
            <v>0.02</v>
          </cell>
          <cell r="M392">
            <v>0</v>
          </cell>
          <cell r="N392">
            <v>5.0000000000000001E-3</v>
          </cell>
          <cell r="O392">
            <v>0</v>
          </cell>
        </row>
        <row r="393">
          <cell r="B393">
            <v>2780</v>
          </cell>
          <cell r="E393" t="str">
            <v>Engine Conct. Vibrator ø 1.5"</v>
          </cell>
          <cell r="G393" t="str">
            <v>Engine    :  ø 1.5"</v>
          </cell>
          <cell r="H393" t="str">
            <v>P</v>
          </cell>
          <cell r="I393">
            <v>1.2</v>
          </cell>
          <cell r="J393">
            <v>1.5</v>
          </cell>
          <cell r="K393">
            <v>2.9</v>
          </cell>
          <cell r="L393">
            <v>0.01</v>
          </cell>
          <cell r="M393">
            <v>0</v>
          </cell>
          <cell r="N393">
            <v>5.0000000000000001E-3</v>
          </cell>
          <cell r="O393">
            <v>0.04</v>
          </cell>
        </row>
        <row r="394">
          <cell r="B394">
            <v>2790</v>
          </cell>
          <cell r="E394" t="str">
            <v>Engine Conct. Vibrator ø 2.0"</v>
          </cell>
          <cell r="G394" t="str">
            <v xml:space="preserve">                  ø 2.0"</v>
          </cell>
          <cell r="H394" t="str">
            <v>P</v>
          </cell>
          <cell r="I394">
            <v>1.7</v>
          </cell>
          <cell r="J394">
            <v>2</v>
          </cell>
          <cell r="K394">
            <v>3.5</v>
          </cell>
          <cell r="L394">
            <v>0.02</v>
          </cell>
          <cell r="M394">
            <v>0</v>
          </cell>
          <cell r="N394">
            <v>5.0000000000000001E-3</v>
          </cell>
          <cell r="O394">
            <v>0.04</v>
          </cell>
        </row>
        <row r="395">
          <cell r="B395">
            <v>2800</v>
          </cell>
          <cell r="E395" t="str">
            <v>Engine Conct. Vibrator ø 2.5"</v>
          </cell>
          <cell r="G395" t="str">
            <v xml:space="preserve">                  ø 2.5"</v>
          </cell>
          <cell r="H395" t="str">
            <v>P</v>
          </cell>
          <cell r="I395">
            <v>1.9</v>
          </cell>
          <cell r="J395">
            <v>2.7</v>
          </cell>
          <cell r="K395">
            <v>4.2</v>
          </cell>
          <cell r="L395">
            <v>0.02</v>
          </cell>
          <cell r="M395">
            <v>0</v>
          </cell>
          <cell r="N395">
            <v>5.0000000000000001E-3</v>
          </cell>
          <cell r="O395">
            <v>0.04</v>
          </cell>
        </row>
        <row r="397">
          <cell r="C397">
            <v>35</v>
          </cell>
          <cell r="E397" t="str">
            <v>ENGINE PUMP</v>
          </cell>
          <cell r="G397" t="str">
            <v>ENGINE PUMP</v>
          </cell>
        </row>
        <row r="398">
          <cell r="B398">
            <v>2810</v>
          </cell>
          <cell r="E398" t="str">
            <v>Engine Pump ø 2"</v>
          </cell>
          <cell r="G398" t="str">
            <v>All Typpe : ø 2"</v>
          </cell>
          <cell r="I398">
            <v>0.65</v>
          </cell>
          <cell r="J398">
            <v>0.8</v>
          </cell>
          <cell r="K398">
            <v>1.2</v>
          </cell>
          <cell r="L398">
            <v>0.06</v>
          </cell>
          <cell r="M398">
            <v>0</v>
          </cell>
          <cell r="N398">
            <v>5.0000000000000001E-3</v>
          </cell>
          <cell r="O398">
            <v>0.04</v>
          </cell>
        </row>
        <row r="399">
          <cell r="B399">
            <v>2820</v>
          </cell>
          <cell r="E399" t="str">
            <v>Engine Pump ø 4"</v>
          </cell>
          <cell r="G399" t="str">
            <v xml:space="preserve">                  ø 4"</v>
          </cell>
          <cell r="I399">
            <v>1.1399999999999999</v>
          </cell>
          <cell r="J399">
            <v>1.4</v>
          </cell>
          <cell r="K399">
            <v>2.1</v>
          </cell>
          <cell r="L399">
            <v>7.0000000000000007E-2</v>
          </cell>
          <cell r="M399">
            <v>0</v>
          </cell>
          <cell r="N399">
            <v>5.0000000000000001E-3</v>
          </cell>
          <cell r="O399">
            <v>0.04</v>
          </cell>
        </row>
        <row r="400">
          <cell r="B400">
            <v>2830</v>
          </cell>
          <cell r="E400" t="str">
            <v>Engine Pump ø 6"</v>
          </cell>
          <cell r="G400" t="str">
            <v xml:space="preserve">                  ø 6"</v>
          </cell>
          <cell r="I400">
            <v>1.4</v>
          </cell>
          <cell r="J400">
            <v>1.7</v>
          </cell>
          <cell r="K400">
            <v>2.5499999999999998</v>
          </cell>
          <cell r="L400">
            <v>0.08</v>
          </cell>
          <cell r="M400">
            <v>0</v>
          </cell>
          <cell r="N400">
            <v>0.01</v>
          </cell>
          <cell r="O400">
            <v>0.04</v>
          </cell>
        </row>
        <row r="401">
          <cell r="C401">
            <v>36</v>
          </cell>
          <cell r="E401" t="str">
            <v>SUBMERSIBLE PUMP :</v>
          </cell>
          <cell r="G401" t="str">
            <v>SUBMERSIBLE PUMP :</v>
          </cell>
        </row>
        <row r="402">
          <cell r="B402">
            <v>2840</v>
          </cell>
          <cell r="E402" t="str">
            <v>Submersible ø 2"</v>
          </cell>
          <cell r="G402" t="str">
            <v>All Typpe : ø 2"</v>
          </cell>
          <cell r="I402" t="str">
            <v>Gen Set : 2.5 KVA</v>
          </cell>
          <cell r="L402">
            <v>0.06</v>
          </cell>
          <cell r="M402">
            <v>0</v>
          </cell>
          <cell r="N402">
            <v>5.0000000000000001E-3</v>
          </cell>
          <cell r="O402">
            <v>0</v>
          </cell>
        </row>
        <row r="403">
          <cell r="B403">
            <v>2850</v>
          </cell>
          <cell r="E403" t="str">
            <v>Submersible ø 4"</v>
          </cell>
          <cell r="G403" t="str">
            <v xml:space="preserve">                  ø 4"</v>
          </cell>
          <cell r="I403" t="str">
            <v>Gen Set : 5.5 KVA</v>
          </cell>
          <cell r="L403">
            <v>7.0000000000000007E-2</v>
          </cell>
          <cell r="M403">
            <v>0</v>
          </cell>
          <cell r="N403">
            <v>5.0000000000000001E-3</v>
          </cell>
          <cell r="O403">
            <v>0</v>
          </cell>
        </row>
        <row r="404">
          <cell r="B404">
            <v>2860</v>
          </cell>
          <cell r="E404" t="str">
            <v>Submersible ø 6"</v>
          </cell>
          <cell r="G404" t="str">
            <v xml:space="preserve">                  ø 6"</v>
          </cell>
          <cell r="I404" t="str">
            <v>Gen Set :  35 KVA</v>
          </cell>
          <cell r="L404">
            <v>0.08</v>
          </cell>
          <cell r="M404">
            <v>0</v>
          </cell>
          <cell r="N404">
            <v>0.01</v>
          </cell>
          <cell r="O404">
            <v>0</v>
          </cell>
        </row>
        <row r="405">
          <cell r="B405">
            <v>2870</v>
          </cell>
          <cell r="E405" t="str">
            <v>Submersible ø 8"</v>
          </cell>
          <cell r="G405" t="str">
            <v xml:space="preserve">                  ø 8"</v>
          </cell>
          <cell r="I405" t="str">
            <v>Gen Set : 45 KVA</v>
          </cell>
          <cell r="L405">
            <v>0.1</v>
          </cell>
          <cell r="M405">
            <v>0</v>
          </cell>
          <cell r="N405">
            <v>0.01</v>
          </cell>
          <cell r="O405">
            <v>0</v>
          </cell>
        </row>
        <row r="407">
          <cell r="C407">
            <v>37</v>
          </cell>
          <cell r="E407" t="str">
            <v>BOOSTER PUMP</v>
          </cell>
          <cell r="G407" t="str">
            <v>BOOSTER PUMP</v>
          </cell>
        </row>
        <row r="408">
          <cell r="E408" t="str">
            <v>Waterman :</v>
          </cell>
          <cell r="G408" t="str">
            <v>Waterman :</v>
          </cell>
        </row>
        <row r="409">
          <cell r="B409">
            <v>2880</v>
          </cell>
          <cell r="E409" t="str">
            <v>Booster Pump ø 14" (WK300DH)</v>
          </cell>
          <cell r="G409" t="str">
            <v>WK 300 DH : ø 14"</v>
          </cell>
          <cell r="H409" t="str">
            <v>S</v>
          </cell>
          <cell r="I409">
            <v>49.4</v>
          </cell>
          <cell r="J409">
            <v>60</v>
          </cell>
          <cell r="K409">
            <v>75.2</v>
          </cell>
          <cell r="L409">
            <v>0.3</v>
          </cell>
          <cell r="M409">
            <v>0</v>
          </cell>
          <cell r="N409">
            <v>0.02</v>
          </cell>
          <cell r="O409">
            <v>0.04</v>
          </cell>
        </row>
        <row r="411">
          <cell r="C411">
            <v>38</v>
          </cell>
          <cell r="E411" t="str">
            <v>ENGINE WELDER</v>
          </cell>
          <cell r="G411" t="str">
            <v>ENGINE WELDER</v>
          </cell>
        </row>
        <row r="412">
          <cell r="B412">
            <v>2890</v>
          </cell>
          <cell r="E412" t="str">
            <v>Engine Welder 200 A</v>
          </cell>
          <cell r="G412" t="str">
            <v>All Types : 200 A</v>
          </cell>
          <cell r="H412" t="str">
            <v>S</v>
          </cell>
          <cell r="I412">
            <v>2.2999999999999998</v>
          </cell>
          <cell r="J412">
            <v>2.9</v>
          </cell>
          <cell r="K412">
            <v>3.6</v>
          </cell>
          <cell r="L412">
            <v>0.09</v>
          </cell>
          <cell r="M412">
            <v>0</v>
          </cell>
          <cell r="N412">
            <v>0.01</v>
          </cell>
          <cell r="O412">
            <v>0.04</v>
          </cell>
        </row>
        <row r="413">
          <cell r="B413">
            <v>2900</v>
          </cell>
          <cell r="E413" t="str">
            <v>Engine Welder 250 A</v>
          </cell>
          <cell r="G413" t="str">
            <v xml:space="preserve">                  250 A</v>
          </cell>
          <cell r="H413" t="str">
            <v>S</v>
          </cell>
          <cell r="I413">
            <v>2.9</v>
          </cell>
          <cell r="J413">
            <v>3.6</v>
          </cell>
          <cell r="K413">
            <v>4.5</v>
          </cell>
          <cell r="L413">
            <v>0.1</v>
          </cell>
          <cell r="M413">
            <v>0</v>
          </cell>
          <cell r="N413">
            <v>0.01</v>
          </cell>
          <cell r="O413">
            <v>0.04</v>
          </cell>
        </row>
        <row r="414">
          <cell r="B414">
            <v>2910</v>
          </cell>
          <cell r="E414" t="str">
            <v>Engine Welder 400 A</v>
          </cell>
          <cell r="G414" t="str">
            <v xml:space="preserve">                  400 A</v>
          </cell>
          <cell r="H414" t="str">
            <v>S</v>
          </cell>
          <cell r="I414">
            <v>4.5999999999999996</v>
          </cell>
          <cell r="J414">
            <v>5.8</v>
          </cell>
          <cell r="K414">
            <v>7.3</v>
          </cell>
          <cell r="L414">
            <v>0.12</v>
          </cell>
          <cell r="M414">
            <v>0</v>
          </cell>
          <cell r="N414">
            <v>0.01</v>
          </cell>
          <cell r="O414">
            <v>0.04</v>
          </cell>
        </row>
        <row r="416">
          <cell r="C416">
            <v>39</v>
          </cell>
          <cell r="E416" t="str">
            <v>J E E P :</v>
          </cell>
          <cell r="G416" t="str">
            <v>J E E P :</v>
          </cell>
        </row>
        <row r="417">
          <cell r="B417">
            <v>2920</v>
          </cell>
          <cell r="E417" t="str">
            <v>Jeep (6 Pnp)</v>
          </cell>
          <cell r="G417" t="str">
            <v>All Types : 6 Pnp</v>
          </cell>
          <cell r="H417" t="str">
            <v>P</v>
          </cell>
          <cell r="I417">
            <v>3</v>
          </cell>
          <cell r="J417">
            <v>3.7</v>
          </cell>
          <cell r="K417">
            <v>4.5999999999999996</v>
          </cell>
          <cell r="L417">
            <v>0.08</v>
          </cell>
          <cell r="M417">
            <v>0</v>
          </cell>
          <cell r="N417">
            <v>0.01</v>
          </cell>
          <cell r="O417">
            <v>0.04</v>
          </cell>
        </row>
        <row r="419">
          <cell r="C419">
            <v>40</v>
          </cell>
          <cell r="E419" t="str">
            <v>P I C K   U P</v>
          </cell>
          <cell r="G419" t="str">
            <v>P I C K   U P</v>
          </cell>
        </row>
        <row r="420">
          <cell r="B420">
            <v>2930</v>
          </cell>
          <cell r="E420" t="str">
            <v>Pick Up 0.75 t</v>
          </cell>
          <cell r="G420" t="str">
            <v>All Types : 0.75 t</v>
          </cell>
          <cell r="H420" t="str">
            <v>P</v>
          </cell>
          <cell r="I420">
            <v>2.1</v>
          </cell>
          <cell r="J420">
            <v>2.6</v>
          </cell>
          <cell r="K420">
            <v>3.3</v>
          </cell>
          <cell r="L420">
            <v>0.06</v>
          </cell>
          <cell r="M420">
            <v>0</v>
          </cell>
          <cell r="N420">
            <v>0.01</v>
          </cell>
          <cell r="O420">
            <v>0.04</v>
          </cell>
        </row>
        <row r="421">
          <cell r="B421">
            <v>2940</v>
          </cell>
          <cell r="E421" t="str">
            <v>Pick Up 1.00 t</v>
          </cell>
          <cell r="G421" t="str">
            <v xml:space="preserve">                  1.00 t</v>
          </cell>
          <cell r="H421" t="str">
            <v>P</v>
          </cell>
          <cell r="I421">
            <v>2.6</v>
          </cell>
          <cell r="J421">
            <v>3.2</v>
          </cell>
          <cell r="K421">
            <v>4</v>
          </cell>
          <cell r="L421">
            <v>7.0000000000000007E-2</v>
          </cell>
          <cell r="M421">
            <v>0</v>
          </cell>
          <cell r="N421">
            <v>0.01</v>
          </cell>
          <cell r="O421">
            <v>0.04</v>
          </cell>
        </row>
        <row r="423">
          <cell r="C423">
            <v>41</v>
          </cell>
          <cell r="E423" t="str">
            <v>MOTOR CYCLE</v>
          </cell>
          <cell r="G423" t="str">
            <v>MOTOR CYCLE</v>
          </cell>
        </row>
        <row r="424">
          <cell r="B424">
            <v>2950</v>
          </cell>
          <cell r="E424" t="str">
            <v>Motor Cycle 100 cc</v>
          </cell>
          <cell r="G424" t="str">
            <v>All Types : 100 cc</v>
          </cell>
          <cell r="H424" t="str">
            <v>P</v>
          </cell>
          <cell r="I424">
            <v>1.6</v>
          </cell>
          <cell r="J424">
            <v>2</v>
          </cell>
          <cell r="K424">
            <v>2.5</v>
          </cell>
          <cell r="L424">
            <v>0.03</v>
          </cell>
          <cell r="M424">
            <v>0</v>
          </cell>
          <cell r="N424">
            <v>5.0000000000000001E-3</v>
          </cell>
          <cell r="O424">
            <v>0.04</v>
          </cell>
        </row>
        <row r="425">
          <cell r="B425">
            <v>2960</v>
          </cell>
          <cell r="E425" t="str">
            <v>Motor Cycle 125 cc</v>
          </cell>
          <cell r="G425" t="str">
            <v xml:space="preserve">                  125 cc</v>
          </cell>
          <cell r="H425" t="str">
            <v>P</v>
          </cell>
          <cell r="I425">
            <v>1.8</v>
          </cell>
          <cell r="J425">
            <v>2.2999999999999998</v>
          </cell>
          <cell r="K425">
            <v>2.8</v>
          </cell>
          <cell r="L425">
            <v>0.03</v>
          </cell>
          <cell r="M425">
            <v>0</v>
          </cell>
          <cell r="N425">
            <v>5.0000000000000001E-3</v>
          </cell>
          <cell r="O425">
            <v>0.04</v>
          </cell>
        </row>
        <row r="427">
          <cell r="C427">
            <v>42</v>
          </cell>
          <cell r="E427" t="str">
            <v>LIGHT TRUCK</v>
          </cell>
          <cell r="G427" t="str">
            <v>LIGHT TRUCK</v>
          </cell>
        </row>
        <row r="428">
          <cell r="B428">
            <v>2970</v>
          </cell>
          <cell r="E428" t="str">
            <v>Light Truck 2.0 t</v>
          </cell>
          <cell r="G428" t="str">
            <v>All Types : 2.0 t</v>
          </cell>
          <cell r="H428" t="str">
            <v>S</v>
          </cell>
          <cell r="I428">
            <v>3.8</v>
          </cell>
          <cell r="J428">
            <v>4.8</v>
          </cell>
          <cell r="K428">
            <v>6</v>
          </cell>
          <cell r="L428">
            <v>0.1</v>
          </cell>
          <cell r="M428">
            <v>0</v>
          </cell>
          <cell r="N428">
            <v>0.01</v>
          </cell>
          <cell r="O428">
            <v>0.04</v>
          </cell>
        </row>
        <row r="429">
          <cell r="B429">
            <v>2980</v>
          </cell>
          <cell r="E429" t="str">
            <v>Light Truck 4.0 t</v>
          </cell>
          <cell r="G429" t="str">
            <v xml:space="preserve">                  4.0 t</v>
          </cell>
          <cell r="H429" t="str">
            <v>S</v>
          </cell>
          <cell r="I429">
            <v>4.8</v>
          </cell>
          <cell r="J429">
            <v>6</v>
          </cell>
          <cell r="K429">
            <v>7.5</v>
          </cell>
          <cell r="L429">
            <v>0.12</v>
          </cell>
          <cell r="M429">
            <v>0</v>
          </cell>
          <cell r="N429">
            <v>0.01</v>
          </cell>
          <cell r="O429">
            <v>0.04</v>
          </cell>
        </row>
        <row r="431">
          <cell r="C431">
            <v>43</v>
          </cell>
          <cell r="E431" t="str">
            <v>TRAILLER</v>
          </cell>
          <cell r="G431" t="str">
            <v>TRAILLER</v>
          </cell>
        </row>
        <row r="432">
          <cell r="B432">
            <v>2990</v>
          </cell>
          <cell r="E432" t="str">
            <v>Trailler Truck 20 t</v>
          </cell>
          <cell r="G432" t="str">
            <v>Nissan : 30 t : 52 HTN</v>
          </cell>
          <cell r="H432" t="str">
            <v>S</v>
          </cell>
          <cell r="I432">
            <v>12</v>
          </cell>
          <cell r="J432">
            <v>18</v>
          </cell>
          <cell r="K432">
            <v>22</v>
          </cell>
          <cell r="L432">
            <v>0.28999999999999998</v>
          </cell>
          <cell r="M432">
            <v>0.03</v>
          </cell>
          <cell r="N432">
            <v>0.02</v>
          </cell>
          <cell r="O432">
            <v>0.04</v>
          </cell>
        </row>
        <row r="433">
          <cell r="B433">
            <v>3000</v>
          </cell>
          <cell r="E433" t="str">
            <v>Trailler Truck 30 t (52HTN)</v>
          </cell>
          <cell r="G433" t="str">
            <v>Nissan : 30 t : 52 HTN</v>
          </cell>
          <cell r="H433" t="str">
            <v>S</v>
          </cell>
          <cell r="I433">
            <v>22.4</v>
          </cell>
          <cell r="J433">
            <v>28</v>
          </cell>
          <cell r="K433">
            <v>35</v>
          </cell>
          <cell r="L433">
            <v>0.28999999999999998</v>
          </cell>
          <cell r="M433">
            <v>0.03</v>
          </cell>
          <cell r="N433">
            <v>0.02</v>
          </cell>
          <cell r="O433">
            <v>0.04</v>
          </cell>
        </row>
        <row r="434">
          <cell r="B434">
            <v>3010</v>
          </cell>
          <cell r="E434" t="str">
            <v>Trailler Truck 30 t (W15E)</v>
          </cell>
          <cell r="G434" t="str">
            <v>Mitsub : 30 t : W 15 E</v>
          </cell>
          <cell r="H434" t="str">
            <v>S</v>
          </cell>
          <cell r="I434">
            <v>22.4</v>
          </cell>
          <cell r="J434">
            <v>28</v>
          </cell>
          <cell r="K434">
            <v>35</v>
          </cell>
          <cell r="L434">
            <v>0.28999999999999998</v>
          </cell>
          <cell r="M434">
            <v>0.03</v>
          </cell>
          <cell r="N434">
            <v>0.02</v>
          </cell>
          <cell r="O434">
            <v>0.04</v>
          </cell>
        </row>
        <row r="435">
          <cell r="B435">
            <v>3020</v>
          </cell>
          <cell r="E435" t="str">
            <v>Trailler Truck 40 t</v>
          </cell>
          <cell r="G435" t="str">
            <v>All Types : 40 t</v>
          </cell>
          <cell r="H435" t="str">
            <v>S</v>
          </cell>
          <cell r="I435">
            <v>27.2</v>
          </cell>
          <cell r="J435">
            <v>34</v>
          </cell>
          <cell r="K435">
            <v>42.5</v>
          </cell>
          <cell r="L435">
            <v>0.35</v>
          </cell>
          <cell r="M435">
            <v>0.03</v>
          </cell>
          <cell r="N435">
            <v>0.02</v>
          </cell>
          <cell r="O435">
            <v>0.04</v>
          </cell>
        </row>
        <row r="436">
          <cell r="B436">
            <v>3030</v>
          </cell>
          <cell r="E436" t="str">
            <v>Trailler Truck 50 t</v>
          </cell>
          <cell r="G436" t="str">
            <v xml:space="preserve">                  50 t</v>
          </cell>
          <cell r="H436" t="str">
            <v>S</v>
          </cell>
          <cell r="I436">
            <v>32</v>
          </cell>
          <cell r="J436">
            <v>40</v>
          </cell>
          <cell r="K436">
            <v>50</v>
          </cell>
          <cell r="L436">
            <v>0.41</v>
          </cell>
          <cell r="M436">
            <v>0.03</v>
          </cell>
          <cell r="N436">
            <v>0.02</v>
          </cell>
          <cell r="O436">
            <v>0.04</v>
          </cell>
        </row>
        <row r="437">
          <cell r="B437">
            <v>3040</v>
          </cell>
          <cell r="E437" t="str">
            <v>Trailler Truck 60 t</v>
          </cell>
          <cell r="G437" t="str">
            <v xml:space="preserve">                  60 t</v>
          </cell>
          <cell r="H437" t="str">
            <v>S</v>
          </cell>
          <cell r="I437">
            <v>37.6</v>
          </cell>
          <cell r="J437">
            <v>47</v>
          </cell>
          <cell r="K437">
            <v>58.8</v>
          </cell>
          <cell r="L437">
            <v>0.47</v>
          </cell>
          <cell r="M437">
            <v>0.03</v>
          </cell>
          <cell r="N437">
            <v>0.02</v>
          </cell>
          <cell r="O437">
            <v>0.04</v>
          </cell>
        </row>
        <row r="439">
          <cell r="C439">
            <v>44</v>
          </cell>
          <cell r="E439" t="str">
            <v>TRUCK CRANE</v>
          </cell>
          <cell r="G439" t="str">
            <v>TRUCK CRANE</v>
          </cell>
        </row>
        <row r="440">
          <cell r="E440" t="str">
            <v>Tadano</v>
          </cell>
          <cell r="G440" t="str">
            <v>Tadano</v>
          </cell>
        </row>
        <row r="441">
          <cell r="B441">
            <v>3050</v>
          </cell>
          <cell r="E441" t="str">
            <v>Truck Crane 10 t (TS100L)</v>
          </cell>
          <cell r="G441" t="str">
            <v>TS 100 L : 10 t</v>
          </cell>
          <cell r="H441" t="str">
            <v>S</v>
          </cell>
          <cell r="I441">
            <v>12</v>
          </cell>
          <cell r="J441">
            <v>15</v>
          </cell>
          <cell r="K441">
            <v>18.8</v>
          </cell>
          <cell r="L441">
            <v>0.1</v>
          </cell>
          <cell r="M441">
            <v>0.04</v>
          </cell>
          <cell r="N441">
            <v>0.01</v>
          </cell>
          <cell r="O441">
            <v>0.04</v>
          </cell>
        </row>
        <row r="442">
          <cell r="B442">
            <v>3060</v>
          </cell>
          <cell r="E442" t="str">
            <v>Truck Crane 15 t (TL150)</v>
          </cell>
          <cell r="G442" t="str">
            <v>TL 150    : 15 t</v>
          </cell>
          <cell r="H442" t="str">
            <v>S</v>
          </cell>
          <cell r="I442">
            <v>16.8</v>
          </cell>
          <cell r="J442">
            <v>21</v>
          </cell>
          <cell r="K442">
            <v>26.3</v>
          </cell>
          <cell r="L442">
            <v>0.12</v>
          </cell>
          <cell r="M442">
            <v>0.05</v>
          </cell>
          <cell r="N442">
            <v>0.02</v>
          </cell>
          <cell r="O442">
            <v>0.04</v>
          </cell>
        </row>
        <row r="443">
          <cell r="B443">
            <v>3070</v>
          </cell>
          <cell r="E443" t="str">
            <v xml:space="preserve">Kobe Steel </v>
          </cell>
          <cell r="G443" t="str">
            <v xml:space="preserve">Kobe Steel </v>
          </cell>
        </row>
        <row r="444">
          <cell r="B444">
            <v>3080</v>
          </cell>
          <cell r="E444" t="str">
            <v>Truck Crane 30 t (430TC)</v>
          </cell>
          <cell r="G444" t="str">
            <v>430 TC : 30 t</v>
          </cell>
          <cell r="H444" t="str">
            <v>S</v>
          </cell>
          <cell r="I444">
            <v>20</v>
          </cell>
          <cell r="J444">
            <v>25</v>
          </cell>
          <cell r="K444">
            <v>31.3</v>
          </cell>
          <cell r="L444">
            <v>0.15</v>
          </cell>
          <cell r="M444">
            <v>0.06</v>
          </cell>
          <cell r="N444">
            <v>0.02</v>
          </cell>
          <cell r="O444">
            <v>0.04</v>
          </cell>
        </row>
        <row r="446">
          <cell r="C446">
            <v>45</v>
          </cell>
          <cell r="E446" t="str">
            <v>CRAWLER CRANE</v>
          </cell>
          <cell r="G446" t="str">
            <v>CRAWLER CRANE</v>
          </cell>
        </row>
        <row r="447">
          <cell r="E447" t="str">
            <v>Link Belt</v>
          </cell>
          <cell r="G447" t="str">
            <v>Link Belt</v>
          </cell>
        </row>
        <row r="448">
          <cell r="B448">
            <v>3090</v>
          </cell>
          <cell r="E448" t="str">
            <v>Creawler Crane 18 t (LS78)</v>
          </cell>
          <cell r="G448" t="str">
            <v>LS 78   J : 18 t</v>
          </cell>
          <cell r="H448" t="str">
            <v>S</v>
          </cell>
          <cell r="I448">
            <v>9.6</v>
          </cell>
          <cell r="J448">
            <v>12</v>
          </cell>
          <cell r="K448">
            <v>15</v>
          </cell>
          <cell r="L448">
            <v>0.18</v>
          </cell>
          <cell r="M448">
            <v>0.02</v>
          </cell>
          <cell r="N448">
            <v>0.02</v>
          </cell>
          <cell r="O448">
            <v>0.04</v>
          </cell>
        </row>
        <row r="449">
          <cell r="B449">
            <v>3100</v>
          </cell>
          <cell r="E449" t="str">
            <v>Creawler Crane 25 t (LS78L)</v>
          </cell>
          <cell r="G449" t="str">
            <v>LS 78 LS : 25 t</v>
          </cell>
          <cell r="H449" t="str">
            <v>S</v>
          </cell>
          <cell r="I449">
            <v>16</v>
          </cell>
          <cell r="J449">
            <v>20</v>
          </cell>
          <cell r="K449">
            <v>25</v>
          </cell>
          <cell r="L449">
            <v>0.18</v>
          </cell>
          <cell r="M449">
            <v>0.02</v>
          </cell>
          <cell r="N449">
            <v>0.02</v>
          </cell>
          <cell r="O449">
            <v>0.04</v>
          </cell>
        </row>
        <row r="450">
          <cell r="B450">
            <v>3110</v>
          </cell>
          <cell r="E450" t="str">
            <v>Creawler Crane 30 t (LS78L)</v>
          </cell>
          <cell r="G450" t="str">
            <v>LS 78 LS : 25 t</v>
          </cell>
          <cell r="H450" t="str">
            <v>S</v>
          </cell>
          <cell r="I450">
            <v>20</v>
          </cell>
          <cell r="J450">
            <v>25</v>
          </cell>
          <cell r="K450">
            <v>30</v>
          </cell>
          <cell r="L450">
            <v>0.18</v>
          </cell>
          <cell r="M450">
            <v>0.02</v>
          </cell>
          <cell r="N450">
            <v>0.02</v>
          </cell>
          <cell r="O450">
            <v>0.04</v>
          </cell>
        </row>
        <row r="451">
          <cell r="B451">
            <v>3120</v>
          </cell>
          <cell r="E451" t="str">
            <v>Creawler Crane 40 t (LS78L)</v>
          </cell>
          <cell r="G451" t="str">
            <v>LS 78 LS : 25 t</v>
          </cell>
          <cell r="H451" t="str">
            <v>S</v>
          </cell>
          <cell r="I451">
            <v>24</v>
          </cell>
          <cell r="J451">
            <v>28</v>
          </cell>
          <cell r="K451">
            <v>35</v>
          </cell>
          <cell r="L451">
            <v>0.18</v>
          </cell>
          <cell r="M451">
            <v>0.02</v>
          </cell>
          <cell r="N451">
            <v>0.02</v>
          </cell>
          <cell r="O451">
            <v>0.04</v>
          </cell>
        </row>
        <row r="453">
          <cell r="C453">
            <v>46</v>
          </cell>
          <cell r="E453" t="str">
            <v>FUEL TANKER</v>
          </cell>
          <cell r="G453" t="str">
            <v>FUEL TANKER</v>
          </cell>
        </row>
        <row r="454">
          <cell r="E454" t="str">
            <v>Isuzu</v>
          </cell>
          <cell r="G454" t="str">
            <v>Isuzu</v>
          </cell>
        </row>
        <row r="455">
          <cell r="B455">
            <v>3130</v>
          </cell>
          <cell r="E455" t="str">
            <v>Fuel Tanker 5000 l (SBR422)</v>
          </cell>
          <cell r="G455" t="str">
            <v>SBR 422 5000 l</v>
          </cell>
          <cell r="H455" t="str">
            <v>S</v>
          </cell>
          <cell r="I455">
            <v>7.8</v>
          </cell>
          <cell r="J455">
            <v>9.8000000000000007</v>
          </cell>
          <cell r="K455">
            <v>12.3</v>
          </cell>
          <cell r="L455">
            <v>0.16</v>
          </cell>
          <cell r="M455">
            <v>0.03</v>
          </cell>
          <cell r="N455">
            <v>0.01</v>
          </cell>
          <cell r="O455">
            <v>0.04</v>
          </cell>
        </row>
        <row r="456">
          <cell r="B456">
            <v>3140</v>
          </cell>
          <cell r="E456" t="str">
            <v>Fuel Tanker 5000 l (TSD40)</v>
          </cell>
          <cell r="G456" t="str">
            <v>TSD 40   5000 l</v>
          </cell>
          <cell r="H456" t="str">
            <v>S</v>
          </cell>
          <cell r="I456">
            <v>7.8</v>
          </cell>
          <cell r="J456">
            <v>9.8000000000000007</v>
          </cell>
          <cell r="K456">
            <v>12.3</v>
          </cell>
          <cell r="L456">
            <v>0.16</v>
          </cell>
          <cell r="M456">
            <v>0.03</v>
          </cell>
          <cell r="N456">
            <v>0.01</v>
          </cell>
          <cell r="O456">
            <v>0.04</v>
          </cell>
        </row>
        <row r="457">
          <cell r="B457">
            <v>3150</v>
          </cell>
          <cell r="E457" t="str">
            <v>Fuel Tanker 6500 l (TXD40)</v>
          </cell>
          <cell r="G457" t="str">
            <v>TXD 40   6500 l</v>
          </cell>
          <cell r="H457" t="str">
            <v>S</v>
          </cell>
          <cell r="I457">
            <v>7.8</v>
          </cell>
          <cell r="J457">
            <v>9.8000000000000007</v>
          </cell>
          <cell r="K457">
            <v>12.3</v>
          </cell>
          <cell r="L457">
            <v>0.16</v>
          </cell>
          <cell r="M457">
            <v>0.03</v>
          </cell>
          <cell r="N457">
            <v>0.01</v>
          </cell>
          <cell r="O457">
            <v>0.04</v>
          </cell>
        </row>
        <row r="458">
          <cell r="E458" t="str">
            <v>Mitsubishi</v>
          </cell>
          <cell r="G458" t="str">
            <v>Mitsubishi</v>
          </cell>
        </row>
        <row r="459">
          <cell r="B459">
            <v>3160</v>
          </cell>
          <cell r="E459" t="str">
            <v>Fuel Tanker 8000 l (FM516F)</v>
          </cell>
          <cell r="G459" t="str">
            <v>FM 516 F 8000 l</v>
          </cell>
          <cell r="H459" t="str">
            <v>S</v>
          </cell>
          <cell r="I459">
            <v>9.4</v>
          </cell>
          <cell r="J459">
            <v>11.8</v>
          </cell>
          <cell r="K459">
            <v>14.8</v>
          </cell>
          <cell r="L459">
            <v>0.18</v>
          </cell>
          <cell r="M459">
            <v>0.04</v>
          </cell>
          <cell r="N459">
            <v>0.01</v>
          </cell>
          <cell r="O459">
            <v>0.04</v>
          </cell>
        </row>
        <row r="460">
          <cell r="C460">
            <v>47</v>
          </cell>
          <cell r="E460" t="str">
            <v>WATER TANKER</v>
          </cell>
          <cell r="G460" t="str">
            <v>WATER TANKER</v>
          </cell>
        </row>
        <row r="461">
          <cell r="E461" t="str">
            <v>Isuzu</v>
          </cell>
          <cell r="G461" t="str">
            <v>Isuzu</v>
          </cell>
        </row>
        <row r="462">
          <cell r="B462">
            <v>3170</v>
          </cell>
          <cell r="E462" t="str">
            <v>Water Tanker 5000 l (TXD40)</v>
          </cell>
          <cell r="G462" t="str">
            <v>TXD 40   5000 l</v>
          </cell>
          <cell r="H462" t="str">
            <v>S</v>
          </cell>
          <cell r="I462">
            <v>7.8</v>
          </cell>
          <cell r="J462">
            <v>9.8000000000000007</v>
          </cell>
          <cell r="K462">
            <v>12.3</v>
          </cell>
          <cell r="L462">
            <v>0.16</v>
          </cell>
          <cell r="M462">
            <v>0.03</v>
          </cell>
          <cell r="N462">
            <v>0.01</v>
          </cell>
          <cell r="O462">
            <v>0.04</v>
          </cell>
        </row>
        <row r="463">
          <cell r="B463">
            <v>3180</v>
          </cell>
          <cell r="E463" t="str">
            <v>Water Tanker 5000 l (TSD40)</v>
          </cell>
          <cell r="G463" t="str">
            <v>TSD 40   5000 l</v>
          </cell>
          <cell r="H463" t="str">
            <v>S</v>
          </cell>
          <cell r="I463">
            <v>7.8</v>
          </cell>
          <cell r="J463">
            <v>9.8000000000000007</v>
          </cell>
          <cell r="K463">
            <v>12.3</v>
          </cell>
          <cell r="L463">
            <v>0.16</v>
          </cell>
          <cell r="M463">
            <v>0.03</v>
          </cell>
          <cell r="N463">
            <v>0.01</v>
          </cell>
          <cell r="O463">
            <v>0.04</v>
          </cell>
        </row>
        <row r="464">
          <cell r="B464">
            <v>3190</v>
          </cell>
          <cell r="E464" t="str">
            <v>Water Tanker 5000 l (SBR422)</v>
          </cell>
          <cell r="G464" t="str">
            <v>SBR 422 5000 l</v>
          </cell>
          <cell r="H464" t="str">
            <v>S</v>
          </cell>
          <cell r="I464">
            <v>7.8</v>
          </cell>
          <cell r="J464">
            <v>9.8000000000000007</v>
          </cell>
          <cell r="K464">
            <v>12.3</v>
          </cell>
          <cell r="L464">
            <v>0.16</v>
          </cell>
          <cell r="M464">
            <v>0.03</v>
          </cell>
          <cell r="N464">
            <v>0.01</v>
          </cell>
          <cell r="O464">
            <v>0.04</v>
          </cell>
        </row>
        <row r="465">
          <cell r="E465" t="str">
            <v>Toyota</v>
          </cell>
          <cell r="G465" t="str">
            <v>Toyota</v>
          </cell>
        </row>
        <row r="466">
          <cell r="B466">
            <v>3200</v>
          </cell>
          <cell r="E466" t="str">
            <v>Water Tanker 5000 l (DA110)</v>
          </cell>
          <cell r="G466" t="str">
            <v>DA 110 5000 l</v>
          </cell>
          <cell r="H466" t="str">
            <v>S</v>
          </cell>
          <cell r="I466">
            <v>7.8</v>
          </cell>
          <cell r="J466">
            <v>9.8000000000000007</v>
          </cell>
          <cell r="K466">
            <v>12.3</v>
          </cell>
          <cell r="L466">
            <v>0.16</v>
          </cell>
          <cell r="M466">
            <v>0.03</v>
          </cell>
          <cell r="N466">
            <v>0.01</v>
          </cell>
          <cell r="O466">
            <v>0.04</v>
          </cell>
        </row>
        <row r="468">
          <cell r="C468">
            <v>48</v>
          </cell>
          <cell r="E468" t="str">
            <v>AGITATOR TRUCK</v>
          </cell>
          <cell r="G468" t="str">
            <v>AGITATOR TRUCK</v>
          </cell>
        </row>
        <row r="469">
          <cell r="E469" t="str">
            <v>Isuzu</v>
          </cell>
          <cell r="G469" t="str">
            <v>Isuzu</v>
          </cell>
        </row>
        <row r="470">
          <cell r="B470">
            <v>3210</v>
          </cell>
          <cell r="E470" t="str">
            <v>Agitator Truck 3.0 m3 (TD50)</v>
          </cell>
          <cell r="G470" t="str">
            <v>TD   50 : 3.0 m³</v>
          </cell>
          <cell r="H470" t="str">
            <v>S</v>
          </cell>
          <cell r="I470">
            <v>12</v>
          </cell>
          <cell r="J470">
            <v>15</v>
          </cell>
          <cell r="K470">
            <v>18.8</v>
          </cell>
          <cell r="L470">
            <v>0.18</v>
          </cell>
          <cell r="M470">
            <v>0.08</v>
          </cell>
          <cell r="N470">
            <v>0.02</v>
          </cell>
          <cell r="O470">
            <v>0.04</v>
          </cell>
        </row>
        <row r="471">
          <cell r="B471">
            <v>3220</v>
          </cell>
          <cell r="E471" t="str">
            <v>Agitator Truck 2.0 m3 (TxD40)</v>
          </cell>
          <cell r="G471" t="str">
            <v>TXD 40 : 2.0 m³</v>
          </cell>
          <cell r="H471" t="str">
            <v>S</v>
          </cell>
          <cell r="I471">
            <v>10.4</v>
          </cell>
          <cell r="J471">
            <v>13</v>
          </cell>
          <cell r="K471">
            <v>16.3</v>
          </cell>
          <cell r="L471">
            <v>0.15</v>
          </cell>
          <cell r="M471">
            <v>0.05</v>
          </cell>
          <cell r="N471">
            <v>0.02</v>
          </cell>
          <cell r="O471">
            <v>0.04</v>
          </cell>
        </row>
        <row r="472">
          <cell r="B472">
            <v>3230</v>
          </cell>
          <cell r="E472" t="str">
            <v>Agitator Truck 2.0 m3 (SBR322)</v>
          </cell>
          <cell r="G472" t="str">
            <v>SBR 322 : 2.0 m³</v>
          </cell>
          <cell r="H472" t="str">
            <v>S</v>
          </cell>
          <cell r="I472">
            <v>10.4</v>
          </cell>
          <cell r="J472">
            <v>13</v>
          </cell>
          <cell r="K472">
            <v>16.3</v>
          </cell>
          <cell r="L472">
            <v>0.15</v>
          </cell>
          <cell r="M472">
            <v>0.05</v>
          </cell>
          <cell r="N472">
            <v>0.02</v>
          </cell>
          <cell r="O472">
            <v>0.04</v>
          </cell>
        </row>
        <row r="473">
          <cell r="B473">
            <v>3240</v>
          </cell>
          <cell r="E473" t="str">
            <v>Agitator Truck 5.5 m3 (Nissan)</v>
          </cell>
          <cell r="G473" t="str">
            <v>Nissan    : 5.5 m³</v>
          </cell>
          <cell r="H473" t="str">
            <v>S</v>
          </cell>
          <cell r="I473">
            <v>14.4</v>
          </cell>
          <cell r="J473">
            <v>18</v>
          </cell>
          <cell r="K473">
            <v>22.5</v>
          </cell>
          <cell r="L473">
            <v>0.2</v>
          </cell>
          <cell r="M473">
            <v>0.08</v>
          </cell>
          <cell r="N473">
            <v>0.02</v>
          </cell>
          <cell r="O473">
            <v>0.04</v>
          </cell>
        </row>
        <row r="475">
          <cell r="C475">
            <v>49</v>
          </cell>
          <cell r="E475" t="str">
            <v>GREASE CAR</v>
          </cell>
          <cell r="G475" t="str">
            <v>GREASE CAR</v>
          </cell>
        </row>
        <row r="476">
          <cell r="E476" t="str">
            <v>Isuzu</v>
          </cell>
          <cell r="G476" t="str">
            <v>Isuzu</v>
          </cell>
        </row>
        <row r="477">
          <cell r="B477">
            <v>3250</v>
          </cell>
          <cell r="E477" t="str">
            <v>Grease Car 4 drum (TSD40)</v>
          </cell>
          <cell r="G477" t="str">
            <v>TSD 40 : 4 drum</v>
          </cell>
          <cell r="H477" t="str">
            <v>S</v>
          </cell>
          <cell r="I477">
            <v>7.8</v>
          </cell>
          <cell r="J477">
            <v>9.8000000000000007</v>
          </cell>
          <cell r="K477">
            <v>12.3</v>
          </cell>
          <cell r="L477">
            <v>0.16</v>
          </cell>
          <cell r="M477">
            <v>0.03</v>
          </cell>
          <cell r="N477">
            <v>0.01</v>
          </cell>
          <cell r="O477">
            <v>0.04</v>
          </cell>
        </row>
        <row r="478">
          <cell r="E478" t="str">
            <v>Mitsubishi</v>
          </cell>
          <cell r="G478" t="str">
            <v>Mitsubishi</v>
          </cell>
        </row>
        <row r="479">
          <cell r="B479">
            <v>3260</v>
          </cell>
          <cell r="E479" t="str">
            <v>Grease Car 3 drum (FE114)</v>
          </cell>
          <cell r="G479" t="str">
            <v>FE 114 : 3 drum</v>
          </cell>
          <cell r="H479" t="str">
            <v>S</v>
          </cell>
          <cell r="I479">
            <v>7.8</v>
          </cell>
          <cell r="J479">
            <v>9.8000000000000007</v>
          </cell>
          <cell r="K479">
            <v>12.3</v>
          </cell>
          <cell r="L479">
            <v>0.16</v>
          </cell>
          <cell r="M479">
            <v>0.03</v>
          </cell>
          <cell r="N479">
            <v>0.01</v>
          </cell>
          <cell r="O479">
            <v>0.04</v>
          </cell>
        </row>
        <row r="481">
          <cell r="C481">
            <v>50</v>
          </cell>
          <cell r="E481" t="str">
            <v>ORDINARY TRUCK</v>
          </cell>
          <cell r="G481" t="str">
            <v>ORDINARY TRUCK</v>
          </cell>
        </row>
        <row r="482">
          <cell r="E482" t="str">
            <v xml:space="preserve">Toyota </v>
          </cell>
          <cell r="G482" t="str">
            <v xml:space="preserve">Toyota </v>
          </cell>
        </row>
        <row r="483">
          <cell r="B483">
            <v>3270</v>
          </cell>
          <cell r="E483" t="str">
            <v>Ordinary Truck 6 ton (DA110)</v>
          </cell>
          <cell r="G483" t="str">
            <v>DA 110 : 6 ton</v>
          </cell>
          <cell r="H483" t="str">
            <v>S</v>
          </cell>
          <cell r="I483">
            <v>7.8</v>
          </cell>
          <cell r="J483">
            <v>9.8000000000000007</v>
          </cell>
          <cell r="K483">
            <v>12.3</v>
          </cell>
          <cell r="L483">
            <v>1.6E-2</v>
          </cell>
          <cell r="M483">
            <v>0.03</v>
          </cell>
          <cell r="N483">
            <v>0.01</v>
          </cell>
          <cell r="O483">
            <v>0.04</v>
          </cell>
        </row>
        <row r="484">
          <cell r="E484" t="str">
            <v xml:space="preserve">Nissan </v>
          </cell>
          <cell r="G484" t="str">
            <v xml:space="preserve">Nissan </v>
          </cell>
        </row>
        <row r="485">
          <cell r="B485">
            <v>3280</v>
          </cell>
          <cell r="E485" t="str">
            <v>Ordinary Truck 8 ton (CK20t)</v>
          </cell>
          <cell r="G485" t="str">
            <v>CK 20 t : 8 ton</v>
          </cell>
          <cell r="H485" t="str">
            <v>S</v>
          </cell>
          <cell r="I485">
            <v>9.4</v>
          </cell>
          <cell r="J485">
            <v>11.8</v>
          </cell>
          <cell r="K485">
            <v>14.8</v>
          </cell>
          <cell r="L485">
            <v>0.18</v>
          </cell>
          <cell r="M485">
            <v>0.04</v>
          </cell>
          <cell r="N485">
            <v>0.01</v>
          </cell>
          <cell r="O485">
            <v>0.04</v>
          </cell>
        </row>
        <row r="486">
          <cell r="E486" t="str">
            <v>Mitsubishi</v>
          </cell>
          <cell r="G486" t="str">
            <v>Mitsubishi</v>
          </cell>
        </row>
        <row r="487">
          <cell r="B487">
            <v>3290</v>
          </cell>
          <cell r="E487" t="str">
            <v>Ordinary Truck 8 ton (FM516H)</v>
          </cell>
          <cell r="G487" t="str">
            <v>FM 516 H : 8 ton</v>
          </cell>
          <cell r="H487" t="str">
            <v>S</v>
          </cell>
          <cell r="I487">
            <v>9.4</v>
          </cell>
          <cell r="J487">
            <v>11.8</v>
          </cell>
          <cell r="K487">
            <v>14.8</v>
          </cell>
          <cell r="L487">
            <v>0.18</v>
          </cell>
          <cell r="M487">
            <v>0.04</v>
          </cell>
          <cell r="N487">
            <v>0.01</v>
          </cell>
          <cell r="O487">
            <v>0.04</v>
          </cell>
        </row>
        <row r="489">
          <cell r="C489">
            <v>51</v>
          </cell>
          <cell r="E489" t="str">
            <v>FORK LIFT</v>
          </cell>
          <cell r="G489" t="str">
            <v>FORK LIFT</v>
          </cell>
        </row>
        <row r="490">
          <cell r="E490" t="str">
            <v>All Types :</v>
          </cell>
          <cell r="G490" t="str">
            <v>All Types :</v>
          </cell>
        </row>
        <row r="491">
          <cell r="B491">
            <v>3300</v>
          </cell>
          <cell r="E491" t="str">
            <v>Fork Lif 2.0 m3</v>
          </cell>
          <cell r="G491" t="str">
            <v xml:space="preserve">   2.0 m³</v>
          </cell>
          <cell r="H491" t="str">
            <v>P</v>
          </cell>
          <cell r="I491">
            <v>2</v>
          </cell>
          <cell r="J491">
            <v>2.5</v>
          </cell>
          <cell r="K491">
            <v>3.1</v>
          </cell>
          <cell r="L491">
            <v>0.04</v>
          </cell>
          <cell r="M491">
            <v>0.02</v>
          </cell>
          <cell r="N491">
            <v>0.02</v>
          </cell>
          <cell r="O491">
            <v>0.04</v>
          </cell>
        </row>
        <row r="492">
          <cell r="B492">
            <v>3310</v>
          </cell>
          <cell r="E492" t="str">
            <v>Fork Lif 2.5 m3</v>
          </cell>
          <cell r="G492" t="str">
            <v xml:space="preserve">   2.5 m³</v>
          </cell>
          <cell r="H492" t="str">
            <v>P</v>
          </cell>
          <cell r="I492">
            <v>3.1</v>
          </cell>
          <cell r="J492">
            <v>3.9</v>
          </cell>
          <cell r="K492">
            <v>4.9000000000000004</v>
          </cell>
          <cell r="L492">
            <v>0.06</v>
          </cell>
          <cell r="M492">
            <v>0.03</v>
          </cell>
          <cell r="N492">
            <v>0.02</v>
          </cell>
          <cell r="O492">
            <v>0.04</v>
          </cell>
        </row>
        <row r="493">
          <cell r="B493">
            <v>3320</v>
          </cell>
          <cell r="E493" t="str">
            <v>Fork Lif 3.0 m3</v>
          </cell>
          <cell r="G493" t="str">
            <v xml:space="preserve">   3.0 m³</v>
          </cell>
          <cell r="H493" t="str">
            <v>P</v>
          </cell>
          <cell r="I493">
            <v>6.6</v>
          </cell>
          <cell r="J493">
            <v>8.1999999999999993</v>
          </cell>
          <cell r="K493">
            <v>10.3</v>
          </cell>
          <cell r="L493">
            <v>0.12</v>
          </cell>
          <cell r="M493">
            <v>0.04</v>
          </cell>
          <cell r="N493">
            <v>0.02</v>
          </cell>
          <cell r="O493">
            <v>0.04</v>
          </cell>
        </row>
        <row r="494">
          <cell r="B494">
            <v>3330</v>
          </cell>
          <cell r="E494" t="str">
            <v>Fork Lif 3.5 m3</v>
          </cell>
          <cell r="G494" t="str">
            <v xml:space="preserve">   3.5 m³</v>
          </cell>
          <cell r="H494" t="str">
            <v>P</v>
          </cell>
          <cell r="I494">
            <v>9.8000000000000007</v>
          </cell>
          <cell r="J494">
            <v>12.2</v>
          </cell>
          <cell r="K494">
            <v>15.3</v>
          </cell>
          <cell r="L494">
            <v>0.16</v>
          </cell>
          <cell r="M494">
            <v>0.06</v>
          </cell>
          <cell r="N494">
            <v>0.02</v>
          </cell>
          <cell r="O494">
            <v>0.04</v>
          </cell>
        </row>
        <row r="496">
          <cell r="C496">
            <v>52</v>
          </cell>
          <cell r="E496" t="str">
            <v>CHAIN SAW</v>
          </cell>
          <cell r="G496" t="str">
            <v>CHAIN SAW</v>
          </cell>
        </row>
        <row r="497">
          <cell r="B497">
            <v>3340</v>
          </cell>
          <cell r="E497" t="str">
            <v>Chain Saw</v>
          </cell>
          <cell r="G497" t="str">
            <v>CHAIN SAW</v>
          </cell>
          <cell r="H497" t="str">
            <v>P</v>
          </cell>
          <cell r="I497">
            <v>0.48</v>
          </cell>
          <cell r="J497">
            <v>0.6</v>
          </cell>
          <cell r="K497">
            <v>0.74</v>
          </cell>
          <cell r="L497">
            <v>0.01</v>
          </cell>
          <cell r="M497">
            <v>0</v>
          </cell>
          <cell r="N497">
            <v>0.02</v>
          </cell>
          <cell r="O497">
            <v>0.04</v>
          </cell>
        </row>
        <row r="499">
          <cell r="C499">
            <v>53</v>
          </cell>
          <cell r="E499" t="str">
            <v>LOCO DIESEL</v>
          </cell>
          <cell r="G499" t="str">
            <v>LOCO DIESEL</v>
          </cell>
        </row>
        <row r="500">
          <cell r="B500">
            <v>3350</v>
          </cell>
          <cell r="E500" t="str">
            <v>Loco Diesel 6 t (DTL-30)</v>
          </cell>
          <cell r="G500" t="str">
            <v>Diema : DTL-30 : 6 t</v>
          </cell>
          <cell r="H500" t="str">
            <v>S</v>
          </cell>
          <cell r="I500">
            <v>7.4</v>
          </cell>
          <cell r="J500">
            <v>8.8000000000000007</v>
          </cell>
          <cell r="K500">
            <v>10.5</v>
          </cell>
          <cell r="L500">
            <v>0.12</v>
          </cell>
          <cell r="M500">
            <v>0</v>
          </cell>
          <cell r="N500">
            <v>0.02</v>
          </cell>
          <cell r="O500">
            <v>0.04</v>
          </cell>
        </row>
        <row r="502">
          <cell r="E502" t="str">
            <v>DEEP WELL PUMP</v>
          </cell>
          <cell r="G502" t="str">
            <v>DEEP WELL PUMP</v>
          </cell>
        </row>
        <row r="503">
          <cell r="B503">
            <v>3360</v>
          </cell>
          <cell r="E503" t="str">
            <v>Deep Weel Pump ø 4" - 1.2 KVA</v>
          </cell>
          <cell r="G503" t="str">
            <v>ø 4" : 1.2 KVA</v>
          </cell>
          <cell r="I503" t="str">
            <v>Gen Set : 1.2 KVA</v>
          </cell>
          <cell r="L503">
            <v>0.06</v>
          </cell>
          <cell r="M503">
            <v>0</v>
          </cell>
          <cell r="N503">
            <v>5.0000000000000001E-3</v>
          </cell>
          <cell r="O503">
            <v>0.04</v>
          </cell>
        </row>
        <row r="504">
          <cell r="B504">
            <v>3370</v>
          </cell>
          <cell r="E504" t="str">
            <v>Deep Weel Pump ø 6" - 2.5 KVA</v>
          </cell>
          <cell r="G504" t="str">
            <v>ø 6" : 2.5 KVA</v>
          </cell>
          <cell r="I504" t="str">
            <v>Gen Set : 2.5 KVA</v>
          </cell>
          <cell r="L504">
            <v>0.08</v>
          </cell>
          <cell r="M504">
            <v>0</v>
          </cell>
          <cell r="N504">
            <v>5.0000000000000001E-3</v>
          </cell>
          <cell r="O504">
            <v>0.04</v>
          </cell>
        </row>
        <row r="507">
          <cell r="E507" t="str">
            <v>S = Solar in litre;  P = Premium in litre ;  Oil in litre ; Grease in kg.</v>
          </cell>
        </row>
      </sheetData>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s>
    <sheetDataSet>
      <sheetData sheetId="0"/>
      <sheetData sheetId="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2)"/>
      <sheetName val="REKAPITULASI"/>
      <sheetName val="RAB laen"/>
      <sheetName val="RAB Jelas"/>
      <sheetName val="RAB hitungan"/>
      <sheetName val="RAB (OK) (2)"/>
      <sheetName val="RAB (OK)"/>
      <sheetName val="ANALISA BOW"/>
      <sheetName val="DAFTAR HARGA &amp; UPAH"/>
      <sheetName val="ANALISA BINA MARGA"/>
      <sheetName val="BIAYA ALAT"/>
    </sheetNames>
    <sheetDataSet>
      <sheetData sheetId="0"/>
      <sheetData sheetId="1"/>
      <sheetData sheetId="2"/>
      <sheetData sheetId="3"/>
      <sheetData sheetId="4"/>
      <sheetData sheetId="5"/>
      <sheetData sheetId="6">
        <row r="32">
          <cell r="I32">
            <v>314931</v>
          </cell>
        </row>
      </sheetData>
      <sheetData sheetId="7"/>
      <sheetData sheetId="8"/>
      <sheetData sheetId="9"/>
      <sheetData sheetId="10"/>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s>
    <sheetDataSet>
      <sheetData sheetId="0"/>
      <sheetData sheetId="1">
        <row r="24">
          <cell r="G24">
            <v>40733000</v>
          </cell>
        </row>
        <row r="46">
          <cell r="G46">
            <v>19563885.314999998</v>
          </cell>
        </row>
        <row r="80">
          <cell r="G80">
            <v>2346633.2000000002</v>
          </cell>
        </row>
        <row r="95">
          <cell r="G95">
            <v>96561167.999999985</v>
          </cell>
        </row>
        <row r="115">
          <cell r="G115">
            <v>211028551.79999998</v>
          </cell>
        </row>
        <row r="150">
          <cell r="G150">
            <v>390023055.84000003</v>
          </cell>
        </row>
        <row r="298">
          <cell r="G298">
            <v>28093879.140000001</v>
          </cell>
        </row>
        <row r="350">
          <cell r="G350">
            <v>24767191.68</v>
          </cell>
        </row>
        <row r="380">
          <cell r="G380">
            <v>0</v>
          </cell>
        </row>
        <row r="393">
          <cell r="G393">
            <v>0</v>
          </cell>
        </row>
      </sheetData>
      <sheetData sheetId="2"/>
      <sheetData sheetId="3"/>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AL"/>
      <sheetName val="CRUSER"/>
      <sheetName val="AMP"/>
      <sheetName val="iso-Mat"/>
      <sheetName val="iso-Upah"/>
      <sheetName val="iso-Alt"/>
      <sheetName val="ISO-ALAT"/>
      <sheetName val="b-lsg"/>
      <sheetName val="bia-LS"/>
      <sheetName val="ars-kas"/>
      <sheetName val="BU"/>
      <sheetName val="fin"/>
      <sheetName val="HarSat"/>
      <sheetName val="EV_PNWR"/>
      <sheetName val="B_Down"/>
      <sheetName val="BD-LS"/>
      <sheetName val="BIALUMSUM"/>
      <sheetName val="Bill_Qua"/>
      <sheetName val="REKAP"/>
      <sheetName val="ANTEK-GAL"/>
      <sheetName val="ANTEK-TIMB"/>
      <sheetName val="ANTEK-AGGA"/>
      <sheetName val="ANTEK-PRIME"/>
      <sheetName val="BURDA"/>
      <sheetName val="HRS-ATB"/>
      <sheetName val="KEBALAT"/>
      <sheetName val="GROUPKERJA"/>
      <sheetName val="SCEDUL"/>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BIAYA"/>
      <sheetName val="UPH BHN"/>
      <sheetName val="OKS"/>
      <sheetName val="OKS AKT"/>
      <sheetName val="PENGADAAN"/>
      <sheetName val="TNH_BAHU"/>
      <sheetName val="PAVE"/>
      <sheetName val="BTON"/>
      <sheetName val="BOW"/>
      <sheetName val="ANAL E"/>
    </sheetNames>
    <sheetDataSet>
      <sheetData sheetId="0" refreshError="1"/>
      <sheetData sheetId="1" refreshError="1"/>
      <sheetData sheetId="2">
        <row r="25">
          <cell r="I25">
            <v>51562.5</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bantu"/>
      <sheetName val="Tampilan"/>
      <sheetName val="tahap1"/>
      <sheetName val="tahap2"/>
      <sheetName val="BQ"/>
      <sheetName val="List"/>
      <sheetName val="Price"/>
      <sheetName val="Breakdown"/>
      <sheetName val="Upah"/>
      <sheetName val="Material"/>
      <sheetName val="Alat"/>
      <sheetName val="Master"/>
      <sheetName val="DATA"/>
      <sheetName val="A"/>
      <sheetName val="Macro4"/>
      <sheetName val="Macro2"/>
      <sheetName val="Macro1"/>
      <sheetName val="Macro3"/>
      <sheetName val="Macro5"/>
      <sheetName val="Module1"/>
      <sheetName val="Module2"/>
    </sheetNames>
    <sheetDataSet>
      <sheetData sheetId="0"/>
      <sheetData sheetId="1"/>
      <sheetData sheetId="2"/>
      <sheetData sheetId="3"/>
      <sheetData sheetId="4"/>
      <sheetData sheetId="5"/>
      <sheetData sheetId="6"/>
      <sheetData sheetId="7"/>
      <sheetData sheetId="8">
        <row r="11">
          <cell r="G11">
            <v>1</v>
          </cell>
          <cell r="M11" t="str">
            <v>Pasang Bouwplank</v>
          </cell>
          <cell r="N11" t="str">
            <v>m'</v>
          </cell>
          <cell r="O11">
            <v>0</v>
          </cell>
          <cell r="P11">
            <v>16975</v>
          </cell>
          <cell r="Q11">
            <v>0</v>
          </cell>
          <cell r="R11">
            <v>0</v>
          </cell>
        </row>
        <row r="12">
          <cell r="G12" t="str">
            <v>Pasang Bouwplank</v>
          </cell>
        </row>
        <row r="13">
          <cell r="G13" t="str">
            <v>m'</v>
          </cell>
        </row>
        <row r="16">
          <cell r="G16" t="str">
            <v>Satuan</v>
          </cell>
          <cell r="H16" t="str">
            <v>Jumlah</v>
          </cell>
          <cell r="J16" t="str">
            <v>H.Satuan</v>
          </cell>
          <cell r="K16" t="str">
            <v>Total</v>
          </cell>
          <cell r="M16">
            <v>1</v>
          </cell>
          <cell r="N16" t="str">
            <v>Pasang Bouwplank</v>
          </cell>
          <cell r="Q16" t="str">
            <v>m'</v>
          </cell>
          <cell r="R16">
            <v>32.799999999999997</v>
          </cell>
        </row>
        <row r="17">
          <cell r="J17" t="str">
            <v>(Rp.)</v>
          </cell>
          <cell r="K17" t="str">
            <v>(Rp.)</v>
          </cell>
        </row>
        <row r="18">
          <cell r="K18">
            <v>2850</v>
          </cell>
          <cell r="N18">
            <v>1</v>
          </cell>
          <cell r="O18">
            <v>32.799999999999997</v>
          </cell>
          <cell r="P18">
            <v>93479.999999999985</v>
          </cell>
          <cell r="Q18">
            <v>2850</v>
          </cell>
        </row>
        <row r="19">
          <cell r="G19" t="str">
            <v>hari</v>
          </cell>
          <cell r="H19">
            <v>0.01</v>
          </cell>
          <cell r="J19">
            <v>35000</v>
          </cell>
          <cell r="K19">
            <v>350</v>
          </cell>
          <cell r="M19">
            <v>0.01</v>
          </cell>
          <cell r="N19">
            <v>1</v>
          </cell>
          <cell r="O19">
            <v>32.799999999999997</v>
          </cell>
          <cell r="P19">
            <v>11479.999999999998</v>
          </cell>
        </row>
        <row r="20">
          <cell r="G20" t="str">
            <v>hari</v>
          </cell>
          <cell r="H20">
            <v>0.03</v>
          </cell>
          <cell r="J20">
            <v>30000</v>
          </cell>
          <cell r="K20">
            <v>900</v>
          </cell>
          <cell r="M20">
            <v>0.03</v>
          </cell>
          <cell r="N20">
            <v>1</v>
          </cell>
          <cell r="O20">
            <v>32.799999999999997</v>
          </cell>
          <cell r="P20">
            <v>29519.999999999996</v>
          </cell>
        </row>
        <row r="21">
          <cell r="G21" t="str">
            <v>hari</v>
          </cell>
          <cell r="H21">
            <v>0.08</v>
          </cell>
          <cell r="J21">
            <v>20000</v>
          </cell>
          <cell r="K21">
            <v>1600</v>
          </cell>
          <cell r="M21">
            <v>0.08</v>
          </cell>
          <cell r="N21">
            <v>1</v>
          </cell>
          <cell r="O21">
            <v>32.799999999999997</v>
          </cell>
          <cell r="P21">
            <v>52479.999999999993</v>
          </cell>
        </row>
        <row r="24">
          <cell r="K24">
            <v>14125</v>
          </cell>
          <cell r="O24">
            <v>32.799999999999997</v>
          </cell>
          <cell r="P24">
            <v>463299.99999999994</v>
          </cell>
          <cell r="Q24">
            <v>14125</v>
          </cell>
        </row>
        <row r="25">
          <cell r="G25" t="str">
            <v>m3</v>
          </cell>
          <cell r="H25">
            <v>4.0000000000000001E-3</v>
          </cell>
          <cell r="J25">
            <v>950000</v>
          </cell>
          <cell r="K25">
            <v>3800</v>
          </cell>
          <cell r="M25">
            <v>4.0000000000000001E-3</v>
          </cell>
          <cell r="N25">
            <v>0.13119999999999998</v>
          </cell>
          <cell r="O25">
            <v>32.799999999999997</v>
          </cell>
          <cell r="P25">
            <v>124639.99999999999</v>
          </cell>
        </row>
        <row r="26">
          <cell r="G26" t="str">
            <v>m3</v>
          </cell>
          <cell r="H26">
            <v>8.0000000000000002E-3</v>
          </cell>
          <cell r="J26">
            <v>975000</v>
          </cell>
          <cell r="K26">
            <v>7800</v>
          </cell>
          <cell r="M26">
            <v>8.0000000000000002E-3</v>
          </cell>
          <cell r="N26">
            <v>0.26239999999999997</v>
          </cell>
          <cell r="O26">
            <v>32.799999999999997</v>
          </cell>
          <cell r="P26">
            <v>255839.99999999997</v>
          </cell>
        </row>
        <row r="27">
          <cell r="G27" t="str">
            <v>kg</v>
          </cell>
          <cell r="H27">
            <v>0.05</v>
          </cell>
          <cell r="J27">
            <v>5500</v>
          </cell>
          <cell r="K27">
            <v>275</v>
          </cell>
          <cell r="M27">
            <v>0.05</v>
          </cell>
          <cell r="N27">
            <v>1.64</v>
          </cell>
          <cell r="O27">
            <v>32.799999999999997</v>
          </cell>
          <cell r="P27">
            <v>9020</v>
          </cell>
        </row>
        <row r="28">
          <cell r="G28" t="str">
            <v>rol</v>
          </cell>
          <cell r="H28">
            <v>1.5</v>
          </cell>
          <cell r="J28">
            <v>1500</v>
          </cell>
          <cell r="K28">
            <v>2250</v>
          </cell>
          <cell r="M28">
            <v>1.5</v>
          </cell>
          <cell r="N28">
            <v>49.199999999999996</v>
          </cell>
          <cell r="O28">
            <v>32.799999999999997</v>
          </cell>
          <cell r="P28">
            <v>73800</v>
          </cell>
        </row>
        <row r="33">
          <cell r="M33" t="str">
            <v>Produksi</v>
          </cell>
          <cell r="N33" t="str">
            <v>Involve</v>
          </cell>
          <cell r="R33" t="str">
            <v>Operation</v>
          </cell>
        </row>
        <row r="34">
          <cell r="K34">
            <v>0</v>
          </cell>
          <cell r="M34" t="str">
            <v>/ Hour</v>
          </cell>
          <cell r="N34" t="str">
            <v>%</v>
          </cell>
          <cell r="O34">
            <v>32.799999999999997</v>
          </cell>
          <cell r="P34">
            <v>0</v>
          </cell>
          <cell r="Q34">
            <v>0</v>
          </cell>
          <cell r="R34" t="str">
            <v>Hour</v>
          </cell>
        </row>
        <row r="45">
          <cell r="K45">
            <v>16975</v>
          </cell>
        </row>
        <row r="48">
          <cell r="J48" t="str">
            <v>Jakarta,  Oktober 2001</v>
          </cell>
        </row>
        <row r="53">
          <cell r="J53">
            <v>0</v>
          </cell>
        </row>
        <row r="54">
          <cell r="J54">
            <v>0</v>
          </cell>
        </row>
        <row r="56">
          <cell r="G56" t="str">
            <v>Pengembangan Gedung Serbaguna</v>
          </cell>
        </row>
        <row r="57">
          <cell r="G57" t="str">
            <v>Perumahan Taman Bougenvile, Bekasi</v>
          </cell>
        </row>
        <row r="58">
          <cell r="G58">
            <v>0</v>
          </cell>
        </row>
        <row r="59">
          <cell r="M59" t="str">
            <v>Description</v>
          </cell>
          <cell r="N59" t="str">
            <v>Unit</v>
          </cell>
          <cell r="O59" t="str">
            <v>Quantity</v>
          </cell>
          <cell r="P59" t="str">
            <v>Unit Price</v>
          </cell>
          <cell r="Q59" t="str">
            <v>Daily Output</v>
          </cell>
          <cell r="R59" t="str">
            <v>Q'ty/Days</v>
          </cell>
        </row>
        <row r="60">
          <cell r="G60">
            <v>2</v>
          </cell>
          <cell r="M60" t="str">
            <v>Galian tanah pondasi</v>
          </cell>
          <cell r="N60" t="str">
            <v>m3</v>
          </cell>
          <cell r="O60">
            <v>0</v>
          </cell>
          <cell r="P60">
            <v>14050</v>
          </cell>
          <cell r="Q60">
            <v>0</v>
          </cell>
          <cell r="R60">
            <v>0</v>
          </cell>
        </row>
        <row r="61">
          <cell r="G61" t="str">
            <v>Galian tanah pondasi</v>
          </cell>
        </row>
        <row r="62">
          <cell r="G62" t="str">
            <v>m3</v>
          </cell>
        </row>
        <row r="65">
          <cell r="G65" t="str">
            <v>Satuan</v>
          </cell>
          <cell r="H65" t="str">
            <v>Jumlah</v>
          </cell>
          <cell r="J65" t="str">
            <v>H.Satuan</v>
          </cell>
          <cell r="K65" t="str">
            <v>Total</v>
          </cell>
          <cell r="M65">
            <v>2</v>
          </cell>
          <cell r="N65" t="str">
            <v>Galian tanah pondasi</v>
          </cell>
          <cell r="Q65" t="str">
            <v>m3</v>
          </cell>
          <cell r="R65">
            <v>35.423999999999999</v>
          </cell>
        </row>
        <row r="66">
          <cell r="J66" t="str">
            <v>(Rp.)</v>
          </cell>
          <cell r="K66" t="str">
            <v>(Rp.)</v>
          </cell>
        </row>
        <row r="67">
          <cell r="K67">
            <v>14050</v>
          </cell>
          <cell r="N67">
            <v>1</v>
          </cell>
          <cell r="O67">
            <v>35.423999999999999</v>
          </cell>
          <cell r="P67">
            <v>497707.2</v>
          </cell>
          <cell r="Q67">
            <v>14050</v>
          </cell>
        </row>
        <row r="68">
          <cell r="G68" t="str">
            <v>hari</v>
          </cell>
          <cell r="H68">
            <v>0.03</v>
          </cell>
          <cell r="J68">
            <v>35000</v>
          </cell>
          <cell r="K68">
            <v>1050</v>
          </cell>
          <cell r="M68">
            <v>0.03</v>
          </cell>
          <cell r="N68">
            <v>1</v>
          </cell>
          <cell r="O68">
            <v>35.423999999999999</v>
          </cell>
          <cell r="P68">
            <v>37195.199999999997</v>
          </cell>
        </row>
        <row r="69">
          <cell r="G69" t="str">
            <v>hari</v>
          </cell>
          <cell r="H69">
            <v>0.65</v>
          </cell>
          <cell r="J69">
            <v>20000</v>
          </cell>
          <cell r="K69">
            <v>13000</v>
          </cell>
          <cell r="M69">
            <v>0.65</v>
          </cell>
          <cell r="N69">
            <v>1</v>
          </cell>
          <cell r="O69">
            <v>35.423999999999999</v>
          </cell>
          <cell r="P69">
            <v>460512</v>
          </cell>
        </row>
        <row r="73">
          <cell r="K73">
            <v>0</v>
          </cell>
          <cell r="O73">
            <v>35.423999999999999</v>
          </cell>
          <cell r="P73">
            <v>0</v>
          </cell>
          <cell r="Q73">
            <v>0</v>
          </cell>
        </row>
        <row r="82">
          <cell r="M82" t="str">
            <v>Produksi</v>
          </cell>
          <cell r="N82" t="str">
            <v>Involve</v>
          </cell>
          <cell r="R82" t="str">
            <v>Operation</v>
          </cell>
        </row>
        <row r="83">
          <cell r="K83">
            <v>0</v>
          </cell>
          <cell r="M83" t="str">
            <v>/ Hour</v>
          </cell>
          <cell r="N83" t="str">
            <v>%</v>
          </cell>
          <cell r="O83">
            <v>35.423999999999999</v>
          </cell>
          <cell r="P83">
            <v>0</v>
          </cell>
          <cell r="Q83">
            <v>0</v>
          </cell>
          <cell r="R83" t="str">
            <v>Hour</v>
          </cell>
        </row>
        <row r="94">
          <cell r="K94">
            <v>14050</v>
          </cell>
        </row>
        <row r="97">
          <cell r="J97" t="str">
            <v>Jakarta,  Oktober 2001</v>
          </cell>
        </row>
        <row r="102">
          <cell r="J102">
            <v>0</v>
          </cell>
        </row>
        <row r="103">
          <cell r="J103">
            <v>0</v>
          </cell>
        </row>
        <row r="105">
          <cell r="G105" t="str">
            <v>Pengembangan Gedung Serbaguna</v>
          </cell>
        </row>
        <row r="106">
          <cell r="G106" t="str">
            <v>Perumahan Taman Bougenvile, Bekasi</v>
          </cell>
        </row>
        <row r="107">
          <cell r="G107">
            <v>0</v>
          </cell>
        </row>
        <row r="108">
          <cell r="M108" t="str">
            <v>Description</v>
          </cell>
          <cell r="N108" t="str">
            <v>Unit</v>
          </cell>
          <cell r="O108" t="str">
            <v>Quantity</v>
          </cell>
          <cell r="P108" t="str">
            <v>Unit Price</v>
          </cell>
          <cell r="Q108" t="str">
            <v>Daily Output</v>
          </cell>
          <cell r="R108" t="str">
            <v>Q'ty/Days</v>
          </cell>
        </row>
        <row r="109">
          <cell r="G109">
            <v>3</v>
          </cell>
          <cell r="M109" t="str">
            <v>Urugan Pasir Untuk Lantai</v>
          </cell>
          <cell r="N109" t="str">
            <v>m3</v>
          </cell>
          <cell r="O109">
            <v>0</v>
          </cell>
          <cell r="P109">
            <v>101350</v>
          </cell>
          <cell r="Q109">
            <v>0</v>
          </cell>
          <cell r="R109">
            <v>0</v>
          </cell>
        </row>
        <row r="110">
          <cell r="G110" t="str">
            <v>Urugan Pasir Untuk Lantai</v>
          </cell>
        </row>
        <row r="111">
          <cell r="G111" t="str">
            <v>m3</v>
          </cell>
        </row>
        <row r="114">
          <cell r="G114" t="str">
            <v>Satuan</v>
          </cell>
          <cell r="H114" t="str">
            <v>Jumlah</v>
          </cell>
          <cell r="J114" t="str">
            <v>H.Satuan</v>
          </cell>
          <cell r="K114" t="str">
            <v>Total</v>
          </cell>
          <cell r="M114">
            <v>3</v>
          </cell>
          <cell r="N114" t="str">
            <v>Urugan Pasir Untuk Lantai</v>
          </cell>
          <cell r="Q114" t="str">
            <v>m3</v>
          </cell>
          <cell r="R114">
            <v>18.989999999999998</v>
          </cell>
        </row>
        <row r="115">
          <cell r="J115" t="str">
            <v>(Rp.)</v>
          </cell>
          <cell r="K115" t="str">
            <v>(Rp.)</v>
          </cell>
        </row>
        <row r="116">
          <cell r="K116">
            <v>5350</v>
          </cell>
          <cell r="N116">
            <v>1</v>
          </cell>
          <cell r="O116">
            <v>18.989999999999998</v>
          </cell>
          <cell r="P116">
            <v>101596.49999999999</v>
          </cell>
          <cell r="Q116">
            <v>5350</v>
          </cell>
        </row>
        <row r="117">
          <cell r="G117" t="str">
            <v>hari</v>
          </cell>
          <cell r="H117">
            <v>0.01</v>
          </cell>
          <cell r="J117">
            <v>35000</v>
          </cell>
          <cell r="K117">
            <v>350</v>
          </cell>
          <cell r="M117">
            <v>0.01</v>
          </cell>
          <cell r="N117">
            <v>1</v>
          </cell>
          <cell r="O117">
            <v>18.989999999999998</v>
          </cell>
          <cell r="P117">
            <v>6646.4999999999991</v>
          </cell>
        </row>
        <row r="118">
          <cell r="G118" t="str">
            <v>hari</v>
          </cell>
          <cell r="H118">
            <v>0.25</v>
          </cell>
          <cell r="J118">
            <v>20000</v>
          </cell>
          <cell r="K118">
            <v>5000</v>
          </cell>
          <cell r="M118">
            <v>0.25</v>
          </cell>
          <cell r="N118">
            <v>1</v>
          </cell>
          <cell r="O118">
            <v>18.989999999999998</v>
          </cell>
          <cell r="P118">
            <v>94949.999999999985</v>
          </cell>
        </row>
        <row r="122">
          <cell r="K122">
            <v>96000</v>
          </cell>
          <cell r="O122">
            <v>18.989999999999998</v>
          </cell>
          <cell r="P122">
            <v>1823039.9999999998</v>
          </cell>
          <cell r="Q122">
            <v>96000</v>
          </cell>
        </row>
        <row r="123">
          <cell r="G123" t="str">
            <v>m3</v>
          </cell>
          <cell r="H123">
            <v>1.2</v>
          </cell>
          <cell r="J123">
            <v>80000</v>
          </cell>
          <cell r="K123">
            <v>96000</v>
          </cell>
          <cell r="M123">
            <v>1.2</v>
          </cell>
          <cell r="N123">
            <v>22.787999999999997</v>
          </cell>
          <cell r="O123">
            <v>18.989999999999998</v>
          </cell>
          <cell r="P123">
            <v>1823039.9999999998</v>
          </cell>
        </row>
        <row r="131">
          <cell r="M131" t="str">
            <v>Produksi</v>
          </cell>
          <cell r="N131" t="str">
            <v>Involve</v>
          </cell>
          <cell r="R131" t="str">
            <v>Operation</v>
          </cell>
        </row>
        <row r="132">
          <cell r="K132">
            <v>0</v>
          </cell>
          <cell r="M132" t="str">
            <v>/ Hour</v>
          </cell>
          <cell r="N132" t="str">
            <v>%</v>
          </cell>
          <cell r="O132">
            <v>18.989999999999998</v>
          </cell>
          <cell r="P132">
            <v>0</v>
          </cell>
          <cell r="Q132">
            <v>0</v>
          </cell>
          <cell r="R132" t="str">
            <v>Hour</v>
          </cell>
        </row>
        <row r="143">
          <cell r="K143">
            <v>101350</v>
          </cell>
        </row>
        <row r="146">
          <cell r="J146" t="str">
            <v>Jakarta,  Oktober 2001</v>
          </cell>
        </row>
        <row r="151">
          <cell r="J151">
            <v>0</v>
          </cell>
        </row>
        <row r="152">
          <cell r="J152">
            <v>0</v>
          </cell>
        </row>
        <row r="154">
          <cell r="G154" t="str">
            <v>Pengembangan Gedung Serbaguna</v>
          </cell>
        </row>
        <row r="155">
          <cell r="G155" t="str">
            <v>Perumahan Taman Bougenvile, Bekasi</v>
          </cell>
        </row>
        <row r="156">
          <cell r="G156">
            <v>0</v>
          </cell>
        </row>
        <row r="157">
          <cell r="M157" t="str">
            <v>Description</v>
          </cell>
          <cell r="N157" t="str">
            <v>Unit</v>
          </cell>
          <cell r="O157" t="str">
            <v>Quantity</v>
          </cell>
          <cell r="P157" t="str">
            <v>Unit Price</v>
          </cell>
          <cell r="Q157" t="str">
            <v>Daily Output</v>
          </cell>
          <cell r="R157" t="str">
            <v>Q'ty/Days</v>
          </cell>
        </row>
        <row r="158">
          <cell r="G158">
            <v>4</v>
          </cell>
          <cell r="M158" t="str">
            <v>Urugan Tanah Kembali</v>
          </cell>
          <cell r="N158" t="str">
            <v>m3</v>
          </cell>
          <cell r="O158">
            <v>0</v>
          </cell>
          <cell r="P158">
            <v>5850</v>
          </cell>
          <cell r="Q158">
            <v>0</v>
          </cell>
          <cell r="R158">
            <v>0</v>
          </cell>
        </row>
        <row r="159">
          <cell r="G159" t="str">
            <v>Urugan Tanah Kembali</v>
          </cell>
        </row>
        <row r="160">
          <cell r="G160" t="str">
            <v>m3</v>
          </cell>
        </row>
        <row r="163">
          <cell r="G163" t="str">
            <v>Satuan</v>
          </cell>
          <cell r="H163" t="str">
            <v>Jumlah</v>
          </cell>
          <cell r="J163" t="str">
            <v>H.Satuan</v>
          </cell>
          <cell r="K163" t="str">
            <v>Total</v>
          </cell>
          <cell r="M163">
            <v>4</v>
          </cell>
          <cell r="N163" t="str">
            <v>Urugan Tanah Kembali</v>
          </cell>
          <cell r="Q163" t="str">
            <v>m3</v>
          </cell>
          <cell r="R163">
            <v>28.26</v>
          </cell>
        </row>
        <row r="164">
          <cell r="J164" t="str">
            <v>(Rp.)</v>
          </cell>
          <cell r="K164" t="str">
            <v>(Rp.)</v>
          </cell>
        </row>
        <row r="165">
          <cell r="K165">
            <v>5850</v>
          </cell>
          <cell r="N165">
            <v>1</v>
          </cell>
          <cell r="O165">
            <v>28.26</v>
          </cell>
          <cell r="P165">
            <v>165321</v>
          </cell>
          <cell r="Q165">
            <v>5850</v>
          </cell>
        </row>
        <row r="166">
          <cell r="G166" t="str">
            <v>hari</v>
          </cell>
          <cell r="H166">
            <v>0.01</v>
          </cell>
          <cell r="J166">
            <v>35000</v>
          </cell>
          <cell r="K166">
            <v>350</v>
          </cell>
          <cell r="M166">
            <v>0.01</v>
          </cell>
          <cell r="N166">
            <v>1</v>
          </cell>
          <cell r="O166">
            <v>28.26</v>
          </cell>
          <cell r="P166">
            <v>9891</v>
          </cell>
        </row>
        <row r="167">
          <cell r="G167" t="str">
            <v>hari</v>
          </cell>
          <cell r="H167">
            <v>0.27500000000000002</v>
          </cell>
          <cell r="J167">
            <v>20000</v>
          </cell>
          <cell r="K167">
            <v>5500</v>
          </cell>
          <cell r="M167">
            <v>0.27500000000000002</v>
          </cell>
          <cell r="N167">
            <v>1</v>
          </cell>
          <cell r="O167">
            <v>28.26</v>
          </cell>
          <cell r="P167">
            <v>155430</v>
          </cell>
        </row>
        <row r="171">
          <cell r="K171">
            <v>0</v>
          </cell>
          <cell r="O171">
            <v>28.26</v>
          </cell>
          <cell r="P171">
            <v>0</v>
          </cell>
          <cell r="Q171">
            <v>0</v>
          </cell>
        </row>
        <row r="180">
          <cell r="M180" t="str">
            <v>Produksi</v>
          </cell>
          <cell r="N180" t="str">
            <v>Involve</v>
          </cell>
          <cell r="R180" t="str">
            <v>Operation</v>
          </cell>
        </row>
        <row r="181">
          <cell r="K181">
            <v>0</v>
          </cell>
          <cell r="M181" t="str">
            <v>/ Hour</v>
          </cell>
          <cell r="N181" t="str">
            <v>%</v>
          </cell>
          <cell r="O181">
            <v>28.26</v>
          </cell>
          <cell r="P181">
            <v>0</v>
          </cell>
          <cell r="Q181">
            <v>0</v>
          </cell>
          <cell r="R181" t="str">
            <v>Hour</v>
          </cell>
        </row>
        <row r="192">
          <cell r="K192">
            <v>5850</v>
          </cell>
        </row>
        <row r="195">
          <cell r="J195" t="str">
            <v>Jakarta,  Oktober 2001</v>
          </cell>
        </row>
        <row r="200">
          <cell r="J200">
            <v>0</v>
          </cell>
        </row>
        <row r="201">
          <cell r="J201">
            <v>0</v>
          </cell>
        </row>
        <row r="203">
          <cell r="G203" t="str">
            <v>Pengembangan Gedung Serbaguna</v>
          </cell>
        </row>
        <row r="204">
          <cell r="G204" t="str">
            <v>Perumahan Taman Bougenvile, Bekasi</v>
          </cell>
        </row>
        <row r="205">
          <cell r="G205">
            <v>0</v>
          </cell>
        </row>
        <row r="206">
          <cell r="M206" t="str">
            <v>Description</v>
          </cell>
          <cell r="N206" t="str">
            <v>Unit</v>
          </cell>
          <cell r="O206" t="str">
            <v>Quantity</v>
          </cell>
          <cell r="P206" t="str">
            <v>Unit Price</v>
          </cell>
          <cell r="Q206" t="str">
            <v>Daily Output</v>
          </cell>
          <cell r="R206" t="str">
            <v>Q'ty/Days</v>
          </cell>
        </row>
        <row r="207">
          <cell r="G207">
            <v>5</v>
          </cell>
          <cell r="M207" t="str">
            <v>Pasangan Batu Kali 1 : 3</v>
          </cell>
          <cell r="N207" t="str">
            <v>m3</v>
          </cell>
          <cell r="O207">
            <v>0</v>
          </cell>
          <cell r="P207">
            <v>343428</v>
          </cell>
          <cell r="Q207">
            <v>0</v>
          </cell>
          <cell r="R207">
            <v>0</v>
          </cell>
        </row>
        <row r="208">
          <cell r="G208" t="str">
            <v>Pasangan Batu Kali 1 : 3</v>
          </cell>
        </row>
        <row r="209">
          <cell r="G209" t="str">
            <v>m3</v>
          </cell>
        </row>
        <row r="212">
          <cell r="G212" t="str">
            <v>Satuan</v>
          </cell>
          <cell r="H212" t="str">
            <v>Jumlah</v>
          </cell>
          <cell r="J212" t="str">
            <v>H.Satuan</v>
          </cell>
          <cell r="K212" t="str">
            <v>Total</v>
          </cell>
          <cell r="M212">
            <v>5</v>
          </cell>
          <cell r="N212" t="str">
            <v>Pasangan Batu Kali 1 : 3</v>
          </cell>
          <cell r="Q212" t="str">
            <v>m3</v>
          </cell>
          <cell r="R212">
            <v>20.66</v>
          </cell>
        </row>
        <row r="213">
          <cell r="J213" t="str">
            <v>(Rp.)</v>
          </cell>
          <cell r="K213" t="str">
            <v>(Rp.)</v>
          </cell>
        </row>
        <row r="214">
          <cell r="K214">
            <v>88200</v>
          </cell>
          <cell r="N214">
            <v>1</v>
          </cell>
          <cell r="O214">
            <v>20.66</v>
          </cell>
          <cell r="P214">
            <v>1822212</v>
          </cell>
          <cell r="Q214">
            <v>88200</v>
          </cell>
        </row>
        <row r="215">
          <cell r="G215" t="str">
            <v>hari</v>
          </cell>
          <cell r="H215">
            <v>0.12</v>
          </cell>
          <cell r="J215">
            <v>35000</v>
          </cell>
          <cell r="K215">
            <v>4200</v>
          </cell>
          <cell r="M215">
            <v>0.12</v>
          </cell>
          <cell r="N215">
            <v>1</v>
          </cell>
          <cell r="O215">
            <v>20.66</v>
          </cell>
          <cell r="P215">
            <v>86772</v>
          </cell>
        </row>
        <row r="216">
          <cell r="G216" t="str">
            <v>hari</v>
          </cell>
          <cell r="H216">
            <v>1.2</v>
          </cell>
          <cell r="J216">
            <v>30000</v>
          </cell>
          <cell r="K216">
            <v>36000</v>
          </cell>
          <cell r="M216">
            <v>1.2</v>
          </cell>
          <cell r="N216">
            <v>1</v>
          </cell>
          <cell r="O216">
            <v>20.66</v>
          </cell>
          <cell r="P216">
            <v>743760</v>
          </cell>
        </row>
        <row r="217">
          <cell r="G217" t="str">
            <v>hari</v>
          </cell>
          <cell r="H217">
            <v>2.4</v>
          </cell>
          <cell r="J217">
            <v>20000</v>
          </cell>
          <cell r="K217">
            <v>48000</v>
          </cell>
          <cell r="M217">
            <v>2.4</v>
          </cell>
          <cell r="N217">
            <v>1</v>
          </cell>
          <cell r="O217">
            <v>20.66</v>
          </cell>
          <cell r="P217">
            <v>991680</v>
          </cell>
        </row>
        <row r="220">
          <cell r="K220">
            <v>255228</v>
          </cell>
          <cell r="O220">
            <v>20.66</v>
          </cell>
          <cell r="P220">
            <v>5273010.4800000004</v>
          </cell>
          <cell r="Q220">
            <v>255228</v>
          </cell>
        </row>
        <row r="221">
          <cell r="G221" t="str">
            <v>m3</v>
          </cell>
          <cell r="H221">
            <v>1.2</v>
          </cell>
          <cell r="J221">
            <v>75000</v>
          </cell>
          <cell r="K221">
            <v>90000</v>
          </cell>
          <cell r="M221">
            <v>1.2</v>
          </cell>
          <cell r="N221">
            <v>24.791999999999998</v>
          </cell>
          <cell r="O221">
            <v>20.66</v>
          </cell>
          <cell r="P221">
            <v>1859400</v>
          </cell>
        </row>
        <row r="222">
          <cell r="G222" t="str">
            <v>m3</v>
          </cell>
          <cell r="H222">
            <v>0.48599999999999999</v>
          </cell>
          <cell r="J222">
            <v>90000</v>
          </cell>
          <cell r="K222">
            <v>43740</v>
          </cell>
          <cell r="M222">
            <v>0.48599999999999999</v>
          </cell>
          <cell r="N222">
            <v>10.040760000000001</v>
          </cell>
          <cell r="O222">
            <v>20.66</v>
          </cell>
          <cell r="P222">
            <v>903668.4</v>
          </cell>
        </row>
        <row r="223">
          <cell r="G223" t="str">
            <v>zak</v>
          </cell>
          <cell r="H223">
            <v>5.0620000000000003</v>
          </cell>
          <cell r="J223">
            <v>24000</v>
          </cell>
          <cell r="K223">
            <v>121488</v>
          </cell>
          <cell r="M223">
            <v>5.0620000000000003</v>
          </cell>
          <cell r="N223">
            <v>104.58092000000001</v>
          </cell>
          <cell r="O223">
            <v>20.66</v>
          </cell>
          <cell r="P223">
            <v>2509942.08</v>
          </cell>
        </row>
        <row r="229">
          <cell r="M229" t="str">
            <v>Produksi</v>
          </cell>
          <cell r="N229" t="str">
            <v>Involve</v>
          </cell>
          <cell r="R229" t="str">
            <v>Operation</v>
          </cell>
        </row>
        <row r="230">
          <cell r="K230">
            <v>0</v>
          </cell>
          <cell r="M230" t="str">
            <v>/ Hour</v>
          </cell>
          <cell r="N230" t="str">
            <v>%</v>
          </cell>
          <cell r="O230">
            <v>20.66</v>
          </cell>
          <cell r="P230">
            <v>0</v>
          </cell>
          <cell r="Q230">
            <v>0</v>
          </cell>
          <cell r="R230" t="str">
            <v>Hour</v>
          </cell>
        </row>
        <row r="241">
          <cell r="K241">
            <v>343428</v>
          </cell>
        </row>
        <row r="244">
          <cell r="J244" t="str">
            <v>Jakarta,  Oktober 2001</v>
          </cell>
        </row>
        <row r="249">
          <cell r="J249">
            <v>0</v>
          </cell>
        </row>
        <row r="250">
          <cell r="J250">
            <v>0</v>
          </cell>
        </row>
        <row r="252">
          <cell r="G252" t="str">
            <v>Pengembangan Gedung Serbaguna</v>
          </cell>
        </row>
        <row r="253">
          <cell r="G253" t="str">
            <v>Perumahan Taman Bougenvile, Bekasi</v>
          </cell>
        </row>
        <row r="254">
          <cell r="G254">
            <v>0</v>
          </cell>
        </row>
        <row r="255">
          <cell r="M255" t="str">
            <v>Description</v>
          </cell>
          <cell r="N255" t="str">
            <v>Unit</v>
          </cell>
          <cell r="O255" t="str">
            <v>Quantity</v>
          </cell>
          <cell r="P255" t="str">
            <v>Unit Price</v>
          </cell>
          <cell r="Q255" t="str">
            <v>Daily Output</v>
          </cell>
          <cell r="R255" t="str">
            <v>Q'ty/Days</v>
          </cell>
        </row>
        <row r="256">
          <cell r="G256">
            <v>6</v>
          </cell>
          <cell r="M256" t="str">
            <v>Pasangan Batu Bata 1 : 4</v>
          </cell>
          <cell r="N256" t="str">
            <v>m2</v>
          </cell>
          <cell r="O256">
            <v>0</v>
          </cell>
          <cell r="P256">
            <v>42230</v>
          </cell>
          <cell r="Q256">
            <v>0</v>
          </cell>
          <cell r="R256">
            <v>0</v>
          </cell>
        </row>
        <row r="257">
          <cell r="G257" t="str">
            <v>Pasangan Batu Bata 1 : 4</v>
          </cell>
        </row>
        <row r="258">
          <cell r="G258" t="str">
            <v>m2</v>
          </cell>
        </row>
        <row r="261">
          <cell r="G261" t="str">
            <v>Satuan</v>
          </cell>
          <cell r="H261" t="str">
            <v>Jumlah</v>
          </cell>
          <cell r="J261" t="str">
            <v>H.Satuan</v>
          </cell>
          <cell r="K261" t="str">
            <v>Total</v>
          </cell>
          <cell r="M261">
            <v>6</v>
          </cell>
          <cell r="N261" t="str">
            <v>Pasangan Batu Bata 1 : 4</v>
          </cell>
          <cell r="Q261" t="str">
            <v>m2</v>
          </cell>
          <cell r="R261">
            <v>0</v>
          </cell>
        </row>
        <row r="262">
          <cell r="J262" t="str">
            <v>(Rp.)</v>
          </cell>
          <cell r="K262" t="str">
            <v>(Rp.)</v>
          </cell>
        </row>
        <row r="263">
          <cell r="K263">
            <v>16430</v>
          </cell>
          <cell r="N263">
            <v>1</v>
          </cell>
          <cell r="O263">
            <v>0</v>
          </cell>
          <cell r="P263">
            <v>0</v>
          </cell>
          <cell r="Q263">
            <v>16430</v>
          </cell>
        </row>
        <row r="264">
          <cell r="G264" t="str">
            <v>hari</v>
          </cell>
          <cell r="H264">
            <v>1.7999999999999999E-2</v>
          </cell>
          <cell r="J264">
            <v>35000</v>
          </cell>
          <cell r="K264">
            <v>630</v>
          </cell>
          <cell r="M264">
            <v>1.7999999999999999E-2</v>
          </cell>
          <cell r="N264">
            <v>1</v>
          </cell>
          <cell r="O264">
            <v>0</v>
          </cell>
          <cell r="P264">
            <v>0</v>
          </cell>
        </row>
        <row r="265">
          <cell r="G265" t="str">
            <v>hari</v>
          </cell>
          <cell r="H265">
            <v>0.18</v>
          </cell>
          <cell r="J265">
            <v>30000</v>
          </cell>
          <cell r="K265">
            <v>5400</v>
          </cell>
          <cell r="M265">
            <v>0.18</v>
          </cell>
          <cell r="N265">
            <v>1</v>
          </cell>
          <cell r="O265">
            <v>0</v>
          </cell>
          <cell r="P265">
            <v>0</v>
          </cell>
        </row>
        <row r="266">
          <cell r="G266" t="str">
            <v>hari</v>
          </cell>
          <cell r="H266">
            <v>0.52</v>
          </cell>
          <cell r="J266">
            <v>20000</v>
          </cell>
          <cell r="K266">
            <v>10400</v>
          </cell>
          <cell r="M266">
            <v>0.52</v>
          </cell>
          <cell r="N266">
            <v>1</v>
          </cell>
          <cell r="O266">
            <v>0</v>
          </cell>
          <cell r="P266">
            <v>0</v>
          </cell>
        </row>
        <row r="269">
          <cell r="K269">
            <v>25800</v>
          </cell>
          <cell r="O269">
            <v>0</v>
          </cell>
          <cell r="P269">
            <v>0</v>
          </cell>
          <cell r="Q269">
            <v>25800</v>
          </cell>
        </row>
        <row r="270">
          <cell r="G270" t="str">
            <v>buah</v>
          </cell>
          <cell r="H270">
            <v>70</v>
          </cell>
          <cell r="J270">
            <v>210</v>
          </cell>
          <cell r="K270">
            <v>14700</v>
          </cell>
          <cell r="M270">
            <v>70</v>
          </cell>
          <cell r="N270">
            <v>0</v>
          </cell>
          <cell r="O270">
            <v>0</v>
          </cell>
          <cell r="P270">
            <v>0</v>
          </cell>
        </row>
        <row r="271">
          <cell r="G271" t="str">
            <v>m3</v>
          </cell>
          <cell r="H271">
            <v>4.5999999999999999E-2</v>
          </cell>
          <cell r="J271">
            <v>90000</v>
          </cell>
          <cell r="K271">
            <v>4140</v>
          </cell>
          <cell r="M271">
            <v>4.5999999999999999E-2</v>
          </cell>
          <cell r="N271">
            <v>0</v>
          </cell>
          <cell r="O271">
            <v>0</v>
          </cell>
          <cell r="P271">
            <v>0</v>
          </cell>
        </row>
        <row r="272">
          <cell r="G272" t="str">
            <v>zak</v>
          </cell>
          <cell r="H272">
            <v>0.28999999999999998</v>
          </cell>
          <cell r="J272">
            <v>24000</v>
          </cell>
          <cell r="K272">
            <v>6959.9999999999991</v>
          </cell>
          <cell r="M272">
            <v>0.28999999999999998</v>
          </cell>
          <cell r="N272">
            <v>0</v>
          </cell>
          <cell r="O272">
            <v>0</v>
          </cell>
          <cell r="P272">
            <v>0</v>
          </cell>
        </row>
        <row r="278">
          <cell r="M278" t="str">
            <v>Produksi</v>
          </cell>
          <cell r="N278" t="str">
            <v>Involve</v>
          </cell>
          <cell r="R278" t="str">
            <v>Operation</v>
          </cell>
        </row>
        <row r="279">
          <cell r="K279">
            <v>0</v>
          </cell>
          <cell r="M279" t="str">
            <v>/ Hour</v>
          </cell>
          <cell r="N279" t="str">
            <v>%</v>
          </cell>
          <cell r="O279">
            <v>0</v>
          </cell>
          <cell r="P279">
            <v>0</v>
          </cell>
          <cell r="Q279">
            <v>0</v>
          </cell>
          <cell r="R279" t="str">
            <v>Hour</v>
          </cell>
        </row>
        <row r="290">
          <cell r="K290">
            <v>42230</v>
          </cell>
        </row>
        <row r="293">
          <cell r="J293" t="str">
            <v>Jakarta,  Oktober 2001</v>
          </cell>
        </row>
        <row r="298">
          <cell r="J298">
            <v>0</v>
          </cell>
        </row>
        <row r="299">
          <cell r="J299">
            <v>0</v>
          </cell>
        </row>
        <row r="301">
          <cell r="G301" t="str">
            <v>Pengembangan Gedung Serbaguna</v>
          </cell>
        </row>
        <row r="302">
          <cell r="G302" t="str">
            <v>Perumahan Taman Bougenvile, Bekasi</v>
          </cell>
        </row>
        <row r="303">
          <cell r="G303">
            <v>0</v>
          </cell>
        </row>
        <row r="304">
          <cell r="M304" t="str">
            <v>Description</v>
          </cell>
          <cell r="N304" t="str">
            <v>Unit</v>
          </cell>
          <cell r="O304" t="str">
            <v>Quantity</v>
          </cell>
          <cell r="P304" t="str">
            <v>Unit Price</v>
          </cell>
          <cell r="Q304" t="str">
            <v>Daily Output</v>
          </cell>
          <cell r="R304" t="str">
            <v>Q'ty/Days</v>
          </cell>
        </row>
        <row r="305">
          <cell r="G305">
            <v>7</v>
          </cell>
          <cell r="M305" t="str">
            <v>Rolag Bata Merah</v>
          </cell>
          <cell r="N305" t="str">
            <v>m'</v>
          </cell>
          <cell r="O305">
            <v>0</v>
          </cell>
          <cell r="P305">
            <v>16370</v>
          </cell>
          <cell r="Q305">
            <v>0</v>
          </cell>
          <cell r="R305">
            <v>0</v>
          </cell>
        </row>
        <row r="306">
          <cell r="G306" t="str">
            <v>Rolag Bata Merah</v>
          </cell>
        </row>
        <row r="307">
          <cell r="G307" t="str">
            <v>m'</v>
          </cell>
        </row>
        <row r="310">
          <cell r="G310" t="str">
            <v>Satuan</v>
          </cell>
          <cell r="H310" t="str">
            <v>Jumlah</v>
          </cell>
          <cell r="J310" t="str">
            <v>H.Satuan</v>
          </cell>
          <cell r="K310" t="str">
            <v>Total</v>
          </cell>
          <cell r="M310">
            <v>7</v>
          </cell>
          <cell r="N310" t="str">
            <v>Rolag Bata Merah</v>
          </cell>
          <cell r="Q310" t="str">
            <v>m'</v>
          </cell>
          <cell r="R310">
            <v>0</v>
          </cell>
        </row>
        <row r="311">
          <cell r="J311" t="str">
            <v>(Rp.)</v>
          </cell>
          <cell r="K311" t="str">
            <v>(Rp.)</v>
          </cell>
        </row>
        <row r="312">
          <cell r="K312">
            <v>6950</v>
          </cell>
          <cell r="N312">
            <v>1</v>
          </cell>
          <cell r="O312">
            <v>0</v>
          </cell>
          <cell r="P312">
            <v>0</v>
          </cell>
          <cell r="Q312">
            <v>6950</v>
          </cell>
        </row>
        <row r="313">
          <cell r="G313" t="str">
            <v>hari</v>
          </cell>
          <cell r="H313">
            <v>1.7999999999999999E-2</v>
          </cell>
          <cell r="J313">
            <v>35000</v>
          </cell>
          <cell r="K313">
            <v>630</v>
          </cell>
          <cell r="M313">
            <v>1.7999999999999999E-2</v>
          </cell>
          <cell r="N313">
            <v>1</v>
          </cell>
          <cell r="O313">
            <v>0</v>
          </cell>
          <cell r="P313">
            <v>0</v>
          </cell>
        </row>
        <row r="314">
          <cell r="G314" t="str">
            <v>hari</v>
          </cell>
          <cell r="H314">
            <v>0.09</v>
          </cell>
          <cell r="J314">
            <v>30000</v>
          </cell>
          <cell r="K314">
            <v>2700</v>
          </cell>
          <cell r="M314">
            <v>0.09</v>
          </cell>
          <cell r="N314">
            <v>1</v>
          </cell>
          <cell r="O314">
            <v>0</v>
          </cell>
          <cell r="P314">
            <v>0</v>
          </cell>
        </row>
        <row r="315">
          <cell r="G315" t="str">
            <v>hari</v>
          </cell>
          <cell r="H315">
            <v>0.18099999999999999</v>
          </cell>
          <cell r="J315">
            <v>20000</v>
          </cell>
          <cell r="K315">
            <v>3620</v>
          </cell>
          <cell r="M315">
            <v>0.18099999999999999</v>
          </cell>
          <cell r="N315">
            <v>1</v>
          </cell>
          <cell r="O315">
            <v>0</v>
          </cell>
          <cell r="P315">
            <v>0</v>
          </cell>
        </row>
        <row r="318">
          <cell r="K318">
            <v>9420</v>
          </cell>
          <cell r="O318">
            <v>0</v>
          </cell>
          <cell r="P318">
            <v>0</v>
          </cell>
          <cell r="Q318">
            <v>9420</v>
          </cell>
        </row>
        <row r="319">
          <cell r="G319" t="str">
            <v>buah</v>
          </cell>
          <cell r="H319">
            <v>20</v>
          </cell>
          <cell r="J319">
            <v>210</v>
          </cell>
          <cell r="K319">
            <v>4200</v>
          </cell>
          <cell r="M319">
            <v>20</v>
          </cell>
          <cell r="N319">
            <v>0</v>
          </cell>
          <cell r="O319">
            <v>0</v>
          </cell>
          <cell r="P319">
            <v>0</v>
          </cell>
        </row>
        <row r="320">
          <cell r="G320" t="str">
            <v>m3</v>
          </cell>
          <cell r="H320">
            <v>1.7999999999999999E-2</v>
          </cell>
          <cell r="J320">
            <v>90000</v>
          </cell>
          <cell r="K320">
            <v>1619.9999999999998</v>
          </cell>
          <cell r="M320">
            <v>1.7999999999999999E-2</v>
          </cell>
          <cell r="N320">
            <v>0</v>
          </cell>
          <cell r="O320">
            <v>0</v>
          </cell>
          <cell r="P320">
            <v>0</v>
          </cell>
        </row>
        <row r="321">
          <cell r="G321" t="str">
            <v>zak</v>
          </cell>
          <cell r="H321">
            <v>0.15</v>
          </cell>
          <cell r="J321">
            <v>24000</v>
          </cell>
          <cell r="K321">
            <v>3600</v>
          </cell>
          <cell r="M321">
            <v>0.15</v>
          </cell>
          <cell r="N321">
            <v>0</v>
          </cell>
          <cell r="O321">
            <v>0</v>
          </cell>
          <cell r="P321">
            <v>0</v>
          </cell>
        </row>
        <row r="327">
          <cell r="M327" t="str">
            <v>Produksi</v>
          </cell>
          <cell r="N327" t="str">
            <v>Involve</v>
          </cell>
          <cell r="R327" t="str">
            <v>Operation</v>
          </cell>
        </row>
        <row r="328">
          <cell r="K328">
            <v>0</v>
          </cell>
          <cell r="M328" t="str">
            <v>/ Hour</v>
          </cell>
          <cell r="N328" t="str">
            <v>%</v>
          </cell>
          <cell r="O328">
            <v>0</v>
          </cell>
          <cell r="P328">
            <v>0</v>
          </cell>
          <cell r="Q328">
            <v>0</v>
          </cell>
          <cell r="R328" t="str">
            <v>Hour</v>
          </cell>
        </row>
        <row r="339">
          <cell r="K339">
            <v>16370</v>
          </cell>
        </row>
        <row r="342">
          <cell r="J342" t="str">
            <v>Jakarta,  Oktober 2001</v>
          </cell>
        </row>
        <row r="347">
          <cell r="J347">
            <v>0</v>
          </cell>
        </row>
        <row r="348">
          <cell r="J348">
            <v>0</v>
          </cell>
        </row>
        <row r="350">
          <cell r="G350" t="str">
            <v>Pengembangan Gedung Serbaguna</v>
          </cell>
        </row>
        <row r="351">
          <cell r="G351" t="str">
            <v>Perumahan Taman Bougenvile, Bekasi</v>
          </cell>
        </row>
        <row r="352">
          <cell r="G352">
            <v>0</v>
          </cell>
        </row>
        <row r="353">
          <cell r="M353" t="str">
            <v>Description</v>
          </cell>
          <cell r="N353" t="str">
            <v>Unit</v>
          </cell>
          <cell r="O353" t="str">
            <v>Quantity</v>
          </cell>
          <cell r="P353" t="str">
            <v>Unit Price</v>
          </cell>
          <cell r="Q353" t="str">
            <v>Daily Output</v>
          </cell>
          <cell r="R353" t="str">
            <v>Q'ty/Days</v>
          </cell>
        </row>
        <row r="354">
          <cell r="G354">
            <v>8</v>
          </cell>
          <cell r="M354" t="str">
            <v>Benangan</v>
          </cell>
          <cell r="N354" t="str">
            <v>m'</v>
          </cell>
          <cell r="O354">
            <v>0</v>
          </cell>
          <cell r="P354">
            <v>4830</v>
          </cell>
          <cell r="Q354">
            <v>0</v>
          </cell>
          <cell r="R354">
            <v>0</v>
          </cell>
        </row>
        <row r="355">
          <cell r="G355" t="str">
            <v>Benangan</v>
          </cell>
        </row>
        <row r="356">
          <cell r="G356" t="str">
            <v>m'</v>
          </cell>
        </row>
        <row r="359">
          <cell r="G359" t="str">
            <v>Satuan</v>
          </cell>
          <cell r="H359" t="str">
            <v>Jumlah</v>
          </cell>
          <cell r="J359" t="str">
            <v>H.Satuan</v>
          </cell>
          <cell r="K359" t="str">
            <v>Total</v>
          </cell>
          <cell r="M359">
            <v>8</v>
          </cell>
          <cell r="N359" t="str">
            <v>Benangan</v>
          </cell>
          <cell r="Q359" t="str">
            <v>m'</v>
          </cell>
          <cell r="R359">
            <v>26.8</v>
          </cell>
        </row>
        <row r="360">
          <cell r="J360" t="str">
            <v>(Rp.)</v>
          </cell>
          <cell r="K360" t="str">
            <v>(Rp.)</v>
          </cell>
        </row>
        <row r="361">
          <cell r="K361">
            <v>4350</v>
          </cell>
          <cell r="N361">
            <v>1</v>
          </cell>
          <cell r="O361">
            <v>26.8</v>
          </cell>
          <cell r="P361">
            <v>116580</v>
          </cell>
          <cell r="Q361">
            <v>4350</v>
          </cell>
        </row>
        <row r="362">
          <cell r="G362" t="str">
            <v>hari</v>
          </cell>
          <cell r="H362">
            <v>0.01</v>
          </cell>
          <cell r="J362">
            <v>35000</v>
          </cell>
          <cell r="K362">
            <v>350</v>
          </cell>
          <cell r="M362">
            <v>0.01</v>
          </cell>
          <cell r="N362">
            <v>1</v>
          </cell>
          <cell r="O362">
            <v>26.8</v>
          </cell>
          <cell r="P362">
            <v>9380</v>
          </cell>
        </row>
        <row r="363">
          <cell r="G363" t="str">
            <v>hari</v>
          </cell>
          <cell r="H363">
            <v>0.1</v>
          </cell>
          <cell r="J363">
            <v>30000</v>
          </cell>
          <cell r="K363">
            <v>3000</v>
          </cell>
          <cell r="M363">
            <v>0.1</v>
          </cell>
          <cell r="N363">
            <v>1</v>
          </cell>
          <cell r="O363">
            <v>26.8</v>
          </cell>
          <cell r="P363">
            <v>80400</v>
          </cell>
        </row>
        <row r="364">
          <cell r="G364" t="str">
            <v>hari</v>
          </cell>
          <cell r="H364">
            <v>0.05</v>
          </cell>
          <cell r="J364">
            <v>20000</v>
          </cell>
          <cell r="K364">
            <v>1000</v>
          </cell>
          <cell r="M364">
            <v>0.05</v>
          </cell>
          <cell r="N364">
            <v>1</v>
          </cell>
          <cell r="O364">
            <v>26.8</v>
          </cell>
          <cell r="P364">
            <v>26800</v>
          </cell>
        </row>
        <row r="367">
          <cell r="K367">
            <v>480</v>
          </cell>
          <cell r="O367">
            <v>26.8</v>
          </cell>
          <cell r="P367">
            <v>12864</v>
          </cell>
          <cell r="Q367">
            <v>480</v>
          </cell>
        </row>
        <row r="368">
          <cell r="G368" t="str">
            <v>zak</v>
          </cell>
          <cell r="H368">
            <v>0.02</v>
          </cell>
          <cell r="J368">
            <v>24000</v>
          </cell>
          <cell r="K368">
            <v>480</v>
          </cell>
          <cell r="M368">
            <v>0.02</v>
          </cell>
          <cell r="N368">
            <v>0.53600000000000003</v>
          </cell>
          <cell r="O368">
            <v>26.8</v>
          </cell>
          <cell r="P368">
            <v>12864</v>
          </cell>
        </row>
        <row r="376">
          <cell r="M376" t="str">
            <v>Produksi</v>
          </cell>
          <cell r="N376" t="str">
            <v>Involve</v>
          </cell>
          <cell r="R376" t="str">
            <v>Operation</v>
          </cell>
        </row>
        <row r="377">
          <cell r="K377">
            <v>0</v>
          </cell>
          <cell r="M377" t="str">
            <v>/ Hour</v>
          </cell>
          <cell r="N377" t="str">
            <v>%</v>
          </cell>
          <cell r="O377">
            <v>26.8</v>
          </cell>
          <cell r="P377">
            <v>0</v>
          </cell>
          <cell r="Q377">
            <v>0</v>
          </cell>
          <cell r="R377" t="str">
            <v>Hour</v>
          </cell>
        </row>
        <row r="388">
          <cell r="K388">
            <v>4830</v>
          </cell>
        </row>
        <row r="391">
          <cell r="J391" t="str">
            <v>Jakarta,  Oktober 2001</v>
          </cell>
        </row>
        <row r="396">
          <cell r="J396">
            <v>0</v>
          </cell>
        </row>
        <row r="397">
          <cell r="J397">
            <v>0</v>
          </cell>
        </row>
        <row r="399">
          <cell r="G399" t="str">
            <v>Pengembangan Gedung Serbaguna</v>
          </cell>
        </row>
        <row r="400">
          <cell r="G400" t="str">
            <v>Perumahan Taman Bougenvile, Bekasi</v>
          </cell>
        </row>
        <row r="401">
          <cell r="G401">
            <v>0</v>
          </cell>
        </row>
        <row r="402">
          <cell r="M402" t="str">
            <v>Description</v>
          </cell>
          <cell r="N402" t="str">
            <v>Unit</v>
          </cell>
          <cell r="O402" t="str">
            <v>Quantity</v>
          </cell>
          <cell r="P402" t="str">
            <v>Unit Price</v>
          </cell>
          <cell r="Q402" t="str">
            <v>Daily Output</v>
          </cell>
          <cell r="R402" t="str">
            <v>Q'ty/Days</v>
          </cell>
        </row>
        <row r="403">
          <cell r="G403">
            <v>9</v>
          </cell>
          <cell r="M403" t="str">
            <v>Plesteran + Aci</v>
          </cell>
          <cell r="N403" t="str">
            <v>m2</v>
          </cell>
          <cell r="O403">
            <v>0</v>
          </cell>
          <cell r="P403">
            <v>20146</v>
          </cell>
          <cell r="Q403">
            <v>0</v>
          </cell>
          <cell r="R403">
            <v>0</v>
          </cell>
        </row>
        <row r="404">
          <cell r="G404" t="str">
            <v>Plesteran + Aci</v>
          </cell>
        </row>
        <row r="405">
          <cell r="G405" t="str">
            <v>m2</v>
          </cell>
        </row>
        <row r="408">
          <cell r="G408" t="str">
            <v>Satuan</v>
          </cell>
          <cell r="H408" t="str">
            <v>Jumlah</v>
          </cell>
          <cell r="J408" t="str">
            <v>H.Satuan</v>
          </cell>
          <cell r="K408" t="str">
            <v>Total</v>
          </cell>
          <cell r="M408">
            <v>9</v>
          </cell>
          <cell r="N408" t="str">
            <v>Plesteran + Aci</v>
          </cell>
          <cell r="Q408" t="str">
            <v>m2</v>
          </cell>
          <cell r="R408">
            <v>320.7</v>
          </cell>
        </row>
        <row r="409">
          <cell r="J409" t="str">
            <v>(Rp.)</v>
          </cell>
          <cell r="K409" t="str">
            <v>(Rp.)</v>
          </cell>
        </row>
        <row r="410">
          <cell r="K410">
            <v>13300</v>
          </cell>
          <cell r="N410">
            <v>1</v>
          </cell>
          <cell r="O410">
            <v>320.7</v>
          </cell>
          <cell r="P410">
            <v>4265310</v>
          </cell>
          <cell r="Q410">
            <v>13300</v>
          </cell>
        </row>
        <row r="411">
          <cell r="G411" t="str">
            <v>hari</v>
          </cell>
          <cell r="H411">
            <v>0.02</v>
          </cell>
          <cell r="J411">
            <v>35000</v>
          </cell>
          <cell r="K411">
            <v>700</v>
          </cell>
          <cell r="M411">
            <v>0.02</v>
          </cell>
          <cell r="N411">
            <v>1</v>
          </cell>
          <cell r="O411">
            <v>320.7</v>
          </cell>
          <cell r="P411">
            <v>224490</v>
          </cell>
        </row>
        <row r="412">
          <cell r="G412" t="str">
            <v>hari</v>
          </cell>
          <cell r="H412">
            <v>0.18</v>
          </cell>
          <cell r="J412">
            <v>30000</v>
          </cell>
          <cell r="K412">
            <v>5400</v>
          </cell>
          <cell r="M412">
            <v>0.18</v>
          </cell>
          <cell r="N412">
            <v>1</v>
          </cell>
          <cell r="O412">
            <v>320.7</v>
          </cell>
          <cell r="P412">
            <v>1731780</v>
          </cell>
        </row>
        <row r="413">
          <cell r="G413" t="str">
            <v>hari</v>
          </cell>
          <cell r="H413">
            <v>0.36</v>
          </cell>
          <cell r="J413">
            <v>20000</v>
          </cell>
          <cell r="K413">
            <v>7200</v>
          </cell>
          <cell r="M413">
            <v>0.36</v>
          </cell>
          <cell r="N413">
            <v>1</v>
          </cell>
          <cell r="O413">
            <v>320.7</v>
          </cell>
          <cell r="P413">
            <v>2309040</v>
          </cell>
        </row>
        <row r="416">
          <cell r="K416">
            <v>6846</v>
          </cell>
          <cell r="O416">
            <v>320.7</v>
          </cell>
          <cell r="P416">
            <v>2195512.2000000002</v>
          </cell>
          <cell r="Q416">
            <v>6846</v>
          </cell>
        </row>
        <row r="417">
          <cell r="G417" t="str">
            <v>m3</v>
          </cell>
          <cell r="H417">
            <v>1.9E-2</v>
          </cell>
          <cell r="J417">
            <v>90000</v>
          </cell>
          <cell r="K417">
            <v>1710</v>
          </cell>
          <cell r="M417">
            <v>1.9E-2</v>
          </cell>
          <cell r="N417">
            <v>6.0932999999999993</v>
          </cell>
          <cell r="O417">
            <v>320.7</v>
          </cell>
          <cell r="P417">
            <v>548397</v>
          </cell>
        </row>
        <row r="418">
          <cell r="G418" t="str">
            <v>zak</v>
          </cell>
          <cell r="H418">
            <v>0.214</v>
          </cell>
          <cell r="J418">
            <v>24000</v>
          </cell>
          <cell r="K418">
            <v>5136</v>
          </cell>
          <cell r="M418">
            <v>0.214</v>
          </cell>
          <cell r="N418">
            <v>68.629800000000003</v>
          </cell>
          <cell r="O418">
            <v>320.7</v>
          </cell>
          <cell r="P418">
            <v>1647115.2</v>
          </cell>
        </row>
        <row r="425">
          <cell r="M425" t="str">
            <v>Produksi</v>
          </cell>
          <cell r="N425" t="str">
            <v>Involve</v>
          </cell>
          <cell r="R425" t="str">
            <v>Operation</v>
          </cell>
        </row>
        <row r="426">
          <cell r="K426">
            <v>0</v>
          </cell>
          <cell r="M426" t="str">
            <v>/ Hour</v>
          </cell>
          <cell r="N426" t="str">
            <v>%</v>
          </cell>
          <cell r="O426">
            <v>320.7</v>
          </cell>
          <cell r="P426">
            <v>0</v>
          </cell>
          <cell r="Q426">
            <v>0</v>
          </cell>
          <cell r="R426" t="str">
            <v>Hour</v>
          </cell>
        </row>
        <row r="437">
          <cell r="K437">
            <v>20146</v>
          </cell>
        </row>
        <row r="440">
          <cell r="J440" t="str">
            <v>Jakarta,  Oktober 2001</v>
          </cell>
        </row>
        <row r="445">
          <cell r="J445">
            <v>0</v>
          </cell>
        </row>
        <row r="446">
          <cell r="J446">
            <v>0</v>
          </cell>
        </row>
        <row r="448">
          <cell r="G448" t="str">
            <v>Pengembangan Gedung Serbaguna</v>
          </cell>
        </row>
        <row r="449">
          <cell r="G449" t="str">
            <v>Perumahan Taman Bougenvile, Bekasi</v>
          </cell>
        </row>
        <row r="450">
          <cell r="G450">
            <v>0</v>
          </cell>
        </row>
        <row r="451">
          <cell r="M451" t="str">
            <v>Description</v>
          </cell>
          <cell r="N451" t="str">
            <v>Unit</v>
          </cell>
          <cell r="O451" t="str">
            <v>Quantity</v>
          </cell>
          <cell r="P451" t="str">
            <v>Unit Price</v>
          </cell>
          <cell r="Q451" t="str">
            <v>Daily Output</v>
          </cell>
          <cell r="R451" t="str">
            <v>Q'ty/Days</v>
          </cell>
        </row>
        <row r="452">
          <cell r="G452">
            <v>10</v>
          </cell>
          <cell r="M452" t="str">
            <v>Beton Cor 1 : 2 : 3</v>
          </cell>
          <cell r="N452" t="str">
            <v>m3</v>
          </cell>
          <cell r="O452">
            <v>0</v>
          </cell>
          <cell r="P452">
            <v>462620</v>
          </cell>
          <cell r="Q452">
            <v>0</v>
          </cell>
          <cell r="R452">
            <v>0</v>
          </cell>
        </row>
        <row r="453">
          <cell r="G453" t="str">
            <v>Beton Cor 1 : 2 : 3</v>
          </cell>
        </row>
        <row r="454">
          <cell r="G454" t="str">
            <v>m3</v>
          </cell>
        </row>
        <row r="457">
          <cell r="G457" t="str">
            <v>Satuan</v>
          </cell>
          <cell r="H457" t="str">
            <v>Jumlah</v>
          </cell>
          <cell r="J457" t="str">
            <v>H.Satuan</v>
          </cell>
          <cell r="K457" t="str">
            <v>Total</v>
          </cell>
          <cell r="M457">
            <v>10</v>
          </cell>
          <cell r="N457" t="str">
            <v>Beton Cor 1 : 2 : 3</v>
          </cell>
          <cell r="Q457" t="str">
            <v>m3</v>
          </cell>
          <cell r="R457">
            <v>0</v>
          </cell>
        </row>
        <row r="458">
          <cell r="J458" t="str">
            <v>(Rp.)</v>
          </cell>
          <cell r="K458" t="str">
            <v>(Rp.)</v>
          </cell>
        </row>
        <row r="459">
          <cell r="K459">
            <v>147000</v>
          </cell>
          <cell r="N459">
            <v>1</v>
          </cell>
          <cell r="O459">
            <v>0</v>
          </cell>
          <cell r="P459">
            <v>0</v>
          </cell>
          <cell r="Q459">
            <v>147000</v>
          </cell>
        </row>
        <row r="460">
          <cell r="G460" t="str">
            <v>hari</v>
          </cell>
          <cell r="H460">
            <v>0.2</v>
          </cell>
          <cell r="J460">
            <v>35000</v>
          </cell>
          <cell r="K460">
            <v>7000</v>
          </cell>
          <cell r="M460">
            <v>0.2</v>
          </cell>
          <cell r="N460">
            <v>1</v>
          </cell>
          <cell r="O460">
            <v>0</v>
          </cell>
          <cell r="P460">
            <v>0</v>
          </cell>
        </row>
        <row r="461">
          <cell r="G461" t="str">
            <v>hari</v>
          </cell>
          <cell r="H461">
            <v>1</v>
          </cell>
          <cell r="J461">
            <v>30000</v>
          </cell>
          <cell r="K461">
            <v>30000</v>
          </cell>
          <cell r="M461">
            <v>1</v>
          </cell>
          <cell r="N461">
            <v>1</v>
          </cell>
          <cell r="O461">
            <v>0</v>
          </cell>
          <cell r="P461">
            <v>0</v>
          </cell>
        </row>
        <row r="462">
          <cell r="G462" t="str">
            <v>hari</v>
          </cell>
          <cell r="H462">
            <v>5.5</v>
          </cell>
          <cell r="J462">
            <v>20000</v>
          </cell>
          <cell r="K462">
            <v>110000</v>
          </cell>
          <cell r="M462">
            <v>5.5</v>
          </cell>
          <cell r="N462">
            <v>1</v>
          </cell>
          <cell r="O462">
            <v>0</v>
          </cell>
          <cell r="P462">
            <v>0</v>
          </cell>
        </row>
        <row r="465">
          <cell r="K465">
            <v>315620</v>
          </cell>
          <cell r="O465">
            <v>0</v>
          </cell>
          <cell r="P465">
            <v>0</v>
          </cell>
          <cell r="Q465">
            <v>315620</v>
          </cell>
        </row>
        <row r="466">
          <cell r="G466" t="str">
            <v>m3</v>
          </cell>
          <cell r="H466">
            <v>0.54</v>
          </cell>
          <cell r="J466">
            <v>85000</v>
          </cell>
          <cell r="K466">
            <v>45900</v>
          </cell>
          <cell r="M466">
            <v>0.54</v>
          </cell>
          <cell r="N466">
            <v>0</v>
          </cell>
          <cell r="O466">
            <v>0</v>
          </cell>
          <cell r="P466">
            <v>0</v>
          </cell>
        </row>
        <row r="467">
          <cell r="G467" t="str">
            <v>zak</v>
          </cell>
          <cell r="H467">
            <v>8.5150000000000006</v>
          </cell>
          <cell r="J467">
            <v>24000</v>
          </cell>
          <cell r="K467">
            <v>204360</v>
          </cell>
          <cell r="M467">
            <v>8.5150000000000006</v>
          </cell>
          <cell r="N467">
            <v>0</v>
          </cell>
          <cell r="O467">
            <v>0</v>
          </cell>
          <cell r="P467">
            <v>0</v>
          </cell>
        </row>
        <row r="468">
          <cell r="G468" t="str">
            <v>m3</v>
          </cell>
          <cell r="H468">
            <v>0.81699999999999995</v>
          </cell>
          <cell r="J468">
            <v>80000</v>
          </cell>
          <cell r="K468">
            <v>65359.999999999993</v>
          </cell>
          <cell r="M468">
            <v>0.81699999999999995</v>
          </cell>
          <cell r="N468">
            <v>0</v>
          </cell>
          <cell r="O468">
            <v>0</v>
          </cell>
          <cell r="P468">
            <v>0</v>
          </cell>
        </row>
        <row r="474">
          <cell r="M474" t="str">
            <v>Produksi</v>
          </cell>
          <cell r="N474" t="str">
            <v>Involve</v>
          </cell>
          <cell r="R474" t="str">
            <v>Operation</v>
          </cell>
        </row>
        <row r="475">
          <cell r="K475">
            <v>0</v>
          </cell>
          <cell r="M475" t="str">
            <v>/ Hour</v>
          </cell>
          <cell r="N475" t="str">
            <v>%</v>
          </cell>
          <cell r="O475">
            <v>0</v>
          </cell>
          <cell r="P475">
            <v>0</v>
          </cell>
          <cell r="Q475">
            <v>0</v>
          </cell>
          <cell r="R475" t="str">
            <v>Hour</v>
          </cell>
        </row>
        <row r="486">
          <cell r="K486">
            <v>462620</v>
          </cell>
        </row>
        <row r="489">
          <cell r="J489" t="str">
            <v>Jakarta,  Oktober 2001</v>
          </cell>
        </row>
        <row r="494">
          <cell r="J494">
            <v>0</v>
          </cell>
        </row>
        <row r="495">
          <cell r="J495">
            <v>0</v>
          </cell>
        </row>
        <row r="497">
          <cell r="G497" t="str">
            <v>Pengembangan Gedung Serbaguna</v>
          </cell>
        </row>
        <row r="498">
          <cell r="G498" t="str">
            <v>Perumahan Taman Bougenvile, Bekasi</v>
          </cell>
        </row>
        <row r="499">
          <cell r="G499">
            <v>0</v>
          </cell>
        </row>
        <row r="500">
          <cell r="M500" t="str">
            <v>Description</v>
          </cell>
          <cell r="N500" t="str">
            <v>Unit</v>
          </cell>
          <cell r="O500" t="str">
            <v>Quantity</v>
          </cell>
          <cell r="P500" t="str">
            <v>Unit Price</v>
          </cell>
          <cell r="Q500" t="str">
            <v>Daily Output</v>
          </cell>
          <cell r="R500" t="str">
            <v>Q'ty/Days</v>
          </cell>
        </row>
        <row r="501">
          <cell r="G501">
            <v>11</v>
          </cell>
          <cell r="M501" t="str">
            <v>Pekerjaan Bekisting</v>
          </cell>
          <cell r="N501" t="str">
            <v>m2</v>
          </cell>
          <cell r="O501">
            <v>0</v>
          </cell>
          <cell r="P501">
            <v>43955</v>
          </cell>
          <cell r="Q501">
            <v>0</v>
          </cell>
          <cell r="R501">
            <v>0</v>
          </cell>
        </row>
        <row r="502">
          <cell r="G502" t="str">
            <v>Pekerjaan Bekisting</v>
          </cell>
        </row>
        <row r="503">
          <cell r="G503" t="str">
            <v>m2</v>
          </cell>
        </row>
        <row r="506">
          <cell r="G506" t="str">
            <v>Satuan</v>
          </cell>
          <cell r="H506" t="str">
            <v>Jumlah</v>
          </cell>
          <cell r="J506" t="str">
            <v>H.Satuan</v>
          </cell>
          <cell r="K506" t="str">
            <v>Total</v>
          </cell>
          <cell r="M506">
            <v>11</v>
          </cell>
          <cell r="N506" t="str">
            <v>Pekerjaan Bekisting</v>
          </cell>
          <cell r="Q506" t="str">
            <v>m2</v>
          </cell>
          <cell r="R506">
            <v>52.62</v>
          </cell>
        </row>
        <row r="507">
          <cell r="J507" t="str">
            <v>(Rp.)</v>
          </cell>
          <cell r="K507" t="str">
            <v>(Rp.)</v>
          </cell>
        </row>
        <row r="508">
          <cell r="K508">
            <v>22750</v>
          </cell>
          <cell r="N508">
            <v>1</v>
          </cell>
          <cell r="O508">
            <v>52.62</v>
          </cell>
          <cell r="P508">
            <v>1197105</v>
          </cell>
          <cell r="Q508">
            <v>22750</v>
          </cell>
        </row>
        <row r="509">
          <cell r="G509" t="str">
            <v>hari</v>
          </cell>
          <cell r="H509">
            <v>0.05</v>
          </cell>
          <cell r="J509">
            <v>35000</v>
          </cell>
          <cell r="K509">
            <v>1750</v>
          </cell>
          <cell r="M509">
            <v>0.05</v>
          </cell>
          <cell r="N509">
            <v>1</v>
          </cell>
          <cell r="O509">
            <v>52.62</v>
          </cell>
          <cell r="P509">
            <v>92085</v>
          </cell>
        </row>
        <row r="510">
          <cell r="G510" t="str">
            <v>hari</v>
          </cell>
          <cell r="H510">
            <v>0.3</v>
          </cell>
          <cell r="J510">
            <v>30000</v>
          </cell>
          <cell r="K510">
            <v>9000</v>
          </cell>
          <cell r="M510">
            <v>0.3</v>
          </cell>
          <cell r="N510">
            <v>1</v>
          </cell>
          <cell r="O510">
            <v>52.62</v>
          </cell>
          <cell r="P510">
            <v>473580</v>
          </cell>
        </row>
        <row r="511">
          <cell r="G511" t="str">
            <v>hari</v>
          </cell>
          <cell r="H511">
            <v>0.6</v>
          </cell>
          <cell r="J511">
            <v>20000</v>
          </cell>
          <cell r="K511">
            <v>12000</v>
          </cell>
          <cell r="M511">
            <v>0.6</v>
          </cell>
          <cell r="N511">
            <v>1</v>
          </cell>
          <cell r="O511">
            <v>52.62</v>
          </cell>
          <cell r="P511">
            <v>631440</v>
          </cell>
        </row>
        <row r="514">
          <cell r="K514">
            <v>21205</v>
          </cell>
          <cell r="O514">
            <v>52.62</v>
          </cell>
          <cell r="P514">
            <v>1115807.1000000001</v>
          </cell>
          <cell r="Q514">
            <v>21205</v>
          </cell>
        </row>
        <row r="515">
          <cell r="G515" t="str">
            <v>lbr</v>
          </cell>
          <cell r="H515">
            <v>0.20499999999999999</v>
          </cell>
          <cell r="J515">
            <v>80000</v>
          </cell>
          <cell r="K515">
            <v>16400</v>
          </cell>
          <cell r="M515">
            <v>0.20499999999999999</v>
          </cell>
          <cell r="N515">
            <v>10.787099999999999</v>
          </cell>
          <cell r="O515">
            <v>52.62</v>
          </cell>
          <cell r="P515">
            <v>862968</v>
          </cell>
        </row>
        <row r="516">
          <cell r="G516" t="str">
            <v>m3</v>
          </cell>
          <cell r="H516">
            <v>5.0000000000000001E-3</v>
          </cell>
          <cell r="J516">
            <v>950000</v>
          </cell>
          <cell r="K516">
            <v>4750</v>
          </cell>
          <cell r="M516">
            <v>5.0000000000000001E-3</v>
          </cell>
          <cell r="N516">
            <v>0.2631</v>
          </cell>
          <cell r="O516">
            <v>52.62</v>
          </cell>
          <cell r="P516">
            <v>249945</v>
          </cell>
        </row>
        <row r="517">
          <cell r="G517" t="str">
            <v>kg</v>
          </cell>
          <cell r="H517">
            <v>0.01</v>
          </cell>
          <cell r="J517">
            <v>5500</v>
          </cell>
          <cell r="K517">
            <v>55</v>
          </cell>
          <cell r="M517">
            <v>0.01</v>
          </cell>
          <cell r="N517">
            <v>0.5262</v>
          </cell>
          <cell r="O517">
            <v>52.62</v>
          </cell>
          <cell r="P517">
            <v>2894.1</v>
          </cell>
        </row>
        <row r="523">
          <cell r="M523" t="str">
            <v>Produksi</v>
          </cell>
          <cell r="N523" t="str">
            <v>Involve</v>
          </cell>
          <cell r="R523" t="str">
            <v>Operation</v>
          </cell>
        </row>
        <row r="524">
          <cell r="K524">
            <v>0</v>
          </cell>
          <cell r="M524" t="str">
            <v>/ Hour</v>
          </cell>
          <cell r="N524" t="str">
            <v>%</v>
          </cell>
          <cell r="O524">
            <v>52.62</v>
          </cell>
          <cell r="P524">
            <v>0</v>
          </cell>
          <cell r="Q524">
            <v>0</v>
          </cell>
          <cell r="R524" t="str">
            <v>Hour</v>
          </cell>
        </row>
        <row r="535">
          <cell r="K535">
            <v>43955</v>
          </cell>
        </row>
        <row r="538">
          <cell r="J538" t="str">
            <v>Jakarta,  Oktober 2001</v>
          </cell>
        </row>
        <row r="543">
          <cell r="J543">
            <v>0</v>
          </cell>
        </row>
        <row r="544">
          <cell r="J544">
            <v>0</v>
          </cell>
        </row>
        <row r="546">
          <cell r="G546" t="str">
            <v>Pengembangan Gedung Serbaguna</v>
          </cell>
        </row>
        <row r="547">
          <cell r="G547" t="str">
            <v>Perumahan Taman Bougenvile, Bekasi</v>
          </cell>
        </row>
        <row r="548">
          <cell r="G548">
            <v>0</v>
          </cell>
        </row>
        <row r="549">
          <cell r="M549" t="str">
            <v>Description</v>
          </cell>
          <cell r="N549" t="str">
            <v>Unit</v>
          </cell>
          <cell r="O549" t="str">
            <v>Quantity</v>
          </cell>
          <cell r="P549" t="str">
            <v>Unit Price</v>
          </cell>
          <cell r="Q549" t="str">
            <v>Daily Output</v>
          </cell>
          <cell r="R549" t="str">
            <v>Q'ty/Days</v>
          </cell>
        </row>
        <row r="550">
          <cell r="G550">
            <v>12</v>
          </cell>
          <cell r="M550" t="str">
            <v>Kolom Beton 15 cm x 15 cm</v>
          </cell>
          <cell r="N550" t="str">
            <v>m'</v>
          </cell>
          <cell r="O550">
            <v>0</v>
          </cell>
          <cell r="P550">
            <v>23444.934210526317</v>
          </cell>
          <cell r="Q550">
            <v>0</v>
          </cell>
          <cell r="R550">
            <v>0</v>
          </cell>
        </row>
        <row r="551">
          <cell r="G551" t="str">
            <v>Kolom Beton 15 cm x 15 cm</v>
          </cell>
        </row>
        <row r="552">
          <cell r="G552" t="str">
            <v>m'</v>
          </cell>
        </row>
        <row r="555">
          <cell r="G555" t="str">
            <v>Satuan</v>
          </cell>
          <cell r="H555" t="str">
            <v>Jumlah</v>
          </cell>
          <cell r="J555" t="str">
            <v>H.Satuan</v>
          </cell>
          <cell r="K555" t="str">
            <v>Total</v>
          </cell>
          <cell r="M555">
            <v>12</v>
          </cell>
          <cell r="N555" t="str">
            <v>Kolom Beton 15 cm x 15 cm</v>
          </cell>
          <cell r="Q555" t="str">
            <v>m'</v>
          </cell>
          <cell r="R555">
            <v>90</v>
          </cell>
        </row>
        <row r="556">
          <cell r="J556" t="str">
            <v>(Rp.)</v>
          </cell>
          <cell r="K556" t="str">
            <v>(Rp.)</v>
          </cell>
        </row>
        <row r="557">
          <cell r="K557">
            <v>3598.6842105263154</v>
          </cell>
          <cell r="N557">
            <v>38</v>
          </cell>
          <cell r="O557">
            <v>90</v>
          </cell>
          <cell r="P557">
            <v>323881.57894736837</v>
          </cell>
          <cell r="Q557">
            <v>3598.6842105263154</v>
          </cell>
        </row>
        <row r="558">
          <cell r="G558" t="str">
            <v>hari</v>
          </cell>
          <cell r="H558">
            <v>1.3157894736842105E-3</v>
          </cell>
          <cell r="J558">
            <v>35000</v>
          </cell>
          <cell r="K558">
            <v>46.05263157894737</v>
          </cell>
          <cell r="M558">
            <v>0.05</v>
          </cell>
          <cell r="N558">
            <v>38</v>
          </cell>
          <cell r="O558">
            <v>90</v>
          </cell>
          <cell r="P558">
            <v>4144.7368421052633</v>
          </cell>
        </row>
        <row r="559">
          <cell r="G559" t="str">
            <v>hari</v>
          </cell>
          <cell r="H559">
            <v>1.3157894736842105E-2</v>
          </cell>
          <cell r="J559">
            <v>30000</v>
          </cell>
          <cell r="K559">
            <v>394.73684210526312</v>
          </cell>
          <cell r="M559">
            <v>0.5</v>
          </cell>
          <cell r="N559">
            <v>38</v>
          </cell>
          <cell r="O559">
            <v>90</v>
          </cell>
          <cell r="P559">
            <v>35526.31578947368</v>
          </cell>
        </row>
        <row r="560">
          <cell r="G560" t="str">
            <v>hari</v>
          </cell>
          <cell r="H560">
            <v>0.15789473684210525</v>
          </cell>
          <cell r="J560">
            <v>20000</v>
          </cell>
          <cell r="K560">
            <v>3157.894736842105</v>
          </cell>
          <cell r="M560">
            <v>6</v>
          </cell>
          <cell r="N560">
            <v>38</v>
          </cell>
          <cell r="O560">
            <v>90</v>
          </cell>
          <cell r="P560">
            <v>284210.52631578944</v>
          </cell>
        </row>
        <row r="563">
          <cell r="K563">
            <v>19846.25</v>
          </cell>
          <cell r="O563">
            <v>90</v>
          </cell>
          <cell r="P563">
            <v>1786162.5</v>
          </cell>
          <cell r="Q563">
            <v>19846.25</v>
          </cell>
        </row>
        <row r="564">
          <cell r="G564" t="str">
            <v>m3</v>
          </cell>
          <cell r="H564">
            <v>2.1000000000000001E-2</v>
          </cell>
          <cell r="J564">
            <v>80000</v>
          </cell>
          <cell r="K564">
            <v>1680</v>
          </cell>
          <cell r="M564">
            <v>2.1000000000000001E-2</v>
          </cell>
          <cell r="N564">
            <v>1.8900000000000001</v>
          </cell>
          <cell r="O564">
            <v>90</v>
          </cell>
          <cell r="P564">
            <v>151200</v>
          </cell>
        </row>
        <row r="565">
          <cell r="G565" t="str">
            <v>m3</v>
          </cell>
          <cell r="H565">
            <v>1.4999999999999999E-2</v>
          </cell>
          <cell r="J565">
            <v>85000</v>
          </cell>
          <cell r="K565">
            <v>1275</v>
          </cell>
          <cell r="M565">
            <v>1.4999999999999999E-2</v>
          </cell>
          <cell r="N565">
            <v>1.3499999999999999</v>
          </cell>
          <cell r="O565">
            <v>90</v>
          </cell>
          <cell r="P565">
            <v>114750</v>
          </cell>
        </row>
        <row r="566">
          <cell r="G566" t="str">
            <v>zak</v>
          </cell>
          <cell r="H566">
            <v>0.19700000000000001</v>
          </cell>
          <cell r="J566">
            <v>24000</v>
          </cell>
          <cell r="K566">
            <v>4728</v>
          </cell>
          <cell r="M566">
            <v>0.19700000000000001</v>
          </cell>
          <cell r="N566">
            <v>17.73</v>
          </cell>
          <cell r="O566">
            <v>90</v>
          </cell>
          <cell r="P566">
            <v>425520</v>
          </cell>
        </row>
        <row r="567">
          <cell r="G567" t="str">
            <v>btg</v>
          </cell>
          <cell r="H567">
            <v>0.36749999999999999</v>
          </cell>
          <cell r="J567">
            <v>9500</v>
          </cell>
          <cell r="K567">
            <v>3491.25</v>
          </cell>
          <cell r="M567">
            <v>0.36749999999999999</v>
          </cell>
          <cell r="N567">
            <v>33.075000000000003</v>
          </cell>
          <cell r="O567">
            <v>90</v>
          </cell>
          <cell r="P567">
            <v>314212.5</v>
          </cell>
        </row>
        <row r="568">
          <cell r="G568" t="str">
            <v>btg</v>
          </cell>
          <cell r="H568">
            <v>0.378</v>
          </cell>
          <cell r="J568">
            <v>21000</v>
          </cell>
          <cell r="K568">
            <v>7938</v>
          </cell>
          <cell r="M568">
            <v>0.378</v>
          </cell>
          <cell r="N568">
            <v>34.020000000000003</v>
          </cell>
          <cell r="O568">
            <v>90</v>
          </cell>
          <cell r="P568">
            <v>714420</v>
          </cell>
        </row>
        <row r="569">
          <cell r="G569" t="str">
            <v>kg</v>
          </cell>
          <cell r="H569">
            <v>0.14680000000000001</v>
          </cell>
          <cell r="J569">
            <v>5000</v>
          </cell>
          <cell r="K569">
            <v>734.00000000000011</v>
          </cell>
          <cell r="M569">
            <v>0.14680000000000001</v>
          </cell>
          <cell r="N569">
            <v>13.212000000000002</v>
          </cell>
          <cell r="O569">
            <v>90</v>
          </cell>
          <cell r="P569">
            <v>66060.000000000015</v>
          </cell>
        </row>
        <row r="572">
          <cell r="M572" t="str">
            <v>Produksi</v>
          </cell>
          <cell r="N572" t="str">
            <v>Involve</v>
          </cell>
          <cell r="R572" t="str">
            <v>Operation</v>
          </cell>
        </row>
        <row r="573">
          <cell r="K573">
            <v>0</v>
          </cell>
          <cell r="M573" t="str">
            <v>/ Hour</v>
          </cell>
          <cell r="N573" t="str">
            <v>%</v>
          </cell>
          <cell r="O573">
            <v>90</v>
          </cell>
          <cell r="P573">
            <v>0</v>
          </cell>
          <cell r="Q573">
            <v>0</v>
          </cell>
          <cell r="R573" t="str">
            <v>Hour</v>
          </cell>
        </row>
        <row r="584">
          <cell r="K584">
            <v>23444.934210526317</v>
          </cell>
        </row>
        <row r="587">
          <cell r="J587" t="str">
            <v>Jakarta,  Oktober 2001</v>
          </cell>
        </row>
        <row r="592">
          <cell r="J592">
            <v>0</v>
          </cell>
        </row>
        <row r="593">
          <cell r="J593">
            <v>0</v>
          </cell>
        </row>
        <row r="595">
          <cell r="G595" t="str">
            <v>Pengembangan Gedung Serbaguna</v>
          </cell>
        </row>
        <row r="596">
          <cell r="G596" t="str">
            <v>Perumahan Taman Bougenvile, Bekasi</v>
          </cell>
        </row>
        <row r="597">
          <cell r="G597">
            <v>0</v>
          </cell>
        </row>
        <row r="598">
          <cell r="M598" t="str">
            <v>Description</v>
          </cell>
          <cell r="N598" t="str">
            <v>Unit</v>
          </cell>
          <cell r="O598" t="str">
            <v>Quantity</v>
          </cell>
          <cell r="P598" t="str">
            <v>Unit Price</v>
          </cell>
          <cell r="Q598" t="str">
            <v>Daily Output</v>
          </cell>
          <cell r="R598" t="str">
            <v>Q'ty/Days</v>
          </cell>
        </row>
        <row r="599">
          <cell r="G599">
            <v>13</v>
          </cell>
          <cell r="M599" t="str">
            <v>Ring Balk 20 Cm x 20 Cm</v>
          </cell>
          <cell r="N599" t="str">
            <v>m'</v>
          </cell>
          <cell r="O599">
            <v>0</v>
          </cell>
          <cell r="P599">
            <v>31816.227443609023</v>
          </cell>
          <cell r="Q599">
            <v>0</v>
          </cell>
          <cell r="R599">
            <v>0</v>
          </cell>
        </row>
        <row r="600">
          <cell r="G600" t="str">
            <v>Ring Balk 20 Cm x 20 Cm</v>
          </cell>
        </row>
        <row r="601">
          <cell r="G601" t="str">
            <v>m'</v>
          </cell>
        </row>
        <row r="604">
          <cell r="G604" t="str">
            <v>Satuan</v>
          </cell>
          <cell r="H604" t="str">
            <v>Jumlah</v>
          </cell>
          <cell r="J604" t="str">
            <v>H.Satuan</v>
          </cell>
          <cell r="K604" t="str">
            <v>Total</v>
          </cell>
          <cell r="M604">
            <v>13</v>
          </cell>
          <cell r="N604" t="str">
            <v>Ring Balk 20 Cm x 20 Cm</v>
          </cell>
          <cell r="Q604" t="str">
            <v>m'</v>
          </cell>
          <cell r="R604">
            <v>0</v>
          </cell>
        </row>
        <row r="605">
          <cell r="J605" t="str">
            <v>(Rp.)</v>
          </cell>
          <cell r="K605" t="str">
            <v>(Rp.)</v>
          </cell>
        </row>
        <row r="606">
          <cell r="K606">
            <v>5140.9774436090229</v>
          </cell>
          <cell r="N606">
            <v>26.599999999999998</v>
          </cell>
          <cell r="O606">
            <v>0</v>
          </cell>
          <cell r="P606">
            <v>0</v>
          </cell>
          <cell r="Q606">
            <v>5140.9774436090229</v>
          </cell>
        </row>
        <row r="607">
          <cell r="G607" t="str">
            <v>hari</v>
          </cell>
          <cell r="H607">
            <v>1.8796992481203011E-3</v>
          </cell>
          <cell r="J607">
            <v>35000</v>
          </cell>
          <cell r="K607">
            <v>65.789473684210535</v>
          </cell>
          <cell r="M607">
            <v>0.05</v>
          </cell>
          <cell r="N607">
            <v>26.599999999999998</v>
          </cell>
          <cell r="O607">
            <v>0</v>
          </cell>
          <cell r="P607">
            <v>0</v>
          </cell>
        </row>
        <row r="608">
          <cell r="G608" t="str">
            <v>hari</v>
          </cell>
          <cell r="H608">
            <v>1.879699248120301E-2</v>
          </cell>
          <cell r="J608">
            <v>30000</v>
          </cell>
          <cell r="K608">
            <v>563.90977443609029</v>
          </cell>
          <cell r="M608">
            <v>0.5</v>
          </cell>
          <cell r="N608">
            <v>26.599999999999998</v>
          </cell>
          <cell r="O608">
            <v>0</v>
          </cell>
          <cell r="P608">
            <v>0</v>
          </cell>
        </row>
        <row r="609">
          <cell r="G609" t="str">
            <v>hari</v>
          </cell>
          <cell r="H609">
            <v>0.22556390977443611</v>
          </cell>
          <cell r="J609">
            <v>20000</v>
          </cell>
          <cell r="K609">
            <v>4511.2781954887223</v>
          </cell>
          <cell r="M609">
            <v>6</v>
          </cell>
          <cell r="N609">
            <v>26.599999999999998</v>
          </cell>
          <cell r="O609">
            <v>0</v>
          </cell>
          <cell r="P609">
            <v>0</v>
          </cell>
        </row>
        <row r="612">
          <cell r="K612">
            <v>26675.25</v>
          </cell>
          <cell r="O612">
            <v>0</v>
          </cell>
          <cell r="P612">
            <v>0</v>
          </cell>
          <cell r="Q612">
            <v>26675.25</v>
          </cell>
        </row>
        <row r="613">
          <cell r="G613" t="str">
            <v>m3</v>
          </cell>
          <cell r="H613">
            <v>3.7999999999999999E-2</v>
          </cell>
          <cell r="J613">
            <v>80000</v>
          </cell>
          <cell r="K613">
            <v>3040</v>
          </cell>
          <cell r="M613">
            <v>3.7999999999999999E-2</v>
          </cell>
          <cell r="N613">
            <v>0</v>
          </cell>
          <cell r="O613">
            <v>0</v>
          </cell>
          <cell r="P613">
            <v>0</v>
          </cell>
        </row>
        <row r="614">
          <cell r="G614" t="str">
            <v>m3</v>
          </cell>
          <cell r="H614">
            <v>2.7E-2</v>
          </cell>
          <cell r="J614">
            <v>85000</v>
          </cell>
          <cell r="K614">
            <v>2295</v>
          </cell>
          <cell r="M614">
            <v>2.7E-2</v>
          </cell>
          <cell r="N614">
            <v>0</v>
          </cell>
          <cell r="O614">
            <v>0</v>
          </cell>
          <cell r="P614">
            <v>0</v>
          </cell>
        </row>
        <row r="615">
          <cell r="G615" t="str">
            <v>zak</v>
          </cell>
          <cell r="H615">
            <v>0.35</v>
          </cell>
          <cell r="J615">
            <v>24000</v>
          </cell>
          <cell r="K615">
            <v>8400</v>
          </cell>
          <cell r="M615">
            <v>0.35</v>
          </cell>
          <cell r="N615">
            <v>0</v>
          </cell>
          <cell r="O615">
            <v>0</v>
          </cell>
          <cell r="P615">
            <v>0</v>
          </cell>
        </row>
        <row r="616">
          <cell r="G616" t="str">
            <v>btg</v>
          </cell>
          <cell r="H616">
            <v>0.47249999999999998</v>
          </cell>
          <cell r="J616">
            <v>9500</v>
          </cell>
          <cell r="K616">
            <v>4488.75</v>
          </cell>
          <cell r="M616">
            <v>0.47249999999999998</v>
          </cell>
          <cell r="N616">
            <v>0</v>
          </cell>
          <cell r="O616">
            <v>0</v>
          </cell>
          <cell r="P616">
            <v>0</v>
          </cell>
        </row>
        <row r="617">
          <cell r="G617" t="str">
            <v>btg</v>
          </cell>
          <cell r="H617">
            <v>0.36749999999999999</v>
          </cell>
          <cell r="J617">
            <v>21000</v>
          </cell>
          <cell r="K617">
            <v>7717.5</v>
          </cell>
          <cell r="M617">
            <v>0.36749999999999999</v>
          </cell>
          <cell r="N617">
            <v>0</v>
          </cell>
          <cell r="O617">
            <v>0</v>
          </cell>
          <cell r="P617">
            <v>0</v>
          </cell>
        </row>
        <row r="618">
          <cell r="G618" t="str">
            <v>kg</v>
          </cell>
          <cell r="H618">
            <v>0.14680000000000001</v>
          </cell>
          <cell r="J618">
            <v>5000</v>
          </cell>
          <cell r="K618">
            <v>734.00000000000011</v>
          </cell>
          <cell r="M618">
            <v>0.14680000000000001</v>
          </cell>
          <cell r="N618">
            <v>0</v>
          </cell>
          <cell r="O618">
            <v>0</v>
          </cell>
          <cell r="P618">
            <v>0</v>
          </cell>
        </row>
        <row r="621">
          <cell r="M621" t="str">
            <v>Produksi</v>
          </cell>
          <cell r="N621" t="str">
            <v>Involve</v>
          </cell>
          <cell r="R621" t="str">
            <v>Operation</v>
          </cell>
        </row>
        <row r="622">
          <cell r="K622">
            <v>0</v>
          </cell>
          <cell r="M622" t="str">
            <v>/ Hour</v>
          </cell>
          <cell r="N622" t="str">
            <v>%</v>
          </cell>
          <cell r="O622">
            <v>0</v>
          </cell>
          <cell r="P622">
            <v>0</v>
          </cell>
          <cell r="Q622">
            <v>0</v>
          </cell>
          <cell r="R622" t="str">
            <v>Hour</v>
          </cell>
        </row>
        <row r="633">
          <cell r="K633">
            <v>31816.227443609023</v>
          </cell>
        </row>
        <row r="636">
          <cell r="J636" t="str">
            <v>Jakarta,  Oktober 2001</v>
          </cell>
        </row>
        <row r="641">
          <cell r="J641">
            <v>0</v>
          </cell>
        </row>
        <row r="642">
          <cell r="J642">
            <v>0</v>
          </cell>
        </row>
        <row r="644">
          <cell r="G644" t="str">
            <v>Pengembangan Gedung Serbaguna</v>
          </cell>
        </row>
        <row r="645">
          <cell r="G645" t="str">
            <v>Perumahan Taman Bougenvile, Bekasi</v>
          </cell>
        </row>
        <row r="646">
          <cell r="G646">
            <v>0</v>
          </cell>
        </row>
        <row r="647">
          <cell r="M647" t="str">
            <v>Description</v>
          </cell>
          <cell r="N647" t="str">
            <v>Unit</v>
          </cell>
          <cell r="O647" t="str">
            <v>Quantity</v>
          </cell>
          <cell r="P647" t="str">
            <v>Unit Price</v>
          </cell>
          <cell r="Q647" t="str">
            <v>Daily Output</v>
          </cell>
          <cell r="R647" t="str">
            <v>Q'ty/Days</v>
          </cell>
        </row>
        <row r="648">
          <cell r="G648">
            <v>14</v>
          </cell>
          <cell r="M648" t="str">
            <v>Tulangan Beton</v>
          </cell>
          <cell r="N648" t="str">
            <v>m3</v>
          </cell>
          <cell r="O648">
            <v>0</v>
          </cell>
          <cell r="P648">
            <v>559500</v>
          </cell>
          <cell r="Q648">
            <v>0</v>
          </cell>
          <cell r="R648">
            <v>0</v>
          </cell>
        </row>
        <row r="649">
          <cell r="G649" t="str">
            <v>Tulangan Beton</v>
          </cell>
        </row>
        <row r="650">
          <cell r="G650" t="str">
            <v>m3</v>
          </cell>
        </row>
        <row r="653">
          <cell r="G653" t="str">
            <v>Satuan</v>
          </cell>
          <cell r="H653" t="str">
            <v>Jumlah</v>
          </cell>
          <cell r="J653" t="str">
            <v>H.Satuan</v>
          </cell>
          <cell r="K653" t="str">
            <v>Total</v>
          </cell>
          <cell r="M653">
            <v>14</v>
          </cell>
          <cell r="N653" t="str">
            <v>Tulangan Beton</v>
          </cell>
          <cell r="Q653" t="str">
            <v>m3</v>
          </cell>
          <cell r="R653">
            <v>0</v>
          </cell>
        </row>
        <row r="654">
          <cell r="J654" t="str">
            <v>(Rp.)</v>
          </cell>
          <cell r="K654" t="str">
            <v>(Rp.)</v>
          </cell>
        </row>
        <row r="655">
          <cell r="K655">
            <v>112000</v>
          </cell>
          <cell r="N655">
            <v>1</v>
          </cell>
          <cell r="O655">
            <v>0</v>
          </cell>
          <cell r="P655">
            <v>0</v>
          </cell>
          <cell r="Q655">
            <v>112000</v>
          </cell>
        </row>
        <row r="656">
          <cell r="G656" t="str">
            <v>hari</v>
          </cell>
          <cell r="H656">
            <v>0.8</v>
          </cell>
          <cell r="J656">
            <v>35000</v>
          </cell>
          <cell r="K656">
            <v>28000</v>
          </cell>
          <cell r="M656">
            <v>0.8</v>
          </cell>
          <cell r="N656">
            <v>1</v>
          </cell>
          <cell r="O656">
            <v>0</v>
          </cell>
          <cell r="P656">
            <v>0</v>
          </cell>
        </row>
        <row r="657">
          <cell r="G657" t="str">
            <v>hari</v>
          </cell>
          <cell r="H657">
            <v>1.2</v>
          </cell>
          <cell r="J657">
            <v>30000</v>
          </cell>
          <cell r="K657">
            <v>36000</v>
          </cell>
          <cell r="M657">
            <v>1.2</v>
          </cell>
          <cell r="N657">
            <v>1</v>
          </cell>
          <cell r="O657">
            <v>0</v>
          </cell>
          <cell r="P657">
            <v>0</v>
          </cell>
        </row>
        <row r="658">
          <cell r="G658" t="str">
            <v>hari</v>
          </cell>
          <cell r="H658">
            <v>2.4</v>
          </cell>
          <cell r="J658">
            <v>20000</v>
          </cell>
          <cell r="K658">
            <v>48000</v>
          </cell>
          <cell r="M658">
            <v>2.4</v>
          </cell>
          <cell r="N658">
            <v>1</v>
          </cell>
          <cell r="O658">
            <v>0</v>
          </cell>
          <cell r="P658">
            <v>0</v>
          </cell>
        </row>
        <row r="661">
          <cell r="K661">
            <v>447500</v>
          </cell>
          <cell r="O661">
            <v>0</v>
          </cell>
          <cell r="P661">
            <v>0</v>
          </cell>
          <cell r="Q661">
            <v>447500</v>
          </cell>
        </row>
        <row r="662">
          <cell r="G662" t="str">
            <v>ton</v>
          </cell>
          <cell r="H662">
            <v>0.125</v>
          </cell>
          <cell r="J662">
            <v>3500000</v>
          </cell>
          <cell r="K662">
            <v>437500</v>
          </cell>
          <cell r="M662">
            <v>0.125</v>
          </cell>
          <cell r="N662">
            <v>0</v>
          </cell>
          <cell r="O662">
            <v>0</v>
          </cell>
          <cell r="P662">
            <v>0</v>
          </cell>
        </row>
        <row r="663">
          <cell r="G663" t="str">
            <v>kg</v>
          </cell>
          <cell r="H663">
            <v>2</v>
          </cell>
          <cell r="J663">
            <v>5000</v>
          </cell>
          <cell r="K663">
            <v>10000</v>
          </cell>
          <cell r="M663">
            <v>2</v>
          </cell>
          <cell r="N663">
            <v>0</v>
          </cell>
          <cell r="O663">
            <v>0</v>
          </cell>
          <cell r="P663">
            <v>0</v>
          </cell>
        </row>
        <row r="670">
          <cell r="M670" t="str">
            <v>Produksi</v>
          </cell>
          <cell r="N670" t="str">
            <v>Involve</v>
          </cell>
          <cell r="R670" t="str">
            <v>Operation</v>
          </cell>
        </row>
        <row r="671">
          <cell r="K671">
            <v>0</v>
          </cell>
          <cell r="M671" t="str">
            <v>/ Hour</v>
          </cell>
          <cell r="N671" t="str">
            <v>%</v>
          </cell>
          <cell r="O671">
            <v>0</v>
          </cell>
          <cell r="P671">
            <v>0</v>
          </cell>
          <cell r="Q671">
            <v>0</v>
          </cell>
          <cell r="R671" t="str">
            <v>Hour</v>
          </cell>
        </row>
        <row r="682">
          <cell r="K682">
            <v>559500</v>
          </cell>
        </row>
        <row r="685">
          <cell r="J685" t="str">
            <v>Jakarta,  Oktober 2001</v>
          </cell>
        </row>
        <row r="690">
          <cell r="J690">
            <v>0</v>
          </cell>
        </row>
        <row r="691">
          <cell r="J691">
            <v>0</v>
          </cell>
        </row>
        <row r="693">
          <cell r="G693" t="str">
            <v>Pengembangan Gedung Serbaguna</v>
          </cell>
        </row>
        <row r="694">
          <cell r="G694" t="str">
            <v>Perumahan Taman Bougenvile, Bekasi</v>
          </cell>
        </row>
        <row r="695">
          <cell r="G695">
            <v>0</v>
          </cell>
        </row>
        <row r="696">
          <cell r="M696" t="str">
            <v>Description</v>
          </cell>
          <cell r="N696" t="str">
            <v>Unit</v>
          </cell>
          <cell r="O696" t="str">
            <v>Quantity</v>
          </cell>
          <cell r="P696" t="str">
            <v>Unit Price</v>
          </cell>
          <cell r="Q696" t="str">
            <v>Daily Output</v>
          </cell>
          <cell r="R696" t="str">
            <v>Q'ty/Days</v>
          </cell>
        </row>
        <row r="697">
          <cell r="G697">
            <v>15</v>
          </cell>
          <cell r="M697" t="str">
            <v>Kusen Kayu Kamper</v>
          </cell>
          <cell r="N697" t="str">
            <v>m3</v>
          </cell>
          <cell r="O697">
            <v>0</v>
          </cell>
          <cell r="P697">
            <v>2130000</v>
          </cell>
          <cell r="Q697">
            <v>0</v>
          </cell>
          <cell r="R697">
            <v>0</v>
          </cell>
        </row>
        <row r="698">
          <cell r="G698" t="str">
            <v>Kusen Kayu Kamper</v>
          </cell>
        </row>
        <row r="699">
          <cell r="G699" t="str">
            <v>m3</v>
          </cell>
        </row>
        <row r="702">
          <cell r="G702" t="str">
            <v>Satuan</v>
          </cell>
          <cell r="H702" t="str">
            <v>Jumlah</v>
          </cell>
          <cell r="J702" t="str">
            <v>H.Satuan</v>
          </cell>
          <cell r="K702" t="str">
            <v>Total</v>
          </cell>
          <cell r="M702">
            <v>15</v>
          </cell>
          <cell r="N702" t="str">
            <v>Kusen Kayu Kamper</v>
          </cell>
          <cell r="Q702" t="str">
            <v>m3</v>
          </cell>
          <cell r="R702">
            <v>0</v>
          </cell>
        </row>
        <row r="703">
          <cell r="J703" t="str">
            <v>(Rp.)</v>
          </cell>
          <cell r="K703" t="str">
            <v>(Rp.)</v>
          </cell>
        </row>
        <row r="704">
          <cell r="K704">
            <v>972000</v>
          </cell>
          <cell r="N704">
            <v>1</v>
          </cell>
          <cell r="O704">
            <v>0</v>
          </cell>
          <cell r="P704">
            <v>0</v>
          </cell>
          <cell r="Q704">
            <v>972000</v>
          </cell>
        </row>
        <row r="705">
          <cell r="G705" t="str">
            <v>hari</v>
          </cell>
          <cell r="H705">
            <v>2.4</v>
          </cell>
          <cell r="J705">
            <v>35000</v>
          </cell>
          <cell r="K705">
            <v>84000</v>
          </cell>
          <cell r="M705">
            <v>2.4</v>
          </cell>
          <cell r="N705">
            <v>1</v>
          </cell>
          <cell r="O705">
            <v>0</v>
          </cell>
          <cell r="P705">
            <v>0</v>
          </cell>
        </row>
        <row r="706">
          <cell r="G706" t="str">
            <v>hari</v>
          </cell>
          <cell r="H706">
            <v>24</v>
          </cell>
          <cell r="J706">
            <v>30000</v>
          </cell>
          <cell r="K706">
            <v>720000</v>
          </cell>
          <cell r="M706">
            <v>24</v>
          </cell>
          <cell r="N706">
            <v>1</v>
          </cell>
          <cell r="O706">
            <v>0</v>
          </cell>
          <cell r="P706">
            <v>0</v>
          </cell>
        </row>
        <row r="707">
          <cell r="G707" t="str">
            <v>hari</v>
          </cell>
          <cell r="H707">
            <v>8.4</v>
          </cell>
          <cell r="J707">
            <v>20000</v>
          </cell>
          <cell r="K707">
            <v>168000</v>
          </cell>
          <cell r="M707">
            <v>8.4</v>
          </cell>
          <cell r="N707">
            <v>1</v>
          </cell>
          <cell r="O707">
            <v>0</v>
          </cell>
          <cell r="P707">
            <v>0</v>
          </cell>
        </row>
        <row r="710">
          <cell r="K710">
            <v>1158000</v>
          </cell>
          <cell r="O710">
            <v>0</v>
          </cell>
          <cell r="P710">
            <v>0</v>
          </cell>
          <cell r="Q710">
            <v>1158000</v>
          </cell>
        </row>
        <row r="711">
          <cell r="G711" t="str">
            <v>m3</v>
          </cell>
          <cell r="H711">
            <v>1.25</v>
          </cell>
          <cell r="J711">
            <v>900000</v>
          </cell>
          <cell r="K711">
            <v>1125000</v>
          </cell>
          <cell r="M711">
            <v>1.25</v>
          </cell>
          <cell r="N711">
            <v>0</v>
          </cell>
          <cell r="O711">
            <v>0</v>
          </cell>
          <cell r="P711">
            <v>0</v>
          </cell>
        </row>
        <row r="712">
          <cell r="G712" t="str">
            <v>kg</v>
          </cell>
          <cell r="H712">
            <v>6</v>
          </cell>
          <cell r="J712">
            <v>5500</v>
          </cell>
          <cell r="K712">
            <v>33000</v>
          </cell>
          <cell r="M712">
            <v>6</v>
          </cell>
          <cell r="N712">
            <v>0</v>
          </cell>
          <cell r="O712">
            <v>0</v>
          </cell>
          <cell r="P712">
            <v>0</v>
          </cell>
        </row>
        <row r="719">
          <cell r="M719" t="str">
            <v>Produksi</v>
          </cell>
          <cell r="N719" t="str">
            <v>Involve</v>
          </cell>
          <cell r="R719" t="str">
            <v>Operation</v>
          </cell>
        </row>
        <row r="720">
          <cell r="K720">
            <v>0</v>
          </cell>
          <cell r="M720" t="str">
            <v>/ Hour</v>
          </cell>
          <cell r="N720" t="str">
            <v>%</v>
          </cell>
          <cell r="O720">
            <v>0</v>
          </cell>
          <cell r="P720">
            <v>0</v>
          </cell>
          <cell r="Q720">
            <v>0</v>
          </cell>
          <cell r="R720" t="str">
            <v>Hour</v>
          </cell>
        </row>
        <row r="731">
          <cell r="K731">
            <v>2130000</v>
          </cell>
        </row>
        <row r="734">
          <cell r="J734" t="str">
            <v>Jakarta,  Oktober 2001</v>
          </cell>
        </row>
        <row r="739">
          <cell r="J739">
            <v>0</v>
          </cell>
        </row>
        <row r="740">
          <cell r="J740">
            <v>0</v>
          </cell>
        </row>
        <row r="742">
          <cell r="G742" t="str">
            <v>Pengembangan Gedung Serbaguna</v>
          </cell>
        </row>
        <row r="743">
          <cell r="G743" t="str">
            <v>Perumahan Taman Bougenvile, Bekasi</v>
          </cell>
        </row>
        <row r="744">
          <cell r="G744">
            <v>0</v>
          </cell>
        </row>
        <row r="745">
          <cell r="M745" t="str">
            <v>Description</v>
          </cell>
          <cell r="N745" t="str">
            <v>Unit</v>
          </cell>
          <cell r="O745" t="str">
            <v>Quantity</v>
          </cell>
          <cell r="P745" t="str">
            <v>Unit Price</v>
          </cell>
          <cell r="Q745" t="str">
            <v>Daily Output</v>
          </cell>
          <cell r="R745" t="str">
            <v>Q'ty/Days</v>
          </cell>
        </row>
        <row r="746">
          <cell r="G746">
            <v>16</v>
          </cell>
          <cell r="M746" t="str">
            <v>Pasang Pintu Panel</v>
          </cell>
          <cell r="N746" t="str">
            <v>m2</v>
          </cell>
          <cell r="O746">
            <v>0</v>
          </cell>
          <cell r="P746">
            <v>140625</v>
          </cell>
          <cell r="Q746">
            <v>0</v>
          </cell>
          <cell r="R746">
            <v>0</v>
          </cell>
        </row>
        <row r="747">
          <cell r="G747" t="str">
            <v>Pasang Pintu Panel</v>
          </cell>
        </row>
        <row r="748">
          <cell r="G748" t="str">
            <v>m2</v>
          </cell>
        </row>
        <row r="751">
          <cell r="G751" t="str">
            <v>Satuan</v>
          </cell>
          <cell r="H751" t="str">
            <v>Jumlah</v>
          </cell>
          <cell r="J751" t="str">
            <v>H.Satuan</v>
          </cell>
          <cell r="K751" t="str">
            <v>Total</v>
          </cell>
          <cell r="M751">
            <v>16</v>
          </cell>
          <cell r="N751" t="str">
            <v>Pasang Pintu Panel</v>
          </cell>
          <cell r="Q751" t="str">
            <v>m2</v>
          </cell>
          <cell r="R751">
            <v>0</v>
          </cell>
        </row>
        <row r="752">
          <cell r="J752" t="str">
            <v>(Rp.)</v>
          </cell>
          <cell r="K752" t="str">
            <v>(Rp.)</v>
          </cell>
        </row>
        <row r="753">
          <cell r="K753">
            <v>86000</v>
          </cell>
          <cell r="N753">
            <v>1</v>
          </cell>
          <cell r="O753">
            <v>0</v>
          </cell>
          <cell r="P753">
            <v>0</v>
          </cell>
          <cell r="Q753">
            <v>86000</v>
          </cell>
        </row>
        <row r="754">
          <cell r="G754" t="str">
            <v>hari</v>
          </cell>
          <cell r="H754">
            <v>0.4</v>
          </cell>
          <cell r="J754">
            <v>35000</v>
          </cell>
          <cell r="K754">
            <v>14000</v>
          </cell>
          <cell r="M754">
            <v>0.4</v>
          </cell>
          <cell r="N754">
            <v>1</v>
          </cell>
          <cell r="O754">
            <v>0</v>
          </cell>
          <cell r="P754">
            <v>0</v>
          </cell>
        </row>
        <row r="755">
          <cell r="G755" t="str">
            <v>hari</v>
          </cell>
          <cell r="H755">
            <v>2</v>
          </cell>
          <cell r="J755">
            <v>30000</v>
          </cell>
          <cell r="K755">
            <v>60000</v>
          </cell>
          <cell r="M755">
            <v>2</v>
          </cell>
          <cell r="N755">
            <v>1</v>
          </cell>
          <cell r="O755">
            <v>0</v>
          </cell>
          <cell r="P755">
            <v>0</v>
          </cell>
        </row>
        <row r="756">
          <cell r="G756" t="str">
            <v>hari</v>
          </cell>
          <cell r="H756">
            <v>0.6</v>
          </cell>
          <cell r="J756">
            <v>20000</v>
          </cell>
          <cell r="K756">
            <v>12000</v>
          </cell>
          <cell r="M756">
            <v>0.6</v>
          </cell>
          <cell r="N756">
            <v>1</v>
          </cell>
          <cell r="O756">
            <v>0</v>
          </cell>
          <cell r="P756">
            <v>0</v>
          </cell>
        </row>
        <row r="759">
          <cell r="K759">
            <v>54625</v>
          </cell>
          <cell r="O759">
            <v>0</v>
          </cell>
          <cell r="P759">
            <v>0</v>
          </cell>
          <cell r="Q759">
            <v>54625</v>
          </cell>
        </row>
        <row r="760">
          <cell r="G760" t="str">
            <v>m3</v>
          </cell>
          <cell r="H760">
            <v>2.8000000000000001E-2</v>
          </cell>
          <cell r="J760">
            <v>950000</v>
          </cell>
          <cell r="K760">
            <v>26600</v>
          </cell>
          <cell r="M760">
            <v>2.8000000000000001E-2</v>
          </cell>
          <cell r="N760">
            <v>0</v>
          </cell>
          <cell r="O760">
            <v>0</v>
          </cell>
          <cell r="P760">
            <v>0</v>
          </cell>
        </row>
        <row r="761">
          <cell r="G761" t="str">
            <v>m2</v>
          </cell>
          <cell r="H761">
            <v>0.75</v>
          </cell>
          <cell r="J761">
            <v>37000</v>
          </cell>
          <cell r="K761">
            <v>27750</v>
          </cell>
          <cell r="M761">
            <v>0.75</v>
          </cell>
          <cell r="N761">
            <v>0</v>
          </cell>
          <cell r="O761">
            <v>0</v>
          </cell>
          <cell r="P761">
            <v>0</v>
          </cell>
        </row>
        <row r="762">
          <cell r="G762" t="str">
            <v>kg</v>
          </cell>
          <cell r="H762">
            <v>0.05</v>
          </cell>
          <cell r="J762">
            <v>5500</v>
          </cell>
          <cell r="K762">
            <v>275</v>
          </cell>
          <cell r="M762">
            <v>0.05</v>
          </cell>
          <cell r="N762">
            <v>0</v>
          </cell>
          <cell r="O762">
            <v>0</v>
          </cell>
          <cell r="P762">
            <v>0</v>
          </cell>
        </row>
        <row r="768">
          <cell r="M768" t="str">
            <v>Produksi</v>
          </cell>
          <cell r="N768" t="str">
            <v>Involve</v>
          </cell>
          <cell r="R768" t="str">
            <v>Operation</v>
          </cell>
        </row>
        <row r="769">
          <cell r="K769">
            <v>0</v>
          </cell>
          <cell r="M769" t="str">
            <v>/ Hour</v>
          </cell>
          <cell r="N769" t="str">
            <v>%</v>
          </cell>
          <cell r="O769">
            <v>0</v>
          </cell>
          <cell r="P769">
            <v>0</v>
          </cell>
          <cell r="Q769">
            <v>0</v>
          </cell>
          <cell r="R769" t="str">
            <v>Hour</v>
          </cell>
        </row>
        <row r="780">
          <cell r="K780">
            <v>140625</v>
          </cell>
        </row>
        <row r="783">
          <cell r="J783" t="str">
            <v>Jakarta,  Oktober 2001</v>
          </cell>
        </row>
        <row r="788">
          <cell r="J788">
            <v>0</v>
          </cell>
        </row>
        <row r="789">
          <cell r="J789">
            <v>0</v>
          </cell>
        </row>
        <row r="791">
          <cell r="G791" t="str">
            <v>Pengembangan Gedung Serbaguna</v>
          </cell>
        </row>
        <row r="792">
          <cell r="G792" t="str">
            <v>Perumahan Taman Bougenvile, Bekasi</v>
          </cell>
        </row>
        <row r="793">
          <cell r="G793">
            <v>0</v>
          </cell>
        </row>
        <row r="794">
          <cell r="M794" t="str">
            <v>Description</v>
          </cell>
          <cell r="N794" t="str">
            <v>Unit</v>
          </cell>
          <cell r="O794" t="str">
            <v>Quantity</v>
          </cell>
          <cell r="P794" t="str">
            <v>Unit Price</v>
          </cell>
          <cell r="Q794" t="str">
            <v>Daily Output</v>
          </cell>
          <cell r="R794" t="str">
            <v>Q'ty/Days</v>
          </cell>
        </row>
        <row r="795">
          <cell r="G795">
            <v>17</v>
          </cell>
          <cell r="M795" t="str">
            <v>Pasang Jendela Kaca</v>
          </cell>
          <cell r="N795" t="str">
            <v>m2</v>
          </cell>
          <cell r="O795">
            <v>0</v>
          </cell>
          <cell r="P795">
            <v>123525</v>
          </cell>
          <cell r="Q795">
            <v>0</v>
          </cell>
          <cell r="R795">
            <v>0</v>
          </cell>
        </row>
        <row r="796">
          <cell r="G796" t="str">
            <v>Pasang Jendela Kaca</v>
          </cell>
        </row>
        <row r="797">
          <cell r="G797" t="str">
            <v>m2</v>
          </cell>
        </row>
        <row r="800">
          <cell r="G800" t="str">
            <v>Satuan</v>
          </cell>
          <cell r="H800" t="str">
            <v>Jumlah</v>
          </cell>
          <cell r="J800" t="str">
            <v>H.Satuan</v>
          </cell>
          <cell r="K800" t="str">
            <v>Total</v>
          </cell>
          <cell r="M800">
            <v>17</v>
          </cell>
          <cell r="N800" t="str">
            <v>Pasang Jendela Kaca</v>
          </cell>
          <cell r="Q800" t="str">
            <v>m2</v>
          </cell>
          <cell r="R800">
            <v>0</v>
          </cell>
        </row>
        <row r="801">
          <cell r="J801" t="str">
            <v>(Rp.)</v>
          </cell>
          <cell r="K801" t="str">
            <v>(Rp.)</v>
          </cell>
        </row>
        <row r="802">
          <cell r="K802">
            <v>90000</v>
          </cell>
          <cell r="N802">
            <v>1</v>
          </cell>
          <cell r="O802">
            <v>0</v>
          </cell>
          <cell r="P802">
            <v>0</v>
          </cell>
          <cell r="Q802">
            <v>90000</v>
          </cell>
        </row>
        <row r="803">
          <cell r="G803" t="str">
            <v>hari</v>
          </cell>
          <cell r="H803">
            <v>0.24</v>
          </cell>
          <cell r="J803">
            <v>35000</v>
          </cell>
          <cell r="K803">
            <v>8400</v>
          </cell>
          <cell r="M803">
            <v>0.24</v>
          </cell>
          <cell r="N803">
            <v>1</v>
          </cell>
          <cell r="O803">
            <v>0</v>
          </cell>
          <cell r="P803">
            <v>0</v>
          </cell>
        </row>
        <row r="804">
          <cell r="G804" t="str">
            <v>hari</v>
          </cell>
          <cell r="H804">
            <v>2.4</v>
          </cell>
          <cell r="J804">
            <v>30000</v>
          </cell>
          <cell r="K804">
            <v>72000</v>
          </cell>
          <cell r="M804">
            <v>2.4</v>
          </cell>
          <cell r="N804">
            <v>1</v>
          </cell>
          <cell r="O804">
            <v>0</v>
          </cell>
          <cell r="P804">
            <v>0</v>
          </cell>
        </row>
        <row r="805">
          <cell r="G805" t="str">
            <v>hari</v>
          </cell>
          <cell r="H805">
            <v>0.48</v>
          </cell>
          <cell r="J805">
            <v>20000</v>
          </cell>
          <cell r="K805">
            <v>9600</v>
          </cell>
          <cell r="M805">
            <v>0.48</v>
          </cell>
          <cell r="N805">
            <v>1</v>
          </cell>
          <cell r="O805">
            <v>0</v>
          </cell>
          <cell r="P805">
            <v>0</v>
          </cell>
        </row>
        <row r="808">
          <cell r="K808">
            <v>33525</v>
          </cell>
          <cell r="O808">
            <v>0</v>
          </cell>
          <cell r="P808">
            <v>0</v>
          </cell>
          <cell r="Q808">
            <v>33525</v>
          </cell>
        </row>
        <row r="809">
          <cell r="G809" t="str">
            <v>m3</v>
          </cell>
          <cell r="H809">
            <v>3.5000000000000003E-2</v>
          </cell>
          <cell r="J809">
            <v>950000</v>
          </cell>
          <cell r="K809">
            <v>33250</v>
          </cell>
          <cell r="M809">
            <v>3.5000000000000003E-2</v>
          </cell>
          <cell r="N809">
            <v>0</v>
          </cell>
          <cell r="O809">
            <v>0</v>
          </cell>
          <cell r="P809">
            <v>0</v>
          </cell>
        </row>
        <row r="810">
          <cell r="G810" t="str">
            <v>kg</v>
          </cell>
          <cell r="H810">
            <v>0.05</v>
          </cell>
          <cell r="J810">
            <v>5500</v>
          </cell>
          <cell r="K810">
            <v>275</v>
          </cell>
          <cell r="M810">
            <v>0.05</v>
          </cell>
          <cell r="N810">
            <v>0</v>
          </cell>
          <cell r="O810">
            <v>0</v>
          </cell>
          <cell r="P810">
            <v>0</v>
          </cell>
        </row>
        <row r="817">
          <cell r="M817" t="str">
            <v>Produksi</v>
          </cell>
          <cell r="N817" t="str">
            <v>Involve</v>
          </cell>
          <cell r="R817" t="str">
            <v>Operation</v>
          </cell>
        </row>
        <row r="818">
          <cell r="K818">
            <v>0</v>
          </cell>
          <cell r="M818" t="str">
            <v>/ Hour</v>
          </cell>
          <cell r="N818" t="str">
            <v>%</v>
          </cell>
          <cell r="O818">
            <v>0</v>
          </cell>
          <cell r="P818">
            <v>0</v>
          </cell>
          <cell r="Q818">
            <v>0</v>
          </cell>
          <cell r="R818" t="str">
            <v>Hour</v>
          </cell>
        </row>
        <row r="829">
          <cell r="K829">
            <v>123525</v>
          </cell>
        </row>
        <row r="832">
          <cell r="J832" t="str">
            <v>Jakarta,  Oktober 2001</v>
          </cell>
        </row>
        <row r="837">
          <cell r="J837">
            <v>0</v>
          </cell>
        </row>
        <row r="838">
          <cell r="J838">
            <v>0</v>
          </cell>
        </row>
        <row r="840">
          <cell r="G840" t="str">
            <v>Pengembangan Gedung Serbaguna</v>
          </cell>
        </row>
        <row r="841">
          <cell r="G841" t="str">
            <v>Perumahan Taman Bougenvile, Bekasi</v>
          </cell>
        </row>
        <row r="842">
          <cell r="G842">
            <v>0</v>
          </cell>
        </row>
        <row r="843">
          <cell r="M843" t="str">
            <v>Description</v>
          </cell>
          <cell r="N843" t="str">
            <v>Unit</v>
          </cell>
          <cell r="O843" t="str">
            <v>Quantity</v>
          </cell>
          <cell r="P843" t="str">
            <v>Unit Price</v>
          </cell>
          <cell r="Q843" t="str">
            <v>Daily Output</v>
          </cell>
          <cell r="R843" t="str">
            <v>Q'ty/Days</v>
          </cell>
        </row>
        <row r="844">
          <cell r="G844">
            <v>18</v>
          </cell>
          <cell r="M844" t="str">
            <v>Gording</v>
          </cell>
          <cell r="N844" t="str">
            <v>m3</v>
          </cell>
          <cell r="O844">
            <v>0</v>
          </cell>
          <cell r="P844">
            <v>1231575</v>
          </cell>
          <cell r="Q844">
            <v>0</v>
          </cell>
          <cell r="R844">
            <v>0</v>
          </cell>
        </row>
        <row r="845">
          <cell r="G845" t="str">
            <v>Gording</v>
          </cell>
        </row>
        <row r="846">
          <cell r="G846" t="str">
            <v>m3</v>
          </cell>
        </row>
        <row r="849">
          <cell r="G849" t="str">
            <v>Satuan</v>
          </cell>
          <cell r="H849" t="str">
            <v>Jumlah</v>
          </cell>
          <cell r="J849" t="str">
            <v>H.Satuan</v>
          </cell>
          <cell r="K849" t="str">
            <v>Total</v>
          </cell>
          <cell r="M849">
            <v>18</v>
          </cell>
          <cell r="N849" t="str">
            <v>Gording</v>
          </cell>
          <cell r="Q849" t="str">
            <v>m3</v>
          </cell>
          <cell r="R849">
            <v>0</v>
          </cell>
        </row>
        <row r="850">
          <cell r="J850" t="str">
            <v>(Rp.)</v>
          </cell>
          <cell r="K850" t="str">
            <v>(Rp.)</v>
          </cell>
        </row>
        <row r="851">
          <cell r="K851">
            <v>240750</v>
          </cell>
          <cell r="N851">
            <v>1</v>
          </cell>
          <cell r="O851">
            <v>0</v>
          </cell>
          <cell r="P851">
            <v>0</v>
          </cell>
          <cell r="Q851">
            <v>240750</v>
          </cell>
        </row>
        <row r="852">
          <cell r="G852" t="str">
            <v>hari</v>
          </cell>
          <cell r="H852">
            <v>0.45</v>
          </cell>
          <cell r="J852">
            <v>35000</v>
          </cell>
          <cell r="K852">
            <v>15750</v>
          </cell>
          <cell r="M852">
            <v>0.45</v>
          </cell>
          <cell r="N852">
            <v>1</v>
          </cell>
          <cell r="O852">
            <v>0</v>
          </cell>
          <cell r="P852">
            <v>0</v>
          </cell>
        </row>
        <row r="853">
          <cell r="G853" t="str">
            <v>hari</v>
          </cell>
          <cell r="H853">
            <v>4.5</v>
          </cell>
          <cell r="J853">
            <v>30000</v>
          </cell>
          <cell r="K853">
            <v>135000</v>
          </cell>
          <cell r="M853">
            <v>4.5</v>
          </cell>
          <cell r="N853">
            <v>1</v>
          </cell>
          <cell r="O853">
            <v>0</v>
          </cell>
          <cell r="P853">
            <v>0</v>
          </cell>
        </row>
        <row r="854">
          <cell r="G854" t="str">
            <v>hari</v>
          </cell>
          <cell r="H854">
            <v>4.5</v>
          </cell>
          <cell r="J854">
            <v>20000</v>
          </cell>
          <cell r="K854">
            <v>90000</v>
          </cell>
          <cell r="M854">
            <v>4.5</v>
          </cell>
          <cell r="N854">
            <v>1</v>
          </cell>
          <cell r="O854">
            <v>0</v>
          </cell>
          <cell r="P854">
            <v>0</v>
          </cell>
        </row>
        <row r="857">
          <cell r="K857">
            <v>990825.00000000012</v>
          </cell>
          <cell r="O857">
            <v>0</v>
          </cell>
          <cell r="P857">
            <v>0</v>
          </cell>
          <cell r="Q857">
            <v>990825.00000000012</v>
          </cell>
        </row>
        <row r="858">
          <cell r="G858" t="str">
            <v>m3</v>
          </cell>
          <cell r="H858">
            <v>1.1000000000000001</v>
          </cell>
          <cell r="J858">
            <v>900000</v>
          </cell>
          <cell r="K858">
            <v>990000.00000000012</v>
          </cell>
          <cell r="M858">
            <v>1.1000000000000001</v>
          </cell>
          <cell r="N858">
            <v>0</v>
          </cell>
          <cell r="O858">
            <v>0</v>
          </cell>
          <cell r="P858">
            <v>0</v>
          </cell>
        </row>
        <row r="859">
          <cell r="G859" t="str">
            <v>kg</v>
          </cell>
          <cell r="H859">
            <v>0.15</v>
          </cell>
          <cell r="J859">
            <v>5500</v>
          </cell>
          <cell r="K859">
            <v>825</v>
          </cell>
          <cell r="M859">
            <v>0.15</v>
          </cell>
          <cell r="N859">
            <v>0</v>
          </cell>
          <cell r="O859">
            <v>0</v>
          </cell>
          <cell r="P859">
            <v>0</v>
          </cell>
        </row>
        <row r="866">
          <cell r="M866" t="str">
            <v>Produksi</v>
          </cell>
          <cell r="N866" t="str">
            <v>Involve</v>
          </cell>
          <cell r="R866" t="str">
            <v>Operation</v>
          </cell>
        </row>
        <row r="867">
          <cell r="K867">
            <v>0</v>
          </cell>
          <cell r="M867" t="str">
            <v>/ Hour</v>
          </cell>
          <cell r="N867" t="str">
            <v>%</v>
          </cell>
          <cell r="O867">
            <v>0</v>
          </cell>
          <cell r="P867">
            <v>0</v>
          </cell>
          <cell r="Q867">
            <v>0</v>
          </cell>
          <cell r="R867" t="str">
            <v>Hour</v>
          </cell>
        </row>
        <row r="878">
          <cell r="K878">
            <v>1231575</v>
          </cell>
        </row>
        <row r="881">
          <cell r="J881" t="str">
            <v>Jakarta,  Oktober 2001</v>
          </cell>
        </row>
        <row r="886">
          <cell r="J886">
            <v>0</v>
          </cell>
        </row>
        <row r="887">
          <cell r="J887">
            <v>0</v>
          </cell>
        </row>
        <row r="889">
          <cell r="G889" t="str">
            <v>Pengembangan Gedung Serbaguna</v>
          </cell>
        </row>
        <row r="890">
          <cell r="G890" t="str">
            <v>Perumahan Taman Bougenvile, Bekasi</v>
          </cell>
        </row>
        <row r="891">
          <cell r="G891">
            <v>0</v>
          </cell>
        </row>
        <row r="892">
          <cell r="M892" t="str">
            <v>Description</v>
          </cell>
          <cell r="N892" t="str">
            <v>Unit</v>
          </cell>
          <cell r="O892" t="str">
            <v>Quantity</v>
          </cell>
          <cell r="P892" t="str">
            <v>Unit Price</v>
          </cell>
          <cell r="Q892" t="str">
            <v>Daily Output</v>
          </cell>
          <cell r="R892" t="str">
            <v>Q'ty/Days</v>
          </cell>
        </row>
        <row r="893">
          <cell r="G893">
            <v>19</v>
          </cell>
          <cell r="M893" t="str">
            <v>Kuda - kuda Kayu Bentang &lt; 7 m</v>
          </cell>
          <cell r="N893" t="str">
            <v>m3</v>
          </cell>
          <cell r="O893">
            <v>0</v>
          </cell>
          <cell r="P893">
            <v>2674000.0000000005</v>
          </cell>
          <cell r="Q893">
            <v>0</v>
          </cell>
          <cell r="R893">
            <v>0</v>
          </cell>
        </row>
        <row r="894">
          <cell r="G894" t="str">
            <v>Kuda - kuda Kayu Bentang &lt; 7 m</v>
          </cell>
        </row>
        <row r="895">
          <cell r="G895" t="str">
            <v>m3</v>
          </cell>
        </row>
        <row r="898">
          <cell r="G898" t="str">
            <v>Satuan</v>
          </cell>
          <cell r="H898" t="str">
            <v>Jumlah</v>
          </cell>
          <cell r="J898" t="str">
            <v>H.Satuan</v>
          </cell>
          <cell r="K898" t="str">
            <v>Total</v>
          </cell>
          <cell r="M898">
            <v>19</v>
          </cell>
          <cell r="N898" t="str">
            <v>Kuda - kuda Kayu Bentang &lt; 7 m</v>
          </cell>
          <cell r="Q898" t="str">
            <v>m3</v>
          </cell>
          <cell r="R898">
            <v>0.52800000000000002</v>
          </cell>
        </row>
        <row r="899">
          <cell r="J899" t="str">
            <v>(Rp.)</v>
          </cell>
          <cell r="K899" t="str">
            <v>(Rp.)</v>
          </cell>
        </row>
        <row r="900">
          <cell r="K900">
            <v>609000</v>
          </cell>
          <cell r="N900">
            <v>1</v>
          </cell>
          <cell r="O900">
            <v>0.52800000000000002</v>
          </cell>
          <cell r="P900">
            <v>321552</v>
          </cell>
          <cell r="Q900">
            <v>609000</v>
          </cell>
        </row>
        <row r="901">
          <cell r="G901" t="str">
            <v>hari</v>
          </cell>
          <cell r="H901">
            <v>1.4</v>
          </cell>
          <cell r="J901">
            <v>35000</v>
          </cell>
          <cell r="K901">
            <v>49000</v>
          </cell>
          <cell r="M901">
            <v>1.4</v>
          </cell>
          <cell r="N901">
            <v>1</v>
          </cell>
          <cell r="O901">
            <v>0.52800000000000002</v>
          </cell>
          <cell r="P901">
            <v>25872</v>
          </cell>
        </row>
        <row r="902">
          <cell r="G902" t="str">
            <v>hari</v>
          </cell>
          <cell r="H902">
            <v>14</v>
          </cell>
          <cell r="J902">
            <v>30000</v>
          </cell>
          <cell r="K902">
            <v>420000</v>
          </cell>
          <cell r="M902">
            <v>14</v>
          </cell>
          <cell r="N902">
            <v>1</v>
          </cell>
          <cell r="O902">
            <v>0.52800000000000002</v>
          </cell>
          <cell r="P902">
            <v>221760</v>
          </cell>
        </row>
        <row r="903">
          <cell r="G903" t="str">
            <v>hari</v>
          </cell>
          <cell r="H903">
            <v>7</v>
          </cell>
          <cell r="J903">
            <v>20000</v>
          </cell>
          <cell r="K903">
            <v>140000</v>
          </cell>
          <cell r="M903">
            <v>7</v>
          </cell>
          <cell r="N903">
            <v>1</v>
          </cell>
          <cell r="O903">
            <v>0.52800000000000002</v>
          </cell>
          <cell r="P903">
            <v>73920</v>
          </cell>
        </row>
        <row r="906">
          <cell r="K906">
            <v>2065000.0000000005</v>
          </cell>
          <cell r="O906">
            <v>0.52800000000000002</v>
          </cell>
          <cell r="P906">
            <v>1090320.0000000002</v>
          </cell>
          <cell r="Q906">
            <v>2065000.0000000005</v>
          </cell>
        </row>
        <row r="907">
          <cell r="G907" t="str">
            <v>m3</v>
          </cell>
          <cell r="H907">
            <v>1.1000000000000001</v>
          </cell>
          <cell r="J907">
            <v>1870000.0000000002</v>
          </cell>
          <cell r="K907">
            <v>2057000.0000000005</v>
          </cell>
          <cell r="M907">
            <v>1.1000000000000001</v>
          </cell>
          <cell r="N907">
            <v>0.58080000000000009</v>
          </cell>
          <cell r="O907">
            <v>0.52800000000000002</v>
          </cell>
          <cell r="P907">
            <v>1086096.0000000002</v>
          </cell>
        </row>
        <row r="908">
          <cell r="G908" t="str">
            <v>kg</v>
          </cell>
          <cell r="H908">
            <v>2</v>
          </cell>
          <cell r="J908">
            <v>4000</v>
          </cell>
          <cell r="K908">
            <v>8000</v>
          </cell>
          <cell r="M908">
            <v>2</v>
          </cell>
          <cell r="N908">
            <v>1.056</v>
          </cell>
          <cell r="O908">
            <v>0.52800000000000002</v>
          </cell>
          <cell r="P908">
            <v>4224</v>
          </cell>
        </row>
        <row r="915">
          <cell r="M915" t="str">
            <v>Produksi</v>
          </cell>
          <cell r="N915" t="str">
            <v>Involve</v>
          </cell>
          <cell r="R915" t="str">
            <v>Operation</v>
          </cell>
        </row>
        <row r="916">
          <cell r="K916">
            <v>0</v>
          </cell>
          <cell r="M916" t="str">
            <v>/ Hour</v>
          </cell>
          <cell r="N916" t="str">
            <v>%</v>
          </cell>
          <cell r="O916">
            <v>0.52800000000000002</v>
          </cell>
          <cell r="P916">
            <v>0</v>
          </cell>
          <cell r="Q916">
            <v>0</v>
          </cell>
          <cell r="R916" t="str">
            <v>Hour</v>
          </cell>
        </row>
        <row r="927">
          <cell r="K927">
            <v>2674000.0000000005</v>
          </cell>
        </row>
        <row r="930">
          <cell r="J930" t="str">
            <v>Jakarta,  Oktober 2001</v>
          </cell>
        </row>
        <row r="935">
          <cell r="J935">
            <v>0</v>
          </cell>
        </row>
        <row r="936">
          <cell r="J936">
            <v>0</v>
          </cell>
        </row>
        <row r="938">
          <cell r="G938" t="str">
            <v>Pengembangan Gedung Serbaguna</v>
          </cell>
        </row>
        <row r="939">
          <cell r="G939" t="str">
            <v>Perumahan Taman Bougenvile, Bekasi</v>
          </cell>
        </row>
        <row r="940">
          <cell r="G940">
            <v>0</v>
          </cell>
        </row>
        <row r="941">
          <cell r="M941" t="str">
            <v>Description</v>
          </cell>
          <cell r="N941" t="str">
            <v>Unit</v>
          </cell>
          <cell r="O941" t="str">
            <v>Quantity</v>
          </cell>
          <cell r="P941" t="str">
            <v>Unit Price</v>
          </cell>
          <cell r="Q941" t="str">
            <v>Daily Output</v>
          </cell>
          <cell r="R941" t="str">
            <v>Q'ty/Days</v>
          </cell>
        </row>
        <row r="942">
          <cell r="G942">
            <v>20</v>
          </cell>
          <cell r="M942" t="str">
            <v>Pasang Lisplang Papan</v>
          </cell>
          <cell r="N942" t="str">
            <v>m'</v>
          </cell>
          <cell r="O942">
            <v>0</v>
          </cell>
          <cell r="P942">
            <v>28719.000000000004</v>
          </cell>
          <cell r="Q942">
            <v>0</v>
          </cell>
          <cell r="R942">
            <v>0</v>
          </cell>
        </row>
        <row r="943">
          <cell r="G943" t="str">
            <v>Pasang Lisplang Papan</v>
          </cell>
        </row>
        <row r="944">
          <cell r="G944" t="str">
            <v>m'</v>
          </cell>
        </row>
        <row r="947">
          <cell r="G947" t="str">
            <v>Satuan</v>
          </cell>
          <cell r="H947" t="str">
            <v>Jumlah</v>
          </cell>
          <cell r="J947" t="str">
            <v>H.Satuan</v>
          </cell>
          <cell r="K947" t="str">
            <v>Total</v>
          </cell>
          <cell r="M947">
            <v>20</v>
          </cell>
          <cell r="N947" t="str">
            <v>Pasang Lisplang Papan</v>
          </cell>
          <cell r="Q947" t="str">
            <v>m'</v>
          </cell>
          <cell r="R947">
            <v>24</v>
          </cell>
        </row>
        <row r="948">
          <cell r="J948" t="str">
            <v>(Rp.)</v>
          </cell>
          <cell r="K948" t="str">
            <v>(Rp.)</v>
          </cell>
          <cell r="N948">
            <v>9.615384615384615</v>
          </cell>
        </row>
        <row r="949">
          <cell r="K949">
            <v>4244</v>
          </cell>
          <cell r="N949">
            <v>5</v>
          </cell>
          <cell r="O949">
            <v>24</v>
          </cell>
          <cell r="P949">
            <v>101856.00000000001</v>
          </cell>
          <cell r="Q949">
            <v>4244</v>
          </cell>
        </row>
        <row r="950">
          <cell r="G950" t="str">
            <v>hari</v>
          </cell>
          <cell r="H950">
            <v>1.04E-2</v>
          </cell>
          <cell r="J950">
            <v>35000</v>
          </cell>
          <cell r="K950">
            <v>364</v>
          </cell>
          <cell r="M950">
            <v>5.1999999999999998E-2</v>
          </cell>
          <cell r="N950">
            <v>5</v>
          </cell>
          <cell r="O950">
            <v>24</v>
          </cell>
          <cell r="P950">
            <v>8736</v>
          </cell>
        </row>
        <row r="951">
          <cell r="G951" t="str">
            <v>hari</v>
          </cell>
          <cell r="H951">
            <v>0.10400000000000001</v>
          </cell>
          <cell r="J951">
            <v>30000</v>
          </cell>
          <cell r="K951">
            <v>3120.0000000000005</v>
          </cell>
          <cell r="M951">
            <v>0.52</v>
          </cell>
          <cell r="N951">
            <v>5</v>
          </cell>
          <cell r="O951">
            <v>24</v>
          </cell>
          <cell r="P951">
            <v>74880.000000000015</v>
          </cell>
        </row>
        <row r="952">
          <cell r="G952" t="str">
            <v>hari</v>
          </cell>
          <cell r="H952">
            <v>3.7999999999999999E-2</v>
          </cell>
          <cell r="J952">
            <v>20000</v>
          </cell>
          <cell r="K952">
            <v>760</v>
          </cell>
          <cell r="M952">
            <v>0.19</v>
          </cell>
          <cell r="N952">
            <v>5</v>
          </cell>
          <cell r="O952">
            <v>24</v>
          </cell>
          <cell r="P952">
            <v>18240</v>
          </cell>
        </row>
        <row r="955">
          <cell r="K955">
            <v>24475.000000000004</v>
          </cell>
          <cell r="O955">
            <v>24</v>
          </cell>
          <cell r="P955">
            <v>587400.00000000012</v>
          </cell>
          <cell r="Q955">
            <v>24475.000000000004</v>
          </cell>
        </row>
        <row r="956">
          <cell r="G956" t="str">
            <v>btg</v>
          </cell>
          <cell r="H956">
            <v>0.27500000000000002</v>
          </cell>
          <cell r="J956">
            <v>88000</v>
          </cell>
          <cell r="K956">
            <v>24200.000000000004</v>
          </cell>
          <cell r="M956">
            <v>0.27500000000000002</v>
          </cell>
          <cell r="N956">
            <v>6.6000000000000005</v>
          </cell>
          <cell r="O956">
            <v>24</v>
          </cell>
          <cell r="P956">
            <v>580800.00000000012</v>
          </cell>
        </row>
        <row r="957">
          <cell r="G957" t="str">
            <v>kg</v>
          </cell>
          <cell r="H957">
            <v>0.05</v>
          </cell>
          <cell r="J957">
            <v>5500</v>
          </cell>
          <cell r="K957">
            <v>275</v>
          </cell>
          <cell r="M957">
            <v>0.05</v>
          </cell>
          <cell r="N957">
            <v>1.2000000000000002</v>
          </cell>
          <cell r="O957">
            <v>24</v>
          </cell>
          <cell r="P957">
            <v>6600</v>
          </cell>
        </row>
        <row r="964">
          <cell r="M964" t="str">
            <v>Produksi</v>
          </cell>
          <cell r="N964" t="str">
            <v>Involve</v>
          </cell>
          <cell r="R964" t="str">
            <v>Operation</v>
          </cell>
        </row>
        <row r="965">
          <cell r="K965">
            <v>0</v>
          </cell>
          <cell r="M965" t="str">
            <v>/ Hour</v>
          </cell>
          <cell r="N965" t="str">
            <v>%</v>
          </cell>
          <cell r="O965">
            <v>24</v>
          </cell>
          <cell r="P965">
            <v>0</v>
          </cell>
          <cell r="Q965">
            <v>0</v>
          </cell>
          <cell r="R965" t="str">
            <v>Hour</v>
          </cell>
        </row>
        <row r="976">
          <cell r="K976">
            <v>28719.000000000004</v>
          </cell>
        </row>
        <row r="979">
          <cell r="J979" t="str">
            <v>Jakarta,  Oktober 2001</v>
          </cell>
        </row>
        <row r="984">
          <cell r="J984">
            <v>0</v>
          </cell>
        </row>
        <row r="985">
          <cell r="J985">
            <v>0</v>
          </cell>
        </row>
        <row r="987">
          <cell r="G987" t="str">
            <v>Pengembangan Gedung Serbaguna</v>
          </cell>
        </row>
        <row r="988">
          <cell r="G988" t="str">
            <v>Perumahan Taman Bougenvile, Bekasi</v>
          </cell>
        </row>
        <row r="989">
          <cell r="G989">
            <v>0</v>
          </cell>
        </row>
        <row r="990">
          <cell r="M990" t="str">
            <v>Description</v>
          </cell>
          <cell r="N990" t="str">
            <v>Unit</v>
          </cell>
          <cell r="O990" t="str">
            <v>Quantity</v>
          </cell>
          <cell r="P990" t="str">
            <v>Unit Price</v>
          </cell>
          <cell r="Q990" t="str">
            <v>Daily Output</v>
          </cell>
          <cell r="R990" t="str">
            <v>Q'ty/Days</v>
          </cell>
        </row>
        <row r="991">
          <cell r="G991">
            <v>21</v>
          </cell>
          <cell r="M991" t="str">
            <v>Pasang Atap Asbes Gel. Besar</v>
          </cell>
          <cell r="N991" t="str">
            <v>m2</v>
          </cell>
          <cell r="O991">
            <v>0</v>
          </cell>
          <cell r="P991">
            <v>17991.655328798188</v>
          </cell>
          <cell r="Q991">
            <v>0</v>
          </cell>
          <cell r="R991">
            <v>0</v>
          </cell>
        </row>
        <row r="992">
          <cell r="G992" t="str">
            <v>Pasang Atap Asbes Gel. Besar</v>
          </cell>
        </row>
        <row r="993">
          <cell r="G993" t="str">
            <v>m2</v>
          </cell>
        </row>
        <row r="996">
          <cell r="G996" t="str">
            <v>Satuan</v>
          </cell>
          <cell r="H996" t="str">
            <v>Jumlah</v>
          </cell>
          <cell r="J996" t="str">
            <v>H.Satuan</v>
          </cell>
          <cell r="K996" t="str">
            <v>Total</v>
          </cell>
          <cell r="M996">
            <v>21</v>
          </cell>
          <cell r="N996" t="str">
            <v>Pasang Atap Asbes Gel. Besar</v>
          </cell>
          <cell r="Q996" t="str">
            <v>m2</v>
          </cell>
          <cell r="R996">
            <v>0</v>
          </cell>
        </row>
        <row r="997">
          <cell r="J997" t="str">
            <v>(Rp.)</v>
          </cell>
          <cell r="K997" t="str">
            <v>(Rp.)</v>
          </cell>
        </row>
        <row r="998">
          <cell r="K998">
            <v>4620</v>
          </cell>
          <cell r="N998">
            <v>1</v>
          </cell>
          <cell r="O998">
            <v>0</v>
          </cell>
          <cell r="P998">
            <v>0</v>
          </cell>
          <cell r="Q998">
            <v>4620</v>
          </cell>
        </row>
        <row r="999">
          <cell r="G999" t="str">
            <v>hari</v>
          </cell>
          <cell r="H999">
            <v>1.2E-2</v>
          </cell>
          <cell r="J999">
            <v>35000</v>
          </cell>
          <cell r="K999">
            <v>420</v>
          </cell>
          <cell r="M999">
            <v>1.2E-2</v>
          </cell>
          <cell r="N999">
            <v>1</v>
          </cell>
          <cell r="O999">
            <v>0</v>
          </cell>
          <cell r="P999">
            <v>0</v>
          </cell>
        </row>
        <row r="1000">
          <cell r="G1000" t="str">
            <v>hari</v>
          </cell>
          <cell r="H1000">
            <v>0.06</v>
          </cell>
          <cell r="J1000">
            <v>30000</v>
          </cell>
          <cell r="K1000">
            <v>1800</v>
          </cell>
          <cell r="M1000">
            <v>0.06</v>
          </cell>
          <cell r="N1000">
            <v>1</v>
          </cell>
          <cell r="O1000">
            <v>0</v>
          </cell>
          <cell r="P1000">
            <v>0</v>
          </cell>
        </row>
        <row r="1001">
          <cell r="G1001" t="str">
            <v>hari</v>
          </cell>
          <cell r="H1001">
            <v>0.12</v>
          </cell>
          <cell r="J1001">
            <v>20000</v>
          </cell>
          <cell r="K1001">
            <v>2400</v>
          </cell>
          <cell r="M1001">
            <v>0.12</v>
          </cell>
          <cell r="N1001">
            <v>1</v>
          </cell>
          <cell r="O1001">
            <v>0</v>
          </cell>
          <cell r="P1001">
            <v>0</v>
          </cell>
        </row>
        <row r="1004">
          <cell r="K1004">
            <v>13371.655328798186</v>
          </cell>
          <cell r="O1004">
            <v>0</v>
          </cell>
          <cell r="P1004">
            <v>0</v>
          </cell>
          <cell r="Q1004">
            <v>13371.655328798186</v>
          </cell>
        </row>
        <row r="1005">
          <cell r="G1005" t="str">
            <v>lbr</v>
          </cell>
          <cell r="H1005">
            <v>0.49886621315192747</v>
          </cell>
          <cell r="J1005">
            <v>25000</v>
          </cell>
          <cell r="K1005">
            <v>12471.655328798186</v>
          </cell>
          <cell r="M1005">
            <v>0.49886621315192747</v>
          </cell>
          <cell r="N1005">
            <v>0</v>
          </cell>
          <cell r="O1005">
            <v>0</v>
          </cell>
          <cell r="P1005">
            <v>0</v>
          </cell>
        </row>
        <row r="1006">
          <cell r="G1006" t="str">
            <v>each</v>
          </cell>
          <cell r="H1006">
            <v>6</v>
          </cell>
          <cell r="J1006">
            <v>150</v>
          </cell>
          <cell r="K1006">
            <v>900</v>
          </cell>
          <cell r="M1006">
            <v>6</v>
          </cell>
          <cell r="N1006">
            <v>0</v>
          </cell>
          <cell r="O1006">
            <v>0</v>
          </cell>
          <cell r="P1006">
            <v>0</v>
          </cell>
        </row>
        <row r="1013">
          <cell r="M1013" t="str">
            <v>Produksi</v>
          </cell>
          <cell r="N1013" t="str">
            <v>Involve</v>
          </cell>
          <cell r="R1013" t="str">
            <v>Operation</v>
          </cell>
        </row>
        <row r="1014">
          <cell r="K1014">
            <v>0</v>
          </cell>
          <cell r="M1014" t="str">
            <v>/ Hour</v>
          </cell>
          <cell r="N1014" t="str">
            <v>%</v>
          </cell>
          <cell r="O1014">
            <v>0</v>
          </cell>
          <cell r="P1014">
            <v>0</v>
          </cell>
          <cell r="Q1014">
            <v>0</v>
          </cell>
          <cell r="R1014" t="str">
            <v>Hour</v>
          </cell>
        </row>
        <row r="1025">
          <cell r="K1025">
            <v>17991.655328798188</v>
          </cell>
        </row>
        <row r="1028">
          <cell r="J1028" t="str">
            <v>Jakarta,  Oktober 2001</v>
          </cell>
        </row>
        <row r="1033">
          <cell r="J1033">
            <v>0</v>
          </cell>
        </row>
        <row r="1034">
          <cell r="J1034">
            <v>0</v>
          </cell>
        </row>
        <row r="1036">
          <cell r="G1036" t="str">
            <v>Pengembangan Gedung Serbaguna</v>
          </cell>
        </row>
        <row r="1037">
          <cell r="G1037" t="str">
            <v>Perumahan Taman Bougenvile, Bekasi</v>
          </cell>
        </row>
        <row r="1038">
          <cell r="G1038">
            <v>0</v>
          </cell>
        </row>
        <row r="1039">
          <cell r="M1039" t="str">
            <v>Description</v>
          </cell>
          <cell r="N1039" t="str">
            <v>Unit</v>
          </cell>
          <cell r="O1039" t="str">
            <v>Quantity</v>
          </cell>
          <cell r="P1039" t="str">
            <v>Unit Price</v>
          </cell>
          <cell r="Q1039" t="str">
            <v>Daily Output</v>
          </cell>
          <cell r="R1039" t="str">
            <v>Q'ty/Days</v>
          </cell>
        </row>
        <row r="1040">
          <cell r="G1040">
            <v>22</v>
          </cell>
          <cell r="M1040" t="str">
            <v>Plafon + Rangka</v>
          </cell>
          <cell r="N1040" t="str">
            <v>m2</v>
          </cell>
          <cell r="O1040">
            <v>0</v>
          </cell>
          <cell r="P1040">
            <v>59775</v>
          </cell>
          <cell r="Q1040">
            <v>0</v>
          </cell>
          <cell r="R1040">
            <v>0</v>
          </cell>
        </row>
        <row r="1041">
          <cell r="G1041" t="str">
            <v>Plafon + Rangka</v>
          </cell>
        </row>
        <row r="1042">
          <cell r="G1042" t="str">
            <v>m2</v>
          </cell>
        </row>
        <row r="1045">
          <cell r="G1045" t="str">
            <v>Satuan</v>
          </cell>
          <cell r="H1045" t="str">
            <v>Jumlah</v>
          </cell>
          <cell r="J1045" t="str">
            <v>H.Satuan</v>
          </cell>
          <cell r="K1045" t="str">
            <v>Total</v>
          </cell>
          <cell r="M1045">
            <v>22</v>
          </cell>
          <cell r="N1045" t="str">
            <v>Plafon + Rangka</v>
          </cell>
          <cell r="Q1045" t="str">
            <v>m2</v>
          </cell>
          <cell r="R1045">
            <v>90</v>
          </cell>
        </row>
        <row r="1046">
          <cell r="J1046" t="str">
            <v>(Rp.)</v>
          </cell>
          <cell r="K1046" t="str">
            <v>(Rp.)</v>
          </cell>
        </row>
        <row r="1047">
          <cell r="K1047">
            <v>24100</v>
          </cell>
          <cell r="N1047">
            <v>1</v>
          </cell>
          <cell r="O1047">
            <v>90</v>
          </cell>
          <cell r="P1047">
            <v>2169000</v>
          </cell>
          <cell r="Q1047">
            <v>24100</v>
          </cell>
        </row>
        <row r="1048">
          <cell r="G1048" t="str">
            <v>hari</v>
          </cell>
          <cell r="H1048">
            <v>0.06</v>
          </cell>
          <cell r="J1048">
            <v>35000</v>
          </cell>
          <cell r="K1048">
            <v>2100</v>
          </cell>
          <cell r="M1048">
            <v>0.06</v>
          </cell>
          <cell r="N1048">
            <v>1</v>
          </cell>
          <cell r="O1048">
            <v>90</v>
          </cell>
          <cell r="P1048">
            <v>189000</v>
          </cell>
        </row>
        <row r="1049">
          <cell r="G1049" t="str">
            <v>hari</v>
          </cell>
          <cell r="H1049">
            <v>0.6</v>
          </cell>
          <cell r="J1049">
            <v>30000</v>
          </cell>
          <cell r="K1049">
            <v>18000</v>
          </cell>
          <cell r="M1049">
            <v>0.6</v>
          </cell>
          <cell r="N1049">
            <v>1</v>
          </cell>
          <cell r="O1049">
            <v>90</v>
          </cell>
          <cell r="P1049">
            <v>1620000</v>
          </cell>
        </row>
        <row r="1050">
          <cell r="G1050" t="str">
            <v>hari</v>
          </cell>
          <cell r="H1050">
            <v>0.2</v>
          </cell>
          <cell r="J1050">
            <v>20000</v>
          </cell>
          <cell r="K1050">
            <v>4000</v>
          </cell>
          <cell r="M1050">
            <v>0.2</v>
          </cell>
          <cell r="N1050">
            <v>1</v>
          </cell>
          <cell r="O1050">
            <v>90</v>
          </cell>
          <cell r="P1050">
            <v>360000</v>
          </cell>
        </row>
        <row r="1053">
          <cell r="K1053">
            <v>35675</v>
          </cell>
          <cell r="O1053">
            <v>90</v>
          </cell>
          <cell r="P1053">
            <v>3210750</v>
          </cell>
          <cell r="Q1053">
            <v>35675</v>
          </cell>
        </row>
        <row r="1054">
          <cell r="G1054" t="str">
            <v>m3</v>
          </cell>
          <cell r="H1054">
            <v>0.01</v>
          </cell>
          <cell r="J1054">
            <v>975000</v>
          </cell>
          <cell r="K1054">
            <v>9750</v>
          </cell>
          <cell r="M1054">
            <v>0.01</v>
          </cell>
          <cell r="N1054">
            <v>0.9</v>
          </cell>
          <cell r="O1054">
            <v>90</v>
          </cell>
          <cell r="P1054">
            <v>877500</v>
          </cell>
        </row>
        <row r="1055">
          <cell r="G1055" t="str">
            <v>m3</v>
          </cell>
          <cell r="H1055">
            <v>1.4E-2</v>
          </cell>
          <cell r="J1055">
            <v>950000</v>
          </cell>
          <cell r="K1055">
            <v>13300</v>
          </cell>
          <cell r="M1055">
            <v>1.4E-2</v>
          </cell>
          <cell r="N1055">
            <v>1.26</v>
          </cell>
          <cell r="O1055">
            <v>90</v>
          </cell>
          <cell r="P1055">
            <v>1197000</v>
          </cell>
        </row>
        <row r="1056">
          <cell r="G1056" t="str">
            <v>lbr</v>
          </cell>
          <cell r="H1056">
            <v>0.4</v>
          </cell>
          <cell r="J1056">
            <v>29500</v>
          </cell>
          <cell r="K1056">
            <v>11800</v>
          </cell>
          <cell r="M1056">
            <v>0.4</v>
          </cell>
          <cell r="N1056">
            <v>36</v>
          </cell>
          <cell r="O1056">
            <v>90</v>
          </cell>
          <cell r="P1056">
            <v>1062000</v>
          </cell>
        </row>
        <row r="1057">
          <cell r="G1057" t="str">
            <v>kg</v>
          </cell>
          <cell r="H1057">
            <v>0.15</v>
          </cell>
          <cell r="J1057">
            <v>5500</v>
          </cell>
          <cell r="K1057">
            <v>825</v>
          </cell>
          <cell r="M1057">
            <v>0.15</v>
          </cell>
          <cell r="N1057">
            <v>13.5</v>
          </cell>
          <cell r="O1057">
            <v>90</v>
          </cell>
          <cell r="P1057">
            <v>74250</v>
          </cell>
        </row>
        <row r="1062">
          <cell r="M1062" t="str">
            <v>Produksi</v>
          </cell>
          <cell r="N1062" t="str">
            <v>Involve</v>
          </cell>
          <cell r="R1062" t="str">
            <v>Operation</v>
          </cell>
        </row>
        <row r="1063">
          <cell r="K1063">
            <v>0</v>
          </cell>
          <cell r="M1063" t="str">
            <v>/ Hour</v>
          </cell>
          <cell r="N1063" t="str">
            <v>%</v>
          </cell>
          <cell r="O1063">
            <v>90</v>
          </cell>
          <cell r="P1063">
            <v>0</v>
          </cell>
          <cell r="Q1063">
            <v>0</v>
          </cell>
          <cell r="R1063" t="str">
            <v>Hour</v>
          </cell>
        </row>
        <row r="1074">
          <cell r="K1074">
            <v>59775</v>
          </cell>
        </row>
        <row r="1077">
          <cell r="J1077" t="str">
            <v>Jakarta,  Oktober 2001</v>
          </cell>
        </row>
        <row r="1082">
          <cell r="J1082">
            <v>0</v>
          </cell>
        </row>
        <row r="1083">
          <cell r="J1083">
            <v>0</v>
          </cell>
        </row>
        <row r="1085">
          <cell r="G1085" t="str">
            <v>Pengembangan Gedung Serbaguna</v>
          </cell>
        </row>
        <row r="1086">
          <cell r="G1086" t="str">
            <v>Perumahan Taman Bougenvile, Bekasi</v>
          </cell>
        </row>
        <row r="1087">
          <cell r="G1087">
            <v>0</v>
          </cell>
        </row>
        <row r="1088">
          <cell r="M1088" t="str">
            <v>Description</v>
          </cell>
          <cell r="N1088" t="str">
            <v>Unit</v>
          </cell>
          <cell r="O1088" t="str">
            <v>Quantity</v>
          </cell>
          <cell r="P1088" t="str">
            <v>Unit Price</v>
          </cell>
          <cell r="Q1088" t="str">
            <v>Daily Output</v>
          </cell>
          <cell r="R1088" t="str">
            <v>Q'ty/Days</v>
          </cell>
        </row>
        <row r="1089">
          <cell r="G1089">
            <v>23</v>
          </cell>
          <cell r="M1089" t="str">
            <v>Pasang Kramik ukuran 20 Cm x 20 Cm</v>
          </cell>
          <cell r="N1089" t="str">
            <v>m2</v>
          </cell>
          <cell r="O1089">
            <v>0</v>
          </cell>
          <cell r="P1089">
            <v>56528</v>
          </cell>
          <cell r="Q1089">
            <v>0</v>
          </cell>
          <cell r="R1089">
            <v>0</v>
          </cell>
        </row>
        <row r="1090">
          <cell r="G1090" t="str">
            <v>Pasang Kramik ukuran 20 Cm x 20 Cm</v>
          </cell>
        </row>
        <row r="1091">
          <cell r="G1091" t="str">
            <v>m2</v>
          </cell>
        </row>
        <row r="1094">
          <cell r="G1094" t="str">
            <v>Satuan</v>
          </cell>
          <cell r="H1094" t="str">
            <v>Jumlah</v>
          </cell>
          <cell r="J1094" t="str">
            <v>H.Satuan</v>
          </cell>
          <cell r="K1094" t="str">
            <v>Total</v>
          </cell>
          <cell r="M1094">
            <v>23</v>
          </cell>
          <cell r="N1094" t="str">
            <v>Pasang Kramik ukuran 20 Cm x 20 Cm</v>
          </cell>
          <cell r="Q1094" t="str">
            <v>m2</v>
          </cell>
          <cell r="R1094">
            <v>0</v>
          </cell>
        </row>
        <row r="1095">
          <cell r="J1095" t="str">
            <v>(Rp.)</v>
          </cell>
          <cell r="K1095" t="str">
            <v>(Rp.)</v>
          </cell>
        </row>
        <row r="1096">
          <cell r="K1096">
            <v>16450</v>
          </cell>
          <cell r="N1096">
            <v>1</v>
          </cell>
          <cell r="O1096">
            <v>0</v>
          </cell>
          <cell r="P1096">
            <v>0</v>
          </cell>
          <cell r="Q1096">
            <v>16450</v>
          </cell>
        </row>
        <row r="1097">
          <cell r="G1097" t="str">
            <v>hari</v>
          </cell>
          <cell r="H1097">
            <v>0.02</v>
          </cell>
          <cell r="J1097">
            <v>35000</v>
          </cell>
          <cell r="K1097">
            <v>700</v>
          </cell>
          <cell r="M1097">
            <v>0.02</v>
          </cell>
          <cell r="N1097">
            <v>1</v>
          </cell>
          <cell r="O1097">
            <v>0</v>
          </cell>
          <cell r="P1097">
            <v>0</v>
          </cell>
        </row>
        <row r="1098">
          <cell r="G1098" t="str">
            <v>hari</v>
          </cell>
          <cell r="H1098">
            <v>0.22500000000000001</v>
          </cell>
          <cell r="J1098">
            <v>30000</v>
          </cell>
          <cell r="K1098">
            <v>6750</v>
          </cell>
          <cell r="M1098">
            <v>0.22500000000000001</v>
          </cell>
          <cell r="N1098">
            <v>1</v>
          </cell>
          <cell r="O1098">
            <v>0</v>
          </cell>
          <cell r="P1098">
            <v>0</v>
          </cell>
        </row>
        <row r="1099">
          <cell r="G1099" t="str">
            <v>hari</v>
          </cell>
          <cell r="H1099">
            <v>0.45</v>
          </cell>
          <cell r="J1099">
            <v>20000</v>
          </cell>
          <cell r="K1099">
            <v>9000</v>
          </cell>
          <cell r="M1099">
            <v>0.45</v>
          </cell>
          <cell r="N1099">
            <v>1</v>
          </cell>
          <cell r="O1099">
            <v>0</v>
          </cell>
          <cell r="P1099">
            <v>0</v>
          </cell>
        </row>
        <row r="1102">
          <cell r="K1102">
            <v>40078</v>
          </cell>
          <cell r="O1102">
            <v>0</v>
          </cell>
          <cell r="P1102">
            <v>0</v>
          </cell>
          <cell r="Q1102">
            <v>40078</v>
          </cell>
        </row>
        <row r="1103">
          <cell r="G1103" t="str">
            <v>m2</v>
          </cell>
          <cell r="H1103">
            <v>1.1000000000000001</v>
          </cell>
          <cell r="J1103">
            <v>30000</v>
          </cell>
          <cell r="K1103">
            <v>33000</v>
          </cell>
          <cell r="M1103">
            <v>1.1000000000000001</v>
          </cell>
          <cell r="N1103">
            <v>0</v>
          </cell>
          <cell r="O1103">
            <v>0</v>
          </cell>
          <cell r="P1103">
            <v>0</v>
          </cell>
        </row>
        <row r="1104">
          <cell r="G1104" t="str">
            <v>m3</v>
          </cell>
          <cell r="H1104">
            <v>1.4999999999999999E-2</v>
          </cell>
          <cell r="J1104">
            <v>90000</v>
          </cell>
          <cell r="K1104">
            <v>1350</v>
          </cell>
          <cell r="M1104">
            <v>1.4999999999999999E-2</v>
          </cell>
          <cell r="N1104">
            <v>0</v>
          </cell>
          <cell r="O1104">
            <v>0</v>
          </cell>
          <cell r="P1104">
            <v>0</v>
          </cell>
        </row>
        <row r="1105">
          <cell r="G1105" t="str">
            <v>zak</v>
          </cell>
          <cell r="H1105">
            <v>0.14699999999999999</v>
          </cell>
          <cell r="J1105">
            <v>24000</v>
          </cell>
          <cell r="K1105">
            <v>3528</v>
          </cell>
          <cell r="M1105">
            <v>0.14699999999999999</v>
          </cell>
          <cell r="N1105">
            <v>0</v>
          </cell>
          <cell r="O1105">
            <v>0</v>
          </cell>
          <cell r="P1105">
            <v>0</v>
          </cell>
        </row>
        <row r="1106">
          <cell r="G1106" t="str">
            <v>kg</v>
          </cell>
          <cell r="H1106">
            <v>2</v>
          </cell>
          <cell r="J1106">
            <v>1100</v>
          </cell>
          <cell r="K1106">
            <v>2200</v>
          </cell>
          <cell r="M1106">
            <v>2</v>
          </cell>
          <cell r="N1106">
            <v>0</v>
          </cell>
          <cell r="O1106">
            <v>0</v>
          </cell>
          <cell r="P1106">
            <v>0</v>
          </cell>
        </row>
        <row r="1111">
          <cell r="M1111" t="str">
            <v>Produksi</v>
          </cell>
          <cell r="N1111" t="str">
            <v>Involve</v>
          </cell>
          <cell r="R1111" t="str">
            <v>Operation</v>
          </cell>
        </row>
        <row r="1112">
          <cell r="K1112">
            <v>0</v>
          </cell>
          <cell r="M1112" t="str">
            <v>/ Hour</v>
          </cell>
          <cell r="N1112" t="str">
            <v>%</v>
          </cell>
          <cell r="O1112">
            <v>0</v>
          </cell>
          <cell r="P1112">
            <v>0</v>
          </cell>
          <cell r="Q1112">
            <v>0</v>
          </cell>
          <cell r="R1112" t="str">
            <v>Hour</v>
          </cell>
        </row>
        <row r="1123">
          <cell r="K1123">
            <v>56528</v>
          </cell>
        </row>
        <row r="1126">
          <cell r="J1126" t="str">
            <v>Jakarta,  Oktober 2001</v>
          </cell>
        </row>
        <row r="1131">
          <cell r="J1131">
            <v>0</v>
          </cell>
        </row>
        <row r="1132">
          <cell r="J1132">
            <v>0</v>
          </cell>
        </row>
        <row r="1134">
          <cell r="G1134" t="str">
            <v>Pengembangan Gedung Serbaguna</v>
          </cell>
        </row>
        <row r="1135">
          <cell r="G1135" t="str">
            <v>Perumahan Taman Bougenvile, Bekasi</v>
          </cell>
        </row>
        <row r="1136">
          <cell r="G1136">
            <v>0</v>
          </cell>
        </row>
        <row r="1137">
          <cell r="M1137" t="str">
            <v>Description</v>
          </cell>
          <cell r="N1137" t="str">
            <v>Unit</v>
          </cell>
          <cell r="O1137" t="str">
            <v>Quantity</v>
          </cell>
          <cell r="P1137" t="str">
            <v>Unit Price</v>
          </cell>
          <cell r="Q1137" t="str">
            <v>Daily Output</v>
          </cell>
          <cell r="R1137" t="str">
            <v>Q'ty/Days</v>
          </cell>
        </row>
        <row r="1138">
          <cell r="G1138">
            <v>24</v>
          </cell>
          <cell r="M1138" t="str">
            <v>Pasang Kramik ukuran 20 Cm x 25 Cm</v>
          </cell>
          <cell r="N1138" t="str">
            <v>m2</v>
          </cell>
          <cell r="O1138">
            <v>0</v>
          </cell>
          <cell r="P1138">
            <v>67253</v>
          </cell>
          <cell r="Q1138">
            <v>0</v>
          </cell>
          <cell r="R1138">
            <v>0</v>
          </cell>
        </row>
        <row r="1139">
          <cell r="G1139" t="str">
            <v>Pasang Kramik ukuran 20 Cm x 25 Cm</v>
          </cell>
        </row>
        <row r="1140">
          <cell r="G1140" t="str">
            <v>m2</v>
          </cell>
        </row>
        <row r="1143">
          <cell r="G1143" t="str">
            <v>Satuan</v>
          </cell>
          <cell r="H1143" t="str">
            <v>Jumlah</v>
          </cell>
          <cell r="J1143" t="str">
            <v>H.Satuan</v>
          </cell>
          <cell r="K1143" t="str">
            <v>Total</v>
          </cell>
          <cell r="M1143">
            <v>24</v>
          </cell>
          <cell r="N1143" t="str">
            <v>Pasang Kramik ukuran 20 Cm x 25 Cm</v>
          </cell>
          <cell r="Q1143" t="str">
            <v>m2</v>
          </cell>
          <cell r="R1143">
            <v>0</v>
          </cell>
        </row>
        <row r="1144">
          <cell r="J1144" t="str">
            <v>(Rp.)</v>
          </cell>
          <cell r="K1144" t="str">
            <v>(Rp.)</v>
          </cell>
        </row>
        <row r="1145">
          <cell r="K1145">
            <v>18375</v>
          </cell>
          <cell r="N1145">
            <v>1</v>
          </cell>
          <cell r="O1145">
            <v>0</v>
          </cell>
          <cell r="P1145">
            <v>0</v>
          </cell>
          <cell r="Q1145">
            <v>18375</v>
          </cell>
        </row>
        <row r="1146">
          <cell r="G1146" t="str">
            <v>hari</v>
          </cell>
          <cell r="H1146">
            <v>2.5000000000000001E-2</v>
          </cell>
          <cell r="J1146">
            <v>35000</v>
          </cell>
          <cell r="K1146">
            <v>875</v>
          </cell>
          <cell r="M1146">
            <v>2.5000000000000001E-2</v>
          </cell>
          <cell r="N1146">
            <v>1</v>
          </cell>
          <cell r="O1146">
            <v>0</v>
          </cell>
          <cell r="P1146">
            <v>0</v>
          </cell>
        </row>
        <row r="1147">
          <cell r="G1147" t="str">
            <v>hari</v>
          </cell>
          <cell r="H1147">
            <v>0.25</v>
          </cell>
          <cell r="J1147">
            <v>30000</v>
          </cell>
          <cell r="K1147">
            <v>7500</v>
          </cell>
          <cell r="M1147">
            <v>0.25</v>
          </cell>
          <cell r="N1147">
            <v>1</v>
          </cell>
          <cell r="O1147">
            <v>0</v>
          </cell>
          <cell r="P1147">
            <v>0</v>
          </cell>
        </row>
        <row r="1148">
          <cell r="G1148" t="str">
            <v>hari</v>
          </cell>
          <cell r="H1148">
            <v>0.5</v>
          </cell>
          <cell r="J1148">
            <v>20000</v>
          </cell>
          <cell r="K1148">
            <v>10000</v>
          </cell>
          <cell r="M1148">
            <v>0.5</v>
          </cell>
          <cell r="N1148">
            <v>1</v>
          </cell>
          <cell r="O1148">
            <v>0</v>
          </cell>
          <cell r="P1148">
            <v>0</v>
          </cell>
        </row>
        <row r="1151">
          <cell r="K1151">
            <v>48878</v>
          </cell>
          <cell r="O1151">
            <v>0</v>
          </cell>
          <cell r="P1151">
            <v>0</v>
          </cell>
          <cell r="Q1151">
            <v>48878</v>
          </cell>
        </row>
        <row r="1152">
          <cell r="G1152" t="str">
            <v>m2</v>
          </cell>
          <cell r="H1152">
            <v>1.1000000000000001</v>
          </cell>
          <cell r="J1152">
            <v>38000</v>
          </cell>
          <cell r="K1152">
            <v>41800</v>
          </cell>
          <cell r="M1152">
            <v>1.1000000000000001</v>
          </cell>
          <cell r="N1152">
            <v>0</v>
          </cell>
          <cell r="O1152">
            <v>0</v>
          </cell>
          <cell r="P1152">
            <v>0</v>
          </cell>
        </row>
        <row r="1153">
          <cell r="G1153" t="str">
            <v>m3</v>
          </cell>
          <cell r="H1153">
            <v>1.4999999999999999E-2</v>
          </cell>
          <cell r="J1153">
            <v>90000</v>
          </cell>
          <cell r="K1153">
            <v>1350</v>
          </cell>
          <cell r="M1153">
            <v>1.4999999999999999E-2</v>
          </cell>
          <cell r="N1153">
            <v>0</v>
          </cell>
          <cell r="O1153">
            <v>0</v>
          </cell>
          <cell r="P1153">
            <v>0</v>
          </cell>
        </row>
        <row r="1154">
          <cell r="G1154" t="str">
            <v>zak</v>
          </cell>
          <cell r="H1154">
            <v>0.14699999999999999</v>
          </cell>
          <cell r="J1154">
            <v>24000</v>
          </cell>
          <cell r="K1154">
            <v>3528</v>
          </cell>
          <cell r="M1154">
            <v>0.14699999999999999</v>
          </cell>
          <cell r="N1154">
            <v>0</v>
          </cell>
          <cell r="O1154">
            <v>0</v>
          </cell>
          <cell r="P1154">
            <v>0</v>
          </cell>
        </row>
        <row r="1155">
          <cell r="G1155" t="str">
            <v>kg</v>
          </cell>
          <cell r="H1155">
            <v>2</v>
          </cell>
          <cell r="J1155">
            <v>1100</v>
          </cell>
          <cell r="K1155">
            <v>2200</v>
          </cell>
          <cell r="M1155">
            <v>2</v>
          </cell>
          <cell r="N1155">
            <v>0</v>
          </cell>
          <cell r="O1155">
            <v>0</v>
          </cell>
          <cell r="P1155">
            <v>0</v>
          </cell>
        </row>
        <row r="1160">
          <cell r="M1160" t="str">
            <v>Produksi</v>
          </cell>
          <cell r="N1160" t="str">
            <v>Involve</v>
          </cell>
          <cell r="R1160" t="str">
            <v>Operation</v>
          </cell>
        </row>
        <row r="1161">
          <cell r="K1161">
            <v>0</v>
          </cell>
          <cell r="M1161" t="str">
            <v>/ Hour</v>
          </cell>
          <cell r="N1161" t="str">
            <v>%</v>
          </cell>
          <cell r="O1161">
            <v>0</v>
          </cell>
          <cell r="P1161">
            <v>0</v>
          </cell>
          <cell r="Q1161">
            <v>0</v>
          </cell>
          <cell r="R1161" t="str">
            <v>Hour</v>
          </cell>
        </row>
        <row r="1172">
          <cell r="K1172">
            <v>67253</v>
          </cell>
        </row>
        <row r="1175">
          <cell r="J1175" t="str">
            <v>Jakarta,  Oktober 2001</v>
          </cell>
        </row>
        <row r="1180">
          <cell r="J1180">
            <v>0</v>
          </cell>
        </row>
        <row r="1181">
          <cell r="J1181">
            <v>0</v>
          </cell>
        </row>
        <row r="1183">
          <cell r="G1183" t="str">
            <v>Pengembangan Gedung Serbaguna</v>
          </cell>
        </row>
        <row r="1184">
          <cell r="G1184" t="str">
            <v>Perumahan Taman Bougenvile, Bekasi</v>
          </cell>
        </row>
        <row r="1185">
          <cell r="G1185">
            <v>0</v>
          </cell>
        </row>
        <row r="1186">
          <cell r="M1186" t="str">
            <v>Description</v>
          </cell>
          <cell r="N1186" t="str">
            <v>Unit</v>
          </cell>
          <cell r="O1186" t="str">
            <v>Quantity</v>
          </cell>
          <cell r="P1186" t="str">
            <v>Unit Price</v>
          </cell>
          <cell r="Q1186" t="str">
            <v>Daily Output</v>
          </cell>
          <cell r="R1186" t="str">
            <v>Q'ty/Days</v>
          </cell>
        </row>
        <row r="1187">
          <cell r="G1187">
            <v>25</v>
          </cell>
          <cell r="M1187" t="str">
            <v>Pasang Kramik ukuran 30 Cm x 30 Cm</v>
          </cell>
          <cell r="N1187" t="str">
            <v>m2</v>
          </cell>
          <cell r="O1187">
            <v>0</v>
          </cell>
          <cell r="P1187">
            <v>47820</v>
          </cell>
          <cell r="Q1187">
            <v>0</v>
          </cell>
          <cell r="R1187">
            <v>0</v>
          </cell>
        </row>
        <row r="1188">
          <cell r="G1188" t="str">
            <v>Pasang Kramik ukuran 30 Cm x 30 Cm</v>
          </cell>
        </row>
        <row r="1189">
          <cell r="G1189" t="str">
            <v>m2</v>
          </cell>
        </row>
        <row r="1192">
          <cell r="G1192" t="str">
            <v>Satuan</v>
          </cell>
          <cell r="H1192" t="str">
            <v>Jumlah</v>
          </cell>
          <cell r="J1192" t="str">
            <v>H.Satuan</v>
          </cell>
          <cell r="K1192" t="str">
            <v>Total</v>
          </cell>
          <cell r="M1192">
            <v>25</v>
          </cell>
          <cell r="N1192" t="str">
            <v>Pasang Kramik ukuran 30 Cm x 30 Cm</v>
          </cell>
          <cell r="Q1192" t="str">
            <v>m2</v>
          </cell>
          <cell r="R1192">
            <v>81</v>
          </cell>
        </row>
        <row r="1193">
          <cell r="J1193" t="str">
            <v>(Rp.)</v>
          </cell>
          <cell r="K1193" t="str">
            <v>(Rp.)</v>
          </cell>
        </row>
        <row r="1194">
          <cell r="K1194">
            <v>14700</v>
          </cell>
          <cell r="N1194">
            <v>1</v>
          </cell>
          <cell r="O1194">
            <v>81</v>
          </cell>
          <cell r="P1194">
            <v>1190700</v>
          </cell>
          <cell r="Q1194">
            <v>14700</v>
          </cell>
        </row>
        <row r="1195">
          <cell r="G1195" t="str">
            <v>hari</v>
          </cell>
          <cell r="H1195">
            <v>0.02</v>
          </cell>
          <cell r="J1195">
            <v>35000</v>
          </cell>
          <cell r="K1195">
            <v>700</v>
          </cell>
          <cell r="M1195">
            <v>0.02</v>
          </cell>
          <cell r="N1195">
            <v>1</v>
          </cell>
          <cell r="O1195">
            <v>81</v>
          </cell>
          <cell r="P1195">
            <v>56700</v>
          </cell>
        </row>
        <row r="1196">
          <cell r="G1196" t="str">
            <v>hari</v>
          </cell>
          <cell r="H1196">
            <v>0.2</v>
          </cell>
          <cell r="J1196">
            <v>30000</v>
          </cell>
          <cell r="K1196">
            <v>6000</v>
          </cell>
          <cell r="M1196">
            <v>0.2</v>
          </cell>
          <cell r="N1196">
            <v>1</v>
          </cell>
          <cell r="O1196">
            <v>81</v>
          </cell>
          <cell r="P1196">
            <v>486000</v>
          </cell>
        </row>
        <row r="1197">
          <cell r="G1197" t="str">
            <v>hari</v>
          </cell>
          <cell r="H1197">
            <v>0.4</v>
          </cell>
          <cell r="J1197">
            <v>20000</v>
          </cell>
          <cell r="K1197">
            <v>8000</v>
          </cell>
          <cell r="M1197">
            <v>0.4</v>
          </cell>
          <cell r="N1197">
            <v>1</v>
          </cell>
          <cell r="O1197">
            <v>81</v>
          </cell>
          <cell r="P1197">
            <v>648000</v>
          </cell>
        </row>
        <row r="1200">
          <cell r="K1200">
            <v>33120</v>
          </cell>
          <cell r="O1200">
            <v>81</v>
          </cell>
          <cell r="P1200">
            <v>2682720</v>
          </cell>
          <cell r="Q1200">
            <v>33120</v>
          </cell>
        </row>
        <row r="1201">
          <cell r="G1201" t="str">
            <v>m2</v>
          </cell>
          <cell r="H1201">
            <v>1.05</v>
          </cell>
          <cell r="J1201">
            <v>26000</v>
          </cell>
          <cell r="K1201">
            <v>27300</v>
          </cell>
          <cell r="M1201">
            <v>1.05</v>
          </cell>
          <cell r="N1201">
            <v>85.05</v>
          </cell>
          <cell r="O1201">
            <v>81</v>
          </cell>
          <cell r="P1201">
            <v>2211300</v>
          </cell>
        </row>
        <row r="1202">
          <cell r="G1202" t="str">
            <v>m3</v>
          </cell>
          <cell r="H1202">
            <v>1.2999999999999999E-2</v>
          </cell>
          <cell r="J1202">
            <v>90000</v>
          </cell>
          <cell r="K1202">
            <v>1170</v>
          </cell>
          <cell r="M1202">
            <v>1.2999999999999999E-2</v>
          </cell>
          <cell r="N1202">
            <v>1.0529999999999999</v>
          </cell>
          <cell r="O1202">
            <v>81</v>
          </cell>
          <cell r="P1202">
            <v>94770</v>
          </cell>
        </row>
        <row r="1203">
          <cell r="G1203" t="str">
            <v>zak</v>
          </cell>
          <cell r="H1203">
            <v>0.125</v>
          </cell>
          <cell r="J1203">
            <v>24000</v>
          </cell>
          <cell r="K1203">
            <v>3000</v>
          </cell>
          <cell r="M1203">
            <v>0.125</v>
          </cell>
          <cell r="N1203">
            <v>10.125</v>
          </cell>
          <cell r="O1203">
            <v>81</v>
          </cell>
          <cell r="P1203">
            <v>243000</v>
          </cell>
        </row>
        <row r="1204">
          <cell r="G1204" t="str">
            <v>kg</v>
          </cell>
          <cell r="H1204">
            <v>1.5</v>
          </cell>
          <cell r="J1204">
            <v>1100</v>
          </cell>
          <cell r="K1204">
            <v>1650</v>
          </cell>
          <cell r="M1204">
            <v>1.5</v>
          </cell>
          <cell r="N1204">
            <v>121.5</v>
          </cell>
          <cell r="O1204">
            <v>81</v>
          </cell>
          <cell r="P1204">
            <v>133650</v>
          </cell>
        </row>
        <row r="1209">
          <cell r="M1209" t="str">
            <v>Produksi</v>
          </cell>
          <cell r="N1209" t="str">
            <v>Involve</v>
          </cell>
          <cell r="R1209" t="str">
            <v>Operation</v>
          </cell>
        </row>
        <row r="1210">
          <cell r="K1210">
            <v>0</v>
          </cell>
          <cell r="M1210" t="str">
            <v>/ Hour</v>
          </cell>
          <cell r="N1210" t="str">
            <v>%</v>
          </cell>
          <cell r="O1210">
            <v>81</v>
          </cell>
          <cell r="P1210">
            <v>0</v>
          </cell>
          <cell r="Q1210">
            <v>0</v>
          </cell>
          <cell r="R1210" t="str">
            <v>Hour</v>
          </cell>
        </row>
        <row r="1221">
          <cell r="K1221">
            <v>47820</v>
          </cell>
        </row>
        <row r="1224">
          <cell r="J1224" t="str">
            <v>Jakarta,  Oktober 2001</v>
          </cell>
        </row>
        <row r="1229">
          <cell r="J1229">
            <v>0</v>
          </cell>
        </row>
        <row r="1230">
          <cell r="J1230">
            <v>0</v>
          </cell>
        </row>
        <row r="1232">
          <cell r="G1232" t="str">
            <v>Pengembangan Gedung Serbaguna</v>
          </cell>
        </row>
        <row r="1233">
          <cell r="G1233" t="str">
            <v>Perumahan Taman Bougenvile, Bekasi</v>
          </cell>
        </row>
        <row r="1234">
          <cell r="G1234">
            <v>0</v>
          </cell>
        </row>
        <row r="1235">
          <cell r="M1235" t="str">
            <v>Description</v>
          </cell>
          <cell r="N1235" t="str">
            <v>Unit</v>
          </cell>
          <cell r="O1235" t="str">
            <v>Quantity</v>
          </cell>
          <cell r="P1235" t="str">
            <v>Unit Price</v>
          </cell>
          <cell r="Q1235" t="str">
            <v>Daily Output</v>
          </cell>
          <cell r="R1235" t="str">
            <v>Q'ty/Days</v>
          </cell>
        </row>
        <row r="1236">
          <cell r="G1236">
            <v>26</v>
          </cell>
          <cell r="M1236" t="str">
            <v>Cat Tembok 3 x Sapu</v>
          </cell>
          <cell r="N1236" t="str">
            <v>m2</v>
          </cell>
          <cell r="O1236">
            <v>0</v>
          </cell>
          <cell r="P1236">
            <v>8145</v>
          </cell>
          <cell r="Q1236">
            <v>0</v>
          </cell>
          <cell r="R1236">
            <v>0</v>
          </cell>
        </row>
        <row r="1237">
          <cell r="G1237" t="str">
            <v>Cat Tembok 3 x Sapu</v>
          </cell>
        </row>
        <row r="1238">
          <cell r="G1238" t="str">
            <v>m2</v>
          </cell>
        </row>
        <row r="1241">
          <cell r="G1241" t="str">
            <v>Satuan</v>
          </cell>
          <cell r="H1241" t="str">
            <v>Jumlah</v>
          </cell>
          <cell r="J1241" t="str">
            <v>H.Satuan</v>
          </cell>
          <cell r="K1241" t="str">
            <v>Total</v>
          </cell>
          <cell r="M1241">
            <v>26</v>
          </cell>
          <cell r="N1241" t="str">
            <v>Cat Tembok 3 x Sapu</v>
          </cell>
          <cell r="Q1241" t="str">
            <v>m2</v>
          </cell>
          <cell r="R1241">
            <v>172.5</v>
          </cell>
        </row>
        <row r="1242">
          <cell r="J1242" t="str">
            <v>(Rp.)</v>
          </cell>
          <cell r="K1242" t="str">
            <v>(Rp.)</v>
          </cell>
        </row>
        <row r="1243">
          <cell r="K1243">
            <v>3480</v>
          </cell>
          <cell r="N1243">
            <v>1</v>
          </cell>
          <cell r="O1243">
            <v>172.5</v>
          </cell>
          <cell r="P1243">
            <v>600300</v>
          </cell>
          <cell r="Q1243">
            <v>3480</v>
          </cell>
        </row>
        <row r="1244">
          <cell r="G1244" t="str">
            <v>hari</v>
          </cell>
          <cell r="H1244">
            <v>8.0000000000000002E-3</v>
          </cell>
          <cell r="J1244">
            <v>35000</v>
          </cell>
          <cell r="K1244">
            <v>280</v>
          </cell>
          <cell r="M1244">
            <v>8.0000000000000002E-3</v>
          </cell>
          <cell r="N1244">
            <v>1</v>
          </cell>
          <cell r="O1244">
            <v>172.5</v>
          </cell>
          <cell r="P1244">
            <v>48300</v>
          </cell>
        </row>
        <row r="1245">
          <cell r="G1245" t="str">
            <v>hari</v>
          </cell>
          <cell r="H1245">
            <v>0.08</v>
          </cell>
          <cell r="J1245">
            <v>30000</v>
          </cell>
          <cell r="K1245">
            <v>2400</v>
          </cell>
          <cell r="M1245">
            <v>0.08</v>
          </cell>
          <cell r="N1245">
            <v>1</v>
          </cell>
          <cell r="O1245">
            <v>172.5</v>
          </cell>
          <cell r="P1245">
            <v>414000</v>
          </cell>
        </row>
        <row r="1246">
          <cell r="G1246" t="str">
            <v>hari</v>
          </cell>
          <cell r="H1246">
            <v>0.04</v>
          </cell>
          <cell r="J1246">
            <v>20000</v>
          </cell>
          <cell r="K1246">
            <v>800</v>
          </cell>
          <cell r="M1246">
            <v>0.04</v>
          </cell>
          <cell r="N1246">
            <v>1</v>
          </cell>
          <cell r="O1246">
            <v>172.5</v>
          </cell>
          <cell r="P1246">
            <v>138000</v>
          </cell>
        </row>
        <row r="1249">
          <cell r="K1249">
            <v>4665</v>
          </cell>
          <cell r="O1249">
            <v>172.5</v>
          </cell>
          <cell r="P1249">
            <v>804712.5</v>
          </cell>
          <cell r="Q1249">
            <v>4665</v>
          </cell>
        </row>
        <row r="1250">
          <cell r="G1250" t="str">
            <v>kg</v>
          </cell>
          <cell r="H1250">
            <v>0.42499999999999999</v>
          </cell>
          <cell r="J1250">
            <v>8600</v>
          </cell>
          <cell r="K1250">
            <v>3655</v>
          </cell>
          <cell r="M1250">
            <v>0.42499999999999999</v>
          </cell>
          <cell r="N1250">
            <v>73.3125</v>
          </cell>
          <cell r="O1250">
            <v>172.5</v>
          </cell>
          <cell r="P1250">
            <v>630487.5</v>
          </cell>
        </row>
        <row r="1251">
          <cell r="G1251" t="str">
            <v>lbr</v>
          </cell>
          <cell r="H1251">
            <v>0.2</v>
          </cell>
          <cell r="J1251">
            <v>2000</v>
          </cell>
          <cell r="K1251">
            <v>400</v>
          </cell>
          <cell r="M1251">
            <v>0.2</v>
          </cell>
          <cell r="N1251">
            <v>34.5</v>
          </cell>
          <cell r="O1251">
            <v>172.5</v>
          </cell>
          <cell r="P1251">
            <v>69000</v>
          </cell>
        </row>
        <row r="1252">
          <cell r="G1252" t="str">
            <v>buah</v>
          </cell>
          <cell r="H1252">
            <v>0.02</v>
          </cell>
          <cell r="J1252">
            <v>5500</v>
          </cell>
          <cell r="K1252">
            <v>110</v>
          </cell>
          <cell r="M1252">
            <v>0.02</v>
          </cell>
          <cell r="N1252">
            <v>3.45</v>
          </cell>
          <cell r="O1252">
            <v>172.5</v>
          </cell>
          <cell r="P1252">
            <v>18975</v>
          </cell>
        </row>
        <row r="1253">
          <cell r="G1253" t="str">
            <v>kg</v>
          </cell>
          <cell r="H1253">
            <v>0.1</v>
          </cell>
          <cell r="J1253">
            <v>5000</v>
          </cell>
          <cell r="K1253">
            <v>500</v>
          </cell>
          <cell r="M1253">
            <v>0.1</v>
          </cell>
          <cell r="N1253">
            <v>17.25</v>
          </cell>
          <cell r="O1253">
            <v>172.5</v>
          </cell>
          <cell r="P1253">
            <v>86250</v>
          </cell>
        </row>
        <row r="1258">
          <cell r="M1258" t="str">
            <v>Produksi</v>
          </cell>
          <cell r="N1258" t="str">
            <v>Involve</v>
          </cell>
          <cell r="R1258" t="str">
            <v>Operation</v>
          </cell>
        </row>
        <row r="1259">
          <cell r="K1259">
            <v>0</v>
          </cell>
          <cell r="M1259" t="str">
            <v>/ Hour</v>
          </cell>
          <cell r="N1259" t="str">
            <v>%</v>
          </cell>
          <cell r="O1259">
            <v>172.5</v>
          </cell>
          <cell r="P1259">
            <v>0</v>
          </cell>
          <cell r="Q1259">
            <v>0</v>
          </cell>
          <cell r="R1259" t="str">
            <v>Hour</v>
          </cell>
        </row>
        <row r="1270">
          <cell r="K1270">
            <v>8145</v>
          </cell>
        </row>
        <row r="1273">
          <cell r="J1273" t="str">
            <v>Jakarta,  Oktober 2001</v>
          </cell>
        </row>
        <row r="1278">
          <cell r="J1278">
            <v>0</v>
          </cell>
        </row>
        <row r="1279">
          <cell r="J1279">
            <v>0</v>
          </cell>
        </row>
        <row r="1281">
          <cell r="G1281" t="str">
            <v>Pengembangan Gedung Serbaguna</v>
          </cell>
        </row>
        <row r="1282">
          <cell r="G1282" t="str">
            <v>Perumahan Taman Bougenvile, Bekasi</v>
          </cell>
        </row>
        <row r="1283">
          <cell r="G1283">
            <v>0</v>
          </cell>
        </row>
        <row r="1284">
          <cell r="M1284" t="str">
            <v>Description</v>
          </cell>
          <cell r="N1284" t="str">
            <v>Unit</v>
          </cell>
          <cell r="O1284" t="str">
            <v>Quantity</v>
          </cell>
          <cell r="P1284" t="str">
            <v>Unit Price</v>
          </cell>
          <cell r="Q1284" t="str">
            <v>Daily Output</v>
          </cell>
          <cell r="R1284" t="str">
            <v>Q'ty/Days</v>
          </cell>
        </row>
        <row r="1285">
          <cell r="G1285">
            <v>27</v>
          </cell>
          <cell r="M1285" t="str">
            <v>Cat Kayu 3 x Sapu</v>
          </cell>
          <cell r="N1285" t="str">
            <v>m2</v>
          </cell>
          <cell r="O1285">
            <v>0</v>
          </cell>
          <cell r="P1285">
            <v>12045</v>
          </cell>
          <cell r="Q1285">
            <v>0</v>
          </cell>
          <cell r="R1285">
            <v>0</v>
          </cell>
        </row>
        <row r="1286">
          <cell r="G1286" t="str">
            <v>Cat Kayu 3 x Sapu</v>
          </cell>
        </row>
        <row r="1287">
          <cell r="G1287" t="str">
            <v>m2</v>
          </cell>
        </row>
        <row r="1290">
          <cell r="G1290" t="str">
            <v>Satuan</v>
          </cell>
          <cell r="H1290" t="str">
            <v>Jumlah</v>
          </cell>
          <cell r="J1290" t="str">
            <v>H.Satuan</v>
          </cell>
          <cell r="K1290" t="str">
            <v>Total</v>
          </cell>
          <cell r="M1290">
            <v>27</v>
          </cell>
          <cell r="N1290" t="str">
            <v>Cat Kayu 3 x Sapu</v>
          </cell>
          <cell r="Q1290" t="str">
            <v>m2</v>
          </cell>
          <cell r="R1290">
            <v>49.55</v>
          </cell>
        </row>
        <row r="1291">
          <cell r="J1291" t="str">
            <v>(Rp.)</v>
          </cell>
          <cell r="K1291" t="str">
            <v>(Rp.)</v>
          </cell>
        </row>
        <row r="1292">
          <cell r="K1292">
            <v>4280</v>
          </cell>
          <cell r="N1292">
            <v>1</v>
          </cell>
          <cell r="O1292">
            <v>49.55</v>
          </cell>
          <cell r="P1292">
            <v>212074</v>
          </cell>
          <cell r="Q1292">
            <v>4280</v>
          </cell>
        </row>
        <row r="1293">
          <cell r="G1293" t="str">
            <v>hari</v>
          </cell>
          <cell r="H1293">
            <v>8.0000000000000002E-3</v>
          </cell>
          <cell r="J1293">
            <v>35000</v>
          </cell>
          <cell r="K1293">
            <v>280</v>
          </cell>
          <cell r="M1293">
            <v>8.0000000000000002E-3</v>
          </cell>
          <cell r="N1293">
            <v>1</v>
          </cell>
          <cell r="O1293">
            <v>49.55</v>
          </cell>
          <cell r="P1293">
            <v>13874</v>
          </cell>
        </row>
        <row r="1294">
          <cell r="G1294" t="str">
            <v>hari</v>
          </cell>
          <cell r="H1294">
            <v>0.1</v>
          </cell>
          <cell r="J1294">
            <v>30000</v>
          </cell>
          <cell r="K1294">
            <v>3000</v>
          </cell>
          <cell r="M1294">
            <v>0.1</v>
          </cell>
          <cell r="N1294">
            <v>1</v>
          </cell>
          <cell r="O1294">
            <v>49.55</v>
          </cell>
          <cell r="P1294">
            <v>148650</v>
          </cell>
        </row>
        <row r="1295">
          <cell r="G1295" t="str">
            <v>hari</v>
          </cell>
          <cell r="H1295">
            <v>0.05</v>
          </cell>
          <cell r="J1295">
            <v>20000</v>
          </cell>
          <cell r="K1295">
            <v>1000</v>
          </cell>
          <cell r="M1295">
            <v>0.05</v>
          </cell>
          <cell r="N1295">
            <v>1</v>
          </cell>
          <cell r="O1295">
            <v>49.55</v>
          </cell>
          <cell r="P1295">
            <v>49550</v>
          </cell>
        </row>
        <row r="1298">
          <cell r="K1298">
            <v>7765</v>
          </cell>
          <cell r="O1298">
            <v>49.55</v>
          </cell>
          <cell r="P1298">
            <v>384755.75</v>
          </cell>
          <cell r="Q1298">
            <v>7765</v>
          </cell>
        </row>
        <row r="1299">
          <cell r="G1299" t="str">
            <v>kg</v>
          </cell>
          <cell r="H1299">
            <v>0.12</v>
          </cell>
          <cell r="J1299">
            <v>21000</v>
          </cell>
          <cell r="K1299">
            <v>2520</v>
          </cell>
          <cell r="M1299">
            <v>0.12</v>
          </cell>
          <cell r="N1299">
            <v>5.9459999999999997</v>
          </cell>
          <cell r="O1299">
            <v>49.55</v>
          </cell>
          <cell r="P1299">
            <v>124866</v>
          </cell>
        </row>
        <row r="1300">
          <cell r="G1300" t="str">
            <v>ltr</v>
          </cell>
          <cell r="H1300">
            <v>0.1</v>
          </cell>
          <cell r="J1300">
            <v>7000</v>
          </cell>
          <cell r="K1300">
            <v>700</v>
          </cell>
          <cell r="M1300">
            <v>0.1</v>
          </cell>
          <cell r="N1300">
            <v>4.9550000000000001</v>
          </cell>
          <cell r="O1300">
            <v>49.55</v>
          </cell>
          <cell r="P1300">
            <v>34685</v>
          </cell>
        </row>
        <row r="1301">
          <cell r="G1301" t="str">
            <v>buah</v>
          </cell>
          <cell r="H1301">
            <v>0.1</v>
          </cell>
          <cell r="J1301">
            <v>5500</v>
          </cell>
          <cell r="K1301">
            <v>550</v>
          </cell>
          <cell r="M1301">
            <v>0.1</v>
          </cell>
          <cell r="N1301">
            <v>4.9550000000000001</v>
          </cell>
          <cell r="O1301">
            <v>49.55</v>
          </cell>
          <cell r="P1301">
            <v>27252.5</v>
          </cell>
        </row>
        <row r="1302">
          <cell r="G1302" t="str">
            <v>kg</v>
          </cell>
          <cell r="H1302">
            <v>0.32</v>
          </cell>
          <cell r="J1302">
            <v>8500</v>
          </cell>
          <cell r="K1302">
            <v>2720</v>
          </cell>
          <cell r="M1302">
            <v>0.32</v>
          </cell>
          <cell r="N1302">
            <v>15.856</v>
          </cell>
          <cell r="O1302">
            <v>49.55</v>
          </cell>
          <cell r="P1302">
            <v>134776</v>
          </cell>
        </row>
        <row r="1303">
          <cell r="G1303" t="str">
            <v>kg</v>
          </cell>
          <cell r="H1303">
            <v>0.17</v>
          </cell>
          <cell r="J1303">
            <v>7500</v>
          </cell>
          <cell r="K1303">
            <v>1275</v>
          </cell>
          <cell r="M1303">
            <v>0.17</v>
          </cell>
          <cell r="N1303">
            <v>8.4235000000000007</v>
          </cell>
          <cell r="O1303">
            <v>49.55</v>
          </cell>
          <cell r="P1303">
            <v>63176.25</v>
          </cell>
        </row>
        <row r="1307">
          <cell r="M1307" t="str">
            <v>Produksi</v>
          </cell>
          <cell r="N1307" t="str">
            <v>Involve</v>
          </cell>
          <cell r="R1307" t="str">
            <v>Operation</v>
          </cell>
        </row>
        <row r="1308">
          <cell r="K1308">
            <v>0</v>
          </cell>
          <cell r="M1308" t="str">
            <v>/ Hour</v>
          </cell>
          <cell r="N1308" t="str">
            <v>%</v>
          </cell>
          <cell r="O1308">
            <v>49.55</v>
          </cell>
          <cell r="P1308">
            <v>0</v>
          </cell>
          <cell r="Q1308">
            <v>0</v>
          </cell>
          <cell r="R1308" t="str">
            <v>Hour</v>
          </cell>
        </row>
        <row r="1319">
          <cell r="K1319">
            <v>12045</v>
          </cell>
        </row>
        <row r="1322">
          <cell r="J1322" t="str">
            <v>Jakarta,  Oktober 2001</v>
          </cell>
        </row>
        <row r="1327">
          <cell r="J1327">
            <v>0</v>
          </cell>
        </row>
        <row r="1328">
          <cell r="J1328">
            <v>0</v>
          </cell>
        </row>
        <row r="1330">
          <cell r="G1330" t="str">
            <v>Pengembangan Gedung Serbaguna</v>
          </cell>
        </row>
        <row r="1331">
          <cell r="G1331" t="str">
            <v>Perumahan Taman Bougenvile, Bekasi</v>
          </cell>
        </row>
        <row r="1332">
          <cell r="G1332">
            <v>0</v>
          </cell>
        </row>
        <row r="1333">
          <cell r="M1333" t="str">
            <v>Description</v>
          </cell>
          <cell r="N1333" t="str">
            <v>Unit</v>
          </cell>
          <cell r="O1333" t="str">
            <v>Quantity</v>
          </cell>
          <cell r="P1333" t="str">
            <v>Unit Price</v>
          </cell>
          <cell r="Q1333" t="str">
            <v>Daily Output</v>
          </cell>
          <cell r="R1333" t="str">
            <v>Q'ty/Days</v>
          </cell>
        </row>
        <row r="1334">
          <cell r="G1334">
            <v>28</v>
          </cell>
          <cell r="M1334" t="str">
            <v>Pengecatan Plafon</v>
          </cell>
          <cell r="N1334" t="str">
            <v>m2</v>
          </cell>
          <cell r="O1334">
            <v>0</v>
          </cell>
          <cell r="P1334">
            <v>9525</v>
          </cell>
          <cell r="Q1334">
            <v>0</v>
          </cell>
          <cell r="R1334">
            <v>0</v>
          </cell>
        </row>
        <row r="1335">
          <cell r="G1335" t="str">
            <v>Pengecatan Plafon</v>
          </cell>
        </row>
        <row r="1336">
          <cell r="G1336" t="str">
            <v>m2</v>
          </cell>
        </row>
        <row r="1339">
          <cell r="G1339" t="str">
            <v>Satuan</v>
          </cell>
          <cell r="H1339" t="str">
            <v>Jumlah</v>
          </cell>
          <cell r="J1339" t="str">
            <v>H.Satuan</v>
          </cell>
          <cell r="K1339" t="str">
            <v>Total</v>
          </cell>
          <cell r="M1339">
            <v>28</v>
          </cell>
          <cell r="N1339" t="str">
            <v>Pengecatan Plafon</v>
          </cell>
          <cell r="Q1339" t="str">
            <v>m2</v>
          </cell>
          <cell r="R1339">
            <v>99</v>
          </cell>
        </row>
        <row r="1340">
          <cell r="J1340" t="str">
            <v>(Rp.)</v>
          </cell>
          <cell r="K1340" t="str">
            <v>(Rp.)</v>
          </cell>
        </row>
        <row r="1341">
          <cell r="K1341">
            <v>5025</v>
          </cell>
          <cell r="N1341">
            <v>1</v>
          </cell>
          <cell r="O1341">
            <v>99</v>
          </cell>
          <cell r="P1341">
            <v>497475</v>
          </cell>
          <cell r="Q1341">
            <v>5025</v>
          </cell>
        </row>
        <row r="1342">
          <cell r="G1342" t="str">
            <v>hari</v>
          </cell>
          <cell r="H1342">
            <v>1.4999999999999999E-2</v>
          </cell>
          <cell r="J1342">
            <v>35000</v>
          </cell>
          <cell r="K1342">
            <v>525</v>
          </cell>
          <cell r="M1342">
            <v>1.4999999999999999E-2</v>
          </cell>
          <cell r="N1342">
            <v>1</v>
          </cell>
          <cell r="O1342">
            <v>99</v>
          </cell>
          <cell r="P1342">
            <v>51975</v>
          </cell>
        </row>
        <row r="1343">
          <cell r="G1343" t="str">
            <v>hari</v>
          </cell>
          <cell r="H1343">
            <v>0.15</v>
          </cell>
          <cell r="J1343">
            <v>30000</v>
          </cell>
          <cell r="K1343">
            <v>4500</v>
          </cell>
          <cell r="M1343">
            <v>0.15</v>
          </cell>
          <cell r="N1343">
            <v>1</v>
          </cell>
          <cell r="O1343">
            <v>99</v>
          </cell>
          <cell r="P1343">
            <v>445500</v>
          </cell>
        </row>
        <row r="1347">
          <cell r="K1347">
            <v>4500</v>
          </cell>
          <cell r="O1347">
            <v>99</v>
          </cell>
          <cell r="P1347">
            <v>445500</v>
          </cell>
          <cell r="Q1347">
            <v>4500</v>
          </cell>
        </row>
        <row r="1348">
          <cell r="G1348" t="str">
            <v>kg</v>
          </cell>
          <cell r="H1348">
            <v>0.42499999999999999</v>
          </cell>
          <cell r="J1348">
            <v>8600</v>
          </cell>
          <cell r="K1348">
            <v>3655</v>
          </cell>
          <cell r="M1348">
            <v>0.42499999999999999</v>
          </cell>
          <cell r="N1348">
            <v>42.074999999999996</v>
          </cell>
          <cell r="O1348">
            <v>99</v>
          </cell>
          <cell r="P1348">
            <v>361845</v>
          </cell>
        </row>
        <row r="1349">
          <cell r="G1349" t="str">
            <v>kg</v>
          </cell>
          <cell r="H1349">
            <v>8.4000000000000005E-2</v>
          </cell>
          <cell r="J1349">
            <v>7500</v>
          </cell>
          <cell r="K1349">
            <v>630</v>
          </cell>
          <cell r="M1349">
            <v>8.4000000000000005E-2</v>
          </cell>
          <cell r="N1349">
            <v>8.3160000000000007</v>
          </cell>
          <cell r="O1349">
            <v>99</v>
          </cell>
          <cell r="P1349">
            <v>62370</v>
          </cell>
        </row>
        <row r="1350">
          <cell r="G1350" t="str">
            <v>lbr</v>
          </cell>
          <cell r="H1350">
            <v>0.01</v>
          </cell>
          <cell r="J1350">
            <v>2000</v>
          </cell>
          <cell r="K1350">
            <v>20</v>
          </cell>
          <cell r="M1350">
            <v>0.01</v>
          </cell>
          <cell r="N1350">
            <v>0.99</v>
          </cell>
          <cell r="O1350">
            <v>99</v>
          </cell>
          <cell r="P1350">
            <v>1980</v>
          </cell>
        </row>
        <row r="1351">
          <cell r="G1351" t="str">
            <v>buah</v>
          </cell>
          <cell r="H1351">
            <v>0.01</v>
          </cell>
          <cell r="J1351">
            <v>5500</v>
          </cell>
          <cell r="K1351">
            <v>55</v>
          </cell>
          <cell r="M1351">
            <v>0.01</v>
          </cell>
          <cell r="N1351">
            <v>0.99</v>
          </cell>
          <cell r="O1351">
            <v>99</v>
          </cell>
          <cell r="P1351">
            <v>5445</v>
          </cell>
        </row>
        <row r="1352">
          <cell r="G1352" t="str">
            <v>ltr</v>
          </cell>
          <cell r="H1352">
            <v>0.02</v>
          </cell>
          <cell r="J1352">
            <v>7000</v>
          </cell>
          <cell r="K1352">
            <v>140</v>
          </cell>
          <cell r="M1352">
            <v>0.02</v>
          </cell>
          <cell r="N1352">
            <v>1.98</v>
          </cell>
          <cell r="O1352">
            <v>99</v>
          </cell>
          <cell r="P1352">
            <v>13860</v>
          </cell>
        </row>
        <row r="1356">
          <cell r="M1356" t="str">
            <v>Produksi</v>
          </cell>
          <cell r="N1356" t="str">
            <v>Involve</v>
          </cell>
          <cell r="R1356" t="str">
            <v>Operation</v>
          </cell>
        </row>
        <row r="1357">
          <cell r="K1357">
            <v>0</v>
          </cell>
          <cell r="M1357" t="str">
            <v>/ Hour</v>
          </cell>
          <cell r="N1357" t="str">
            <v>%</v>
          </cell>
          <cell r="O1357">
            <v>99</v>
          </cell>
          <cell r="P1357">
            <v>0</v>
          </cell>
          <cell r="Q1357">
            <v>0</v>
          </cell>
          <cell r="R1357" t="str">
            <v>Hour</v>
          </cell>
        </row>
        <row r="1368">
          <cell r="K1368">
            <v>9525</v>
          </cell>
        </row>
        <row r="1371">
          <cell r="J1371" t="str">
            <v>Jakarta,  Oktober 2001</v>
          </cell>
        </row>
        <row r="1376">
          <cell r="J1376">
            <v>0</v>
          </cell>
        </row>
        <row r="1377">
          <cell r="J1377">
            <v>0</v>
          </cell>
        </row>
        <row r="1379">
          <cell r="G1379" t="str">
            <v>Pengembangan Gedung Serbaguna</v>
          </cell>
        </row>
        <row r="1380">
          <cell r="G1380" t="str">
            <v>Perumahan Taman Bougenvile, Bekasi</v>
          </cell>
        </row>
        <row r="1381">
          <cell r="G1381">
            <v>0</v>
          </cell>
        </row>
        <row r="1382">
          <cell r="M1382" t="str">
            <v>Description</v>
          </cell>
          <cell r="N1382" t="str">
            <v>Unit</v>
          </cell>
          <cell r="O1382" t="str">
            <v>Quantity</v>
          </cell>
          <cell r="P1382" t="str">
            <v>Unit Price</v>
          </cell>
          <cell r="Q1382" t="str">
            <v>Daily Output</v>
          </cell>
          <cell r="R1382" t="str">
            <v>Q'ty/Days</v>
          </cell>
        </row>
        <row r="1383">
          <cell r="G1383">
            <v>29</v>
          </cell>
          <cell r="M1383" t="str">
            <v>Residu Rangka Atap</v>
          </cell>
          <cell r="N1383" t="str">
            <v>m2</v>
          </cell>
          <cell r="O1383">
            <v>0</v>
          </cell>
          <cell r="P1383">
            <v>4425</v>
          </cell>
          <cell r="Q1383">
            <v>0</v>
          </cell>
          <cell r="R1383">
            <v>0</v>
          </cell>
        </row>
        <row r="1384">
          <cell r="G1384" t="str">
            <v>Residu Rangka Atap</v>
          </cell>
        </row>
        <row r="1385">
          <cell r="G1385" t="str">
            <v>m2</v>
          </cell>
        </row>
        <row r="1388">
          <cell r="G1388" t="str">
            <v>Satuan</v>
          </cell>
          <cell r="H1388" t="str">
            <v>Jumlah</v>
          </cell>
          <cell r="J1388" t="str">
            <v>H.Satuan</v>
          </cell>
          <cell r="K1388" t="str">
            <v>Total</v>
          </cell>
          <cell r="M1388">
            <v>29</v>
          </cell>
          <cell r="N1388" t="str">
            <v>Residu Rangka Atap</v>
          </cell>
          <cell r="Q1388" t="str">
            <v>m2</v>
          </cell>
          <cell r="R1388">
            <v>6.16</v>
          </cell>
        </row>
        <row r="1389">
          <cell r="J1389" t="str">
            <v>(Rp.)</v>
          </cell>
          <cell r="K1389" t="str">
            <v>(Rp.)</v>
          </cell>
        </row>
        <row r="1390">
          <cell r="K1390">
            <v>3550</v>
          </cell>
          <cell r="N1390">
            <v>1</v>
          </cell>
          <cell r="O1390">
            <v>6.16</v>
          </cell>
          <cell r="P1390">
            <v>21868</v>
          </cell>
          <cell r="Q1390">
            <v>3550</v>
          </cell>
        </row>
        <row r="1391">
          <cell r="G1391" t="str">
            <v>hari</v>
          </cell>
          <cell r="H1391">
            <v>0.01</v>
          </cell>
          <cell r="J1391">
            <v>35000</v>
          </cell>
          <cell r="K1391">
            <v>350</v>
          </cell>
          <cell r="M1391">
            <v>0.01</v>
          </cell>
          <cell r="N1391">
            <v>1</v>
          </cell>
          <cell r="O1391">
            <v>6.16</v>
          </cell>
          <cell r="P1391">
            <v>2156</v>
          </cell>
        </row>
        <row r="1392">
          <cell r="G1392" t="str">
            <v>hari</v>
          </cell>
          <cell r="H1392">
            <v>0.04</v>
          </cell>
          <cell r="J1392">
            <v>30000</v>
          </cell>
          <cell r="K1392">
            <v>1200</v>
          </cell>
          <cell r="M1392">
            <v>0.04</v>
          </cell>
          <cell r="N1392">
            <v>1</v>
          </cell>
          <cell r="O1392">
            <v>6.16</v>
          </cell>
          <cell r="P1392">
            <v>7392</v>
          </cell>
        </row>
        <row r="1393">
          <cell r="G1393" t="str">
            <v>hari</v>
          </cell>
          <cell r="H1393">
            <v>0.1</v>
          </cell>
          <cell r="J1393">
            <v>20000</v>
          </cell>
          <cell r="K1393">
            <v>2000</v>
          </cell>
          <cell r="M1393">
            <v>0.1</v>
          </cell>
          <cell r="N1393">
            <v>1</v>
          </cell>
          <cell r="O1393">
            <v>6.16</v>
          </cell>
          <cell r="P1393">
            <v>12320</v>
          </cell>
        </row>
        <row r="1396">
          <cell r="K1396">
            <v>875</v>
          </cell>
          <cell r="O1396">
            <v>6.16</v>
          </cell>
          <cell r="P1396">
            <v>5390</v>
          </cell>
          <cell r="Q1396">
            <v>875</v>
          </cell>
        </row>
        <row r="1397">
          <cell r="G1397" t="str">
            <v>ltr</v>
          </cell>
          <cell r="H1397">
            <v>0.06</v>
          </cell>
          <cell r="J1397">
            <v>10000</v>
          </cell>
          <cell r="K1397">
            <v>600</v>
          </cell>
          <cell r="M1397">
            <v>0.06</v>
          </cell>
          <cell r="N1397">
            <v>0.36959999999999998</v>
          </cell>
          <cell r="O1397">
            <v>6.16</v>
          </cell>
          <cell r="P1397">
            <v>3696</v>
          </cell>
        </row>
        <row r="1398">
          <cell r="G1398" t="str">
            <v>buah</v>
          </cell>
          <cell r="H1398">
            <v>0.05</v>
          </cell>
          <cell r="J1398">
            <v>5500</v>
          </cell>
          <cell r="K1398">
            <v>275</v>
          </cell>
          <cell r="M1398">
            <v>0.05</v>
          </cell>
          <cell r="N1398">
            <v>0.30800000000000005</v>
          </cell>
          <cell r="O1398">
            <v>6.16</v>
          </cell>
          <cell r="P1398">
            <v>1694</v>
          </cell>
        </row>
        <row r="1405">
          <cell r="M1405" t="str">
            <v>Produksi</v>
          </cell>
          <cell r="N1405" t="str">
            <v>Involve</v>
          </cell>
          <cell r="R1405" t="str">
            <v>Operation</v>
          </cell>
        </row>
        <row r="1406">
          <cell r="K1406">
            <v>0</v>
          </cell>
          <cell r="M1406" t="str">
            <v>/ Hour</v>
          </cell>
          <cell r="N1406" t="str">
            <v>%</v>
          </cell>
          <cell r="O1406">
            <v>6.16</v>
          </cell>
          <cell r="P1406">
            <v>0</v>
          </cell>
          <cell r="Q1406">
            <v>0</v>
          </cell>
          <cell r="R1406" t="str">
            <v>Hour</v>
          </cell>
        </row>
        <row r="1417">
          <cell r="K1417">
            <v>4425</v>
          </cell>
        </row>
        <row r="1420">
          <cell r="J1420" t="str">
            <v>Jakarta,  Oktober 2001</v>
          </cell>
        </row>
        <row r="1425">
          <cell r="J1425">
            <v>0</v>
          </cell>
        </row>
        <row r="1426">
          <cell r="J1426">
            <v>0</v>
          </cell>
        </row>
        <row r="1428">
          <cell r="G1428" t="str">
            <v>Pengembangan Gedung Serbaguna</v>
          </cell>
        </row>
        <row r="1429">
          <cell r="G1429" t="str">
            <v>Perumahan Taman Bougenvile, Bekasi</v>
          </cell>
        </row>
        <row r="1430">
          <cell r="G1430">
            <v>0</v>
          </cell>
        </row>
        <row r="1431">
          <cell r="M1431" t="str">
            <v>Description</v>
          </cell>
          <cell r="N1431" t="str">
            <v>Unit</v>
          </cell>
          <cell r="O1431" t="str">
            <v>Quantity</v>
          </cell>
          <cell r="P1431" t="str">
            <v>Unit Price</v>
          </cell>
          <cell r="Q1431" t="str">
            <v>Daily Output</v>
          </cell>
          <cell r="R1431" t="str">
            <v>Q'ty/Days</v>
          </cell>
        </row>
        <row r="1432">
          <cell r="G1432">
            <v>30</v>
          </cell>
          <cell r="M1432" t="str">
            <v>Kloset Jongkok</v>
          </cell>
          <cell r="N1432" t="str">
            <v>bh</v>
          </cell>
          <cell r="O1432">
            <v>0</v>
          </cell>
          <cell r="P1432">
            <v>158550</v>
          </cell>
          <cell r="Q1432">
            <v>0</v>
          </cell>
          <cell r="R1432">
            <v>0</v>
          </cell>
        </row>
        <row r="1433">
          <cell r="G1433" t="str">
            <v>Kloset Jongkok</v>
          </cell>
        </row>
        <row r="1434">
          <cell r="G1434" t="str">
            <v>bh</v>
          </cell>
        </row>
        <row r="1437">
          <cell r="G1437" t="str">
            <v>Satuan</v>
          </cell>
          <cell r="H1437" t="str">
            <v>Jumlah</v>
          </cell>
          <cell r="J1437" t="str">
            <v>H.Satuan</v>
          </cell>
          <cell r="K1437" t="str">
            <v>Total</v>
          </cell>
          <cell r="M1437">
            <v>30</v>
          </cell>
          <cell r="N1437" t="str">
            <v>Kloset Jongkok</v>
          </cell>
          <cell r="Q1437" t="str">
            <v>bh</v>
          </cell>
          <cell r="R1437">
            <v>0</v>
          </cell>
        </row>
        <row r="1438">
          <cell r="J1438" t="str">
            <v>(Rp.)</v>
          </cell>
          <cell r="K1438" t="str">
            <v>(Rp.)</v>
          </cell>
        </row>
        <row r="1439">
          <cell r="K1439">
            <v>36750</v>
          </cell>
          <cell r="N1439">
            <v>1</v>
          </cell>
          <cell r="O1439">
            <v>0</v>
          </cell>
          <cell r="P1439">
            <v>0</v>
          </cell>
          <cell r="Q1439">
            <v>36750</v>
          </cell>
        </row>
        <row r="1440">
          <cell r="G1440" t="str">
            <v>hari</v>
          </cell>
          <cell r="H1440">
            <v>0.05</v>
          </cell>
          <cell r="J1440">
            <v>35000</v>
          </cell>
          <cell r="K1440">
            <v>1750</v>
          </cell>
          <cell r="M1440">
            <v>0.05</v>
          </cell>
          <cell r="N1440">
            <v>1</v>
          </cell>
          <cell r="O1440">
            <v>0</v>
          </cell>
          <cell r="P1440">
            <v>0</v>
          </cell>
        </row>
        <row r="1441">
          <cell r="G1441" t="str">
            <v>hari</v>
          </cell>
          <cell r="H1441">
            <v>0.5</v>
          </cell>
          <cell r="J1441">
            <v>30000</v>
          </cell>
          <cell r="K1441">
            <v>15000</v>
          </cell>
          <cell r="M1441">
            <v>0.5</v>
          </cell>
          <cell r="N1441">
            <v>1</v>
          </cell>
          <cell r="O1441">
            <v>0</v>
          </cell>
          <cell r="P1441">
            <v>0</v>
          </cell>
        </row>
        <row r="1442">
          <cell r="G1442" t="str">
            <v>hari</v>
          </cell>
          <cell r="H1442">
            <v>1</v>
          </cell>
          <cell r="J1442">
            <v>20000</v>
          </cell>
          <cell r="K1442">
            <v>20000</v>
          </cell>
          <cell r="M1442">
            <v>1</v>
          </cell>
          <cell r="N1442">
            <v>1</v>
          </cell>
          <cell r="O1442">
            <v>0</v>
          </cell>
          <cell r="P1442">
            <v>0</v>
          </cell>
        </row>
        <row r="1445">
          <cell r="K1445">
            <v>121800</v>
          </cell>
          <cell r="O1445">
            <v>0</v>
          </cell>
          <cell r="P1445">
            <v>0</v>
          </cell>
          <cell r="Q1445">
            <v>121800</v>
          </cell>
        </row>
        <row r="1446">
          <cell r="G1446" t="str">
            <v>buah</v>
          </cell>
          <cell r="H1446">
            <v>1</v>
          </cell>
          <cell r="J1446">
            <v>75000</v>
          </cell>
          <cell r="K1446">
            <v>75000</v>
          </cell>
          <cell r="M1446">
            <v>1</v>
          </cell>
          <cell r="N1446">
            <v>0</v>
          </cell>
          <cell r="O1446">
            <v>0</v>
          </cell>
          <cell r="P1446">
            <v>0</v>
          </cell>
        </row>
        <row r="1447">
          <cell r="G1447" t="str">
            <v>m3</v>
          </cell>
          <cell r="H1447">
            <v>0.12</v>
          </cell>
          <cell r="J1447">
            <v>90000</v>
          </cell>
          <cell r="K1447">
            <v>10800</v>
          </cell>
          <cell r="M1447">
            <v>0.12</v>
          </cell>
          <cell r="N1447">
            <v>0</v>
          </cell>
          <cell r="O1447">
            <v>0</v>
          </cell>
          <cell r="P1447">
            <v>0</v>
          </cell>
        </row>
        <row r="1448">
          <cell r="G1448" t="str">
            <v>buah</v>
          </cell>
          <cell r="H1448">
            <v>80</v>
          </cell>
          <cell r="J1448">
            <v>210</v>
          </cell>
          <cell r="K1448">
            <v>16800</v>
          </cell>
          <cell r="M1448">
            <v>80</v>
          </cell>
          <cell r="N1448">
            <v>0</v>
          </cell>
          <cell r="O1448">
            <v>0</v>
          </cell>
          <cell r="P1448">
            <v>0</v>
          </cell>
        </row>
        <row r="1449">
          <cell r="G1449" t="str">
            <v>zak</v>
          </cell>
          <cell r="H1449">
            <v>0.8</v>
          </cell>
          <cell r="J1449">
            <v>24000</v>
          </cell>
          <cell r="K1449">
            <v>19200</v>
          </cell>
          <cell r="M1449">
            <v>0.8</v>
          </cell>
          <cell r="N1449">
            <v>0</v>
          </cell>
          <cell r="O1449">
            <v>0</v>
          </cell>
          <cell r="P1449">
            <v>0</v>
          </cell>
        </row>
        <row r="1454">
          <cell r="M1454" t="str">
            <v>Produksi</v>
          </cell>
          <cell r="N1454" t="str">
            <v>Involve</v>
          </cell>
          <cell r="R1454" t="str">
            <v>Operation</v>
          </cell>
        </row>
        <row r="1455">
          <cell r="K1455">
            <v>0</v>
          </cell>
          <cell r="M1455" t="str">
            <v>/ Hour</v>
          </cell>
          <cell r="N1455" t="str">
            <v>%</v>
          </cell>
          <cell r="O1455">
            <v>0</v>
          </cell>
          <cell r="P1455">
            <v>0</v>
          </cell>
          <cell r="Q1455">
            <v>0</v>
          </cell>
          <cell r="R1455" t="str">
            <v>Hour</v>
          </cell>
        </row>
        <row r="1466">
          <cell r="K1466">
            <v>158550</v>
          </cell>
        </row>
        <row r="1469">
          <cell r="J1469" t="str">
            <v>Jakarta,  Oktober 2001</v>
          </cell>
        </row>
        <row r="1474">
          <cell r="J1474">
            <v>0</v>
          </cell>
        </row>
        <row r="1475">
          <cell r="J1475">
            <v>0</v>
          </cell>
        </row>
        <row r="1477">
          <cell r="G1477" t="str">
            <v>Pengembangan Gedung Serbaguna</v>
          </cell>
        </row>
        <row r="1478">
          <cell r="G1478" t="str">
            <v>Perumahan Taman Bougenvile, Bekasi</v>
          </cell>
        </row>
        <row r="1479">
          <cell r="G1479">
            <v>0</v>
          </cell>
        </row>
        <row r="1480">
          <cell r="M1480" t="str">
            <v>Description</v>
          </cell>
          <cell r="N1480" t="str">
            <v>Unit</v>
          </cell>
          <cell r="O1480" t="str">
            <v>Quantity</v>
          </cell>
          <cell r="P1480" t="str">
            <v>Unit Price</v>
          </cell>
          <cell r="Q1480" t="str">
            <v>Daily Output</v>
          </cell>
          <cell r="R1480" t="str">
            <v>Q'ty/Days</v>
          </cell>
        </row>
        <row r="1481">
          <cell r="G1481">
            <v>31</v>
          </cell>
          <cell r="M1481" t="str">
            <v>Pekerjaan Besi Konstruksi</v>
          </cell>
          <cell r="N1481" t="str">
            <v>kg</v>
          </cell>
          <cell r="O1481">
            <v>0</v>
          </cell>
          <cell r="P1481">
            <v>8635</v>
          </cell>
          <cell r="Q1481">
            <v>0</v>
          </cell>
          <cell r="R1481">
            <v>0</v>
          </cell>
        </row>
        <row r="1482">
          <cell r="G1482" t="str">
            <v>Pekerjaan Besi Konstruksi</v>
          </cell>
        </row>
        <row r="1483">
          <cell r="G1483" t="str">
            <v>kg</v>
          </cell>
        </row>
        <row r="1486">
          <cell r="G1486" t="str">
            <v>Satuan</v>
          </cell>
          <cell r="H1486" t="str">
            <v>Jumlah</v>
          </cell>
          <cell r="J1486" t="str">
            <v>H.Satuan</v>
          </cell>
          <cell r="K1486" t="str">
            <v>Total</v>
          </cell>
          <cell r="M1486">
            <v>31</v>
          </cell>
          <cell r="N1486" t="str">
            <v>Pekerjaan Besi Konstruksi</v>
          </cell>
          <cell r="Q1486" t="str">
            <v>kg</v>
          </cell>
          <cell r="R1486">
            <v>1598</v>
          </cell>
        </row>
        <row r="1487">
          <cell r="J1487" t="str">
            <v>(Rp.)</v>
          </cell>
          <cell r="K1487" t="str">
            <v>(Rp.)</v>
          </cell>
        </row>
        <row r="1488">
          <cell r="K1488">
            <v>1135</v>
          </cell>
          <cell r="N1488">
            <v>1</v>
          </cell>
          <cell r="O1488">
            <v>1598</v>
          </cell>
          <cell r="P1488">
            <v>1813730</v>
          </cell>
          <cell r="Q1488">
            <v>1135</v>
          </cell>
        </row>
        <row r="1489">
          <cell r="G1489" t="str">
            <v>hari</v>
          </cell>
          <cell r="H1489">
            <v>1E-3</v>
          </cell>
          <cell r="J1489">
            <v>35000</v>
          </cell>
          <cell r="K1489">
            <v>35</v>
          </cell>
          <cell r="M1489">
            <v>1E-3</v>
          </cell>
          <cell r="N1489">
            <v>1</v>
          </cell>
          <cell r="O1489">
            <v>1598</v>
          </cell>
          <cell r="P1489">
            <v>55930</v>
          </cell>
        </row>
        <row r="1490">
          <cell r="G1490" t="str">
            <v>hari</v>
          </cell>
          <cell r="H1490">
            <v>0.01</v>
          </cell>
          <cell r="J1490">
            <v>30000</v>
          </cell>
          <cell r="K1490">
            <v>300</v>
          </cell>
          <cell r="M1490">
            <v>0.01</v>
          </cell>
          <cell r="N1490">
            <v>1</v>
          </cell>
          <cell r="O1490">
            <v>1598</v>
          </cell>
          <cell r="P1490">
            <v>479400</v>
          </cell>
        </row>
        <row r="1491">
          <cell r="G1491" t="str">
            <v>hari</v>
          </cell>
          <cell r="H1491">
            <v>0.04</v>
          </cell>
          <cell r="J1491">
            <v>20000</v>
          </cell>
          <cell r="K1491">
            <v>800</v>
          </cell>
          <cell r="M1491">
            <v>0.04</v>
          </cell>
          <cell r="N1491">
            <v>1</v>
          </cell>
          <cell r="O1491">
            <v>1598</v>
          </cell>
          <cell r="P1491">
            <v>1278400</v>
          </cell>
        </row>
        <row r="1494">
          <cell r="K1494">
            <v>7500</v>
          </cell>
          <cell r="O1494">
            <v>1598</v>
          </cell>
          <cell r="P1494">
            <v>11985000</v>
          </cell>
          <cell r="Q1494">
            <v>7500</v>
          </cell>
        </row>
        <row r="1495">
          <cell r="G1495" t="str">
            <v>kg</v>
          </cell>
          <cell r="H1495">
            <v>1</v>
          </cell>
          <cell r="J1495">
            <v>7000</v>
          </cell>
          <cell r="K1495">
            <v>7000</v>
          </cell>
          <cell r="M1495">
            <v>1</v>
          </cell>
          <cell r="N1495">
            <v>1598</v>
          </cell>
          <cell r="O1495">
            <v>1598</v>
          </cell>
          <cell r="P1495">
            <v>11186000</v>
          </cell>
        </row>
        <row r="1496">
          <cell r="G1496" t="str">
            <v>ls</v>
          </cell>
          <cell r="H1496">
            <v>1</v>
          </cell>
          <cell r="J1496">
            <v>500</v>
          </cell>
          <cell r="K1496">
            <v>500</v>
          </cell>
          <cell r="M1496">
            <v>1</v>
          </cell>
          <cell r="N1496">
            <v>1598</v>
          </cell>
          <cell r="O1496">
            <v>1598</v>
          </cell>
          <cell r="P1496">
            <v>799000</v>
          </cell>
        </row>
        <row r="1503">
          <cell r="M1503" t="str">
            <v>Produksi</v>
          </cell>
          <cell r="N1503" t="str">
            <v>Involve</v>
          </cell>
          <cell r="R1503" t="str">
            <v>Operation</v>
          </cell>
        </row>
        <row r="1504">
          <cell r="K1504">
            <v>0</v>
          </cell>
          <cell r="M1504" t="str">
            <v>/ Hour</v>
          </cell>
          <cell r="N1504" t="str">
            <v>%</v>
          </cell>
          <cell r="O1504">
            <v>1598</v>
          </cell>
          <cell r="P1504">
            <v>0</v>
          </cell>
          <cell r="Q1504">
            <v>0</v>
          </cell>
          <cell r="R1504" t="str">
            <v>Hour</v>
          </cell>
        </row>
        <row r="1515">
          <cell r="K1515">
            <v>8635</v>
          </cell>
        </row>
        <row r="1518">
          <cell r="J1518" t="str">
            <v>Jakarta,  Oktober 2001</v>
          </cell>
        </row>
        <row r="1523">
          <cell r="J1523">
            <v>0</v>
          </cell>
        </row>
        <row r="1524">
          <cell r="J1524">
            <v>0</v>
          </cell>
        </row>
        <row r="1526">
          <cell r="G1526" t="str">
            <v>Pengembangan Gedung Serbaguna</v>
          </cell>
        </row>
        <row r="1527">
          <cell r="G1527" t="str">
            <v>Perumahan Taman Bougenvile, Bekasi</v>
          </cell>
        </row>
        <row r="1528">
          <cell r="G1528">
            <v>0</v>
          </cell>
        </row>
        <row r="1529">
          <cell r="M1529" t="str">
            <v>Description</v>
          </cell>
          <cell r="N1529" t="str">
            <v>Unit</v>
          </cell>
          <cell r="O1529" t="str">
            <v>Quantity</v>
          </cell>
          <cell r="P1529" t="str">
            <v>Unit Price</v>
          </cell>
          <cell r="Q1529" t="str">
            <v>Daily Output</v>
          </cell>
          <cell r="R1529" t="str">
            <v>Q'ty/Days</v>
          </cell>
        </row>
        <row r="1530">
          <cell r="G1530">
            <v>32</v>
          </cell>
          <cell r="M1530" t="str">
            <v>Pasang Wastafel</v>
          </cell>
          <cell r="N1530" t="str">
            <v>bh</v>
          </cell>
          <cell r="O1530">
            <v>0</v>
          </cell>
          <cell r="P1530">
            <v>340900</v>
          </cell>
          <cell r="Q1530">
            <v>0</v>
          </cell>
          <cell r="R1530">
            <v>0</v>
          </cell>
        </row>
        <row r="1531">
          <cell r="G1531" t="str">
            <v>Pasang Wastafel</v>
          </cell>
        </row>
        <row r="1532">
          <cell r="G1532" t="str">
            <v>bh</v>
          </cell>
        </row>
        <row r="1535">
          <cell r="G1535" t="str">
            <v>Satuan</v>
          </cell>
          <cell r="H1535" t="str">
            <v>Jumlah</v>
          </cell>
          <cell r="J1535" t="str">
            <v>H.Satuan</v>
          </cell>
          <cell r="K1535" t="str">
            <v>Total</v>
          </cell>
          <cell r="M1535">
            <v>32</v>
          </cell>
          <cell r="N1535" t="str">
            <v>Pasang Wastafel</v>
          </cell>
          <cell r="Q1535" t="str">
            <v>bh</v>
          </cell>
          <cell r="R1535">
            <v>0</v>
          </cell>
        </row>
        <row r="1536">
          <cell r="J1536" t="str">
            <v>(Rp.)</v>
          </cell>
          <cell r="K1536" t="str">
            <v>(Rp.)</v>
          </cell>
        </row>
        <row r="1537">
          <cell r="K1537">
            <v>53500</v>
          </cell>
          <cell r="N1537">
            <v>1</v>
          </cell>
          <cell r="O1537">
            <v>0</v>
          </cell>
          <cell r="P1537">
            <v>0</v>
          </cell>
          <cell r="Q1537">
            <v>53500</v>
          </cell>
        </row>
        <row r="1538">
          <cell r="G1538" t="str">
            <v>hari</v>
          </cell>
          <cell r="H1538">
            <v>0.1</v>
          </cell>
          <cell r="J1538">
            <v>35000</v>
          </cell>
          <cell r="K1538">
            <v>3500</v>
          </cell>
          <cell r="M1538">
            <v>0.1</v>
          </cell>
          <cell r="N1538">
            <v>1</v>
          </cell>
          <cell r="O1538">
            <v>0</v>
          </cell>
          <cell r="P1538">
            <v>0</v>
          </cell>
        </row>
        <row r="1539">
          <cell r="G1539" t="str">
            <v>hari</v>
          </cell>
          <cell r="H1539">
            <v>1</v>
          </cell>
          <cell r="J1539">
            <v>30000</v>
          </cell>
          <cell r="K1539">
            <v>30000</v>
          </cell>
          <cell r="M1539">
            <v>1</v>
          </cell>
          <cell r="N1539">
            <v>1</v>
          </cell>
          <cell r="O1539">
            <v>0</v>
          </cell>
          <cell r="P1539">
            <v>0</v>
          </cell>
        </row>
        <row r="1540">
          <cell r="G1540" t="str">
            <v>hari</v>
          </cell>
          <cell r="H1540">
            <v>1</v>
          </cell>
          <cell r="J1540">
            <v>20000</v>
          </cell>
          <cell r="K1540">
            <v>20000</v>
          </cell>
          <cell r="M1540">
            <v>1</v>
          </cell>
          <cell r="N1540">
            <v>1</v>
          </cell>
          <cell r="O1540">
            <v>0</v>
          </cell>
          <cell r="P1540">
            <v>0</v>
          </cell>
        </row>
        <row r="1543">
          <cell r="K1543">
            <v>287400</v>
          </cell>
          <cell r="O1543">
            <v>0</v>
          </cell>
          <cell r="P1543">
            <v>0</v>
          </cell>
          <cell r="Q1543">
            <v>287400</v>
          </cell>
        </row>
        <row r="1544">
          <cell r="G1544" t="str">
            <v>buah</v>
          </cell>
          <cell r="H1544">
            <v>1</v>
          </cell>
          <cell r="J1544">
            <v>267000</v>
          </cell>
          <cell r="K1544">
            <v>267000</v>
          </cell>
          <cell r="M1544">
            <v>1</v>
          </cell>
          <cell r="N1544">
            <v>0</v>
          </cell>
          <cell r="O1544">
            <v>0</v>
          </cell>
          <cell r="P1544">
            <v>0</v>
          </cell>
        </row>
        <row r="1545">
          <cell r="G1545" t="str">
            <v>m3</v>
          </cell>
          <cell r="H1545">
            <v>0.12</v>
          </cell>
          <cell r="J1545">
            <v>90000</v>
          </cell>
          <cell r="K1545">
            <v>10800</v>
          </cell>
          <cell r="M1545">
            <v>0.12</v>
          </cell>
          <cell r="N1545">
            <v>0</v>
          </cell>
          <cell r="O1545">
            <v>0</v>
          </cell>
          <cell r="P1545">
            <v>0</v>
          </cell>
        </row>
        <row r="1546">
          <cell r="G1546" t="str">
            <v>zak</v>
          </cell>
          <cell r="H1546">
            <v>0.4</v>
          </cell>
          <cell r="J1546">
            <v>24000</v>
          </cell>
          <cell r="K1546">
            <v>9600</v>
          </cell>
          <cell r="M1546">
            <v>0.4</v>
          </cell>
          <cell r="N1546">
            <v>0</v>
          </cell>
          <cell r="O1546">
            <v>0</v>
          </cell>
          <cell r="P1546">
            <v>0</v>
          </cell>
        </row>
        <row r="1552">
          <cell r="M1552" t="str">
            <v>Produksi</v>
          </cell>
          <cell r="N1552" t="str">
            <v>Involve</v>
          </cell>
          <cell r="R1552" t="str">
            <v>Operation</v>
          </cell>
        </row>
        <row r="1553">
          <cell r="K1553">
            <v>0</v>
          </cell>
          <cell r="M1553" t="str">
            <v>/ Hour</v>
          </cell>
          <cell r="N1553" t="str">
            <v>%</v>
          </cell>
          <cell r="O1553">
            <v>0</v>
          </cell>
          <cell r="P1553">
            <v>0</v>
          </cell>
          <cell r="Q1553">
            <v>0</v>
          </cell>
          <cell r="R1553" t="str">
            <v>Hour</v>
          </cell>
        </row>
        <row r="1564">
          <cell r="K1564">
            <v>340900</v>
          </cell>
        </row>
        <row r="1567">
          <cell r="J1567" t="str">
            <v>Jakarta,  Oktober 2001</v>
          </cell>
        </row>
        <row r="1572">
          <cell r="J1572">
            <v>0</v>
          </cell>
        </row>
        <row r="1573">
          <cell r="J1573">
            <v>0</v>
          </cell>
        </row>
        <row r="1575">
          <cell r="G1575" t="str">
            <v>Pengembangan Gedung Serbaguna</v>
          </cell>
        </row>
        <row r="1576">
          <cell r="G1576" t="str">
            <v>Perumahan Taman Bougenvile, Bekasi</v>
          </cell>
        </row>
        <row r="1577">
          <cell r="G1577">
            <v>0</v>
          </cell>
        </row>
        <row r="1578">
          <cell r="M1578" t="str">
            <v>Description</v>
          </cell>
          <cell r="N1578" t="str">
            <v>Unit</v>
          </cell>
          <cell r="O1578" t="str">
            <v>Quantity</v>
          </cell>
          <cell r="P1578" t="str">
            <v>Unit Price</v>
          </cell>
          <cell r="Q1578" t="str">
            <v>Daily Output</v>
          </cell>
          <cell r="R1578" t="str">
            <v>Q'ty/Days</v>
          </cell>
        </row>
        <row r="1579">
          <cell r="G1579">
            <v>33</v>
          </cell>
          <cell r="M1579" t="str">
            <v>Pasang Plafon Plywood</v>
          </cell>
          <cell r="N1579" t="str">
            <v>m2</v>
          </cell>
          <cell r="O1579">
            <v>0</v>
          </cell>
          <cell r="P1579">
            <v>20730</v>
          </cell>
          <cell r="Q1579">
            <v>0</v>
          </cell>
          <cell r="R1579">
            <v>0</v>
          </cell>
        </row>
        <row r="1580">
          <cell r="G1580" t="str">
            <v>Pasang Plafon Plywood</v>
          </cell>
        </row>
        <row r="1581">
          <cell r="G1581" t="str">
            <v>m2</v>
          </cell>
        </row>
        <row r="1584">
          <cell r="G1584" t="str">
            <v>Satuan</v>
          </cell>
          <cell r="H1584" t="str">
            <v>Jumlah</v>
          </cell>
          <cell r="J1584" t="str">
            <v>H.Satuan</v>
          </cell>
          <cell r="K1584" t="str">
            <v>Total</v>
          </cell>
          <cell r="M1584">
            <v>33</v>
          </cell>
          <cell r="N1584" t="str">
            <v>Pasang Plafon Plywood</v>
          </cell>
          <cell r="Q1584" t="str">
            <v>m2</v>
          </cell>
          <cell r="R1584">
            <v>9</v>
          </cell>
        </row>
        <row r="1585">
          <cell r="J1585" t="str">
            <v>(Rp.)</v>
          </cell>
          <cell r="K1585" t="str">
            <v>(Rp.)</v>
          </cell>
        </row>
        <row r="1586">
          <cell r="K1586">
            <v>7830</v>
          </cell>
          <cell r="N1586">
            <v>1</v>
          </cell>
          <cell r="O1586">
            <v>9</v>
          </cell>
          <cell r="P1586">
            <v>70470</v>
          </cell>
          <cell r="Q1586">
            <v>7830</v>
          </cell>
        </row>
        <row r="1587">
          <cell r="G1587" t="str">
            <v>hari</v>
          </cell>
          <cell r="H1587">
            <v>1.7999999999999999E-2</v>
          </cell>
          <cell r="J1587">
            <v>35000</v>
          </cell>
          <cell r="K1587">
            <v>630</v>
          </cell>
          <cell r="M1587">
            <v>1.7999999999999999E-2</v>
          </cell>
          <cell r="N1587">
            <v>1</v>
          </cell>
          <cell r="O1587">
            <v>9</v>
          </cell>
          <cell r="P1587">
            <v>5670</v>
          </cell>
        </row>
        <row r="1588">
          <cell r="G1588" t="str">
            <v>hari</v>
          </cell>
          <cell r="H1588">
            <v>0.18</v>
          </cell>
          <cell r="J1588">
            <v>30000</v>
          </cell>
          <cell r="K1588">
            <v>5400</v>
          </cell>
          <cell r="M1588">
            <v>0.18</v>
          </cell>
          <cell r="N1588">
            <v>1</v>
          </cell>
          <cell r="O1588">
            <v>9</v>
          </cell>
          <cell r="P1588">
            <v>48600</v>
          </cell>
        </row>
        <row r="1589">
          <cell r="G1589" t="str">
            <v>hari</v>
          </cell>
          <cell r="H1589">
            <v>0.09</v>
          </cell>
          <cell r="J1589">
            <v>20000</v>
          </cell>
          <cell r="K1589">
            <v>1800</v>
          </cell>
          <cell r="M1589">
            <v>0.09</v>
          </cell>
          <cell r="N1589">
            <v>1</v>
          </cell>
          <cell r="O1589">
            <v>9</v>
          </cell>
          <cell r="P1589">
            <v>16200</v>
          </cell>
        </row>
        <row r="1592">
          <cell r="K1592">
            <v>12900</v>
          </cell>
          <cell r="O1592">
            <v>9</v>
          </cell>
          <cell r="P1592">
            <v>116100</v>
          </cell>
          <cell r="Q1592">
            <v>12900</v>
          </cell>
        </row>
        <row r="1593">
          <cell r="G1593" t="str">
            <v>lbr</v>
          </cell>
          <cell r="H1593">
            <v>0.4</v>
          </cell>
          <cell r="J1593">
            <v>29500</v>
          </cell>
          <cell r="K1593">
            <v>11800</v>
          </cell>
          <cell r="M1593">
            <v>0.4</v>
          </cell>
          <cell r="N1593">
            <v>3.6</v>
          </cell>
          <cell r="O1593">
            <v>9</v>
          </cell>
          <cell r="P1593">
            <v>106200</v>
          </cell>
        </row>
        <row r="1594">
          <cell r="G1594" t="str">
            <v>kg</v>
          </cell>
          <cell r="H1594">
            <v>0.2</v>
          </cell>
          <cell r="J1594">
            <v>5500</v>
          </cell>
          <cell r="K1594">
            <v>1100</v>
          </cell>
          <cell r="M1594">
            <v>0.2</v>
          </cell>
          <cell r="N1594">
            <v>1.8</v>
          </cell>
          <cell r="O1594">
            <v>9</v>
          </cell>
          <cell r="P1594">
            <v>9900</v>
          </cell>
        </row>
        <row r="1601">
          <cell r="M1601" t="str">
            <v>Produksi</v>
          </cell>
          <cell r="N1601" t="str">
            <v>Involve</v>
          </cell>
          <cell r="R1601" t="str">
            <v>Operation</v>
          </cell>
        </row>
        <row r="1602">
          <cell r="K1602">
            <v>0</v>
          </cell>
          <cell r="M1602" t="str">
            <v>/ Hour</v>
          </cell>
          <cell r="N1602" t="str">
            <v>%</v>
          </cell>
          <cell r="O1602">
            <v>9</v>
          </cell>
          <cell r="P1602">
            <v>0</v>
          </cell>
          <cell r="Q1602">
            <v>0</v>
          </cell>
          <cell r="R1602" t="str">
            <v>Hour</v>
          </cell>
        </row>
        <row r="1613">
          <cell r="K1613">
            <v>20730</v>
          </cell>
        </row>
        <row r="1616">
          <cell r="J1616" t="str">
            <v>Jakarta,  Oktober 2001</v>
          </cell>
        </row>
        <row r="1621">
          <cell r="J1621">
            <v>0</v>
          </cell>
        </row>
        <row r="1622">
          <cell r="J1622">
            <v>0</v>
          </cell>
        </row>
        <row r="1624">
          <cell r="G1624" t="str">
            <v>Pengembangan Gedung Serbaguna</v>
          </cell>
        </row>
        <row r="1625">
          <cell r="G1625" t="str">
            <v>Perumahan Taman Bougenvile, Bekasi</v>
          </cell>
        </row>
        <row r="1626">
          <cell r="G1626">
            <v>0</v>
          </cell>
        </row>
        <row r="1627">
          <cell r="M1627" t="str">
            <v>Description</v>
          </cell>
          <cell r="N1627" t="str">
            <v>Unit</v>
          </cell>
          <cell r="O1627" t="str">
            <v>Quantity</v>
          </cell>
          <cell r="P1627" t="str">
            <v>Unit Price</v>
          </cell>
          <cell r="Q1627" t="str">
            <v>Daily Output</v>
          </cell>
          <cell r="R1627" t="str">
            <v>Q'ty/Days</v>
          </cell>
        </row>
        <row r="1628">
          <cell r="G1628">
            <v>34</v>
          </cell>
          <cell r="M1628" t="str">
            <v>Sloof beton 20x25</v>
          </cell>
          <cell r="N1628" t="str">
            <v>m'</v>
          </cell>
          <cell r="O1628">
            <v>0</v>
          </cell>
          <cell r="P1628">
            <v>34442.013311111114</v>
          </cell>
          <cell r="Q1628">
            <v>0</v>
          </cell>
          <cell r="R1628">
            <v>0</v>
          </cell>
        </row>
        <row r="1629">
          <cell r="G1629" t="str">
            <v>Sloof beton 20x25</v>
          </cell>
        </row>
        <row r="1630">
          <cell r="G1630" t="str">
            <v>m'</v>
          </cell>
        </row>
        <row r="1633">
          <cell r="G1633" t="str">
            <v>Satuan</v>
          </cell>
          <cell r="H1633" t="str">
            <v>Jumlah</v>
          </cell>
          <cell r="J1633" t="str">
            <v>H.Satuan</v>
          </cell>
          <cell r="K1633" t="str">
            <v>Total</v>
          </cell>
          <cell r="M1633">
            <v>34</v>
          </cell>
          <cell r="N1633" t="str">
            <v>Sloof beton 20x25</v>
          </cell>
          <cell r="Q1633" t="str">
            <v>m'</v>
          </cell>
          <cell r="R1633">
            <v>32.799999999999997</v>
          </cell>
        </row>
        <row r="1634">
          <cell r="J1634" t="str">
            <v>(Rp.)</v>
          </cell>
          <cell r="K1634" t="str">
            <v>(Rp.)</v>
          </cell>
        </row>
        <row r="1635">
          <cell r="K1635">
            <v>3798.6111111111109</v>
          </cell>
          <cell r="N1635">
            <v>36</v>
          </cell>
          <cell r="O1635">
            <v>32.799999999999997</v>
          </cell>
          <cell r="P1635">
            <v>124594.44444444442</v>
          </cell>
          <cell r="Q1635">
            <v>3798.6111111111109</v>
          </cell>
        </row>
        <row r="1636">
          <cell r="G1636" t="str">
            <v>hari</v>
          </cell>
          <cell r="H1636">
            <v>1.3888888888888889E-3</v>
          </cell>
          <cell r="J1636">
            <v>35000</v>
          </cell>
          <cell r="K1636">
            <v>48.611111111111114</v>
          </cell>
          <cell r="M1636">
            <v>0.05</v>
          </cell>
          <cell r="N1636">
            <v>36</v>
          </cell>
          <cell r="O1636">
            <v>32.799999999999997</v>
          </cell>
          <cell r="P1636">
            <v>1594.4444444444443</v>
          </cell>
        </row>
        <row r="1637">
          <cell r="G1637" t="str">
            <v>hari</v>
          </cell>
          <cell r="H1637">
            <v>1.3888888888888888E-2</v>
          </cell>
          <cell r="J1637">
            <v>30000</v>
          </cell>
          <cell r="K1637">
            <v>416.66666666666663</v>
          </cell>
          <cell r="M1637">
            <v>0.5</v>
          </cell>
          <cell r="N1637">
            <v>36</v>
          </cell>
          <cell r="O1637">
            <v>32.799999999999997</v>
          </cell>
          <cell r="P1637">
            <v>13666.666666666664</v>
          </cell>
        </row>
        <row r="1638">
          <cell r="G1638" t="str">
            <v>hari</v>
          </cell>
          <cell r="H1638">
            <v>0.16666666666666666</v>
          </cell>
          <cell r="J1638">
            <v>20000</v>
          </cell>
          <cell r="K1638">
            <v>3333.333333333333</v>
          </cell>
          <cell r="M1638">
            <v>6</v>
          </cell>
          <cell r="N1638">
            <v>36</v>
          </cell>
          <cell r="O1638">
            <v>32.799999999999997</v>
          </cell>
          <cell r="P1638">
            <v>109333.33333333331</v>
          </cell>
        </row>
        <row r="1641">
          <cell r="K1641">
            <v>30643.4022</v>
          </cell>
          <cell r="O1641">
            <v>32.799999999999997</v>
          </cell>
          <cell r="P1641">
            <v>1005103.5921599999</v>
          </cell>
          <cell r="Q1641">
            <v>30643.4022</v>
          </cell>
        </row>
        <row r="1642">
          <cell r="G1642" t="str">
            <v>m3</v>
          </cell>
          <cell r="H1642">
            <v>4.7500000000000001E-2</v>
          </cell>
          <cell r="J1642">
            <v>80000</v>
          </cell>
          <cell r="K1642">
            <v>3800</v>
          </cell>
          <cell r="M1642">
            <v>4.7500000000000001E-2</v>
          </cell>
          <cell r="N1642">
            <v>1.5579999999999998</v>
          </cell>
          <cell r="O1642">
            <v>32.799999999999997</v>
          </cell>
          <cell r="P1642">
            <v>124639.99999999999</v>
          </cell>
        </row>
        <row r="1643">
          <cell r="G1643" t="str">
            <v>m3</v>
          </cell>
          <cell r="H1643">
            <v>3.4000000000000002E-2</v>
          </cell>
          <cell r="J1643">
            <v>85000</v>
          </cell>
          <cell r="K1643">
            <v>2890</v>
          </cell>
          <cell r="M1643">
            <v>3.4000000000000002E-2</v>
          </cell>
          <cell r="N1643">
            <v>1.1152</v>
          </cell>
          <cell r="O1643">
            <v>32.799999999999997</v>
          </cell>
          <cell r="P1643">
            <v>94791.999999999985</v>
          </cell>
        </row>
        <row r="1644">
          <cell r="G1644" t="str">
            <v>zak</v>
          </cell>
          <cell r="H1644">
            <v>0.4375</v>
          </cell>
          <cell r="J1644">
            <v>24000</v>
          </cell>
          <cell r="K1644">
            <v>10500</v>
          </cell>
          <cell r="M1644">
            <v>0.4375</v>
          </cell>
          <cell r="N1644">
            <v>14.349999999999998</v>
          </cell>
          <cell r="O1644">
            <v>32.799999999999997</v>
          </cell>
          <cell r="P1644">
            <v>344399.99999999994</v>
          </cell>
        </row>
        <row r="1645">
          <cell r="G1645" t="str">
            <v>btg</v>
          </cell>
          <cell r="H1645">
            <v>0.52500000000000002</v>
          </cell>
          <cell r="J1645">
            <v>9500</v>
          </cell>
          <cell r="K1645">
            <v>4987.5</v>
          </cell>
          <cell r="M1645">
            <v>0.52500000000000002</v>
          </cell>
          <cell r="N1645">
            <v>17.22</v>
          </cell>
          <cell r="O1645">
            <v>32.799999999999997</v>
          </cell>
          <cell r="P1645">
            <v>163590</v>
          </cell>
        </row>
        <row r="1646">
          <cell r="G1646" t="str">
            <v>btg</v>
          </cell>
          <cell r="H1646">
            <v>0.36749999999999999</v>
          </cell>
          <cell r="J1646">
            <v>21000</v>
          </cell>
          <cell r="K1646">
            <v>7717.5</v>
          </cell>
          <cell r="M1646">
            <v>0.36749999999999999</v>
          </cell>
          <cell r="N1646">
            <v>12.053999999999998</v>
          </cell>
          <cell r="O1646">
            <v>32.799999999999997</v>
          </cell>
          <cell r="P1646">
            <v>253133.99999999997</v>
          </cell>
        </row>
        <row r="1647">
          <cell r="G1647" t="str">
            <v>kg</v>
          </cell>
          <cell r="H1647">
            <v>0.14968044</v>
          </cell>
          <cell r="J1647">
            <v>5000</v>
          </cell>
          <cell r="K1647">
            <v>748.40219999999999</v>
          </cell>
          <cell r="M1647">
            <v>0.14968044</v>
          </cell>
          <cell r="N1647">
            <v>4.9095184319999996</v>
          </cell>
          <cell r="O1647">
            <v>32.799999999999997</v>
          </cell>
          <cell r="P1647">
            <v>24547.592159999997</v>
          </cell>
        </row>
        <row r="1650">
          <cell r="M1650" t="str">
            <v>Produksi</v>
          </cell>
          <cell r="N1650" t="str">
            <v>Involve</v>
          </cell>
          <cell r="R1650" t="str">
            <v>Operation</v>
          </cell>
        </row>
        <row r="1651">
          <cell r="K1651">
            <v>0</v>
          </cell>
          <cell r="M1651" t="str">
            <v>/ Hour</v>
          </cell>
          <cell r="N1651" t="str">
            <v>%</v>
          </cell>
          <cell r="O1651">
            <v>32.799999999999997</v>
          </cell>
          <cell r="P1651">
            <v>0</v>
          </cell>
          <cell r="Q1651">
            <v>0</v>
          </cell>
          <cell r="R1651" t="str">
            <v>Hour</v>
          </cell>
        </row>
        <row r="1662">
          <cell r="K1662">
            <v>34442.013311111114</v>
          </cell>
        </row>
        <row r="1665">
          <cell r="J1665" t="str">
            <v>Jakarta,  Oktober 2001</v>
          </cell>
        </row>
        <row r="1670">
          <cell r="J1670">
            <v>0</v>
          </cell>
        </row>
        <row r="1671">
          <cell r="J1671">
            <v>0</v>
          </cell>
        </row>
        <row r="1673">
          <cell r="G1673" t="str">
            <v>Pengembangan Gedung Serbaguna</v>
          </cell>
        </row>
        <row r="1674">
          <cell r="G1674" t="str">
            <v>Perumahan Taman Bougenvile, Bekasi</v>
          </cell>
        </row>
        <row r="1675">
          <cell r="G1675">
            <v>0</v>
          </cell>
        </row>
        <row r="1676">
          <cell r="M1676" t="str">
            <v>Description</v>
          </cell>
          <cell r="N1676" t="str">
            <v>Unit</v>
          </cell>
          <cell r="O1676" t="str">
            <v>Quantity</v>
          </cell>
          <cell r="P1676" t="str">
            <v>Unit Price</v>
          </cell>
          <cell r="Q1676" t="str">
            <v>Daily Output</v>
          </cell>
          <cell r="R1676" t="str">
            <v>Q'ty/Days</v>
          </cell>
        </row>
        <row r="1677">
          <cell r="G1677">
            <v>35</v>
          </cell>
          <cell r="M1677" t="str">
            <v>Sloof beton 20x30</v>
          </cell>
          <cell r="N1677" t="str">
            <v>m'</v>
          </cell>
          <cell r="O1677">
            <v>0</v>
          </cell>
          <cell r="P1677">
            <v>42720.246157142858</v>
          </cell>
          <cell r="Q1677">
            <v>0</v>
          </cell>
          <cell r="R1677">
            <v>0</v>
          </cell>
        </row>
        <row r="1678">
          <cell r="G1678" t="str">
            <v>Sloof beton 20x30</v>
          </cell>
        </row>
        <row r="1679">
          <cell r="G1679" t="str">
            <v>m'</v>
          </cell>
        </row>
        <row r="1682">
          <cell r="G1682" t="str">
            <v>Satuan</v>
          </cell>
          <cell r="H1682" t="str">
            <v>Jumlah</v>
          </cell>
          <cell r="J1682" t="str">
            <v>H.Satuan</v>
          </cell>
          <cell r="K1682" t="str">
            <v>Total</v>
          </cell>
          <cell r="M1682">
            <v>35</v>
          </cell>
          <cell r="N1682" t="str">
            <v>Sloof beton 20x30</v>
          </cell>
          <cell r="Q1682" t="str">
            <v>m'</v>
          </cell>
          <cell r="R1682">
            <v>8.6999999999999993</v>
          </cell>
        </row>
        <row r="1683">
          <cell r="J1683" t="str">
            <v>(Rp.)</v>
          </cell>
          <cell r="K1683" t="str">
            <v>(Rp.)</v>
          </cell>
        </row>
        <row r="1684">
          <cell r="K1684">
            <v>3907.1428571428569</v>
          </cell>
          <cell r="N1684">
            <v>35</v>
          </cell>
          <cell r="O1684">
            <v>8.6999999999999993</v>
          </cell>
          <cell r="P1684">
            <v>33992.142857142855</v>
          </cell>
          <cell r="Q1684">
            <v>3907.1428571428569</v>
          </cell>
        </row>
        <row r="1685">
          <cell r="G1685" t="str">
            <v>hari</v>
          </cell>
          <cell r="H1685">
            <v>1.4285714285714286E-3</v>
          </cell>
          <cell r="J1685">
            <v>35000</v>
          </cell>
          <cell r="K1685">
            <v>50</v>
          </cell>
          <cell r="M1685">
            <v>0.05</v>
          </cell>
          <cell r="N1685">
            <v>35</v>
          </cell>
          <cell r="O1685">
            <v>8.6999999999999993</v>
          </cell>
          <cell r="P1685">
            <v>434.99999999999994</v>
          </cell>
        </row>
        <row r="1686">
          <cell r="G1686" t="str">
            <v>hari</v>
          </cell>
          <cell r="H1686">
            <v>1.4285714285714285E-2</v>
          </cell>
          <cell r="J1686">
            <v>30000</v>
          </cell>
          <cell r="K1686">
            <v>428.57142857142856</v>
          </cell>
          <cell r="M1686">
            <v>0.5</v>
          </cell>
          <cell r="N1686">
            <v>35</v>
          </cell>
          <cell r="O1686">
            <v>8.6999999999999993</v>
          </cell>
          <cell r="P1686">
            <v>3728.571428571428</v>
          </cell>
        </row>
        <row r="1687">
          <cell r="G1687" t="str">
            <v>hari</v>
          </cell>
          <cell r="H1687">
            <v>0.17142857142857143</v>
          </cell>
          <cell r="J1687">
            <v>20000</v>
          </cell>
          <cell r="K1687">
            <v>3428.5714285714284</v>
          </cell>
          <cell r="M1687">
            <v>6</v>
          </cell>
          <cell r="N1687">
            <v>35</v>
          </cell>
          <cell r="O1687">
            <v>8.6999999999999993</v>
          </cell>
          <cell r="P1687">
            <v>29828.571428571424</v>
          </cell>
        </row>
        <row r="1690">
          <cell r="K1690">
            <v>38813.103300000002</v>
          </cell>
          <cell r="O1690">
            <v>8.6999999999999993</v>
          </cell>
          <cell r="P1690">
            <v>337673.99870999996</v>
          </cell>
          <cell r="Q1690">
            <v>38813.103300000002</v>
          </cell>
        </row>
        <row r="1691">
          <cell r="G1691" t="str">
            <v>m3</v>
          </cell>
          <cell r="H1691">
            <v>5.6999999999999995E-2</v>
          </cell>
          <cell r="J1691">
            <v>80000</v>
          </cell>
          <cell r="K1691">
            <v>4560</v>
          </cell>
          <cell r="M1691">
            <v>5.6999999999999995E-2</v>
          </cell>
          <cell r="N1691">
            <v>0.4958999999999999</v>
          </cell>
          <cell r="O1691">
            <v>8.6999999999999993</v>
          </cell>
          <cell r="P1691">
            <v>39672</v>
          </cell>
        </row>
        <row r="1692">
          <cell r="G1692" t="str">
            <v>m3</v>
          </cell>
          <cell r="H1692">
            <v>4.0800000000000003E-2</v>
          </cell>
          <cell r="J1692">
            <v>85000</v>
          </cell>
          <cell r="K1692">
            <v>3468.0000000000005</v>
          </cell>
          <cell r="M1692">
            <v>4.0800000000000003E-2</v>
          </cell>
          <cell r="N1692">
            <v>0.35496</v>
          </cell>
          <cell r="O1692">
            <v>8.6999999999999993</v>
          </cell>
          <cell r="P1692">
            <v>30171.600000000002</v>
          </cell>
        </row>
        <row r="1693">
          <cell r="G1693" t="str">
            <v>zak</v>
          </cell>
          <cell r="H1693">
            <v>0.52500000000000002</v>
          </cell>
          <cell r="J1693">
            <v>24000</v>
          </cell>
          <cell r="K1693">
            <v>12600</v>
          </cell>
          <cell r="M1693">
            <v>0.52500000000000002</v>
          </cell>
          <cell r="N1693">
            <v>4.5674999999999999</v>
          </cell>
          <cell r="O1693">
            <v>8.6999999999999993</v>
          </cell>
          <cell r="P1693">
            <v>109619.99999999999</v>
          </cell>
        </row>
        <row r="1694">
          <cell r="G1694" t="str">
            <v>btg</v>
          </cell>
          <cell r="H1694">
            <v>0.57750000000000001</v>
          </cell>
          <cell r="J1694">
            <v>9500</v>
          </cell>
          <cell r="K1694">
            <v>5486.25</v>
          </cell>
          <cell r="M1694">
            <v>0.57750000000000001</v>
          </cell>
          <cell r="N1694">
            <v>5.0242499999999994</v>
          </cell>
          <cell r="O1694">
            <v>8.6999999999999993</v>
          </cell>
          <cell r="P1694">
            <v>47730.374999999993</v>
          </cell>
        </row>
        <row r="1695">
          <cell r="G1695" t="str">
            <v>btg</v>
          </cell>
          <cell r="H1695">
            <v>0.55125000000000013</v>
          </cell>
          <cell r="J1695">
            <v>21000</v>
          </cell>
          <cell r="K1695">
            <v>11576.250000000002</v>
          </cell>
          <cell r="M1695">
            <v>0.55125000000000013</v>
          </cell>
          <cell r="N1695">
            <v>4.7958750000000006</v>
          </cell>
          <cell r="O1695">
            <v>8.6999999999999993</v>
          </cell>
          <cell r="P1695">
            <v>100713.37500000001</v>
          </cell>
        </row>
        <row r="1696">
          <cell r="G1696" t="str">
            <v>kg</v>
          </cell>
          <cell r="H1696">
            <v>0.22452065999999998</v>
          </cell>
          <cell r="J1696">
            <v>5000</v>
          </cell>
          <cell r="K1696">
            <v>1122.6033</v>
          </cell>
          <cell r="M1696">
            <v>0.22452065999999998</v>
          </cell>
          <cell r="N1696">
            <v>1.9533297419999998</v>
          </cell>
          <cell r="O1696">
            <v>8.6999999999999993</v>
          </cell>
          <cell r="P1696">
            <v>9766.6487099999995</v>
          </cell>
        </row>
        <row r="1699">
          <cell r="M1699" t="str">
            <v>Produksi</v>
          </cell>
          <cell r="N1699" t="str">
            <v>Involve</v>
          </cell>
          <cell r="R1699" t="str">
            <v>Operation</v>
          </cell>
        </row>
        <row r="1700">
          <cell r="K1700">
            <v>0</v>
          </cell>
          <cell r="M1700" t="str">
            <v>/ Hour</v>
          </cell>
          <cell r="N1700" t="str">
            <v>%</v>
          </cell>
          <cell r="O1700">
            <v>8.6999999999999993</v>
          </cell>
          <cell r="P1700">
            <v>0</v>
          </cell>
          <cell r="Q1700">
            <v>0</v>
          </cell>
          <cell r="R1700" t="str">
            <v>Hour</v>
          </cell>
        </row>
        <row r="1711">
          <cell r="K1711">
            <v>42720.246157142858</v>
          </cell>
        </row>
        <row r="1714">
          <cell r="J1714" t="str">
            <v>Jakarta,  Oktober 2001</v>
          </cell>
        </row>
        <row r="1719">
          <cell r="J1719">
            <v>0</v>
          </cell>
        </row>
        <row r="1720">
          <cell r="J1720">
            <v>0</v>
          </cell>
        </row>
        <row r="1722">
          <cell r="G1722" t="str">
            <v>Pengembangan Gedung Serbaguna</v>
          </cell>
        </row>
        <row r="1723">
          <cell r="G1723" t="str">
            <v>Perumahan Taman Bougenvile, Bekasi</v>
          </cell>
        </row>
        <row r="1724">
          <cell r="G1724">
            <v>0</v>
          </cell>
        </row>
        <row r="1725">
          <cell r="M1725" t="str">
            <v>Description</v>
          </cell>
          <cell r="N1725" t="str">
            <v>Unit</v>
          </cell>
          <cell r="O1725" t="str">
            <v>Quantity</v>
          </cell>
          <cell r="P1725" t="str">
            <v>Unit Price</v>
          </cell>
          <cell r="Q1725" t="str">
            <v>Daily Output</v>
          </cell>
          <cell r="R1725" t="str">
            <v>Q'ty/Days</v>
          </cell>
        </row>
        <row r="1726">
          <cell r="G1726">
            <v>36</v>
          </cell>
          <cell r="M1726" t="str">
            <v>Kusen Kayu Kamper type A</v>
          </cell>
          <cell r="N1726" t="str">
            <v>bh</v>
          </cell>
          <cell r="O1726">
            <v>0</v>
          </cell>
          <cell r="P1726">
            <v>221931.24999999997</v>
          </cell>
          <cell r="Q1726">
            <v>0</v>
          </cell>
          <cell r="R1726">
            <v>0</v>
          </cell>
        </row>
        <row r="1727">
          <cell r="G1727" t="str">
            <v>Kusen Kayu Kamper type A</v>
          </cell>
        </row>
        <row r="1728">
          <cell r="G1728" t="str">
            <v>bh</v>
          </cell>
        </row>
        <row r="1731">
          <cell r="G1731" t="str">
            <v>Satuan</v>
          </cell>
          <cell r="H1731" t="str">
            <v>Jumlah</v>
          </cell>
          <cell r="J1731" t="str">
            <v>H.Satuan</v>
          </cell>
          <cell r="K1731" t="str">
            <v>Total</v>
          </cell>
          <cell r="M1731">
            <v>36</v>
          </cell>
          <cell r="N1731" t="str">
            <v>Kusen Kayu Kamper type A</v>
          </cell>
          <cell r="Q1731" t="str">
            <v>bh</v>
          </cell>
          <cell r="R1731">
            <v>2</v>
          </cell>
        </row>
        <row r="1732">
          <cell r="J1732" t="str">
            <v>(Rp.)</v>
          </cell>
          <cell r="K1732" t="str">
            <v>(Rp.)</v>
          </cell>
        </row>
        <row r="1733">
          <cell r="K1733">
            <v>100574.99999999999</v>
          </cell>
          <cell r="N1733">
            <v>11.111111111111112</v>
          </cell>
          <cell r="O1733">
            <v>2</v>
          </cell>
          <cell r="P1733">
            <v>201149.99999999997</v>
          </cell>
          <cell r="Q1733">
            <v>100574.99999999999</v>
          </cell>
        </row>
        <row r="1734">
          <cell r="G1734" t="str">
            <v>hari</v>
          </cell>
          <cell r="H1734">
            <v>4.4999999999999991E-2</v>
          </cell>
          <cell r="J1734">
            <v>35000</v>
          </cell>
          <cell r="K1734">
            <v>1574.9999999999998</v>
          </cell>
          <cell r="M1734">
            <v>0.5</v>
          </cell>
          <cell r="N1734">
            <v>11.111111111111112</v>
          </cell>
          <cell r="O1734">
            <v>2</v>
          </cell>
          <cell r="P1734">
            <v>3149.9999999999995</v>
          </cell>
        </row>
        <row r="1735">
          <cell r="G1735" t="str">
            <v>hari</v>
          </cell>
          <cell r="H1735">
            <v>2.6999999999999997</v>
          </cell>
          <cell r="J1735">
            <v>30000</v>
          </cell>
          <cell r="K1735">
            <v>80999.999999999985</v>
          </cell>
          <cell r="M1735">
            <v>30</v>
          </cell>
          <cell r="N1735">
            <v>11.111111111111112</v>
          </cell>
          <cell r="O1735">
            <v>2</v>
          </cell>
          <cell r="P1735">
            <v>161999.99999999997</v>
          </cell>
        </row>
        <row r="1736">
          <cell r="G1736" t="str">
            <v>hari</v>
          </cell>
          <cell r="H1736">
            <v>0.89999999999999991</v>
          </cell>
          <cell r="J1736">
            <v>20000</v>
          </cell>
          <cell r="K1736">
            <v>18000</v>
          </cell>
          <cell r="M1736">
            <v>10</v>
          </cell>
          <cell r="N1736">
            <v>11.111111111111112</v>
          </cell>
          <cell r="O1736">
            <v>2</v>
          </cell>
          <cell r="P1736">
            <v>36000</v>
          </cell>
        </row>
        <row r="1739">
          <cell r="K1739">
            <v>121356.24999999999</v>
          </cell>
          <cell r="O1739">
            <v>2</v>
          </cell>
          <cell r="P1739">
            <v>242712.49999999997</v>
          </cell>
          <cell r="Q1739">
            <v>121356.24999999999</v>
          </cell>
        </row>
        <row r="1740">
          <cell r="G1740" t="str">
            <v>btg</v>
          </cell>
          <cell r="H1740">
            <v>2.0124999999999997</v>
          </cell>
          <cell r="J1740">
            <v>55000</v>
          </cell>
          <cell r="K1740">
            <v>110687.49999999999</v>
          </cell>
          <cell r="M1740">
            <v>2.0124999999999997</v>
          </cell>
          <cell r="N1740">
            <v>4.0249999999999995</v>
          </cell>
          <cell r="O1740">
            <v>2</v>
          </cell>
          <cell r="P1740">
            <v>221374.99999999997</v>
          </cell>
        </row>
        <row r="1741">
          <cell r="G1741" t="str">
            <v>btg</v>
          </cell>
          <cell r="H1741">
            <v>0.28749999999999998</v>
          </cell>
          <cell r="J1741">
            <v>27500</v>
          </cell>
          <cell r="K1741">
            <v>7906.2499999999991</v>
          </cell>
          <cell r="M1741">
            <v>0.28749999999999998</v>
          </cell>
          <cell r="N1741">
            <v>0.57499999999999996</v>
          </cell>
          <cell r="O1741">
            <v>2</v>
          </cell>
          <cell r="P1741">
            <v>15812.499999999998</v>
          </cell>
        </row>
        <row r="1742">
          <cell r="G1742" t="str">
            <v>kg</v>
          </cell>
          <cell r="H1742">
            <v>0.3</v>
          </cell>
          <cell r="J1742">
            <v>5500</v>
          </cell>
          <cell r="K1742">
            <v>1650</v>
          </cell>
          <cell r="M1742">
            <v>0.3</v>
          </cell>
          <cell r="N1742">
            <v>0.6</v>
          </cell>
          <cell r="O1742">
            <v>2</v>
          </cell>
          <cell r="P1742">
            <v>3300</v>
          </cell>
        </row>
        <row r="1743">
          <cell r="G1743" t="str">
            <v>kg</v>
          </cell>
          <cell r="H1743">
            <v>2.5000000000000001E-2</v>
          </cell>
          <cell r="J1743">
            <v>4500</v>
          </cell>
          <cell r="K1743">
            <v>112.5</v>
          </cell>
          <cell r="M1743">
            <v>2.5000000000000001E-2</v>
          </cell>
          <cell r="N1743">
            <v>0.05</v>
          </cell>
          <cell r="O1743">
            <v>2</v>
          </cell>
          <cell r="P1743">
            <v>225</v>
          </cell>
        </row>
        <row r="1744">
          <cell r="G1744" t="str">
            <v>lbr</v>
          </cell>
          <cell r="H1744">
            <v>0.5</v>
          </cell>
          <cell r="J1744">
            <v>2000</v>
          </cell>
          <cell r="K1744">
            <v>1000</v>
          </cell>
          <cell r="M1744">
            <v>0.5</v>
          </cell>
          <cell r="N1744">
            <v>1</v>
          </cell>
          <cell r="O1744">
            <v>2</v>
          </cell>
          <cell r="P1744">
            <v>2000</v>
          </cell>
        </row>
        <row r="1748">
          <cell r="M1748" t="str">
            <v>Produksi</v>
          </cell>
          <cell r="N1748" t="str">
            <v>Involve</v>
          </cell>
          <cell r="R1748" t="str">
            <v>Operation</v>
          </cell>
        </row>
        <row r="1749">
          <cell r="K1749">
            <v>0</v>
          </cell>
          <cell r="M1749" t="str">
            <v>/ Hour</v>
          </cell>
          <cell r="N1749" t="str">
            <v>%</v>
          </cell>
          <cell r="O1749">
            <v>2</v>
          </cell>
          <cell r="P1749">
            <v>0</v>
          </cell>
          <cell r="Q1749">
            <v>0</v>
          </cell>
          <cell r="R1749" t="str">
            <v>Hour</v>
          </cell>
        </row>
        <row r="1760">
          <cell r="K1760">
            <v>221931.24999999997</v>
          </cell>
        </row>
        <row r="1763">
          <cell r="J1763" t="str">
            <v>Jakarta,  Oktober 2001</v>
          </cell>
        </row>
        <row r="1768">
          <cell r="J1768">
            <v>0</v>
          </cell>
        </row>
        <row r="1769">
          <cell r="J1769">
            <v>0</v>
          </cell>
        </row>
        <row r="1771">
          <cell r="G1771" t="str">
            <v>Pengembangan Gedung Serbaguna</v>
          </cell>
        </row>
        <row r="1772">
          <cell r="G1772" t="str">
            <v>Perumahan Taman Bougenvile, Bekasi</v>
          </cell>
        </row>
        <row r="1773">
          <cell r="G1773">
            <v>0</v>
          </cell>
        </row>
        <row r="1774">
          <cell r="M1774" t="str">
            <v>Description</v>
          </cell>
          <cell r="N1774" t="str">
            <v>Unit</v>
          </cell>
          <cell r="O1774" t="str">
            <v>Quantity</v>
          </cell>
          <cell r="P1774" t="str">
            <v>Unit Price</v>
          </cell>
          <cell r="Q1774" t="str">
            <v>Daily Output</v>
          </cell>
          <cell r="R1774" t="str">
            <v>Q'ty/Days</v>
          </cell>
        </row>
        <row r="1775">
          <cell r="G1775">
            <v>37</v>
          </cell>
          <cell r="M1775" t="str">
            <v>Kusen Kayu Kamper type B</v>
          </cell>
          <cell r="N1775" t="str">
            <v>bh</v>
          </cell>
          <cell r="O1775">
            <v>0</v>
          </cell>
          <cell r="P1775">
            <v>207739.06249999997</v>
          </cell>
          <cell r="Q1775">
            <v>0</v>
          </cell>
          <cell r="R1775">
            <v>0</v>
          </cell>
        </row>
        <row r="1776">
          <cell r="G1776" t="str">
            <v>Kusen Kayu Kamper type B</v>
          </cell>
        </row>
        <row r="1777">
          <cell r="G1777" t="str">
            <v>bh</v>
          </cell>
        </row>
        <row r="1780">
          <cell r="G1780" t="str">
            <v>Satuan</v>
          </cell>
          <cell r="H1780" t="str">
            <v>Jumlah</v>
          </cell>
          <cell r="J1780" t="str">
            <v>H.Satuan</v>
          </cell>
          <cell r="K1780" t="str">
            <v>Total</v>
          </cell>
          <cell r="M1780">
            <v>37</v>
          </cell>
          <cell r="N1780" t="str">
            <v>Kusen Kayu Kamper type B</v>
          </cell>
          <cell r="Q1780" t="str">
            <v>bh</v>
          </cell>
          <cell r="R1780">
            <v>0</v>
          </cell>
        </row>
        <row r="1781">
          <cell r="J1781" t="str">
            <v>(Rp.)</v>
          </cell>
          <cell r="K1781" t="str">
            <v>(Rp.)</v>
          </cell>
        </row>
        <row r="1782">
          <cell r="K1782">
            <v>94289.062499999985</v>
          </cell>
          <cell r="N1782">
            <v>11.851851851851855</v>
          </cell>
          <cell r="O1782">
            <v>0</v>
          </cell>
          <cell r="P1782">
            <v>0</v>
          </cell>
          <cell r="Q1782">
            <v>94289.062499999985</v>
          </cell>
        </row>
        <row r="1783">
          <cell r="G1783" t="str">
            <v>hari</v>
          </cell>
          <cell r="H1783">
            <v>4.2187499999999989E-2</v>
          </cell>
          <cell r="J1783">
            <v>35000</v>
          </cell>
          <cell r="K1783">
            <v>1476.5624999999995</v>
          </cell>
          <cell r="M1783">
            <v>0.5</v>
          </cell>
          <cell r="N1783">
            <v>11.851851851851855</v>
          </cell>
          <cell r="O1783">
            <v>0</v>
          </cell>
          <cell r="P1783">
            <v>0</v>
          </cell>
        </row>
        <row r="1784">
          <cell r="G1784" t="str">
            <v>hari</v>
          </cell>
          <cell r="H1784">
            <v>2.5312499999999996</v>
          </cell>
          <cell r="J1784">
            <v>30000</v>
          </cell>
          <cell r="K1784">
            <v>75937.499999999985</v>
          </cell>
          <cell r="M1784">
            <v>30</v>
          </cell>
          <cell r="N1784">
            <v>11.851851851851855</v>
          </cell>
          <cell r="O1784">
            <v>0</v>
          </cell>
          <cell r="P1784">
            <v>0</v>
          </cell>
        </row>
        <row r="1785">
          <cell r="G1785" t="str">
            <v>hari</v>
          </cell>
          <cell r="H1785">
            <v>0.84374999999999978</v>
          </cell>
          <cell r="J1785">
            <v>20000</v>
          </cell>
          <cell r="K1785">
            <v>16874.999999999996</v>
          </cell>
          <cell r="M1785">
            <v>10</v>
          </cell>
          <cell r="N1785">
            <v>11.851851851851855</v>
          </cell>
          <cell r="O1785">
            <v>0</v>
          </cell>
          <cell r="P1785">
            <v>0</v>
          </cell>
        </row>
        <row r="1788">
          <cell r="K1788">
            <v>113449.99999999999</v>
          </cell>
          <cell r="O1788">
            <v>0</v>
          </cell>
          <cell r="P1788">
            <v>0</v>
          </cell>
          <cell r="Q1788">
            <v>113449.99999999999</v>
          </cell>
        </row>
        <row r="1789">
          <cell r="G1789" t="str">
            <v>btg</v>
          </cell>
          <cell r="H1789">
            <v>1.8974999999999997</v>
          </cell>
          <cell r="J1789">
            <v>55000</v>
          </cell>
          <cell r="K1789">
            <v>104362.49999999999</v>
          </cell>
          <cell r="M1789">
            <v>1.8974999999999997</v>
          </cell>
          <cell r="N1789">
            <v>0</v>
          </cell>
          <cell r="O1789">
            <v>0</v>
          </cell>
          <cell r="P1789">
            <v>0</v>
          </cell>
        </row>
        <row r="1790">
          <cell r="G1790" t="str">
            <v>btg</v>
          </cell>
          <cell r="H1790">
            <v>0.22999999999999998</v>
          </cell>
          <cell r="J1790">
            <v>27500</v>
          </cell>
          <cell r="K1790">
            <v>6324.9999999999991</v>
          </cell>
          <cell r="M1790">
            <v>0.22999999999999998</v>
          </cell>
          <cell r="N1790">
            <v>0</v>
          </cell>
          <cell r="O1790">
            <v>0</v>
          </cell>
          <cell r="P1790">
            <v>0</v>
          </cell>
        </row>
        <row r="1791">
          <cell r="G1791" t="str">
            <v>kg</v>
          </cell>
          <cell r="H1791">
            <v>0.3</v>
          </cell>
          <cell r="J1791">
            <v>5500</v>
          </cell>
          <cell r="K1791">
            <v>1650</v>
          </cell>
          <cell r="M1791">
            <v>0.3</v>
          </cell>
          <cell r="N1791">
            <v>0</v>
          </cell>
          <cell r="O1791">
            <v>0</v>
          </cell>
          <cell r="P1791">
            <v>0</v>
          </cell>
        </row>
        <row r="1792">
          <cell r="G1792" t="str">
            <v>kg</v>
          </cell>
          <cell r="H1792">
            <v>2.5000000000000001E-2</v>
          </cell>
          <cell r="J1792">
            <v>4500</v>
          </cell>
          <cell r="K1792">
            <v>112.5</v>
          </cell>
          <cell r="M1792">
            <v>2.5000000000000001E-2</v>
          </cell>
          <cell r="N1792">
            <v>0</v>
          </cell>
          <cell r="O1792">
            <v>0</v>
          </cell>
          <cell r="P1792">
            <v>0</v>
          </cell>
        </row>
        <row r="1793">
          <cell r="G1793" t="str">
            <v>lbr</v>
          </cell>
          <cell r="H1793">
            <v>0.5</v>
          </cell>
          <cell r="J1793">
            <v>2000</v>
          </cell>
          <cell r="K1793">
            <v>1000</v>
          </cell>
          <cell r="M1793">
            <v>0.5</v>
          </cell>
          <cell r="N1793">
            <v>0</v>
          </cell>
          <cell r="O1793">
            <v>0</v>
          </cell>
          <cell r="P1793">
            <v>0</v>
          </cell>
        </row>
        <row r="1797">
          <cell r="M1797" t="str">
            <v>Produksi</v>
          </cell>
          <cell r="N1797" t="str">
            <v>Involve</v>
          </cell>
          <cell r="R1797" t="str">
            <v>Operation</v>
          </cell>
        </row>
        <row r="1798">
          <cell r="K1798">
            <v>0</v>
          </cell>
          <cell r="M1798" t="str">
            <v>/ Hour</v>
          </cell>
          <cell r="N1798" t="str">
            <v>%</v>
          </cell>
          <cell r="O1798">
            <v>0</v>
          </cell>
          <cell r="P1798">
            <v>0</v>
          </cell>
          <cell r="Q1798">
            <v>0</v>
          </cell>
          <cell r="R1798" t="str">
            <v>Hour</v>
          </cell>
        </row>
        <row r="1809">
          <cell r="K1809">
            <v>207739.06249999997</v>
          </cell>
        </row>
        <row r="1812">
          <cell r="J1812" t="str">
            <v>Jakarta,  Oktober 2001</v>
          </cell>
        </row>
        <row r="1817">
          <cell r="J1817">
            <v>0</v>
          </cell>
        </row>
        <row r="1818">
          <cell r="J1818">
            <v>0</v>
          </cell>
        </row>
        <row r="1820">
          <cell r="G1820" t="str">
            <v>Pengembangan Gedung Serbaguna</v>
          </cell>
        </row>
        <row r="1821">
          <cell r="G1821" t="str">
            <v>Perumahan Taman Bougenvile, Bekasi</v>
          </cell>
        </row>
        <row r="1822">
          <cell r="G1822">
            <v>0</v>
          </cell>
        </row>
        <row r="1823">
          <cell r="M1823" t="str">
            <v>Description</v>
          </cell>
          <cell r="N1823" t="str">
            <v>Unit</v>
          </cell>
          <cell r="O1823" t="str">
            <v>Quantity</v>
          </cell>
          <cell r="P1823" t="str">
            <v>Unit Price</v>
          </cell>
          <cell r="Q1823" t="str">
            <v>Daily Output</v>
          </cell>
          <cell r="R1823" t="str">
            <v>Q'ty/Days</v>
          </cell>
        </row>
        <row r="1824">
          <cell r="G1824">
            <v>38</v>
          </cell>
          <cell r="M1824" t="str">
            <v>Kusen Kayu Kamper type C</v>
          </cell>
          <cell r="N1824" t="str">
            <v>bh</v>
          </cell>
          <cell r="O1824">
            <v>0</v>
          </cell>
          <cell r="P1824">
            <v>158888.75</v>
          </cell>
          <cell r="Q1824">
            <v>0</v>
          </cell>
          <cell r="R1824">
            <v>0</v>
          </cell>
        </row>
        <row r="1825">
          <cell r="G1825" t="str">
            <v>Kusen Kayu Kamper type C</v>
          </cell>
        </row>
        <row r="1826">
          <cell r="G1826" t="str">
            <v>bh</v>
          </cell>
        </row>
        <row r="1829">
          <cell r="G1829" t="str">
            <v>Satuan</v>
          </cell>
          <cell r="H1829" t="str">
            <v>Jumlah</v>
          </cell>
          <cell r="J1829" t="str">
            <v>H.Satuan</v>
          </cell>
          <cell r="K1829" t="str">
            <v>Total</v>
          </cell>
          <cell r="M1829">
            <v>38</v>
          </cell>
          <cell r="N1829" t="str">
            <v>Kusen Kayu Kamper type C</v>
          </cell>
          <cell r="Q1829" t="str">
            <v>bh</v>
          </cell>
          <cell r="R1829">
            <v>0</v>
          </cell>
        </row>
        <row r="1830">
          <cell r="J1830" t="str">
            <v>(Rp.)</v>
          </cell>
          <cell r="K1830" t="str">
            <v>(Rp.)</v>
          </cell>
        </row>
        <row r="1831">
          <cell r="K1831">
            <v>60344.999999999993</v>
          </cell>
          <cell r="N1831">
            <v>18.518518518518523</v>
          </cell>
          <cell r="O1831">
            <v>0</v>
          </cell>
          <cell r="P1831">
            <v>0</v>
          </cell>
          <cell r="Q1831">
            <v>60344.999999999993</v>
          </cell>
        </row>
        <row r="1832">
          <cell r="G1832" t="str">
            <v>hari</v>
          </cell>
          <cell r="H1832">
            <v>2.6999999999999993E-2</v>
          </cell>
          <cell r="J1832">
            <v>35000</v>
          </cell>
          <cell r="K1832">
            <v>944.99999999999977</v>
          </cell>
          <cell r="M1832">
            <v>0.5</v>
          </cell>
          <cell r="N1832">
            <v>18.518518518518523</v>
          </cell>
          <cell r="O1832">
            <v>0</v>
          </cell>
          <cell r="P1832">
            <v>0</v>
          </cell>
        </row>
        <row r="1833">
          <cell r="G1833" t="str">
            <v>hari</v>
          </cell>
          <cell r="H1833">
            <v>1.6199999999999997</v>
          </cell>
          <cell r="J1833">
            <v>30000</v>
          </cell>
          <cell r="K1833">
            <v>48599.999999999993</v>
          </cell>
          <cell r="M1833">
            <v>30</v>
          </cell>
          <cell r="N1833">
            <v>18.518518518518523</v>
          </cell>
          <cell r="O1833">
            <v>0</v>
          </cell>
          <cell r="P1833">
            <v>0</v>
          </cell>
        </row>
        <row r="1834">
          <cell r="G1834" t="str">
            <v>hari</v>
          </cell>
          <cell r="H1834">
            <v>0.53999999999999992</v>
          </cell>
          <cell r="J1834">
            <v>20000</v>
          </cell>
          <cell r="K1834">
            <v>10799.999999999998</v>
          </cell>
          <cell r="M1834">
            <v>10</v>
          </cell>
          <cell r="N1834">
            <v>18.518518518518523</v>
          </cell>
          <cell r="O1834">
            <v>0</v>
          </cell>
          <cell r="P1834">
            <v>0</v>
          </cell>
        </row>
        <row r="1837">
          <cell r="K1837">
            <v>98543.75</v>
          </cell>
          <cell r="O1837">
            <v>0</v>
          </cell>
          <cell r="P1837">
            <v>0</v>
          </cell>
          <cell r="Q1837">
            <v>98543.75</v>
          </cell>
        </row>
        <row r="1838">
          <cell r="G1838" t="str">
            <v>btg</v>
          </cell>
          <cell r="H1838">
            <v>1.6387499999999999</v>
          </cell>
          <cell r="J1838">
            <v>55000</v>
          </cell>
          <cell r="K1838">
            <v>90131.25</v>
          </cell>
          <cell r="M1838">
            <v>1.6387499999999999</v>
          </cell>
          <cell r="N1838">
            <v>0</v>
          </cell>
          <cell r="O1838">
            <v>0</v>
          </cell>
          <cell r="P1838">
            <v>0</v>
          </cell>
        </row>
        <row r="1839">
          <cell r="G1839" t="str">
            <v>btg</v>
          </cell>
          <cell r="H1839">
            <v>0.22999999999999998</v>
          </cell>
          <cell r="J1839">
            <v>27500</v>
          </cell>
          <cell r="K1839">
            <v>6324.9999999999991</v>
          </cell>
          <cell r="M1839">
            <v>0.22999999999999998</v>
          </cell>
          <cell r="N1839">
            <v>0</v>
          </cell>
          <cell r="O1839">
            <v>0</v>
          </cell>
          <cell r="P1839">
            <v>0</v>
          </cell>
        </row>
        <row r="1840">
          <cell r="G1840" t="str">
            <v>kg</v>
          </cell>
          <cell r="H1840">
            <v>0.25</v>
          </cell>
          <cell r="J1840">
            <v>5500</v>
          </cell>
          <cell r="K1840">
            <v>1375</v>
          </cell>
          <cell r="M1840">
            <v>0.25</v>
          </cell>
          <cell r="N1840">
            <v>0</v>
          </cell>
          <cell r="O1840">
            <v>0</v>
          </cell>
          <cell r="P1840">
            <v>0</v>
          </cell>
        </row>
        <row r="1841">
          <cell r="G1841" t="str">
            <v>kg</v>
          </cell>
          <cell r="H1841">
            <v>2.5000000000000001E-2</v>
          </cell>
          <cell r="J1841">
            <v>4500</v>
          </cell>
          <cell r="K1841">
            <v>112.5</v>
          </cell>
          <cell r="M1841">
            <v>2.5000000000000001E-2</v>
          </cell>
          <cell r="N1841">
            <v>0</v>
          </cell>
          <cell r="O1841">
            <v>0</v>
          </cell>
          <cell r="P1841">
            <v>0</v>
          </cell>
        </row>
        <row r="1842">
          <cell r="G1842" t="str">
            <v>lbr</v>
          </cell>
          <cell r="H1842">
            <v>0.3</v>
          </cell>
          <cell r="J1842">
            <v>2000</v>
          </cell>
          <cell r="K1842">
            <v>600</v>
          </cell>
          <cell r="M1842">
            <v>0.3</v>
          </cell>
          <cell r="N1842">
            <v>0</v>
          </cell>
          <cell r="O1842">
            <v>0</v>
          </cell>
          <cell r="P1842">
            <v>0</v>
          </cell>
        </row>
        <row r="1846">
          <cell r="M1846" t="str">
            <v>Produksi</v>
          </cell>
          <cell r="N1846" t="str">
            <v>Involve</v>
          </cell>
          <cell r="R1846" t="str">
            <v>Operation</v>
          </cell>
        </row>
        <row r="1847">
          <cell r="K1847">
            <v>0</v>
          </cell>
          <cell r="M1847" t="str">
            <v>/ Hour</v>
          </cell>
          <cell r="N1847" t="str">
            <v>%</v>
          </cell>
          <cell r="O1847">
            <v>0</v>
          </cell>
          <cell r="P1847">
            <v>0</v>
          </cell>
          <cell r="Q1847">
            <v>0</v>
          </cell>
          <cell r="R1847" t="str">
            <v>Hour</v>
          </cell>
        </row>
        <row r="1858">
          <cell r="K1858">
            <v>158888.75</v>
          </cell>
        </row>
        <row r="1861">
          <cell r="J1861" t="str">
            <v>Jakarta,  Oktober 2001</v>
          </cell>
        </row>
        <row r="1866">
          <cell r="J1866">
            <v>0</v>
          </cell>
        </row>
        <row r="1867">
          <cell r="J1867">
            <v>0</v>
          </cell>
        </row>
        <row r="1869">
          <cell r="G1869" t="str">
            <v>Pengembangan Gedung Serbaguna</v>
          </cell>
        </row>
        <row r="1870">
          <cell r="G1870" t="str">
            <v>Perumahan Taman Bougenvile, Bekasi</v>
          </cell>
        </row>
        <row r="1871">
          <cell r="G1871">
            <v>0</v>
          </cell>
        </row>
        <row r="1872">
          <cell r="M1872" t="str">
            <v>Description</v>
          </cell>
          <cell r="N1872" t="str">
            <v>Unit</v>
          </cell>
          <cell r="O1872" t="str">
            <v>Quantity</v>
          </cell>
          <cell r="P1872" t="str">
            <v>Unit Price</v>
          </cell>
          <cell r="Q1872" t="str">
            <v>Daily Output</v>
          </cell>
          <cell r="R1872" t="str">
            <v>Q'ty/Days</v>
          </cell>
        </row>
        <row r="1873">
          <cell r="G1873">
            <v>39</v>
          </cell>
          <cell r="M1873" t="str">
            <v>Kusen Kayu Kamper type D</v>
          </cell>
          <cell r="N1873" t="str">
            <v>bh</v>
          </cell>
          <cell r="O1873">
            <v>0</v>
          </cell>
          <cell r="P1873">
            <v>99682.5</v>
          </cell>
          <cell r="Q1873">
            <v>0</v>
          </cell>
          <cell r="R1873">
            <v>0</v>
          </cell>
        </row>
        <row r="1874">
          <cell r="G1874" t="str">
            <v>Kusen Kayu Kamper type D</v>
          </cell>
        </row>
        <row r="1875">
          <cell r="G1875" t="str">
            <v>bh</v>
          </cell>
        </row>
        <row r="1878">
          <cell r="G1878" t="str">
            <v>Satuan</v>
          </cell>
          <cell r="H1878" t="str">
            <v>Jumlah</v>
          </cell>
          <cell r="J1878" t="str">
            <v>H.Satuan</v>
          </cell>
          <cell r="K1878" t="str">
            <v>Total</v>
          </cell>
          <cell r="M1878">
            <v>39</v>
          </cell>
          <cell r="N1878" t="str">
            <v>Kusen Kayu Kamper type D</v>
          </cell>
          <cell r="Q1878" t="str">
            <v>bh</v>
          </cell>
          <cell r="R1878">
            <v>4</v>
          </cell>
        </row>
        <row r="1879">
          <cell r="J1879" t="str">
            <v>(Rp.)</v>
          </cell>
          <cell r="K1879" t="str">
            <v>(Rp.)</v>
          </cell>
        </row>
        <row r="1880">
          <cell r="K1880">
            <v>53640.000000000007</v>
          </cell>
          <cell r="N1880">
            <v>20.833333333333332</v>
          </cell>
          <cell r="O1880">
            <v>4</v>
          </cell>
          <cell r="P1880">
            <v>214560.00000000003</v>
          </cell>
          <cell r="Q1880">
            <v>53640.000000000007</v>
          </cell>
        </row>
        <row r="1881">
          <cell r="G1881" t="str">
            <v>hari</v>
          </cell>
          <cell r="H1881">
            <v>2.4E-2</v>
          </cell>
          <cell r="J1881">
            <v>35000</v>
          </cell>
          <cell r="K1881">
            <v>840</v>
          </cell>
          <cell r="M1881">
            <v>0.5</v>
          </cell>
          <cell r="N1881">
            <v>20.833333333333332</v>
          </cell>
          <cell r="O1881">
            <v>4</v>
          </cell>
          <cell r="P1881">
            <v>3360</v>
          </cell>
        </row>
        <row r="1882">
          <cell r="G1882" t="str">
            <v>hari</v>
          </cell>
          <cell r="H1882">
            <v>1.4400000000000002</v>
          </cell>
          <cell r="J1882">
            <v>30000</v>
          </cell>
          <cell r="K1882">
            <v>43200.000000000007</v>
          </cell>
          <cell r="M1882">
            <v>30</v>
          </cell>
          <cell r="N1882">
            <v>20.833333333333332</v>
          </cell>
          <cell r="O1882">
            <v>4</v>
          </cell>
          <cell r="P1882">
            <v>172800.00000000003</v>
          </cell>
        </row>
        <row r="1883">
          <cell r="G1883" t="str">
            <v>hari</v>
          </cell>
          <cell r="H1883">
            <v>0.48000000000000004</v>
          </cell>
          <cell r="J1883">
            <v>20000</v>
          </cell>
          <cell r="K1883">
            <v>9600</v>
          </cell>
          <cell r="M1883">
            <v>10</v>
          </cell>
          <cell r="N1883">
            <v>20.833333333333332</v>
          </cell>
          <cell r="O1883">
            <v>4</v>
          </cell>
          <cell r="P1883">
            <v>38400</v>
          </cell>
        </row>
        <row r="1886">
          <cell r="K1886">
            <v>46042.5</v>
          </cell>
          <cell r="O1886">
            <v>4</v>
          </cell>
          <cell r="P1886">
            <v>184170</v>
          </cell>
          <cell r="Q1886">
            <v>46042.5</v>
          </cell>
        </row>
        <row r="1887">
          <cell r="G1887" t="str">
            <v>btg</v>
          </cell>
          <cell r="H1887">
            <v>0.69</v>
          </cell>
          <cell r="J1887">
            <v>55000</v>
          </cell>
          <cell r="K1887">
            <v>37950</v>
          </cell>
          <cell r="M1887">
            <v>0.69</v>
          </cell>
          <cell r="N1887">
            <v>2.76</v>
          </cell>
          <cell r="O1887">
            <v>4</v>
          </cell>
          <cell r="P1887">
            <v>151800</v>
          </cell>
        </row>
        <row r="1888">
          <cell r="G1888" t="str">
            <v>btg</v>
          </cell>
          <cell r="H1888">
            <v>0.22999999999999998</v>
          </cell>
          <cell r="J1888">
            <v>27500</v>
          </cell>
          <cell r="K1888">
            <v>6324.9999999999991</v>
          </cell>
          <cell r="M1888">
            <v>0.22999999999999998</v>
          </cell>
          <cell r="N1888">
            <v>0.91999999999999993</v>
          </cell>
          <cell r="O1888">
            <v>4</v>
          </cell>
          <cell r="P1888">
            <v>25299.999999999996</v>
          </cell>
        </row>
        <row r="1889">
          <cell r="G1889" t="str">
            <v>kg</v>
          </cell>
          <cell r="H1889">
            <v>0.2</v>
          </cell>
          <cell r="J1889">
            <v>5500</v>
          </cell>
          <cell r="K1889">
            <v>1100</v>
          </cell>
          <cell r="M1889">
            <v>0.2</v>
          </cell>
          <cell r="N1889">
            <v>0.8</v>
          </cell>
          <cell r="O1889">
            <v>4</v>
          </cell>
          <cell r="P1889">
            <v>4400</v>
          </cell>
        </row>
        <row r="1890">
          <cell r="G1890" t="str">
            <v>kg</v>
          </cell>
          <cell r="H1890">
            <v>1.4999999999999999E-2</v>
          </cell>
          <cell r="J1890">
            <v>4500</v>
          </cell>
          <cell r="K1890">
            <v>67.5</v>
          </cell>
          <cell r="M1890">
            <v>1.4999999999999999E-2</v>
          </cell>
          <cell r="N1890">
            <v>0.06</v>
          </cell>
          <cell r="O1890">
            <v>4</v>
          </cell>
          <cell r="P1890">
            <v>270</v>
          </cell>
        </row>
        <row r="1891">
          <cell r="G1891" t="str">
            <v>lbr</v>
          </cell>
          <cell r="H1891">
            <v>0.3</v>
          </cell>
          <cell r="J1891">
            <v>2000</v>
          </cell>
          <cell r="K1891">
            <v>600</v>
          </cell>
          <cell r="M1891">
            <v>0.3</v>
          </cell>
          <cell r="N1891">
            <v>1.2</v>
          </cell>
          <cell r="O1891">
            <v>4</v>
          </cell>
          <cell r="P1891">
            <v>2400</v>
          </cell>
        </row>
        <row r="1895">
          <cell r="M1895" t="str">
            <v>Produksi</v>
          </cell>
          <cell r="N1895" t="str">
            <v>Involve</v>
          </cell>
          <cell r="R1895" t="str">
            <v>Operation</v>
          </cell>
        </row>
        <row r="1896">
          <cell r="K1896">
            <v>0</v>
          </cell>
          <cell r="M1896" t="str">
            <v>/ Hour</v>
          </cell>
          <cell r="N1896" t="str">
            <v>%</v>
          </cell>
          <cell r="O1896">
            <v>4</v>
          </cell>
          <cell r="P1896">
            <v>0</v>
          </cell>
          <cell r="Q1896">
            <v>0</v>
          </cell>
          <cell r="R1896" t="str">
            <v>Hour</v>
          </cell>
        </row>
        <row r="1907">
          <cell r="K1907">
            <v>99682.5</v>
          </cell>
        </row>
        <row r="1910">
          <cell r="J1910" t="str">
            <v>Jakarta,  Oktober 2001</v>
          </cell>
        </row>
        <row r="1915">
          <cell r="J1915">
            <v>0</v>
          </cell>
        </row>
        <row r="1916">
          <cell r="J1916">
            <v>0</v>
          </cell>
        </row>
        <row r="1918">
          <cell r="G1918" t="str">
            <v>Pengembangan Gedung Serbaguna</v>
          </cell>
        </row>
        <row r="1919">
          <cell r="G1919" t="str">
            <v>Perumahan Taman Bougenvile, Bekasi</v>
          </cell>
        </row>
        <row r="1920">
          <cell r="G1920">
            <v>0</v>
          </cell>
        </row>
        <row r="1921">
          <cell r="M1921" t="str">
            <v>Description</v>
          </cell>
          <cell r="N1921" t="str">
            <v>Unit</v>
          </cell>
          <cell r="O1921" t="str">
            <v>Quantity</v>
          </cell>
          <cell r="P1921" t="str">
            <v>Unit Price</v>
          </cell>
          <cell r="Q1921" t="str">
            <v>Daily Output</v>
          </cell>
          <cell r="R1921" t="str">
            <v>Q'ty/Days</v>
          </cell>
        </row>
        <row r="1922">
          <cell r="G1922">
            <v>40</v>
          </cell>
          <cell r="M1922" t="str">
            <v>Kusen Kayu Kamper type E</v>
          </cell>
          <cell r="N1922" t="str">
            <v>bh</v>
          </cell>
          <cell r="O1922">
            <v>0</v>
          </cell>
          <cell r="P1922">
            <v>345707.81249999994</v>
          </cell>
          <cell r="Q1922">
            <v>0</v>
          </cell>
          <cell r="R1922">
            <v>0</v>
          </cell>
        </row>
        <row r="1923">
          <cell r="G1923" t="str">
            <v>Kusen Kayu Kamper type E</v>
          </cell>
        </row>
        <row r="1924">
          <cell r="G1924" t="str">
            <v>bh</v>
          </cell>
        </row>
        <row r="1927">
          <cell r="G1927" t="str">
            <v>Satuan</v>
          </cell>
          <cell r="H1927" t="str">
            <v>Jumlah</v>
          </cell>
          <cell r="J1927" t="str">
            <v>H.Satuan</v>
          </cell>
          <cell r="K1927" t="str">
            <v>Total</v>
          </cell>
          <cell r="M1927">
            <v>40</v>
          </cell>
          <cell r="N1927" t="str">
            <v>Kusen Kayu Kamper type E</v>
          </cell>
          <cell r="Q1927" t="str">
            <v>bh</v>
          </cell>
          <cell r="R1927">
            <v>0</v>
          </cell>
        </row>
        <row r="1928">
          <cell r="J1928" t="str">
            <v>(Rp.)</v>
          </cell>
          <cell r="K1928" t="str">
            <v>(Rp.)</v>
          </cell>
        </row>
        <row r="1929">
          <cell r="K1929">
            <v>157148.43749999997</v>
          </cell>
          <cell r="N1929">
            <v>7.1111111111111125</v>
          </cell>
          <cell r="O1929">
            <v>0</v>
          </cell>
          <cell r="P1929">
            <v>0</v>
          </cell>
          <cell r="Q1929">
            <v>157148.43749999997</v>
          </cell>
        </row>
        <row r="1930">
          <cell r="G1930" t="str">
            <v>hari</v>
          </cell>
          <cell r="H1930">
            <v>7.0312499999999986E-2</v>
          </cell>
          <cell r="J1930">
            <v>35000</v>
          </cell>
          <cell r="K1930">
            <v>2460.9374999999995</v>
          </cell>
          <cell r="M1930">
            <v>0.5</v>
          </cell>
          <cell r="N1930">
            <v>7.1111111111111125</v>
          </cell>
          <cell r="O1930">
            <v>0</v>
          </cell>
          <cell r="P1930">
            <v>0</v>
          </cell>
        </row>
        <row r="1931">
          <cell r="G1931" t="str">
            <v>hari</v>
          </cell>
          <cell r="H1931">
            <v>4.2187499999999991</v>
          </cell>
          <cell r="J1931">
            <v>30000</v>
          </cell>
          <cell r="K1931">
            <v>126562.49999999997</v>
          </cell>
          <cell r="M1931">
            <v>30</v>
          </cell>
          <cell r="N1931">
            <v>7.1111111111111125</v>
          </cell>
          <cell r="O1931">
            <v>0</v>
          </cell>
          <cell r="P1931">
            <v>0</v>
          </cell>
        </row>
        <row r="1932">
          <cell r="G1932" t="str">
            <v>hari</v>
          </cell>
          <cell r="H1932">
            <v>1.4062499999999998</v>
          </cell>
          <cell r="J1932">
            <v>20000</v>
          </cell>
          <cell r="K1932">
            <v>28124.999999999996</v>
          </cell>
          <cell r="M1932">
            <v>10</v>
          </cell>
          <cell r="N1932">
            <v>7.1111111111111125</v>
          </cell>
          <cell r="O1932">
            <v>0</v>
          </cell>
          <cell r="P1932">
            <v>0</v>
          </cell>
        </row>
        <row r="1935">
          <cell r="K1935">
            <v>188559.37499999997</v>
          </cell>
          <cell r="O1935">
            <v>0</v>
          </cell>
          <cell r="P1935">
            <v>0</v>
          </cell>
          <cell r="Q1935">
            <v>188559.37499999997</v>
          </cell>
        </row>
        <row r="1936">
          <cell r="G1936" t="str">
            <v>btg</v>
          </cell>
          <cell r="H1936">
            <v>3.0762499999999995</v>
          </cell>
          <cell r="J1936">
            <v>55000</v>
          </cell>
          <cell r="K1936">
            <v>169193.74999999997</v>
          </cell>
          <cell r="M1936">
            <v>3.0762499999999995</v>
          </cell>
          <cell r="N1936">
            <v>0</v>
          </cell>
          <cell r="O1936">
            <v>0</v>
          </cell>
          <cell r="P1936">
            <v>0</v>
          </cell>
        </row>
        <row r="1937">
          <cell r="G1937" t="str">
            <v>btg</v>
          </cell>
          <cell r="H1937">
            <v>0.60375000000000001</v>
          </cell>
          <cell r="J1937">
            <v>27500</v>
          </cell>
          <cell r="K1937">
            <v>16603.125</v>
          </cell>
          <cell r="M1937">
            <v>0.60375000000000001</v>
          </cell>
          <cell r="N1937">
            <v>0</v>
          </cell>
          <cell r="O1937">
            <v>0</v>
          </cell>
          <cell r="P1937">
            <v>0</v>
          </cell>
        </row>
        <row r="1938">
          <cell r="G1938" t="str">
            <v>kg</v>
          </cell>
          <cell r="H1938">
            <v>0.3</v>
          </cell>
          <cell r="J1938">
            <v>5500</v>
          </cell>
          <cell r="K1938">
            <v>1650</v>
          </cell>
          <cell r="M1938">
            <v>0.3</v>
          </cell>
          <cell r="N1938">
            <v>0</v>
          </cell>
          <cell r="O1938">
            <v>0</v>
          </cell>
          <cell r="P1938">
            <v>0</v>
          </cell>
        </row>
        <row r="1939">
          <cell r="G1939" t="str">
            <v>kg</v>
          </cell>
          <cell r="H1939">
            <v>2.5000000000000001E-2</v>
          </cell>
          <cell r="J1939">
            <v>4500</v>
          </cell>
          <cell r="K1939">
            <v>112.5</v>
          </cell>
          <cell r="M1939">
            <v>2.5000000000000001E-2</v>
          </cell>
          <cell r="N1939">
            <v>0</v>
          </cell>
          <cell r="O1939">
            <v>0</v>
          </cell>
          <cell r="P1939">
            <v>0</v>
          </cell>
        </row>
        <row r="1940">
          <cell r="G1940" t="str">
            <v>lbr</v>
          </cell>
          <cell r="H1940">
            <v>0.5</v>
          </cell>
          <cell r="J1940">
            <v>2000</v>
          </cell>
          <cell r="K1940">
            <v>1000</v>
          </cell>
          <cell r="M1940">
            <v>0.5</v>
          </cell>
          <cell r="N1940">
            <v>0</v>
          </cell>
          <cell r="O1940">
            <v>0</v>
          </cell>
          <cell r="P1940">
            <v>0</v>
          </cell>
        </row>
        <row r="1944">
          <cell r="M1944" t="str">
            <v>Produksi</v>
          </cell>
          <cell r="N1944" t="str">
            <v>Involve</v>
          </cell>
          <cell r="R1944" t="str">
            <v>Operation</v>
          </cell>
        </row>
        <row r="1945">
          <cell r="K1945">
            <v>0</v>
          </cell>
          <cell r="M1945" t="str">
            <v>/ Hour</v>
          </cell>
          <cell r="N1945" t="str">
            <v>%</v>
          </cell>
          <cell r="O1945">
            <v>0</v>
          </cell>
          <cell r="P1945">
            <v>0</v>
          </cell>
          <cell r="Q1945">
            <v>0</v>
          </cell>
          <cell r="R1945" t="str">
            <v>Hour</v>
          </cell>
        </row>
        <row r="1956">
          <cell r="K1956">
            <v>345707.81249999994</v>
          </cell>
        </row>
        <row r="1959">
          <cell r="J1959" t="str">
            <v>Jakarta,  Oktober 2001</v>
          </cell>
        </row>
        <row r="1964">
          <cell r="J1964">
            <v>0</v>
          </cell>
        </row>
        <row r="1965">
          <cell r="J1965">
            <v>0</v>
          </cell>
        </row>
        <row r="1967">
          <cell r="G1967" t="str">
            <v>Pengembangan Gedung Serbaguna</v>
          </cell>
        </row>
        <row r="1968">
          <cell r="G1968" t="str">
            <v>Perumahan Taman Bougenvile, Bekasi</v>
          </cell>
        </row>
        <row r="1969">
          <cell r="G1969">
            <v>0</v>
          </cell>
        </row>
        <row r="1970">
          <cell r="M1970" t="str">
            <v>Description</v>
          </cell>
          <cell r="N1970" t="str">
            <v>Unit</v>
          </cell>
          <cell r="O1970" t="str">
            <v>Quantity</v>
          </cell>
          <cell r="P1970" t="str">
            <v>Unit Price</v>
          </cell>
          <cell r="Q1970" t="str">
            <v>Daily Output</v>
          </cell>
          <cell r="R1970" t="str">
            <v>Q'ty/Days</v>
          </cell>
        </row>
        <row r="1971">
          <cell r="G1971">
            <v>41</v>
          </cell>
          <cell r="M1971" t="str">
            <v>Kusen Kayu Kamper type F</v>
          </cell>
          <cell r="N1971" t="str">
            <v>bh</v>
          </cell>
          <cell r="O1971">
            <v>0</v>
          </cell>
          <cell r="P1971">
            <v>284985.9375</v>
          </cell>
          <cell r="Q1971">
            <v>0</v>
          </cell>
          <cell r="R1971">
            <v>0</v>
          </cell>
        </row>
        <row r="1972">
          <cell r="G1972" t="str">
            <v>Kusen Kayu Kamper type F</v>
          </cell>
        </row>
        <row r="1973">
          <cell r="G1973" t="str">
            <v>bh</v>
          </cell>
        </row>
        <row r="1976">
          <cell r="G1976" t="str">
            <v>Satuan</v>
          </cell>
          <cell r="H1976" t="str">
            <v>Jumlah</v>
          </cell>
          <cell r="J1976" t="str">
            <v>H.Satuan</v>
          </cell>
          <cell r="K1976" t="str">
            <v>Total</v>
          </cell>
          <cell r="M1976">
            <v>41</v>
          </cell>
          <cell r="N1976" t="str">
            <v>Kusen Kayu Kamper type F</v>
          </cell>
          <cell r="Q1976" t="str">
            <v>bh</v>
          </cell>
          <cell r="R1976">
            <v>0</v>
          </cell>
        </row>
        <row r="1977">
          <cell r="J1977" t="str">
            <v>(Rp.)</v>
          </cell>
          <cell r="K1977" t="str">
            <v>(Rp.)</v>
          </cell>
        </row>
        <row r="1978">
          <cell r="K1978">
            <v>132004.6875</v>
          </cell>
          <cell r="N1978">
            <v>8.4656084656084669</v>
          </cell>
          <cell r="O1978">
            <v>0</v>
          </cell>
          <cell r="P1978">
            <v>0</v>
          </cell>
          <cell r="Q1978">
            <v>132004.6875</v>
          </cell>
        </row>
        <row r="1979">
          <cell r="G1979" t="str">
            <v>hari</v>
          </cell>
          <cell r="H1979">
            <v>5.906249999999999E-2</v>
          </cell>
          <cell r="J1979">
            <v>35000</v>
          </cell>
          <cell r="K1979">
            <v>2067.1874999999995</v>
          </cell>
          <cell r="M1979">
            <v>0.5</v>
          </cell>
          <cell r="N1979">
            <v>8.4656084656084669</v>
          </cell>
          <cell r="O1979">
            <v>0</v>
          </cell>
          <cell r="P1979">
            <v>0</v>
          </cell>
        </row>
        <row r="1980">
          <cell r="G1980" t="str">
            <v>hari</v>
          </cell>
          <cell r="H1980">
            <v>3.5437499999999993</v>
          </cell>
          <cell r="J1980">
            <v>30000</v>
          </cell>
          <cell r="K1980">
            <v>106312.49999999999</v>
          </cell>
          <cell r="M1980">
            <v>30</v>
          </cell>
          <cell r="N1980">
            <v>8.4656084656084669</v>
          </cell>
          <cell r="O1980">
            <v>0</v>
          </cell>
          <cell r="P1980">
            <v>0</v>
          </cell>
        </row>
        <row r="1981">
          <cell r="G1981" t="str">
            <v>hari</v>
          </cell>
          <cell r="H1981">
            <v>1.1812499999999999</v>
          </cell>
          <cell r="J1981">
            <v>20000</v>
          </cell>
          <cell r="K1981">
            <v>23625</v>
          </cell>
          <cell r="M1981">
            <v>10</v>
          </cell>
          <cell r="N1981">
            <v>8.4656084656084669</v>
          </cell>
          <cell r="O1981">
            <v>0</v>
          </cell>
          <cell r="P1981">
            <v>0</v>
          </cell>
        </row>
        <row r="1984">
          <cell r="K1984">
            <v>152981.25</v>
          </cell>
          <cell r="O1984">
            <v>0</v>
          </cell>
          <cell r="P1984">
            <v>0</v>
          </cell>
          <cell r="Q1984">
            <v>152981.25</v>
          </cell>
        </row>
        <row r="1985">
          <cell r="G1985" t="str">
            <v>btg</v>
          </cell>
          <cell r="H1985">
            <v>2.5012499999999998</v>
          </cell>
          <cell r="J1985">
            <v>55000</v>
          </cell>
          <cell r="K1985">
            <v>137568.75</v>
          </cell>
          <cell r="M1985">
            <v>2.5012499999999998</v>
          </cell>
          <cell r="N1985">
            <v>0</v>
          </cell>
          <cell r="O1985">
            <v>0</v>
          </cell>
          <cell r="P1985">
            <v>0</v>
          </cell>
        </row>
        <row r="1986">
          <cell r="G1986" t="str">
            <v>btg</v>
          </cell>
          <cell r="H1986">
            <v>0.45999999999999996</v>
          </cell>
          <cell r="J1986">
            <v>27500</v>
          </cell>
          <cell r="K1986">
            <v>12649.999999999998</v>
          </cell>
          <cell r="M1986">
            <v>0.45999999999999996</v>
          </cell>
          <cell r="N1986">
            <v>0</v>
          </cell>
          <cell r="O1986">
            <v>0</v>
          </cell>
          <cell r="P1986">
            <v>0</v>
          </cell>
        </row>
        <row r="1987">
          <cell r="G1987" t="str">
            <v>kg</v>
          </cell>
          <cell r="H1987">
            <v>0.3</v>
          </cell>
          <cell r="J1987">
            <v>5500</v>
          </cell>
          <cell r="K1987">
            <v>1650</v>
          </cell>
          <cell r="M1987">
            <v>0.3</v>
          </cell>
          <cell r="N1987">
            <v>0</v>
          </cell>
          <cell r="O1987">
            <v>0</v>
          </cell>
          <cell r="P1987">
            <v>0</v>
          </cell>
        </row>
        <row r="1988">
          <cell r="G1988" t="str">
            <v>kg</v>
          </cell>
          <cell r="H1988">
            <v>2.5000000000000001E-2</v>
          </cell>
          <cell r="J1988">
            <v>4500</v>
          </cell>
          <cell r="K1988">
            <v>112.5</v>
          </cell>
          <cell r="M1988">
            <v>2.5000000000000001E-2</v>
          </cell>
          <cell r="N1988">
            <v>0</v>
          </cell>
          <cell r="O1988">
            <v>0</v>
          </cell>
          <cell r="P1988">
            <v>0</v>
          </cell>
        </row>
        <row r="1989">
          <cell r="G1989" t="str">
            <v>lbr</v>
          </cell>
          <cell r="H1989">
            <v>0.5</v>
          </cell>
          <cell r="J1989">
            <v>2000</v>
          </cell>
          <cell r="K1989">
            <v>1000</v>
          </cell>
          <cell r="M1989">
            <v>0.5</v>
          </cell>
          <cell r="N1989">
            <v>0</v>
          </cell>
          <cell r="O1989">
            <v>0</v>
          </cell>
          <cell r="P1989">
            <v>0</v>
          </cell>
        </row>
        <row r="1993">
          <cell r="M1993" t="str">
            <v>Produksi</v>
          </cell>
          <cell r="N1993" t="str">
            <v>Involve</v>
          </cell>
          <cell r="R1993" t="str">
            <v>Operation</v>
          </cell>
        </row>
        <row r="1994">
          <cell r="K1994">
            <v>0</v>
          </cell>
          <cell r="M1994" t="str">
            <v>/ Hour</v>
          </cell>
          <cell r="N1994" t="str">
            <v>%</v>
          </cell>
          <cell r="O1994">
            <v>0</v>
          </cell>
          <cell r="P1994">
            <v>0</v>
          </cell>
          <cell r="Q1994">
            <v>0</v>
          </cell>
          <cell r="R1994" t="str">
            <v>Hour</v>
          </cell>
        </row>
        <row r="2005">
          <cell r="K2005">
            <v>284985.9375</v>
          </cell>
        </row>
        <row r="2008">
          <cell r="J2008" t="str">
            <v>Jakarta,  Oktober 2001</v>
          </cell>
        </row>
        <row r="2013">
          <cell r="J2013">
            <v>0</v>
          </cell>
        </row>
        <row r="2014">
          <cell r="J2014">
            <v>0</v>
          </cell>
        </row>
        <row r="2016">
          <cell r="G2016" t="str">
            <v>Pengembangan Gedung Serbaguna</v>
          </cell>
        </row>
        <row r="2017">
          <cell r="G2017" t="str">
            <v>Perumahan Taman Bougenvile, Bekasi</v>
          </cell>
        </row>
        <row r="2018">
          <cell r="G2018">
            <v>0</v>
          </cell>
        </row>
        <row r="2019">
          <cell r="M2019" t="str">
            <v>Description</v>
          </cell>
          <cell r="N2019" t="str">
            <v>Unit</v>
          </cell>
          <cell r="O2019" t="str">
            <v>Quantity</v>
          </cell>
          <cell r="P2019" t="str">
            <v>Unit Price</v>
          </cell>
          <cell r="Q2019" t="str">
            <v>Daily Output</v>
          </cell>
          <cell r="R2019" t="str">
            <v>Q'ty/Days</v>
          </cell>
        </row>
        <row r="2020">
          <cell r="G2020">
            <v>42</v>
          </cell>
          <cell r="M2020" t="str">
            <v>Gording kayu</v>
          </cell>
          <cell r="N2020" t="str">
            <v>m'</v>
          </cell>
          <cell r="O2020">
            <v>0</v>
          </cell>
          <cell r="P2020">
            <v>12834.649999999998</v>
          </cell>
          <cell r="Q2020">
            <v>0</v>
          </cell>
          <cell r="R2020">
            <v>0</v>
          </cell>
        </row>
        <row r="2021">
          <cell r="G2021" t="str">
            <v>Gording kayu</v>
          </cell>
        </row>
        <row r="2022">
          <cell r="G2022" t="str">
            <v>m'</v>
          </cell>
        </row>
        <row r="2025">
          <cell r="G2025" t="str">
            <v>Satuan</v>
          </cell>
          <cell r="H2025" t="str">
            <v>Jumlah</v>
          </cell>
          <cell r="J2025" t="str">
            <v>H.Satuan</v>
          </cell>
          <cell r="K2025" t="str">
            <v>Total</v>
          </cell>
          <cell r="M2025">
            <v>42</v>
          </cell>
          <cell r="N2025" t="str">
            <v>Gording kayu</v>
          </cell>
          <cell r="Q2025" t="str">
            <v>m'</v>
          </cell>
          <cell r="R2025">
            <v>120</v>
          </cell>
        </row>
        <row r="2026">
          <cell r="J2026" t="str">
            <v>(Rp.)</v>
          </cell>
          <cell r="K2026" t="str">
            <v>(Rp.)</v>
          </cell>
        </row>
        <row r="2027">
          <cell r="K2027">
            <v>1733.4</v>
          </cell>
          <cell r="N2027">
            <v>138.88888888888889</v>
          </cell>
          <cell r="O2027">
            <v>120</v>
          </cell>
          <cell r="P2027">
            <v>208008</v>
          </cell>
          <cell r="Q2027">
            <v>1733.4</v>
          </cell>
        </row>
        <row r="2028">
          <cell r="G2028" t="str">
            <v>hari</v>
          </cell>
          <cell r="H2028">
            <v>3.2400000000000003E-3</v>
          </cell>
          <cell r="J2028">
            <v>35000</v>
          </cell>
          <cell r="K2028">
            <v>113.4</v>
          </cell>
          <cell r="M2028">
            <v>0.45</v>
          </cell>
          <cell r="N2028">
            <v>138.88888888888889</v>
          </cell>
          <cell r="O2028">
            <v>120</v>
          </cell>
          <cell r="P2028">
            <v>13608</v>
          </cell>
        </row>
        <row r="2029">
          <cell r="G2029" t="str">
            <v>hari</v>
          </cell>
          <cell r="H2029">
            <v>3.2399999999999998E-2</v>
          </cell>
          <cell r="J2029">
            <v>30000</v>
          </cell>
          <cell r="K2029">
            <v>972</v>
          </cell>
          <cell r="M2029">
            <v>4.5</v>
          </cell>
          <cell r="N2029">
            <v>138.88888888888889</v>
          </cell>
          <cell r="O2029">
            <v>120</v>
          </cell>
          <cell r="P2029">
            <v>116640</v>
          </cell>
        </row>
        <row r="2030">
          <cell r="G2030" t="str">
            <v>hari</v>
          </cell>
          <cell r="H2030">
            <v>3.2399999999999998E-2</v>
          </cell>
          <cell r="J2030">
            <v>20000</v>
          </cell>
          <cell r="K2030">
            <v>648</v>
          </cell>
          <cell r="M2030">
            <v>4.5</v>
          </cell>
          <cell r="N2030">
            <v>138.88888888888889</v>
          </cell>
          <cell r="O2030">
            <v>120</v>
          </cell>
          <cell r="P2030">
            <v>77760</v>
          </cell>
        </row>
        <row r="2033">
          <cell r="K2033">
            <v>11101.249999999998</v>
          </cell>
          <cell r="O2033">
            <v>120</v>
          </cell>
          <cell r="P2033">
            <v>1332149.9999999998</v>
          </cell>
          <cell r="Q2033">
            <v>11101.249999999998</v>
          </cell>
        </row>
        <row r="2034">
          <cell r="G2034" t="str">
            <v>btg</v>
          </cell>
          <cell r="H2034">
            <v>0.25624999999999998</v>
          </cell>
          <cell r="J2034">
            <v>43000</v>
          </cell>
          <cell r="K2034">
            <v>11018.749999999998</v>
          </cell>
          <cell r="M2034">
            <v>0.25624999999999998</v>
          </cell>
          <cell r="N2034">
            <v>30.749999999999996</v>
          </cell>
          <cell r="O2034">
            <v>120</v>
          </cell>
          <cell r="P2034">
            <v>1322249.9999999998</v>
          </cell>
        </row>
        <row r="2035">
          <cell r="G2035" t="str">
            <v>kg</v>
          </cell>
          <cell r="H2035">
            <v>1.4999999999999999E-2</v>
          </cell>
          <cell r="J2035">
            <v>5500</v>
          </cell>
          <cell r="K2035">
            <v>82.5</v>
          </cell>
          <cell r="M2035">
            <v>1.4999999999999999E-2</v>
          </cell>
          <cell r="N2035">
            <v>1.7999999999999998</v>
          </cell>
          <cell r="O2035">
            <v>120</v>
          </cell>
          <cell r="P2035">
            <v>9900</v>
          </cell>
        </row>
        <row r="2042">
          <cell r="M2042" t="str">
            <v>Produksi</v>
          </cell>
          <cell r="N2042" t="str">
            <v>Involve</v>
          </cell>
          <cell r="R2042" t="str">
            <v>Operation</v>
          </cell>
        </row>
        <row r="2043">
          <cell r="K2043">
            <v>0</v>
          </cell>
          <cell r="M2043" t="str">
            <v>/ Hour</v>
          </cell>
          <cell r="N2043" t="str">
            <v>%</v>
          </cell>
          <cell r="O2043">
            <v>120</v>
          </cell>
          <cell r="P2043">
            <v>0</v>
          </cell>
          <cell r="Q2043">
            <v>0</v>
          </cell>
          <cell r="R2043" t="str">
            <v>Hour</v>
          </cell>
        </row>
        <row r="2054">
          <cell r="K2054">
            <v>12834.649999999998</v>
          </cell>
        </row>
        <row r="2057">
          <cell r="J2057" t="str">
            <v>Jakarta,  Oktober 2001</v>
          </cell>
        </row>
        <row r="2062">
          <cell r="J2062">
            <v>0</v>
          </cell>
        </row>
        <row r="2063">
          <cell r="J2063">
            <v>0</v>
          </cell>
        </row>
        <row r="2065">
          <cell r="G2065" t="str">
            <v>Pengembangan Gedung Serbaguna</v>
          </cell>
        </row>
        <row r="2066">
          <cell r="G2066" t="str">
            <v>Perumahan Taman Bougenvile, Bekasi</v>
          </cell>
        </row>
        <row r="2067">
          <cell r="G2067">
            <v>0</v>
          </cell>
        </row>
        <row r="2068">
          <cell r="M2068" t="str">
            <v>Description</v>
          </cell>
          <cell r="N2068" t="str">
            <v>Unit</v>
          </cell>
          <cell r="O2068" t="str">
            <v>Quantity</v>
          </cell>
          <cell r="P2068" t="str">
            <v>Unit Price</v>
          </cell>
          <cell r="Q2068" t="str">
            <v>Daily Output</v>
          </cell>
          <cell r="R2068" t="str">
            <v>Q'ty/Days</v>
          </cell>
        </row>
        <row r="2069">
          <cell r="G2069">
            <v>43</v>
          </cell>
          <cell r="M2069" t="str">
            <v>Pek. Pintu Panel Kayu single 90x210 cm</v>
          </cell>
          <cell r="N2069" t="str">
            <v>bh</v>
          </cell>
          <cell r="O2069">
            <v>0</v>
          </cell>
          <cell r="P2069">
            <v>281096.25</v>
          </cell>
          <cell r="Q2069">
            <v>0</v>
          </cell>
          <cell r="R2069">
            <v>0</v>
          </cell>
        </row>
        <row r="2070">
          <cell r="G2070" t="str">
            <v>Pek. Pintu Panel Kayu single 90x210 cm</v>
          </cell>
        </row>
        <row r="2071">
          <cell r="G2071" t="str">
            <v>bh</v>
          </cell>
        </row>
        <row r="2074">
          <cell r="G2074" t="str">
            <v>Satuan</v>
          </cell>
          <cell r="H2074" t="str">
            <v>Jumlah</v>
          </cell>
          <cell r="J2074" t="str">
            <v>H.Satuan</v>
          </cell>
          <cell r="K2074" t="str">
            <v>Total</v>
          </cell>
          <cell r="M2074">
            <v>43</v>
          </cell>
          <cell r="N2074" t="str">
            <v>Pek. Pintu Panel Kayu single 90x210 cm</v>
          </cell>
          <cell r="Q2074" t="str">
            <v>bh</v>
          </cell>
          <cell r="R2074">
            <v>2</v>
          </cell>
        </row>
        <row r="2075">
          <cell r="J2075" t="str">
            <v>(Rp.)</v>
          </cell>
          <cell r="K2075" t="str">
            <v>(Rp.)</v>
          </cell>
        </row>
        <row r="2076">
          <cell r="K2076">
            <v>162540.00000000003</v>
          </cell>
          <cell r="N2076">
            <v>0.52910052910052907</v>
          </cell>
          <cell r="O2076">
            <v>2</v>
          </cell>
          <cell r="P2076">
            <v>325080.00000000006</v>
          </cell>
          <cell r="Q2076">
            <v>162540.00000000003</v>
          </cell>
        </row>
        <row r="2077">
          <cell r="G2077" t="str">
            <v>hari</v>
          </cell>
          <cell r="H2077">
            <v>0.75600000000000012</v>
          </cell>
          <cell r="J2077">
            <v>35000</v>
          </cell>
          <cell r="K2077">
            <v>26460.000000000004</v>
          </cell>
          <cell r="M2077">
            <v>0.4</v>
          </cell>
          <cell r="N2077">
            <v>0.52910052910052907</v>
          </cell>
          <cell r="O2077">
            <v>2</v>
          </cell>
          <cell r="P2077">
            <v>52920.000000000007</v>
          </cell>
        </row>
        <row r="2078">
          <cell r="G2078" t="str">
            <v>hari</v>
          </cell>
          <cell r="H2078">
            <v>3.7800000000000002</v>
          </cell>
          <cell r="J2078">
            <v>30000</v>
          </cell>
          <cell r="K2078">
            <v>113400.00000000001</v>
          </cell>
          <cell r="M2078">
            <v>2</v>
          </cell>
          <cell r="N2078">
            <v>0.52910052910052907</v>
          </cell>
          <cell r="O2078">
            <v>2</v>
          </cell>
          <cell r="P2078">
            <v>226800.00000000003</v>
          </cell>
        </row>
        <row r="2079">
          <cell r="G2079" t="str">
            <v>hari</v>
          </cell>
          <cell r="H2079">
            <v>1.1340000000000001</v>
          </cell>
          <cell r="J2079">
            <v>20000</v>
          </cell>
          <cell r="K2079">
            <v>22680.000000000004</v>
          </cell>
          <cell r="M2079">
            <v>0.6</v>
          </cell>
          <cell r="N2079">
            <v>0.52910052910052907</v>
          </cell>
          <cell r="O2079">
            <v>2</v>
          </cell>
          <cell r="P2079">
            <v>45360.000000000007</v>
          </cell>
        </row>
        <row r="2082">
          <cell r="K2082">
            <v>118556.25</v>
          </cell>
          <cell r="O2082">
            <v>2</v>
          </cell>
          <cell r="P2082">
            <v>237112.5</v>
          </cell>
          <cell r="Q2082">
            <v>118556.25</v>
          </cell>
        </row>
        <row r="2083">
          <cell r="G2083" t="str">
            <v>btg</v>
          </cell>
          <cell r="H2083">
            <v>1.8975000000000002</v>
          </cell>
          <cell r="J2083">
            <v>13500</v>
          </cell>
          <cell r="K2083">
            <v>25616.250000000004</v>
          </cell>
          <cell r="M2083">
            <v>1.8975000000000002</v>
          </cell>
          <cell r="N2083">
            <v>3.7950000000000004</v>
          </cell>
          <cell r="O2083">
            <v>2</v>
          </cell>
          <cell r="P2083">
            <v>51232.500000000007</v>
          </cell>
        </row>
        <row r="2084">
          <cell r="G2084" t="str">
            <v>btg</v>
          </cell>
          <cell r="H2084">
            <v>1.0175000000000001</v>
          </cell>
          <cell r="J2084">
            <v>88000</v>
          </cell>
          <cell r="K2084">
            <v>89540</v>
          </cell>
          <cell r="M2084">
            <v>1.0175000000000001</v>
          </cell>
          <cell r="N2084">
            <v>2.0350000000000001</v>
          </cell>
          <cell r="O2084">
            <v>2</v>
          </cell>
          <cell r="P2084">
            <v>179080</v>
          </cell>
        </row>
        <row r="2085">
          <cell r="G2085" t="str">
            <v>kg</v>
          </cell>
          <cell r="H2085">
            <v>0.05</v>
          </cell>
          <cell r="J2085">
            <v>5500</v>
          </cell>
          <cell r="K2085">
            <v>275</v>
          </cell>
          <cell r="M2085">
            <v>0.05</v>
          </cell>
          <cell r="N2085">
            <v>0.1</v>
          </cell>
          <cell r="O2085">
            <v>2</v>
          </cell>
          <cell r="P2085">
            <v>550</v>
          </cell>
        </row>
        <row r="2086">
          <cell r="G2086" t="str">
            <v>lbr</v>
          </cell>
          <cell r="H2086">
            <v>1</v>
          </cell>
          <cell r="J2086">
            <v>2000</v>
          </cell>
          <cell r="K2086">
            <v>2000</v>
          </cell>
          <cell r="M2086">
            <v>1</v>
          </cell>
          <cell r="N2086">
            <v>2</v>
          </cell>
          <cell r="O2086">
            <v>2</v>
          </cell>
          <cell r="P2086">
            <v>4000</v>
          </cell>
        </row>
        <row r="2087">
          <cell r="G2087" t="str">
            <v>kg</v>
          </cell>
          <cell r="H2087">
            <v>0.25</v>
          </cell>
          <cell r="J2087">
            <v>4500</v>
          </cell>
          <cell r="K2087">
            <v>1125</v>
          </cell>
          <cell r="M2087">
            <v>0.25</v>
          </cell>
          <cell r="N2087">
            <v>0.5</v>
          </cell>
          <cell r="O2087">
            <v>2</v>
          </cell>
          <cell r="P2087">
            <v>2250</v>
          </cell>
        </row>
        <row r="2091">
          <cell r="M2091" t="str">
            <v>Produksi</v>
          </cell>
          <cell r="N2091" t="str">
            <v>Involve</v>
          </cell>
          <cell r="R2091" t="str">
            <v>Operation</v>
          </cell>
        </row>
        <row r="2092">
          <cell r="K2092">
            <v>0</v>
          </cell>
          <cell r="M2092" t="str">
            <v>/ Hour</v>
          </cell>
          <cell r="N2092" t="str">
            <v>%</v>
          </cell>
          <cell r="O2092">
            <v>2</v>
          </cell>
          <cell r="P2092">
            <v>0</v>
          </cell>
          <cell r="Q2092">
            <v>0</v>
          </cell>
          <cell r="R2092" t="str">
            <v>Hour</v>
          </cell>
        </row>
        <row r="2103">
          <cell r="K2103">
            <v>281096.25</v>
          </cell>
        </row>
        <row r="2106">
          <cell r="J2106" t="str">
            <v>Jakarta,  Oktober 2001</v>
          </cell>
        </row>
        <row r="2111">
          <cell r="J2111">
            <v>0</v>
          </cell>
        </row>
        <row r="2112">
          <cell r="J2112">
            <v>0</v>
          </cell>
        </row>
        <row r="2114">
          <cell r="G2114" t="str">
            <v>Pengembangan Gedung Serbaguna</v>
          </cell>
        </row>
        <row r="2115">
          <cell r="G2115" t="str">
            <v>Perumahan Taman Bougenvile, Bekasi</v>
          </cell>
        </row>
        <row r="2116">
          <cell r="G2116">
            <v>0</v>
          </cell>
        </row>
        <row r="2117">
          <cell r="M2117" t="str">
            <v>Description</v>
          </cell>
          <cell r="N2117" t="str">
            <v>Unit</v>
          </cell>
          <cell r="O2117" t="str">
            <v>Quantity</v>
          </cell>
          <cell r="P2117" t="str">
            <v>Unit Price</v>
          </cell>
          <cell r="Q2117" t="str">
            <v>Daily Output</v>
          </cell>
          <cell r="R2117" t="str">
            <v>Q'ty/Days</v>
          </cell>
        </row>
        <row r="2118">
          <cell r="G2118">
            <v>44</v>
          </cell>
          <cell r="M2118" t="str">
            <v>Pek. Pintu Panel uk. 70x200 cm</v>
          </cell>
          <cell r="N2118" t="str">
            <v>bh</v>
          </cell>
          <cell r="O2118">
            <v>0</v>
          </cell>
          <cell r="P2118">
            <v>231146.25</v>
          </cell>
          <cell r="Q2118">
            <v>0</v>
          </cell>
          <cell r="R2118">
            <v>0</v>
          </cell>
        </row>
        <row r="2119">
          <cell r="G2119" t="str">
            <v>Pek. Pintu Panel uk. 70x200 cm</v>
          </cell>
        </row>
        <row r="2120">
          <cell r="G2120" t="str">
            <v>bh</v>
          </cell>
        </row>
        <row r="2123">
          <cell r="G2123" t="str">
            <v>Satuan</v>
          </cell>
          <cell r="H2123" t="str">
            <v>Jumlah</v>
          </cell>
          <cell r="J2123" t="str">
            <v>H.Satuan</v>
          </cell>
          <cell r="K2123" t="str">
            <v>Total</v>
          </cell>
          <cell r="M2123">
            <v>44</v>
          </cell>
          <cell r="N2123" t="str">
            <v>Pek. Pintu Panel uk. 70x200 cm</v>
          </cell>
          <cell r="Q2123" t="str">
            <v>bh</v>
          </cell>
          <cell r="R2123">
            <v>0</v>
          </cell>
        </row>
        <row r="2124">
          <cell r="J2124" t="str">
            <v>(Rp.)</v>
          </cell>
          <cell r="K2124" t="str">
            <v>(Rp.)</v>
          </cell>
          <cell r="N2124">
            <v>0.35714285714285715</v>
          </cell>
          <cell r="O2124" t="str">
            <v>prod/tk.</v>
          </cell>
        </row>
        <row r="2125">
          <cell r="K2125">
            <v>120400</v>
          </cell>
          <cell r="N2125">
            <v>0.7142857142857143</v>
          </cell>
          <cell r="O2125">
            <v>0</v>
          </cell>
          <cell r="P2125">
            <v>0</v>
          </cell>
          <cell r="Q2125">
            <v>120400</v>
          </cell>
        </row>
        <row r="2126">
          <cell r="G2126" t="str">
            <v>hari</v>
          </cell>
          <cell r="H2126">
            <v>0.56000000000000005</v>
          </cell>
          <cell r="J2126">
            <v>35000</v>
          </cell>
          <cell r="K2126">
            <v>19600.000000000004</v>
          </cell>
          <cell r="M2126">
            <v>0.4</v>
          </cell>
          <cell r="N2126">
            <v>0.7142857142857143</v>
          </cell>
          <cell r="O2126">
            <v>0</v>
          </cell>
          <cell r="P2126">
            <v>0</v>
          </cell>
        </row>
        <row r="2127">
          <cell r="G2127" t="str">
            <v>hari</v>
          </cell>
          <cell r="H2127">
            <v>2.8</v>
          </cell>
          <cell r="J2127">
            <v>30000</v>
          </cell>
          <cell r="K2127">
            <v>84000</v>
          </cell>
          <cell r="M2127">
            <v>2</v>
          </cell>
          <cell r="N2127">
            <v>0.7142857142857143</v>
          </cell>
          <cell r="O2127">
            <v>0</v>
          </cell>
          <cell r="P2127">
            <v>0</v>
          </cell>
        </row>
        <row r="2128">
          <cell r="G2128" t="str">
            <v>hari</v>
          </cell>
          <cell r="H2128">
            <v>0.84</v>
          </cell>
          <cell r="J2128">
            <v>20000</v>
          </cell>
          <cell r="K2128">
            <v>16800</v>
          </cell>
          <cell r="M2128">
            <v>0.6</v>
          </cell>
          <cell r="N2128">
            <v>0.7142857142857143</v>
          </cell>
          <cell r="O2128">
            <v>0</v>
          </cell>
          <cell r="P2128">
            <v>0</v>
          </cell>
        </row>
        <row r="2131">
          <cell r="K2131">
            <v>110746.25000000001</v>
          </cell>
          <cell r="O2131">
            <v>0</v>
          </cell>
          <cell r="P2131">
            <v>0</v>
          </cell>
          <cell r="Q2131">
            <v>110746.25000000001</v>
          </cell>
        </row>
        <row r="2132">
          <cell r="G2132" t="str">
            <v>btg</v>
          </cell>
          <cell r="H2132">
            <v>1.6775</v>
          </cell>
          <cell r="J2132">
            <v>13500</v>
          </cell>
          <cell r="K2132">
            <v>22646.25</v>
          </cell>
          <cell r="M2132">
            <v>1.6775</v>
          </cell>
          <cell r="N2132">
            <v>0</v>
          </cell>
          <cell r="O2132">
            <v>0</v>
          </cell>
          <cell r="P2132">
            <v>0</v>
          </cell>
        </row>
        <row r="2133">
          <cell r="G2133" t="str">
            <v>btg</v>
          </cell>
          <cell r="H2133">
            <v>0.96250000000000013</v>
          </cell>
          <cell r="J2133">
            <v>88000</v>
          </cell>
          <cell r="K2133">
            <v>84700.000000000015</v>
          </cell>
          <cell r="M2133">
            <v>0.96250000000000013</v>
          </cell>
          <cell r="N2133">
            <v>0</v>
          </cell>
          <cell r="O2133">
            <v>0</v>
          </cell>
          <cell r="P2133">
            <v>0</v>
          </cell>
        </row>
        <row r="2134">
          <cell r="G2134" t="str">
            <v>kg</v>
          </cell>
          <cell r="H2134">
            <v>0.05</v>
          </cell>
          <cell r="J2134">
            <v>5500</v>
          </cell>
          <cell r="K2134">
            <v>275</v>
          </cell>
          <cell r="M2134">
            <v>0.05</v>
          </cell>
          <cell r="N2134">
            <v>0</v>
          </cell>
          <cell r="O2134">
            <v>0</v>
          </cell>
          <cell r="P2134">
            <v>0</v>
          </cell>
        </row>
        <row r="2135">
          <cell r="G2135" t="str">
            <v>lbr</v>
          </cell>
          <cell r="H2135">
            <v>1</v>
          </cell>
          <cell r="J2135">
            <v>2000</v>
          </cell>
          <cell r="K2135">
            <v>2000</v>
          </cell>
          <cell r="M2135">
            <v>1</v>
          </cell>
          <cell r="N2135">
            <v>0</v>
          </cell>
          <cell r="O2135">
            <v>0</v>
          </cell>
          <cell r="P2135">
            <v>0</v>
          </cell>
        </row>
        <row r="2136">
          <cell r="G2136" t="str">
            <v>kg</v>
          </cell>
          <cell r="H2136">
            <v>0.25</v>
          </cell>
          <cell r="J2136">
            <v>4500</v>
          </cell>
          <cell r="K2136">
            <v>1125</v>
          </cell>
          <cell r="M2136">
            <v>0.25</v>
          </cell>
          <cell r="N2136">
            <v>0</v>
          </cell>
          <cell r="O2136">
            <v>0</v>
          </cell>
          <cell r="P2136">
            <v>0</v>
          </cell>
        </row>
        <row r="2140">
          <cell r="M2140" t="str">
            <v>Produksi</v>
          </cell>
          <cell r="N2140" t="str">
            <v>Involve</v>
          </cell>
          <cell r="R2140" t="str">
            <v>Operation</v>
          </cell>
        </row>
        <row r="2141">
          <cell r="K2141">
            <v>0</v>
          </cell>
          <cell r="M2141" t="str">
            <v>/ Hour</v>
          </cell>
          <cell r="N2141" t="str">
            <v>%</v>
          </cell>
          <cell r="O2141">
            <v>0</v>
          </cell>
          <cell r="P2141">
            <v>0</v>
          </cell>
          <cell r="Q2141">
            <v>0</v>
          </cell>
          <cell r="R2141" t="str">
            <v>Hour</v>
          </cell>
        </row>
        <row r="2152">
          <cell r="K2152">
            <v>231146.25</v>
          </cell>
        </row>
        <row r="2155">
          <cell r="J2155" t="str">
            <v>Jakarta,  Oktober 2001</v>
          </cell>
        </row>
        <row r="2160">
          <cell r="J2160">
            <v>0</v>
          </cell>
        </row>
        <row r="2161">
          <cell r="J2161">
            <v>0</v>
          </cell>
        </row>
        <row r="2163">
          <cell r="G2163" t="str">
            <v>Pengembangan Gedung Serbaguna</v>
          </cell>
        </row>
        <row r="2164">
          <cell r="G2164" t="str">
            <v>Perumahan Taman Bougenvile, Bekasi</v>
          </cell>
        </row>
        <row r="2165">
          <cell r="G2165">
            <v>0</v>
          </cell>
        </row>
        <row r="2166">
          <cell r="M2166" t="str">
            <v>Description</v>
          </cell>
          <cell r="N2166" t="str">
            <v>Unit</v>
          </cell>
          <cell r="O2166" t="str">
            <v>Quantity</v>
          </cell>
          <cell r="P2166" t="str">
            <v>Unit Price</v>
          </cell>
          <cell r="Q2166" t="str">
            <v>Daily Output</v>
          </cell>
          <cell r="R2166" t="str">
            <v>Q'ty/Days</v>
          </cell>
        </row>
        <row r="2167">
          <cell r="G2167">
            <v>45</v>
          </cell>
          <cell r="M2167" t="str">
            <v>Pek. Pintu Panel Kayu double 180x210 cm</v>
          </cell>
          <cell r="N2167" t="str">
            <v>bh</v>
          </cell>
          <cell r="O2167">
            <v>0</v>
          </cell>
          <cell r="P2167">
            <v>562192.5</v>
          </cell>
          <cell r="Q2167">
            <v>0</v>
          </cell>
          <cell r="R2167">
            <v>0</v>
          </cell>
        </row>
        <row r="2168">
          <cell r="G2168" t="str">
            <v>Pek. Pintu Panel Kayu double 180x210 cm</v>
          </cell>
        </row>
        <row r="2169">
          <cell r="G2169" t="str">
            <v>bh</v>
          </cell>
        </row>
        <row r="2172">
          <cell r="G2172" t="str">
            <v>Satuan</v>
          </cell>
          <cell r="H2172" t="str">
            <v>Jumlah</v>
          </cell>
          <cell r="J2172" t="str">
            <v>H.Satuan</v>
          </cell>
          <cell r="K2172" t="str">
            <v>Total</v>
          </cell>
          <cell r="M2172">
            <v>45</v>
          </cell>
          <cell r="N2172" t="str">
            <v>Pek. Pintu Panel Kayu double 180x210 cm</v>
          </cell>
          <cell r="Q2172" t="str">
            <v>bh</v>
          </cell>
          <cell r="R2172">
            <v>0</v>
          </cell>
        </row>
        <row r="2173">
          <cell r="J2173" t="str">
            <v>(Rp.)</v>
          </cell>
          <cell r="K2173" t="str">
            <v>(Rp.)</v>
          </cell>
        </row>
        <row r="2174">
          <cell r="K2174">
            <v>325080.00000000006</v>
          </cell>
          <cell r="N2174">
            <v>0.26455026455026454</v>
          </cell>
          <cell r="O2174">
            <v>0</v>
          </cell>
          <cell r="P2174">
            <v>0</v>
          </cell>
          <cell r="Q2174">
            <v>325080.00000000006</v>
          </cell>
        </row>
        <row r="2175">
          <cell r="G2175" t="str">
            <v>hari</v>
          </cell>
          <cell r="H2175">
            <v>1.5120000000000002</v>
          </cell>
          <cell r="J2175">
            <v>35000</v>
          </cell>
          <cell r="K2175">
            <v>52920.000000000007</v>
          </cell>
          <cell r="M2175">
            <v>0.4</v>
          </cell>
          <cell r="N2175">
            <v>0.26455026455026454</v>
          </cell>
          <cell r="O2175">
            <v>0</v>
          </cell>
          <cell r="P2175">
            <v>0</v>
          </cell>
        </row>
        <row r="2176">
          <cell r="G2176" t="str">
            <v>hari</v>
          </cell>
          <cell r="H2176">
            <v>7.5600000000000005</v>
          </cell>
          <cell r="J2176">
            <v>30000</v>
          </cell>
          <cell r="K2176">
            <v>226800.00000000003</v>
          </cell>
          <cell r="M2176">
            <v>2</v>
          </cell>
          <cell r="N2176">
            <v>0.26455026455026454</v>
          </cell>
          <cell r="O2176">
            <v>0</v>
          </cell>
          <cell r="P2176">
            <v>0</v>
          </cell>
        </row>
        <row r="2177">
          <cell r="G2177" t="str">
            <v>hari</v>
          </cell>
          <cell r="H2177">
            <v>2.2680000000000002</v>
          </cell>
          <cell r="J2177">
            <v>20000</v>
          </cell>
          <cell r="K2177">
            <v>45360.000000000007</v>
          </cell>
          <cell r="M2177">
            <v>0.6</v>
          </cell>
          <cell r="N2177">
            <v>0.26455026455026454</v>
          </cell>
          <cell r="O2177">
            <v>0</v>
          </cell>
          <cell r="P2177">
            <v>0</v>
          </cell>
        </row>
        <row r="2180">
          <cell r="K2180">
            <v>237112.5</v>
          </cell>
          <cell r="O2180">
            <v>0</v>
          </cell>
          <cell r="P2180">
            <v>0</v>
          </cell>
          <cell r="Q2180">
            <v>237112.5</v>
          </cell>
        </row>
        <row r="2181">
          <cell r="G2181" t="str">
            <v>btg</v>
          </cell>
          <cell r="H2181">
            <v>3.7950000000000004</v>
          </cell>
          <cell r="J2181">
            <v>13500</v>
          </cell>
          <cell r="K2181">
            <v>51232.500000000007</v>
          </cell>
          <cell r="M2181">
            <v>3.7950000000000004</v>
          </cell>
          <cell r="N2181">
            <v>0</v>
          </cell>
          <cell r="O2181">
            <v>0</v>
          </cell>
          <cell r="P2181">
            <v>0</v>
          </cell>
        </row>
        <row r="2182">
          <cell r="G2182" t="str">
            <v>btg</v>
          </cell>
          <cell r="H2182">
            <v>2.0350000000000001</v>
          </cell>
          <cell r="J2182">
            <v>88000</v>
          </cell>
          <cell r="K2182">
            <v>179080</v>
          </cell>
          <cell r="M2182">
            <v>2.0350000000000001</v>
          </cell>
          <cell r="N2182">
            <v>0</v>
          </cell>
          <cell r="O2182">
            <v>0</v>
          </cell>
          <cell r="P2182">
            <v>0</v>
          </cell>
        </row>
        <row r="2183">
          <cell r="G2183" t="str">
            <v>kg</v>
          </cell>
          <cell r="H2183">
            <v>0.1</v>
          </cell>
          <cell r="J2183">
            <v>5500</v>
          </cell>
          <cell r="K2183">
            <v>550</v>
          </cell>
          <cell r="M2183">
            <v>0.1</v>
          </cell>
          <cell r="N2183">
            <v>0</v>
          </cell>
          <cell r="O2183">
            <v>0</v>
          </cell>
          <cell r="P2183">
            <v>0</v>
          </cell>
        </row>
        <row r="2184">
          <cell r="G2184" t="str">
            <v>lbr</v>
          </cell>
          <cell r="H2184">
            <v>2</v>
          </cell>
          <cell r="J2184">
            <v>2000</v>
          </cell>
          <cell r="K2184">
            <v>4000</v>
          </cell>
          <cell r="M2184">
            <v>2</v>
          </cell>
          <cell r="N2184">
            <v>0</v>
          </cell>
          <cell r="O2184">
            <v>0</v>
          </cell>
          <cell r="P2184">
            <v>0</v>
          </cell>
        </row>
        <row r="2185">
          <cell r="G2185" t="str">
            <v>kg</v>
          </cell>
          <cell r="H2185">
            <v>0.5</v>
          </cell>
          <cell r="J2185">
            <v>4500</v>
          </cell>
          <cell r="K2185">
            <v>2250</v>
          </cell>
          <cell r="M2185">
            <v>0.5</v>
          </cell>
          <cell r="N2185">
            <v>0</v>
          </cell>
          <cell r="O2185">
            <v>0</v>
          </cell>
          <cell r="P2185">
            <v>0</v>
          </cell>
        </row>
        <row r="2189">
          <cell r="M2189" t="str">
            <v>Produksi</v>
          </cell>
          <cell r="N2189" t="str">
            <v>Involve</v>
          </cell>
          <cell r="R2189" t="str">
            <v>Operation</v>
          </cell>
        </row>
        <row r="2190">
          <cell r="K2190">
            <v>0</v>
          </cell>
          <cell r="M2190" t="str">
            <v>/ Hour</v>
          </cell>
          <cell r="N2190" t="str">
            <v>%</v>
          </cell>
          <cell r="O2190">
            <v>0</v>
          </cell>
          <cell r="P2190">
            <v>0</v>
          </cell>
          <cell r="Q2190">
            <v>0</v>
          </cell>
          <cell r="R2190" t="str">
            <v>Hour</v>
          </cell>
        </row>
        <row r="2201">
          <cell r="K2201">
            <v>562192.5</v>
          </cell>
        </row>
        <row r="2204">
          <cell r="J2204" t="str">
            <v>Jakarta,  Oktober 2001</v>
          </cell>
        </row>
        <row r="2209">
          <cell r="J2209">
            <v>0</v>
          </cell>
        </row>
        <row r="2210">
          <cell r="J2210">
            <v>0</v>
          </cell>
        </row>
        <row r="2212">
          <cell r="G2212" t="str">
            <v>Pengembangan Gedung Serbaguna</v>
          </cell>
        </row>
        <row r="2213">
          <cell r="G2213" t="str">
            <v>Perumahan Taman Bougenvile, Bekasi</v>
          </cell>
        </row>
        <row r="2214">
          <cell r="G2214">
            <v>0</v>
          </cell>
        </row>
        <row r="2215">
          <cell r="M2215" t="str">
            <v>Description</v>
          </cell>
          <cell r="N2215" t="str">
            <v>Unit</v>
          </cell>
          <cell r="O2215" t="str">
            <v>Quantity</v>
          </cell>
          <cell r="P2215" t="str">
            <v>Unit Price</v>
          </cell>
          <cell r="Q2215" t="str">
            <v>Daily Output</v>
          </cell>
          <cell r="R2215" t="str">
            <v>Q'ty/Days</v>
          </cell>
        </row>
        <row r="2216">
          <cell r="G2216">
            <v>46</v>
          </cell>
          <cell r="M2216" t="str">
            <v>Pek. Pintu  Triplek single 90x210 cm</v>
          </cell>
          <cell r="N2216" t="str">
            <v>bh</v>
          </cell>
          <cell r="O2216">
            <v>0</v>
          </cell>
          <cell r="P2216">
            <v>160590</v>
          </cell>
          <cell r="Q2216">
            <v>0</v>
          </cell>
          <cell r="R2216">
            <v>0</v>
          </cell>
        </row>
        <row r="2217">
          <cell r="G2217" t="str">
            <v>Pek. Pintu  Triplek single 90x210 cm</v>
          </cell>
        </row>
        <row r="2218">
          <cell r="G2218" t="str">
            <v>bh</v>
          </cell>
        </row>
        <row r="2221">
          <cell r="G2221" t="str">
            <v>Satuan</v>
          </cell>
          <cell r="H2221" t="str">
            <v>Jumlah</v>
          </cell>
          <cell r="J2221" t="str">
            <v>H.Satuan</v>
          </cell>
          <cell r="K2221" t="str">
            <v>Total</v>
          </cell>
          <cell r="M2221">
            <v>46</v>
          </cell>
          <cell r="N2221" t="str">
            <v>Pek. Pintu  Triplek single 90x210 cm</v>
          </cell>
          <cell r="Q2221" t="str">
            <v>bh</v>
          </cell>
          <cell r="R2221">
            <v>0</v>
          </cell>
        </row>
        <row r="2222">
          <cell r="J2222" t="str">
            <v>(Rp.)</v>
          </cell>
          <cell r="K2222" t="str">
            <v>(Rp.)</v>
          </cell>
        </row>
        <row r="2223">
          <cell r="K2223">
            <v>88830.000000000015</v>
          </cell>
          <cell r="N2223">
            <v>0.52910052910052907</v>
          </cell>
          <cell r="O2223">
            <v>0</v>
          </cell>
          <cell r="P2223">
            <v>0</v>
          </cell>
          <cell r="Q2223">
            <v>88830.000000000015</v>
          </cell>
        </row>
        <row r="2224">
          <cell r="G2224" t="str">
            <v>hari</v>
          </cell>
          <cell r="H2224">
            <v>0.37800000000000006</v>
          </cell>
          <cell r="J2224">
            <v>35000</v>
          </cell>
          <cell r="K2224">
            <v>13230.000000000002</v>
          </cell>
          <cell r="M2224">
            <v>0.2</v>
          </cell>
          <cell r="N2224">
            <v>0.52910052910052907</v>
          </cell>
          <cell r="O2224">
            <v>0</v>
          </cell>
          <cell r="P2224">
            <v>0</v>
          </cell>
        </row>
        <row r="2225">
          <cell r="G2225" t="str">
            <v>hari</v>
          </cell>
          <cell r="H2225">
            <v>1.8900000000000001</v>
          </cell>
          <cell r="J2225">
            <v>30000</v>
          </cell>
          <cell r="K2225">
            <v>56700.000000000007</v>
          </cell>
          <cell r="M2225">
            <v>1</v>
          </cell>
          <cell r="N2225">
            <v>0.52910052910052907</v>
          </cell>
          <cell r="O2225">
            <v>0</v>
          </cell>
          <cell r="P2225">
            <v>0</v>
          </cell>
        </row>
        <row r="2226">
          <cell r="G2226" t="str">
            <v>hari</v>
          </cell>
          <cell r="H2226">
            <v>0.94500000000000006</v>
          </cell>
          <cell r="J2226">
            <v>20000</v>
          </cell>
          <cell r="K2226">
            <v>18900</v>
          </cell>
          <cell r="M2226">
            <v>0.5</v>
          </cell>
          <cell r="N2226">
            <v>0.52910052910052907</v>
          </cell>
          <cell r="O2226">
            <v>0</v>
          </cell>
          <cell r="P2226">
            <v>0</v>
          </cell>
        </row>
        <row r="2229">
          <cell r="K2229">
            <v>71760</v>
          </cell>
          <cell r="O2229">
            <v>0</v>
          </cell>
          <cell r="P2229">
            <v>0</v>
          </cell>
          <cell r="Q2229">
            <v>71760</v>
          </cell>
        </row>
        <row r="2230">
          <cell r="G2230" t="str">
            <v>btg</v>
          </cell>
          <cell r="H2230">
            <v>1.8975000000000002</v>
          </cell>
          <cell r="J2230">
            <v>13500</v>
          </cell>
          <cell r="K2230">
            <v>25616.250000000004</v>
          </cell>
          <cell r="M2230">
            <v>1.8975000000000002</v>
          </cell>
          <cell r="N2230">
            <v>0</v>
          </cell>
          <cell r="O2230">
            <v>0</v>
          </cell>
          <cell r="P2230">
            <v>0</v>
          </cell>
        </row>
        <row r="2231">
          <cell r="G2231" t="str">
            <v>lbr</v>
          </cell>
          <cell r="H2231">
            <v>1.4437500000000001</v>
          </cell>
          <cell r="J2231">
            <v>29000</v>
          </cell>
          <cell r="K2231">
            <v>41868.75</v>
          </cell>
          <cell r="M2231">
            <v>1.4437500000000001</v>
          </cell>
          <cell r="N2231">
            <v>0</v>
          </cell>
          <cell r="O2231">
            <v>0</v>
          </cell>
          <cell r="P2231">
            <v>0</v>
          </cell>
        </row>
        <row r="2232">
          <cell r="G2232" t="str">
            <v>kg</v>
          </cell>
          <cell r="H2232">
            <v>0.25</v>
          </cell>
          <cell r="J2232">
            <v>5500</v>
          </cell>
          <cell r="K2232">
            <v>1375</v>
          </cell>
          <cell r="M2232">
            <v>0.25</v>
          </cell>
          <cell r="N2232">
            <v>0</v>
          </cell>
          <cell r="O2232">
            <v>0</v>
          </cell>
          <cell r="P2232">
            <v>0</v>
          </cell>
        </row>
        <row r="2233">
          <cell r="G2233" t="str">
            <v>lbr</v>
          </cell>
          <cell r="H2233">
            <v>1</v>
          </cell>
          <cell r="J2233">
            <v>2000</v>
          </cell>
          <cell r="K2233">
            <v>2000</v>
          </cell>
          <cell r="M2233">
            <v>1</v>
          </cell>
          <cell r="N2233">
            <v>0</v>
          </cell>
          <cell r="O2233">
            <v>0</v>
          </cell>
          <cell r="P2233">
            <v>0</v>
          </cell>
        </row>
        <row r="2234">
          <cell r="G2234" t="str">
            <v>kg</v>
          </cell>
          <cell r="H2234">
            <v>0.2</v>
          </cell>
          <cell r="J2234">
            <v>4500</v>
          </cell>
          <cell r="K2234">
            <v>900</v>
          </cell>
          <cell r="M2234">
            <v>0.2</v>
          </cell>
          <cell r="N2234">
            <v>0</v>
          </cell>
          <cell r="O2234">
            <v>0</v>
          </cell>
          <cell r="P2234">
            <v>0</v>
          </cell>
        </row>
        <row r="2238">
          <cell r="M2238" t="str">
            <v>Produksi</v>
          </cell>
          <cell r="N2238" t="str">
            <v>Involve</v>
          </cell>
          <cell r="R2238" t="str">
            <v>Operation</v>
          </cell>
        </row>
        <row r="2239">
          <cell r="K2239">
            <v>0</v>
          </cell>
          <cell r="M2239" t="str">
            <v>/ Hour</v>
          </cell>
          <cell r="N2239" t="str">
            <v>%</v>
          </cell>
          <cell r="O2239">
            <v>0</v>
          </cell>
          <cell r="P2239">
            <v>0</v>
          </cell>
          <cell r="Q2239">
            <v>0</v>
          </cell>
          <cell r="R2239" t="str">
            <v>Hour</v>
          </cell>
        </row>
        <row r="2250">
          <cell r="K2250">
            <v>160590</v>
          </cell>
        </row>
        <row r="2253">
          <cell r="J2253" t="str">
            <v>Jakarta,  Oktober 2001</v>
          </cell>
        </row>
        <row r="2258">
          <cell r="J2258">
            <v>0</v>
          </cell>
        </row>
        <row r="2259">
          <cell r="J2259">
            <v>0</v>
          </cell>
        </row>
        <row r="2261">
          <cell r="G2261" t="str">
            <v>Pengembangan Gedung Serbaguna</v>
          </cell>
        </row>
        <row r="2262">
          <cell r="G2262" t="str">
            <v>Perumahan Taman Bougenvile, Bekasi</v>
          </cell>
        </row>
        <row r="2263">
          <cell r="G2263">
            <v>0</v>
          </cell>
        </row>
        <row r="2264">
          <cell r="M2264" t="str">
            <v>Description</v>
          </cell>
          <cell r="N2264" t="str">
            <v>Unit</v>
          </cell>
          <cell r="O2264" t="str">
            <v>Quantity</v>
          </cell>
          <cell r="P2264" t="str">
            <v>Unit Price</v>
          </cell>
          <cell r="Q2264" t="str">
            <v>Daily Output</v>
          </cell>
          <cell r="R2264" t="str">
            <v>Q'ty/Days</v>
          </cell>
        </row>
        <row r="2265">
          <cell r="G2265">
            <v>47</v>
          </cell>
          <cell r="M2265" t="str">
            <v>Pek. Pintu  Triplek double 180x210 cm</v>
          </cell>
          <cell r="N2265" t="str">
            <v>bh</v>
          </cell>
          <cell r="O2265">
            <v>0</v>
          </cell>
          <cell r="P2265">
            <v>321180</v>
          </cell>
          <cell r="Q2265">
            <v>0</v>
          </cell>
          <cell r="R2265">
            <v>0</v>
          </cell>
        </row>
        <row r="2266">
          <cell r="G2266" t="str">
            <v>Pek. Pintu  Triplek double 180x210 cm</v>
          </cell>
        </row>
        <row r="2267">
          <cell r="G2267" t="str">
            <v>bh</v>
          </cell>
        </row>
        <row r="2270">
          <cell r="G2270" t="str">
            <v>Satuan</v>
          </cell>
          <cell r="H2270" t="str">
            <v>Jumlah</v>
          </cell>
          <cell r="J2270" t="str">
            <v>H.Satuan</v>
          </cell>
          <cell r="K2270" t="str">
            <v>Total</v>
          </cell>
          <cell r="M2270">
            <v>47</v>
          </cell>
          <cell r="N2270" t="str">
            <v>Pek. Pintu  Triplek double 180x210 cm</v>
          </cell>
          <cell r="Q2270" t="str">
            <v>bh</v>
          </cell>
          <cell r="R2270">
            <v>0</v>
          </cell>
        </row>
        <row r="2271">
          <cell r="J2271" t="str">
            <v>(Rp.)</v>
          </cell>
          <cell r="K2271" t="str">
            <v>(Rp.)</v>
          </cell>
        </row>
        <row r="2272">
          <cell r="K2272">
            <v>177660.00000000003</v>
          </cell>
          <cell r="N2272">
            <v>0.26455026455026454</v>
          </cell>
          <cell r="O2272">
            <v>0</v>
          </cell>
          <cell r="P2272">
            <v>0</v>
          </cell>
          <cell r="Q2272">
            <v>177660.00000000003</v>
          </cell>
        </row>
        <row r="2273">
          <cell r="G2273" t="str">
            <v>hari</v>
          </cell>
          <cell r="H2273">
            <v>0.75600000000000012</v>
          </cell>
          <cell r="J2273">
            <v>35000</v>
          </cell>
          <cell r="K2273">
            <v>26460.000000000004</v>
          </cell>
          <cell r="M2273">
            <v>0.2</v>
          </cell>
          <cell r="N2273">
            <v>0.26455026455026454</v>
          </cell>
          <cell r="O2273">
            <v>0</v>
          </cell>
          <cell r="P2273">
            <v>0</v>
          </cell>
        </row>
        <row r="2274">
          <cell r="G2274" t="str">
            <v>hari</v>
          </cell>
          <cell r="H2274">
            <v>3.7800000000000002</v>
          </cell>
          <cell r="J2274">
            <v>30000</v>
          </cell>
          <cell r="K2274">
            <v>113400.00000000001</v>
          </cell>
          <cell r="M2274">
            <v>1</v>
          </cell>
          <cell r="N2274">
            <v>0.26455026455026454</v>
          </cell>
          <cell r="O2274">
            <v>0</v>
          </cell>
          <cell r="P2274">
            <v>0</v>
          </cell>
        </row>
        <row r="2275">
          <cell r="G2275" t="str">
            <v>hari</v>
          </cell>
          <cell r="H2275">
            <v>1.8900000000000001</v>
          </cell>
          <cell r="J2275">
            <v>20000</v>
          </cell>
          <cell r="K2275">
            <v>37800</v>
          </cell>
          <cell r="M2275">
            <v>0.5</v>
          </cell>
          <cell r="N2275">
            <v>0.26455026455026454</v>
          </cell>
          <cell r="O2275">
            <v>0</v>
          </cell>
          <cell r="P2275">
            <v>0</v>
          </cell>
        </row>
        <row r="2278">
          <cell r="K2278">
            <v>143520</v>
          </cell>
          <cell r="O2278">
            <v>0</v>
          </cell>
          <cell r="P2278">
            <v>0</v>
          </cell>
          <cell r="Q2278">
            <v>143520</v>
          </cell>
        </row>
        <row r="2279">
          <cell r="G2279" t="str">
            <v>btg</v>
          </cell>
          <cell r="H2279">
            <v>3.7950000000000004</v>
          </cell>
          <cell r="J2279">
            <v>13500</v>
          </cell>
          <cell r="K2279">
            <v>51232.500000000007</v>
          </cell>
          <cell r="M2279">
            <v>3.7950000000000004</v>
          </cell>
          <cell r="N2279">
            <v>0</v>
          </cell>
          <cell r="O2279">
            <v>0</v>
          </cell>
          <cell r="P2279">
            <v>0</v>
          </cell>
        </row>
        <row r="2280">
          <cell r="G2280" t="str">
            <v>lbr</v>
          </cell>
          <cell r="H2280">
            <v>2.8875000000000002</v>
          </cell>
          <cell r="J2280">
            <v>29000</v>
          </cell>
          <cell r="K2280">
            <v>83737.5</v>
          </cell>
          <cell r="M2280">
            <v>2.8875000000000002</v>
          </cell>
          <cell r="N2280">
            <v>0</v>
          </cell>
          <cell r="O2280">
            <v>0</v>
          </cell>
          <cell r="P2280">
            <v>0</v>
          </cell>
        </row>
        <row r="2281">
          <cell r="G2281" t="str">
            <v>kg</v>
          </cell>
          <cell r="H2281">
            <v>0.5</v>
          </cell>
          <cell r="J2281">
            <v>5500</v>
          </cell>
          <cell r="K2281">
            <v>2750</v>
          </cell>
          <cell r="M2281">
            <v>0.5</v>
          </cell>
          <cell r="N2281">
            <v>0</v>
          </cell>
          <cell r="O2281">
            <v>0</v>
          </cell>
          <cell r="P2281">
            <v>0</v>
          </cell>
        </row>
        <row r="2282">
          <cell r="G2282" t="str">
            <v>lbr</v>
          </cell>
          <cell r="H2282">
            <v>2</v>
          </cell>
          <cell r="J2282">
            <v>2000</v>
          </cell>
          <cell r="K2282">
            <v>4000</v>
          </cell>
          <cell r="M2282">
            <v>2</v>
          </cell>
          <cell r="N2282">
            <v>0</v>
          </cell>
          <cell r="O2282">
            <v>0</v>
          </cell>
          <cell r="P2282">
            <v>0</v>
          </cell>
        </row>
        <row r="2283">
          <cell r="G2283" t="str">
            <v>kg</v>
          </cell>
          <cell r="H2283">
            <v>0.4</v>
          </cell>
          <cell r="J2283">
            <v>4500</v>
          </cell>
          <cell r="K2283">
            <v>1800</v>
          </cell>
          <cell r="M2283">
            <v>0.4</v>
          </cell>
          <cell r="N2283">
            <v>0</v>
          </cell>
          <cell r="O2283">
            <v>0</v>
          </cell>
          <cell r="P2283">
            <v>0</v>
          </cell>
        </row>
        <row r="2287">
          <cell r="M2287" t="str">
            <v>Produksi</v>
          </cell>
          <cell r="N2287" t="str">
            <v>Involve</v>
          </cell>
          <cell r="R2287" t="str">
            <v>Operation</v>
          </cell>
        </row>
        <row r="2288">
          <cell r="K2288">
            <v>0</v>
          </cell>
          <cell r="M2288" t="str">
            <v>/ Hour</v>
          </cell>
          <cell r="N2288" t="str">
            <v>%</v>
          </cell>
          <cell r="O2288">
            <v>0</v>
          </cell>
          <cell r="P2288">
            <v>0</v>
          </cell>
          <cell r="Q2288">
            <v>0</v>
          </cell>
          <cell r="R2288" t="str">
            <v>Hour</v>
          </cell>
        </row>
        <row r="2299">
          <cell r="K2299">
            <v>321180</v>
          </cell>
        </row>
        <row r="2302">
          <cell r="J2302" t="str">
            <v>Jakarta,  Oktober 2001</v>
          </cell>
        </row>
        <row r="2307">
          <cell r="J2307">
            <v>0</v>
          </cell>
        </row>
        <row r="2308">
          <cell r="J2308">
            <v>0</v>
          </cell>
        </row>
        <row r="2310">
          <cell r="G2310" t="str">
            <v>Pengembangan Gedung Serbaguna</v>
          </cell>
        </row>
        <row r="2311">
          <cell r="G2311" t="str">
            <v>Perumahan Taman Bougenvile, Bekasi</v>
          </cell>
        </row>
        <row r="2312">
          <cell r="G2312">
            <v>0</v>
          </cell>
        </row>
        <row r="2313">
          <cell r="M2313" t="str">
            <v>Description</v>
          </cell>
          <cell r="N2313" t="str">
            <v>Unit</v>
          </cell>
          <cell r="O2313" t="str">
            <v>Quantity</v>
          </cell>
          <cell r="P2313" t="str">
            <v>Unit Price</v>
          </cell>
          <cell r="Q2313" t="str">
            <v>Daily Output</v>
          </cell>
          <cell r="R2313" t="str">
            <v>Q'ty/Days</v>
          </cell>
        </row>
        <row r="2314">
          <cell r="G2314">
            <v>48</v>
          </cell>
          <cell r="M2314" t="str">
            <v>Pek.  Jendela kaca uk. 70x130 cm</v>
          </cell>
          <cell r="N2314" t="str">
            <v>bh</v>
          </cell>
          <cell r="O2314">
            <v>0</v>
          </cell>
          <cell r="P2314">
            <v>136826.25</v>
          </cell>
          <cell r="Q2314">
            <v>0</v>
          </cell>
          <cell r="R2314">
            <v>0</v>
          </cell>
        </row>
        <row r="2315">
          <cell r="G2315" t="str">
            <v>Pek.  Jendela kaca uk. 70x130 cm</v>
          </cell>
        </row>
        <row r="2316">
          <cell r="G2316" t="str">
            <v>bh</v>
          </cell>
        </row>
        <row r="2319">
          <cell r="G2319" t="str">
            <v>Satuan</v>
          </cell>
          <cell r="H2319" t="str">
            <v>Jumlah</v>
          </cell>
          <cell r="J2319" t="str">
            <v>H.Satuan</v>
          </cell>
          <cell r="K2319" t="str">
            <v>Total</v>
          </cell>
          <cell r="M2319">
            <v>48</v>
          </cell>
          <cell r="N2319" t="str">
            <v>Pek.  Jendela kaca uk. 70x130 cm</v>
          </cell>
          <cell r="Q2319" t="str">
            <v>bh</v>
          </cell>
          <cell r="R2319">
            <v>0</v>
          </cell>
        </row>
        <row r="2320">
          <cell r="J2320" t="str">
            <v>(Rp.)</v>
          </cell>
          <cell r="K2320" t="str">
            <v>(Rp.)</v>
          </cell>
        </row>
        <row r="2321">
          <cell r="K2321">
            <v>78260</v>
          </cell>
          <cell r="N2321">
            <v>1.098901098901099</v>
          </cell>
          <cell r="O2321">
            <v>0</v>
          </cell>
          <cell r="P2321">
            <v>0</v>
          </cell>
          <cell r="Q2321">
            <v>78260</v>
          </cell>
        </row>
        <row r="2322">
          <cell r="G2322" t="str">
            <v>hari</v>
          </cell>
          <cell r="H2322">
            <v>0.36399999999999999</v>
          </cell>
          <cell r="J2322">
            <v>35000</v>
          </cell>
          <cell r="K2322">
            <v>12740</v>
          </cell>
          <cell r="M2322">
            <v>0.4</v>
          </cell>
          <cell r="N2322">
            <v>1.098901098901099</v>
          </cell>
          <cell r="O2322">
            <v>0</v>
          </cell>
          <cell r="P2322">
            <v>0</v>
          </cell>
        </row>
        <row r="2323">
          <cell r="G2323" t="str">
            <v>hari</v>
          </cell>
          <cell r="H2323">
            <v>1.8199999999999998</v>
          </cell>
          <cell r="J2323">
            <v>30000</v>
          </cell>
          <cell r="K2323">
            <v>54599.999999999993</v>
          </cell>
          <cell r="M2323">
            <v>2</v>
          </cell>
          <cell r="N2323">
            <v>1.098901098901099</v>
          </cell>
          <cell r="O2323">
            <v>0</v>
          </cell>
          <cell r="P2323">
            <v>0</v>
          </cell>
        </row>
        <row r="2324">
          <cell r="G2324" t="str">
            <v>hari</v>
          </cell>
          <cell r="H2324">
            <v>0.54599999999999993</v>
          </cell>
          <cell r="J2324">
            <v>20000</v>
          </cell>
          <cell r="K2324">
            <v>10919.999999999998</v>
          </cell>
          <cell r="M2324">
            <v>0.6</v>
          </cell>
          <cell r="N2324">
            <v>1.098901098901099</v>
          </cell>
          <cell r="O2324">
            <v>0</v>
          </cell>
          <cell r="P2324">
            <v>0</v>
          </cell>
        </row>
        <row r="2327">
          <cell r="K2327">
            <v>58566.25</v>
          </cell>
          <cell r="O2327">
            <v>0</v>
          </cell>
          <cell r="P2327">
            <v>0</v>
          </cell>
          <cell r="Q2327">
            <v>58566.25</v>
          </cell>
        </row>
        <row r="2328">
          <cell r="G2328" t="str">
            <v>btg</v>
          </cell>
          <cell r="H2328">
            <v>1.8975000000000002</v>
          </cell>
          <cell r="J2328">
            <v>13500</v>
          </cell>
          <cell r="K2328">
            <v>25616.250000000004</v>
          </cell>
          <cell r="M2328">
            <v>1.8975000000000002</v>
          </cell>
          <cell r="N2328">
            <v>0</v>
          </cell>
          <cell r="O2328">
            <v>0</v>
          </cell>
          <cell r="P2328">
            <v>0</v>
          </cell>
        </row>
        <row r="2329">
          <cell r="G2329" t="str">
            <v>m'</v>
          </cell>
          <cell r="H2329">
            <v>7.1</v>
          </cell>
          <cell r="J2329">
            <v>4000</v>
          </cell>
          <cell r="K2329">
            <v>28400</v>
          </cell>
          <cell r="M2329">
            <v>7.1</v>
          </cell>
          <cell r="N2329">
            <v>0</v>
          </cell>
          <cell r="O2329">
            <v>0</v>
          </cell>
          <cell r="P2329">
            <v>0</v>
          </cell>
        </row>
        <row r="2330">
          <cell r="G2330" t="str">
            <v>kg</v>
          </cell>
          <cell r="H2330">
            <v>0.30000000000000004</v>
          </cell>
          <cell r="J2330">
            <v>5500</v>
          </cell>
          <cell r="K2330">
            <v>1650.0000000000002</v>
          </cell>
          <cell r="M2330">
            <v>0.30000000000000004</v>
          </cell>
          <cell r="N2330">
            <v>0</v>
          </cell>
          <cell r="O2330">
            <v>0</v>
          </cell>
          <cell r="P2330">
            <v>0</v>
          </cell>
        </row>
        <row r="2331">
          <cell r="G2331" t="str">
            <v>lbr</v>
          </cell>
          <cell r="H2331">
            <v>1</v>
          </cell>
          <cell r="J2331">
            <v>2000</v>
          </cell>
          <cell r="K2331">
            <v>2000</v>
          </cell>
          <cell r="M2331">
            <v>1</v>
          </cell>
          <cell r="N2331">
            <v>0</v>
          </cell>
          <cell r="O2331">
            <v>0</v>
          </cell>
          <cell r="P2331">
            <v>0</v>
          </cell>
        </row>
        <row r="2332">
          <cell r="G2332" t="str">
            <v>kg</v>
          </cell>
          <cell r="H2332">
            <v>0.2</v>
          </cell>
          <cell r="J2332">
            <v>4500</v>
          </cell>
          <cell r="K2332">
            <v>900</v>
          </cell>
          <cell r="M2332">
            <v>0.2</v>
          </cell>
          <cell r="N2332">
            <v>0</v>
          </cell>
          <cell r="O2332">
            <v>0</v>
          </cell>
          <cell r="P2332">
            <v>0</v>
          </cell>
        </row>
        <row r="2336">
          <cell r="M2336" t="str">
            <v>Produksi</v>
          </cell>
          <cell r="N2336" t="str">
            <v>Involve</v>
          </cell>
          <cell r="R2336" t="str">
            <v>Operation</v>
          </cell>
        </row>
        <row r="2337">
          <cell r="K2337">
            <v>0</v>
          </cell>
          <cell r="M2337" t="str">
            <v>/ Hour</v>
          </cell>
          <cell r="N2337" t="str">
            <v>%</v>
          </cell>
          <cell r="O2337">
            <v>0</v>
          </cell>
          <cell r="P2337">
            <v>0</v>
          </cell>
          <cell r="Q2337">
            <v>0</v>
          </cell>
          <cell r="R2337" t="str">
            <v>Hour</v>
          </cell>
        </row>
        <row r="2348">
          <cell r="K2348">
            <v>136826.25</v>
          </cell>
        </row>
        <row r="2351">
          <cell r="J2351" t="str">
            <v>Jakarta,  Oktober 2001</v>
          </cell>
        </row>
        <row r="2356">
          <cell r="J2356">
            <v>0</v>
          </cell>
        </row>
        <row r="2357">
          <cell r="J2357">
            <v>0</v>
          </cell>
        </row>
        <row r="2359">
          <cell r="G2359" t="str">
            <v>Pengembangan Gedung Serbaguna</v>
          </cell>
        </row>
        <row r="2360">
          <cell r="G2360" t="str">
            <v>Perumahan Taman Bougenvile, Bekasi</v>
          </cell>
        </row>
        <row r="2361">
          <cell r="G2361">
            <v>0</v>
          </cell>
        </row>
        <row r="2362">
          <cell r="M2362" t="str">
            <v>Description</v>
          </cell>
          <cell r="N2362" t="str">
            <v>Unit</v>
          </cell>
          <cell r="O2362" t="str">
            <v>Quantity</v>
          </cell>
          <cell r="P2362" t="str">
            <v>Unit Price</v>
          </cell>
          <cell r="Q2362" t="str">
            <v>Daily Output</v>
          </cell>
          <cell r="R2362" t="str">
            <v>Q'ty/Days</v>
          </cell>
        </row>
        <row r="2363">
          <cell r="G2363">
            <v>49</v>
          </cell>
          <cell r="M2363" t="str">
            <v>Lantai Kerja uk. Pondasi</v>
          </cell>
          <cell r="N2363" t="str">
            <v>m2</v>
          </cell>
          <cell r="O2363">
            <v>0</v>
          </cell>
          <cell r="P2363">
            <v>30080</v>
          </cell>
          <cell r="Q2363">
            <v>0</v>
          </cell>
          <cell r="R2363">
            <v>0</v>
          </cell>
        </row>
        <row r="2364">
          <cell r="G2364" t="str">
            <v>Lantai Kerja uk. Pondasi</v>
          </cell>
        </row>
        <row r="2365">
          <cell r="G2365" t="str">
            <v>m2</v>
          </cell>
        </row>
        <row r="2368">
          <cell r="G2368" t="str">
            <v>Satuan</v>
          </cell>
          <cell r="H2368" t="str">
            <v>Jumlah</v>
          </cell>
          <cell r="J2368" t="str">
            <v>H.Satuan</v>
          </cell>
          <cell r="K2368" t="str">
            <v>Total</v>
          </cell>
          <cell r="M2368">
            <v>49</v>
          </cell>
          <cell r="N2368" t="str">
            <v>Lantai Kerja uk. Pondasi</v>
          </cell>
          <cell r="Q2368" t="str">
            <v>m2</v>
          </cell>
          <cell r="R2368">
            <v>1.39</v>
          </cell>
        </row>
        <row r="2369">
          <cell r="J2369" t="str">
            <v>(Rp.)</v>
          </cell>
          <cell r="K2369" t="str">
            <v>(Rp.)</v>
          </cell>
        </row>
        <row r="2370">
          <cell r="K2370">
            <v>6650</v>
          </cell>
          <cell r="N2370">
            <v>2</v>
          </cell>
          <cell r="O2370">
            <v>1.39</v>
          </cell>
          <cell r="P2370">
            <v>9243.5</v>
          </cell>
          <cell r="Q2370">
            <v>6650</v>
          </cell>
        </row>
        <row r="2371">
          <cell r="G2371" t="str">
            <v>hari</v>
          </cell>
          <cell r="H2371">
            <v>0.01</v>
          </cell>
          <cell r="J2371">
            <v>35000</v>
          </cell>
          <cell r="K2371">
            <v>350</v>
          </cell>
          <cell r="M2371">
            <v>0.02</v>
          </cell>
          <cell r="N2371">
            <v>2</v>
          </cell>
          <cell r="O2371">
            <v>1.39</v>
          </cell>
          <cell r="P2371">
            <v>486.49999999999994</v>
          </cell>
        </row>
        <row r="2372">
          <cell r="G2372" t="str">
            <v>hari</v>
          </cell>
          <cell r="H2372">
            <v>0.09</v>
          </cell>
          <cell r="J2372">
            <v>30000</v>
          </cell>
          <cell r="K2372">
            <v>2700</v>
          </cell>
          <cell r="M2372">
            <v>0.18</v>
          </cell>
          <cell r="N2372">
            <v>2</v>
          </cell>
          <cell r="O2372">
            <v>1.39</v>
          </cell>
          <cell r="P2372">
            <v>3752.9999999999995</v>
          </cell>
        </row>
        <row r="2373">
          <cell r="G2373" t="str">
            <v>hari</v>
          </cell>
          <cell r="H2373">
            <v>0.18</v>
          </cell>
          <cell r="J2373">
            <v>20000</v>
          </cell>
          <cell r="K2373">
            <v>3600</v>
          </cell>
          <cell r="M2373">
            <v>0.36</v>
          </cell>
          <cell r="N2373">
            <v>2</v>
          </cell>
          <cell r="O2373">
            <v>1.39</v>
          </cell>
          <cell r="P2373">
            <v>5004</v>
          </cell>
        </row>
        <row r="2376">
          <cell r="K2376">
            <v>23430</v>
          </cell>
          <cell r="O2376">
            <v>1.39</v>
          </cell>
          <cell r="P2376">
            <v>32567.699999999997</v>
          </cell>
          <cell r="Q2376">
            <v>23430</v>
          </cell>
        </row>
        <row r="2377">
          <cell r="G2377" t="str">
            <v>m3</v>
          </cell>
          <cell r="H2377">
            <v>7.4999999999999997E-2</v>
          </cell>
          <cell r="J2377">
            <v>90000</v>
          </cell>
          <cell r="K2377">
            <v>6750</v>
          </cell>
          <cell r="M2377">
            <v>7.4999999999999997E-2</v>
          </cell>
          <cell r="N2377">
            <v>0.10425</v>
          </cell>
          <cell r="O2377">
            <v>1.39</v>
          </cell>
          <cell r="P2377">
            <v>9382.5</v>
          </cell>
        </row>
        <row r="2378">
          <cell r="G2378" t="str">
            <v>zak</v>
          </cell>
          <cell r="H2378">
            <v>0.69500000000000006</v>
          </cell>
          <cell r="J2378">
            <v>24000</v>
          </cell>
          <cell r="K2378">
            <v>16680</v>
          </cell>
          <cell r="M2378">
            <v>0.69500000000000006</v>
          </cell>
          <cell r="N2378">
            <v>0.96604999999999996</v>
          </cell>
          <cell r="O2378">
            <v>1.39</v>
          </cell>
          <cell r="P2378">
            <v>23185.199999999997</v>
          </cell>
        </row>
        <row r="2385">
          <cell r="M2385" t="str">
            <v>Produksi</v>
          </cell>
          <cell r="N2385" t="str">
            <v>Involve</v>
          </cell>
          <cell r="R2385" t="str">
            <v>Operation</v>
          </cell>
        </row>
        <row r="2386">
          <cell r="K2386">
            <v>0</v>
          </cell>
          <cell r="M2386" t="str">
            <v>/ Hour</v>
          </cell>
          <cell r="N2386" t="str">
            <v>%</v>
          </cell>
          <cell r="O2386">
            <v>1.39</v>
          </cell>
          <cell r="P2386">
            <v>0</v>
          </cell>
          <cell r="Q2386">
            <v>0</v>
          </cell>
          <cell r="R2386" t="str">
            <v>Hour</v>
          </cell>
        </row>
        <row r="2397">
          <cell r="K2397">
            <v>30080</v>
          </cell>
        </row>
        <row r="2400">
          <cell r="J2400" t="str">
            <v>Jakarta,  Oktober 2001</v>
          </cell>
        </row>
        <row r="2405">
          <cell r="J2405">
            <v>0</v>
          </cell>
        </row>
        <row r="2406">
          <cell r="J2406">
            <v>0</v>
          </cell>
        </row>
        <row r="2408">
          <cell r="G2408" t="str">
            <v>Pengembangan Gedung Serbaguna</v>
          </cell>
        </row>
        <row r="2409">
          <cell r="G2409" t="str">
            <v>Perumahan Taman Bougenvile, Bekasi</v>
          </cell>
        </row>
        <row r="2410">
          <cell r="G2410">
            <v>0</v>
          </cell>
        </row>
        <row r="2411">
          <cell r="M2411" t="str">
            <v>Description</v>
          </cell>
          <cell r="N2411" t="str">
            <v>Unit</v>
          </cell>
          <cell r="O2411" t="str">
            <v>Quantity</v>
          </cell>
          <cell r="P2411" t="str">
            <v>Unit Price</v>
          </cell>
          <cell r="Q2411" t="str">
            <v>Daily Output</v>
          </cell>
          <cell r="R2411" t="str">
            <v>Q'ty/Days</v>
          </cell>
        </row>
        <row r="2412">
          <cell r="G2412">
            <v>50</v>
          </cell>
          <cell r="M2412" t="str">
            <v>Ring Balk 15 Cm x 20 Cm</v>
          </cell>
          <cell r="N2412" t="str">
            <v>m'</v>
          </cell>
          <cell r="O2412">
            <v>0</v>
          </cell>
          <cell r="P2412">
            <v>27568.147814035088</v>
          </cell>
          <cell r="Q2412">
            <v>0</v>
          </cell>
          <cell r="R2412">
            <v>0</v>
          </cell>
        </row>
        <row r="2413">
          <cell r="G2413" t="str">
            <v>Ring Balk 15 Cm x 20 Cm</v>
          </cell>
        </row>
        <row r="2414">
          <cell r="G2414" t="str">
            <v>m'</v>
          </cell>
        </row>
        <row r="2417">
          <cell r="G2417" t="str">
            <v>Satuan</v>
          </cell>
          <cell r="H2417" t="str">
            <v>Jumlah</v>
          </cell>
          <cell r="J2417" t="str">
            <v>H.Satuan</v>
          </cell>
          <cell r="K2417" t="str">
            <v>Total</v>
          </cell>
          <cell r="M2417">
            <v>50</v>
          </cell>
          <cell r="N2417" t="str">
            <v>Ring Balk 15 Cm x 20 Cm</v>
          </cell>
          <cell r="Q2417" t="str">
            <v>m'</v>
          </cell>
          <cell r="R2417">
            <v>69.3</v>
          </cell>
        </row>
        <row r="2418">
          <cell r="J2418" t="str">
            <v>(Rp.)</v>
          </cell>
          <cell r="K2418" t="str">
            <v>(Rp.)</v>
          </cell>
        </row>
        <row r="2419">
          <cell r="K2419">
            <v>4798.2456140350878</v>
          </cell>
          <cell r="N2419">
            <v>28.5</v>
          </cell>
          <cell r="O2419">
            <v>69.3</v>
          </cell>
          <cell r="P2419">
            <v>332518.42105263157</v>
          </cell>
          <cell r="Q2419">
            <v>4798.2456140350878</v>
          </cell>
        </row>
        <row r="2420">
          <cell r="G2420" t="str">
            <v>hari</v>
          </cell>
          <cell r="H2420">
            <v>1.7543859649122807E-3</v>
          </cell>
          <cell r="J2420">
            <v>35000</v>
          </cell>
          <cell r="K2420">
            <v>61.403508771929829</v>
          </cell>
          <cell r="M2420">
            <v>0.05</v>
          </cell>
          <cell r="N2420">
            <v>28.5</v>
          </cell>
          <cell r="O2420">
            <v>69.3</v>
          </cell>
          <cell r="P2420">
            <v>4255.2631578947367</v>
          </cell>
        </row>
        <row r="2421">
          <cell r="G2421" t="str">
            <v>hari</v>
          </cell>
          <cell r="H2421">
            <v>1.7543859649122806E-2</v>
          </cell>
          <cell r="J2421">
            <v>30000</v>
          </cell>
          <cell r="K2421">
            <v>526.31578947368416</v>
          </cell>
          <cell r="M2421">
            <v>0.5</v>
          </cell>
          <cell r="N2421">
            <v>28.5</v>
          </cell>
          <cell r="O2421">
            <v>69.3</v>
          </cell>
          <cell r="P2421">
            <v>36473.684210526313</v>
          </cell>
        </row>
        <row r="2422">
          <cell r="G2422" t="str">
            <v>hari</v>
          </cell>
          <cell r="H2422">
            <v>0.21052631578947367</v>
          </cell>
          <cell r="J2422">
            <v>20000</v>
          </cell>
          <cell r="K2422">
            <v>4210.5263157894733</v>
          </cell>
          <cell r="M2422">
            <v>6</v>
          </cell>
          <cell r="N2422">
            <v>28.5</v>
          </cell>
          <cell r="O2422">
            <v>69.3</v>
          </cell>
          <cell r="P2422">
            <v>291789.4736842105</v>
          </cell>
        </row>
        <row r="2425">
          <cell r="K2425">
            <v>22769.9022</v>
          </cell>
          <cell r="O2425">
            <v>69.3</v>
          </cell>
          <cell r="P2425">
            <v>1577954.2224599998</v>
          </cell>
          <cell r="Q2425">
            <v>22769.9022</v>
          </cell>
        </row>
        <row r="2426">
          <cell r="G2426" t="str">
            <v>m3</v>
          </cell>
          <cell r="H2426">
            <v>2.8499999999999998E-2</v>
          </cell>
          <cell r="J2426">
            <v>80000</v>
          </cell>
          <cell r="K2426">
            <v>2280</v>
          </cell>
          <cell r="M2426">
            <v>2.8499999999999998E-2</v>
          </cell>
          <cell r="N2426">
            <v>1.9750499999999998</v>
          </cell>
          <cell r="O2426">
            <v>69.3</v>
          </cell>
          <cell r="P2426">
            <v>158004</v>
          </cell>
        </row>
        <row r="2427">
          <cell r="G2427" t="str">
            <v>m3</v>
          </cell>
          <cell r="H2427">
            <v>2.0400000000000001E-2</v>
          </cell>
          <cell r="J2427">
            <v>85000</v>
          </cell>
          <cell r="K2427">
            <v>1734.0000000000002</v>
          </cell>
          <cell r="M2427">
            <v>2.0400000000000001E-2</v>
          </cell>
          <cell r="N2427">
            <v>1.4137200000000001</v>
          </cell>
          <cell r="O2427">
            <v>69.3</v>
          </cell>
          <cell r="P2427">
            <v>120166.20000000001</v>
          </cell>
        </row>
        <row r="2428">
          <cell r="G2428" t="str">
            <v>zak</v>
          </cell>
          <cell r="H2428">
            <v>0.26250000000000001</v>
          </cell>
          <cell r="J2428">
            <v>24000</v>
          </cell>
          <cell r="K2428">
            <v>6300</v>
          </cell>
          <cell r="M2428">
            <v>0.26250000000000001</v>
          </cell>
          <cell r="N2428">
            <v>18.19125</v>
          </cell>
          <cell r="O2428">
            <v>69.3</v>
          </cell>
          <cell r="P2428">
            <v>436590</v>
          </cell>
        </row>
        <row r="2429">
          <cell r="G2429" t="str">
            <v>btg</v>
          </cell>
          <cell r="H2429">
            <v>0.42</v>
          </cell>
          <cell r="J2429">
            <v>9500</v>
          </cell>
          <cell r="K2429">
            <v>3990</v>
          </cell>
          <cell r="M2429">
            <v>0.42</v>
          </cell>
          <cell r="N2429">
            <v>29.105999999999998</v>
          </cell>
          <cell r="O2429">
            <v>69.3</v>
          </cell>
          <cell r="P2429">
            <v>276507</v>
          </cell>
        </row>
        <row r="2430">
          <cell r="G2430" t="str">
            <v>btg</v>
          </cell>
          <cell r="H2430">
            <v>0.36749999999999999</v>
          </cell>
          <cell r="J2430">
            <v>21000</v>
          </cell>
          <cell r="K2430">
            <v>7717.5</v>
          </cell>
          <cell r="M2430">
            <v>0.36749999999999999</v>
          </cell>
          <cell r="N2430">
            <v>25.467749999999999</v>
          </cell>
          <cell r="O2430">
            <v>69.3</v>
          </cell>
          <cell r="P2430">
            <v>534822.75</v>
          </cell>
        </row>
        <row r="2431">
          <cell r="G2431" t="str">
            <v>kg</v>
          </cell>
          <cell r="H2431">
            <v>0.14968044</v>
          </cell>
          <cell r="J2431">
            <v>5000</v>
          </cell>
          <cell r="K2431">
            <v>748.40219999999999</v>
          </cell>
          <cell r="M2431">
            <v>0.14968044</v>
          </cell>
          <cell r="N2431">
            <v>10.372854492</v>
          </cell>
          <cell r="O2431">
            <v>69.3</v>
          </cell>
          <cell r="P2431">
            <v>51864.27246</v>
          </cell>
        </row>
        <row r="2434">
          <cell r="M2434" t="str">
            <v>Produksi</v>
          </cell>
          <cell r="N2434" t="str">
            <v>Involve</v>
          </cell>
          <cell r="R2434" t="str">
            <v>Operation</v>
          </cell>
        </row>
        <row r="2435">
          <cell r="K2435">
            <v>0</v>
          </cell>
          <cell r="M2435" t="str">
            <v>/ Hour</v>
          </cell>
          <cell r="N2435" t="str">
            <v>%</v>
          </cell>
          <cell r="O2435">
            <v>69.3</v>
          </cell>
          <cell r="P2435">
            <v>0</v>
          </cell>
          <cell r="Q2435">
            <v>0</v>
          </cell>
          <cell r="R2435" t="str">
            <v>Hour</v>
          </cell>
        </row>
        <row r="2446">
          <cell r="K2446">
            <v>27568.147814035088</v>
          </cell>
        </row>
        <row r="2449">
          <cell r="J2449" t="str">
            <v>Jakarta,  Oktober 2001</v>
          </cell>
        </row>
        <row r="2454">
          <cell r="J2454">
            <v>0</v>
          </cell>
        </row>
        <row r="2455">
          <cell r="J2455">
            <v>0</v>
          </cell>
        </row>
        <row r="2457">
          <cell r="G2457" t="str">
            <v>Pengembangan Gedung Serbaguna</v>
          </cell>
        </row>
        <row r="2458">
          <cell r="G2458" t="str">
            <v>Perumahan Taman Bougenvile, Bekasi</v>
          </cell>
        </row>
        <row r="2459">
          <cell r="G2459">
            <v>0</v>
          </cell>
        </row>
        <row r="2460">
          <cell r="M2460" t="str">
            <v>Description</v>
          </cell>
          <cell r="N2460" t="str">
            <v>Unit</v>
          </cell>
          <cell r="O2460" t="str">
            <v>Quantity</v>
          </cell>
          <cell r="P2460" t="str">
            <v>Unit Price</v>
          </cell>
          <cell r="Q2460" t="str">
            <v>Daily Output</v>
          </cell>
          <cell r="R2460" t="str">
            <v>Q'ty/Days</v>
          </cell>
        </row>
        <row r="2461">
          <cell r="G2461">
            <v>51</v>
          </cell>
          <cell r="M2461" t="str">
            <v>Pek. Pintu KM uk. 70x200 cm</v>
          </cell>
          <cell r="N2461" t="str">
            <v>bh</v>
          </cell>
          <cell r="O2461">
            <v>0</v>
          </cell>
          <cell r="P2461">
            <v>264540</v>
          </cell>
          <cell r="Q2461">
            <v>0</v>
          </cell>
          <cell r="R2461">
            <v>0</v>
          </cell>
        </row>
        <row r="2462">
          <cell r="G2462" t="str">
            <v>Pek. Pintu KM uk. 70x200 cm</v>
          </cell>
        </row>
        <row r="2463">
          <cell r="G2463" t="str">
            <v>bh</v>
          </cell>
        </row>
        <row r="2466">
          <cell r="G2466" t="str">
            <v>Satuan</v>
          </cell>
          <cell r="H2466" t="str">
            <v>Jumlah</v>
          </cell>
          <cell r="J2466" t="str">
            <v>H.Satuan</v>
          </cell>
          <cell r="K2466" t="str">
            <v>Total</v>
          </cell>
          <cell r="M2466">
            <v>51</v>
          </cell>
          <cell r="N2466" t="str">
            <v>Pek. Pintu KM uk. 70x200 cm</v>
          </cell>
          <cell r="Q2466" t="str">
            <v>bh</v>
          </cell>
          <cell r="R2466">
            <v>0</v>
          </cell>
        </row>
        <row r="2467">
          <cell r="J2467" t="str">
            <v>(Rp.)</v>
          </cell>
          <cell r="K2467" t="str">
            <v>(Rp.)</v>
          </cell>
        </row>
        <row r="2468">
          <cell r="K2468">
            <v>88830.000000000015</v>
          </cell>
          <cell r="N2468">
            <v>0.52910052910052907</v>
          </cell>
          <cell r="O2468">
            <v>0</v>
          </cell>
          <cell r="P2468">
            <v>0</v>
          </cell>
          <cell r="Q2468">
            <v>88830.000000000015</v>
          </cell>
        </row>
        <row r="2469">
          <cell r="G2469" t="str">
            <v>hari</v>
          </cell>
          <cell r="H2469">
            <v>0.37800000000000006</v>
          </cell>
          <cell r="J2469">
            <v>35000</v>
          </cell>
          <cell r="K2469">
            <v>13230.000000000002</v>
          </cell>
          <cell r="M2469">
            <v>0.2</v>
          </cell>
          <cell r="N2469">
            <v>0.52910052910052907</v>
          </cell>
          <cell r="O2469">
            <v>0</v>
          </cell>
          <cell r="P2469">
            <v>0</v>
          </cell>
        </row>
        <row r="2470">
          <cell r="G2470" t="str">
            <v>hari</v>
          </cell>
          <cell r="H2470">
            <v>1.8900000000000001</v>
          </cell>
          <cell r="J2470">
            <v>30000</v>
          </cell>
          <cell r="K2470">
            <v>56700.000000000007</v>
          </cell>
          <cell r="M2470">
            <v>1</v>
          </cell>
          <cell r="N2470">
            <v>0.52910052910052907</v>
          </cell>
          <cell r="O2470">
            <v>0</v>
          </cell>
          <cell r="P2470">
            <v>0</v>
          </cell>
        </row>
        <row r="2471">
          <cell r="G2471" t="str">
            <v>hari</v>
          </cell>
          <cell r="H2471">
            <v>0.94500000000000006</v>
          </cell>
          <cell r="J2471">
            <v>20000</v>
          </cell>
          <cell r="K2471">
            <v>18900</v>
          </cell>
          <cell r="M2471">
            <v>0.5</v>
          </cell>
          <cell r="N2471">
            <v>0.52910052910052907</v>
          </cell>
          <cell r="O2471">
            <v>0</v>
          </cell>
          <cell r="P2471">
            <v>0</v>
          </cell>
        </row>
        <row r="2474">
          <cell r="K2474">
            <v>175710</v>
          </cell>
          <cell r="O2474">
            <v>0</v>
          </cell>
          <cell r="P2474">
            <v>0</v>
          </cell>
          <cell r="Q2474">
            <v>175710</v>
          </cell>
        </row>
        <row r="2475">
          <cell r="G2475" t="str">
            <v>btg</v>
          </cell>
          <cell r="H2475">
            <v>1.8975000000000002</v>
          </cell>
          <cell r="J2475">
            <v>13500</v>
          </cell>
          <cell r="K2475">
            <v>25616.250000000004</v>
          </cell>
          <cell r="M2475">
            <v>1.8975000000000002</v>
          </cell>
          <cell r="N2475">
            <v>0</v>
          </cell>
          <cell r="O2475">
            <v>0</v>
          </cell>
          <cell r="P2475">
            <v>0</v>
          </cell>
        </row>
        <row r="2476">
          <cell r="G2476" t="str">
            <v>lbr</v>
          </cell>
          <cell r="H2476">
            <v>1.4437500000000001</v>
          </cell>
          <cell r="J2476">
            <v>29000</v>
          </cell>
          <cell r="K2476">
            <v>41868.75</v>
          </cell>
          <cell r="M2476">
            <v>1.4437500000000001</v>
          </cell>
          <cell r="N2476">
            <v>0</v>
          </cell>
          <cell r="O2476">
            <v>0</v>
          </cell>
          <cell r="P2476">
            <v>0</v>
          </cell>
        </row>
        <row r="2477">
          <cell r="G2477" t="str">
            <v>lbr</v>
          </cell>
          <cell r="H2477">
            <v>1.4437500000000001</v>
          </cell>
          <cell r="J2477">
            <v>72000</v>
          </cell>
          <cell r="K2477">
            <v>103950</v>
          </cell>
          <cell r="M2477">
            <v>1.4437500000000001</v>
          </cell>
          <cell r="N2477">
            <v>0</v>
          </cell>
          <cell r="O2477">
            <v>0</v>
          </cell>
          <cell r="P2477">
            <v>0</v>
          </cell>
        </row>
        <row r="2478">
          <cell r="G2478" t="str">
            <v>kg</v>
          </cell>
          <cell r="H2478">
            <v>0.25</v>
          </cell>
          <cell r="J2478">
            <v>5500</v>
          </cell>
          <cell r="K2478">
            <v>1375</v>
          </cell>
          <cell r="M2478">
            <v>0.25</v>
          </cell>
          <cell r="N2478">
            <v>0</v>
          </cell>
          <cell r="O2478">
            <v>0</v>
          </cell>
          <cell r="P2478">
            <v>0</v>
          </cell>
        </row>
        <row r="2479">
          <cell r="G2479" t="str">
            <v>lbr</v>
          </cell>
          <cell r="H2479">
            <v>1</v>
          </cell>
          <cell r="J2479">
            <v>2000</v>
          </cell>
          <cell r="K2479">
            <v>2000</v>
          </cell>
          <cell r="M2479">
            <v>1</v>
          </cell>
          <cell r="N2479">
            <v>0</v>
          </cell>
          <cell r="O2479">
            <v>0</v>
          </cell>
          <cell r="P2479">
            <v>0</v>
          </cell>
        </row>
        <row r="2480">
          <cell r="G2480" t="str">
            <v>kg</v>
          </cell>
          <cell r="H2480">
            <v>0.2</v>
          </cell>
          <cell r="J2480">
            <v>4500</v>
          </cell>
          <cell r="K2480">
            <v>900</v>
          </cell>
          <cell r="M2480">
            <v>0.2</v>
          </cell>
          <cell r="N2480">
            <v>0</v>
          </cell>
          <cell r="O2480">
            <v>0</v>
          </cell>
          <cell r="P2480">
            <v>0</v>
          </cell>
        </row>
        <row r="2483">
          <cell r="M2483" t="str">
            <v>Produksi</v>
          </cell>
          <cell r="N2483" t="str">
            <v>Involve</v>
          </cell>
          <cell r="R2483" t="str">
            <v>Operation</v>
          </cell>
        </row>
        <row r="2484">
          <cell r="K2484">
            <v>0</v>
          </cell>
          <cell r="M2484" t="str">
            <v>/ Hour</v>
          </cell>
          <cell r="N2484" t="str">
            <v>%</v>
          </cell>
          <cell r="O2484">
            <v>0</v>
          </cell>
          <cell r="P2484">
            <v>0</v>
          </cell>
          <cell r="Q2484">
            <v>0</v>
          </cell>
          <cell r="R2484" t="str">
            <v>Hour</v>
          </cell>
        </row>
        <row r="2495">
          <cell r="K2495">
            <v>264540</v>
          </cell>
        </row>
        <row r="2498">
          <cell r="J2498" t="str">
            <v>Jakarta,  Oktober 2001</v>
          </cell>
        </row>
        <row r="2503">
          <cell r="J2503">
            <v>0</v>
          </cell>
        </row>
        <row r="2504">
          <cell r="J2504">
            <v>0</v>
          </cell>
        </row>
        <row r="2506">
          <cell r="G2506" t="str">
            <v>Pengembangan Gedung Serbaguna</v>
          </cell>
        </row>
        <row r="2507">
          <cell r="G2507" t="str">
            <v>Perumahan Taman Bougenvile, Bekasi</v>
          </cell>
        </row>
        <row r="2508">
          <cell r="G2508">
            <v>0</v>
          </cell>
        </row>
        <row r="2509">
          <cell r="M2509" t="str">
            <v>Description</v>
          </cell>
          <cell r="N2509" t="str">
            <v>Unit</v>
          </cell>
          <cell r="O2509" t="str">
            <v>Quantity</v>
          </cell>
          <cell r="P2509" t="str">
            <v>Unit Price</v>
          </cell>
          <cell r="Q2509" t="str">
            <v>Daily Output</v>
          </cell>
          <cell r="R2509" t="str">
            <v>Q'ty/Days</v>
          </cell>
        </row>
        <row r="2510">
          <cell r="G2510">
            <v>52</v>
          </cell>
          <cell r="M2510" t="str">
            <v>-</v>
          </cell>
          <cell r="N2510">
            <v>0</v>
          </cell>
          <cell r="O2510">
            <v>0</v>
          </cell>
          <cell r="P2510">
            <v>0</v>
          </cell>
          <cell r="Q2510">
            <v>0</v>
          </cell>
          <cell r="R2510">
            <v>0</v>
          </cell>
        </row>
        <row r="2511">
          <cell r="G2511" t="str">
            <v>-</v>
          </cell>
        </row>
        <row r="2512">
          <cell r="G2512">
            <v>0</v>
          </cell>
        </row>
        <row r="2515">
          <cell r="G2515" t="str">
            <v>Satuan</v>
          </cell>
          <cell r="H2515" t="str">
            <v>Jumlah</v>
          </cell>
          <cell r="J2515" t="str">
            <v>H.Satuan</v>
          </cell>
          <cell r="K2515" t="str">
            <v>Total</v>
          </cell>
          <cell r="M2515">
            <v>52</v>
          </cell>
          <cell r="N2515" t="str">
            <v>-</v>
          </cell>
          <cell r="Q2515">
            <v>0</v>
          </cell>
          <cell r="R2515">
            <v>0</v>
          </cell>
        </row>
        <row r="2516">
          <cell r="J2516" t="str">
            <v>(Rp.)</v>
          </cell>
          <cell r="K2516" t="str">
            <v>(Rp.)</v>
          </cell>
        </row>
        <row r="2517">
          <cell r="K2517">
            <v>0</v>
          </cell>
          <cell r="N2517">
            <v>1</v>
          </cell>
          <cell r="O2517">
            <v>0</v>
          </cell>
          <cell r="P2517">
            <v>0</v>
          </cell>
          <cell r="Q2517">
            <v>0</v>
          </cell>
        </row>
        <row r="2523">
          <cell r="K2523">
            <v>0</v>
          </cell>
          <cell r="O2523">
            <v>0</v>
          </cell>
          <cell r="P2523">
            <v>0</v>
          </cell>
          <cell r="Q2523">
            <v>0</v>
          </cell>
        </row>
        <row r="2532">
          <cell r="M2532" t="str">
            <v>Produksi</v>
          </cell>
          <cell r="N2532" t="str">
            <v>Involve</v>
          </cell>
          <cell r="R2532" t="str">
            <v>Operation</v>
          </cell>
        </row>
        <row r="2533">
          <cell r="K2533">
            <v>0</v>
          </cell>
          <cell r="M2533" t="str">
            <v>/ Hour</v>
          </cell>
          <cell r="N2533" t="str">
            <v>%</v>
          </cell>
          <cell r="O2533">
            <v>0</v>
          </cell>
          <cell r="P2533">
            <v>0</v>
          </cell>
          <cell r="Q2533">
            <v>0</v>
          </cell>
          <cell r="R2533" t="str">
            <v>Hour</v>
          </cell>
        </row>
        <row r="2544">
          <cell r="K2544">
            <v>0</v>
          </cell>
        </row>
        <row r="2547">
          <cell r="J2547" t="str">
            <v>Jakarta,  Oktober 2001</v>
          </cell>
        </row>
        <row r="2552">
          <cell r="J2552">
            <v>0</v>
          </cell>
        </row>
        <row r="2553">
          <cell r="J2553">
            <v>0</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K"/>
      <sheetName val="Rincian"/>
    </sheetNames>
    <sheetDataSet>
      <sheetData sheetId="0" refreshError="1"/>
      <sheetData sheetId="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2 (2)"/>
      <sheetName val="Sheet1"/>
      <sheetName val="REKAP"/>
      <sheetName val="BOQ-2"/>
      <sheetName val="BOQ"/>
      <sheetName val="JADWAL"/>
      <sheetName val="Lamp.2a (2)"/>
      <sheetName val="Lamp.2a"/>
      <sheetName val="Lamp 8"/>
      <sheetName val="MATA UTAMA"/>
      <sheetName val="LISA RUTIN"/>
      <sheetName val="LISA MOB"/>
      <sheetName val="LAMP.3b"/>
      <sheetName val="LISA TAMA"/>
      <sheetName val="HARGA DASAR"/>
      <sheetName val="KONFIRM"/>
      <sheetName val="M O S"/>
      <sheetName val="SUBKON"/>
      <sheetName val="LAMP.1 &amp;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B6" t="str">
            <v>NAMA PESERTA LELANG</v>
          </cell>
          <cell r="E6" t="str">
            <v>:</v>
          </cell>
          <cell r="F6" t="str">
            <v>PT. HUTAMA KARYA ( Persero )</v>
          </cell>
        </row>
        <row r="7">
          <cell r="B7" t="str">
            <v>ITEM PEMBAYARAN NO</v>
          </cell>
          <cell r="E7" t="str">
            <v>:</v>
          </cell>
          <cell r="F7" t="str">
            <v>1.2</v>
          </cell>
        </row>
        <row r="8">
          <cell r="B8" t="str">
            <v>JENIS PEKERJAAN</v>
          </cell>
          <cell r="E8" t="str">
            <v>:</v>
          </cell>
          <cell r="F8" t="str">
            <v>MOBILISASI</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 major"/>
      <sheetName val="basic-price"/>
      <sheetName val="ana-ls"/>
      <sheetName val="ana"/>
      <sheetName val="cash-flow (2)"/>
      <sheetName val="alat"/>
      <sheetName val="Scedule"/>
      <sheetName val="readymix"/>
      <sheetName val="fax"/>
      <sheetName val="Sheet1"/>
    </sheetNames>
    <sheetDataSet>
      <sheetData sheetId="0"/>
      <sheetData sheetId="1">
        <row r="7">
          <cell r="T7">
            <v>0.1</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s>
    <sheetDataSet>
      <sheetData sheetId="0" refreshError="1"/>
      <sheetData sheetId="1"/>
      <sheetData sheetId="2" refreshError="1">
        <row r="16">
          <cell r="G16">
            <v>62500</v>
          </cell>
        </row>
      </sheetData>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data-awal"/>
      <sheetName val="rekap"/>
      <sheetName val="boq"/>
      <sheetName val="ana-alat"/>
      <sheetName val="ana-bahan"/>
      <sheetName val="hs-dasar"/>
      <sheetName val="ur-analisa"/>
      <sheetName val="analisa"/>
      <sheetName val="mob"/>
      <sheetName val="Sheet11"/>
      <sheetName val="Sheet10"/>
      <sheetName val="Sheet9"/>
      <sheetName val="Sheet8"/>
      <sheetName val="Sheet7"/>
      <sheetName val="Sheet3"/>
    </sheetNames>
    <sheetDataSet>
      <sheetData sheetId="0"/>
      <sheetData sheetId="1" refreshError="1">
        <row r="10">
          <cell r="J10" t="str">
            <v>NATAL - TABUYUNG ( EFF. 12,00 KM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ructur Org NEW TOWN EXT"/>
      <sheetName val="Sructur Org NEW TOWN"/>
      <sheetName val="REKAP"/>
      <sheetName val="BOQ"/>
      <sheetName val=" BQ TA 06"/>
      <sheetName val="HS"/>
      <sheetName val="ans"/>
      <sheetName val="mos"/>
      <sheetName val="Peralatan"/>
      <sheetName val="mob"/>
      <sheetName val="ANL_TEK.2"/>
      <sheetName val="ANL_TEK.3"/>
      <sheetName val="ANL_TEK.5"/>
      <sheetName val="ANL_TEK.6"/>
      <sheetName val="ANL_TEK.7"/>
      <sheetName val="ANL_TEK.8"/>
      <sheetName val="P.Rutin"/>
      <sheetName val="K-plant"/>
      <sheetName val="SUB"/>
      <sheetName val="m.utama"/>
      <sheetName val="HIT_ALAT"/>
      <sheetName val="KBTH_BAHAN"/>
      <sheetName val="SCD"/>
      <sheetName val="SCD_BHN"/>
      <sheetName val="SCD_ALAT"/>
      <sheetName val="SCD_TENAGA"/>
      <sheetName val="HIT"/>
    </sheetNames>
    <sheetDataSet>
      <sheetData sheetId="0" refreshError="1"/>
      <sheetData sheetId="1" refreshError="1"/>
      <sheetData sheetId="2" refreshError="1"/>
      <sheetData sheetId="3" refreshError="1"/>
      <sheetData sheetId="4" refreshError="1">
        <row r="3">
          <cell r="N3">
            <v>2</v>
          </cell>
        </row>
        <row r="4">
          <cell r="N4">
            <v>5</v>
          </cell>
        </row>
        <row r="5">
          <cell r="N5">
            <v>6</v>
          </cell>
        </row>
      </sheetData>
      <sheetData sheetId="5" refreshError="1"/>
      <sheetData sheetId="6" refreshError="1">
        <row r="4">
          <cell r="K4">
            <v>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Kfsn"/>
      <sheetName val="Koef"/>
      <sheetName val="Anls Hrg"/>
      <sheetName val="Hrg Dasar"/>
      <sheetName val="MPU"/>
      <sheetName val="Sub-KOnt"/>
      <sheetName val="Schedule"/>
      <sheetName val="M. Onsite"/>
      <sheetName val="Prsnl inti"/>
      <sheetName val="Alat Utm"/>
      <sheetName val="Srt Pnwrn"/>
      <sheetName val="Analisa Alat"/>
      <sheetName val="Schedule Alat"/>
      <sheetName val="Perht.Bahan"/>
      <sheetName val="Schedule Bahan"/>
      <sheetName val="Konf-plant"/>
      <sheetName val="Check-list"/>
      <sheetName val="Pelaksana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27">
          <cell r="N27">
            <v>80750</v>
          </cell>
        </row>
        <row r="28">
          <cell r="N28">
            <v>52600</v>
          </cell>
        </row>
      </sheetData>
      <sheetData sheetId="3" refreshError="1"/>
      <sheetData sheetId="4" refreshError="1"/>
      <sheetData sheetId="5"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I"/>
      <sheetName val="Sructur Org NEW TOWN"/>
      <sheetName val="SCD"/>
      <sheetName val="SCD_BHN"/>
      <sheetName val="SCD_ALAT"/>
      <sheetName val="SCD_TENAGA"/>
      <sheetName val="RAPI (2)"/>
      <sheetName val="RAPA"/>
      <sheetName val="BOQ+BTL"/>
      <sheetName val="APEK"/>
      <sheetName val="ASAT"/>
      <sheetName val="data"/>
      <sheetName val="notasi"/>
      <sheetName val="PENJELASAN"/>
      <sheetName val="vol-pek"/>
    </sheetNames>
    <sheetDataSet>
      <sheetData sheetId="0" refreshError="1"/>
      <sheetData sheetId="1" refreshError="1"/>
      <sheetData sheetId="2"/>
      <sheetData sheetId="3" refreshError="1"/>
      <sheetData sheetId="4" refreshError="1"/>
      <sheetData sheetId="5"/>
      <sheetData sheetId="6" refreshError="1"/>
      <sheetData sheetId="7" refreshError="1">
        <row r="28">
          <cell r="C28" t="str">
            <v>A</v>
          </cell>
          <cell r="D28" t="str">
            <v>BAHAN</v>
          </cell>
        </row>
        <row r="29">
          <cell r="C29" t="str">
            <v>A001</v>
          </cell>
          <cell r="D29" t="str">
            <v>Pasir</v>
          </cell>
          <cell r="E29" t="str">
            <v>m3</v>
          </cell>
          <cell r="F29">
            <v>5481.555800000001</v>
          </cell>
          <cell r="G29">
            <v>100000</v>
          </cell>
          <cell r="H29">
            <v>548155580.00000012</v>
          </cell>
        </row>
        <row r="30">
          <cell r="C30" t="str">
            <v>A002</v>
          </cell>
          <cell r="D30" t="str">
            <v>Batu kali</v>
          </cell>
          <cell r="E30" t="str">
            <v>m3</v>
          </cell>
          <cell r="F30">
            <v>8921.7999</v>
          </cell>
          <cell r="G30">
            <v>120000</v>
          </cell>
          <cell r="H30">
            <v>1070615988</v>
          </cell>
        </row>
        <row r="31">
          <cell r="C31" t="str">
            <v>A003</v>
          </cell>
          <cell r="D31" t="str">
            <v>Material Base A</v>
          </cell>
          <cell r="E31" t="str">
            <v>m3</v>
          </cell>
          <cell r="F31">
            <v>7178.04</v>
          </cell>
          <cell r="G31">
            <v>146500</v>
          </cell>
          <cell r="H31">
            <v>1051582860</v>
          </cell>
        </row>
        <row r="32">
          <cell r="C32" t="str">
            <v>A004</v>
          </cell>
          <cell r="D32" t="str">
            <v>Material Base B</v>
          </cell>
          <cell r="E32" t="str">
            <v>m3</v>
          </cell>
          <cell r="F32">
            <v>10178.472</v>
          </cell>
          <cell r="G32">
            <v>142000</v>
          </cell>
          <cell r="H32">
            <v>1445343024</v>
          </cell>
        </row>
        <row r="33">
          <cell r="C33" t="str">
            <v>A005</v>
          </cell>
          <cell r="D33" t="str">
            <v>Beton Readymix K 250</v>
          </cell>
          <cell r="E33" t="str">
            <v>m3</v>
          </cell>
          <cell r="F33">
            <v>723.39990000000012</v>
          </cell>
          <cell r="G33">
            <v>620000</v>
          </cell>
          <cell r="H33">
            <v>448507938.00000006</v>
          </cell>
        </row>
        <row r="34">
          <cell r="C34" t="str">
            <v>A006</v>
          </cell>
          <cell r="D34" t="str">
            <v>Beton Readymix K 125</v>
          </cell>
          <cell r="E34" t="str">
            <v>m3</v>
          </cell>
          <cell r="F34">
            <v>989.26350000000002</v>
          </cell>
          <cell r="G34">
            <v>425000</v>
          </cell>
          <cell r="H34">
            <v>420436987.5</v>
          </cell>
        </row>
        <row r="35">
          <cell r="C35" t="str">
            <v>A007</v>
          </cell>
          <cell r="D35" t="str">
            <v>Baja Tulangan U24 Polos</v>
          </cell>
          <cell r="E35" t="str">
            <v>Kg</v>
          </cell>
          <cell r="F35">
            <v>79664.881999999998</v>
          </cell>
          <cell r="G35">
            <v>8000</v>
          </cell>
          <cell r="H35">
            <v>637319056</v>
          </cell>
        </row>
        <row r="36">
          <cell r="C36" t="str">
            <v>A008</v>
          </cell>
          <cell r="D36" t="str">
            <v xml:space="preserve">Multiplek 12 mm </v>
          </cell>
          <cell r="E36" t="str">
            <v>Lbr</v>
          </cell>
          <cell r="F36">
            <v>316.04850000000005</v>
          </cell>
          <cell r="G36">
            <v>175000</v>
          </cell>
          <cell r="H36">
            <v>55308487.500000007</v>
          </cell>
        </row>
        <row r="37">
          <cell r="C37" t="str">
            <v>A009</v>
          </cell>
          <cell r="D37" t="str">
            <v>Kayu Perancah</v>
          </cell>
          <cell r="E37" t="str">
            <v>M3</v>
          </cell>
          <cell r="F37">
            <v>21.069900000000001</v>
          </cell>
          <cell r="G37">
            <v>2300000</v>
          </cell>
          <cell r="H37">
            <v>48460770</v>
          </cell>
        </row>
        <row r="38">
          <cell r="C38" t="str">
            <v>A010</v>
          </cell>
          <cell r="D38" t="str">
            <v>Kawat Beton</v>
          </cell>
          <cell r="E38" t="str">
            <v>kg</v>
          </cell>
          <cell r="F38">
            <v>1448.4523999999999</v>
          </cell>
          <cell r="G38">
            <v>8500</v>
          </cell>
          <cell r="H38">
            <v>12311845.399999999</v>
          </cell>
        </row>
        <row r="39">
          <cell r="C39" t="str">
            <v>A011</v>
          </cell>
          <cell r="D39" t="str">
            <v>Semen / PC  ( 40 kg )</v>
          </cell>
          <cell r="E39" t="str">
            <v>kg</v>
          </cell>
          <cell r="F39">
            <v>1262949.3599999999</v>
          </cell>
          <cell r="G39">
            <v>933.75</v>
          </cell>
          <cell r="H39">
            <v>1179278964.8999999</v>
          </cell>
        </row>
        <row r="40">
          <cell r="C40" t="str">
            <v>A012</v>
          </cell>
          <cell r="D40" t="str">
            <v>Sirtu</v>
          </cell>
          <cell r="E40" t="str">
            <v>m3</v>
          </cell>
          <cell r="F40">
            <v>77613.144</v>
          </cell>
          <cell r="G40">
            <v>43500</v>
          </cell>
          <cell r="H40">
            <v>3376171764</v>
          </cell>
        </row>
        <row r="41">
          <cell r="C41" t="str">
            <v>A013</v>
          </cell>
          <cell r="D41" t="str">
            <v>Kerikil Cor (Site)</v>
          </cell>
          <cell r="E41" t="str">
            <v>m3</v>
          </cell>
          <cell r="F41">
            <v>0</v>
          </cell>
          <cell r="G41">
            <v>110000</v>
          </cell>
          <cell r="H41">
            <v>0</v>
          </cell>
        </row>
        <row r="42">
          <cell r="C42" t="str">
            <v>A014</v>
          </cell>
          <cell r="D42" t="str">
            <v>Paku</v>
          </cell>
          <cell r="E42" t="str">
            <v>kg</v>
          </cell>
          <cell r="F42">
            <v>1545.1260000000002</v>
          </cell>
          <cell r="G42">
            <v>8500</v>
          </cell>
          <cell r="H42">
            <v>13133571.000000002</v>
          </cell>
        </row>
        <row r="43">
          <cell r="C43" t="str">
            <v>A015</v>
          </cell>
          <cell r="D43" t="str">
            <v>Tanah Timbun (Quary)</v>
          </cell>
          <cell r="E43" t="str">
            <v>m3</v>
          </cell>
          <cell r="F43">
            <v>2421.84</v>
          </cell>
          <cell r="G43">
            <v>32000</v>
          </cell>
          <cell r="H43">
            <v>77498880</v>
          </cell>
        </row>
        <row r="44">
          <cell r="C44" t="str">
            <v>A016</v>
          </cell>
          <cell r="D44" t="str">
            <v>Pipa Dia 3"</v>
          </cell>
          <cell r="E44" t="str">
            <v>M1</v>
          </cell>
          <cell r="F44">
            <v>0</v>
          </cell>
          <cell r="G44">
            <v>40000</v>
          </cell>
          <cell r="H44">
            <v>0</v>
          </cell>
        </row>
        <row r="45">
          <cell r="C45" t="str">
            <v>A017</v>
          </cell>
          <cell r="D45" t="str">
            <v>Kerb</v>
          </cell>
          <cell r="E45" t="str">
            <v>m</v>
          </cell>
          <cell r="F45">
            <v>7732.6610000000001</v>
          </cell>
          <cell r="G45">
            <v>55000</v>
          </cell>
          <cell r="H45">
            <v>425296355</v>
          </cell>
        </row>
        <row r="46">
          <cell r="C46" t="str">
            <v>A018</v>
          </cell>
          <cell r="D46" t="str">
            <v>Paving Block hexagonal</v>
          </cell>
          <cell r="E46" t="str">
            <v>bh</v>
          </cell>
          <cell r="F46">
            <v>504450</v>
          </cell>
          <cell r="G46">
            <v>1000</v>
          </cell>
          <cell r="H46">
            <v>504450000</v>
          </cell>
        </row>
        <row r="47">
          <cell r="C47" t="str">
            <v>A019</v>
          </cell>
          <cell r="D47" t="str">
            <v>Retribusi Galian C</v>
          </cell>
          <cell r="E47" t="str">
            <v>ls</v>
          </cell>
          <cell r="F47">
            <v>1</v>
          </cell>
          <cell r="G47">
            <v>139000000</v>
          </cell>
          <cell r="H47">
            <v>139000000</v>
          </cell>
        </row>
        <row r="48">
          <cell r="C48" t="str">
            <v>A020</v>
          </cell>
          <cell r="D48">
            <v>0</v>
          </cell>
          <cell r="E48">
            <v>0</v>
          </cell>
          <cell r="F48">
            <v>0</v>
          </cell>
          <cell r="G48">
            <v>0</v>
          </cell>
          <cell r="H48">
            <v>0</v>
          </cell>
        </row>
        <row r="49">
          <cell r="C49" t="str">
            <v>A021</v>
          </cell>
          <cell r="D49">
            <v>0</v>
          </cell>
          <cell r="E49">
            <v>0</v>
          </cell>
          <cell r="F49">
            <v>0</v>
          </cell>
          <cell r="G49">
            <v>0</v>
          </cell>
          <cell r="H49">
            <v>0</v>
          </cell>
        </row>
        <row r="50">
          <cell r="C50" t="str">
            <v>A022</v>
          </cell>
          <cell r="D50">
            <v>0</v>
          </cell>
          <cell r="E50">
            <v>0</v>
          </cell>
          <cell r="F50">
            <v>0</v>
          </cell>
          <cell r="G50">
            <v>0</v>
          </cell>
          <cell r="H50">
            <v>0</v>
          </cell>
        </row>
        <row r="51">
          <cell r="C51" t="str">
            <v>A023</v>
          </cell>
          <cell r="D51">
            <v>0</v>
          </cell>
          <cell r="E51">
            <v>0</v>
          </cell>
          <cell r="F51">
            <v>0</v>
          </cell>
          <cell r="G51">
            <v>0</v>
          </cell>
          <cell r="H51">
            <v>0</v>
          </cell>
        </row>
        <row r="52">
          <cell r="C52" t="str">
            <v>A024</v>
          </cell>
          <cell r="D52">
            <v>0</v>
          </cell>
          <cell r="E52">
            <v>0</v>
          </cell>
          <cell r="F52">
            <v>0</v>
          </cell>
          <cell r="G52">
            <v>0</v>
          </cell>
          <cell r="H52">
            <v>0</v>
          </cell>
        </row>
        <row r="53">
          <cell r="C53" t="str">
            <v>A025</v>
          </cell>
          <cell r="D53">
            <v>0</v>
          </cell>
          <cell r="E53">
            <v>0</v>
          </cell>
          <cell r="F53">
            <v>0</v>
          </cell>
          <cell r="G53">
            <v>0</v>
          </cell>
          <cell r="H53">
            <v>0</v>
          </cell>
        </row>
        <row r="54">
          <cell r="C54" t="str">
            <v>A026</v>
          </cell>
          <cell r="D54">
            <v>0</v>
          </cell>
          <cell r="E54">
            <v>0</v>
          </cell>
          <cell r="F54">
            <v>0</v>
          </cell>
          <cell r="G54">
            <v>0</v>
          </cell>
          <cell r="H54">
            <v>0</v>
          </cell>
        </row>
        <row r="55">
          <cell r="C55" t="str">
            <v>A027</v>
          </cell>
          <cell r="D55">
            <v>0</v>
          </cell>
          <cell r="E55">
            <v>0</v>
          </cell>
          <cell r="F55">
            <v>0</v>
          </cell>
          <cell r="G55">
            <v>0</v>
          </cell>
          <cell r="H55">
            <v>0</v>
          </cell>
        </row>
        <row r="56">
          <cell r="C56" t="str">
            <v>A028</v>
          </cell>
          <cell r="D56">
            <v>0</v>
          </cell>
          <cell r="E56">
            <v>0</v>
          </cell>
          <cell r="F56">
            <v>0</v>
          </cell>
          <cell r="G56">
            <v>0</v>
          </cell>
          <cell r="H56">
            <v>0</v>
          </cell>
        </row>
        <row r="57">
          <cell r="C57" t="str">
            <v>A029</v>
          </cell>
          <cell r="D57">
            <v>0</v>
          </cell>
          <cell r="E57">
            <v>0</v>
          </cell>
          <cell r="F57">
            <v>0</v>
          </cell>
          <cell r="G57">
            <v>0</v>
          </cell>
          <cell r="H57">
            <v>0</v>
          </cell>
        </row>
        <row r="58">
          <cell r="C58" t="str">
            <v>A030</v>
          </cell>
          <cell r="D58">
            <v>0</v>
          </cell>
          <cell r="E58">
            <v>0</v>
          </cell>
          <cell r="F58">
            <v>0</v>
          </cell>
          <cell r="G58">
            <v>0</v>
          </cell>
          <cell r="H58">
            <v>0</v>
          </cell>
        </row>
        <row r="59">
          <cell r="C59" t="str">
            <v>A031</v>
          </cell>
          <cell r="D59">
            <v>0</v>
          </cell>
          <cell r="E59">
            <v>0</v>
          </cell>
          <cell r="F59">
            <v>0</v>
          </cell>
          <cell r="G59">
            <v>0</v>
          </cell>
          <cell r="H59">
            <v>0</v>
          </cell>
        </row>
        <row r="60">
          <cell r="C60" t="str">
            <v>A032</v>
          </cell>
          <cell r="D60">
            <v>0</v>
          </cell>
          <cell r="E60">
            <v>0</v>
          </cell>
          <cell r="F60">
            <v>0</v>
          </cell>
          <cell r="G60">
            <v>0</v>
          </cell>
          <cell r="H60">
            <v>0</v>
          </cell>
        </row>
        <row r="61">
          <cell r="C61" t="str">
            <v>A033</v>
          </cell>
          <cell r="D61">
            <v>0</v>
          </cell>
          <cell r="E61">
            <v>0</v>
          </cell>
          <cell r="F61">
            <v>0</v>
          </cell>
          <cell r="G61">
            <v>0</v>
          </cell>
          <cell r="H61">
            <v>0</v>
          </cell>
        </row>
        <row r="62">
          <cell r="C62" t="str">
            <v>A034</v>
          </cell>
          <cell r="D62">
            <v>0</v>
          </cell>
          <cell r="E62">
            <v>0</v>
          </cell>
          <cell r="F62">
            <v>0</v>
          </cell>
          <cell r="G62">
            <v>0</v>
          </cell>
          <cell r="H62">
            <v>0</v>
          </cell>
        </row>
        <row r="63">
          <cell r="C63" t="str">
            <v>A035</v>
          </cell>
          <cell r="D63">
            <v>0</v>
          </cell>
          <cell r="E63">
            <v>0</v>
          </cell>
          <cell r="F63">
            <v>0</v>
          </cell>
          <cell r="G63">
            <v>0</v>
          </cell>
          <cell r="H63">
            <v>0</v>
          </cell>
        </row>
        <row r="64">
          <cell r="C64" t="str">
            <v>A036</v>
          </cell>
          <cell r="D64">
            <v>0</v>
          </cell>
          <cell r="E64">
            <v>0</v>
          </cell>
          <cell r="F64">
            <v>0</v>
          </cell>
          <cell r="G64">
            <v>0</v>
          </cell>
          <cell r="H64">
            <v>0</v>
          </cell>
        </row>
        <row r="65">
          <cell r="C65" t="str">
            <v>A037</v>
          </cell>
          <cell r="D65">
            <v>0</v>
          </cell>
          <cell r="E65">
            <v>0</v>
          </cell>
          <cell r="F65">
            <v>0</v>
          </cell>
          <cell r="G65">
            <v>0</v>
          </cell>
          <cell r="H65">
            <v>0</v>
          </cell>
        </row>
        <row r="66">
          <cell r="C66" t="str">
            <v>A038</v>
          </cell>
          <cell r="D66">
            <v>0</v>
          </cell>
          <cell r="E66">
            <v>0</v>
          </cell>
          <cell r="F66">
            <v>0</v>
          </cell>
          <cell r="G66">
            <v>0</v>
          </cell>
          <cell r="H66">
            <v>0</v>
          </cell>
        </row>
        <row r="67">
          <cell r="C67" t="str">
            <v>A039</v>
          </cell>
          <cell r="D67">
            <v>0</v>
          </cell>
          <cell r="E67">
            <v>0</v>
          </cell>
          <cell r="F67">
            <v>0</v>
          </cell>
          <cell r="G67">
            <v>0</v>
          </cell>
          <cell r="H67">
            <v>0</v>
          </cell>
        </row>
        <row r="68">
          <cell r="C68" t="str">
            <v>A040</v>
          </cell>
          <cell r="D68">
            <v>0</v>
          </cell>
          <cell r="E68">
            <v>0</v>
          </cell>
          <cell r="F68">
            <v>0</v>
          </cell>
          <cell r="G68">
            <v>0</v>
          </cell>
          <cell r="H68">
            <v>0</v>
          </cell>
        </row>
        <row r="69">
          <cell r="C69" t="str">
            <v>A041</v>
          </cell>
          <cell r="D69">
            <v>0</v>
          </cell>
          <cell r="E69">
            <v>0</v>
          </cell>
          <cell r="F69">
            <v>0</v>
          </cell>
          <cell r="G69">
            <v>0</v>
          </cell>
          <cell r="H69">
            <v>0</v>
          </cell>
        </row>
        <row r="70">
          <cell r="C70" t="str">
            <v>A042</v>
          </cell>
          <cell r="D70">
            <v>0</v>
          </cell>
          <cell r="E70">
            <v>0</v>
          </cell>
          <cell r="F70">
            <v>0</v>
          </cell>
          <cell r="G70">
            <v>0</v>
          </cell>
          <cell r="H70">
            <v>0</v>
          </cell>
        </row>
        <row r="71">
          <cell r="C71" t="str">
            <v>A043</v>
          </cell>
          <cell r="D71">
            <v>0</v>
          </cell>
          <cell r="E71">
            <v>0</v>
          </cell>
          <cell r="F71">
            <v>0</v>
          </cell>
          <cell r="G71">
            <v>0</v>
          </cell>
          <cell r="H71">
            <v>0</v>
          </cell>
        </row>
        <row r="72">
          <cell r="C72" t="str">
            <v>A044</v>
          </cell>
          <cell r="D72">
            <v>0</v>
          </cell>
          <cell r="E72">
            <v>0</v>
          </cell>
          <cell r="F72">
            <v>0</v>
          </cell>
          <cell r="G72">
            <v>0</v>
          </cell>
          <cell r="H72">
            <v>0</v>
          </cell>
        </row>
        <row r="73">
          <cell r="C73" t="str">
            <v>A045</v>
          </cell>
          <cell r="D73">
            <v>0</v>
          </cell>
          <cell r="E73">
            <v>0</v>
          </cell>
          <cell r="F73">
            <v>0</v>
          </cell>
          <cell r="G73">
            <v>0</v>
          </cell>
          <cell r="H73">
            <v>0</v>
          </cell>
        </row>
        <row r="74">
          <cell r="C74" t="str">
            <v>A046</v>
          </cell>
          <cell r="D74">
            <v>0</v>
          </cell>
          <cell r="E74">
            <v>0</v>
          </cell>
          <cell r="F74">
            <v>0</v>
          </cell>
          <cell r="G74">
            <v>0</v>
          </cell>
          <cell r="H74">
            <v>0</v>
          </cell>
        </row>
        <row r="75">
          <cell r="C75" t="str">
            <v>A047</v>
          </cell>
          <cell r="D75">
            <v>0</v>
          </cell>
          <cell r="E75">
            <v>0</v>
          </cell>
          <cell r="F75">
            <v>0</v>
          </cell>
          <cell r="G75">
            <v>0</v>
          </cell>
          <cell r="H75">
            <v>0</v>
          </cell>
        </row>
        <row r="76">
          <cell r="C76" t="str">
            <v>A048</v>
          </cell>
          <cell r="D76">
            <v>0</v>
          </cell>
          <cell r="E76">
            <v>0</v>
          </cell>
          <cell r="F76">
            <v>0</v>
          </cell>
          <cell r="G76">
            <v>0</v>
          </cell>
          <cell r="H76">
            <v>0</v>
          </cell>
        </row>
        <row r="77">
          <cell r="C77" t="str">
            <v>A049</v>
          </cell>
          <cell r="D77">
            <v>0</v>
          </cell>
          <cell r="E77">
            <v>0</v>
          </cell>
          <cell r="F77">
            <v>0</v>
          </cell>
          <cell r="G77">
            <v>0</v>
          </cell>
          <cell r="H77">
            <v>0</v>
          </cell>
        </row>
        <row r="78">
          <cell r="C78" t="str">
            <v>A050</v>
          </cell>
          <cell r="D78">
            <v>0</v>
          </cell>
          <cell r="E78">
            <v>0</v>
          </cell>
          <cell r="F78">
            <v>0</v>
          </cell>
          <cell r="G78">
            <v>0</v>
          </cell>
          <cell r="H78">
            <v>0</v>
          </cell>
        </row>
        <row r="79">
          <cell r="C79" t="str">
            <v>A051</v>
          </cell>
          <cell r="D79">
            <v>0</v>
          </cell>
          <cell r="E79">
            <v>0</v>
          </cell>
          <cell r="F79">
            <v>0</v>
          </cell>
          <cell r="G79">
            <v>0</v>
          </cell>
          <cell r="H79">
            <v>0</v>
          </cell>
        </row>
        <row r="80">
          <cell r="C80" t="str">
            <v>A052</v>
          </cell>
          <cell r="D80">
            <v>0</v>
          </cell>
          <cell r="E80">
            <v>0</v>
          </cell>
          <cell r="F80">
            <v>0</v>
          </cell>
          <cell r="G80">
            <v>0</v>
          </cell>
          <cell r="H80">
            <v>0</v>
          </cell>
        </row>
        <row r="81">
          <cell r="C81" t="str">
            <v>A053</v>
          </cell>
          <cell r="D81">
            <v>0</v>
          </cell>
          <cell r="E81">
            <v>0</v>
          </cell>
          <cell r="F81">
            <v>0</v>
          </cell>
          <cell r="G81">
            <v>0</v>
          </cell>
          <cell r="H81">
            <v>0</v>
          </cell>
        </row>
        <row r="82">
          <cell r="C82" t="str">
            <v>A054</v>
          </cell>
          <cell r="D82">
            <v>0</v>
          </cell>
          <cell r="E82">
            <v>0</v>
          </cell>
          <cell r="F82">
            <v>0</v>
          </cell>
          <cell r="G82">
            <v>0</v>
          </cell>
          <cell r="H82">
            <v>0</v>
          </cell>
        </row>
        <row r="83">
          <cell r="C83" t="str">
            <v>A055</v>
          </cell>
          <cell r="D83">
            <v>0</v>
          </cell>
          <cell r="E83">
            <v>0</v>
          </cell>
          <cell r="F83">
            <v>0</v>
          </cell>
          <cell r="G83">
            <v>0</v>
          </cell>
          <cell r="H83">
            <v>0</v>
          </cell>
        </row>
        <row r="84">
          <cell r="C84" t="str">
            <v>A056</v>
          </cell>
          <cell r="D84">
            <v>0</v>
          </cell>
          <cell r="E84">
            <v>0</v>
          </cell>
          <cell r="F84">
            <v>0</v>
          </cell>
          <cell r="G84">
            <v>0</v>
          </cell>
          <cell r="H84">
            <v>0</v>
          </cell>
        </row>
        <row r="85">
          <cell r="C85" t="str">
            <v>A057</v>
          </cell>
          <cell r="D85">
            <v>0</v>
          </cell>
          <cell r="E85">
            <v>0</v>
          </cell>
          <cell r="F85">
            <v>0</v>
          </cell>
          <cell r="G85">
            <v>0</v>
          </cell>
          <cell r="H85">
            <v>0</v>
          </cell>
        </row>
        <row r="86">
          <cell r="C86" t="str">
            <v>A058</v>
          </cell>
          <cell r="D86">
            <v>0</v>
          </cell>
          <cell r="E86">
            <v>0</v>
          </cell>
          <cell r="F86">
            <v>0</v>
          </cell>
          <cell r="G86">
            <v>0</v>
          </cell>
          <cell r="H86">
            <v>0</v>
          </cell>
        </row>
        <row r="87">
          <cell r="C87" t="str">
            <v>A059</v>
          </cell>
          <cell r="D87">
            <v>0</v>
          </cell>
          <cell r="E87">
            <v>0</v>
          </cell>
          <cell r="F87">
            <v>0</v>
          </cell>
          <cell r="G87">
            <v>0</v>
          </cell>
          <cell r="H87">
            <v>0</v>
          </cell>
        </row>
        <row r="88">
          <cell r="C88" t="str">
            <v>A060</v>
          </cell>
          <cell r="D88">
            <v>0</v>
          </cell>
          <cell r="E88">
            <v>0</v>
          </cell>
          <cell r="F88">
            <v>0</v>
          </cell>
          <cell r="G88">
            <v>0</v>
          </cell>
          <cell r="H88">
            <v>0</v>
          </cell>
        </row>
        <row r="89">
          <cell r="C89" t="str">
            <v>A061</v>
          </cell>
          <cell r="D89">
            <v>0</v>
          </cell>
          <cell r="E89">
            <v>0</v>
          </cell>
          <cell r="F89">
            <v>0</v>
          </cell>
          <cell r="G89">
            <v>0</v>
          </cell>
          <cell r="H89">
            <v>0</v>
          </cell>
        </row>
        <row r="90">
          <cell r="C90" t="str">
            <v>A062</v>
          </cell>
          <cell r="D90">
            <v>0</v>
          </cell>
          <cell r="E90">
            <v>0</v>
          </cell>
          <cell r="F90">
            <v>0</v>
          </cell>
          <cell r="G90">
            <v>0</v>
          </cell>
          <cell r="H90">
            <v>0</v>
          </cell>
        </row>
        <row r="91">
          <cell r="C91" t="str">
            <v>A063</v>
          </cell>
          <cell r="D91">
            <v>0</v>
          </cell>
          <cell r="E91">
            <v>0</v>
          </cell>
          <cell r="F91">
            <v>0</v>
          </cell>
          <cell r="G91">
            <v>0</v>
          </cell>
          <cell r="H91">
            <v>0</v>
          </cell>
        </row>
        <row r="92">
          <cell r="C92" t="str">
            <v>A064</v>
          </cell>
          <cell r="D92">
            <v>0</v>
          </cell>
          <cell r="E92">
            <v>0</v>
          </cell>
          <cell r="F92">
            <v>0</v>
          </cell>
          <cell r="G92">
            <v>0</v>
          </cell>
          <cell r="H92">
            <v>0</v>
          </cell>
        </row>
        <row r="93">
          <cell r="C93" t="str">
            <v>A065</v>
          </cell>
          <cell r="D93">
            <v>0</v>
          </cell>
          <cell r="E93">
            <v>0</v>
          </cell>
          <cell r="F93">
            <v>0</v>
          </cell>
          <cell r="G93">
            <v>0</v>
          </cell>
          <cell r="H93">
            <v>0</v>
          </cell>
        </row>
        <row r="94">
          <cell r="C94" t="str">
            <v>A066</v>
          </cell>
          <cell r="D94">
            <v>0</v>
          </cell>
          <cell r="E94">
            <v>0</v>
          </cell>
          <cell r="F94">
            <v>0</v>
          </cell>
          <cell r="G94">
            <v>0</v>
          </cell>
          <cell r="H94">
            <v>0</v>
          </cell>
        </row>
        <row r="95">
          <cell r="C95" t="str">
            <v>A067</v>
          </cell>
          <cell r="D95">
            <v>0</v>
          </cell>
          <cell r="E95">
            <v>0</v>
          </cell>
          <cell r="F95">
            <v>0</v>
          </cell>
          <cell r="G95">
            <v>0</v>
          </cell>
          <cell r="H95">
            <v>0</v>
          </cell>
        </row>
        <row r="96">
          <cell r="C96" t="str">
            <v>A068</v>
          </cell>
          <cell r="D96">
            <v>0</v>
          </cell>
          <cell r="E96">
            <v>0</v>
          </cell>
          <cell r="F96">
            <v>0</v>
          </cell>
          <cell r="G96">
            <v>0</v>
          </cell>
          <cell r="H96">
            <v>0</v>
          </cell>
        </row>
        <row r="97">
          <cell r="C97" t="str">
            <v>A069</v>
          </cell>
          <cell r="D97">
            <v>0</v>
          </cell>
          <cell r="E97">
            <v>0</v>
          </cell>
          <cell r="F97">
            <v>0</v>
          </cell>
          <cell r="G97">
            <v>0</v>
          </cell>
          <cell r="H97">
            <v>0</v>
          </cell>
        </row>
        <row r="98">
          <cell r="C98" t="str">
            <v>A070</v>
          </cell>
          <cell r="D98">
            <v>0</v>
          </cell>
          <cell r="E98">
            <v>0</v>
          </cell>
          <cell r="F98">
            <v>0</v>
          </cell>
          <cell r="G98">
            <v>0</v>
          </cell>
          <cell r="H98">
            <v>0</v>
          </cell>
        </row>
        <row r="99">
          <cell r="C99" t="str">
            <v>A071</v>
          </cell>
          <cell r="D99">
            <v>0</v>
          </cell>
          <cell r="E99">
            <v>0</v>
          </cell>
          <cell r="F99">
            <v>0</v>
          </cell>
          <cell r="G99">
            <v>0</v>
          </cell>
          <cell r="H99">
            <v>0</v>
          </cell>
        </row>
        <row r="100">
          <cell r="C100" t="str">
            <v>A072</v>
          </cell>
          <cell r="D100">
            <v>0</v>
          </cell>
          <cell r="E100">
            <v>0</v>
          </cell>
          <cell r="F100">
            <v>0</v>
          </cell>
          <cell r="G100">
            <v>0</v>
          </cell>
          <cell r="H100">
            <v>0</v>
          </cell>
        </row>
        <row r="101">
          <cell r="C101" t="str">
            <v>A073</v>
          </cell>
          <cell r="D101">
            <v>0</v>
          </cell>
          <cell r="E101">
            <v>0</v>
          </cell>
          <cell r="F101">
            <v>0</v>
          </cell>
          <cell r="G101">
            <v>0</v>
          </cell>
          <cell r="H101">
            <v>0</v>
          </cell>
        </row>
        <row r="102">
          <cell r="C102" t="str">
            <v>A074</v>
          </cell>
          <cell r="D102">
            <v>0</v>
          </cell>
          <cell r="E102">
            <v>0</v>
          </cell>
          <cell r="F102">
            <v>0</v>
          </cell>
          <cell r="G102">
            <v>0</v>
          </cell>
          <cell r="H102">
            <v>0</v>
          </cell>
        </row>
        <row r="103">
          <cell r="C103" t="str">
            <v>A075</v>
          </cell>
          <cell r="D103">
            <v>0</v>
          </cell>
          <cell r="E103">
            <v>0</v>
          </cell>
          <cell r="F103">
            <v>0</v>
          </cell>
          <cell r="G103">
            <v>0</v>
          </cell>
          <cell r="H103">
            <v>0</v>
          </cell>
        </row>
        <row r="104">
          <cell r="C104" t="str">
            <v>A076</v>
          </cell>
          <cell r="D104">
            <v>0</v>
          </cell>
          <cell r="E104">
            <v>0</v>
          </cell>
          <cell r="F104">
            <v>0</v>
          </cell>
          <cell r="G104">
            <v>0</v>
          </cell>
          <cell r="H104">
            <v>0</v>
          </cell>
        </row>
        <row r="105">
          <cell r="C105" t="str">
            <v>A077</v>
          </cell>
          <cell r="D105">
            <v>0</v>
          </cell>
          <cell r="E105">
            <v>0</v>
          </cell>
          <cell r="F105">
            <v>0</v>
          </cell>
          <cell r="G105">
            <v>0</v>
          </cell>
          <cell r="H105">
            <v>0</v>
          </cell>
        </row>
        <row r="106">
          <cell r="C106" t="str">
            <v>A078</v>
          </cell>
          <cell r="D106">
            <v>0</v>
          </cell>
          <cell r="E106">
            <v>0</v>
          </cell>
          <cell r="F106">
            <v>0</v>
          </cell>
          <cell r="G106">
            <v>0</v>
          </cell>
          <cell r="H106">
            <v>0</v>
          </cell>
        </row>
        <row r="107">
          <cell r="C107" t="str">
            <v>A079</v>
          </cell>
          <cell r="D107">
            <v>0</v>
          </cell>
          <cell r="E107">
            <v>0</v>
          </cell>
          <cell r="F107">
            <v>0</v>
          </cell>
          <cell r="G107">
            <v>0</v>
          </cell>
          <cell r="H107">
            <v>0</v>
          </cell>
        </row>
        <row r="108">
          <cell r="C108" t="str">
            <v>A080</v>
          </cell>
          <cell r="D108">
            <v>0</v>
          </cell>
          <cell r="E108">
            <v>0</v>
          </cell>
          <cell r="F108">
            <v>0</v>
          </cell>
          <cell r="G108">
            <v>0</v>
          </cell>
          <cell r="H108">
            <v>0</v>
          </cell>
        </row>
        <row r="109">
          <cell r="C109" t="str">
            <v>A081</v>
          </cell>
          <cell r="D109">
            <v>0</v>
          </cell>
          <cell r="E109">
            <v>0</v>
          </cell>
          <cell r="F109">
            <v>0</v>
          </cell>
          <cell r="G109">
            <v>0</v>
          </cell>
          <cell r="H109">
            <v>0</v>
          </cell>
        </row>
        <row r="110">
          <cell r="C110" t="str">
            <v>A082</v>
          </cell>
          <cell r="D110">
            <v>0</v>
          </cell>
          <cell r="E110">
            <v>0</v>
          </cell>
          <cell r="F110">
            <v>0</v>
          </cell>
          <cell r="G110">
            <v>0</v>
          </cell>
          <cell r="H110">
            <v>0</v>
          </cell>
        </row>
        <row r="111">
          <cell r="C111" t="str">
            <v>A083</v>
          </cell>
          <cell r="D111">
            <v>0</v>
          </cell>
          <cell r="E111">
            <v>0</v>
          </cell>
          <cell r="F111">
            <v>0</v>
          </cell>
          <cell r="G111">
            <v>0</v>
          </cell>
          <cell r="H111">
            <v>0</v>
          </cell>
        </row>
        <row r="112">
          <cell r="C112" t="str">
            <v>A084</v>
          </cell>
          <cell r="D112">
            <v>0</v>
          </cell>
          <cell r="E112">
            <v>0</v>
          </cell>
          <cell r="F112">
            <v>0</v>
          </cell>
          <cell r="G112">
            <v>0</v>
          </cell>
          <cell r="H112">
            <v>0</v>
          </cell>
        </row>
        <row r="113">
          <cell r="C113" t="str">
            <v>A085</v>
          </cell>
          <cell r="D113">
            <v>0</v>
          </cell>
          <cell r="E113">
            <v>0</v>
          </cell>
          <cell r="F113">
            <v>0</v>
          </cell>
          <cell r="G113">
            <v>0</v>
          </cell>
          <cell r="H113">
            <v>0</v>
          </cell>
        </row>
        <row r="114">
          <cell r="C114" t="str">
            <v>A086</v>
          </cell>
          <cell r="D114">
            <v>0</v>
          </cell>
          <cell r="E114">
            <v>0</v>
          </cell>
          <cell r="F114">
            <v>0</v>
          </cell>
          <cell r="G114">
            <v>0</v>
          </cell>
          <cell r="H114">
            <v>0</v>
          </cell>
        </row>
        <row r="115">
          <cell r="C115" t="str">
            <v>A087</v>
          </cell>
          <cell r="D115">
            <v>0</v>
          </cell>
          <cell r="E115">
            <v>0</v>
          </cell>
          <cell r="F115">
            <v>0</v>
          </cell>
          <cell r="G115">
            <v>0</v>
          </cell>
          <cell r="H115">
            <v>0</v>
          </cell>
        </row>
        <row r="116">
          <cell r="C116" t="str">
            <v>A088</v>
          </cell>
          <cell r="D116">
            <v>0</v>
          </cell>
          <cell r="E116">
            <v>0</v>
          </cell>
          <cell r="F116">
            <v>0</v>
          </cell>
          <cell r="G116">
            <v>0</v>
          </cell>
          <cell r="H116">
            <v>0</v>
          </cell>
        </row>
        <row r="117">
          <cell r="C117" t="str">
            <v>A089</v>
          </cell>
          <cell r="D117">
            <v>0</v>
          </cell>
          <cell r="E117">
            <v>0</v>
          </cell>
          <cell r="F117">
            <v>0</v>
          </cell>
          <cell r="G117">
            <v>0</v>
          </cell>
          <cell r="H117">
            <v>0</v>
          </cell>
        </row>
        <row r="118">
          <cell r="C118" t="str">
            <v>A090</v>
          </cell>
          <cell r="D118">
            <v>0</v>
          </cell>
          <cell r="E118">
            <v>0</v>
          </cell>
          <cell r="F118">
            <v>0</v>
          </cell>
          <cell r="G118">
            <v>0</v>
          </cell>
          <cell r="H118">
            <v>0</v>
          </cell>
        </row>
        <row r="119">
          <cell r="C119" t="str">
            <v>A091</v>
          </cell>
          <cell r="D119">
            <v>0</v>
          </cell>
          <cell r="E119">
            <v>0</v>
          </cell>
          <cell r="F119">
            <v>0</v>
          </cell>
          <cell r="G119">
            <v>0</v>
          </cell>
          <cell r="H119">
            <v>0</v>
          </cell>
        </row>
        <row r="120">
          <cell r="C120" t="str">
            <v>A092</v>
          </cell>
          <cell r="D120">
            <v>0</v>
          </cell>
          <cell r="E120">
            <v>0</v>
          </cell>
          <cell r="F120">
            <v>0</v>
          </cell>
          <cell r="G120">
            <v>0</v>
          </cell>
          <cell r="H120">
            <v>0</v>
          </cell>
        </row>
        <row r="121">
          <cell r="C121" t="str">
            <v>A093</v>
          </cell>
          <cell r="D121">
            <v>0</v>
          </cell>
          <cell r="E121">
            <v>0</v>
          </cell>
          <cell r="F121">
            <v>0</v>
          </cell>
          <cell r="G121">
            <v>0</v>
          </cell>
          <cell r="H121">
            <v>0</v>
          </cell>
        </row>
        <row r="122">
          <cell r="C122" t="str">
            <v>A094</v>
          </cell>
          <cell r="D122">
            <v>0</v>
          </cell>
          <cell r="E122">
            <v>0</v>
          </cell>
          <cell r="F122">
            <v>0</v>
          </cell>
          <cell r="G122">
            <v>0</v>
          </cell>
          <cell r="H122">
            <v>0</v>
          </cell>
        </row>
        <row r="123">
          <cell r="C123" t="str">
            <v>A095</v>
          </cell>
          <cell r="D123">
            <v>0</v>
          </cell>
          <cell r="E123">
            <v>0</v>
          </cell>
          <cell r="F123">
            <v>0</v>
          </cell>
          <cell r="G123">
            <v>0</v>
          </cell>
          <cell r="H123">
            <v>0</v>
          </cell>
        </row>
        <row r="124">
          <cell r="C124" t="str">
            <v>A096</v>
          </cell>
          <cell r="D124">
            <v>0</v>
          </cell>
          <cell r="E124">
            <v>0</v>
          </cell>
          <cell r="F124">
            <v>0</v>
          </cell>
          <cell r="G124">
            <v>0</v>
          </cell>
          <cell r="H124">
            <v>0</v>
          </cell>
        </row>
        <row r="125">
          <cell r="C125" t="str">
            <v>A097</v>
          </cell>
          <cell r="D125">
            <v>0</v>
          </cell>
          <cell r="E125">
            <v>0</v>
          </cell>
          <cell r="F125">
            <v>0</v>
          </cell>
          <cell r="G125">
            <v>0</v>
          </cell>
          <cell r="H125">
            <v>0</v>
          </cell>
        </row>
        <row r="126">
          <cell r="C126" t="str">
            <v>A098</v>
          </cell>
          <cell r="D126">
            <v>0</v>
          </cell>
          <cell r="E126">
            <v>0</v>
          </cell>
          <cell r="F126">
            <v>0</v>
          </cell>
          <cell r="G126">
            <v>0</v>
          </cell>
          <cell r="H126">
            <v>0</v>
          </cell>
        </row>
        <row r="127">
          <cell r="C127" t="str">
            <v>A099</v>
          </cell>
          <cell r="D127">
            <v>0</v>
          </cell>
          <cell r="E127">
            <v>0</v>
          </cell>
          <cell r="F127">
            <v>0</v>
          </cell>
          <cell r="G127">
            <v>0</v>
          </cell>
          <cell r="H127">
            <v>0</v>
          </cell>
        </row>
        <row r="128">
          <cell r="C128" t="str">
            <v>A100</v>
          </cell>
          <cell r="D128">
            <v>0</v>
          </cell>
          <cell r="E128">
            <v>0</v>
          </cell>
          <cell r="F128">
            <v>0</v>
          </cell>
          <cell r="G128">
            <v>0</v>
          </cell>
          <cell r="H128">
            <v>0</v>
          </cell>
        </row>
        <row r="129">
          <cell r="C129" t="str">
            <v>A101</v>
          </cell>
          <cell r="D129">
            <v>0</v>
          </cell>
          <cell r="E129">
            <v>0</v>
          </cell>
          <cell r="F129">
            <v>0</v>
          </cell>
          <cell r="G129">
            <v>0</v>
          </cell>
          <cell r="H129">
            <v>0</v>
          </cell>
        </row>
        <row r="130">
          <cell r="C130" t="str">
            <v>A102</v>
          </cell>
          <cell r="D130">
            <v>0</v>
          </cell>
          <cell r="E130">
            <v>0</v>
          </cell>
          <cell r="F130">
            <v>0</v>
          </cell>
          <cell r="G130">
            <v>0</v>
          </cell>
          <cell r="H130">
            <v>0</v>
          </cell>
        </row>
        <row r="131">
          <cell r="C131" t="str">
            <v>A103</v>
          </cell>
          <cell r="D131">
            <v>0</v>
          </cell>
          <cell r="E131">
            <v>0</v>
          </cell>
          <cell r="F131">
            <v>0</v>
          </cell>
          <cell r="G131">
            <v>0</v>
          </cell>
          <cell r="H131">
            <v>0</v>
          </cell>
        </row>
        <row r="132">
          <cell r="C132" t="str">
            <v>A104</v>
          </cell>
          <cell r="D132">
            <v>0</v>
          </cell>
          <cell r="E132">
            <v>0</v>
          </cell>
          <cell r="F132">
            <v>0</v>
          </cell>
          <cell r="G132">
            <v>0</v>
          </cell>
          <cell r="H132">
            <v>0</v>
          </cell>
        </row>
        <row r="133">
          <cell r="C133" t="str">
            <v>A105</v>
          </cell>
          <cell r="D133">
            <v>0</v>
          </cell>
          <cell r="E133">
            <v>0</v>
          </cell>
          <cell r="F133">
            <v>0</v>
          </cell>
          <cell r="G133">
            <v>0</v>
          </cell>
          <cell r="H133">
            <v>0</v>
          </cell>
        </row>
        <row r="134">
          <cell r="C134" t="str">
            <v>A106</v>
          </cell>
          <cell r="D134">
            <v>0</v>
          </cell>
          <cell r="E134">
            <v>0</v>
          </cell>
          <cell r="F134">
            <v>0</v>
          </cell>
          <cell r="G134">
            <v>0</v>
          </cell>
          <cell r="H134">
            <v>0</v>
          </cell>
        </row>
        <row r="135">
          <cell r="C135" t="str">
            <v>A107</v>
          </cell>
          <cell r="D135">
            <v>0</v>
          </cell>
          <cell r="E135">
            <v>0</v>
          </cell>
          <cell r="F135">
            <v>0</v>
          </cell>
          <cell r="G135">
            <v>0</v>
          </cell>
          <cell r="H135">
            <v>0</v>
          </cell>
        </row>
        <row r="136">
          <cell r="C136" t="str">
            <v>A108</v>
          </cell>
          <cell r="D136">
            <v>0</v>
          </cell>
          <cell r="E136">
            <v>0</v>
          </cell>
          <cell r="F136">
            <v>0</v>
          </cell>
          <cell r="G136">
            <v>0</v>
          </cell>
          <cell r="H136">
            <v>0</v>
          </cell>
        </row>
        <row r="137">
          <cell r="C137" t="str">
            <v>A109</v>
          </cell>
          <cell r="D137">
            <v>0</v>
          </cell>
          <cell r="E137">
            <v>0</v>
          </cell>
          <cell r="F137">
            <v>0</v>
          </cell>
          <cell r="G137">
            <v>0</v>
          </cell>
          <cell r="H137">
            <v>0</v>
          </cell>
        </row>
        <row r="138">
          <cell r="C138" t="str">
            <v>A110</v>
          </cell>
          <cell r="D138">
            <v>0</v>
          </cell>
          <cell r="E138">
            <v>0</v>
          </cell>
          <cell r="F138">
            <v>0</v>
          </cell>
          <cell r="G138">
            <v>0</v>
          </cell>
          <cell r="H138">
            <v>0</v>
          </cell>
        </row>
        <row r="139">
          <cell r="C139" t="str">
            <v>A111</v>
          </cell>
          <cell r="D139">
            <v>0</v>
          </cell>
          <cell r="E139">
            <v>0</v>
          </cell>
          <cell r="F139">
            <v>0</v>
          </cell>
          <cell r="G139">
            <v>0</v>
          </cell>
          <cell r="H139">
            <v>0</v>
          </cell>
        </row>
        <row r="140">
          <cell r="C140" t="str">
            <v>A112</v>
          </cell>
          <cell r="D140">
            <v>0</v>
          </cell>
          <cell r="E140">
            <v>0</v>
          </cell>
          <cell r="F140">
            <v>0</v>
          </cell>
          <cell r="G140">
            <v>0</v>
          </cell>
          <cell r="H140">
            <v>0</v>
          </cell>
        </row>
        <row r="141">
          <cell r="C141" t="str">
            <v>A113</v>
          </cell>
          <cell r="D141">
            <v>0</v>
          </cell>
          <cell r="E141">
            <v>0</v>
          </cell>
          <cell r="F141">
            <v>0</v>
          </cell>
          <cell r="G141">
            <v>0</v>
          </cell>
          <cell r="H141">
            <v>0</v>
          </cell>
        </row>
        <row r="142">
          <cell r="C142" t="str">
            <v>A114</v>
          </cell>
          <cell r="D142">
            <v>0</v>
          </cell>
          <cell r="E142">
            <v>0</v>
          </cell>
          <cell r="F142">
            <v>0</v>
          </cell>
          <cell r="G142">
            <v>0</v>
          </cell>
          <cell r="H142">
            <v>0</v>
          </cell>
        </row>
        <row r="143">
          <cell r="C143" t="str">
            <v>A115</v>
          </cell>
          <cell r="D143">
            <v>0</v>
          </cell>
          <cell r="E143">
            <v>0</v>
          </cell>
          <cell r="F143">
            <v>0</v>
          </cell>
          <cell r="G143">
            <v>0</v>
          </cell>
          <cell r="H143">
            <v>0</v>
          </cell>
        </row>
        <row r="144">
          <cell r="C144" t="str">
            <v>A116</v>
          </cell>
          <cell r="D144">
            <v>0</v>
          </cell>
          <cell r="E144">
            <v>0</v>
          </cell>
          <cell r="F144">
            <v>0</v>
          </cell>
          <cell r="G144">
            <v>0</v>
          </cell>
          <cell r="H144">
            <v>0</v>
          </cell>
        </row>
        <row r="145">
          <cell r="C145" t="str">
            <v>A117</v>
          </cell>
          <cell r="D145">
            <v>0</v>
          </cell>
          <cell r="E145">
            <v>0</v>
          </cell>
          <cell r="F145">
            <v>0</v>
          </cell>
          <cell r="G145">
            <v>0</v>
          </cell>
          <cell r="H145">
            <v>0</v>
          </cell>
        </row>
        <row r="146">
          <cell r="C146" t="str">
            <v>A118</v>
          </cell>
          <cell r="D146">
            <v>0</v>
          </cell>
          <cell r="E146">
            <v>0</v>
          </cell>
          <cell r="F146">
            <v>0</v>
          </cell>
          <cell r="G146">
            <v>0</v>
          </cell>
          <cell r="H146">
            <v>0</v>
          </cell>
        </row>
        <row r="147">
          <cell r="C147" t="str">
            <v>A119</v>
          </cell>
          <cell r="D147">
            <v>0</v>
          </cell>
          <cell r="E147">
            <v>0</v>
          </cell>
          <cell r="F147">
            <v>0</v>
          </cell>
          <cell r="G147">
            <v>0</v>
          </cell>
          <cell r="H147">
            <v>0</v>
          </cell>
        </row>
        <row r="148">
          <cell r="C148" t="str">
            <v>A120</v>
          </cell>
          <cell r="D148">
            <v>0</v>
          </cell>
          <cell r="E148">
            <v>0</v>
          </cell>
          <cell r="F148">
            <v>0</v>
          </cell>
          <cell r="G148">
            <v>0</v>
          </cell>
          <cell r="H148">
            <v>0</v>
          </cell>
        </row>
        <row r="149">
          <cell r="C149" t="str">
            <v>A121</v>
          </cell>
          <cell r="D149">
            <v>0</v>
          </cell>
          <cell r="E149">
            <v>0</v>
          </cell>
          <cell r="F149">
            <v>0</v>
          </cell>
          <cell r="G149">
            <v>0</v>
          </cell>
          <cell r="H149">
            <v>0</v>
          </cell>
        </row>
        <row r="150">
          <cell r="C150" t="str">
            <v>A122</v>
          </cell>
          <cell r="D150">
            <v>0</v>
          </cell>
          <cell r="E150">
            <v>0</v>
          </cell>
          <cell r="F150">
            <v>0</v>
          </cell>
          <cell r="G150">
            <v>0</v>
          </cell>
          <cell r="H150">
            <v>0</v>
          </cell>
        </row>
        <row r="151">
          <cell r="C151" t="str">
            <v>A123</v>
          </cell>
          <cell r="D151">
            <v>0</v>
          </cell>
          <cell r="E151">
            <v>0</v>
          </cell>
          <cell r="F151">
            <v>0</v>
          </cell>
          <cell r="G151">
            <v>0</v>
          </cell>
          <cell r="H151">
            <v>0</v>
          </cell>
        </row>
        <row r="152">
          <cell r="C152" t="str">
            <v>A124</v>
          </cell>
          <cell r="D152">
            <v>0</v>
          </cell>
          <cell r="E152">
            <v>0</v>
          </cell>
          <cell r="F152">
            <v>0</v>
          </cell>
          <cell r="G152">
            <v>0</v>
          </cell>
          <cell r="H152">
            <v>0</v>
          </cell>
        </row>
        <row r="153">
          <cell r="C153" t="str">
            <v>A125</v>
          </cell>
          <cell r="D153">
            <v>0</v>
          </cell>
          <cell r="E153">
            <v>0</v>
          </cell>
          <cell r="F153">
            <v>0</v>
          </cell>
          <cell r="G153">
            <v>0</v>
          </cell>
          <cell r="H153">
            <v>0</v>
          </cell>
        </row>
        <row r="154">
          <cell r="C154" t="str">
            <v>A126</v>
          </cell>
          <cell r="D154">
            <v>0</v>
          </cell>
          <cell r="E154">
            <v>0</v>
          </cell>
          <cell r="F154">
            <v>0</v>
          </cell>
          <cell r="G154">
            <v>0</v>
          </cell>
          <cell r="H154">
            <v>0</v>
          </cell>
        </row>
        <row r="155">
          <cell r="C155" t="str">
            <v>A127</v>
          </cell>
          <cell r="D155">
            <v>0</v>
          </cell>
          <cell r="E155">
            <v>0</v>
          </cell>
          <cell r="F155">
            <v>0</v>
          </cell>
          <cell r="G155">
            <v>0</v>
          </cell>
          <cell r="H155">
            <v>0</v>
          </cell>
        </row>
        <row r="156">
          <cell r="C156" t="str">
            <v>A128</v>
          </cell>
          <cell r="D156">
            <v>0</v>
          </cell>
          <cell r="E156">
            <v>0</v>
          </cell>
          <cell r="F156">
            <v>0</v>
          </cell>
          <cell r="G156">
            <v>0</v>
          </cell>
          <cell r="H156">
            <v>0</v>
          </cell>
        </row>
        <row r="157">
          <cell r="C157" t="str">
            <v>A129</v>
          </cell>
          <cell r="D157">
            <v>0</v>
          </cell>
          <cell r="E157">
            <v>0</v>
          </cell>
          <cell r="F157">
            <v>0</v>
          </cell>
          <cell r="G157">
            <v>0</v>
          </cell>
          <cell r="H157">
            <v>0</v>
          </cell>
        </row>
        <row r="158">
          <cell r="C158" t="str">
            <v>A130</v>
          </cell>
          <cell r="D158">
            <v>0</v>
          </cell>
          <cell r="E158">
            <v>0</v>
          </cell>
          <cell r="F158">
            <v>0</v>
          </cell>
          <cell r="G158">
            <v>0</v>
          </cell>
          <cell r="H158">
            <v>0</v>
          </cell>
        </row>
        <row r="159">
          <cell r="C159" t="str">
            <v>A131</v>
          </cell>
          <cell r="D159">
            <v>0</v>
          </cell>
          <cell r="E159">
            <v>0</v>
          </cell>
          <cell r="F159">
            <v>0</v>
          </cell>
          <cell r="G159">
            <v>0</v>
          </cell>
          <cell r="H159">
            <v>0</v>
          </cell>
        </row>
        <row r="160">
          <cell r="C160" t="str">
            <v>A132</v>
          </cell>
          <cell r="D160">
            <v>0</v>
          </cell>
          <cell r="E160">
            <v>0</v>
          </cell>
          <cell r="F160">
            <v>0</v>
          </cell>
          <cell r="G160">
            <v>0</v>
          </cell>
          <cell r="H160">
            <v>0</v>
          </cell>
        </row>
        <row r="161">
          <cell r="C161" t="str">
            <v>A133</v>
          </cell>
          <cell r="D161">
            <v>0</v>
          </cell>
          <cell r="E161">
            <v>0</v>
          </cell>
          <cell r="F161">
            <v>0</v>
          </cell>
          <cell r="G161">
            <v>0</v>
          </cell>
          <cell r="H161">
            <v>0</v>
          </cell>
        </row>
        <row r="162">
          <cell r="C162" t="str">
            <v>A134</v>
          </cell>
          <cell r="D162">
            <v>0</v>
          </cell>
          <cell r="E162">
            <v>0</v>
          </cell>
          <cell r="F162">
            <v>0</v>
          </cell>
          <cell r="G162">
            <v>0</v>
          </cell>
          <cell r="H162">
            <v>0</v>
          </cell>
        </row>
        <row r="163">
          <cell r="C163" t="str">
            <v>A135</v>
          </cell>
          <cell r="D163">
            <v>0</v>
          </cell>
          <cell r="E163">
            <v>0</v>
          </cell>
          <cell r="F163">
            <v>0</v>
          </cell>
          <cell r="G163">
            <v>0</v>
          </cell>
          <cell r="H163">
            <v>0</v>
          </cell>
        </row>
        <row r="164">
          <cell r="C164" t="str">
            <v>A136</v>
          </cell>
          <cell r="D164">
            <v>0</v>
          </cell>
          <cell r="E164">
            <v>0</v>
          </cell>
          <cell r="F164">
            <v>0</v>
          </cell>
          <cell r="G164">
            <v>0</v>
          </cell>
          <cell r="H164">
            <v>0</v>
          </cell>
        </row>
        <row r="165">
          <cell r="C165" t="str">
            <v>A137</v>
          </cell>
          <cell r="D165">
            <v>0</v>
          </cell>
          <cell r="E165">
            <v>0</v>
          </cell>
          <cell r="F165">
            <v>0</v>
          </cell>
          <cell r="G165">
            <v>0</v>
          </cell>
          <cell r="H165">
            <v>0</v>
          </cell>
        </row>
        <row r="166">
          <cell r="C166" t="str">
            <v>A138</v>
          </cell>
          <cell r="D166">
            <v>0</v>
          </cell>
          <cell r="E166">
            <v>0</v>
          </cell>
          <cell r="F166">
            <v>0</v>
          </cell>
          <cell r="G166">
            <v>0</v>
          </cell>
          <cell r="H166">
            <v>0</v>
          </cell>
        </row>
        <row r="167">
          <cell r="C167" t="str">
            <v>A139</v>
          </cell>
          <cell r="D167">
            <v>0</v>
          </cell>
          <cell r="E167">
            <v>0</v>
          </cell>
          <cell r="F167">
            <v>0</v>
          </cell>
          <cell r="G167">
            <v>0</v>
          </cell>
          <cell r="H167">
            <v>0</v>
          </cell>
        </row>
        <row r="168">
          <cell r="C168" t="str">
            <v>A140</v>
          </cell>
          <cell r="D168">
            <v>0</v>
          </cell>
          <cell r="E168">
            <v>0</v>
          </cell>
          <cell r="F168">
            <v>0</v>
          </cell>
          <cell r="G168">
            <v>0</v>
          </cell>
          <cell r="H168">
            <v>0</v>
          </cell>
        </row>
        <row r="169">
          <cell r="C169" t="str">
            <v>A141</v>
          </cell>
          <cell r="D169">
            <v>0</v>
          </cell>
          <cell r="E169">
            <v>0</v>
          </cell>
          <cell r="F169">
            <v>0</v>
          </cell>
          <cell r="G169">
            <v>0</v>
          </cell>
          <cell r="H169">
            <v>0</v>
          </cell>
        </row>
        <row r="170">
          <cell r="C170" t="str">
            <v>A142</v>
          </cell>
          <cell r="D170">
            <v>0</v>
          </cell>
          <cell r="E170">
            <v>0</v>
          </cell>
          <cell r="F170">
            <v>0</v>
          </cell>
          <cell r="G170">
            <v>0</v>
          </cell>
          <cell r="H170">
            <v>0</v>
          </cell>
        </row>
        <row r="171">
          <cell r="C171" t="str">
            <v>A143</v>
          </cell>
          <cell r="D171">
            <v>0</v>
          </cell>
          <cell r="E171">
            <v>0</v>
          </cell>
          <cell r="F171">
            <v>0</v>
          </cell>
          <cell r="G171">
            <v>0</v>
          </cell>
          <cell r="H171">
            <v>0</v>
          </cell>
        </row>
        <row r="172">
          <cell r="C172" t="str">
            <v>A144</v>
          </cell>
          <cell r="D172">
            <v>0</v>
          </cell>
          <cell r="E172">
            <v>0</v>
          </cell>
          <cell r="F172">
            <v>0</v>
          </cell>
          <cell r="G172">
            <v>0</v>
          </cell>
          <cell r="H172">
            <v>0</v>
          </cell>
        </row>
        <row r="173">
          <cell r="C173" t="str">
            <v>A145</v>
          </cell>
          <cell r="D173">
            <v>0</v>
          </cell>
          <cell r="E173">
            <v>0</v>
          </cell>
          <cell r="F173">
            <v>0</v>
          </cell>
          <cell r="G173">
            <v>0</v>
          </cell>
          <cell r="H173">
            <v>0</v>
          </cell>
        </row>
        <row r="174">
          <cell r="C174" t="str">
            <v>A146</v>
          </cell>
          <cell r="D174">
            <v>0</v>
          </cell>
          <cell r="E174">
            <v>0</v>
          </cell>
          <cell r="F174">
            <v>0</v>
          </cell>
          <cell r="G174">
            <v>0</v>
          </cell>
          <cell r="H174">
            <v>0</v>
          </cell>
        </row>
        <row r="175">
          <cell r="C175" t="str">
            <v>A147</v>
          </cell>
          <cell r="D175">
            <v>0</v>
          </cell>
          <cell r="E175">
            <v>0</v>
          </cell>
          <cell r="F175">
            <v>0</v>
          </cell>
          <cell r="G175">
            <v>0</v>
          </cell>
          <cell r="H175">
            <v>0</v>
          </cell>
        </row>
        <row r="176">
          <cell r="C176" t="str">
            <v>A148</v>
          </cell>
          <cell r="D176">
            <v>0</v>
          </cell>
          <cell r="E176">
            <v>0</v>
          </cell>
          <cell r="F176">
            <v>0</v>
          </cell>
          <cell r="G176">
            <v>0</v>
          </cell>
          <cell r="H176">
            <v>0</v>
          </cell>
        </row>
        <row r="177">
          <cell r="C177" t="str">
            <v>A149</v>
          </cell>
          <cell r="D177">
            <v>0</v>
          </cell>
          <cell r="E177">
            <v>0</v>
          </cell>
          <cell r="F177">
            <v>0</v>
          </cell>
          <cell r="G177">
            <v>0</v>
          </cell>
          <cell r="H177">
            <v>0</v>
          </cell>
        </row>
        <row r="178">
          <cell r="C178" t="str">
            <v>A150</v>
          </cell>
          <cell r="D178">
            <v>0</v>
          </cell>
          <cell r="E178">
            <v>0</v>
          </cell>
          <cell r="F178">
            <v>0</v>
          </cell>
          <cell r="G178">
            <v>0</v>
          </cell>
          <cell r="H178">
            <v>0</v>
          </cell>
        </row>
        <row r="179">
          <cell r="C179" t="str">
            <v>A151</v>
          </cell>
          <cell r="D179">
            <v>0</v>
          </cell>
          <cell r="E179">
            <v>0</v>
          </cell>
          <cell r="F179">
            <v>0</v>
          </cell>
          <cell r="G179">
            <v>0</v>
          </cell>
          <cell r="H179">
            <v>0</v>
          </cell>
        </row>
        <row r="180">
          <cell r="C180" t="str">
            <v>A152</v>
          </cell>
          <cell r="D180">
            <v>0</v>
          </cell>
          <cell r="E180">
            <v>0</v>
          </cell>
          <cell r="F180">
            <v>0</v>
          </cell>
          <cell r="G180">
            <v>0</v>
          </cell>
          <cell r="H180">
            <v>0</v>
          </cell>
        </row>
        <row r="181">
          <cell r="C181" t="str">
            <v>A153</v>
          </cell>
          <cell r="D181">
            <v>0</v>
          </cell>
          <cell r="E181">
            <v>0</v>
          </cell>
          <cell r="F181">
            <v>0</v>
          </cell>
          <cell r="G181">
            <v>0</v>
          </cell>
          <cell r="H181">
            <v>0</v>
          </cell>
        </row>
        <row r="182">
          <cell r="C182" t="str">
            <v>A154</v>
          </cell>
          <cell r="D182">
            <v>0</v>
          </cell>
          <cell r="E182">
            <v>0</v>
          </cell>
          <cell r="F182">
            <v>0</v>
          </cell>
          <cell r="G182">
            <v>0</v>
          </cell>
          <cell r="H182">
            <v>0</v>
          </cell>
        </row>
        <row r="183">
          <cell r="C183" t="str">
            <v>A155</v>
          </cell>
          <cell r="D183">
            <v>0</v>
          </cell>
          <cell r="E183">
            <v>0</v>
          </cell>
          <cell r="F183">
            <v>0</v>
          </cell>
          <cell r="G183">
            <v>0</v>
          </cell>
          <cell r="H183">
            <v>0</v>
          </cell>
        </row>
        <row r="184">
          <cell r="C184" t="str">
            <v>A156</v>
          </cell>
          <cell r="D184">
            <v>0</v>
          </cell>
          <cell r="E184">
            <v>0</v>
          </cell>
          <cell r="F184">
            <v>0</v>
          </cell>
          <cell r="G184">
            <v>0</v>
          </cell>
          <cell r="H184">
            <v>0</v>
          </cell>
        </row>
        <row r="185">
          <cell r="C185" t="str">
            <v>A157</v>
          </cell>
          <cell r="D185">
            <v>0</v>
          </cell>
          <cell r="E185">
            <v>0</v>
          </cell>
          <cell r="F185">
            <v>0</v>
          </cell>
          <cell r="G185">
            <v>0</v>
          </cell>
          <cell r="H185">
            <v>0</v>
          </cell>
        </row>
        <row r="186">
          <cell r="C186" t="str">
            <v>A158</v>
          </cell>
          <cell r="D186">
            <v>0</v>
          </cell>
          <cell r="E186">
            <v>0</v>
          </cell>
          <cell r="F186">
            <v>0</v>
          </cell>
          <cell r="G186">
            <v>0</v>
          </cell>
          <cell r="H186">
            <v>0</v>
          </cell>
        </row>
        <row r="187">
          <cell r="C187" t="str">
            <v>A159</v>
          </cell>
          <cell r="D187">
            <v>0</v>
          </cell>
          <cell r="E187">
            <v>0</v>
          </cell>
          <cell r="F187">
            <v>0</v>
          </cell>
          <cell r="G187">
            <v>0</v>
          </cell>
          <cell r="H187">
            <v>0</v>
          </cell>
        </row>
        <row r="188">
          <cell r="C188" t="str">
            <v>A160</v>
          </cell>
          <cell r="D188">
            <v>0</v>
          </cell>
          <cell r="E188">
            <v>0</v>
          </cell>
          <cell r="F188">
            <v>0</v>
          </cell>
          <cell r="G188">
            <v>0</v>
          </cell>
          <cell r="H188">
            <v>0</v>
          </cell>
        </row>
        <row r="189">
          <cell r="C189" t="str">
            <v>A161</v>
          </cell>
          <cell r="D189">
            <v>0</v>
          </cell>
          <cell r="E189">
            <v>0</v>
          </cell>
          <cell r="F189">
            <v>0</v>
          </cell>
          <cell r="G189">
            <v>0</v>
          </cell>
          <cell r="H189">
            <v>0</v>
          </cell>
        </row>
        <row r="190">
          <cell r="C190" t="str">
            <v>A162</v>
          </cell>
          <cell r="D190">
            <v>0</v>
          </cell>
          <cell r="E190">
            <v>0</v>
          </cell>
          <cell r="F190">
            <v>0</v>
          </cell>
          <cell r="G190">
            <v>0</v>
          </cell>
          <cell r="H190">
            <v>0</v>
          </cell>
        </row>
        <row r="191">
          <cell r="C191" t="str">
            <v>A163</v>
          </cell>
          <cell r="D191">
            <v>0</v>
          </cell>
          <cell r="E191">
            <v>0</v>
          </cell>
          <cell r="F191">
            <v>0</v>
          </cell>
          <cell r="G191">
            <v>0</v>
          </cell>
          <cell r="H191">
            <v>0</v>
          </cell>
        </row>
        <row r="192">
          <cell r="C192" t="str">
            <v>A164</v>
          </cell>
          <cell r="D192">
            <v>0</v>
          </cell>
          <cell r="E192">
            <v>0</v>
          </cell>
          <cell r="F192">
            <v>0</v>
          </cell>
          <cell r="G192">
            <v>0</v>
          </cell>
          <cell r="H192">
            <v>0</v>
          </cell>
        </row>
        <row r="193">
          <cell r="C193" t="str">
            <v>A165</v>
          </cell>
          <cell r="D193">
            <v>0</v>
          </cell>
          <cell r="E193">
            <v>0</v>
          </cell>
          <cell r="F193">
            <v>0</v>
          </cell>
          <cell r="G193">
            <v>0</v>
          </cell>
          <cell r="H193">
            <v>0</v>
          </cell>
        </row>
        <row r="194">
          <cell r="C194" t="str">
            <v>A166</v>
          </cell>
          <cell r="D194">
            <v>0</v>
          </cell>
          <cell r="E194">
            <v>0</v>
          </cell>
          <cell r="F194">
            <v>0</v>
          </cell>
          <cell r="G194">
            <v>0</v>
          </cell>
          <cell r="H194">
            <v>0</v>
          </cell>
        </row>
        <row r="195">
          <cell r="C195" t="str">
            <v>A167</v>
          </cell>
          <cell r="D195">
            <v>0</v>
          </cell>
          <cell r="E195">
            <v>0</v>
          </cell>
          <cell r="F195">
            <v>0</v>
          </cell>
          <cell r="G195">
            <v>0</v>
          </cell>
          <cell r="H195">
            <v>0</v>
          </cell>
        </row>
        <row r="196">
          <cell r="C196" t="str">
            <v>A168</v>
          </cell>
          <cell r="D196">
            <v>0</v>
          </cell>
          <cell r="E196">
            <v>0</v>
          </cell>
          <cell r="F196">
            <v>0</v>
          </cell>
          <cell r="G196">
            <v>0</v>
          </cell>
          <cell r="H196">
            <v>0</v>
          </cell>
        </row>
        <row r="197">
          <cell r="C197" t="str">
            <v>A169</v>
          </cell>
          <cell r="D197">
            <v>0</v>
          </cell>
          <cell r="E197">
            <v>0</v>
          </cell>
          <cell r="F197">
            <v>0</v>
          </cell>
          <cell r="G197">
            <v>0</v>
          </cell>
          <cell r="H197">
            <v>0</v>
          </cell>
        </row>
        <row r="198">
          <cell r="C198" t="str">
            <v>A170</v>
          </cell>
          <cell r="D198">
            <v>0</v>
          </cell>
          <cell r="E198">
            <v>0</v>
          </cell>
          <cell r="F198">
            <v>0</v>
          </cell>
          <cell r="G198">
            <v>0</v>
          </cell>
          <cell r="H198">
            <v>0</v>
          </cell>
        </row>
        <row r="199">
          <cell r="C199" t="str">
            <v>A171</v>
          </cell>
          <cell r="D199">
            <v>0</v>
          </cell>
          <cell r="E199">
            <v>0</v>
          </cell>
          <cell r="F199">
            <v>0</v>
          </cell>
          <cell r="G199">
            <v>0</v>
          </cell>
          <cell r="H199">
            <v>0</v>
          </cell>
        </row>
        <row r="200">
          <cell r="C200" t="str">
            <v>A172</v>
          </cell>
          <cell r="D200">
            <v>0</v>
          </cell>
          <cell r="E200">
            <v>0</v>
          </cell>
          <cell r="F200">
            <v>0</v>
          </cell>
          <cell r="G200">
            <v>0</v>
          </cell>
          <cell r="H200">
            <v>0</v>
          </cell>
        </row>
        <row r="201">
          <cell r="C201" t="str">
            <v>A173</v>
          </cell>
          <cell r="D201">
            <v>0</v>
          </cell>
          <cell r="E201">
            <v>0</v>
          </cell>
          <cell r="F201">
            <v>0</v>
          </cell>
          <cell r="G201">
            <v>0</v>
          </cell>
          <cell r="H201">
            <v>0</v>
          </cell>
        </row>
        <row r="202">
          <cell r="C202" t="str">
            <v>A174</v>
          </cell>
          <cell r="D202">
            <v>0</v>
          </cell>
          <cell r="E202">
            <v>0</v>
          </cell>
          <cell r="F202">
            <v>0</v>
          </cell>
          <cell r="G202">
            <v>0</v>
          </cell>
          <cell r="H202">
            <v>0</v>
          </cell>
        </row>
        <row r="203">
          <cell r="C203" t="str">
            <v>A175</v>
          </cell>
          <cell r="D203">
            <v>0</v>
          </cell>
          <cell r="E203">
            <v>0</v>
          </cell>
          <cell r="F203">
            <v>0</v>
          </cell>
          <cell r="G203">
            <v>0</v>
          </cell>
          <cell r="H203">
            <v>0</v>
          </cell>
        </row>
        <row r="204">
          <cell r="C204" t="str">
            <v>A176</v>
          </cell>
          <cell r="D204">
            <v>0</v>
          </cell>
          <cell r="E204">
            <v>0</v>
          </cell>
          <cell r="F204">
            <v>0</v>
          </cell>
          <cell r="G204">
            <v>0</v>
          </cell>
          <cell r="H204">
            <v>0</v>
          </cell>
        </row>
        <row r="205">
          <cell r="C205" t="str">
            <v>A177</v>
          </cell>
          <cell r="D205">
            <v>0</v>
          </cell>
          <cell r="E205">
            <v>0</v>
          </cell>
          <cell r="F205">
            <v>0</v>
          </cell>
          <cell r="G205">
            <v>0</v>
          </cell>
          <cell r="H205">
            <v>0</v>
          </cell>
        </row>
        <row r="206">
          <cell r="C206" t="str">
            <v>A178</v>
          </cell>
          <cell r="D206">
            <v>0</v>
          </cell>
          <cell r="E206">
            <v>0</v>
          </cell>
          <cell r="F206">
            <v>0</v>
          </cell>
          <cell r="G206">
            <v>0</v>
          </cell>
          <cell r="H206">
            <v>0</v>
          </cell>
        </row>
        <row r="207">
          <cell r="C207" t="str">
            <v>A179</v>
          </cell>
          <cell r="D207">
            <v>0</v>
          </cell>
          <cell r="E207">
            <v>0</v>
          </cell>
          <cell r="F207">
            <v>0</v>
          </cell>
          <cell r="G207">
            <v>0</v>
          </cell>
          <cell r="H207">
            <v>0</v>
          </cell>
        </row>
        <row r="208">
          <cell r="C208" t="str">
            <v>A180</v>
          </cell>
          <cell r="D208">
            <v>0</v>
          </cell>
          <cell r="E208">
            <v>0</v>
          </cell>
          <cell r="F208">
            <v>0</v>
          </cell>
          <cell r="G208">
            <v>0</v>
          </cell>
          <cell r="H208">
            <v>0</v>
          </cell>
        </row>
        <row r="209">
          <cell r="C209" t="str">
            <v>A181</v>
          </cell>
          <cell r="D209">
            <v>0</v>
          </cell>
          <cell r="E209">
            <v>0</v>
          </cell>
          <cell r="F209">
            <v>0</v>
          </cell>
          <cell r="G209">
            <v>0</v>
          </cell>
          <cell r="H209">
            <v>0</v>
          </cell>
        </row>
        <row r="210">
          <cell r="C210" t="str">
            <v>A182</v>
          </cell>
          <cell r="D210">
            <v>0</v>
          </cell>
          <cell r="E210">
            <v>0</v>
          </cell>
          <cell r="F210">
            <v>0</v>
          </cell>
          <cell r="G210">
            <v>0</v>
          </cell>
          <cell r="H210">
            <v>0</v>
          </cell>
        </row>
        <row r="211">
          <cell r="C211" t="str">
            <v>A183</v>
          </cell>
          <cell r="D211">
            <v>0</v>
          </cell>
          <cell r="E211">
            <v>0</v>
          </cell>
          <cell r="F211">
            <v>0</v>
          </cell>
          <cell r="G211">
            <v>0</v>
          </cell>
          <cell r="H211">
            <v>0</v>
          </cell>
        </row>
        <row r="212">
          <cell r="C212" t="str">
            <v>A184</v>
          </cell>
          <cell r="D212">
            <v>0</v>
          </cell>
          <cell r="E212">
            <v>0</v>
          </cell>
          <cell r="F212">
            <v>0</v>
          </cell>
          <cell r="G212">
            <v>0</v>
          </cell>
          <cell r="H212">
            <v>0</v>
          </cell>
        </row>
        <row r="213">
          <cell r="C213" t="str">
            <v>A185</v>
          </cell>
          <cell r="D213">
            <v>0</v>
          </cell>
          <cell r="E213">
            <v>0</v>
          </cell>
          <cell r="F213">
            <v>0</v>
          </cell>
          <cell r="G213">
            <v>0</v>
          </cell>
          <cell r="H213">
            <v>0</v>
          </cell>
        </row>
        <row r="214">
          <cell r="C214" t="str">
            <v>A186</v>
          </cell>
          <cell r="D214">
            <v>0</v>
          </cell>
          <cell r="E214">
            <v>0</v>
          </cell>
          <cell r="F214">
            <v>0</v>
          </cell>
          <cell r="G214">
            <v>0</v>
          </cell>
          <cell r="H214">
            <v>0</v>
          </cell>
        </row>
        <row r="215">
          <cell r="C215" t="str">
            <v>A187</v>
          </cell>
          <cell r="D215">
            <v>0</v>
          </cell>
          <cell r="E215">
            <v>0</v>
          </cell>
          <cell r="F215">
            <v>0</v>
          </cell>
          <cell r="G215">
            <v>0</v>
          </cell>
          <cell r="H215">
            <v>0</v>
          </cell>
        </row>
        <row r="216">
          <cell r="C216" t="str">
            <v>A188</v>
          </cell>
          <cell r="D216">
            <v>0</v>
          </cell>
          <cell r="E216">
            <v>0</v>
          </cell>
          <cell r="F216">
            <v>0</v>
          </cell>
          <cell r="G216">
            <v>0</v>
          </cell>
          <cell r="H216">
            <v>0</v>
          </cell>
        </row>
        <row r="217">
          <cell r="C217" t="str">
            <v>A189</v>
          </cell>
          <cell r="D217">
            <v>0</v>
          </cell>
          <cell r="E217">
            <v>0</v>
          </cell>
          <cell r="F217">
            <v>0</v>
          </cell>
          <cell r="G217">
            <v>0</v>
          </cell>
          <cell r="H217">
            <v>0</v>
          </cell>
        </row>
        <row r="218">
          <cell r="C218" t="str">
            <v>A190</v>
          </cell>
          <cell r="D218">
            <v>0</v>
          </cell>
          <cell r="E218">
            <v>0</v>
          </cell>
          <cell r="F218">
            <v>0</v>
          </cell>
          <cell r="G218">
            <v>0</v>
          </cell>
          <cell r="H218">
            <v>0</v>
          </cell>
        </row>
        <row r="219">
          <cell r="C219" t="str">
            <v>A191</v>
          </cell>
          <cell r="D219">
            <v>0</v>
          </cell>
          <cell r="E219">
            <v>0</v>
          </cell>
          <cell r="F219">
            <v>0</v>
          </cell>
          <cell r="G219">
            <v>0</v>
          </cell>
          <cell r="H219">
            <v>0</v>
          </cell>
        </row>
        <row r="220">
          <cell r="C220" t="str">
            <v>A192</v>
          </cell>
          <cell r="D220">
            <v>0</v>
          </cell>
          <cell r="E220">
            <v>0</v>
          </cell>
          <cell r="F220">
            <v>0</v>
          </cell>
          <cell r="G220">
            <v>0</v>
          </cell>
          <cell r="H220">
            <v>0</v>
          </cell>
        </row>
        <row r="221">
          <cell r="C221" t="str">
            <v>A193</v>
          </cell>
          <cell r="D221">
            <v>0</v>
          </cell>
          <cell r="E221">
            <v>0</v>
          </cell>
          <cell r="F221">
            <v>0</v>
          </cell>
          <cell r="G221">
            <v>0</v>
          </cell>
          <cell r="H221">
            <v>0</v>
          </cell>
        </row>
        <row r="222">
          <cell r="C222" t="str">
            <v>A194</v>
          </cell>
          <cell r="D222">
            <v>0</v>
          </cell>
          <cell r="E222">
            <v>0</v>
          </cell>
          <cell r="F222">
            <v>0</v>
          </cell>
          <cell r="G222">
            <v>0</v>
          </cell>
          <cell r="H222">
            <v>0</v>
          </cell>
        </row>
        <row r="223">
          <cell r="C223" t="str">
            <v>A195</v>
          </cell>
          <cell r="D223">
            <v>0</v>
          </cell>
          <cell r="E223">
            <v>0</v>
          </cell>
          <cell r="F223">
            <v>0</v>
          </cell>
          <cell r="G223">
            <v>0</v>
          </cell>
          <cell r="H223">
            <v>0</v>
          </cell>
        </row>
        <row r="224">
          <cell r="C224" t="str">
            <v>A196</v>
          </cell>
          <cell r="D224">
            <v>0</v>
          </cell>
          <cell r="E224">
            <v>0</v>
          </cell>
          <cell r="F224">
            <v>0</v>
          </cell>
          <cell r="G224">
            <v>0</v>
          </cell>
          <cell r="H224">
            <v>0</v>
          </cell>
        </row>
        <row r="225">
          <cell r="C225" t="str">
            <v>A197</v>
          </cell>
          <cell r="D225">
            <v>0</v>
          </cell>
          <cell r="E225">
            <v>0</v>
          </cell>
          <cell r="F225">
            <v>0</v>
          </cell>
          <cell r="G225">
            <v>0</v>
          </cell>
          <cell r="H225">
            <v>0</v>
          </cell>
        </row>
        <row r="226">
          <cell r="C226" t="str">
            <v>A198</v>
          </cell>
          <cell r="D226">
            <v>0</v>
          </cell>
          <cell r="E226">
            <v>0</v>
          </cell>
          <cell r="F226">
            <v>0</v>
          </cell>
          <cell r="G226">
            <v>0</v>
          </cell>
          <cell r="H226">
            <v>0</v>
          </cell>
        </row>
        <row r="227">
          <cell r="C227" t="str">
            <v>A199</v>
          </cell>
          <cell r="D227">
            <v>0</v>
          </cell>
          <cell r="E227">
            <v>0</v>
          </cell>
          <cell r="F227">
            <v>0</v>
          </cell>
          <cell r="G227">
            <v>0</v>
          </cell>
          <cell r="H227">
            <v>0</v>
          </cell>
        </row>
        <row r="228">
          <cell r="C228" t="str">
            <v>A200</v>
          </cell>
          <cell r="D228">
            <v>0</v>
          </cell>
          <cell r="E228">
            <v>0</v>
          </cell>
          <cell r="F228">
            <v>0</v>
          </cell>
          <cell r="G228">
            <v>0</v>
          </cell>
          <cell r="H228">
            <v>0</v>
          </cell>
        </row>
        <row r="229">
          <cell r="C229" t="str">
            <v>A201</v>
          </cell>
          <cell r="D229">
            <v>0</v>
          </cell>
          <cell r="E229">
            <v>0</v>
          </cell>
          <cell r="F229">
            <v>0</v>
          </cell>
          <cell r="G229">
            <v>0</v>
          </cell>
          <cell r="H229">
            <v>0</v>
          </cell>
        </row>
        <row r="230">
          <cell r="C230" t="str">
            <v>A202</v>
          </cell>
          <cell r="D230">
            <v>0</v>
          </cell>
          <cell r="E230">
            <v>0</v>
          </cell>
          <cell r="F230">
            <v>0</v>
          </cell>
          <cell r="G230">
            <v>0</v>
          </cell>
          <cell r="H230">
            <v>0</v>
          </cell>
        </row>
        <row r="231">
          <cell r="C231" t="str">
            <v>A203</v>
          </cell>
          <cell r="D231">
            <v>0</v>
          </cell>
          <cell r="E231">
            <v>0</v>
          </cell>
          <cell r="F231">
            <v>0</v>
          </cell>
          <cell r="G231">
            <v>0</v>
          </cell>
          <cell r="H231">
            <v>0</v>
          </cell>
        </row>
        <row r="232">
          <cell r="C232" t="str">
            <v>A204</v>
          </cell>
          <cell r="D232">
            <v>0</v>
          </cell>
          <cell r="E232">
            <v>0</v>
          </cell>
          <cell r="F232">
            <v>0</v>
          </cell>
          <cell r="G232">
            <v>0</v>
          </cell>
          <cell r="H232">
            <v>0</v>
          </cell>
        </row>
        <row r="233">
          <cell r="C233" t="str">
            <v>A205</v>
          </cell>
          <cell r="D233">
            <v>0</v>
          </cell>
          <cell r="E233">
            <v>0</v>
          </cell>
          <cell r="F233">
            <v>0</v>
          </cell>
          <cell r="G233">
            <v>0</v>
          </cell>
          <cell r="H233">
            <v>0</v>
          </cell>
        </row>
        <row r="234">
          <cell r="C234" t="str">
            <v>A206</v>
          </cell>
          <cell r="D234">
            <v>0</v>
          </cell>
          <cell r="E234">
            <v>0</v>
          </cell>
          <cell r="F234">
            <v>0</v>
          </cell>
          <cell r="G234">
            <v>0</v>
          </cell>
          <cell r="H234">
            <v>0</v>
          </cell>
        </row>
        <row r="235">
          <cell r="C235" t="str">
            <v>A207</v>
          </cell>
          <cell r="D235">
            <v>0</v>
          </cell>
          <cell r="E235">
            <v>0</v>
          </cell>
          <cell r="F235">
            <v>0</v>
          </cell>
          <cell r="G235">
            <v>0</v>
          </cell>
          <cell r="H235">
            <v>0</v>
          </cell>
        </row>
        <row r="236">
          <cell r="C236" t="str">
            <v>A208</v>
          </cell>
          <cell r="D236">
            <v>0</v>
          </cell>
          <cell r="E236">
            <v>0</v>
          </cell>
          <cell r="F236">
            <v>0</v>
          </cell>
          <cell r="G236">
            <v>0</v>
          </cell>
          <cell r="H236">
            <v>0</v>
          </cell>
        </row>
        <row r="237">
          <cell r="C237" t="str">
            <v>A209</v>
          </cell>
          <cell r="D237">
            <v>0</v>
          </cell>
          <cell r="E237">
            <v>0</v>
          </cell>
          <cell r="F237">
            <v>0</v>
          </cell>
          <cell r="G237">
            <v>0</v>
          </cell>
          <cell r="H237">
            <v>0</v>
          </cell>
        </row>
        <row r="238">
          <cell r="C238" t="str">
            <v>A210</v>
          </cell>
          <cell r="D238">
            <v>0</v>
          </cell>
          <cell r="E238">
            <v>0</v>
          </cell>
          <cell r="F238">
            <v>0</v>
          </cell>
          <cell r="G238">
            <v>0</v>
          </cell>
          <cell r="H238">
            <v>0</v>
          </cell>
        </row>
        <row r="239">
          <cell r="C239" t="str">
            <v>A211</v>
          </cell>
          <cell r="D239">
            <v>0</v>
          </cell>
          <cell r="E239">
            <v>0</v>
          </cell>
          <cell r="F239">
            <v>0</v>
          </cell>
          <cell r="G239">
            <v>0</v>
          </cell>
          <cell r="H239">
            <v>0</v>
          </cell>
        </row>
        <row r="240">
          <cell r="C240" t="str">
            <v>A212</v>
          </cell>
          <cell r="D240">
            <v>0</v>
          </cell>
          <cell r="E240">
            <v>0</v>
          </cell>
          <cell r="F240">
            <v>0</v>
          </cell>
          <cell r="G240">
            <v>0</v>
          </cell>
          <cell r="H240">
            <v>0</v>
          </cell>
        </row>
        <row r="241">
          <cell r="C241" t="str">
            <v>A213</v>
          </cell>
          <cell r="D241">
            <v>0</v>
          </cell>
          <cell r="E241">
            <v>0</v>
          </cell>
          <cell r="F241">
            <v>0</v>
          </cell>
          <cell r="G241">
            <v>0</v>
          </cell>
          <cell r="H241">
            <v>0</v>
          </cell>
        </row>
        <row r="242">
          <cell r="C242" t="str">
            <v>A214</v>
          </cell>
          <cell r="D242">
            <v>0</v>
          </cell>
          <cell r="E242">
            <v>0</v>
          </cell>
          <cell r="F242">
            <v>0</v>
          </cell>
          <cell r="G242">
            <v>0</v>
          </cell>
          <cell r="H242">
            <v>0</v>
          </cell>
        </row>
        <row r="243">
          <cell r="C243" t="str">
            <v>A215</v>
          </cell>
          <cell r="D243">
            <v>0</v>
          </cell>
          <cell r="E243">
            <v>0</v>
          </cell>
          <cell r="F243">
            <v>0</v>
          </cell>
          <cell r="G243">
            <v>0</v>
          </cell>
          <cell r="H243">
            <v>0</v>
          </cell>
        </row>
        <row r="244">
          <cell r="C244" t="str">
            <v>A216</v>
          </cell>
          <cell r="D244">
            <v>0</v>
          </cell>
          <cell r="E244">
            <v>0</v>
          </cell>
          <cell r="F244">
            <v>0</v>
          </cell>
          <cell r="G244">
            <v>0</v>
          </cell>
          <cell r="H244">
            <v>0</v>
          </cell>
        </row>
        <row r="245">
          <cell r="C245" t="str">
            <v>A217</v>
          </cell>
          <cell r="D245">
            <v>0</v>
          </cell>
          <cell r="E245">
            <v>0</v>
          </cell>
          <cell r="F245">
            <v>0</v>
          </cell>
          <cell r="G245">
            <v>0</v>
          </cell>
          <cell r="H245">
            <v>0</v>
          </cell>
        </row>
        <row r="246">
          <cell r="C246" t="str">
            <v>A218</v>
          </cell>
          <cell r="D246">
            <v>0</v>
          </cell>
          <cell r="E246">
            <v>0</v>
          </cell>
          <cell r="F246">
            <v>0</v>
          </cell>
          <cell r="G246">
            <v>0</v>
          </cell>
          <cell r="H246">
            <v>0</v>
          </cell>
        </row>
        <row r="247">
          <cell r="C247" t="str">
            <v>A219</v>
          </cell>
          <cell r="D247">
            <v>0</v>
          </cell>
          <cell r="E247">
            <v>0</v>
          </cell>
          <cell r="F247">
            <v>0</v>
          </cell>
          <cell r="G247">
            <v>0</v>
          </cell>
          <cell r="H247">
            <v>0</v>
          </cell>
        </row>
        <row r="248">
          <cell r="C248" t="str">
            <v>A220</v>
          </cell>
          <cell r="D248">
            <v>0</v>
          </cell>
          <cell r="E248">
            <v>0</v>
          </cell>
          <cell r="F248">
            <v>0</v>
          </cell>
          <cell r="G248">
            <v>0</v>
          </cell>
          <cell r="H248">
            <v>0</v>
          </cell>
        </row>
        <row r="249">
          <cell r="C249" t="str">
            <v>A221</v>
          </cell>
          <cell r="D249">
            <v>0</v>
          </cell>
          <cell r="E249">
            <v>0</v>
          </cell>
          <cell r="F249">
            <v>0</v>
          </cell>
          <cell r="G249">
            <v>0</v>
          </cell>
          <cell r="H249">
            <v>0</v>
          </cell>
        </row>
        <row r="250">
          <cell r="C250" t="str">
            <v>A222</v>
          </cell>
          <cell r="D250">
            <v>0</v>
          </cell>
          <cell r="E250">
            <v>0</v>
          </cell>
          <cell r="F250">
            <v>0</v>
          </cell>
          <cell r="G250">
            <v>0</v>
          </cell>
          <cell r="H250">
            <v>0</v>
          </cell>
        </row>
        <row r="251">
          <cell r="C251" t="str">
            <v>A223</v>
          </cell>
          <cell r="D251">
            <v>0</v>
          </cell>
          <cell r="E251">
            <v>0</v>
          </cell>
          <cell r="F251">
            <v>0</v>
          </cell>
          <cell r="G251">
            <v>0</v>
          </cell>
          <cell r="H251">
            <v>0</v>
          </cell>
        </row>
        <row r="252">
          <cell r="C252" t="str">
            <v>A224</v>
          </cell>
          <cell r="D252">
            <v>0</v>
          </cell>
          <cell r="E252">
            <v>0</v>
          </cell>
          <cell r="F252">
            <v>0</v>
          </cell>
          <cell r="G252">
            <v>0</v>
          </cell>
          <cell r="H252">
            <v>0</v>
          </cell>
        </row>
        <row r="253">
          <cell r="C253" t="str">
            <v>A225</v>
          </cell>
          <cell r="D253">
            <v>0</v>
          </cell>
          <cell r="E253">
            <v>0</v>
          </cell>
          <cell r="F253">
            <v>0</v>
          </cell>
          <cell r="G253">
            <v>0</v>
          </cell>
          <cell r="H253">
            <v>0</v>
          </cell>
        </row>
        <row r="254">
          <cell r="C254" t="str">
            <v>A226</v>
          </cell>
          <cell r="D254">
            <v>0</v>
          </cell>
          <cell r="E254">
            <v>0</v>
          </cell>
          <cell r="F254">
            <v>0</v>
          </cell>
          <cell r="G254">
            <v>0</v>
          </cell>
          <cell r="H254">
            <v>0</v>
          </cell>
        </row>
        <row r="255">
          <cell r="C255" t="str">
            <v>A227</v>
          </cell>
          <cell r="D255">
            <v>0</v>
          </cell>
          <cell r="E255">
            <v>0</v>
          </cell>
          <cell r="F255">
            <v>0</v>
          </cell>
          <cell r="G255">
            <v>0</v>
          </cell>
          <cell r="H255">
            <v>0</v>
          </cell>
        </row>
        <row r="256">
          <cell r="C256" t="str">
            <v>A228</v>
          </cell>
          <cell r="D256">
            <v>0</v>
          </cell>
          <cell r="E256">
            <v>0</v>
          </cell>
          <cell r="F256">
            <v>0</v>
          </cell>
          <cell r="G256">
            <v>0</v>
          </cell>
          <cell r="H256">
            <v>0</v>
          </cell>
        </row>
        <row r="257">
          <cell r="C257" t="str">
            <v>A229</v>
          </cell>
          <cell r="D257">
            <v>0</v>
          </cell>
          <cell r="E257">
            <v>0</v>
          </cell>
          <cell r="F257">
            <v>0</v>
          </cell>
          <cell r="G257">
            <v>0</v>
          </cell>
          <cell r="H257">
            <v>0</v>
          </cell>
        </row>
        <row r="258">
          <cell r="C258" t="str">
            <v>A230</v>
          </cell>
          <cell r="D258">
            <v>0</v>
          </cell>
          <cell r="E258">
            <v>0</v>
          </cell>
          <cell r="F258">
            <v>0</v>
          </cell>
          <cell r="G258">
            <v>0</v>
          </cell>
          <cell r="H258">
            <v>0</v>
          </cell>
        </row>
        <row r="259">
          <cell r="C259" t="str">
            <v>A231</v>
          </cell>
          <cell r="D259">
            <v>0</v>
          </cell>
          <cell r="E259">
            <v>0</v>
          </cell>
          <cell r="F259">
            <v>0</v>
          </cell>
          <cell r="G259">
            <v>0</v>
          </cell>
          <cell r="H259">
            <v>0</v>
          </cell>
        </row>
        <row r="260">
          <cell r="C260" t="str">
            <v>A232</v>
          </cell>
          <cell r="D260">
            <v>0</v>
          </cell>
          <cell r="E260">
            <v>0</v>
          </cell>
          <cell r="F260">
            <v>0</v>
          </cell>
          <cell r="G260">
            <v>0</v>
          </cell>
          <cell r="H260">
            <v>0</v>
          </cell>
        </row>
        <row r="261">
          <cell r="C261" t="str">
            <v>A233</v>
          </cell>
          <cell r="D261">
            <v>0</v>
          </cell>
          <cell r="E261">
            <v>0</v>
          </cell>
          <cell r="F261">
            <v>0</v>
          </cell>
          <cell r="G261">
            <v>0</v>
          </cell>
          <cell r="H261">
            <v>0</v>
          </cell>
        </row>
        <row r="262">
          <cell r="C262" t="str">
            <v>A234</v>
          </cell>
          <cell r="D262">
            <v>0</v>
          </cell>
          <cell r="E262">
            <v>0</v>
          </cell>
          <cell r="F262">
            <v>0</v>
          </cell>
          <cell r="G262">
            <v>0</v>
          </cell>
          <cell r="H262">
            <v>0</v>
          </cell>
        </row>
        <row r="263">
          <cell r="C263" t="str">
            <v>A235</v>
          </cell>
          <cell r="D263">
            <v>0</v>
          </cell>
          <cell r="E263">
            <v>0</v>
          </cell>
          <cell r="F263">
            <v>0</v>
          </cell>
          <cell r="G263">
            <v>0</v>
          </cell>
          <cell r="H263">
            <v>0</v>
          </cell>
        </row>
        <row r="264">
          <cell r="C264" t="str">
            <v>A236</v>
          </cell>
          <cell r="D264">
            <v>0</v>
          </cell>
          <cell r="E264">
            <v>0</v>
          </cell>
          <cell r="F264">
            <v>0</v>
          </cell>
          <cell r="G264">
            <v>0</v>
          </cell>
          <cell r="H264">
            <v>0</v>
          </cell>
        </row>
        <row r="265">
          <cell r="C265" t="str">
            <v>A237</v>
          </cell>
          <cell r="D265">
            <v>0</v>
          </cell>
          <cell r="E265">
            <v>0</v>
          </cell>
          <cell r="F265">
            <v>0</v>
          </cell>
          <cell r="G265">
            <v>0</v>
          </cell>
          <cell r="H265">
            <v>0</v>
          </cell>
        </row>
        <row r="266">
          <cell r="C266" t="str">
            <v>A238</v>
          </cell>
          <cell r="D266">
            <v>0</v>
          </cell>
          <cell r="E266">
            <v>0</v>
          </cell>
          <cell r="F266">
            <v>0</v>
          </cell>
          <cell r="G266">
            <v>0</v>
          </cell>
          <cell r="H266">
            <v>0</v>
          </cell>
        </row>
        <row r="267">
          <cell r="C267" t="str">
            <v>A239</v>
          </cell>
          <cell r="D267">
            <v>0</v>
          </cell>
          <cell r="E267">
            <v>0</v>
          </cell>
          <cell r="F267">
            <v>0</v>
          </cell>
          <cell r="G267">
            <v>0</v>
          </cell>
          <cell r="H267">
            <v>0</v>
          </cell>
        </row>
        <row r="268">
          <cell r="C268" t="str">
            <v>A240</v>
          </cell>
          <cell r="D268">
            <v>0</v>
          </cell>
          <cell r="E268">
            <v>0</v>
          </cell>
          <cell r="F268">
            <v>0</v>
          </cell>
          <cell r="G268">
            <v>0</v>
          </cell>
          <cell r="H268">
            <v>0</v>
          </cell>
        </row>
        <row r="269">
          <cell r="C269" t="str">
            <v>A241</v>
          </cell>
          <cell r="D269">
            <v>0</v>
          </cell>
          <cell r="E269">
            <v>0</v>
          </cell>
          <cell r="F269">
            <v>0</v>
          </cell>
          <cell r="G269">
            <v>0</v>
          </cell>
          <cell r="H269">
            <v>0</v>
          </cell>
        </row>
        <row r="270">
          <cell r="C270" t="str">
            <v>A242</v>
          </cell>
          <cell r="D270">
            <v>0</v>
          </cell>
          <cell r="E270">
            <v>0</v>
          </cell>
          <cell r="F270">
            <v>0</v>
          </cell>
          <cell r="G270">
            <v>0</v>
          </cell>
          <cell r="H270">
            <v>0</v>
          </cell>
        </row>
        <row r="271">
          <cell r="C271" t="str">
            <v>A243</v>
          </cell>
          <cell r="D271">
            <v>0</v>
          </cell>
          <cell r="E271">
            <v>0</v>
          </cell>
          <cell r="F271">
            <v>0</v>
          </cell>
          <cell r="G271">
            <v>0</v>
          </cell>
          <cell r="H271">
            <v>0</v>
          </cell>
        </row>
        <row r="272">
          <cell r="C272" t="str">
            <v>A244</v>
          </cell>
          <cell r="D272">
            <v>0</v>
          </cell>
          <cell r="E272">
            <v>0</v>
          </cell>
          <cell r="F272">
            <v>0</v>
          </cell>
          <cell r="G272">
            <v>0</v>
          </cell>
          <cell r="H272">
            <v>0</v>
          </cell>
        </row>
        <row r="273">
          <cell r="C273" t="str">
            <v>A245</v>
          </cell>
          <cell r="D273">
            <v>0</v>
          </cell>
          <cell r="E273">
            <v>0</v>
          </cell>
          <cell r="F273">
            <v>0</v>
          </cell>
          <cell r="G273">
            <v>0</v>
          </cell>
          <cell r="H273">
            <v>0</v>
          </cell>
        </row>
        <row r="274">
          <cell r="C274" t="str">
            <v>A246</v>
          </cell>
          <cell r="D274">
            <v>0</v>
          </cell>
          <cell r="E274">
            <v>0</v>
          </cell>
          <cell r="F274">
            <v>0</v>
          </cell>
          <cell r="G274">
            <v>0</v>
          </cell>
          <cell r="H274">
            <v>0</v>
          </cell>
        </row>
        <row r="275">
          <cell r="C275" t="str">
            <v>A247</v>
          </cell>
          <cell r="D275">
            <v>0</v>
          </cell>
          <cell r="E275">
            <v>0</v>
          </cell>
          <cell r="F275">
            <v>0</v>
          </cell>
          <cell r="G275">
            <v>0</v>
          </cell>
          <cell r="H275">
            <v>0</v>
          </cell>
        </row>
        <row r="276">
          <cell r="C276" t="str">
            <v>A248</v>
          </cell>
          <cell r="D276">
            <v>0</v>
          </cell>
          <cell r="E276">
            <v>0</v>
          </cell>
          <cell r="F276">
            <v>0</v>
          </cell>
          <cell r="G276">
            <v>0</v>
          </cell>
          <cell r="H276">
            <v>0</v>
          </cell>
        </row>
        <row r="277">
          <cell r="C277" t="str">
            <v>A249</v>
          </cell>
          <cell r="D277">
            <v>0</v>
          </cell>
          <cell r="E277">
            <v>0</v>
          </cell>
          <cell r="F277">
            <v>0</v>
          </cell>
          <cell r="G277">
            <v>0</v>
          </cell>
          <cell r="H277">
            <v>0</v>
          </cell>
        </row>
        <row r="278">
          <cell r="C278" t="str">
            <v>A250</v>
          </cell>
          <cell r="D278">
            <v>0</v>
          </cell>
          <cell r="E278">
            <v>0</v>
          </cell>
          <cell r="F278">
            <v>0</v>
          </cell>
          <cell r="G278">
            <v>0</v>
          </cell>
          <cell r="H278">
            <v>0</v>
          </cell>
        </row>
        <row r="279">
          <cell r="C279" t="str">
            <v>A251</v>
          </cell>
          <cell r="D279">
            <v>0</v>
          </cell>
          <cell r="E279">
            <v>0</v>
          </cell>
          <cell r="F279">
            <v>0</v>
          </cell>
          <cell r="G279">
            <v>0</v>
          </cell>
          <cell r="H279">
            <v>0</v>
          </cell>
        </row>
        <row r="280">
          <cell r="C280" t="str">
            <v>A252</v>
          </cell>
          <cell r="D280">
            <v>0</v>
          </cell>
          <cell r="E280">
            <v>0</v>
          </cell>
          <cell r="F280">
            <v>0</v>
          </cell>
          <cell r="G280">
            <v>0</v>
          </cell>
          <cell r="H280">
            <v>0</v>
          </cell>
        </row>
        <row r="281">
          <cell r="C281" t="str">
            <v>A253</v>
          </cell>
          <cell r="D281">
            <v>0</v>
          </cell>
          <cell r="E281">
            <v>0</v>
          </cell>
          <cell r="F281">
            <v>0</v>
          </cell>
          <cell r="G281">
            <v>0</v>
          </cell>
          <cell r="H281">
            <v>0</v>
          </cell>
        </row>
        <row r="282">
          <cell r="C282" t="str">
            <v>A254</v>
          </cell>
          <cell r="D282">
            <v>0</v>
          </cell>
          <cell r="E282">
            <v>0</v>
          </cell>
          <cell r="F282">
            <v>0</v>
          </cell>
          <cell r="G282">
            <v>0</v>
          </cell>
          <cell r="H282">
            <v>0</v>
          </cell>
        </row>
        <row r="283">
          <cell r="C283" t="str">
            <v>A255</v>
          </cell>
          <cell r="D283">
            <v>0</v>
          </cell>
          <cell r="E283">
            <v>0</v>
          </cell>
          <cell r="F283">
            <v>0</v>
          </cell>
          <cell r="G283">
            <v>0</v>
          </cell>
          <cell r="H283">
            <v>0</v>
          </cell>
        </row>
        <row r="284">
          <cell r="C284" t="str">
            <v>A256</v>
          </cell>
          <cell r="D284">
            <v>0</v>
          </cell>
          <cell r="E284">
            <v>0</v>
          </cell>
          <cell r="F284">
            <v>0</v>
          </cell>
          <cell r="G284">
            <v>0</v>
          </cell>
          <cell r="H284">
            <v>0</v>
          </cell>
        </row>
        <row r="285">
          <cell r="C285" t="str">
            <v>A257</v>
          </cell>
          <cell r="D285">
            <v>0</v>
          </cell>
          <cell r="E285">
            <v>0</v>
          </cell>
          <cell r="F285">
            <v>0</v>
          </cell>
          <cell r="G285">
            <v>0</v>
          </cell>
          <cell r="H285">
            <v>0</v>
          </cell>
        </row>
        <row r="286">
          <cell r="C286" t="str">
            <v>A258</v>
          </cell>
          <cell r="D286">
            <v>0</v>
          </cell>
          <cell r="E286">
            <v>0</v>
          </cell>
          <cell r="F286">
            <v>0</v>
          </cell>
          <cell r="G286">
            <v>0</v>
          </cell>
          <cell r="H286">
            <v>0</v>
          </cell>
        </row>
        <row r="287">
          <cell r="C287" t="str">
            <v>A259</v>
          </cell>
          <cell r="D287">
            <v>0</v>
          </cell>
          <cell r="E287">
            <v>0</v>
          </cell>
          <cell r="F287">
            <v>0</v>
          </cell>
          <cell r="G287">
            <v>0</v>
          </cell>
          <cell r="H287">
            <v>0</v>
          </cell>
        </row>
        <row r="288">
          <cell r="C288" t="str">
            <v>A260</v>
          </cell>
          <cell r="D288">
            <v>0</v>
          </cell>
          <cell r="E288">
            <v>0</v>
          </cell>
          <cell r="F288">
            <v>0</v>
          </cell>
          <cell r="G288">
            <v>0</v>
          </cell>
          <cell r="H288">
            <v>0</v>
          </cell>
        </row>
        <row r="289">
          <cell r="C289" t="str">
            <v>A261</v>
          </cell>
          <cell r="D289">
            <v>0</v>
          </cell>
          <cell r="E289">
            <v>0</v>
          </cell>
          <cell r="F289">
            <v>0</v>
          </cell>
          <cell r="G289">
            <v>0</v>
          </cell>
          <cell r="H289">
            <v>0</v>
          </cell>
        </row>
        <row r="290">
          <cell r="C290" t="str">
            <v>A262</v>
          </cell>
          <cell r="D290">
            <v>0</v>
          </cell>
          <cell r="E290">
            <v>0</v>
          </cell>
          <cell r="F290">
            <v>0</v>
          </cell>
          <cell r="G290">
            <v>0</v>
          </cell>
          <cell r="H290">
            <v>0</v>
          </cell>
        </row>
        <row r="291">
          <cell r="C291" t="str">
            <v>A263</v>
          </cell>
          <cell r="D291">
            <v>0</v>
          </cell>
          <cell r="E291">
            <v>0</v>
          </cell>
          <cell r="F291">
            <v>0</v>
          </cell>
          <cell r="G291">
            <v>0</v>
          </cell>
          <cell r="H291">
            <v>0</v>
          </cell>
        </row>
        <row r="292">
          <cell r="C292" t="str">
            <v>A264</v>
          </cell>
          <cell r="D292">
            <v>0</v>
          </cell>
          <cell r="E292">
            <v>0</v>
          </cell>
          <cell r="F292">
            <v>0</v>
          </cell>
          <cell r="G292">
            <v>0</v>
          </cell>
          <cell r="H292">
            <v>0</v>
          </cell>
        </row>
        <row r="293">
          <cell r="C293" t="str">
            <v>A265</v>
          </cell>
          <cell r="D293">
            <v>0</v>
          </cell>
          <cell r="E293">
            <v>0</v>
          </cell>
          <cell r="F293">
            <v>0</v>
          </cell>
          <cell r="G293">
            <v>0</v>
          </cell>
          <cell r="H293">
            <v>0</v>
          </cell>
        </row>
        <row r="294">
          <cell r="C294" t="str">
            <v>A266</v>
          </cell>
          <cell r="D294">
            <v>0</v>
          </cell>
          <cell r="E294">
            <v>0</v>
          </cell>
          <cell r="F294">
            <v>0</v>
          </cell>
          <cell r="G294">
            <v>0</v>
          </cell>
          <cell r="H294">
            <v>0</v>
          </cell>
        </row>
        <row r="295">
          <cell r="C295" t="str">
            <v>A267</v>
          </cell>
          <cell r="D295">
            <v>0</v>
          </cell>
          <cell r="E295">
            <v>0</v>
          </cell>
          <cell r="F295">
            <v>0</v>
          </cell>
          <cell r="G295">
            <v>0</v>
          </cell>
          <cell r="H295">
            <v>0</v>
          </cell>
        </row>
        <row r="296">
          <cell r="C296" t="str">
            <v>A268</v>
          </cell>
          <cell r="D296">
            <v>0</v>
          </cell>
          <cell r="E296">
            <v>0</v>
          </cell>
          <cell r="F296">
            <v>0</v>
          </cell>
          <cell r="G296">
            <v>0</v>
          </cell>
          <cell r="H296">
            <v>0</v>
          </cell>
        </row>
        <row r="297">
          <cell r="C297" t="str">
            <v>A269</v>
          </cell>
          <cell r="D297">
            <v>0</v>
          </cell>
          <cell r="E297">
            <v>0</v>
          </cell>
          <cell r="F297">
            <v>0</v>
          </cell>
          <cell r="G297">
            <v>0</v>
          </cell>
          <cell r="H297">
            <v>0</v>
          </cell>
        </row>
        <row r="298">
          <cell r="C298" t="str">
            <v>A270</v>
          </cell>
          <cell r="D298">
            <v>0</v>
          </cell>
          <cell r="E298">
            <v>0</v>
          </cell>
          <cell r="F298">
            <v>0</v>
          </cell>
          <cell r="G298">
            <v>0</v>
          </cell>
          <cell r="H298">
            <v>0</v>
          </cell>
        </row>
        <row r="299">
          <cell r="C299" t="str">
            <v>A271</v>
          </cell>
          <cell r="D299">
            <v>0</v>
          </cell>
          <cell r="E299">
            <v>0</v>
          </cell>
          <cell r="F299">
            <v>0</v>
          </cell>
          <cell r="G299">
            <v>0</v>
          </cell>
          <cell r="H299">
            <v>0</v>
          </cell>
        </row>
        <row r="300">
          <cell r="C300" t="str">
            <v>A272</v>
          </cell>
          <cell r="D300">
            <v>0</v>
          </cell>
          <cell r="E300">
            <v>0</v>
          </cell>
          <cell r="F300">
            <v>0</v>
          </cell>
          <cell r="G300">
            <v>0</v>
          </cell>
          <cell r="H300">
            <v>0</v>
          </cell>
        </row>
        <row r="301">
          <cell r="C301" t="str">
            <v>A273</v>
          </cell>
          <cell r="D301">
            <v>0</v>
          </cell>
          <cell r="E301">
            <v>0</v>
          </cell>
          <cell r="F301">
            <v>0</v>
          </cell>
          <cell r="G301">
            <v>0</v>
          </cell>
          <cell r="H301">
            <v>0</v>
          </cell>
        </row>
        <row r="302">
          <cell r="C302" t="str">
            <v>A274</v>
          </cell>
          <cell r="D302">
            <v>0</v>
          </cell>
          <cell r="E302">
            <v>0</v>
          </cell>
          <cell r="F302">
            <v>0</v>
          </cell>
          <cell r="G302">
            <v>0</v>
          </cell>
          <cell r="H302">
            <v>0</v>
          </cell>
        </row>
        <row r="303">
          <cell r="C303" t="str">
            <v>A275</v>
          </cell>
          <cell r="D303">
            <v>0</v>
          </cell>
          <cell r="E303">
            <v>0</v>
          </cell>
          <cell r="F303">
            <v>0</v>
          </cell>
          <cell r="G303">
            <v>0</v>
          </cell>
          <cell r="H303">
            <v>0</v>
          </cell>
        </row>
        <row r="304">
          <cell r="C304" t="str">
            <v>A276</v>
          </cell>
          <cell r="D304">
            <v>0</v>
          </cell>
          <cell r="E304">
            <v>0</v>
          </cell>
          <cell r="F304">
            <v>0</v>
          </cell>
          <cell r="G304">
            <v>0</v>
          </cell>
          <cell r="H304">
            <v>0</v>
          </cell>
        </row>
        <row r="305">
          <cell r="C305" t="str">
            <v>A277</v>
          </cell>
          <cell r="D305">
            <v>0</v>
          </cell>
          <cell r="E305">
            <v>0</v>
          </cell>
          <cell r="F305">
            <v>0</v>
          </cell>
          <cell r="G305">
            <v>0</v>
          </cell>
          <cell r="H305">
            <v>0</v>
          </cell>
        </row>
        <row r="306">
          <cell r="C306" t="str">
            <v>A278</v>
          </cell>
          <cell r="D306">
            <v>0</v>
          </cell>
          <cell r="E306">
            <v>0</v>
          </cell>
          <cell r="F306">
            <v>0</v>
          </cell>
          <cell r="G306">
            <v>0</v>
          </cell>
          <cell r="H306">
            <v>0</v>
          </cell>
        </row>
        <row r="307">
          <cell r="C307" t="str">
            <v>A279</v>
          </cell>
          <cell r="D307">
            <v>0</v>
          </cell>
          <cell r="E307">
            <v>0</v>
          </cell>
          <cell r="F307">
            <v>0</v>
          </cell>
          <cell r="G307">
            <v>0</v>
          </cell>
          <cell r="H307">
            <v>0</v>
          </cell>
        </row>
        <row r="308">
          <cell r="C308" t="str">
            <v>A280</v>
          </cell>
          <cell r="D308">
            <v>0</v>
          </cell>
          <cell r="E308">
            <v>0</v>
          </cell>
          <cell r="F308">
            <v>0</v>
          </cell>
          <cell r="G308">
            <v>0</v>
          </cell>
          <cell r="H308">
            <v>0</v>
          </cell>
        </row>
        <row r="309">
          <cell r="C309" t="str">
            <v>A281</v>
          </cell>
          <cell r="D309">
            <v>0</v>
          </cell>
          <cell r="E309">
            <v>0</v>
          </cell>
          <cell r="F309">
            <v>0</v>
          </cell>
          <cell r="G309">
            <v>0</v>
          </cell>
          <cell r="H309">
            <v>0</v>
          </cell>
        </row>
        <row r="310">
          <cell r="C310" t="str">
            <v>A282</v>
          </cell>
          <cell r="D310">
            <v>0</v>
          </cell>
          <cell r="E310">
            <v>0</v>
          </cell>
          <cell r="F310">
            <v>0</v>
          </cell>
          <cell r="G310">
            <v>0</v>
          </cell>
          <cell r="H310">
            <v>0</v>
          </cell>
        </row>
        <row r="311">
          <cell r="C311" t="str">
            <v>A283</v>
          </cell>
          <cell r="D311">
            <v>0</v>
          </cell>
          <cell r="E311">
            <v>0</v>
          </cell>
          <cell r="F311">
            <v>0</v>
          </cell>
          <cell r="G311">
            <v>0</v>
          </cell>
          <cell r="H311">
            <v>0</v>
          </cell>
        </row>
        <row r="312">
          <cell r="C312" t="str">
            <v>A284</v>
          </cell>
          <cell r="D312">
            <v>0</v>
          </cell>
          <cell r="E312">
            <v>0</v>
          </cell>
          <cell r="F312">
            <v>0</v>
          </cell>
          <cell r="G312">
            <v>0</v>
          </cell>
          <cell r="H312">
            <v>0</v>
          </cell>
        </row>
        <row r="313">
          <cell r="C313" t="str">
            <v>A285</v>
          </cell>
          <cell r="D313">
            <v>0</v>
          </cell>
          <cell r="E313">
            <v>0</v>
          </cell>
          <cell r="F313">
            <v>0</v>
          </cell>
          <cell r="G313">
            <v>0</v>
          </cell>
          <cell r="H313">
            <v>0</v>
          </cell>
        </row>
        <row r="314">
          <cell r="C314" t="str">
            <v>A286</v>
          </cell>
          <cell r="D314">
            <v>0</v>
          </cell>
          <cell r="E314">
            <v>0</v>
          </cell>
          <cell r="F314">
            <v>0</v>
          </cell>
          <cell r="G314">
            <v>0</v>
          </cell>
          <cell r="H314">
            <v>0</v>
          </cell>
        </row>
        <row r="315">
          <cell r="C315" t="str">
            <v>A287</v>
          </cell>
          <cell r="D315">
            <v>0</v>
          </cell>
          <cell r="E315">
            <v>0</v>
          </cell>
          <cell r="F315">
            <v>0</v>
          </cell>
          <cell r="G315">
            <v>0</v>
          </cell>
          <cell r="H315">
            <v>0</v>
          </cell>
        </row>
        <row r="316">
          <cell r="C316" t="str">
            <v>A288</v>
          </cell>
          <cell r="D316">
            <v>0</v>
          </cell>
          <cell r="E316">
            <v>0</v>
          </cell>
          <cell r="F316">
            <v>0</v>
          </cell>
          <cell r="G316">
            <v>0</v>
          </cell>
          <cell r="H316">
            <v>0</v>
          </cell>
        </row>
        <row r="317">
          <cell r="C317" t="str">
            <v>A289</v>
          </cell>
          <cell r="D317">
            <v>0</v>
          </cell>
          <cell r="E317">
            <v>0</v>
          </cell>
          <cell r="F317">
            <v>0</v>
          </cell>
          <cell r="G317">
            <v>0</v>
          </cell>
          <cell r="H317">
            <v>0</v>
          </cell>
        </row>
        <row r="318">
          <cell r="C318" t="str">
            <v>A290</v>
          </cell>
          <cell r="D318">
            <v>0</v>
          </cell>
          <cell r="E318">
            <v>0</v>
          </cell>
          <cell r="F318">
            <v>0</v>
          </cell>
          <cell r="G318">
            <v>0</v>
          </cell>
          <cell r="H318">
            <v>0</v>
          </cell>
        </row>
        <row r="319">
          <cell r="C319" t="str">
            <v>A291</v>
          </cell>
          <cell r="D319">
            <v>0</v>
          </cell>
          <cell r="E319">
            <v>0</v>
          </cell>
          <cell r="F319">
            <v>0</v>
          </cell>
          <cell r="G319">
            <v>0</v>
          </cell>
          <cell r="H319">
            <v>0</v>
          </cell>
        </row>
        <row r="320">
          <cell r="C320" t="str">
            <v>A292</v>
          </cell>
          <cell r="D320">
            <v>0</v>
          </cell>
          <cell r="E320">
            <v>0</v>
          </cell>
          <cell r="F320">
            <v>0</v>
          </cell>
          <cell r="G320">
            <v>0</v>
          </cell>
          <cell r="H320">
            <v>0</v>
          </cell>
        </row>
        <row r="321">
          <cell r="C321" t="str">
            <v>A293</v>
          </cell>
          <cell r="D321">
            <v>0</v>
          </cell>
          <cell r="E321">
            <v>0</v>
          </cell>
          <cell r="F321">
            <v>0</v>
          </cell>
          <cell r="G321">
            <v>0</v>
          </cell>
          <cell r="H321">
            <v>0</v>
          </cell>
        </row>
        <row r="322">
          <cell r="C322" t="str">
            <v>A294</v>
          </cell>
          <cell r="D322">
            <v>0</v>
          </cell>
          <cell r="E322">
            <v>0</v>
          </cell>
          <cell r="F322">
            <v>0</v>
          </cell>
          <cell r="G322">
            <v>0</v>
          </cell>
          <cell r="H322">
            <v>0</v>
          </cell>
        </row>
        <row r="323">
          <cell r="C323" t="str">
            <v>A295</v>
          </cell>
          <cell r="D323">
            <v>0</v>
          </cell>
          <cell r="E323">
            <v>0</v>
          </cell>
          <cell r="F323">
            <v>0</v>
          </cell>
          <cell r="G323">
            <v>0</v>
          </cell>
          <cell r="H323">
            <v>0</v>
          </cell>
        </row>
        <row r="324">
          <cell r="C324" t="str">
            <v>A296</v>
          </cell>
          <cell r="D324">
            <v>0</v>
          </cell>
          <cell r="E324">
            <v>0</v>
          </cell>
          <cell r="F324">
            <v>0</v>
          </cell>
          <cell r="G324">
            <v>0</v>
          </cell>
          <cell r="H324">
            <v>0</v>
          </cell>
        </row>
        <row r="325">
          <cell r="C325" t="str">
            <v>A297</v>
          </cell>
          <cell r="D325">
            <v>0</v>
          </cell>
          <cell r="E325">
            <v>0</v>
          </cell>
          <cell r="F325">
            <v>0</v>
          </cell>
          <cell r="G325">
            <v>0</v>
          </cell>
          <cell r="H325">
            <v>0</v>
          </cell>
        </row>
        <row r="326">
          <cell r="C326" t="str">
            <v>A298</v>
          </cell>
          <cell r="D326">
            <v>0</v>
          </cell>
          <cell r="E326">
            <v>0</v>
          </cell>
          <cell r="F326">
            <v>0</v>
          </cell>
          <cell r="G326">
            <v>0</v>
          </cell>
          <cell r="H326">
            <v>0</v>
          </cell>
        </row>
        <row r="327">
          <cell r="C327" t="str">
            <v>A299</v>
          </cell>
          <cell r="D327">
            <v>0</v>
          </cell>
          <cell r="E327">
            <v>0</v>
          </cell>
          <cell r="F327">
            <v>0</v>
          </cell>
          <cell r="G327">
            <v>0</v>
          </cell>
          <cell r="H327">
            <v>0</v>
          </cell>
        </row>
        <row r="328">
          <cell r="C328" t="str">
            <v>A300</v>
          </cell>
          <cell r="D328">
            <v>0</v>
          </cell>
          <cell r="E328">
            <v>0</v>
          </cell>
          <cell r="F328">
            <v>0</v>
          </cell>
          <cell r="G328">
            <v>0</v>
          </cell>
          <cell r="H328">
            <v>0</v>
          </cell>
        </row>
        <row r="329">
          <cell r="C329" t="str">
            <v>BAHAN</v>
          </cell>
          <cell r="D329" t="str">
            <v>Sub Jumlah (A)</v>
          </cell>
          <cell r="H329">
            <v>11452872071.299999</v>
          </cell>
        </row>
        <row r="330">
          <cell r="C330" t="str">
            <v>B</v>
          </cell>
          <cell r="D330" t="str">
            <v>UPAH</v>
          </cell>
        </row>
        <row r="331">
          <cell r="C331" t="str">
            <v>B001</v>
          </cell>
          <cell r="D331" t="str">
            <v>Upah Galian Drainase</v>
          </cell>
          <cell r="E331" t="str">
            <v>m3</v>
          </cell>
          <cell r="F331">
            <v>48588.1</v>
          </cell>
          <cell r="G331">
            <v>20000</v>
          </cell>
          <cell r="H331">
            <v>971762000</v>
          </cell>
        </row>
        <row r="332">
          <cell r="C332" t="str">
            <v>B002</v>
          </cell>
          <cell r="D332" t="str">
            <v>By. Angkutan Timbunan</v>
          </cell>
          <cell r="E332" t="str">
            <v>m3</v>
          </cell>
          <cell r="F332">
            <v>80034.983999999997</v>
          </cell>
          <cell r="G332">
            <v>10000</v>
          </cell>
          <cell r="H332">
            <v>800349840</v>
          </cell>
        </row>
        <row r="333">
          <cell r="C333" t="str">
            <v>B003</v>
          </cell>
          <cell r="D333" t="str">
            <v>Upah Timbunan</v>
          </cell>
          <cell r="E333" t="str">
            <v>m3</v>
          </cell>
          <cell r="F333">
            <v>66695.820000000007</v>
          </cell>
          <cell r="G333">
            <v>10000</v>
          </cell>
          <cell r="H333">
            <v>666958200.00000012</v>
          </cell>
        </row>
        <row r="334">
          <cell r="C334" t="str">
            <v>B004</v>
          </cell>
          <cell r="D334" t="str">
            <v>Upah Penyiapan Badan Jalan</v>
          </cell>
          <cell r="E334" t="str">
            <v>m2</v>
          </cell>
          <cell r="F334">
            <v>48116</v>
          </cell>
          <cell r="G334">
            <v>2000</v>
          </cell>
          <cell r="H334">
            <v>96232000</v>
          </cell>
        </row>
        <row r="335">
          <cell r="C335" t="str">
            <v>B005</v>
          </cell>
          <cell r="D335" t="str">
            <v>Upah Hampar + Pemadatan Base</v>
          </cell>
          <cell r="E335" t="str">
            <v>m3</v>
          </cell>
          <cell r="F335">
            <v>14463.759999999998</v>
          </cell>
          <cell r="G335">
            <v>18000</v>
          </cell>
          <cell r="H335">
            <v>260347679.99999997</v>
          </cell>
        </row>
        <row r="336">
          <cell r="C336" t="str">
            <v>B006</v>
          </cell>
          <cell r="D336" t="str">
            <v>By. Angkutan Material Base</v>
          </cell>
          <cell r="E336" t="str">
            <v>m3</v>
          </cell>
          <cell r="F336">
            <v>14463.759999999998</v>
          </cell>
          <cell r="G336">
            <v>10000</v>
          </cell>
          <cell r="H336">
            <v>144637599.99999997</v>
          </cell>
        </row>
        <row r="337">
          <cell r="C337" t="str">
            <v>B007</v>
          </cell>
          <cell r="D337" t="str">
            <v>Upah Bekisting</v>
          </cell>
          <cell r="E337" t="str">
            <v>m2</v>
          </cell>
          <cell r="F337">
            <v>940.81317480000007</v>
          </cell>
          <cell r="G337">
            <v>25000</v>
          </cell>
          <cell r="H337">
            <v>23520329.370000001</v>
          </cell>
        </row>
        <row r="338">
          <cell r="C338" t="str">
            <v>B008</v>
          </cell>
          <cell r="D338" t="str">
            <v>Upah Cor Beton</v>
          </cell>
          <cell r="E338" t="str">
            <v>m3</v>
          </cell>
          <cell r="F338">
            <v>1662.7800000000002</v>
          </cell>
          <cell r="G338">
            <v>65000</v>
          </cell>
          <cell r="H338">
            <v>108080700.00000001</v>
          </cell>
        </row>
        <row r="339">
          <cell r="C339" t="str">
            <v>B009</v>
          </cell>
          <cell r="D339" t="str">
            <v>Upah Pembesian</v>
          </cell>
          <cell r="E339" t="str">
            <v>Kg</v>
          </cell>
          <cell r="F339">
            <v>72422.62</v>
          </cell>
          <cell r="G339">
            <v>600</v>
          </cell>
          <cell r="H339">
            <v>43453572</v>
          </cell>
        </row>
        <row r="340">
          <cell r="C340" t="str">
            <v>B010</v>
          </cell>
          <cell r="D340" t="str">
            <v>Upah Pasangan Batu Kali</v>
          </cell>
          <cell r="E340" t="str">
            <v>m3</v>
          </cell>
          <cell r="F340">
            <v>7625.47</v>
          </cell>
          <cell r="G340">
            <v>65000</v>
          </cell>
          <cell r="H340">
            <v>495655550</v>
          </cell>
        </row>
        <row r="341">
          <cell r="C341" t="str">
            <v>B011</v>
          </cell>
          <cell r="D341" t="str">
            <v>Upah Pasang Kerb</v>
          </cell>
          <cell r="E341" t="str">
            <v>m'</v>
          </cell>
          <cell r="F341">
            <v>7656.1</v>
          </cell>
          <cell r="G341">
            <v>11000</v>
          </cell>
          <cell r="H341">
            <v>84217100</v>
          </cell>
        </row>
        <row r="342">
          <cell r="C342" t="str">
            <v>B012</v>
          </cell>
          <cell r="D342" t="str">
            <v>Upah Pemasangan Paving Block</v>
          </cell>
          <cell r="E342" t="str">
            <v>m2</v>
          </cell>
          <cell r="F342">
            <v>10089</v>
          </cell>
          <cell r="G342">
            <v>15000</v>
          </cell>
          <cell r="H342">
            <v>151335000</v>
          </cell>
        </row>
        <row r="343">
          <cell r="C343" t="str">
            <v>B013</v>
          </cell>
          <cell r="D343">
            <v>0</v>
          </cell>
          <cell r="E343">
            <v>0</v>
          </cell>
          <cell r="F343">
            <v>0</v>
          </cell>
          <cell r="G343">
            <v>0</v>
          </cell>
          <cell r="H343">
            <v>0</v>
          </cell>
        </row>
        <row r="344">
          <cell r="C344" t="str">
            <v>B014</v>
          </cell>
          <cell r="D344">
            <v>0</v>
          </cell>
          <cell r="E344">
            <v>0</v>
          </cell>
          <cell r="F344">
            <v>0</v>
          </cell>
          <cell r="G344">
            <v>0</v>
          </cell>
          <cell r="H344">
            <v>0</v>
          </cell>
        </row>
        <row r="345">
          <cell r="C345" t="str">
            <v>B015</v>
          </cell>
          <cell r="D345">
            <v>0</v>
          </cell>
          <cell r="E345">
            <v>0</v>
          </cell>
          <cell r="F345">
            <v>0</v>
          </cell>
          <cell r="G345">
            <v>0</v>
          </cell>
          <cell r="H345">
            <v>0</v>
          </cell>
        </row>
        <row r="346">
          <cell r="C346" t="str">
            <v>B016</v>
          </cell>
          <cell r="D346">
            <v>0</v>
          </cell>
          <cell r="E346">
            <v>0</v>
          </cell>
          <cell r="F346">
            <v>0</v>
          </cell>
          <cell r="G346">
            <v>0</v>
          </cell>
          <cell r="H346">
            <v>0</v>
          </cell>
        </row>
        <row r="347">
          <cell r="C347" t="str">
            <v>B017</v>
          </cell>
          <cell r="D347">
            <v>0</v>
          </cell>
          <cell r="E347">
            <v>0</v>
          </cell>
          <cell r="F347">
            <v>0</v>
          </cell>
          <cell r="G347">
            <v>0</v>
          </cell>
          <cell r="H347">
            <v>0</v>
          </cell>
        </row>
        <row r="348">
          <cell r="C348" t="str">
            <v>B018</v>
          </cell>
          <cell r="D348">
            <v>0</v>
          </cell>
          <cell r="E348">
            <v>0</v>
          </cell>
          <cell r="F348">
            <v>0</v>
          </cell>
          <cell r="G348">
            <v>0</v>
          </cell>
          <cell r="H348">
            <v>0</v>
          </cell>
        </row>
        <row r="349">
          <cell r="C349" t="str">
            <v>B019</v>
          </cell>
          <cell r="D349">
            <v>0</v>
          </cell>
          <cell r="E349">
            <v>0</v>
          </cell>
          <cell r="F349">
            <v>0</v>
          </cell>
          <cell r="G349">
            <v>0</v>
          </cell>
          <cell r="H349">
            <v>0</v>
          </cell>
        </row>
        <row r="350">
          <cell r="C350" t="str">
            <v>B020</v>
          </cell>
          <cell r="D350">
            <v>0</v>
          </cell>
          <cell r="E350">
            <v>0</v>
          </cell>
          <cell r="F350">
            <v>0</v>
          </cell>
          <cell r="G350">
            <v>0</v>
          </cell>
          <cell r="H350">
            <v>0</v>
          </cell>
        </row>
        <row r="351">
          <cell r="C351" t="str">
            <v>B021</v>
          </cell>
          <cell r="D351">
            <v>0</v>
          </cell>
          <cell r="E351">
            <v>0</v>
          </cell>
          <cell r="F351">
            <v>0</v>
          </cell>
          <cell r="G351">
            <v>0</v>
          </cell>
          <cell r="H351">
            <v>0</v>
          </cell>
        </row>
        <row r="352">
          <cell r="C352" t="str">
            <v>B022</v>
          </cell>
          <cell r="D352">
            <v>0</v>
          </cell>
          <cell r="E352">
            <v>0</v>
          </cell>
          <cell r="F352">
            <v>0</v>
          </cell>
          <cell r="G352">
            <v>0</v>
          </cell>
          <cell r="H352">
            <v>0</v>
          </cell>
        </row>
        <row r="353">
          <cell r="C353" t="str">
            <v>B023</v>
          </cell>
          <cell r="D353">
            <v>0</v>
          </cell>
          <cell r="E353">
            <v>0</v>
          </cell>
          <cell r="F353">
            <v>0</v>
          </cell>
          <cell r="G353">
            <v>0</v>
          </cell>
          <cell r="H353">
            <v>0</v>
          </cell>
        </row>
        <row r="354">
          <cell r="C354" t="str">
            <v>B024</v>
          </cell>
          <cell r="D354">
            <v>0</v>
          </cell>
          <cell r="E354">
            <v>0</v>
          </cell>
          <cell r="F354">
            <v>0</v>
          </cell>
          <cell r="G354">
            <v>0</v>
          </cell>
          <cell r="H354">
            <v>0</v>
          </cell>
        </row>
        <row r="355">
          <cell r="C355" t="str">
            <v>B025</v>
          </cell>
          <cell r="D355">
            <v>0</v>
          </cell>
          <cell r="E355">
            <v>0</v>
          </cell>
          <cell r="F355">
            <v>0</v>
          </cell>
          <cell r="G355">
            <v>0</v>
          </cell>
          <cell r="H355">
            <v>0</v>
          </cell>
        </row>
        <row r="356">
          <cell r="C356" t="str">
            <v>B026</v>
          </cell>
          <cell r="D356">
            <v>0</v>
          </cell>
          <cell r="E356">
            <v>0</v>
          </cell>
          <cell r="F356">
            <v>0</v>
          </cell>
          <cell r="G356">
            <v>0</v>
          </cell>
          <cell r="H356">
            <v>0</v>
          </cell>
        </row>
        <row r="357">
          <cell r="C357" t="str">
            <v>B027</v>
          </cell>
          <cell r="D357">
            <v>0</v>
          </cell>
          <cell r="E357">
            <v>0</v>
          </cell>
          <cell r="F357">
            <v>0</v>
          </cell>
          <cell r="G357">
            <v>0</v>
          </cell>
          <cell r="H357">
            <v>0</v>
          </cell>
        </row>
        <row r="358">
          <cell r="C358" t="str">
            <v>B028</v>
          </cell>
          <cell r="D358">
            <v>0</v>
          </cell>
          <cell r="E358">
            <v>0</v>
          </cell>
          <cell r="F358">
            <v>0</v>
          </cell>
          <cell r="G358">
            <v>0</v>
          </cell>
          <cell r="H358">
            <v>0</v>
          </cell>
        </row>
        <row r="359">
          <cell r="C359" t="str">
            <v>B029</v>
          </cell>
          <cell r="D359">
            <v>0</v>
          </cell>
          <cell r="E359">
            <v>0</v>
          </cell>
          <cell r="F359">
            <v>0</v>
          </cell>
          <cell r="G359">
            <v>0</v>
          </cell>
          <cell r="H359">
            <v>0</v>
          </cell>
        </row>
        <row r="360">
          <cell r="C360" t="str">
            <v>B030</v>
          </cell>
          <cell r="D360">
            <v>0</v>
          </cell>
          <cell r="E360">
            <v>0</v>
          </cell>
          <cell r="F360">
            <v>0</v>
          </cell>
          <cell r="G360">
            <v>0</v>
          </cell>
          <cell r="H360">
            <v>0</v>
          </cell>
        </row>
        <row r="361">
          <cell r="C361" t="str">
            <v>B031</v>
          </cell>
          <cell r="D361">
            <v>0</v>
          </cell>
          <cell r="E361">
            <v>0</v>
          </cell>
          <cell r="F361">
            <v>0</v>
          </cell>
          <cell r="G361">
            <v>0</v>
          </cell>
          <cell r="H361">
            <v>0</v>
          </cell>
        </row>
        <row r="362">
          <cell r="C362" t="str">
            <v>B032</v>
          </cell>
          <cell r="D362">
            <v>0</v>
          </cell>
          <cell r="E362">
            <v>0</v>
          </cell>
          <cell r="F362">
            <v>0</v>
          </cell>
          <cell r="G362">
            <v>0</v>
          </cell>
          <cell r="H362">
            <v>0</v>
          </cell>
        </row>
        <row r="363">
          <cell r="C363" t="str">
            <v>B033</v>
          </cell>
          <cell r="D363">
            <v>0</v>
          </cell>
          <cell r="E363">
            <v>0</v>
          </cell>
          <cell r="F363">
            <v>0</v>
          </cell>
          <cell r="G363">
            <v>0</v>
          </cell>
          <cell r="H363">
            <v>0</v>
          </cell>
        </row>
        <row r="364">
          <cell r="C364" t="str">
            <v>B034</v>
          </cell>
          <cell r="D364">
            <v>0</v>
          </cell>
          <cell r="E364">
            <v>0</v>
          </cell>
          <cell r="F364">
            <v>0</v>
          </cell>
          <cell r="G364">
            <v>0</v>
          </cell>
          <cell r="H364">
            <v>0</v>
          </cell>
        </row>
        <row r="365">
          <cell r="C365" t="str">
            <v>B035</v>
          </cell>
          <cell r="D365">
            <v>0</v>
          </cell>
          <cell r="E365">
            <v>0</v>
          </cell>
          <cell r="F365">
            <v>0</v>
          </cell>
          <cell r="G365">
            <v>0</v>
          </cell>
          <cell r="H365">
            <v>0</v>
          </cell>
        </row>
        <row r="366">
          <cell r="C366" t="str">
            <v>B036</v>
          </cell>
          <cell r="D366">
            <v>0</v>
          </cell>
          <cell r="E366">
            <v>0</v>
          </cell>
          <cell r="F366">
            <v>0</v>
          </cell>
          <cell r="G366">
            <v>0</v>
          </cell>
          <cell r="H366">
            <v>0</v>
          </cell>
        </row>
        <row r="367">
          <cell r="C367" t="str">
            <v>B037</v>
          </cell>
          <cell r="D367">
            <v>0</v>
          </cell>
          <cell r="E367">
            <v>0</v>
          </cell>
          <cell r="F367">
            <v>0</v>
          </cell>
          <cell r="G367">
            <v>0</v>
          </cell>
          <cell r="H367">
            <v>0</v>
          </cell>
        </row>
        <row r="368">
          <cell r="C368" t="str">
            <v>B038</v>
          </cell>
          <cell r="D368">
            <v>0</v>
          </cell>
          <cell r="E368">
            <v>0</v>
          </cell>
          <cell r="F368">
            <v>0</v>
          </cell>
          <cell r="G368">
            <v>0</v>
          </cell>
          <cell r="H368">
            <v>0</v>
          </cell>
        </row>
        <row r="369">
          <cell r="C369" t="str">
            <v>B039</v>
          </cell>
          <cell r="D369">
            <v>0</v>
          </cell>
          <cell r="E369">
            <v>0</v>
          </cell>
          <cell r="F369">
            <v>0</v>
          </cell>
          <cell r="G369">
            <v>0</v>
          </cell>
          <cell r="H369">
            <v>0</v>
          </cell>
        </row>
        <row r="370">
          <cell r="C370" t="str">
            <v>B040</v>
          </cell>
          <cell r="D370">
            <v>0</v>
          </cell>
          <cell r="E370">
            <v>0</v>
          </cell>
          <cell r="F370">
            <v>0</v>
          </cell>
          <cell r="G370">
            <v>0</v>
          </cell>
          <cell r="H370">
            <v>0</v>
          </cell>
        </row>
        <row r="371">
          <cell r="C371" t="str">
            <v>B041</v>
          </cell>
          <cell r="D371">
            <v>0</v>
          </cell>
          <cell r="E371">
            <v>0</v>
          </cell>
          <cell r="F371">
            <v>0</v>
          </cell>
          <cell r="G371">
            <v>0</v>
          </cell>
          <cell r="H371">
            <v>0</v>
          </cell>
        </row>
        <row r="372">
          <cell r="C372" t="str">
            <v>B042</v>
          </cell>
          <cell r="D372">
            <v>0</v>
          </cell>
          <cell r="E372">
            <v>0</v>
          </cell>
          <cell r="F372">
            <v>0</v>
          </cell>
          <cell r="G372">
            <v>0</v>
          </cell>
          <cell r="H372">
            <v>0</v>
          </cell>
        </row>
        <row r="373">
          <cell r="C373" t="str">
            <v>B043</v>
          </cell>
          <cell r="D373">
            <v>0</v>
          </cell>
          <cell r="E373">
            <v>0</v>
          </cell>
          <cell r="F373">
            <v>0</v>
          </cell>
          <cell r="G373">
            <v>0</v>
          </cell>
          <cell r="H373">
            <v>0</v>
          </cell>
        </row>
        <row r="374">
          <cell r="C374" t="str">
            <v>B044</v>
          </cell>
          <cell r="D374">
            <v>0</v>
          </cell>
          <cell r="E374">
            <v>0</v>
          </cell>
          <cell r="F374">
            <v>0</v>
          </cell>
          <cell r="G374">
            <v>0</v>
          </cell>
          <cell r="H374">
            <v>0</v>
          </cell>
        </row>
        <row r="375">
          <cell r="C375" t="str">
            <v>B045</v>
          </cell>
          <cell r="D375">
            <v>0</v>
          </cell>
          <cell r="E375">
            <v>0</v>
          </cell>
          <cell r="F375">
            <v>0</v>
          </cell>
          <cell r="G375">
            <v>0</v>
          </cell>
          <cell r="H375">
            <v>0</v>
          </cell>
        </row>
        <row r="376">
          <cell r="C376" t="str">
            <v>B046</v>
          </cell>
          <cell r="D376">
            <v>0</v>
          </cell>
          <cell r="E376">
            <v>0</v>
          </cell>
          <cell r="F376">
            <v>0</v>
          </cell>
          <cell r="G376">
            <v>0</v>
          </cell>
          <cell r="H376">
            <v>0</v>
          </cell>
        </row>
        <row r="377">
          <cell r="C377" t="str">
            <v>B047</v>
          </cell>
          <cell r="D377">
            <v>0</v>
          </cell>
          <cell r="E377">
            <v>0</v>
          </cell>
          <cell r="F377">
            <v>0</v>
          </cell>
          <cell r="G377">
            <v>0</v>
          </cell>
          <cell r="H377">
            <v>0</v>
          </cell>
        </row>
        <row r="378">
          <cell r="C378" t="str">
            <v>B048</v>
          </cell>
          <cell r="D378">
            <v>0</v>
          </cell>
          <cell r="E378">
            <v>0</v>
          </cell>
          <cell r="F378">
            <v>0</v>
          </cell>
          <cell r="G378">
            <v>0</v>
          </cell>
          <cell r="H378">
            <v>0</v>
          </cell>
        </row>
        <row r="379">
          <cell r="C379" t="str">
            <v>B049</v>
          </cell>
          <cell r="D379">
            <v>0</v>
          </cell>
          <cell r="E379">
            <v>0</v>
          </cell>
          <cell r="F379">
            <v>0</v>
          </cell>
          <cell r="G379">
            <v>0</v>
          </cell>
          <cell r="H379">
            <v>0</v>
          </cell>
        </row>
        <row r="380">
          <cell r="C380" t="str">
            <v>B050</v>
          </cell>
          <cell r="D380">
            <v>0</v>
          </cell>
          <cell r="E380">
            <v>0</v>
          </cell>
          <cell r="F380">
            <v>0</v>
          </cell>
          <cell r="G380">
            <v>0</v>
          </cell>
          <cell r="H380">
            <v>0</v>
          </cell>
        </row>
        <row r="381">
          <cell r="C381" t="str">
            <v>B051</v>
          </cell>
          <cell r="D381">
            <v>0</v>
          </cell>
          <cell r="E381">
            <v>0</v>
          </cell>
          <cell r="F381">
            <v>0</v>
          </cell>
          <cell r="G381">
            <v>0</v>
          </cell>
          <cell r="H381">
            <v>0</v>
          </cell>
        </row>
        <row r="382">
          <cell r="C382" t="str">
            <v>B052</v>
          </cell>
          <cell r="D382">
            <v>0</v>
          </cell>
          <cell r="E382">
            <v>0</v>
          </cell>
          <cell r="F382">
            <v>0</v>
          </cell>
          <cell r="G382">
            <v>0</v>
          </cell>
          <cell r="H382">
            <v>0</v>
          </cell>
        </row>
        <row r="383">
          <cell r="C383" t="str">
            <v>B053</v>
          </cell>
          <cell r="D383">
            <v>0</v>
          </cell>
          <cell r="E383">
            <v>0</v>
          </cell>
          <cell r="F383">
            <v>0</v>
          </cell>
          <cell r="G383">
            <v>0</v>
          </cell>
          <cell r="H383">
            <v>0</v>
          </cell>
        </row>
        <row r="384">
          <cell r="C384" t="str">
            <v>B054</v>
          </cell>
          <cell r="D384">
            <v>0</v>
          </cell>
          <cell r="E384">
            <v>0</v>
          </cell>
          <cell r="F384">
            <v>0</v>
          </cell>
          <cell r="G384">
            <v>0</v>
          </cell>
          <cell r="H384">
            <v>0</v>
          </cell>
        </row>
        <row r="385">
          <cell r="C385" t="str">
            <v>B055</v>
          </cell>
          <cell r="D385">
            <v>0</v>
          </cell>
          <cell r="E385">
            <v>0</v>
          </cell>
          <cell r="F385">
            <v>0</v>
          </cell>
          <cell r="G385">
            <v>0</v>
          </cell>
          <cell r="H385">
            <v>0</v>
          </cell>
        </row>
        <row r="386">
          <cell r="C386" t="str">
            <v>B056</v>
          </cell>
          <cell r="D386">
            <v>0</v>
          </cell>
          <cell r="E386">
            <v>0</v>
          </cell>
          <cell r="F386">
            <v>0</v>
          </cell>
          <cell r="G386">
            <v>0</v>
          </cell>
          <cell r="H386">
            <v>0</v>
          </cell>
        </row>
        <row r="387">
          <cell r="C387" t="str">
            <v>B057</v>
          </cell>
          <cell r="D387">
            <v>0</v>
          </cell>
          <cell r="E387">
            <v>0</v>
          </cell>
          <cell r="F387">
            <v>0</v>
          </cell>
          <cell r="G387">
            <v>0</v>
          </cell>
          <cell r="H387">
            <v>0</v>
          </cell>
        </row>
        <row r="388">
          <cell r="C388" t="str">
            <v>B058</v>
          </cell>
          <cell r="D388">
            <v>0</v>
          </cell>
          <cell r="E388">
            <v>0</v>
          </cell>
          <cell r="F388">
            <v>0</v>
          </cell>
          <cell r="G388">
            <v>0</v>
          </cell>
          <cell r="H388">
            <v>0</v>
          </cell>
        </row>
        <row r="389">
          <cell r="C389" t="str">
            <v>B059</v>
          </cell>
          <cell r="D389">
            <v>0</v>
          </cell>
          <cell r="E389">
            <v>0</v>
          </cell>
          <cell r="F389">
            <v>0</v>
          </cell>
          <cell r="G389">
            <v>0</v>
          </cell>
          <cell r="H389">
            <v>0</v>
          </cell>
        </row>
        <row r="390">
          <cell r="C390" t="str">
            <v>B060</v>
          </cell>
          <cell r="D390">
            <v>0</v>
          </cell>
          <cell r="E390">
            <v>0</v>
          </cell>
          <cell r="F390">
            <v>0</v>
          </cell>
          <cell r="G390">
            <v>0</v>
          </cell>
          <cell r="H390">
            <v>0</v>
          </cell>
        </row>
        <row r="391">
          <cell r="C391" t="str">
            <v>B061</v>
          </cell>
          <cell r="D391">
            <v>0</v>
          </cell>
          <cell r="E391">
            <v>0</v>
          </cell>
          <cell r="F391">
            <v>0</v>
          </cell>
          <cell r="G391">
            <v>0</v>
          </cell>
          <cell r="H391">
            <v>0</v>
          </cell>
        </row>
        <row r="392">
          <cell r="C392" t="str">
            <v>B062</v>
          </cell>
          <cell r="D392">
            <v>0</v>
          </cell>
          <cell r="E392">
            <v>0</v>
          </cell>
          <cell r="F392">
            <v>0</v>
          </cell>
          <cell r="G392">
            <v>0</v>
          </cell>
          <cell r="H392">
            <v>0</v>
          </cell>
        </row>
        <row r="393">
          <cell r="C393" t="str">
            <v>B063</v>
          </cell>
          <cell r="D393">
            <v>0</v>
          </cell>
          <cell r="E393">
            <v>0</v>
          </cell>
          <cell r="F393">
            <v>0</v>
          </cell>
          <cell r="G393">
            <v>0</v>
          </cell>
          <cell r="H393">
            <v>0</v>
          </cell>
        </row>
        <row r="394">
          <cell r="C394" t="str">
            <v>B064</v>
          </cell>
          <cell r="D394">
            <v>0</v>
          </cell>
          <cell r="E394">
            <v>0</v>
          </cell>
          <cell r="F394">
            <v>0</v>
          </cell>
          <cell r="G394">
            <v>0</v>
          </cell>
          <cell r="H394">
            <v>0</v>
          </cell>
        </row>
        <row r="395">
          <cell r="C395" t="str">
            <v>B065</v>
          </cell>
          <cell r="D395">
            <v>0</v>
          </cell>
          <cell r="E395">
            <v>0</v>
          </cell>
          <cell r="F395">
            <v>0</v>
          </cell>
          <cell r="G395">
            <v>0</v>
          </cell>
          <cell r="H395">
            <v>0</v>
          </cell>
        </row>
        <row r="396">
          <cell r="C396" t="str">
            <v>B066</v>
          </cell>
          <cell r="D396">
            <v>0</v>
          </cell>
          <cell r="E396">
            <v>0</v>
          </cell>
          <cell r="F396">
            <v>0</v>
          </cell>
          <cell r="G396">
            <v>0</v>
          </cell>
          <cell r="H396">
            <v>0</v>
          </cell>
        </row>
        <row r="397">
          <cell r="C397" t="str">
            <v>B067</v>
          </cell>
          <cell r="D397">
            <v>0</v>
          </cell>
          <cell r="E397">
            <v>0</v>
          </cell>
          <cell r="F397">
            <v>0</v>
          </cell>
          <cell r="G397">
            <v>0</v>
          </cell>
          <cell r="H397">
            <v>0</v>
          </cell>
        </row>
        <row r="398">
          <cell r="C398" t="str">
            <v>B068</v>
          </cell>
          <cell r="D398">
            <v>0</v>
          </cell>
          <cell r="E398">
            <v>0</v>
          </cell>
          <cell r="F398">
            <v>0</v>
          </cell>
          <cell r="G398">
            <v>0</v>
          </cell>
          <cell r="H398">
            <v>0</v>
          </cell>
        </row>
        <row r="399">
          <cell r="C399" t="str">
            <v>B069</v>
          </cell>
          <cell r="D399">
            <v>0</v>
          </cell>
          <cell r="E399">
            <v>0</v>
          </cell>
          <cell r="F399">
            <v>0</v>
          </cell>
          <cell r="G399">
            <v>0</v>
          </cell>
          <cell r="H399">
            <v>0</v>
          </cell>
        </row>
        <row r="400">
          <cell r="C400" t="str">
            <v>B070</v>
          </cell>
          <cell r="D400">
            <v>0</v>
          </cell>
          <cell r="E400">
            <v>0</v>
          </cell>
          <cell r="F400">
            <v>0</v>
          </cell>
          <cell r="G400">
            <v>0</v>
          </cell>
          <cell r="H400">
            <v>0</v>
          </cell>
        </row>
        <row r="401">
          <cell r="C401" t="str">
            <v>B071</v>
          </cell>
          <cell r="D401">
            <v>0</v>
          </cell>
          <cell r="E401">
            <v>0</v>
          </cell>
          <cell r="F401">
            <v>0</v>
          </cell>
          <cell r="G401">
            <v>0</v>
          </cell>
          <cell r="H401">
            <v>0</v>
          </cell>
        </row>
        <row r="402">
          <cell r="C402" t="str">
            <v>B072</v>
          </cell>
          <cell r="D402">
            <v>0</v>
          </cell>
          <cell r="E402">
            <v>0</v>
          </cell>
          <cell r="F402">
            <v>0</v>
          </cell>
          <cell r="G402">
            <v>0</v>
          </cell>
          <cell r="H402">
            <v>0</v>
          </cell>
        </row>
        <row r="403">
          <cell r="C403" t="str">
            <v>B073</v>
          </cell>
          <cell r="D403">
            <v>0</v>
          </cell>
          <cell r="E403">
            <v>0</v>
          </cell>
          <cell r="F403">
            <v>0</v>
          </cell>
          <cell r="G403">
            <v>0</v>
          </cell>
          <cell r="H403">
            <v>0</v>
          </cell>
        </row>
        <row r="404">
          <cell r="C404" t="str">
            <v>B074</v>
          </cell>
          <cell r="D404">
            <v>0</v>
          </cell>
          <cell r="E404">
            <v>0</v>
          </cell>
          <cell r="F404">
            <v>0</v>
          </cell>
          <cell r="G404">
            <v>0</v>
          </cell>
          <cell r="H404">
            <v>0</v>
          </cell>
        </row>
        <row r="405">
          <cell r="C405" t="str">
            <v>B075</v>
          </cell>
          <cell r="D405">
            <v>0</v>
          </cell>
          <cell r="E405">
            <v>0</v>
          </cell>
          <cell r="F405">
            <v>0</v>
          </cell>
          <cell r="G405">
            <v>0</v>
          </cell>
          <cell r="H405">
            <v>0</v>
          </cell>
        </row>
        <row r="406">
          <cell r="C406" t="str">
            <v>B076</v>
          </cell>
          <cell r="D406">
            <v>0</v>
          </cell>
          <cell r="E406">
            <v>0</v>
          </cell>
          <cell r="F406">
            <v>0</v>
          </cell>
          <cell r="G406">
            <v>0</v>
          </cell>
          <cell r="H406">
            <v>0</v>
          </cell>
        </row>
        <row r="407">
          <cell r="C407" t="str">
            <v>B077</v>
          </cell>
          <cell r="D407">
            <v>0</v>
          </cell>
          <cell r="E407">
            <v>0</v>
          </cell>
          <cell r="F407">
            <v>0</v>
          </cell>
          <cell r="G407">
            <v>0</v>
          </cell>
          <cell r="H407">
            <v>0</v>
          </cell>
        </row>
        <row r="408">
          <cell r="C408" t="str">
            <v>B078</v>
          </cell>
          <cell r="D408">
            <v>0</v>
          </cell>
          <cell r="E408">
            <v>0</v>
          </cell>
          <cell r="F408">
            <v>0</v>
          </cell>
          <cell r="G408">
            <v>0</v>
          </cell>
          <cell r="H408">
            <v>0</v>
          </cell>
        </row>
        <row r="409">
          <cell r="C409" t="str">
            <v>B079</v>
          </cell>
          <cell r="D409">
            <v>0</v>
          </cell>
          <cell r="E409">
            <v>0</v>
          </cell>
          <cell r="F409">
            <v>0</v>
          </cell>
          <cell r="G409">
            <v>0</v>
          </cell>
          <cell r="H409">
            <v>0</v>
          </cell>
        </row>
        <row r="410">
          <cell r="C410" t="str">
            <v>B080</v>
          </cell>
          <cell r="D410">
            <v>0</v>
          </cell>
          <cell r="E410">
            <v>0</v>
          </cell>
          <cell r="F410">
            <v>0</v>
          </cell>
          <cell r="G410">
            <v>0</v>
          </cell>
          <cell r="H410">
            <v>0</v>
          </cell>
        </row>
        <row r="411">
          <cell r="C411" t="str">
            <v>B081</v>
          </cell>
          <cell r="D411">
            <v>0</v>
          </cell>
          <cell r="E411">
            <v>0</v>
          </cell>
          <cell r="F411">
            <v>0</v>
          </cell>
          <cell r="G411">
            <v>0</v>
          </cell>
          <cell r="H411">
            <v>0</v>
          </cell>
        </row>
        <row r="412">
          <cell r="C412" t="str">
            <v>B082</v>
          </cell>
          <cell r="D412">
            <v>0</v>
          </cell>
          <cell r="E412">
            <v>0</v>
          </cell>
          <cell r="F412">
            <v>0</v>
          </cell>
          <cell r="G412">
            <v>0</v>
          </cell>
          <cell r="H412">
            <v>0</v>
          </cell>
        </row>
        <row r="413">
          <cell r="C413" t="str">
            <v>B083</v>
          </cell>
          <cell r="D413">
            <v>0</v>
          </cell>
          <cell r="E413">
            <v>0</v>
          </cell>
          <cell r="F413">
            <v>0</v>
          </cell>
          <cell r="G413">
            <v>0</v>
          </cell>
          <cell r="H413">
            <v>0</v>
          </cell>
        </row>
        <row r="414">
          <cell r="C414" t="str">
            <v>B084</v>
          </cell>
          <cell r="D414">
            <v>0</v>
          </cell>
          <cell r="E414">
            <v>0</v>
          </cell>
          <cell r="F414">
            <v>0</v>
          </cell>
          <cell r="G414">
            <v>0</v>
          </cell>
          <cell r="H414">
            <v>0</v>
          </cell>
        </row>
        <row r="415">
          <cell r="C415" t="str">
            <v>B085</v>
          </cell>
          <cell r="D415">
            <v>0</v>
          </cell>
          <cell r="E415">
            <v>0</v>
          </cell>
          <cell r="F415">
            <v>0</v>
          </cell>
          <cell r="G415">
            <v>0</v>
          </cell>
          <cell r="H415">
            <v>0</v>
          </cell>
        </row>
        <row r="416">
          <cell r="C416" t="str">
            <v>B086</v>
          </cell>
          <cell r="D416">
            <v>0</v>
          </cell>
          <cell r="E416">
            <v>0</v>
          </cell>
          <cell r="F416">
            <v>0</v>
          </cell>
          <cell r="G416">
            <v>0</v>
          </cell>
          <cell r="H416">
            <v>0</v>
          </cell>
        </row>
        <row r="417">
          <cell r="C417" t="str">
            <v>B087</v>
          </cell>
          <cell r="D417">
            <v>0</v>
          </cell>
          <cell r="E417">
            <v>0</v>
          </cell>
          <cell r="F417">
            <v>0</v>
          </cell>
          <cell r="G417">
            <v>0</v>
          </cell>
          <cell r="H417">
            <v>0</v>
          </cell>
        </row>
        <row r="418">
          <cell r="C418" t="str">
            <v>B088</v>
          </cell>
          <cell r="D418">
            <v>0</v>
          </cell>
          <cell r="E418">
            <v>0</v>
          </cell>
          <cell r="F418">
            <v>0</v>
          </cell>
          <cell r="G418">
            <v>0</v>
          </cell>
          <cell r="H418">
            <v>0</v>
          </cell>
        </row>
        <row r="419">
          <cell r="C419" t="str">
            <v>B089</v>
          </cell>
          <cell r="D419">
            <v>0</v>
          </cell>
          <cell r="E419">
            <v>0</v>
          </cell>
          <cell r="F419">
            <v>0</v>
          </cell>
          <cell r="G419">
            <v>0</v>
          </cell>
          <cell r="H419">
            <v>0</v>
          </cell>
        </row>
        <row r="420">
          <cell r="C420" t="str">
            <v>B090</v>
          </cell>
          <cell r="D420">
            <v>0</v>
          </cell>
          <cell r="E420">
            <v>0</v>
          </cell>
          <cell r="F420">
            <v>0</v>
          </cell>
          <cell r="G420">
            <v>0</v>
          </cell>
          <cell r="H420">
            <v>0</v>
          </cell>
        </row>
        <row r="421">
          <cell r="C421" t="str">
            <v>B091</v>
          </cell>
          <cell r="D421">
            <v>0</v>
          </cell>
          <cell r="E421">
            <v>0</v>
          </cell>
          <cell r="F421">
            <v>0</v>
          </cell>
          <cell r="G421">
            <v>0</v>
          </cell>
          <cell r="H421">
            <v>0</v>
          </cell>
        </row>
        <row r="422">
          <cell r="C422" t="str">
            <v>B092</v>
          </cell>
          <cell r="D422">
            <v>0</v>
          </cell>
          <cell r="E422">
            <v>0</v>
          </cell>
          <cell r="F422">
            <v>0</v>
          </cell>
          <cell r="G422">
            <v>0</v>
          </cell>
          <cell r="H422">
            <v>0</v>
          </cell>
        </row>
        <row r="423">
          <cell r="C423" t="str">
            <v>B093</v>
          </cell>
          <cell r="D423">
            <v>0</v>
          </cell>
          <cell r="E423">
            <v>0</v>
          </cell>
          <cell r="F423">
            <v>0</v>
          </cell>
          <cell r="G423">
            <v>0</v>
          </cell>
          <cell r="H423">
            <v>0</v>
          </cell>
        </row>
        <row r="424">
          <cell r="C424" t="str">
            <v>B094</v>
          </cell>
          <cell r="D424">
            <v>0</v>
          </cell>
          <cell r="E424">
            <v>0</v>
          </cell>
          <cell r="F424">
            <v>0</v>
          </cell>
          <cell r="G424">
            <v>0</v>
          </cell>
          <cell r="H424">
            <v>0</v>
          </cell>
        </row>
        <row r="425">
          <cell r="C425" t="str">
            <v>B095</v>
          </cell>
          <cell r="D425">
            <v>0</v>
          </cell>
          <cell r="E425">
            <v>0</v>
          </cell>
          <cell r="F425">
            <v>0</v>
          </cell>
          <cell r="G425">
            <v>0</v>
          </cell>
          <cell r="H425">
            <v>0</v>
          </cell>
        </row>
        <row r="426">
          <cell r="C426" t="str">
            <v>B096</v>
          </cell>
          <cell r="D426">
            <v>0</v>
          </cell>
          <cell r="E426">
            <v>0</v>
          </cell>
          <cell r="F426">
            <v>0</v>
          </cell>
          <cell r="G426">
            <v>0</v>
          </cell>
          <cell r="H426">
            <v>0</v>
          </cell>
        </row>
        <row r="427">
          <cell r="C427" t="str">
            <v>B097</v>
          </cell>
          <cell r="D427">
            <v>0</v>
          </cell>
          <cell r="E427">
            <v>0</v>
          </cell>
          <cell r="F427">
            <v>0</v>
          </cell>
          <cell r="G427">
            <v>0</v>
          </cell>
          <cell r="H427">
            <v>0</v>
          </cell>
        </row>
        <row r="428">
          <cell r="C428" t="str">
            <v>B098</v>
          </cell>
          <cell r="D428">
            <v>0</v>
          </cell>
          <cell r="E428">
            <v>0</v>
          </cell>
          <cell r="F428">
            <v>0</v>
          </cell>
          <cell r="G428">
            <v>0</v>
          </cell>
          <cell r="H428">
            <v>0</v>
          </cell>
        </row>
        <row r="429">
          <cell r="C429" t="str">
            <v>B099</v>
          </cell>
          <cell r="D429">
            <v>0</v>
          </cell>
          <cell r="E429">
            <v>0</v>
          </cell>
          <cell r="F429">
            <v>0</v>
          </cell>
          <cell r="G429">
            <v>0</v>
          </cell>
          <cell r="H429">
            <v>0</v>
          </cell>
        </row>
        <row r="430">
          <cell r="C430" t="str">
            <v>B100</v>
          </cell>
          <cell r="D430">
            <v>0</v>
          </cell>
          <cell r="E430">
            <v>0</v>
          </cell>
          <cell r="F430">
            <v>0</v>
          </cell>
          <cell r="G430">
            <v>0</v>
          </cell>
          <cell r="H430">
            <v>0</v>
          </cell>
        </row>
        <row r="431">
          <cell r="C431" t="str">
            <v>B101</v>
          </cell>
          <cell r="D431">
            <v>0</v>
          </cell>
          <cell r="E431">
            <v>0</v>
          </cell>
          <cell r="F431">
            <v>0</v>
          </cell>
          <cell r="G431">
            <v>0</v>
          </cell>
          <cell r="H431">
            <v>0</v>
          </cell>
        </row>
        <row r="432">
          <cell r="C432" t="str">
            <v>B102</v>
          </cell>
          <cell r="D432">
            <v>0</v>
          </cell>
          <cell r="E432">
            <v>0</v>
          </cell>
          <cell r="F432">
            <v>0</v>
          </cell>
          <cell r="G432">
            <v>0</v>
          </cell>
          <cell r="H432">
            <v>0</v>
          </cell>
        </row>
        <row r="433">
          <cell r="C433" t="str">
            <v>B103</v>
          </cell>
          <cell r="D433">
            <v>0</v>
          </cell>
          <cell r="E433">
            <v>0</v>
          </cell>
          <cell r="F433">
            <v>0</v>
          </cell>
          <cell r="G433">
            <v>0</v>
          </cell>
          <cell r="H433">
            <v>0</v>
          </cell>
        </row>
        <row r="434">
          <cell r="C434" t="str">
            <v>B104</v>
          </cell>
          <cell r="D434">
            <v>0</v>
          </cell>
          <cell r="E434">
            <v>0</v>
          </cell>
          <cell r="F434">
            <v>0</v>
          </cell>
          <cell r="G434">
            <v>0</v>
          </cell>
          <cell r="H434">
            <v>0</v>
          </cell>
        </row>
        <row r="435">
          <cell r="C435" t="str">
            <v>B105</v>
          </cell>
          <cell r="D435">
            <v>0</v>
          </cell>
          <cell r="E435">
            <v>0</v>
          </cell>
          <cell r="F435">
            <v>0</v>
          </cell>
          <cell r="G435">
            <v>0</v>
          </cell>
          <cell r="H435">
            <v>0</v>
          </cell>
        </row>
        <row r="436">
          <cell r="C436" t="str">
            <v>B106</v>
          </cell>
          <cell r="D436">
            <v>0</v>
          </cell>
          <cell r="E436">
            <v>0</v>
          </cell>
          <cell r="F436">
            <v>0</v>
          </cell>
          <cell r="G436">
            <v>0</v>
          </cell>
          <cell r="H436">
            <v>0</v>
          </cell>
        </row>
        <row r="437">
          <cell r="C437" t="str">
            <v>B107</v>
          </cell>
          <cell r="D437">
            <v>0</v>
          </cell>
          <cell r="E437">
            <v>0</v>
          </cell>
          <cell r="F437">
            <v>0</v>
          </cell>
          <cell r="G437">
            <v>0</v>
          </cell>
          <cell r="H437">
            <v>0</v>
          </cell>
        </row>
        <row r="438">
          <cell r="C438" t="str">
            <v>B108</v>
          </cell>
          <cell r="D438">
            <v>0</v>
          </cell>
          <cell r="E438">
            <v>0</v>
          </cell>
          <cell r="F438">
            <v>0</v>
          </cell>
          <cell r="G438">
            <v>0</v>
          </cell>
          <cell r="H438">
            <v>0</v>
          </cell>
        </row>
        <row r="439">
          <cell r="C439" t="str">
            <v>B109</v>
          </cell>
          <cell r="D439">
            <v>0</v>
          </cell>
          <cell r="E439">
            <v>0</v>
          </cell>
          <cell r="F439">
            <v>0</v>
          </cell>
          <cell r="G439">
            <v>0</v>
          </cell>
          <cell r="H439">
            <v>0</v>
          </cell>
        </row>
        <row r="440">
          <cell r="C440" t="str">
            <v>B110</v>
          </cell>
          <cell r="D440">
            <v>0</v>
          </cell>
          <cell r="E440">
            <v>0</v>
          </cell>
          <cell r="F440">
            <v>0</v>
          </cell>
          <cell r="G440">
            <v>0</v>
          </cell>
          <cell r="H440">
            <v>0</v>
          </cell>
        </row>
        <row r="441">
          <cell r="C441" t="str">
            <v>B111</v>
          </cell>
          <cell r="D441">
            <v>0</v>
          </cell>
          <cell r="E441">
            <v>0</v>
          </cell>
          <cell r="F441">
            <v>0</v>
          </cell>
          <cell r="G441">
            <v>0</v>
          </cell>
          <cell r="H441">
            <v>0</v>
          </cell>
        </row>
        <row r="442">
          <cell r="C442" t="str">
            <v>B112</v>
          </cell>
          <cell r="D442">
            <v>0</v>
          </cell>
          <cell r="E442">
            <v>0</v>
          </cell>
          <cell r="F442">
            <v>0</v>
          </cell>
          <cell r="G442">
            <v>0</v>
          </cell>
          <cell r="H442">
            <v>0</v>
          </cell>
        </row>
        <row r="443">
          <cell r="C443" t="str">
            <v>B113</v>
          </cell>
          <cell r="D443">
            <v>0</v>
          </cell>
          <cell r="E443">
            <v>0</v>
          </cell>
          <cell r="F443">
            <v>0</v>
          </cell>
          <cell r="G443">
            <v>0</v>
          </cell>
          <cell r="H443">
            <v>0</v>
          </cell>
        </row>
        <row r="444">
          <cell r="C444" t="str">
            <v>B114</v>
          </cell>
          <cell r="D444">
            <v>0</v>
          </cell>
          <cell r="E444">
            <v>0</v>
          </cell>
          <cell r="F444">
            <v>0</v>
          </cell>
          <cell r="G444">
            <v>0</v>
          </cell>
          <cell r="H444">
            <v>0</v>
          </cell>
        </row>
        <row r="445">
          <cell r="C445" t="str">
            <v>B115</v>
          </cell>
          <cell r="D445">
            <v>0</v>
          </cell>
          <cell r="E445">
            <v>0</v>
          </cell>
          <cell r="F445">
            <v>0</v>
          </cell>
          <cell r="G445">
            <v>0</v>
          </cell>
          <cell r="H445">
            <v>0</v>
          </cell>
        </row>
        <row r="446">
          <cell r="C446" t="str">
            <v>B116</v>
          </cell>
          <cell r="D446">
            <v>0</v>
          </cell>
          <cell r="E446">
            <v>0</v>
          </cell>
          <cell r="F446">
            <v>0</v>
          </cell>
          <cell r="G446">
            <v>0</v>
          </cell>
          <cell r="H446">
            <v>0</v>
          </cell>
        </row>
        <row r="447">
          <cell r="C447" t="str">
            <v>B117</v>
          </cell>
          <cell r="D447">
            <v>0</v>
          </cell>
          <cell r="E447">
            <v>0</v>
          </cell>
          <cell r="F447">
            <v>0</v>
          </cell>
          <cell r="G447">
            <v>0</v>
          </cell>
          <cell r="H447">
            <v>0</v>
          </cell>
        </row>
        <row r="448">
          <cell r="C448" t="str">
            <v>B118</v>
          </cell>
          <cell r="D448">
            <v>0</v>
          </cell>
          <cell r="E448">
            <v>0</v>
          </cell>
          <cell r="F448">
            <v>0</v>
          </cell>
          <cell r="G448">
            <v>0</v>
          </cell>
          <cell r="H448">
            <v>0</v>
          </cell>
        </row>
        <row r="449">
          <cell r="C449" t="str">
            <v>B119</v>
          </cell>
          <cell r="D449">
            <v>0</v>
          </cell>
          <cell r="E449">
            <v>0</v>
          </cell>
          <cell r="F449">
            <v>0</v>
          </cell>
          <cell r="G449">
            <v>0</v>
          </cell>
          <cell r="H449">
            <v>0</v>
          </cell>
        </row>
        <row r="450">
          <cell r="C450" t="str">
            <v>B120</v>
          </cell>
          <cell r="D450">
            <v>0</v>
          </cell>
          <cell r="E450">
            <v>0</v>
          </cell>
          <cell r="F450">
            <v>0</v>
          </cell>
          <cell r="G450">
            <v>0</v>
          </cell>
          <cell r="H450">
            <v>0</v>
          </cell>
        </row>
        <row r="451">
          <cell r="C451" t="str">
            <v>B121</v>
          </cell>
          <cell r="D451">
            <v>0</v>
          </cell>
          <cell r="E451">
            <v>0</v>
          </cell>
          <cell r="F451">
            <v>0</v>
          </cell>
          <cell r="G451">
            <v>0</v>
          </cell>
          <cell r="H451">
            <v>0</v>
          </cell>
        </row>
        <row r="452">
          <cell r="C452" t="str">
            <v>B122</v>
          </cell>
          <cell r="D452">
            <v>0</v>
          </cell>
          <cell r="E452">
            <v>0</v>
          </cell>
          <cell r="F452">
            <v>0</v>
          </cell>
          <cell r="G452">
            <v>0</v>
          </cell>
          <cell r="H452">
            <v>0</v>
          </cell>
        </row>
        <row r="453">
          <cell r="C453" t="str">
            <v>B123</v>
          </cell>
          <cell r="D453">
            <v>0</v>
          </cell>
          <cell r="E453">
            <v>0</v>
          </cell>
          <cell r="F453">
            <v>0</v>
          </cell>
          <cell r="G453">
            <v>0</v>
          </cell>
          <cell r="H453">
            <v>0</v>
          </cell>
        </row>
        <row r="454">
          <cell r="C454" t="str">
            <v>B124</v>
          </cell>
          <cell r="D454">
            <v>0</v>
          </cell>
          <cell r="E454">
            <v>0</v>
          </cell>
          <cell r="F454">
            <v>0</v>
          </cell>
          <cell r="G454">
            <v>0</v>
          </cell>
          <cell r="H454">
            <v>0</v>
          </cell>
        </row>
        <row r="455">
          <cell r="C455" t="str">
            <v>B125</v>
          </cell>
          <cell r="D455">
            <v>0</v>
          </cell>
          <cell r="E455">
            <v>0</v>
          </cell>
          <cell r="F455">
            <v>0</v>
          </cell>
          <cell r="G455">
            <v>0</v>
          </cell>
          <cell r="H455">
            <v>0</v>
          </cell>
        </row>
        <row r="456">
          <cell r="C456" t="str">
            <v>B126</v>
          </cell>
          <cell r="D456">
            <v>0</v>
          </cell>
          <cell r="E456">
            <v>0</v>
          </cell>
          <cell r="F456">
            <v>0</v>
          </cell>
          <cell r="G456">
            <v>0</v>
          </cell>
          <cell r="H456">
            <v>0</v>
          </cell>
        </row>
        <row r="457">
          <cell r="C457" t="str">
            <v>B127</v>
          </cell>
          <cell r="D457">
            <v>0</v>
          </cell>
          <cell r="E457">
            <v>0</v>
          </cell>
          <cell r="F457">
            <v>0</v>
          </cell>
          <cell r="G457">
            <v>0</v>
          </cell>
          <cell r="H457">
            <v>0</v>
          </cell>
        </row>
        <row r="458">
          <cell r="C458" t="str">
            <v>B128</v>
          </cell>
          <cell r="D458">
            <v>0</v>
          </cell>
          <cell r="E458">
            <v>0</v>
          </cell>
          <cell r="F458">
            <v>0</v>
          </cell>
          <cell r="G458">
            <v>0</v>
          </cell>
          <cell r="H458">
            <v>0</v>
          </cell>
        </row>
        <row r="459">
          <cell r="C459" t="str">
            <v>B129</v>
          </cell>
          <cell r="D459">
            <v>0</v>
          </cell>
          <cell r="E459">
            <v>0</v>
          </cell>
          <cell r="F459">
            <v>0</v>
          </cell>
          <cell r="G459">
            <v>0</v>
          </cell>
          <cell r="H459">
            <v>0</v>
          </cell>
        </row>
        <row r="460">
          <cell r="C460" t="str">
            <v>B130</v>
          </cell>
          <cell r="D460">
            <v>0</v>
          </cell>
          <cell r="E460">
            <v>0</v>
          </cell>
          <cell r="F460">
            <v>0</v>
          </cell>
          <cell r="G460">
            <v>0</v>
          </cell>
          <cell r="H460">
            <v>0</v>
          </cell>
        </row>
        <row r="461">
          <cell r="C461" t="str">
            <v>B131</v>
          </cell>
          <cell r="D461">
            <v>0</v>
          </cell>
          <cell r="E461">
            <v>0</v>
          </cell>
          <cell r="F461">
            <v>0</v>
          </cell>
          <cell r="G461">
            <v>0</v>
          </cell>
          <cell r="H461">
            <v>0</v>
          </cell>
        </row>
        <row r="462">
          <cell r="C462" t="str">
            <v>B132</v>
          </cell>
          <cell r="D462">
            <v>0</v>
          </cell>
          <cell r="E462">
            <v>0</v>
          </cell>
          <cell r="F462">
            <v>0</v>
          </cell>
          <cell r="G462">
            <v>0</v>
          </cell>
          <cell r="H462">
            <v>0</v>
          </cell>
        </row>
        <row r="463">
          <cell r="C463" t="str">
            <v>B133</v>
          </cell>
          <cell r="D463">
            <v>0</v>
          </cell>
          <cell r="E463">
            <v>0</v>
          </cell>
          <cell r="F463">
            <v>0</v>
          </cell>
          <cell r="G463">
            <v>0</v>
          </cell>
          <cell r="H463">
            <v>0</v>
          </cell>
        </row>
        <row r="464">
          <cell r="C464" t="str">
            <v>B134</v>
          </cell>
          <cell r="D464">
            <v>0</v>
          </cell>
          <cell r="E464">
            <v>0</v>
          </cell>
          <cell r="F464">
            <v>0</v>
          </cell>
          <cell r="G464">
            <v>0</v>
          </cell>
          <cell r="H464">
            <v>0</v>
          </cell>
        </row>
        <row r="465">
          <cell r="C465" t="str">
            <v>B135</v>
          </cell>
          <cell r="D465">
            <v>0</v>
          </cell>
          <cell r="E465">
            <v>0</v>
          </cell>
          <cell r="F465">
            <v>0</v>
          </cell>
          <cell r="G465">
            <v>0</v>
          </cell>
          <cell r="H465">
            <v>0</v>
          </cell>
        </row>
        <row r="466">
          <cell r="C466" t="str">
            <v>B136</v>
          </cell>
          <cell r="D466">
            <v>0</v>
          </cell>
          <cell r="E466">
            <v>0</v>
          </cell>
          <cell r="F466">
            <v>0</v>
          </cell>
          <cell r="G466">
            <v>0</v>
          </cell>
          <cell r="H466">
            <v>0</v>
          </cell>
        </row>
        <row r="467">
          <cell r="C467" t="str">
            <v>B137</v>
          </cell>
          <cell r="D467">
            <v>0</v>
          </cell>
          <cell r="E467">
            <v>0</v>
          </cell>
          <cell r="F467">
            <v>0</v>
          </cell>
          <cell r="G467">
            <v>0</v>
          </cell>
          <cell r="H467">
            <v>0</v>
          </cell>
        </row>
        <row r="468">
          <cell r="C468" t="str">
            <v>B138</v>
          </cell>
          <cell r="D468">
            <v>0</v>
          </cell>
          <cell r="E468">
            <v>0</v>
          </cell>
          <cell r="F468">
            <v>0</v>
          </cell>
          <cell r="G468">
            <v>0</v>
          </cell>
          <cell r="H468">
            <v>0</v>
          </cell>
        </row>
        <row r="469">
          <cell r="C469" t="str">
            <v>B139</v>
          </cell>
          <cell r="D469">
            <v>0</v>
          </cell>
          <cell r="E469">
            <v>0</v>
          </cell>
          <cell r="F469">
            <v>0</v>
          </cell>
          <cell r="G469">
            <v>0</v>
          </cell>
          <cell r="H469">
            <v>0</v>
          </cell>
        </row>
        <row r="470">
          <cell r="C470" t="str">
            <v>B140</v>
          </cell>
          <cell r="D470">
            <v>0</v>
          </cell>
          <cell r="E470">
            <v>0</v>
          </cell>
          <cell r="F470">
            <v>0</v>
          </cell>
          <cell r="G470">
            <v>0</v>
          </cell>
          <cell r="H470">
            <v>0</v>
          </cell>
        </row>
        <row r="471">
          <cell r="C471" t="str">
            <v>B141</v>
          </cell>
          <cell r="D471">
            <v>0</v>
          </cell>
          <cell r="E471">
            <v>0</v>
          </cell>
          <cell r="F471">
            <v>0</v>
          </cell>
          <cell r="G471">
            <v>0</v>
          </cell>
          <cell r="H471">
            <v>0</v>
          </cell>
        </row>
        <row r="472">
          <cell r="C472" t="str">
            <v>B142</v>
          </cell>
          <cell r="D472">
            <v>0</v>
          </cell>
          <cell r="E472">
            <v>0</v>
          </cell>
          <cell r="F472">
            <v>0</v>
          </cell>
          <cell r="G472">
            <v>0</v>
          </cell>
          <cell r="H472">
            <v>0</v>
          </cell>
        </row>
        <row r="473">
          <cell r="C473" t="str">
            <v>B143</v>
          </cell>
          <cell r="D473">
            <v>0</v>
          </cell>
          <cell r="E473">
            <v>0</v>
          </cell>
          <cell r="F473">
            <v>0</v>
          </cell>
          <cell r="G473">
            <v>0</v>
          </cell>
          <cell r="H473">
            <v>0</v>
          </cell>
        </row>
        <row r="474">
          <cell r="C474" t="str">
            <v>B144</v>
          </cell>
          <cell r="D474">
            <v>0</v>
          </cell>
          <cell r="E474">
            <v>0</v>
          </cell>
          <cell r="F474">
            <v>0</v>
          </cell>
          <cell r="G474">
            <v>0</v>
          </cell>
          <cell r="H474">
            <v>0</v>
          </cell>
        </row>
        <row r="475">
          <cell r="C475" t="str">
            <v>B145</v>
          </cell>
          <cell r="D475">
            <v>0</v>
          </cell>
          <cell r="E475">
            <v>0</v>
          </cell>
          <cell r="F475">
            <v>0</v>
          </cell>
          <cell r="G475">
            <v>0</v>
          </cell>
          <cell r="H475">
            <v>0</v>
          </cell>
        </row>
        <row r="476">
          <cell r="C476" t="str">
            <v>B146</v>
          </cell>
          <cell r="D476">
            <v>0</v>
          </cell>
          <cell r="E476">
            <v>0</v>
          </cell>
          <cell r="F476">
            <v>0</v>
          </cell>
          <cell r="G476">
            <v>0</v>
          </cell>
          <cell r="H476">
            <v>0</v>
          </cell>
        </row>
        <row r="477">
          <cell r="C477" t="str">
            <v>B147</v>
          </cell>
          <cell r="D477">
            <v>0</v>
          </cell>
          <cell r="E477">
            <v>0</v>
          </cell>
          <cell r="F477">
            <v>0</v>
          </cell>
          <cell r="G477">
            <v>0</v>
          </cell>
          <cell r="H477">
            <v>0</v>
          </cell>
        </row>
        <row r="478">
          <cell r="C478" t="str">
            <v>B148</v>
          </cell>
          <cell r="D478">
            <v>0</v>
          </cell>
          <cell r="E478">
            <v>0</v>
          </cell>
          <cell r="F478">
            <v>0</v>
          </cell>
          <cell r="G478">
            <v>0</v>
          </cell>
          <cell r="H478">
            <v>0</v>
          </cell>
        </row>
        <row r="479">
          <cell r="C479" t="str">
            <v>B149</v>
          </cell>
          <cell r="D479">
            <v>0</v>
          </cell>
          <cell r="E479">
            <v>0</v>
          </cell>
          <cell r="F479">
            <v>0</v>
          </cell>
          <cell r="G479">
            <v>0</v>
          </cell>
          <cell r="H479">
            <v>0</v>
          </cell>
        </row>
        <row r="480">
          <cell r="C480" t="str">
            <v>B150</v>
          </cell>
          <cell r="D480">
            <v>0</v>
          </cell>
          <cell r="E480">
            <v>0</v>
          </cell>
          <cell r="F480">
            <v>0</v>
          </cell>
          <cell r="G480">
            <v>0</v>
          </cell>
          <cell r="H480">
            <v>0</v>
          </cell>
        </row>
        <row r="481">
          <cell r="C481" t="str">
            <v>B151</v>
          </cell>
          <cell r="D481">
            <v>0</v>
          </cell>
          <cell r="E481">
            <v>0</v>
          </cell>
          <cell r="F481">
            <v>0</v>
          </cell>
          <cell r="G481">
            <v>0</v>
          </cell>
          <cell r="H481">
            <v>0</v>
          </cell>
        </row>
        <row r="482">
          <cell r="C482" t="str">
            <v>B152</v>
          </cell>
          <cell r="D482">
            <v>0</v>
          </cell>
          <cell r="E482">
            <v>0</v>
          </cell>
          <cell r="F482">
            <v>0</v>
          </cell>
          <cell r="G482">
            <v>0</v>
          </cell>
          <cell r="H482">
            <v>0</v>
          </cell>
        </row>
        <row r="483">
          <cell r="C483" t="str">
            <v>B153</v>
          </cell>
          <cell r="D483">
            <v>0</v>
          </cell>
          <cell r="E483">
            <v>0</v>
          </cell>
          <cell r="F483">
            <v>0</v>
          </cell>
          <cell r="G483">
            <v>0</v>
          </cell>
          <cell r="H483">
            <v>0</v>
          </cell>
        </row>
        <row r="484">
          <cell r="C484" t="str">
            <v>B154</v>
          </cell>
          <cell r="D484">
            <v>0</v>
          </cell>
          <cell r="E484">
            <v>0</v>
          </cell>
          <cell r="F484">
            <v>0</v>
          </cell>
          <cell r="G484">
            <v>0</v>
          </cell>
          <cell r="H484">
            <v>0</v>
          </cell>
        </row>
        <row r="485">
          <cell r="C485" t="str">
            <v>B155</v>
          </cell>
          <cell r="D485">
            <v>0</v>
          </cell>
          <cell r="E485">
            <v>0</v>
          </cell>
          <cell r="F485">
            <v>0</v>
          </cell>
          <cell r="G485">
            <v>0</v>
          </cell>
          <cell r="H485">
            <v>0</v>
          </cell>
        </row>
        <row r="486">
          <cell r="C486" t="str">
            <v>B156</v>
          </cell>
          <cell r="D486">
            <v>0</v>
          </cell>
          <cell r="E486">
            <v>0</v>
          </cell>
          <cell r="F486">
            <v>0</v>
          </cell>
          <cell r="G486">
            <v>0</v>
          </cell>
          <cell r="H486">
            <v>0</v>
          </cell>
        </row>
        <row r="487">
          <cell r="C487" t="str">
            <v>B157</v>
          </cell>
          <cell r="D487">
            <v>0</v>
          </cell>
          <cell r="E487">
            <v>0</v>
          </cell>
          <cell r="F487">
            <v>0</v>
          </cell>
          <cell r="G487">
            <v>0</v>
          </cell>
          <cell r="H487">
            <v>0</v>
          </cell>
        </row>
        <row r="488">
          <cell r="C488" t="str">
            <v>B158</v>
          </cell>
          <cell r="D488">
            <v>0</v>
          </cell>
          <cell r="E488">
            <v>0</v>
          </cell>
          <cell r="F488">
            <v>0</v>
          </cell>
          <cell r="G488">
            <v>0</v>
          </cell>
          <cell r="H488">
            <v>0</v>
          </cell>
        </row>
        <row r="489">
          <cell r="C489" t="str">
            <v>B159</v>
          </cell>
          <cell r="D489">
            <v>0</v>
          </cell>
          <cell r="E489">
            <v>0</v>
          </cell>
          <cell r="F489">
            <v>0</v>
          </cell>
          <cell r="G489">
            <v>0</v>
          </cell>
          <cell r="H489">
            <v>0</v>
          </cell>
        </row>
        <row r="490">
          <cell r="C490" t="str">
            <v>B160</v>
          </cell>
          <cell r="D490">
            <v>0</v>
          </cell>
          <cell r="E490">
            <v>0</v>
          </cell>
          <cell r="F490">
            <v>0</v>
          </cell>
          <cell r="G490">
            <v>0</v>
          </cell>
          <cell r="H490">
            <v>0</v>
          </cell>
        </row>
        <row r="491">
          <cell r="C491" t="str">
            <v>B161</v>
          </cell>
          <cell r="D491">
            <v>0</v>
          </cell>
          <cell r="E491">
            <v>0</v>
          </cell>
          <cell r="F491">
            <v>0</v>
          </cell>
          <cell r="G491">
            <v>0</v>
          </cell>
          <cell r="H491">
            <v>0</v>
          </cell>
        </row>
        <row r="492">
          <cell r="C492" t="str">
            <v>B162</v>
          </cell>
          <cell r="D492">
            <v>0</v>
          </cell>
          <cell r="E492">
            <v>0</v>
          </cell>
          <cell r="F492">
            <v>0</v>
          </cell>
          <cell r="G492">
            <v>0</v>
          </cell>
          <cell r="H492">
            <v>0</v>
          </cell>
        </row>
        <row r="493">
          <cell r="C493" t="str">
            <v>B163</v>
          </cell>
          <cell r="D493">
            <v>0</v>
          </cell>
          <cell r="E493">
            <v>0</v>
          </cell>
          <cell r="F493">
            <v>0</v>
          </cell>
          <cell r="G493">
            <v>0</v>
          </cell>
          <cell r="H493">
            <v>0</v>
          </cell>
        </row>
        <row r="494">
          <cell r="C494" t="str">
            <v>B164</v>
          </cell>
          <cell r="D494">
            <v>0</v>
          </cell>
          <cell r="E494">
            <v>0</v>
          </cell>
          <cell r="F494">
            <v>0</v>
          </cell>
          <cell r="G494">
            <v>0</v>
          </cell>
          <cell r="H494">
            <v>0</v>
          </cell>
        </row>
        <row r="495">
          <cell r="C495" t="str">
            <v>B165</v>
          </cell>
          <cell r="D495">
            <v>0</v>
          </cell>
          <cell r="E495">
            <v>0</v>
          </cell>
          <cell r="F495">
            <v>0</v>
          </cell>
          <cell r="G495">
            <v>0</v>
          </cell>
          <cell r="H495">
            <v>0</v>
          </cell>
        </row>
        <row r="496">
          <cell r="C496" t="str">
            <v>B166</v>
          </cell>
          <cell r="D496">
            <v>0</v>
          </cell>
          <cell r="E496">
            <v>0</v>
          </cell>
          <cell r="F496">
            <v>0</v>
          </cell>
          <cell r="G496">
            <v>0</v>
          </cell>
          <cell r="H496">
            <v>0</v>
          </cell>
        </row>
        <row r="497">
          <cell r="C497" t="str">
            <v>B167</v>
          </cell>
          <cell r="D497">
            <v>0</v>
          </cell>
          <cell r="E497">
            <v>0</v>
          </cell>
          <cell r="F497">
            <v>0</v>
          </cell>
          <cell r="G497">
            <v>0</v>
          </cell>
          <cell r="H497">
            <v>0</v>
          </cell>
        </row>
        <row r="498">
          <cell r="C498" t="str">
            <v>B168</v>
          </cell>
          <cell r="D498">
            <v>0</v>
          </cell>
          <cell r="E498">
            <v>0</v>
          </cell>
          <cell r="F498">
            <v>0</v>
          </cell>
          <cell r="G498">
            <v>0</v>
          </cell>
          <cell r="H498">
            <v>0</v>
          </cell>
        </row>
        <row r="499">
          <cell r="C499" t="str">
            <v>B169</v>
          </cell>
          <cell r="D499">
            <v>0</v>
          </cell>
          <cell r="E499">
            <v>0</v>
          </cell>
          <cell r="F499">
            <v>0</v>
          </cell>
          <cell r="G499">
            <v>0</v>
          </cell>
          <cell r="H499">
            <v>0</v>
          </cell>
        </row>
        <row r="500">
          <cell r="C500" t="str">
            <v>B170</v>
          </cell>
          <cell r="D500">
            <v>0</v>
          </cell>
          <cell r="E500">
            <v>0</v>
          </cell>
          <cell r="F500">
            <v>0</v>
          </cell>
          <cell r="G500">
            <v>0</v>
          </cell>
          <cell r="H500">
            <v>0</v>
          </cell>
        </row>
        <row r="501">
          <cell r="C501" t="str">
            <v>B171</v>
          </cell>
          <cell r="D501">
            <v>0</v>
          </cell>
          <cell r="E501">
            <v>0</v>
          </cell>
          <cell r="F501">
            <v>0</v>
          </cell>
          <cell r="G501">
            <v>0</v>
          </cell>
          <cell r="H501">
            <v>0</v>
          </cell>
        </row>
        <row r="502">
          <cell r="C502" t="str">
            <v>B172</v>
          </cell>
          <cell r="D502">
            <v>0</v>
          </cell>
          <cell r="E502">
            <v>0</v>
          </cell>
          <cell r="F502">
            <v>0</v>
          </cell>
          <cell r="G502">
            <v>0</v>
          </cell>
          <cell r="H502">
            <v>0</v>
          </cell>
        </row>
        <row r="503">
          <cell r="C503" t="str">
            <v>B173</v>
          </cell>
          <cell r="D503">
            <v>0</v>
          </cell>
          <cell r="E503">
            <v>0</v>
          </cell>
          <cell r="F503">
            <v>0</v>
          </cell>
          <cell r="G503">
            <v>0</v>
          </cell>
          <cell r="H503">
            <v>0</v>
          </cell>
        </row>
        <row r="504">
          <cell r="C504" t="str">
            <v>B174</v>
          </cell>
          <cell r="D504">
            <v>0</v>
          </cell>
          <cell r="E504">
            <v>0</v>
          </cell>
          <cell r="F504">
            <v>0</v>
          </cell>
          <cell r="G504">
            <v>0</v>
          </cell>
          <cell r="H504">
            <v>0</v>
          </cell>
        </row>
        <row r="505">
          <cell r="C505" t="str">
            <v>B175</v>
          </cell>
          <cell r="D505">
            <v>0</v>
          </cell>
          <cell r="E505">
            <v>0</v>
          </cell>
          <cell r="F505">
            <v>0</v>
          </cell>
          <cell r="G505">
            <v>0</v>
          </cell>
          <cell r="H505">
            <v>0</v>
          </cell>
        </row>
        <row r="506">
          <cell r="C506" t="str">
            <v>B176</v>
          </cell>
          <cell r="D506">
            <v>0</v>
          </cell>
          <cell r="E506">
            <v>0</v>
          </cell>
          <cell r="F506">
            <v>0</v>
          </cell>
          <cell r="G506">
            <v>0</v>
          </cell>
          <cell r="H506">
            <v>0</v>
          </cell>
        </row>
        <row r="507">
          <cell r="C507" t="str">
            <v>B177</v>
          </cell>
          <cell r="D507">
            <v>0</v>
          </cell>
          <cell r="E507">
            <v>0</v>
          </cell>
          <cell r="F507">
            <v>0</v>
          </cell>
          <cell r="G507">
            <v>0</v>
          </cell>
          <cell r="H507">
            <v>0</v>
          </cell>
        </row>
        <row r="508">
          <cell r="C508" t="str">
            <v>B178</v>
          </cell>
          <cell r="D508">
            <v>0</v>
          </cell>
          <cell r="E508">
            <v>0</v>
          </cell>
          <cell r="F508">
            <v>0</v>
          </cell>
          <cell r="G508">
            <v>0</v>
          </cell>
          <cell r="H508">
            <v>0</v>
          </cell>
        </row>
        <row r="509">
          <cell r="C509" t="str">
            <v>B179</v>
          </cell>
          <cell r="D509">
            <v>0</v>
          </cell>
          <cell r="E509">
            <v>0</v>
          </cell>
          <cell r="F509">
            <v>0</v>
          </cell>
          <cell r="G509">
            <v>0</v>
          </cell>
          <cell r="H509">
            <v>0</v>
          </cell>
        </row>
        <row r="510">
          <cell r="C510" t="str">
            <v>B180</v>
          </cell>
          <cell r="D510">
            <v>0</v>
          </cell>
          <cell r="E510">
            <v>0</v>
          </cell>
          <cell r="F510">
            <v>0</v>
          </cell>
          <cell r="G510">
            <v>0</v>
          </cell>
          <cell r="H510">
            <v>0</v>
          </cell>
        </row>
        <row r="511">
          <cell r="C511" t="str">
            <v>B181</v>
          </cell>
          <cell r="D511">
            <v>0</v>
          </cell>
          <cell r="E511">
            <v>0</v>
          </cell>
          <cell r="F511">
            <v>0</v>
          </cell>
          <cell r="G511">
            <v>0</v>
          </cell>
          <cell r="H511">
            <v>0</v>
          </cell>
        </row>
        <row r="512">
          <cell r="C512" t="str">
            <v>B182</v>
          </cell>
          <cell r="D512">
            <v>0</v>
          </cell>
          <cell r="E512">
            <v>0</v>
          </cell>
          <cell r="F512">
            <v>0</v>
          </cell>
          <cell r="G512">
            <v>0</v>
          </cell>
          <cell r="H512">
            <v>0</v>
          </cell>
        </row>
        <row r="513">
          <cell r="C513" t="str">
            <v>B183</v>
          </cell>
          <cell r="D513">
            <v>0</v>
          </cell>
          <cell r="E513">
            <v>0</v>
          </cell>
          <cell r="F513">
            <v>0</v>
          </cell>
          <cell r="G513">
            <v>0</v>
          </cell>
          <cell r="H513">
            <v>0</v>
          </cell>
        </row>
        <row r="514">
          <cell r="C514" t="str">
            <v>B184</v>
          </cell>
          <cell r="D514">
            <v>0</v>
          </cell>
          <cell r="E514">
            <v>0</v>
          </cell>
          <cell r="F514">
            <v>0</v>
          </cell>
          <cell r="G514">
            <v>0</v>
          </cell>
          <cell r="H514">
            <v>0</v>
          </cell>
        </row>
        <row r="515">
          <cell r="C515" t="str">
            <v>B185</v>
          </cell>
          <cell r="D515">
            <v>0</v>
          </cell>
          <cell r="E515">
            <v>0</v>
          </cell>
          <cell r="F515">
            <v>0</v>
          </cell>
          <cell r="G515">
            <v>0</v>
          </cell>
          <cell r="H515">
            <v>0</v>
          </cell>
        </row>
        <row r="516">
          <cell r="C516" t="str">
            <v>B186</v>
          </cell>
          <cell r="D516">
            <v>0</v>
          </cell>
          <cell r="E516">
            <v>0</v>
          </cell>
          <cell r="F516">
            <v>0</v>
          </cell>
          <cell r="G516">
            <v>0</v>
          </cell>
          <cell r="H516">
            <v>0</v>
          </cell>
        </row>
        <row r="517">
          <cell r="C517" t="str">
            <v>B187</v>
          </cell>
          <cell r="D517">
            <v>0</v>
          </cell>
          <cell r="E517">
            <v>0</v>
          </cell>
          <cell r="F517">
            <v>0</v>
          </cell>
          <cell r="G517">
            <v>0</v>
          </cell>
          <cell r="H517">
            <v>0</v>
          </cell>
        </row>
        <row r="518">
          <cell r="C518" t="str">
            <v>B188</v>
          </cell>
          <cell r="D518">
            <v>0</v>
          </cell>
          <cell r="E518">
            <v>0</v>
          </cell>
          <cell r="F518">
            <v>0</v>
          </cell>
          <cell r="G518">
            <v>0</v>
          </cell>
          <cell r="H518">
            <v>0</v>
          </cell>
        </row>
        <row r="519">
          <cell r="C519" t="str">
            <v>B189</v>
          </cell>
          <cell r="D519">
            <v>0</v>
          </cell>
          <cell r="E519">
            <v>0</v>
          </cell>
          <cell r="F519">
            <v>0</v>
          </cell>
          <cell r="G519">
            <v>0</v>
          </cell>
          <cell r="H519">
            <v>0</v>
          </cell>
        </row>
        <row r="520">
          <cell r="C520" t="str">
            <v>B190</v>
          </cell>
          <cell r="D520">
            <v>0</v>
          </cell>
          <cell r="E520">
            <v>0</v>
          </cell>
          <cell r="F520">
            <v>0</v>
          </cell>
          <cell r="G520">
            <v>0</v>
          </cell>
          <cell r="H520">
            <v>0</v>
          </cell>
        </row>
        <row r="521">
          <cell r="C521" t="str">
            <v>B191</v>
          </cell>
          <cell r="D521">
            <v>0</v>
          </cell>
          <cell r="E521">
            <v>0</v>
          </cell>
          <cell r="F521">
            <v>0</v>
          </cell>
          <cell r="G521">
            <v>0</v>
          </cell>
          <cell r="H521">
            <v>0</v>
          </cell>
        </row>
        <row r="522">
          <cell r="C522" t="str">
            <v>B192</v>
          </cell>
          <cell r="D522">
            <v>0</v>
          </cell>
          <cell r="E522">
            <v>0</v>
          </cell>
          <cell r="F522">
            <v>0</v>
          </cell>
          <cell r="G522">
            <v>0</v>
          </cell>
          <cell r="H522">
            <v>0</v>
          </cell>
        </row>
        <row r="523">
          <cell r="C523" t="str">
            <v>B193</v>
          </cell>
          <cell r="D523">
            <v>0</v>
          </cell>
          <cell r="E523">
            <v>0</v>
          </cell>
          <cell r="F523">
            <v>0</v>
          </cell>
          <cell r="G523">
            <v>0</v>
          </cell>
          <cell r="H523">
            <v>0</v>
          </cell>
        </row>
        <row r="524">
          <cell r="C524" t="str">
            <v>B194</v>
          </cell>
          <cell r="D524">
            <v>0</v>
          </cell>
          <cell r="E524">
            <v>0</v>
          </cell>
          <cell r="F524">
            <v>0</v>
          </cell>
          <cell r="G524">
            <v>0</v>
          </cell>
          <cell r="H524">
            <v>0</v>
          </cell>
        </row>
        <row r="525">
          <cell r="C525" t="str">
            <v>B195</v>
          </cell>
          <cell r="D525">
            <v>0</v>
          </cell>
          <cell r="E525">
            <v>0</v>
          </cell>
          <cell r="F525">
            <v>0</v>
          </cell>
          <cell r="G525">
            <v>0</v>
          </cell>
          <cell r="H525">
            <v>0</v>
          </cell>
        </row>
        <row r="526">
          <cell r="C526" t="str">
            <v>B196</v>
          </cell>
          <cell r="D526">
            <v>0</v>
          </cell>
          <cell r="E526">
            <v>0</v>
          </cell>
          <cell r="F526">
            <v>0</v>
          </cell>
          <cell r="G526">
            <v>0</v>
          </cell>
          <cell r="H526">
            <v>0</v>
          </cell>
        </row>
        <row r="527">
          <cell r="C527" t="str">
            <v>B197</v>
          </cell>
          <cell r="D527">
            <v>0</v>
          </cell>
          <cell r="E527">
            <v>0</v>
          </cell>
          <cell r="F527">
            <v>0</v>
          </cell>
          <cell r="G527">
            <v>0</v>
          </cell>
          <cell r="H527">
            <v>0</v>
          </cell>
        </row>
        <row r="528">
          <cell r="C528" t="str">
            <v>B198</v>
          </cell>
          <cell r="D528">
            <v>0</v>
          </cell>
          <cell r="E528">
            <v>0</v>
          </cell>
          <cell r="F528">
            <v>0</v>
          </cell>
          <cell r="G528">
            <v>0</v>
          </cell>
          <cell r="H528">
            <v>0</v>
          </cell>
        </row>
        <row r="529">
          <cell r="C529" t="str">
            <v>B199</v>
          </cell>
          <cell r="D529">
            <v>0</v>
          </cell>
          <cell r="E529">
            <v>0</v>
          </cell>
          <cell r="F529">
            <v>0</v>
          </cell>
          <cell r="G529">
            <v>0</v>
          </cell>
          <cell r="H529">
            <v>0</v>
          </cell>
        </row>
        <row r="530">
          <cell r="C530" t="str">
            <v>B200</v>
          </cell>
          <cell r="D530">
            <v>0</v>
          </cell>
          <cell r="E530">
            <v>0</v>
          </cell>
          <cell r="F530">
            <v>0</v>
          </cell>
          <cell r="G530">
            <v>0</v>
          </cell>
          <cell r="H530">
            <v>0</v>
          </cell>
        </row>
        <row r="531">
          <cell r="C531" t="str">
            <v>B201</v>
          </cell>
          <cell r="D531">
            <v>0</v>
          </cell>
          <cell r="E531">
            <v>0</v>
          </cell>
          <cell r="F531">
            <v>0</v>
          </cell>
          <cell r="G531">
            <v>0</v>
          </cell>
          <cell r="H531">
            <v>0</v>
          </cell>
        </row>
        <row r="532">
          <cell r="C532" t="str">
            <v>B202</v>
          </cell>
          <cell r="D532">
            <v>0</v>
          </cell>
          <cell r="E532">
            <v>0</v>
          </cell>
          <cell r="F532">
            <v>0</v>
          </cell>
          <cell r="G532">
            <v>0</v>
          </cell>
          <cell r="H532">
            <v>0</v>
          </cell>
        </row>
        <row r="533">
          <cell r="C533" t="str">
            <v>B203</v>
          </cell>
          <cell r="D533">
            <v>0</v>
          </cell>
          <cell r="E533">
            <v>0</v>
          </cell>
          <cell r="F533">
            <v>0</v>
          </cell>
          <cell r="G533">
            <v>0</v>
          </cell>
          <cell r="H533">
            <v>0</v>
          </cell>
        </row>
        <row r="534">
          <cell r="C534" t="str">
            <v>B204</v>
          </cell>
          <cell r="D534">
            <v>0</v>
          </cell>
          <cell r="E534">
            <v>0</v>
          </cell>
          <cell r="F534">
            <v>0</v>
          </cell>
          <cell r="G534">
            <v>0</v>
          </cell>
          <cell r="H534">
            <v>0</v>
          </cell>
        </row>
        <row r="535">
          <cell r="C535" t="str">
            <v>B205</v>
          </cell>
          <cell r="D535">
            <v>0</v>
          </cell>
          <cell r="E535">
            <v>0</v>
          </cell>
          <cell r="F535">
            <v>0</v>
          </cell>
          <cell r="G535">
            <v>0</v>
          </cell>
          <cell r="H535">
            <v>0</v>
          </cell>
        </row>
        <row r="536">
          <cell r="C536" t="str">
            <v>B206</v>
          </cell>
          <cell r="D536">
            <v>0</v>
          </cell>
          <cell r="E536">
            <v>0</v>
          </cell>
          <cell r="F536">
            <v>0</v>
          </cell>
          <cell r="G536">
            <v>0</v>
          </cell>
          <cell r="H536">
            <v>0</v>
          </cell>
        </row>
        <row r="537">
          <cell r="C537" t="str">
            <v>B207</v>
          </cell>
          <cell r="D537">
            <v>0</v>
          </cell>
          <cell r="E537">
            <v>0</v>
          </cell>
          <cell r="F537">
            <v>0</v>
          </cell>
          <cell r="G537">
            <v>0</v>
          </cell>
          <cell r="H537">
            <v>0</v>
          </cell>
        </row>
        <row r="538">
          <cell r="C538" t="str">
            <v>B208</v>
          </cell>
          <cell r="D538">
            <v>0</v>
          </cell>
          <cell r="E538">
            <v>0</v>
          </cell>
          <cell r="F538">
            <v>0</v>
          </cell>
          <cell r="G538">
            <v>0</v>
          </cell>
          <cell r="H538">
            <v>0</v>
          </cell>
        </row>
        <row r="539">
          <cell r="C539" t="str">
            <v>B209</v>
          </cell>
          <cell r="D539">
            <v>0</v>
          </cell>
          <cell r="E539">
            <v>0</v>
          </cell>
          <cell r="F539">
            <v>0</v>
          </cell>
          <cell r="G539">
            <v>0</v>
          </cell>
          <cell r="H539">
            <v>0</v>
          </cell>
        </row>
        <row r="540">
          <cell r="C540" t="str">
            <v>B210</v>
          </cell>
          <cell r="D540">
            <v>0</v>
          </cell>
          <cell r="E540">
            <v>0</v>
          </cell>
          <cell r="F540">
            <v>0</v>
          </cell>
          <cell r="G540">
            <v>0</v>
          </cell>
          <cell r="H540">
            <v>0</v>
          </cell>
        </row>
        <row r="541">
          <cell r="C541" t="str">
            <v>B211</v>
          </cell>
          <cell r="D541">
            <v>0</v>
          </cell>
          <cell r="E541">
            <v>0</v>
          </cell>
          <cell r="F541">
            <v>0</v>
          </cell>
          <cell r="G541">
            <v>0</v>
          </cell>
          <cell r="H541">
            <v>0</v>
          </cell>
        </row>
        <row r="542">
          <cell r="C542" t="str">
            <v>B212</v>
          </cell>
          <cell r="D542">
            <v>0</v>
          </cell>
          <cell r="E542">
            <v>0</v>
          </cell>
          <cell r="F542">
            <v>0</v>
          </cell>
          <cell r="G542">
            <v>0</v>
          </cell>
          <cell r="H542">
            <v>0</v>
          </cell>
        </row>
        <row r="543">
          <cell r="C543" t="str">
            <v>B213</v>
          </cell>
          <cell r="D543">
            <v>0</v>
          </cell>
          <cell r="E543">
            <v>0</v>
          </cell>
          <cell r="F543">
            <v>0</v>
          </cell>
          <cell r="G543">
            <v>0</v>
          </cell>
          <cell r="H543">
            <v>0</v>
          </cell>
        </row>
        <row r="544">
          <cell r="C544" t="str">
            <v>B214</v>
          </cell>
          <cell r="D544">
            <v>0</v>
          </cell>
          <cell r="E544">
            <v>0</v>
          </cell>
          <cell r="F544">
            <v>0</v>
          </cell>
          <cell r="G544">
            <v>0</v>
          </cell>
          <cell r="H544">
            <v>0</v>
          </cell>
        </row>
        <row r="545">
          <cell r="C545" t="str">
            <v>B215</v>
          </cell>
          <cell r="D545">
            <v>0</v>
          </cell>
          <cell r="E545">
            <v>0</v>
          </cell>
          <cell r="F545">
            <v>0</v>
          </cell>
          <cell r="G545">
            <v>0</v>
          </cell>
          <cell r="H545">
            <v>0</v>
          </cell>
        </row>
        <row r="546">
          <cell r="C546" t="str">
            <v>B216</v>
          </cell>
          <cell r="D546">
            <v>0</v>
          </cell>
          <cell r="E546">
            <v>0</v>
          </cell>
          <cell r="F546">
            <v>0</v>
          </cell>
          <cell r="G546">
            <v>0</v>
          </cell>
          <cell r="H546">
            <v>0</v>
          </cell>
        </row>
        <row r="547">
          <cell r="C547" t="str">
            <v>B217</v>
          </cell>
          <cell r="D547">
            <v>0</v>
          </cell>
          <cell r="E547">
            <v>0</v>
          </cell>
          <cell r="F547">
            <v>0</v>
          </cell>
          <cell r="G547">
            <v>0</v>
          </cell>
          <cell r="H547">
            <v>0</v>
          </cell>
        </row>
        <row r="548">
          <cell r="C548" t="str">
            <v>B218</v>
          </cell>
          <cell r="D548">
            <v>0</v>
          </cell>
          <cell r="E548">
            <v>0</v>
          </cell>
          <cell r="F548">
            <v>0</v>
          </cell>
          <cell r="G548">
            <v>0</v>
          </cell>
          <cell r="H548">
            <v>0</v>
          </cell>
        </row>
        <row r="549">
          <cell r="C549" t="str">
            <v>B219</v>
          </cell>
          <cell r="D549">
            <v>0</v>
          </cell>
          <cell r="E549">
            <v>0</v>
          </cell>
          <cell r="F549">
            <v>0</v>
          </cell>
          <cell r="G549">
            <v>0</v>
          </cell>
          <cell r="H549">
            <v>0</v>
          </cell>
        </row>
        <row r="550">
          <cell r="C550" t="str">
            <v>B220</v>
          </cell>
          <cell r="D550">
            <v>0</v>
          </cell>
          <cell r="E550">
            <v>0</v>
          </cell>
          <cell r="F550">
            <v>0</v>
          </cell>
          <cell r="G550">
            <v>0</v>
          </cell>
          <cell r="H550">
            <v>0</v>
          </cell>
        </row>
        <row r="551">
          <cell r="C551" t="str">
            <v>B221</v>
          </cell>
          <cell r="D551">
            <v>0</v>
          </cell>
          <cell r="E551">
            <v>0</v>
          </cell>
          <cell r="F551">
            <v>0</v>
          </cell>
          <cell r="G551">
            <v>0</v>
          </cell>
          <cell r="H551">
            <v>0</v>
          </cell>
        </row>
        <row r="552">
          <cell r="C552" t="str">
            <v>B222</v>
          </cell>
          <cell r="D552">
            <v>0</v>
          </cell>
          <cell r="E552">
            <v>0</v>
          </cell>
          <cell r="F552">
            <v>0</v>
          </cell>
          <cell r="G552">
            <v>0</v>
          </cell>
          <cell r="H552">
            <v>0</v>
          </cell>
        </row>
        <row r="553">
          <cell r="C553" t="str">
            <v>B223</v>
          </cell>
          <cell r="D553">
            <v>0</v>
          </cell>
          <cell r="E553">
            <v>0</v>
          </cell>
          <cell r="F553">
            <v>0</v>
          </cell>
          <cell r="G553">
            <v>0</v>
          </cell>
          <cell r="H553">
            <v>0</v>
          </cell>
        </row>
        <row r="554">
          <cell r="C554" t="str">
            <v>B224</v>
          </cell>
          <cell r="D554">
            <v>0</v>
          </cell>
          <cell r="E554">
            <v>0</v>
          </cell>
          <cell r="F554">
            <v>0</v>
          </cell>
          <cell r="G554">
            <v>0</v>
          </cell>
          <cell r="H554">
            <v>0</v>
          </cell>
        </row>
        <row r="555">
          <cell r="C555" t="str">
            <v>B225</v>
          </cell>
          <cell r="D555">
            <v>0</v>
          </cell>
          <cell r="E555">
            <v>0</v>
          </cell>
          <cell r="F555">
            <v>0</v>
          </cell>
          <cell r="G555">
            <v>0</v>
          </cell>
          <cell r="H555">
            <v>0</v>
          </cell>
        </row>
        <row r="556">
          <cell r="C556" t="str">
            <v>B226</v>
          </cell>
          <cell r="D556">
            <v>0</v>
          </cell>
          <cell r="E556">
            <v>0</v>
          </cell>
          <cell r="F556">
            <v>0</v>
          </cell>
          <cell r="G556">
            <v>0</v>
          </cell>
          <cell r="H556">
            <v>0</v>
          </cell>
        </row>
        <row r="557">
          <cell r="C557" t="str">
            <v>B227</v>
          </cell>
          <cell r="D557">
            <v>0</v>
          </cell>
          <cell r="E557">
            <v>0</v>
          </cell>
          <cell r="F557">
            <v>0</v>
          </cell>
          <cell r="G557">
            <v>0</v>
          </cell>
          <cell r="H557">
            <v>0</v>
          </cell>
        </row>
        <row r="558">
          <cell r="C558" t="str">
            <v>B228</v>
          </cell>
          <cell r="D558">
            <v>0</v>
          </cell>
          <cell r="E558">
            <v>0</v>
          </cell>
          <cell r="F558">
            <v>0</v>
          </cell>
          <cell r="G558">
            <v>0</v>
          </cell>
          <cell r="H558">
            <v>0</v>
          </cell>
        </row>
        <row r="559">
          <cell r="C559" t="str">
            <v>B229</v>
          </cell>
          <cell r="D559">
            <v>0</v>
          </cell>
          <cell r="E559">
            <v>0</v>
          </cell>
          <cell r="F559">
            <v>0</v>
          </cell>
          <cell r="G559">
            <v>0</v>
          </cell>
          <cell r="H559">
            <v>0</v>
          </cell>
        </row>
        <row r="560">
          <cell r="C560" t="str">
            <v>B230</v>
          </cell>
          <cell r="D560">
            <v>0</v>
          </cell>
          <cell r="E560">
            <v>0</v>
          </cell>
          <cell r="F560">
            <v>0</v>
          </cell>
          <cell r="G560">
            <v>0</v>
          </cell>
          <cell r="H560">
            <v>0</v>
          </cell>
        </row>
        <row r="561">
          <cell r="C561" t="str">
            <v>B231</v>
          </cell>
          <cell r="D561">
            <v>0</v>
          </cell>
          <cell r="E561">
            <v>0</v>
          </cell>
          <cell r="F561">
            <v>0</v>
          </cell>
          <cell r="G561">
            <v>0</v>
          </cell>
          <cell r="H561">
            <v>0</v>
          </cell>
        </row>
        <row r="562">
          <cell r="C562" t="str">
            <v>B232</v>
          </cell>
          <cell r="D562">
            <v>0</v>
          </cell>
          <cell r="E562">
            <v>0</v>
          </cell>
          <cell r="F562">
            <v>0</v>
          </cell>
          <cell r="G562">
            <v>0</v>
          </cell>
          <cell r="H562">
            <v>0</v>
          </cell>
        </row>
        <row r="563">
          <cell r="C563" t="str">
            <v>B233</v>
          </cell>
          <cell r="D563">
            <v>0</v>
          </cell>
          <cell r="E563">
            <v>0</v>
          </cell>
          <cell r="F563">
            <v>0</v>
          </cell>
          <cell r="G563">
            <v>0</v>
          </cell>
          <cell r="H563">
            <v>0</v>
          </cell>
        </row>
        <row r="564">
          <cell r="C564" t="str">
            <v>B234</v>
          </cell>
          <cell r="D564">
            <v>0</v>
          </cell>
          <cell r="E564">
            <v>0</v>
          </cell>
          <cell r="F564">
            <v>0</v>
          </cell>
          <cell r="G564">
            <v>0</v>
          </cell>
          <cell r="H564">
            <v>0</v>
          </cell>
        </row>
        <row r="565">
          <cell r="C565" t="str">
            <v>B235</v>
          </cell>
          <cell r="D565">
            <v>0</v>
          </cell>
          <cell r="E565">
            <v>0</v>
          </cell>
          <cell r="F565">
            <v>0</v>
          </cell>
          <cell r="G565">
            <v>0</v>
          </cell>
          <cell r="H565">
            <v>0</v>
          </cell>
        </row>
        <row r="566">
          <cell r="C566" t="str">
            <v>B236</v>
          </cell>
          <cell r="D566">
            <v>0</v>
          </cell>
          <cell r="E566">
            <v>0</v>
          </cell>
          <cell r="F566">
            <v>0</v>
          </cell>
          <cell r="G566">
            <v>0</v>
          </cell>
          <cell r="H566">
            <v>0</v>
          </cell>
        </row>
        <row r="567">
          <cell r="C567" t="str">
            <v>B237</v>
          </cell>
          <cell r="D567">
            <v>0</v>
          </cell>
          <cell r="E567">
            <v>0</v>
          </cell>
          <cell r="F567">
            <v>0</v>
          </cell>
          <cell r="G567">
            <v>0</v>
          </cell>
          <cell r="H567">
            <v>0</v>
          </cell>
        </row>
        <row r="568">
          <cell r="C568" t="str">
            <v>B238</v>
          </cell>
          <cell r="D568">
            <v>0</v>
          </cell>
          <cell r="E568">
            <v>0</v>
          </cell>
          <cell r="F568">
            <v>0</v>
          </cell>
          <cell r="G568">
            <v>0</v>
          </cell>
          <cell r="H568">
            <v>0</v>
          </cell>
        </row>
        <row r="569">
          <cell r="C569" t="str">
            <v>B239</v>
          </cell>
          <cell r="D569">
            <v>0</v>
          </cell>
          <cell r="E569">
            <v>0</v>
          </cell>
          <cell r="F569">
            <v>0</v>
          </cell>
          <cell r="G569">
            <v>0</v>
          </cell>
          <cell r="H569">
            <v>0</v>
          </cell>
        </row>
        <row r="570">
          <cell r="C570" t="str">
            <v>B240</v>
          </cell>
          <cell r="D570">
            <v>0</v>
          </cell>
          <cell r="E570">
            <v>0</v>
          </cell>
          <cell r="F570">
            <v>0</v>
          </cell>
          <cell r="G570">
            <v>0</v>
          </cell>
          <cell r="H570">
            <v>0</v>
          </cell>
        </row>
        <row r="571">
          <cell r="C571" t="str">
            <v>B241</v>
          </cell>
          <cell r="D571">
            <v>0</v>
          </cell>
          <cell r="E571">
            <v>0</v>
          </cell>
          <cell r="F571">
            <v>0</v>
          </cell>
          <cell r="G571">
            <v>0</v>
          </cell>
          <cell r="H571">
            <v>0</v>
          </cell>
        </row>
        <row r="572">
          <cell r="C572" t="str">
            <v>B242</v>
          </cell>
          <cell r="D572">
            <v>0</v>
          </cell>
          <cell r="E572">
            <v>0</v>
          </cell>
          <cell r="F572">
            <v>0</v>
          </cell>
          <cell r="G572">
            <v>0</v>
          </cell>
          <cell r="H572">
            <v>0</v>
          </cell>
        </row>
        <row r="573">
          <cell r="C573" t="str">
            <v>B243</v>
          </cell>
          <cell r="D573">
            <v>0</v>
          </cell>
          <cell r="E573">
            <v>0</v>
          </cell>
          <cell r="F573">
            <v>0</v>
          </cell>
          <cell r="G573">
            <v>0</v>
          </cell>
          <cell r="H573">
            <v>0</v>
          </cell>
        </row>
        <row r="574">
          <cell r="C574" t="str">
            <v>B244</v>
          </cell>
          <cell r="D574">
            <v>0</v>
          </cell>
          <cell r="E574">
            <v>0</v>
          </cell>
          <cell r="F574">
            <v>0</v>
          </cell>
          <cell r="G574">
            <v>0</v>
          </cell>
          <cell r="H574">
            <v>0</v>
          </cell>
        </row>
        <row r="575">
          <cell r="C575" t="str">
            <v>B245</v>
          </cell>
          <cell r="D575">
            <v>0</v>
          </cell>
          <cell r="E575">
            <v>0</v>
          </cell>
          <cell r="F575">
            <v>0</v>
          </cell>
          <cell r="G575">
            <v>0</v>
          </cell>
          <cell r="H575">
            <v>0</v>
          </cell>
        </row>
        <row r="576">
          <cell r="C576" t="str">
            <v>B246</v>
          </cell>
          <cell r="D576">
            <v>0</v>
          </cell>
          <cell r="E576">
            <v>0</v>
          </cell>
          <cell r="F576">
            <v>0</v>
          </cell>
          <cell r="G576">
            <v>0</v>
          </cell>
          <cell r="H576">
            <v>0</v>
          </cell>
        </row>
        <row r="577">
          <cell r="C577" t="str">
            <v>B247</v>
          </cell>
          <cell r="D577">
            <v>0</v>
          </cell>
          <cell r="E577">
            <v>0</v>
          </cell>
          <cell r="F577">
            <v>0</v>
          </cell>
          <cell r="G577">
            <v>0</v>
          </cell>
          <cell r="H577">
            <v>0</v>
          </cell>
        </row>
        <row r="578">
          <cell r="C578" t="str">
            <v>B248</v>
          </cell>
          <cell r="D578">
            <v>0</v>
          </cell>
          <cell r="E578">
            <v>0</v>
          </cell>
          <cell r="F578">
            <v>0</v>
          </cell>
          <cell r="G578">
            <v>0</v>
          </cell>
          <cell r="H578">
            <v>0</v>
          </cell>
        </row>
        <row r="579">
          <cell r="C579" t="str">
            <v>B249</v>
          </cell>
          <cell r="D579">
            <v>0</v>
          </cell>
          <cell r="E579">
            <v>0</v>
          </cell>
          <cell r="F579">
            <v>0</v>
          </cell>
          <cell r="G579">
            <v>0</v>
          </cell>
          <cell r="H579">
            <v>0</v>
          </cell>
        </row>
        <row r="580">
          <cell r="C580" t="str">
            <v>B250</v>
          </cell>
          <cell r="D580">
            <v>0</v>
          </cell>
          <cell r="E580">
            <v>0</v>
          </cell>
          <cell r="F580">
            <v>0</v>
          </cell>
          <cell r="G580">
            <v>0</v>
          </cell>
          <cell r="H580">
            <v>0</v>
          </cell>
        </row>
        <row r="581">
          <cell r="C581" t="str">
            <v>B251</v>
          </cell>
          <cell r="D581">
            <v>0</v>
          </cell>
          <cell r="E581">
            <v>0</v>
          </cell>
          <cell r="F581">
            <v>0</v>
          </cell>
          <cell r="G581">
            <v>0</v>
          </cell>
          <cell r="H581">
            <v>0</v>
          </cell>
        </row>
        <row r="582">
          <cell r="C582" t="str">
            <v>B252</v>
          </cell>
          <cell r="D582">
            <v>0</v>
          </cell>
          <cell r="E582">
            <v>0</v>
          </cell>
          <cell r="F582">
            <v>0</v>
          </cell>
          <cell r="G582">
            <v>0</v>
          </cell>
          <cell r="H582">
            <v>0</v>
          </cell>
        </row>
        <row r="583">
          <cell r="C583" t="str">
            <v>B253</v>
          </cell>
          <cell r="D583">
            <v>0</v>
          </cell>
          <cell r="E583">
            <v>0</v>
          </cell>
          <cell r="F583">
            <v>0</v>
          </cell>
          <cell r="G583">
            <v>0</v>
          </cell>
          <cell r="H583">
            <v>0</v>
          </cell>
        </row>
        <row r="584">
          <cell r="C584" t="str">
            <v>B254</v>
          </cell>
          <cell r="D584">
            <v>0</v>
          </cell>
          <cell r="E584">
            <v>0</v>
          </cell>
          <cell r="F584">
            <v>0</v>
          </cell>
          <cell r="G584">
            <v>0</v>
          </cell>
          <cell r="H584">
            <v>0</v>
          </cell>
        </row>
        <row r="585">
          <cell r="C585" t="str">
            <v>B255</v>
          </cell>
          <cell r="D585">
            <v>0</v>
          </cell>
          <cell r="E585">
            <v>0</v>
          </cell>
          <cell r="F585">
            <v>0</v>
          </cell>
          <cell r="G585">
            <v>0</v>
          </cell>
          <cell r="H585">
            <v>0</v>
          </cell>
        </row>
        <row r="586">
          <cell r="C586" t="str">
            <v>B256</v>
          </cell>
          <cell r="D586">
            <v>0</v>
          </cell>
          <cell r="E586">
            <v>0</v>
          </cell>
          <cell r="F586">
            <v>0</v>
          </cell>
          <cell r="G586">
            <v>0</v>
          </cell>
          <cell r="H586">
            <v>0</v>
          </cell>
        </row>
        <row r="587">
          <cell r="C587" t="str">
            <v>B257</v>
          </cell>
          <cell r="D587">
            <v>0</v>
          </cell>
          <cell r="E587">
            <v>0</v>
          </cell>
          <cell r="F587">
            <v>0</v>
          </cell>
          <cell r="G587">
            <v>0</v>
          </cell>
          <cell r="H587">
            <v>0</v>
          </cell>
        </row>
        <row r="588">
          <cell r="C588" t="str">
            <v>B258</v>
          </cell>
          <cell r="D588">
            <v>0</v>
          </cell>
          <cell r="E588">
            <v>0</v>
          </cell>
          <cell r="F588">
            <v>0</v>
          </cell>
          <cell r="G588">
            <v>0</v>
          </cell>
          <cell r="H588">
            <v>0</v>
          </cell>
        </row>
        <row r="589">
          <cell r="C589" t="str">
            <v>B259</v>
          </cell>
          <cell r="D589">
            <v>0</v>
          </cell>
          <cell r="E589">
            <v>0</v>
          </cell>
          <cell r="F589">
            <v>0</v>
          </cell>
          <cell r="G589">
            <v>0</v>
          </cell>
          <cell r="H589">
            <v>0</v>
          </cell>
        </row>
        <row r="590">
          <cell r="C590" t="str">
            <v>B260</v>
          </cell>
          <cell r="D590">
            <v>0</v>
          </cell>
          <cell r="E590">
            <v>0</v>
          </cell>
          <cell r="F590">
            <v>0</v>
          </cell>
          <cell r="G590">
            <v>0</v>
          </cell>
          <cell r="H590">
            <v>0</v>
          </cell>
        </row>
        <row r="591">
          <cell r="C591" t="str">
            <v>B261</v>
          </cell>
          <cell r="D591">
            <v>0</v>
          </cell>
          <cell r="E591">
            <v>0</v>
          </cell>
          <cell r="F591">
            <v>0</v>
          </cell>
          <cell r="G591">
            <v>0</v>
          </cell>
          <cell r="H591">
            <v>0</v>
          </cell>
        </row>
        <row r="592">
          <cell r="C592" t="str">
            <v>B262</v>
          </cell>
          <cell r="D592">
            <v>0</v>
          </cell>
          <cell r="E592">
            <v>0</v>
          </cell>
          <cell r="F592">
            <v>0</v>
          </cell>
          <cell r="G592">
            <v>0</v>
          </cell>
          <cell r="H592">
            <v>0</v>
          </cell>
        </row>
        <row r="593">
          <cell r="C593" t="str">
            <v>B263</v>
          </cell>
          <cell r="D593">
            <v>0</v>
          </cell>
          <cell r="E593">
            <v>0</v>
          </cell>
          <cell r="F593">
            <v>0</v>
          </cell>
          <cell r="G593">
            <v>0</v>
          </cell>
          <cell r="H593">
            <v>0</v>
          </cell>
        </row>
        <row r="594">
          <cell r="C594" t="str">
            <v>B264</v>
          </cell>
          <cell r="D594">
            <v>0</v>
          </cell>
          <cell r="E594">
            <v>0</v>
          </cell>
          <cell r="F594">
            <v>0</v>
          </cell>
          <cell r="G594">
            <v>0</v>
          </cell>
          <cell r="H594">
            <v>0</v>
          </cell>
        </row>
        <row r="595">
          <cell r="C595" t="str">
            <v>B265</v>
          </cell>
          <cell r="D595">
            <v>0</v>
          </cell>
          <cell r="E595">
            <v>0</v>
          </cell>
          <cell r="F595">
            <v>0</v>
          </cell>
          <cell r="G595">
            <v>0</v>
          </cell>
          <cell r="H595">
            <v>0</v>
          </cell>
        </row>
        <row r="596">
          <cell r="C596" t="str">
            <v>B266</v>
          </cell>
          <cell r="D596">
            <v>0</v>
          </cell>
          <cell r="E596">
            <v>0</v>
          </cell>
          <cell r="F596">
            <v>0</v>
          </cell>
          <cell r="G596">
            <v>0</v>
          </cell>
          <cell r="H596">
            <v>0</v>
          </cell>
        </row>
        <row r="597">
          <cell r="C597" t="str">
            <v>B267</v>
          </cell>
          <cell r="D597">
            <v>0</v>
          </cell>
          <cell r="E597">
            <v>0</v>
          </cell>
          <cell r="F597">
            <v>0</v>
          </cell>
          <cell r="G597">
            <v>0</v>
          </cell>
          <cell r="H597">
            <v>0</v>
          </cell>
        </row>
        <row r="598">
          <cell r="C598" t="str">
            <v>B268</v>
          </cell>
          <cell r="D598">
            <v>0</v>
          </cell>
          <cell r="E598">
            <v>0</v>
          </cell>
          <cell r="F598">
            <v>0</v>
          </cell>
          <cell r="G598">
            <v>0</v>
          </cell>
          <cell r="H598">
            <v>0</v>
          </cell>
        </row>
        <row r="599">
          <cell r="C599" t="str">
            <v>B269</v>
          </cell>
          <cell r="D599">
            <v>0</v>
          </cell>
          <cell r="E599">
            <v>0</v>
          </cell>
          <cell r="F599">
            <v>0</v>
          </cell>
          <cell r="G599">
            <v>0</v>
          </cell>
          <cell r="H599">
            <v>0</v>
          </cell>
        </row>
        <row r="600">
          <cell r="C600" t="str">
            <v>B270</v>
          </cell>
          <cell r="D600">
            <v>0</v>
          </cell>
          <cell r="E600">
            <v>0</v>
          </cell>
          <cell r="F600">
            <v>0</v>
          </cell>
          <cell r="G600">
            <v>0</v>
          </cell>
          <cell r="H600">
            <v>0</v>
          </cell>
        </row>
        <row r="601">
          <cell r="C601" t="str">
            <v>B271</v>
          </cell>
          <cell r="D601">
            <v>0</v>
          </cell>
          <cell r="E601">
            <v>0</v>
          </cell>
          <cell r="F601">
            <v>0</v>
          </cell>
          <cell r="G601">
            <v>0</v>
          </cell>
          <cell r="H601">
            <v>0</v>
          </cell>
        </row>
        <row r="602">
          <cell r="C602" t="str">
            <v>B272</v>
          </cell>
          <cell r="D602">
            <v>0</v>
          </cell>
          <cell r="E602">
            <v>0</v>
          </cell>
          <cell r="F602">
            <v>0</v>
          </cell>
          <cell r="G602">
            <v>0</v>
          </cell>
          <cell r="H602">
            <v>0</v>
          </cell>
        </row>
        <row r="603">
          <cell r="C603" t="str">
            <v>B273</v>
          </cell>
          <cell r="D603">
            <v>0</v>
          </cell>
          <cell r="E603">
            <v>0</v>
          </cell>
          <cell r="F603">
            <v>0</v>
          </cell>
          <cell r="G603">
            <v>0</v>
          </cell>
          <cell r="H603">
            <v>0</v>
          </cell>
        </row>
        <row r="604">
          <cell r="C604" t="str">
            <v>B274</v>
          </cell>
          <cell r="D604">
            <v>0</v>
          </cell>
          <cell r="E604">
            <v>0</v>
          </cell>
          <cell r="F604">
            <v>0</v>
          </cell>
          <cell r="G604">
            <v>0</v>
          </cell>
          <cell r="H604">
            <v>0</v>
          </cell>
        </row>
        <row r="605">
          <cell r="C605" t="str">
            <v>B275</v>
          </cell>
          <cell r="D605">
            <v>0</v>
          </cell>
          <cell r="E605">
            <v>0</v>
          </cell>
          <cell r="F605">
            <v>0</v>
          </cell>
          <cell r="G605">
            <v>0</v>
          </cell>
          <cell r="H605">
            <v>0</v>
          </cell>
        </row>
        <row r="606">
          <cell r="C606" t="str">
            <v>B276</v>
          </cell>
          <cell r="D606">
            <v>0</v>
          </cell>
          <cell r="E606">
            <v>0</v>
          </cell>
          <cell r="F606">
            <v>0</v>
          </cell>
          <cell r="G606">
            <v>0</v>
          </cell>
          <cell r="H606">
            <v>0</v>
          </cell>
        </row>
        <row r="607">
          <cell r="C607" t="str">
            <v>B277</v>
          </cell>
          <cell r="D607">
            <v>0</v>
          </cell>
          <cell r="E607">
            <v>0</v>
          </cell>
          <cell r="F607">
            <v>0</v>
          </cell>
          <cell r="G607">
            <v>0</v>
          </cell>
          <cell r="H607">
            <v>0</v>
          </cell>
        </row>
        <row r="608">
          <cell r="C608" t="str">
            <v>B278</v>
          </cell>
          <cell r="D608">
            <v>0</v>
          </cell>
          <cell r="E608">
            <v>0</v>
          </cell>
          <cell r="F608">
            <v>0</v>
          </cell>
          <cell r="G608">
            <v>0</v>
          </cell>
          <cell r="H608">
            <v>0</v>
          </cell>
        </row>
        <row r="609">
          <cell r="C609" t="str">
            <v>B279</v>
          </cell>
          <cell r="D609">
            <v>0</v>
          </cell>
          <cell r="E609">
            <v>0</v>
          </cell>
          <cell r="F609">
            <v>0</v>
          </cell>
          <cell r="G609">
            <v>0</v>
          </cell>
          <cell r="H609">
            <v>0</v>
          </cell>
        </row>
        <row r="610">
          <cell r="C610" t="str">
            <v>B280</v>
          </cell>
          <cell r="D610">
            <v>0</v>
          </cell>
          <cell r="E610">
            <v>0</v>
          </cell>
          <cell r="F610">
            <v>0</v>
          </cell>
          <cell r="G610">
            <v>0</v>
          </cell>
          <cell r="H610">
            <v>0</v>
          </cell>
        </row>
        <row r="611">
          <cell r="C611" t="str">
            <v>B281</v>
          </cell>
          <cell r="D611">
            <v>0</v>
          </cell>
          <cell r="E611">
            <v>0</v>
          </cell>
          <cell r="F611">
            <v>0</v>
          </cell>
          <cell r="G611">
            <v>0</v>
          </cell>
          <cell r="H611">
            <v>0</v>
          </cell>
        </row>
        <row r="612">
          <cell r="C612" t="str">
            <v>B282</v>
          </cell>
          <cell r="D612">
            <v>0</v>
          </cell>
          <cell r="E612">
            <v>0</v>
          </cell>
          <cell r="F612">
            <v>0</v>
          </cell>
          <cell r="G612">
            <v>0</v>
          </cell>
          <cell r="H612">
            <v>0</v>
          </cell>
        </row>
        <row r="613">
          <cell r="C613" t="str">
            <v>B283</v>
          </cell>
          <cell r="D613">
            <v>0</v>
          </cell>
          <cell r="E613">
            <v>0</v>
          </cell>
          <cell r="F613">
            <v>0</v>
          </cell>
          <cell r="G613">
            <v>0</v>
          </cell>
          <cell r="H613">
            <v>0</v>
          </cell>
        </row>
        <row r="614">
          <cell r="C614" t="str">
            <v>B284</v>
          </cell>
          <cell r="D614">
            <v>0</v>
          </cell>
          <cell r="E614">
            <v>0</v>
          </cell>
          <cell r="F614">
            <v>0</v>
          </cell>
          <cell r="G614">
            <v>0</v>
          </cell>
          <cell r="H614">
            <v>0</v>
          </cell>
        </row>
        <row r="615">
          <cell r="C615" t="str">
            <v>B285</v>
          </cell>
          <cell r="D615">
            <v>0</v>
          </cell>
          <cell r="E615">
            <v>0</v>
          </cell>
          <cell r="F615">
            <v>0</v>
          </cell>
          <cell r="G615">
            <v>0</v>
          </cell>
          <cell r="H615">
            <v>0</v>
          </cell>
        </row>
        <row r="616">
          <cell r="C616" t="str">
            <v>B286</v>
          </cell>
          <cell r="D616">
            <v>0</v>
          </cell>
          <cell r="E616">
            <v>0</v>
          </cell>
          <cell r="F616">
            <v>0</v>
          </cell>
          <cell r="G616">
            <v>0</v>
          </cell>
          <cell r="H616">
            <v>0</v>
          </cell>
        </row>
        <row r="617">
          <cell r="C617" t="str">
            <v>B287</v>
          </cell>
          <cell r="D617">
            <v>0</v>
          </cell>
          <cell r="E617">
            <v>0</v>
          </cell>
          <cell r="F617">
            <v>0</v>
          </cell>
          <cell r="G617">
            <v>0</v>
          </cell>
          <cell r="H617">
            <v>0</v>
          </cell>
        </row>
        <row r="618">
          <cell r="C618" t="str">
            <v>B288</v>
          </cell>
          <cell r="D618">
            <v>0</v>
          </cell>
          <cell r="E618">
            <v>0</v>
          </cell>
          <cell r="F618">
            <v>0</v>
          </cell>
          <cell r="G618">
            <v>0</v>
          </cell>
          <cell r="H618">
            <v>0</v>
          </cell>
        </row>
        <row r="619">
          <cell r="C619" t="str">
            <v>B289</v>
          </cell>
          <cell r="D619">
            <v>0</v>
          </cell>
          <cell r="E619">
            <v>0</v>
          </cell>
          <cell r="F619">
            <v>0</v>
          </cell>
          <cell r="G619">
            <v>0</v>
          </cell>
          <cell r="H619">
            <v>0</v>
          </cell>
        </row>
        <row r="620">
          <cell r="C620" t="str">
            <v>B290</v>
          </cell>
          <cell r="D620">
            <v>0</v>
          </cell>
          <cell r="E620">
            <v>0</v>
          </cell>
          <cell r="F620">
            <v>0</v>
          </cell>
          <cell r="G620">
            <v>0</v>
          </cell>
          <cell r="H620">
            <v>0</v>
          </cell>
        </row>
        <row r="621">
          <cell r="C621" t="str">
            <v>B291</v>
          </cell>
          <cell r="D621">
            <v>0</v>
          </cell>
          <cell r="E621">
            <v>0</v>
          </cell>
          <cell r="F621">
            <v>0</v>
          </cell>
          <cell r="G621">
            <v>0</v>
          </cell>
          <cell r="H621">
            <v>0</v>
          </cell>
        </row>
        <row r="622">
          <cell r="C622" t="str">
            <v>B292</v>
          </cell>
          <cell r="D622">
            <v>0</v>
          </cell>
          <cell r="E622">
            <v>0</v>
          </cell>
          <cell r="F622">
            <v>0</v>
          </cell>
          <cell r="G622">
            <v>0</v>
          </cell>
          <cell r="H622">
            <v>0</v>
          </cell>
        </row>
        <row r="623">
          <cell r="C623" t="str">
            <v>B293</v>
          </cell>
          <cell r="D623">
            <v>0</v>
          </cell>
          <cell r="E623">
            <v>0</v>
          </cell>
          <cell r="F623">
            <v>0</v>
          </cell>
          <cell r="G623">
            <v>0</v>
          </cell>
          <cell r="H623">
            <v>0</v>
          </cell>
        </row>
        <row r="624">
          <cell r="C624" t="str">
            <v>B294</v>
          </cell>
          <cell r="D624">
            <v>0</v>
          </cell>
          <cell r="E624">
            <v>0</v>
          </cell>
          <cell r="F624">
            <v>0</v>
          </cell>
          <cell r="G624">
            <v>0</v>
          </cell>
          <cell r="H624">
            <v>0</v>
          </cell>
        </row>
        <row r="625">
          <cell r="C625" t="str">
            <v>B295</v>
          </cell>
          <cell r="D625">
            <v>0</v>
          </cell>
          <cell r="E625">
            <v>0</v>
          </cell>
          <cell r="F625">
            <v>0</v>
          </cell>
          <cell r="G625">
            <v>0</v>
          </cell>
          <cell r="H625">
            <v>0</v>
          </cell>
        </row>
        <row r="626">
          <cell r="C626" t="str">
            <v>B296</v>
          </cell>
          <cell r="D626">
            <v>0</v>
          </cell>
          <cell r="E626">
            <v>0</v>
          </cell>
          <cell r="F626">
            <v>0</v>
          </cell>
          <cell r="G626">
            <v>0</v>
          </cell>
          <cell r="H626">
            <v>0</v>
          </cell>
        </row>
        <row r="627">
          <cell r="C627" t="str">
            <v>B297</v>
          </cell>
          <cell r="D627">
            <v>0</v>
          </cell>
          <cell r="E627">
            <v>0</v>
          </cell>
          <cell r="F627">
            <v>0</v>
          </cell>
          <cell r="G627">
            <v>0</v>
          </cell>
          <cell r="H627">
            <v>0</v>
          </cell>
        </row>
        <row r="628">
          <cell r="C628" t="str">
            <v>B298</v>
          </cell>
          <cell r="D628">
            <v>0</v>
          </cell>
          <cell r="E628">
            <v>0</v>
          </cell>
          <cell r="F628">
            <v>0</v>
          </cell>
          <cell r="G628">
            <v>0</v>
          </cell>
          <cell r="H628">
            <v>0</v>
          </cell>
        </row>
        <row r="629">
          <cell r="C629" t="str">
            <v>B299</v>
          </cell>
          <cell r="D629">
            <v>0</v>
          </cell>
          <cell r="E629">
            <v>0</v>
          </cell>
          <cell r="F629">
            <v>0</v>
          </cell>
          <cell r="G629">
            <v>0</v>
          </cell>
          <cell r="H629">
            <v>0</v>
          </cell>
        </row>
        <row r="630">
          <cell r="C630" t="str">
            <v>B300</v>
          </cell>
          <cell r="D630">
            <v>0</v>
          </cell>
          <cell r="E630">
            <v>0</v>
          </cell>
          <cell r="F630">
            <v>0</v>
          </cell>
          <cell r="G630">
            <v>0</v>
          </cell>
          <cell r="H630">
            <v>0</v>
          </cell>
        </row>
        <row r="631">
          <cell r="C631" t="str">
            <v>PERALATAN</v>
          </cell>
          <cell r="D631" t="str">
            <v>Sub Jumlah (B)</v>
          </cell>
          <cell r="H631">
            <v>3846549571.3699999</v>
          </cell>
        </row>
        <row r="632">
          <cell r="C632" t="str">
            <v>C</v>
          </cell>
          <cell r="D632" t="str">
            <v>PERALATAN</v>
          </cell>
        </row>
        <row r="633">
          <cell r="C633" t="str">
            <v>C001</v>
          </cell>
          <cell r="D633" t="str">
            <v>Mob Demob Peralatan</v>
          </cell>
          <cell r="E633" t="str">
            <v>ls</v>
          </cell>
          <cell r="F633">
            <v>1</v>
          </cell>
          <cell r="G633">
            <v>32550000</v>
          </cell>
          <cell r="H633">
            <v>32550000</v>
          </cell>
        </row>
        <row r="634">
          <cell r="C634" t="str">
            <v>C002</v>
          </cell>
          <cell r="D634" t="str">
            <v>Peralatan Laboratorium</v>
          </cell>
          <cell r="E634" t="str">
            <v>ls</v>
          </cell>
          <cell r="F634">
            <v>1</v>
          </cell>
          <cell r="G634">
            <v>30000000</v>
          </cell>
          <cell r="H634">
            <v>30000000</v>
          </cell>
        </row>
        <row r="635">
          <cell r="C635" t="str">
            <v>C003</v>
          </cell>
          <cell r="D635" t="str">
            <v>Peralatan Surveyor</v>
          </cell>
          <cell r="E635" t="str">
            <v>ls</v>
          </cell>
          <cell r="F635">
            <v>1</v>
          </cell>
          <cell r="G635">
            <v>15000000</v>
          </cell>
          <cell r="H635">
            <v>15000000</v>
          </cell>
        </row>
        <row r="636">
          <cell r="C636" t="str">
            <v>C004</v>
          </cell>
          <cell r="D636" t="str">
            <v>By. Jobmix+Test Lab</v>
          </cell>
          <cell r="E636" t="str">
            <v>ls</v>
          </cell>
          <cell r="F636">
            <v>1</v>
          </cell>
          <cell r="G636">
            <v>20000000</v>
          </cell>
          <cell r="H636">
            <v>20000000</v>
          </cell>
        </row>
        <row r="637">
          <cell r="C637" t="str">
            <v>C005</v>
          </cell>
          <cell r="D637" t="str">
            <v>Biaya K-3</v>
          </cell>
          <cell r="E637" t="str">
            <v>ls</v>
          </cell>
          <cell r="F637">
            <v>1</v>
          </cell>
          <cell r="G637">
            <v>50000000</v>
          </cell>
          <cell r="H637">
            <v>50000000</v>
          </cell>
        </row>
        <row r="638">
          <cell r="C638" t="str">
            <v>C006</v>
          </cell>
          <cell r="D638">
            <v>0</v>
          </cell>
          <cell r="E638">
            <v>0</v>
          </cell>
          <cell r="F638">
            <v>0</v>
          </cell>
          <cell r="G638">
            <v>0</v>
          </cell>
          <cell r="H638">
            <v>0</v>
          </cell>
        </row>
        <row r="639">
          <cell r="C639" t="str">
            <v>C007</v>
          </cell>
          <cell r="D639">
            <v>0</v>
          </cell>
          <cell r="E639">
            <v>0</v>
          </cell>
          <cell r="F639">
            <v>0</v>
          </cell>
          <cell r="G639">
            <v>0</v>
          </cell>
          <cell r="H639">
            <v>0</v>
          </cell>
        </row>
        <row r="640">
          <cell r="C640" t="str">
            <v>C008</v>
          </cell>
          <cell r="D640">
            <v>0</v>
          </cell>
          <cell r="E640">
            <v>0</v>
          </cell>
          <cell r="F640">
            <v>0</v>
          </cell>
          <cell r="G640">
            <v>0</v>
          </cell>
          <cell r="H640">
            <v>0</v>
          </cell>
        </row>
        <row r="641">
          <cell r="C641" t="str">
            <v>C009</v>
          </cell>
          <cell r="D641">
            <v>0</v>
          </cell>
          <cell r="E641">
            <v>0</v>
          </cell>
          <cell r="F641">
            <v>0</v>
          </cell>
          <cell r="G641">
            <v>0</v>
          </cell>
          <cell r="H641">
            <v>0</v>
          </cell>
        </row>
        <row r="642">
          <cell r="C642" t="str">
            <v>C010</v>
          </cell>
          <cell r="D642">
            <v>0</v>
          </cell>
          <cell r="E642">
            <v>0</v>
          </cell>
          <cell r="F642">
            <v>0</v>
          </cell>
          <cell r="G642">
            <v>0</v>
          </cell>
          <cell r="H642">
            <v>0</v>
          </cell>
        </row>
        <row r="643">
          <cell r="C643" t="str">
            <v>C011</v>
          </cell>
          <cell r="D643">
            <v>0</v>
          </cell>
          <cell r="E643">
            <v>0</v>
          </cell>
          <cell r="F643">
            <v>0</v>
          </cell>
          <cell r="G643">
            <v>0</v>
          </cell>
          <cell r="H643">
            <v>0</v>
          </cell>
        </row>
        <row r="644">
          <cell r="C644" t="str">
            <v>C012</v>
          </cell>
          <cell r="D644">
            <v>0</v>
          </cell>
          <cell r="E644">
            <v>0</v>
          </cell>
          <cell r="F644">
            <v>0</v>
          </cell>
          <cell r="G644">
            <v>0</v>
          </cell>
          <cell r="H644">
            <v>0</v>
          </cell>
        </row>
        <row r="645">
          <cell r="C645" t="str">
            <v>C013</v>
          </cell>
          <cell r="D645">
            <v>0</v>
          </cell>
          <cell r="E645">
            <v>0</v>
          </cell>
          <cell r="F645">
            <v>0</v>
          </cell>
          <cell r="G645">
            <v>0</v>
          </cell>
          <cell r="H645">
            <v>0</v>
          </cell>
        </row>
        <row r="646">
          <cell r="C646" t="str">
            <v>C014</v>
          </cell>
          <cell r="D646">
            <v>0</v>
          </cell>
          <cell r="E646">
            <v>0</v>
          </cell>
          <cell r="F646">
            <v>0</v>
          </cell>
          <cell r="G646">
            <v>0</v>
          </cell>
          <cell r="H646">
            <v>0</v>
          </cell>
        </row>
        <row r="647">
          <cell r="C647" t="str">
            <v>C015</v>
          </cell>
          <cell r="D647">
            <v>0</v>
          </cell>
          <cell r="E647">
            <v>0</v>
          </cell>
          <cell r="F647">
            <v>0</v>
          </cell>
          <cell r="G647">
            <v>0</v>
          </cell>
          <cell r="H647">
            <v>0</v>
          </cell>
        </row>
        <row r="648">
          <cell r="C648" t="str">
            <v>C016</v>
          </cell>
          <cell r="D648">
            <v>0</v>
          </cell>
          <cell r="E648">
            <v>0</v>
          </cell>
          <cell r="F648">
            <v>0</v>
          </cell>
          <cell r="G648">
            <v>0</v>
          </cell>
          <cell r="H648">
            <v>0</v>
          </cell>
        </row>
        <row r="649">
          <cell r="C649" t="str">
            <v>C017</v>
          </cell>
          <cell r="D649">
            <v>0</v>
          </cell>
          <cell r="E649">
            <v>0</v>
          </cell>
          <cell r="F649">
            <v>0</v>
          </cell>
          <cell r="G649">
            <v>0</v>
          </cell>
          <cell r="H649">
            <v>0</v>
          </cell>
        </row>
        <row r="650">
          <cell r="C650" t="str">
            <v>C018</v>
          </cell>
          <cell r="D650">
            <v>0</v>
          </cell>
          <cell r="E650">
            <v>0</v>
          </cell>
          <cell r="F650">
            <v>0</v>
          </cell>
          <cell r="G650">
            <v>0</v>
          </cell>
          <cell r="H650">
            <v>0</v>
          </cell>
        </row>
        <row r="651">
          <cell r="C651" t="str">
            <v>C019</v>
          </cell>
          <cell r="D651">
            <v>0</v>
          </cell>
          <cell r="E651">
            <v>0</v>
          </cell>
          <cell r="F651">
            <v>0</v>
          </cell>
          <cell r="G651">
            <v>0</v>
          </cell>
          <cell r="H651">
            <v>0</v>
          </cell>
        </row>
        <row r="652">
          <cell r="C652" t="str">
            <v>C020</v>
          </cell>
          <cell r="D652">
            <v>0</v>
          </cell>
          <cell r="E652">
            <v>0</v>
          </cell>
          <cell r="F652">
            <v>0</v>
          </cell>
          <cell r="G652">
            <v>0</v>
          </cell>
          <cell r="H652">
            <v>0</v>
          </cell>
        </row>
        <row r="653">
          <cell r="C653" t="str">
            <v>C021</v>
          </cell>
          <cell r="D653">
            <v>0</v>
          </cell>
          <cell r="E653">
            <v>0</v>
          </cell>
          <cell r="F653">
            <v>0</v>
          </cell>
          <cell r="G653">
            <v>0</v>
          </cell>
          <cell r="H653">
            <v>0</v>
          </cell>
        </row>
        <row r="654">
          <cell r="C654" t="str">
            <v>C022</v>
          </cell>
          <cell r="D654">
            <v>0</v>
          </cell>
          <cell r="E654">
            <v>0</v>
          </cell>
          <cell r="F654">
            <v>0</v>
          </cell>
          <cell r="G654">
            <v>0</v>
          </cell>
          <cell r="H654">
            <v>0</v>
          </cell>
        </row>
        <row r="655">
          <cell r="C655" t="str">
            <v>C023</v>
          </cell>
          <cell r="D655">
            <v>0</v>
          </cell>
          <cell r="E655">
            <v>0</v>
          </cell>
          <cell r="F655">
            <v>0</v>
          </cell>
          <cell r="G655">
            <v>0</v>
          </cell>
          <cell r="H655">
            <v>0</v>
          </cell>
        </row>
        <row r="656">
          <cell r="C656" t="str">
            <v>C024</v>
          </cell>
          <cell r="D656">
            <v>0</v>
          </cell>
          <cell r="E656">
            <v>0</v>
          </cell>
          <cell r="F656">
            <v>0</v>
          </cell>
          <cell r="G656">
            <v>0</v>
          </cell>
          <cell r="H656">
            <v>0</v>
          </cell>
        </row>
        <row r="657">
          <cell r="C657" t="str">
            <v>C025</v>
          </cell>
          <cell r="D657">
            <v>0</v>
          </cell>
          <cell r="E657">
            <v>0</v>
          </cell>
          <cell r="F657">
            <v>0</v>
          </cell>
          <cell r="G657">
            <v>0</v>
          </cell>
          <cell r="H657">
            <v>0</v>
          </cell>
        </row>
        <row r="658">
          <cell r="C658" t="str">
            <v>C026</v>
          </cell>
          <cell r="D658">
            <v>0</v>
          </cell>
          <cell r="E658">
            <v>0</v>
          </cell>
          <cell r="F658">
            <v>0</v>
          </cell>
          <cell r="G658">
            <v>0</v>
          </cell>
          <cell r="H658">
            <v>0</v>
          </cell>
        </row>
        <row r="659">
          <cell r="C659" t="str">
            <v>C027</v>
          </cell>
          <cell r="D659">
            <v>0</v>
          </cell>
          <cell r="E659">
            <v>0</v>
          </cell>
          <cell r="F659">
            <v>0</v>
          </cell>
          <cell r="G659">
            <v>0</v>
          </cell>
          <cell r="H659">
            <v>0</v>
          </cell>
        </row>
        <row r="660">
          <cell r="C660" t="str">
            <v>C028</v>
          </cell>
          <cell r="D660">
            <v>0</v>
          </cell>
          <cell r="E660">
            <v>0</v>
          </cell>
          <cell r="F660">
            <v>0</v>
          </cell>
          <cell r="G660">
            <v>0</v>
          </cell>
          <cell r="H660">
            <v>0</v>
          </cell>
        </row>
        <row r="661">
          <cell r="C661" t="str">
            <v>C029</v>
          </cell>
          <cell r="D661">
            <v>0</v>
          </cell>
          <cell r="E661">
            <v>0</v>
          </cell>
          <cell r="F661">
            <v>0</v>
          </cell>
          <cell r="G661">
            <v>0</v>
          </cell>
          <cell r="H661">
            <v>0</v>
          </cell>
        </row>
        <row r="662">
          <cell r="C662" t="str">
            <v>C030</v>
          </cell>
          <cell r="D662">
            <v>0</v>
          </cell>
          <cell r="E662">
            <v>0</v>
          </cell>
          <cell r="F662">
            <v>0</v>
          </cell>
          <cell r="G662">
            <v>0</v>
          </cell>
          <cell r="H662">
            <v>0</v>
          </cell>
        </row>
        <row r="663">
          <cell r="C663" t="str">
            <v>C031</v>
          </cell>
          <cell r="D663">
            <v>0</v>
          </cell>
          <cell r="E663">
            <v>0</v>
          </cell>
          <cell r="F663">
            <v>0</v>
          </cell>
          <cell r="G663">
            <v>0</v>
          </cell>
          <cell r="H663">
            <v>0</v>
          </cell>
        </row>
        <row r="664">
          <cell r="C664" t="str">
            <v>C032</v>
          </cell>
          <cell r="D664">
            <v>0</v>
          </cell>
          <cell r="E664">
            <v>0</v>
          </cell>
          <cell r="F664">
            <v>0</v>
          </cell>
          <cell r="G664">
            <v>0</v>
          </cell>
          <cell r="H664">
            <v>0</v>
          </cell>
        </row>
        <row r="665">
          <cell r="C665" t="str">
            <v>C033</v>
          </cell>
          <cell r="D665">
            <v>0</v>
          </cell>
          <cell r="E665">
            <v>0</v>
          </cell>
          <cell r="F665">
            <v>0</v>
          </cell>
          <cell r="G665">
            <v>0</v>
          </cell>
          <cell r="H665">
            <v>0</v>
          </cell>
        </row>
        <row r="666">
          <cell r="C666" t="str">
            <v>C034</v>
          </cell>
          <cell r="D666">
            <v>0</v>
          </cell>
          <cell r="E666">
            <v>0</v>
          </cell>
          <cell r="F666">
            <v>0</v>
          </cell>
          <cell r="G666">
            <v>0</v>
          </cell>
          <cell r="H666">
            <v>0</v>
          </cell>
        </row>
        <row r="667">
          <cell r="C667" t="str">
            <v>C035</v>
          </cell>
          <cell r="D667">
            <v>0</v>
          </cell>
          <cell r="E667">
            <v>0</v>
          </cell>
          <cell r="F667">
            <v>0</v>
          </cell>
          <cell r="G667">
            <v>0</v>
          </cell>
          <cell r="H667">
            <v>0</v>
          </cell>
        </row>
        <row r="668">
          <cell r="C668" t="str">
            <v>C036</v>
          </cell>
          <cell r="D668">
            <v>0</v>
          </cell>
          <cell r="E668">
            <v>0</v>
          </cell>
          <cell r="F668">
            <v>0</v>
          </cell>
          <cell r="G668">
            <v>0</v>
          </cell>
          <cell r="H668">
            <v>0</v>
          </cell>
        </row>
        <row r="669">
          <cell r="C669" t="str">
            <v>C037</v>
          </cell>
          <cell r="D669">
            <v>0</v>
          </cell>
          <cell r="E669">
            <v>0</v>
          </cell>
          <cell r="F669">
            <v>0</v>
          </cell>
          <cell r="G669">
            <v>0</v>
          </cell>
          <cell r="H669">
            <v>0</v>
          </cell>
        </row>
        <row r="670">
          <cell r="C670" t="str">
            <v>C038</v>
          </cell>
          <cell r="D670">
            <v>0</v>
          </cell>
          <cell r="E670">
            <v>0</v>
          </cell>
          <cell r="F670">
            <v>0</v>
          </cell>
          <cell r="G670">
            <v>0</v>
          </cell>
          <cell r="H670">
            <v>0</v>
          </cell>
        </row>
        <row r="671">
          <cell r="C671" t="str">
            <v>C039</v>
          </cell>
          <cell r="D671">
            <v>0</v>
          </cell>
          <cell r="E671">
            <v>0</v>
          </cell>
          <cell r="F671">
            <v>0</v>
          </cell>
          <cell r="G671">
            <v>0</v>
          </cell>
          <cell r="H671">
            <v>0</v>
          </cell>
        </row>
        <row r="672">
          <cell r="C672" t="str">
            <v>C040</v>
          </cell>
          <cell r="D672">
            <v>0</v>
          </cell>
          <cell r="E672">
            <v>0</v>
          </cell>
          <cell r="F672">
            <v>0</v>
          </cell>
          <cell r="G672">
            <v>0</v>
          </cell>
          <cell r="H672">
            <v>0</v>
          </cell>
        </row>
        <row r="673">
          <cell r="C673" t="str">
            <v>C041</v>
          </cell>
          <cell r="D673">
            <v>0</v>
          </cell>
          <cell r="E673">
            <v>0</v>
          </cell>
          <cell r="F673">
            <v>0</v>
          </cell>
          <cell r="G673">
            <v>0</v>
          </cell>
          <cell r="H673">
            <v>0</v>
          </cell>
        </row>
        <row r="674">
          <cell r="C674" t="str">
            <v>C042</v>
          </cell>
          <cell r="D674">
            <v>0</v>
          </cell>
          <cell r="E674">
            <v>0</v>
          </cell>
          <cell r="F674">
            <v>0</v>
          </cell>
          <cell r="G674">
            <v>0</v>
          </cell>
          <cell r="H674">
            <v>0</v>
          </cell>
        </row>
        <row r="675">
          <cell r="C675" t="str">
            <v>C043</v>
          </cell>
          <cell r="D675">
            <v>0</v>
          </cell>
          <cell r="E675">
            <v>0</v>
          </cell>
          <cell r="F675">
            <v>0</v>
          </cell>
          <cell r="G675">
            <v>0</v>
          </cell>
          <cell r="H675">
            <v>0</v>
          </cell>
        </row>
        <row r="676">
          <cell r="C676" t="str">
            <v>C044</v>
          </cell>
          <cell r="D676">
            <v>0</v>
          </cell>
          <cell r="E676">
            <v>0</v>
          </cell>
          <cell r="F676">
            <v>0</v>
          </cell>
          <cell r="G676">
            <v>0</v>
          </cell>
          <cell r="H676">
            <v>0</v>
          </cell>
        </row>
        <row r="677">
          <cell r="C677" t="str">
            <v>C045</v>
          </cell>
          <cell r="D677">
            <v>0</v>
          </cell>
          <cell r="E677">
            <v>0</v>
          </cell>
          <cell r="F677">
            <v>0</v>
          </cell>
          <cell r="G677">
            <v>0</v>
          </cell>
          <cell r="H677">
            <v>0</v>
          </cell>
        </row>
        <row r="678">
          <cell r="C678" t="str">
            <v>C046</v>
          </cell>
          <cell r="D678">
            <v>0</v>
          </cell>
          <cell r="E678">
            <v>0</v>
          </cell>
          <cell r="F678">
            <v>0</v>
          </cell>
          <cell r="G678">
            <v>0</v>
          </cell>
          <cell r="H678">
            <v>0</v>
          </cell>
        </row>
        <row r="679">
          <cell r="C679" t="str">
            <v>C047</v>
          </cell>
          <cell r="D679">
            <v>0</v>
          </cell>
          <cell r="E679">
            <v>0</v>
          </cell>
          <cell r="F679">
            <v>0</v>
          </cell>
          <cell r="G679">
            <v>0</v>
          </cell>
          <cell r="H679">
            <v>0</v>
          </cell>
        </row>
        <row r="680">
          <cell r="C680" t="str">
            <v>C048</v>
          </cell>
          <cell r="D680">
            <v>0</v>
          </cell>
          <cell r="E680">
            <v>0</v>
          </cell>
          <cell r="F680">
            <v>0</v>
          </cell>
          <cell r="G680">
            <v>0</v>
          </cell>
          <cell r="H680">
            <v>0</v>
          </cell>
        </row>
        <row r="681">
          <cell r="C681" t="str">
            <v>C049</v>
          </cell>
          <cell r="D681">
            <v>0</v>
          </cell>
          <cell r="E681">
            <v>0</v>
          </cell>
          <cell r="F681">
            <v>0</v>
          </cell>
          <cell r="G681">
            <v>0</v>
          </cell>
          <cell r="H681">
            <v>0</v>
          </cell>
        </row>
        <row r="682">
          <cell r="C682" t="str">
            <v>C050</v>
          </cell>
          <cell r="D682">
            <v>0</v>
          </cell>
          <cell r="E682">
            <v>0</v>
          </cell>
          <cell r="F682">
            <v>0</v>
          </cell>
          <cell r="G682">
            <v>0</v>
          </cell>
          <cell r="H682">
            <v>0</v>
          </cell>
        </row>
        <row r="683">
          <cell r="C683" t="str">
            <v>C051</v>
          </cell>
          <cell r="D683">
            <v>0</v>
          </cell>
          <cell r="E683">
            <v>0</v>
          </cell>
          <cell r="F683">
            <v>0</v>
          </cell>
          <cell r="G683">
            <v>0</v>
          </cell>
          <cell r="H683">
            <v>0</v>
          </cell>
        </row>
        <row r="684">
          <cell r="C684" t="str">
            <v>C052</v>
          </cell>
          <cell r="D684">
            <v>0</v>
          </cell>
          <cell r="E684">
            <v>0</v>
          </cell>
          <cell r="F684">
            <v>0</v>
          </cell>
          <cell r="G684">
            <v>0</v>
          </cell>
          <cell r="H684">
            <v>0</v>
          </cell>
        </row>
        <row r="685">
          <cell r="C685" t="str">
            <v>C053</v>
          </cell>
          <cell r="D685">
            <v>0</v>
          </cell>
          <cell r="E685">
            <v>0</v>
          </cell>
          <cell r="F685">
            <v>0</v>
          </cell>
          <cell r="G685">
            <v>0</v>
          </cell>
          <cell r="H685">
            <v>0</v>
          </cell>
        </row>
        <row r="686">
          <cell r="C686" t="str">
            <v>C054</v>
          </cell>
          <cell r="D686">
            <v>0</v>
          </cell>
          <cell r="E686">
            <v>0</v>
          </cell>
          <cell r="F686">
            <v>0</v>
          </cell>
          <cell r="G686">
            <v>0</v>
          </cell>
          <cell r="H686">
            <v>0</v>
          </cell>
        </row>
        <row r="687">
          <cell r="C687" t="str">
            <v>C055</v>
          </cell>
          <cell r="D687">
            <v>0</v>
          </cell>
          <cell r="E687">
            <v>0</v>
          </cell>
          <cell r="F687">
            <v>0</v>
          </cell>
          <cell r="G687">
            <v>0</v>
          </cell>
          <cell r="H687">
            <v>0</v>
          </cell>
        </row>
        <row r="688">
          <cell r="C688" t="str">
            <v>C056</v>
          </cell>
          <cell r="D688">
            <v>0</v>
          </cell>
          <cell r="E688">
            <v>0</v>
          </cell>
          <cell r="F688">
            <v>0</v>
          </cell>
          <cell r="G688">
            <v>0</v>
          </cell>
          <cell r="H688">
            <v>0</v>
          </cell>
        </row>
        <row r="689">
          <cell r="C689" t="str">
            <v>C057</v>
          </cell>
          <cell r="D689">
            <v>0</v>
          </cell>
          <cell r="E689">
            <v>0</v>
          </cell>
          <cell r="F689">
            <v>0</v>
          </cell>
          <cell r="G689">
            <v>0</v>
          </cell>
          <cell r="H689">
            <v>0</v>
          </cell>
        </row>
        <row r="690">
          <cell r="C690" t="str">
            <v>C058</v>
          </cell>
          <cell r="D690">
            <v>0</v>
          </cell>
          <cell r="E690">
            <v>0</v>
          </cell>
          <cell r="F690">
            <v>0</v>
          </cell>
          <cell r="G690">
            <v>0</v>
          </cell>
          <cell r="H690">
            <v>0</v>
          </cell>
        </row>
        <row r="691">
          <cell r="C691" t="str">
            <v>C059</v>
          </cell>
          <cell r="D691">
            <v>0</v>
          </cell>
          <cell r="E691">
            <v>0</v>
          </cell>
          <cell r="F691">
            <v>0</v>
          </cell>
          <cell r="G691">
            <v>0</v>
          </cell>
          <cell r="H691">
            <v>0</v>
          </cell>
        </row>
        <row r="692">
          <cell r="C692" t="str">
            <v>C060</v>
          </cell>
          <cell r="D692">
            <v>0</v>
          </cell>
          <cell r="E692">
            <v>0</v>
          </cell>
          <cell r="F692">
            <v>0</v>
          </cell>
          <cell r="G692">
            <v>0</v>
          </cell>
          <cell r="H692">
            <v>0</v>
          </cell>
        </row>
        <row r="693">
          <cell r="C693" t="str">
            <v>C061</v>
          </cell>
          <cell r="D693">
            <v>0</v>
          </cell>
          <cell r="E693">
            <v>0</v>
          </cell>
          <cell r="F693">
            <v>0</v>
          </cell>
          <cell r="G693">
            <v>0</v>
          </cell>
          <cell r="H693">
            <v>0</v>
          </cell>
        </row>
        <row r="694">
          <cell r="C694" t="str">
            <v>C062</v>
          </cell>
          <cell r="D694">
            <v>0</v>
          </cell>
          <cell r="E694">
            <v>0</v>
          </cell>
          <cell r="F694">
            <v>0</v>
          </cell>
          <cell r="G694">
            <v>0</v>
          </cell>
          <cell r="H694">
            <v>0</v>
          </cell>
        </row>
        <row r="695">
          <cell r="C695" t="str">
            <v>C063</v>
          </cell>
          <cell r="D695">
            <v>0</v>
          </cell>
          <cell r="E695">
            <v>0</v>
          </cell>
          <cell r="F695">
            <v>0</v>
          </cell>
          <cell r="G695">
            <v>0</v>
          </cell>
          <cell r="H695">
            <v>0</v>
          </cell>
        </row>
        <row r="696">
          <cell r="C696" t="str">
            <v>C064</v>
          </cell>
          <cell r="D696">
            <v>0</v>
          </cell>
          <cell r="E696">
            <v>0</v>
          </cell>
          <cell r="F696">
            <v>0</v>
          </cell>
          <cell r="G696">
            <v>0</v>
          </cell>
          <cell r="H696">
            <v>0</v>
          </cell>
        </row>
        <row r="697">
          <cell r="C697" t="str">
            <v>C065</v>
          </cell>
          <cell r="D697">
            <v>0</v>
          </cell>
          <cell r="E697">
            <v>0</v>
          </cell>
          <cell r="F697">
            <v>0</v>
          </cell>
          <cell r="G697">
            <v>0</v>
          </cell>
          <cell r="H697">
            <v>0</v>
          </cell>
        </row>
        <row r="698">
          <cell r="C698" t="str">
            <v>C066</v>
          </cell>
          <cell r="D698">
            <v>0</v>
          </cell>
          <cell r="E698">
            <v>0</v>
          </cell>
          <cell r="F698">
            <v>0</v>
          </cell>
          <cell r="G698">
            <v>0</v>
          </cell>
          <cell r="H698">
            <v>0</v>
          </cell>
        </row>
        <row r="699">
          <cell r="C699" t="str">
            <v>C067</v>
          </cell>
          <cell r="D699">
            <v>0</v>
          </cell>
          <cell r="E699">
            <v>0</v>
          </cell>
          <cell r="F699">
            <v>0</v>
          </cell>
          <cell r="G699">
            <v>0</v>
          </cell>
          <cell r="H699">
            <v>0</v>
          </cell>
        </row>
        <row r="700">
          <cell r="C700" t="str">
            <v>C068</v>
          </cell>
          <cell r="D700">
            <v>0</v>
          </cell>
          <cell r="E700">
            <v>0</v>
          </cell>
          <cell r="F700">
            <v>0</v>
          </cell>
          <cell r="G700">
            <v>0</v>
          </cell>
          <cell r="H700">
            <v>0</v>
          </cell>
        </row>
        <row r="701">
          <cell r="C701" t="str">
            <v>C069</v>
          </cell>
          <cell r="D701">
            <v>0</v>
          </cell>
          <cell r="E701">
            <v>0</v>
          </cell>
          <cell r="F701">
            <v>0</v>
          </cell>
          <cell r="G701">
            <v>0</v>
          </cell>
          <cell r="H701">
            <v>0</v>
          </cell>
        </row>
        <row r="702">
          <cell r="C702" t="str">
            <v>C070</v>
          </cell>
          <cell r="D702">
            <v>0</v>
          </cell>
          <cell r="E702">
            <v>0</v>
          </cell>
          <cell r="F702">
            <v>0</v>
          </cell>
          <cell r="G702">
            <v>0</v>
          </cell>
          <cell r="H702">
            <v>0</v>
          </cell>
        </row>
        <row r="703">
          <cell r="C703" t="str">
            <v>C071</v>
          </cell>
          <cell r="D703">
            <v>0</v>
          </cell>
          <cell r="E703">
            <v>0</v>
          </cell>
          <cell r="F703">
            <v>0</v>
          </cell>
          <cell r="G703">
            <v>0</v>
          </cell>
          <cell r="H703">
            <v>0</v>
          </cell>
        </row>
        <row r="704">
          <cell r="C704" t="str">
            <v>C072</v>
          </cell>
          <cell r="D704">
            <v>0</v>
          </cell>
          <cell r="E704">
            <v>0</v>
          </cell>
          <cell r="F704">
            <v>0</v>
          </cell>
          <cell r="G704">
            <v>0</v>
          </cell>
          <cell r="H704">
            <v>0</v>
          </cell>
        </row>
        <row r="705">
          <cell r="C705" t="str">
            <v>C073</v>
          </cell>
          <cell r="D705">
            <v>0</v>
          </cell>
          <cell r="E705">
            <v>0</v>
          </cell>
          <cell r="F705">
            <v>0</v>
          </cell>
          <cell r="G705">
            <v>0</v>
          </cell>
          <cell r="H705">
            <v>0</v>
          </cell>
        </row>
        <row r="706">
          <cell r="C706" t="str">
            <v>C074</v>
          </cell>
          <cell r="D706">
            <v>0</v>
          </cell>
          <cell r="E706">
            <v>0</v>
          </cell>
          <cell r="F706">
            <v>0</v>
          </cell>
          <cell r="G706">
            <v>0</v>
          </cell>
          <cell r="H706">
            <v>0</v>
          </cell>
        </row>
        <row r="707">
          <cell r="C707" t="str">
            <v>C075</v>
          </cell>
          <cell r="D707">
            <v>0</v>
          </cell>
          <cell r="E707">
            <v>0</v>
          </cell>
          <cell r="F707">
            <v>0</v>
          </cell>
          <cell r="G707">
            <v>0</v>
          </cell>
          <cell r="H707">
            <v>0</v>
          </cell>
        </row>
        <row r="708">
          <cell r="C708" t="str">
            <v>C076</v>
          </cell>
          <cell r="D708">
            <v>0</v>
          </cell>
          <cell r="E708">
            <v>0</v>
          </cell>
          <cell r="F708">
            <v>0</v>
          </cell>
          <cell r="G708">
            <v>0</v>
          </cell>
          <cell r="H708">
            <v>0</v>
          </cell>
        </row>
        <row r="709">
          <cell r="C709" t="str">
            <v>C077</v>
          </cell>
          <cell r="D709">
            <v>0</v>
          </cell>
          <cell r="E709">
            <v>0</v>
          </cell>
          <cell r="F709">
            <v>0</v>
          </cell>
          <cell r="G709">
            <v>0</v>
          </cell>
          <cell r="H709">
            <v>0</v>
          </cell>
        </row>
        <row r="710">
          <cell r="C710" t="str">
            <v>C078</v>
          </cell>
          <cell r="D710">
            <v>0</v>
          </cell>
          <cell r="E710">
            <v>0</v>
          </cell>
          <cell r="F710">
            <v>0</v>
          </cell>
          <cell r="G710">
            <v>0</v>
          </cell>
          <cell r="H710">
            <v>0</v>
          </cell>
        </row>
        <row r="711">
          <cell r="C711" t="str">
            <v>C079</v>
          </cell>
          <cell r="D711">
            <v>0</v>
          </cell>
          <cell r="E711">
            <v>0</v>
          </cell>
          <cell r="F711">
            <v>0</v>
          </cell>
          <cell r="G711">
            <v>0</v>
          </cell>
          <cell r="H711">
            <v>0</v>
          </cell>
        </row>
        <row r="712">
          <cell r="C712" t="str">
            <v>C080</v>
          </cell>
          <cell r="D712">
            <v>0</v>
          </cell>
          <cell r="E712">
            <v>0</v>
          </cell>
          <cell r="F712">
            <v>0</v>
          </cell>
          <cell r="G712">
            <v>0</v>
          </cell>
          <cell r="H712">
            <v>0</v>
          </cell>
        </row>
        <row r="713">
          <cell r="C713" t="str">
            <v>C081</v>
          </cell>
          <cell r="D713">
            <v>0</v>
          </cell>
          <cell r="E713">
            <v>0</v>
          </cell>
          <cell r="F713">
            <v>0</v>
          </cell>
          <cell r="G713">
            <v>0</v>
          </cell>
          <cell r="H713">
            <v>0</v>
          </cell>
        </row>
        <row r="714">
          <cell r="C714" t="str">
            <v>C082</v>
          </cell>
          <cell r="D714">
            <v>0</v>
          </cell>
          <cell r="E714">
            <v>0</v>
          </cell>
          <cell r="F714">
            <v>0</v>
          </cell>
          <cell r="G714">
            <v>0</v>
          </cell>
          <cell r="H714">
            <v>0</v>
          </cell>
        </row>
        <row r="715">
          <cell r="C715" t="str">
            <v>C083</v>
          </cell>
          <cell r="D715">
            <v>0</v>
          </cell>
          <cell r="E715">
            <v>0</v>
          </cell>
          <cell r="F715">
            <v>0</v>
          </cell>
          <cell r="G715">
            <v>0</v>
          </cell>
          <cell r="H715">
            <v>0</v>
          </cell>
        </row>
        <row r="716">
          <cell r="C716" t="str">
            <v>C084</v>
          </cell>
          <cell r="D716">
            <v>0</v>
          </cell>
          <cell r="E716">
            <v>0</v>
          </cell>
          <cell r="F716">
            <v>0</v>
          </cell>
          <cell r="G716">
            <v>0</v>
          </cell>
          <cell r="H716">
            <v>0</v>
          </cell>
        </row>
        <row r="717">
          <cell r="C717" t="str">
            <v>C085</v>
          </cell>
          <cell r="D717">
            <v>0</v>
          </cell>
          <cell r="E717">
            <v>0</v>
          </cell>
          <cell r="F717">
            <v>0</v>
          </cell>
          <cell r="G717">
            <v>0</v>
          </cell>
          <cell r="H717">
            <v>0</v>
          </cell>
        </row>
        <row r="718">
          <cell r="C718" t="str">
            <v>C086</v>
          </cell>
          <cell r="D718">
            <v>0</v>
          </cell>
          <cell r="E718">
            <v>0</v>
          </cell>
          <cell r="F718">
            <v>0</v>
          </cell>
          <cell r="G718">
            <v>0</v>
          </cell>
          <cell r="H718">
            <v>0</v>
          </cell>
        </row>
        <row r="719">
          <cell r="C719" t="str">
            <v>C087</v>
          </cell>
          <cell r="D719">
            <v>0</v>
          </cell>
          <cell r="E719">
            <v>0</v>
          </cell>
          <cell r="F719">
            <v>0</v>
          </cell>
          <cell r="G719">
            <v>0</v>
          </cell>
          <cell r="H719">
            <v>0</v>
          </cell>
        </row>
        <row r="720">
          <cell r="C720" t="str">
            <v>C088</v>
          </cell>
          <cell r="D720">
            <v>0</v>
          </cell>
          <cell r="E720">
            <v>0</v>
          </cell>
          <cell r="F720">
            <v>0</v>
          </cell>
          <cell r="G720">
            <v>0</v>
          </cell>
          <cell r="H720">
            <v>0</v>
          </cell>
        </row>
        <row r="721">
          <cell r="C721" t="str">
            <v>C089</v>
          </cell>
          <cell r="D721">
            <v>0</v>
          </cell>
          <cell r="E721">
            <v>0</v>
          </cell>
          <cell r="F721">
            <v>0</v>
          </cell>
          <cell r="G721">
            <v>0</v>
          </cell>
          <cell r="H721">
            <v>0</v>
          </cell>
        </row>
        <row r="722">
          <cell r="C722" t="str">
            <v>C090</v>
          </cell>
          <cell r="D722">
            <v>0</v>
          </cell>
          <cell r="E722">
            <v>0</v>
          </cell>
          <cell r="F722">
            <v>0</v>
          </cell>
          <cell r="G722">
            <v>0</v>
          </cell>
          <cell r="H722">
            <v>0</v>
          </cell>
        </row>
        <row r="723">
          <cell r="C723" t="str">
            <v>C091</v>
          </cell>
          <cell r="D723">
            <v>0</v>
          </cell>
          <cell r="E723">
            <v>0</v>
          </cell>
          <cell r="F723">
            <v>0</v>
          </cell>
          <cell r="G723">
            <v>0</v>
          </cell>
          <cell r="H723">
            <v>0</v>
          </cell>
        </row>
        <row r="724">
          <cell r="C724" t="str">
            <v>C092</v>
          </cell>
          <cell r="D724">
            <v>0</v>
          </cell>
          <cell r="E724">
            <v>0</v>
          </cell>
          <cell r="F724">
            <v>0</v>
          </cell>
          <cell r="G724">
            <v>0</v>
          </cell>
          <cell r="H724">
            <v>0</v>
          </cell>
        </row>
        <row r="725">
          <cell r="C725" t="str">
            <v>C093</v>
          </cell>
          <cell r="D725">
            <v>0</v>
          </cell>
          <cell r="E725">
            <v>0</v>
          </cell>
          <cell r="F725">
            <v>0</v>
          </cell>
          <cell r="G725">
            <v>0</v>
          </cell>
          <cell r="H725">
            <v>0</v>
          </cell>
        </row>
        <row r="726">
          <cell r="C726" t="str">
            <v>C094</v>
          </cell>
          <cell r="D726">
            <v>0</v>
          </cell>
          <cell r="E726">
            <v>0</v>
          </cell>
          <cell r="F726">
            <v>0</v>
          </cell>
          <cell r="G726">
            <v>0</v>
          </cell>
          <cell r="H726">
            <v>0</v>
          </cell>
        </row>
        <row r="727">
          <cell r="C727" t="str">
            <v>C095</v>
          </cell>
          <cell r="D727">
            <v>0</v>
          </cell>
          <cell r="E727">
            <v>0</v>
          </cell>
          <cell r="F727">
            <v>0</v>
          </cell>
          <cell r="G727">
            <v>0</v>
          </cell>
          <cell r="H727">
            <v>0</v>
          </cell>
        </row>
        <row r="728">
          <cell r="C728" t="str">
            <v>C096</v>
          </cell>
          <cell r="D728">
            <v>0</v>
          </cell>
          <cell r="E728">
            <v>0</v>
          </cell>
          <cell r="F728">
            <v>0</v>
          </cell>
          <cell r="G728">
            <v>0</v>
          </cell>
          <cell r="H728">
            <v>0</v>
          </cell>
        </row>
        <row r="729">
          <cell r="C729" t="str">
            <v>C097</v>
          </cell>
          <cell r="D729">
            <v>0</v>
          </cell>
          <cell r="E729">
            <v>0</v>
          </cell>
          <cell r="F729">
            <v>0</v>
          </cell>
          <cell r="G729">
            <v>0</v>
          </cell>
          <cell r="H729">
            <v>0</v>
          </cell>
        </row>
        <row r="730">
          <cell r="C730" t="str">
            <v>C098</v>
          </cell>
          <cell r="D730">
            <v>0</v>
          </cell>
          <cell r="E730">
            <v>0</v>
          </cell>
          <cell r="F730">
            <v>0</v>
          </cell>
          <cell r="G730">
            <v>0</v>
          </cell>
          <cell r="H730">
            <v>0</v>
          </cell>
        </row>
        <row r="731">
          <cell r="C731" t="str">
            <v>C099</v>
          </cell>
          <cell r="D731">
            <v>0</v>
          </cell>
          <cell r="E731">
            <v>0</v>
          </cell>
          <cell r="F731">
            <v>0</v>
          </cell>
          <cell r="G731">
            <v>0</v>
          </cell>
          <cell r="H731">
            <v>0</v>
          </cell>
        </row>
        <row r="732">
          <cell r="C732" t="str">
            <v>C100</v>
          </cell>
          <cell r="D732">
            <v>0</v>
          </cell>
          <cell r="E732">
            <v>0</v>
          </cell>
          <cell r="F732">
            <v>0</v>
          </cell>
          <cell r="G732">
            <v>0</v>
          </cell>
          <cell r="H732">
            <v>0</v>
          </cell>
        </row>
        <row r="733">
          <cell r="C733" t="str">
            <v>C101</v>
          </cell>
          <cell r="D733" t="str">
            <v/>
          </cell>
          <cell r="E733" t="str">
            <v/>
          </cell>
          <cell r="F733">
            <v>0</v>
          </cell>
          <cell r="G733">
            <v>0</v>
          </cell>
          <cell r="H733">
            <v>0</v>
          </cell>
        </row>
        <row r="734">
          <cell r="C734" t="str">
            <v>C102</v>
          </cell>
          <cell r="D734" t="str">
            <v/>
          </cell>
          <cell r="E734" t="str">
            <v/>
          </cell>
          <cell r="F734">
            <v>0</v>
          </cell>
          <cell r="G734">
            <v>0</v>
          </cell>
          <cell r="H734">
            <v>0</v>
          </cell>
        </row>
        <row r="735">
          <cell r="C735" t="str">
            <v>C103</v>
          </cell>
          <cell r="D735" t="str">
            <v/>
          </cell>
          <cell r="E735" t="str">
            <v/>
          </cell>
          <cell r="F735">
            <v>0</v>
          </cell>
          <cell r="G735">
            <v>0</v>
          </cell>
          <cell r="H735">
            <v>0</v>
          </cell>
        </row>
        <row r="736">
          <cell r="C736" t="str">
            <v>C104</v>
          </cell>
          <cell r="D736" t="str">
            <v/>
          </cell>
          <cell r="E736" t="str">
            <v/>
          </cell>
          <cell r="F736">
            <v>0</v>
          </cell>
          <cell r="G736">
            <v>0</v>
          </cell>
          <cell r="H736">
            <v>0</v>
          </cell>
        </row>
        <row r="737">
          <cell r="C737" t="str">
            <v>C105</v>
          </cell>
          <cell r="D737" t="str">
            <v/>
          </cell>
          <cell r="E737" t="str">
            <v/>
          </cell>
          <cell r="F737">
            <v>0</v>
          </cell>
          <cell r="G737">
            <v>0</v>
          </cell>
          <cell r="H737">
            <v>0</v>
          </cell>
        </row>
        <row r="738">
          <cell r="C738" t="str">
            <v>C106</v>
          </cell>
          <cell r="D738" t="str">
            <v/>
          </cell>
          <cell r="E738" t="str">
            <v/>
          </cell>
          <cell r="F738">
            <v>0</v>
          </cell>
          <cell r="G738">
            <v>0</v>
          </cell>
          <cell r="H738">
            <v>0</v>
          </cell>
        </row>
        <row r="739">
          <cell r="C739" t="str">
            <v>C107</v>
          </cell>
          <cell r="D739" t="str">
            <v/>
          </cell>
          <cell r="E739" t="str">
            <v/>
          </cell>
          <cell r="F739">
            <v>0</v>
          </cell>
          <cell r="G739">
            <v>0</v>
          </cell>
          <cell r="H739">
            <v>0</v>
          </cell>
        </row>
        <row r="740">
          <cell r="C740" t="str">
            <v>C108</v>
          </cell>
          <cell r="D740" t="str">
            <v/>
          </cell>
          <cell r="E740" t="str">
            <v/>
          </cell>
          <cell r="F740">
            <v>0</v>
          </cell>
          <cell r="G740">
            <v>0</v>
          </cell>
          <cell r="H740">
            <v>0</v>
          </cell>
        </row>
        <row r="741">
          <cell r="C741" t="str">
            <v>C109</v>
          </cell>
          <cell r="D741" t="str">
            <v/>
          </cell>
          <cell r="E741" t="str">
            <v/>
          </cell>
          <cell r="F741">
            <v>0</v>
          </cell>
          <cell r="G741">
            <v>0</v>
          </cell>
          <cell r="H741">
            <v>0</v>
          </cell>
        </row>
        <row r="742">
          <cell r="C742" t="str">
            <v>C110</v>
          </cell>
          <cell r="D742" t="str">
            <v/>
          </cell>
          <cell r="E742" t="str">
            <v/>
          </cell>
          <cell r="F742">
            <v>0</v>
          </cell>
          <cell r="G742">
            <v>0</v>
          </cell>
          <cell r="H742">
            <v>0</v>
          </cell>
        </row>
        <row r="743">
          <cell r="C743" t="str">
            <v>C111</v>
          </cell>
          <cell r="D743" t="str">
            <v/>
          </cell>
          <cell r="E743" t="str">
            <v/>
          </cell>
          <cell r="F743">
            <v>0</v>
          </cell>
          <cell r="G743">
            <v>0</v>
          </cell>
          <cell r="H743">
            <v>0</v>
          </cell>
        </row>
        <row r="744">
          <cell r="C744" t="str">
            <v>C112</v>
          </cell>
          <cell r="D744" t="str">
            <v/>
          </cell>
          <cell r="E744" t="str">
            <v/>
          </cell>
          <cell r="F744">
            <v>0</v>
          </cell>
          <cell r="G744">
            <v>0</v>
          </cell>
          <cell r="H744">
            <v>0</v>
          </cell>
        </row>
        <row r="745">
          <cell r="C745" t="str">
            <v>C113</v>
          </cell>
          <cell r="D745" t="str">
            <v/>
          </cell>
          <cell r="E745" t="str">
            <v/>
          </cell>
          <cell r="F745">
            <v>0</v>
          </cell>
          <cell r="G745">
            <v>0</v>
          </cell>
          <cell r="H745">
            <v>0</v>
          </cell>
        </row>
        <row r="746">
          <cell r="C746" t="str">
            <v>C114</v>
          </cell>
          <cell r="D746" t="str">
            <v/>
          </cell>
          <cell r="E746" t="str">
            <v/>
          </cell>
          <cell r="F746">
            <v>0</v>
          </cell>
          <cell r="G746">
            <v>0</v>
          </cell>
          <cell r="H746">
            <v>0</v>
          </cell>
        </row>
        <row r="747">
          <cell r="C747" t="str">
            <v>C115</v>
          </cell>
          <cell r="D747" t="str">
            <v/>
          </cell>
          <cell r="E747" t="str">
            <v/>
          </cell>
          <cell r="F747">
            <v>0</v>
          </cell>
          <cell r="G747">
            <v>0</v>
          </cell>
          <cell r="H747">
            <v>0</v>
          </cell>
        </row>
        <row r="748">
          <cell r="C748" t="str">
            <v>C116</v>
          </cell>
          <cell r="D748" t="str">
            <v/>
          </cell>
          <cell r="E748" t="str">
            <v/>
          </cell>
          <cell r="F748">
            <v>0</v>
          </cell>
          <cell r="G748">
            <v>0</v>
          </cell>
          <cell r="H748">
            <v>0</v>
          </cell>
        </row>
        <row r="749">
          <cell r="C749" t="str">
            <v>C117</v>
          </cell>
          <cell r="D749" t="str">
            <v/>
          </cell>
          <cell r="E749" t="str">
            <v/>
          </cell>
          <cell r="F749">
            <v>0</v>
          </cell>
          <cell r="G749">
            <v>0</v>
          </cell>
          <cell r="H749">
            <v>0</v>
          </cell>
        </row>
        <row r="750">
          <cell r="C750" t="str">
            <v>C118</v>
          </cell>
          <cell r="D750" t="str">
            <v/>
          </cell>
          <cell r="E750" t="str">
            <v/>
          </cell>
          <cell r="F750">
            <v>0</v>
          </cell>
          <cell r="G750">
            <v>0</v>
          </cell>
          <cell r="H750">
            <v>0</v>
          </cell>
        </row>
        <row r="751">
          <cell r="C751" t="str">
            <v>C119</v>
          </cell>
          <cell r="D751" t="str">
            <v/>
          </cell>
          <cell r="E751" t="str">
            <v/>
          </cell>
          <cell r="F751">
            <v>0</v>
          </cell>
          <cell r="G751">
            <v>0</v>
          </cell>
          <cell r="H751">
            <v>0</v>
          </cell>
        </row>
        <row r="752">
          <cell r="C752" t="str">
            <v>C120</v>
          </cell>
          <cell r="D752" t="str">
            <v/>
          </cell>
          <cell r="E752" t="str">
            <v/>
          </cell>
          <cell r="F752">
            <v>0</v>
          </cell>
          <cell r="G752">
            <v>0</v>
          </cell>
          <cell r="H752">
            <v>0</v>
          </cell>
        </row>
        <row r="753">
          <cell r="C753" t="str">
            <v>C121</v>
          </cell>
          <cell r="D753" t="str">
            <v/>
          </cell>
          <cell r="E753" t="str">
            <v/>
          </cell>
          <cell r="F753">
            <v>0</v>
          </cell>
          <cell r="G753">
            <v>0</v>
          </cell>
          <cell r="H753">
            <v>0</v>
          </cell>
        </row>
        <row r="754">
          <cell r="C754" t="str">
            <v>C122</v>
          </cell>
          <cell r="D754" t="str">
            <v/>
          </cell>
          <cell r="E754" t="str">
            <v/>
          </cell>
          <cell r="F754">
            <v>0</v>
          </cell>
          <cell r="G754">
            <v>0</v>
          </cell>
          <cell r="H754">
            <v>0</v>
          </cell>
        </row>
        <row r="755">
          <cell r="C755" t="str">
            <v>C123</v>
          </cell>
          <cell r="D755" t="str">
            <v/>
          </cell>
          <cell r="E755" t="str">
            <v/>
          </cell>
          <cell r="F755">
            <v>0</v>
          </cell>
          <cell r="G755">
            <v>0</v>
          </cell>
          <cell r="H755">
            <v>0</v>
          </cell>
        </row>
        <row r="756">
          <cell r="C756" t="str">
            <v>C124</v>
          </cell>
          <cell r="D756" t="str">
            <v/>
          </cell>
          <cell r="E756" t="str">
            <v/>
          </cell>
          <cell r="F756">
            <v>0</v>
          </cell>
          <cell r="G756">
            <v>0</v>
          </cell>
          <cell r="H756">
            <v>0</v>
          </cell>
        </row>
        <row r="757">
          <cell r="C757" t="str">
            <v>C125</v>
          </cell>
          <cell r="D757" t="str">
            <v/>
          </cell>
          <cell r="E757" t="str">
            <v/>
          </cell>
          <cell r="F757">
            <v>0</v>
          </cell>
          <cell r="G757">
            <v>0</v>
          </cell>
          <cell r="H757">
            <v>0</v>
          </cell>
        </row>
        <row r="758">
          <cell r="C758" t="str">
            <v>C126</v>
          </cell>
          <cell r="D758" t="str">
            <v/>
          </cell>
          <cell r="E758" t="str">
            <v/>
          </cell>
          <cell r="F758">
            <v>0</v>
          </cell>
          <cell r="G758">
            <v>0</v>
          </cell>
          <cell r="H758">
            <v>0</v>
          </cell>
        </row>
        <row r="759">
          <cell r="C759" t="str">
            <v>C127</v>
          </cell>
          <cell r="D759" t="str">
            <v/>
          </cell>
          <cell r="E759" t="str">
            <v/>
          </cell>
          <cell r="F759">
            <v>0</v>
          </cell>
          <cell r="G759">
            <v>0</v>
          </cell>
          <cell r="H759">
            <v>0</v>
          </cell>
        </row>
        <row r="760">
          <cell r="C760" t="str">
            <v>C128</v>
          </cell>
          <cell r="D760" t="str">
            <v/>
          </cell>
          <cell r="E760" t="str">
            <v/>
          </cell>
          <cell r="F760">
            <v>0</v>
          </cell>
          <cell r="G760">
            <v>0</v>
          </cell>
          <cell r="H760">
            <v>0</v>
          </cell>
        </row>
        <row r="761">
          <cell r="C761" t="str">
            <v>C129</v>
          </cell>
          <cell r="D761" t="str">
            <v/>
          </cell>
          <cell r="E761" t="str">
            <v/>
          </cell>
          <cell r="F761">
            <v>0</v>
          </cell>
          <cell r="G761">
            <v>0</v>
          </cell>
          <cell r="H761">
            <v>0</v>
          </cell>
        </row>
        <row r="762">
          <cell r="C762" t="str">
            <v>C130</v>
          </cell>
          <cell r="D762" t="str">
            <v/>
          </cell>
          <cell r="E762" t="str">
            <v/>
          </cell>
          <cell r="F762">
            <v>0</v>
          </cell>
          <cell r="G762">
            <v>0</v>
          </cell>
          <cell r="H762">
            <v>0</v>
          </cell>
        </row>
        <row r="763">
          <cell r="C763" t="str">
            <v>C131</v>
          </cell>
          <cell r="D763" t="str">
            <v/>
          </cell>
          <cell r="E763" t="str">
            <v/>
          </cell>
          <cell r="F763">
            <v>0</v>
          </cell>
          <cell r="G763">
            <v>0</v>
          </cell>
          <cell r="H763">
            <v>0</v>
          </cell>
        </row>
        <row r="764">
          <cell r="C764" t="str">
            <v>C132</v>
          </cell>
          <cell r="D764" t="str">
            <v/>
          </cell>
          <cell r="E764" t="str">
            <v/>
          </cell>
          <cell r="F764">
            <v>0</v>
          </cell>
          <cell r="G764">
            <v>0</v>
          </cell>
          <cell r="H764">
            <v>0</v>
          </cell>
        </row>
        <row r="765">
          <cell r="C765" t="str">
            <v>C133</v>
          </cell>
          <cell r="D765" t="str">
            <v/>
          </cell>
          <cell r="E765" t="str">
            <v/>
          </cell>
          <cell r="F765">
            <v>0</v>
          </cell>
          <cell r="G765">
            <v>0</v>
          </cell>
          <cell r="H765">
            <v>0</v>
          </cell>
        </row>
        <row r="766">
          <cell r="C766" t="str">
            <v>C134</v>
          </cell>
          <cell r="D766" t="str">
            <v/>
          </cell>
          <cell r="E766" t="str">
            <v/>
          </cell>
          <cell r="F766">
            <v>0</v>
          </cell>
          <cell r="G766">
            <v>0</v>
          </cell>
          <cell r="H766">
            <v>0</v>
          </cell>
        </row>
        <row r="767">
          <cell r="C767" t="str">
            <v>C135</v>
          </cell>
          <cell r="D767" t="str">
            <v/>
          </cell>
          <cell r="E767" t="str">
            <v/>
          </cell>
          <cell r="F767">
            <v>0</v>
          </cell>
          <cell r="G767">
            <v>0</v>
          </cell>
          <cell r="H767">
            <v>0</v>
          </cell>
        </row>
        <row r="768">
          <cell r="C768" t="str">
            <v>C136</v>
          </cell>
          <cell r="D768" t="str">
            <v/>
          </cell>
          <cell r="E768" t="str">
            <v/>
          </cell>
          <cell r="F768">
            <v>0</v>
          </cell>
          <cell r="G768">
            <v>0</v>
          </cell>
          <cell r="H768">
            <v>0</v>
          </cell>
        </row>
        <row r="769">
          <cell r="C769" t="str">
            <v>C137</v>
          </cell>
          <cell r="D769" t="str">
            <v/>
          </cell>
          <cell r="E769" t="str">
            <v/>
          </cell>
          <cell r="F769">
            <v>0</v>
          </cell>
          <cell r="G769">
            <v>0</v>
          </cell>
          <cell r="H769">
            <v>0</v>
          </cell>
        </row>
        <row r="770">
          <cell r="C770" t="str">
            <v>C138</v>
          </cell>
          <cell r="D770" t="str">
            <v/>
          </cell>
          <cell r="E770" t="str">
            <v/>
          </cell>
          <cell r="F770">
            <v>0</v>
          </cell>
          <cell r="G770">
            <v>0</v>
          </cell>
          <cell r="H770">
            <v>0</v>
          </cell>
        </row>
        <row r="771">
          <cell r="C771" t="str">
            <v>C139</v>
          </cell>
          <cell r="D771" t="str">
            <v/>
          </cell>
          <cell r="E771" t="str">
            <v/>
          </cell>
          <cell r="F771">
            <v>0</v>
          </cell>
          <cell r="G771">
            <v>0</v>
          </cell>
          <cell r="H771">
            <v>0</v>
          </cell>
        </row>
        <row r="772">
          <cell r="C772" t="str">
            <v>C140</v>
          </cell>
          <cell r="D772" t="str">
            <v/>
          </cell>
          <cell r="E772" t="str">
            <v/>
          </cell>
          <cell r="F772">
            <v>0</v>
          </cell>
          <cell r="G772">
            <v>0</v>
          </cell>
          <cell r="H772">
            <v>0</v>
          </cell>
        </row>
        <row r="773">
          <cell r="C773" t="str">
            <v>C141</v>
          </cell>
          <cell r="D773" t="str">
            <v/>
          </cell>
          <cell r="E773" t="str">
            <v/>
          </cell>
          <cell r="F773">
            <v>0</v>
          </cell>
          <cell r="G773">
            <v>0</v>
          </cell>
          <cell r="H773">
            <v>0</v>
          </cell>
        </row>
        <row r="774">
          <cell r="C774" t="str">
            <v>C142</v>
          </cell>
          <cell r="D774" t="str">
            <v/>
          </cell>
          <cell r="E774" t="str">
            <v/>
          </cell>
          <cell r="F774">
            <v>0</v>
          </cell>
          <cell r="G774">
            <v>0</v>
          </cell>
          <cell r="H774">
            <v>0</v>
          </cell>
        </row>
        <row r="775">
          <cell r="C775" t="str">
            <v>C143</v>
          </cell>
          <cell r="D775" t="str">
            <v/>
          </cell>
          <cell r="E775" t="str">
            <v/>
          </cell>
          <cell r="F775">
            <v>0</v>
          </cell>
          <cell r="G775">
            <v>0</v>
          </cell>
          <cell r="H775">
            <v>0</v>
          </cell>
        </row>
        <row r="776">
          <cell r="C776" t="str">
            <v>C144</v>
          </cell>
          <cell r="D776" t="str">
            <v/>
          </cell>
          <cell r="E776" t="str">
            <v/>
          </cell>
          <cell r="F776">
            <v>0</v>
          </cell>
          <cell r="G776">
            <v>0</v>
          </cell>
          <cell r="H776">
            <v>0</v>
          </cell>
        </row>
        <row r="777">
          <cell r="C777" t="str">
            <v>C145</v>
          </cell>
          <cell r="D777" t="str">
            <v/>
          </cell>
          <cell r="E777" t="str">
            <v/>
          </cell>
          <cell r="F777">
            <v>0</v>
          </cell>
          <cell r="G777">
            <v>0</v>
          </cell>
          <cell r="H777">
            <v>0</v>
          </cell>
        </row>
        <row r="778">
          <cell r="C778" t="str">
            <v>C146</v>
          </cell>
          <cell r="D778" t="str">
            <v/>
          </cell>
          <cell r="E778" t="str">
            <v/>
          </cell>
          <cell r="F778">
            <v>0</v>
          </cell>
          <cell r="G778">
            <v>0</v>
          </cell>
          <cell r="H778">
            <v>0</v>
          </cell>
        </row>
        <row r="779">
          <cell r="C779" t="str">
            <v>C147</v>
          </cell>
          <cell r="D779" t="str">
            <v/>
          </cell>
          <cell r="E779" t="str">
            <v/>
          </cell>
          <cell r="F779">
            <v>0</v>
          </cell>
          <cell r="G779">
            <v>0</v>
          </cell>
          <cell r="H779">
            <v>0</v>
          </cell>
        </row>
        <row r="780">
          <cell r="C780" t="str">
            <v>C148</v>
          </cell>
          <cell r="D780" t="str">
            <v/>
          </cell>
          <cell r="E780" t="str">
            <v/>
          </cell>
          <cell r="F780">
            <v>0</v>
          </cell>
          <cell r="G780">
            <v>0</v>
          </cell>
          <cell r="H780">
            <v>0</v>
          </cell>
        </row>
        <row r="781">
          <cell r="C781" t="str">
            <v>C149</v>
          </cell>
          <cell r="D781" t="str">
            <v/>
          </cell>
          <cell r="E781" t="str">
            <v/>
          </cell>
          <cell r="F781">
            <v>0</v>
          </cell>
          <cell r="G781">
            <v>0</v>
          </cell>
          <cell r="H781">
            <v>0</v>
          </cell>
        </row>
        <row r="782">
          <cell r="C782" t="str">
            <v>C150</v>
          </cell>
          <cell r="D782" t="str">
            <v/>
          </cell>
          <cell r="E782" t="str">
            <v/>
          </cell>
          <cell r="F782">
            <v>0</v>
          </cell>
          <cell r="G782">
            <v>0</v>
          </cell>
          <cell r="H782">
            <v>0</v>
          </cell>
        </row>
        <row r="783">
          <cell r="C783" t="str">
            <v>C151</v>
          </cell>
          <cell r="D783" t="str">
            <v/>
          </cell>
          <cell r="E783" t="str">
            <v/>
          </cell>
          <cell r="F783">
            <v>0</v>
          </cell>
          <cell r="G783">
            <v>0</v>
          </cell>
          <cell r="H783">
            <v>0</v>
          </cell>
        </row>
        <row r="784">
          <cell r="C784" t="str">
            <v>C152</v>
          </cell>
          <cell r="D784" t="str">
            <v/>
          </cell>
          <cell r="E784" t="str">
            <v/>
          </cell>
          <cell r="F784">
            <v>0</v>
          </cell>
          <cell r="G784">
            <v>0</v>
          </cell>
          <cell r="H784">
            <v>0</v>
          </cell>
        </row>
        <row r="785">
          <cell r="C785" t="str">
            <v>C153</v>
          </cell>
          <cell r="D785" t="str">
            <v/>
          </cell>
          <cell r="E785" t="str">
            <v/>
          </cell>
          <cell r="F785">
            <v>0</v>
          </cell>
          <cell r="G785">
            <v>0</v>
          </cell>
          <cell r="H785">
            <v>0</v>
          </cell>
        </row>
        <row r="786">
          <cell r="C786" t="str">
            <v>C154</v>
          </cell>
          <cell r="D786" t="str">
            <v/>
          </cell>
          <cell r="E786" t="str">
            <v/>
          </cell>
          <cell r="F786">
            <v>0</v>
          </cell>
          <cell r="G786">
            <v>0</v>
          </cell>
          <cell r="H786">
            <v>0</v>
          </cell>
        </row>
        <row r="787">
          <cell r="C787" t="str">
            <v>C155</v>
          </cell>
          <cell r="D787" t="str">
            <v/>
          </cell>
          <cell r="E787" t="str">
            <v/>
          </cell>
          <cell r="F787">
            <v>0</v>
          </cell>
          <cell r="G787">
            <v>0</v>
          </cell>
          <cell r="H787">
            <v>0</v>
          </cell>
        </row>
        <row r="788">
          <cell r="C788" t="str">
            <v>C156</v>
          </cell>
          <cell r="D788" t="str">
            <v/>
          </cell>
          <cell r="E788" t="str">
            <v/>
          </cell>
          <cell r="F788">
            <v>0</v>
          </cell>
          <cell r="G788">
            <v>0</v>
          </cell>
          <cell r="H788">
            <v>0</v>
          </cell>
        </row>
        <row r="789">
          <cell r="C789" t="str">
            <v>C157</v>
          </cell>
          <cell r="D789" t="str">
            <v/>
          </cell>
          <cell r="E789" t="str">
            <v/>
          </cell>
          <cell r="F789">
            <v>0</v>
          </cell>
          <cell r="G789">
            <v>0</v>
          </cell>
          <cell r="H789">
            <v>0</v>
          </cell>
        </row>
        <row r="790">
          <cell r="C790" t="str">
            <v>C158</v>
          </cell>
          <cell r="D790" t="str">
            <v/>
          </cell>
          <cell r="E790" t="str">
            <v/>
          </cell>
          <cell r="F790">
            <v>0</v>
          </cell>
          <cell r="G790">
            <v>0</v>
          </cell>
          <cell r="H790">
            <v>0</v>
          </cell>
        </row>
        <row r="791">
          <cell r="C791" t="str">
            <v>C159</v>
          </cell>
          <cell r="D791" t="str">
            <v/>
          </cell>
          <cell r="E791" t="str">
            <v/>
          </cell>
          <cell r="F791">
            <v>0</v>
          </cell>
          <cell r="G791">
            <v>0</v>
          </cell>
          <cell r="H791">
            <v>0</v>
          </cell>
        </row>
        <row r="792">
          <cell r="C792" t="str">
            <v>C160</v>
          </cell>
          <cell r="D792" t="str">
            <v/>
          </cell>
          <cell r="E792" t="str">
            <v/>
          </cell>
          <cell r="F792">
            <v>0</v>
          </cell>
          <cell r="G792">
            <v>0</v>
          </cell>
          <cell r="H792">
            <v>0</v>
          </cell>
        </row>
        <row r="793">
          <cell r="C793" t="str">
            <v>C161</v>
          </cell>
          <cell r="D793" t="str">
            <v/>
          </cell>
          <cell r="E793" t="str">
            <v/>
          </cell>
          <cell r="F793">
            <v>0</v>
          </cell>
          <cell r="G793">
            <v>0</v>
          </cell>
          <cell r="H793">
            <v>0</v>
          </cell>
        </row>
        <row r="794">
          <cell r="C794" t="str">
            <v>C162</v>
          </cell>
          <cell r="D794" t="str">
            <v/>
          </cell>
          <cell r="E794" t="str">
            <v/>
          </cell>
          <cell r="F794">
            <v>0</v>
          </cell>
          <cell r="G794">
            <v>0</v>
          </cell>
          <cell r="H794">
            <v>0</v>
          </cell>
        </row>
        <row r="795">
          <cell r="C795" t="str">
            <v>C163</v>
          </cell>
          <cell r="D795" t="str">
            <v/>
          </cell>
          <cell r="E795" t="str">
            <v/>
          </cell>
          <cell r="F795">
            <v>0</v>
          </cell>
          <cell r="G795">
            <v>0</v>
          </cell>
          <cell r="H795">
            <v>0</v>
          </cell>
        </row>
        <row r="796">
          <cell r="C796" t="str">
            <v>C164</v>
          </cell>
          <cell r="D796" t="str">
            <v/>
          </cell>
          <cell r="E796" t="str">
            <v/>
          </cell>
          <cell r="F796">
            <v>0</v>
          </cell>
          <cell r="G796">
            <v>0</v>
          </cell>
          <cell r="H796">
            <v>0</v>
          </cell>
        </row>
        <row r="797">
          <cell r="C797" t="str">
            <v>C165</v>
          </cell>
          <cell r="D797" t="str">
            <v/>
          </cell>
          <cell r="E797" t="str">
            <v/>
          </cell>
          <cell r="F797">
            <v>0</v>
          </cell>
          <cell r="G797">
            <v>0</v>
          </cell>
          <cell r="H797">
            <v>0</v>
          </cell>
        </row>
        <row r="798">
          <cell r="C798" t="str">
            <v>C166</v>
          </cell>
          <cell r="D798" t="str">
            <v/>
          </cell>
          <cell r="E798" t="str">
            <v/>
          </cell>
          <cell r="F798">
            <v>0</v>
          </cell>
          <cell r="G798">
            <v>0</v>
          </cell>
          <cell r="H798">
            <v>0</v>
          </cell>
        </row>
        <row r="799">
          <cell r="C799" t="str">
            <v>C167</v>
          </cell>
          <cell r="D799" t="str">
            <v/>
          </cell>
          <cell r="E799" t="str">
            <v/>
          </cell>
          <cell r="F799">
            <v>0</v>
          </cell>
          <cell r="G799">
            <v>0</v>
          </cell>
          <cell r="H799">
            <v>0</v>
          </cell>
        </row>
        <row r="800">
          <cell r="C800" t="str">
            <v>C168</v>
          </cell>
          <cell r="D800" t="str">
            <v/>
          </cell>
          <cell r="E800" t="str">
            <v/>
          </cell>
          <cell r="F800">
            <v>0</v>
          </cell>
          <cell r="G800">
            <v>0</v>
          </cell>
          <cell r="H800">
            <v>0</v>
          </cell>
        </row>
        <row r="801">
          <cell r="C801" t="str">
            <v>C169</v>
          </cell>
          <cell r="D801" t="str">
            <v/>
          </cell>
          <cell r="E801" t="str">
            <v/>
          </cell>
          <cell r="F801">
            <v>0</v>
          </cell>
          <cell r="G801">
            <v>0</v>
          </cell>
          <cell r="H801">
            <v>0</v>
          </cell>
        </row>
        <row r="802">
          <cell r="C802" t="str">
            <v>C170</v>
          </cell>
          <cell r="D802" t="str">
            <v/>
          </cell>
          <cell r="E802" t="str">
            <v/>
          </cell>
          <cell r="F802">
            <v>0</v>
          </cell>
          <cell r="G802">
            <v>0</v>
          </cell>
          <cell r="H802">
            <v>0</v>
          </cell>
        </row>
        <row r="803">
          <cell r="C803" t="str">
            <v>C171</v>
          </cell>
          <cell r="D803" t="str">
            <v/>
          </cell>
          <cell r="E803" t="str">
            <v/>
          </cell>
          <cell r="F803">
            <v>0</v>
          </cell>
          <cell r="G803">
            <v>0</v>
          </cell>
          <cell r="H803">
            <v>0</v>
          </cell>
        </row>
        <row r="804">
          <cell r="C804" t="str">
            <v>C172</v>
          </cell>
          <cell r="D804" t="str">
            <v/>
          </cell>
          <cell r="E804" t="str">
            <v/>
          </cell>
          <cell r="F804">
            <v>0</v>
          </cell>
          <cell r="G804">
            <v>0</v>
          </cell>
          <cell r="H804">
            <v>0</v>
          </cell>
        </row>
        <row r="805">
          <cell r="C805" t="str">
            <v>C173</v>
          </cell>
          <cell r="D805" t="str">
            <v/>
          </cell>
          <cell r="E805" t="str">
            <v/>
          </cell>
          <cell r="F805">
            <v>0</v>
          </cell>
          <cell r="G805">
            <v>0</v>
          </cell>
          <cell r="H805">
            <v>0</v>
          </cell>
        </row>
        <row r="806">
          <cell r="C806" t="str">
            <v>C174</v>
          </cell>
          <cell r="D806" t="str">
            <v/>
          </cell>
          <cell r="E806" t="str">
            <v/>
          </cell>
          <cell r="F806">
            <v>0</v>
          </cell>
          <cell r="G806">
            <v>0</v>
          </cell>
          <cell r="H806">
            <v>0</v>
          </cell>
        </row>
        <row r="807">
          <cell r="C807" t="str">
            <v>C175</v>
          </cell>
          <cell r="D807" t="str">
            <v/>
          </cell>
          <cell r="E807" t="str">
            <v/>
          </cell>
          <cell r="F807">
            <v>0</v>
          </cell>
          <cell r="G807">
            <v>0</v>
          </cell>
          <cell r="H807">
            <v>0</v>
          </cell>
        </row>
        <row r="808">
          <cell r="C808" t="str">
            <v>C176</v>
          </cell>
          <cell r="D808" t="str">
            <v/>
          </cell>
          <cell r="E808" t="str">
            <v/>
          </cell>
          <cell r="F808">
            <v>0</v>
          </cell>
          <cell r="G808">
            <v>0</v>
          </cell>
          <cell r="H808">
            <v>0</v>
          </cell>
        </row>
        <row r="809">
          <cell r="C809" t="str">
            <v>C177</v>
          </cell>
          <cell r="D809" t="str">
            <v/>
          </cell>
          <cell r="E809" t="str">
            <v/>
          </cell>
          <cell r="F809">
            <v>0</v>
          </cell>
          <cell r="G809">
            <v>0</v>
          </cell>
          <cell r="H809">
            <v>0</v>
          </cell>
        </row>
        <row r="810">
          <cell r="C810" t="str">
            <v>C178</v>
          </cell>
          <cell r="D810" t="str">
            <v/>
          </cell>
          <cell r="E810" t="str">
            <v/>
          </cell>
          <cell r="F810">
            <v>0</v>
          </cell>
          <cell r="G810">
            <v>0</v>
          </cell>
          <cell r="H810">
            <v>0</v>
          </cell>
        </row>
        <row r="811">
          <cell r="C811" t="str">
            <v>C179</v>
          </cell>
          <cell r="D811" t="str">
            <v/>
          </cell>
          <cell r="E811" t="str">
            <v/>
          </cell>
          <cell r="F811">
            <v>0</v>
          </cell>
          <cell r="G811">
            <v>0</v>
          </cell>
          <cell r="H811">
            <v>0</v>
          </cell>
        </row>
        <row r="812">
          <cell r="C812" t="str">
            <v>C180</v>
          </cell>
          <cell r="D812" t="str">
            <v/>
          </cell>
          <cell r="E812" t="str">
            <v/>
          </cell>
          <cell r="F812">
            <v>0</v>
          </cell>
          <cell r="G812">
            <v>0</v>
          </cell>
          <cell r="H812">
            <v>0</v>
          </cell>
        </row>
        <row r="813">
          <cell r="C813" t="str">
            <v>C181</v>
          </cell>
          <cell r="D813" t="str">
            <v/>
          </cell>
          <cell r="E813" t="str">
            <v/>
          </cell>
          <cell r="F813">
            <v>0</v>
          </cell>
          <cell r="G813">
            <v>0</v>
          </cell>
          <cell r="H813">
            <v>0</v>
          </cell>
        </row>
        <row r="814">
          <cell r="C814" t="str">
            <v>C182</v>
          </cell>
          <cell r="D814" t="str">
            <v/>
          </cell>
          <cell r="E814" t="str">
            <v/>
          </cell>
          <cell r="F814">
            <v>0</v>
          </cell>
          <cell r="G814">
            <v>0</v>
          </cell>
          <cell r="H814">
            <v>0</v>
          </cell>
        </row>
        <row r="815">
          <cell r="C815" t="str">
            <v>C183</v>
          </cell>
          <cell r="D815" t="str">
            <v/>
          </cell>
          <cell r="E815" t="str">
            <v/>
          </cell>
          <cell r="F815">
            <v>0</v>
          </cell>
          <cell r="G815">
            <v>0</v>
          </cell>
          <cell r="H815">
            <v>0</v>
          </cell>
        </row>
        <row r="816">
          <cell r="C816" t="str">
            <v>C184</v>
          </cell>
          <cell r="D816" t="str">
            <v/>
          </cell>
          <cell r="E816" t="str">
            <v/>
          </cell>
          <cell r="F816">
            <v>0</v>
          </cell>
          <cell r="G816">
            <v>0</v>
          </cell>
          <cell r="H816">
            <v>0</v>
          </cell>
        </row>
        <row r="817">
          <cell r="C817" t="str">
            <v>C185</v>
          </cell>
          <cell r="D817" t="str">
            <v/>
          </cell>
          <cell r="E817" t="str">
            <v/>
          </cell>
          <cell r="F817">
            <v>0</v>
          </cell>
          <cell r="G817">
            <v>0</v>
          </cell>
          <cell r="H817">
            <v>0</v>
          </cell>
        </row>
        <row r="818">
          <cell r="C818" t="str">
            <v>C186</v>
          </cell>
          <cell r="D818" t="str">
            <v/>
          </cell>
          <cell r="E818" t="str">
            <v/>
          </cell>
          <cell r="F818">
            <v>0</v>
          </cell>
          <cell r="G818">
            <v>0</v>
          </cell>
          <cell r="H818">
            <v>0</v>
          </cell>
        </row>
        <row r="819">
          <cell r="C819" t="str">
            <v>C187</v>
          </cell>
          <cell r="D819" t="str">
            <v/>
          </cell>
          <cell r="E819" t="str">
            <v/>
          </cell>
          <cell r="F819">
            <v>0</v>
          </cell>
          <cell r="G819">
            <v>0</v>
          </cell>
          <cell r="H819">
            <v>0</v>
          </cell>
        </row>
        <row r="820">
          <cell r="C820" t="str">
            <v>C188</v>
          </cell>
          <cell r="D820" t="str">
            <v/>
          </cell>
          <cell r="E820" t="str">
            <v/>
          </cell>
          <cell r="F820">
            <v>0</v>
          </cell>
          <cell r="G820">
            <v>0</v>
          </cell>
          <cell r="H820">
            <v>0</v>
          </cell>
        </row>
        <row r="821">
          <cell r="C821" t="str">
            <v>C189</v>
          </cell>
          <cell r="D821" t="str">
            <v/>
          </cell>
          <cell r="E821" t="str">
            <v/>
          </cell>
          <cell r="F821">
            <v>0</v>
          </cell>
          <cell r="G821">
            <v>0</v>
          </cell>
          <cell r="H821">
            <v>0</v>
          </cell>
        </row>
        <row r="822">
          <cell r="C822" t="str">
            <v>C190</v>
          </cell>
          <cell r="D822" t="str">
            <v/>
          </cell>
          <cell r="E822" t="str">
            <v/>
          </cell>
          <cell r="F822">
            <v>0</v>
          </cell>
          <cell r="G822">
            <v>0</v>
          </cell>
          <cell r="H822">
            <v>0</v>
          </cell>
        </row>
        <row r="823">
          <cell r="C823" t="str">
            <v>C191</v>
          </cell>
          <cell r="D823" t="str">
            <v/>
          </cell>
          <cell r="E823" t="str">
            <v/>
          </cell>
          <cell r="F823">
            <v>0</v>
          </cell>
          <cell r="G823">
            <v>0</v>
          </cell>
          <cell r="H823">
            <v>0</v>
          </cell>
        </row>
        <row r="824">
          <cell r="C824" t="str">
            <v>C192</v>
          </cell>
          <cell r="D824" t="str">
            <v/>
          </cell>
          <cell r="E824" t="str">
            <v/>
          </cell>
          <cell r="F824">
            <v>0</v>
          </cell>
          <cell r="G824">
            <v>0</v>
          </cell>
          <cell r="H824">
            <v>0</v>
          </cell>
        </row>
        <row r="825">
          <cell r="C825" t="str">
            <v>C193</v>
          </cell>
          <cell r="D825" t="str">
            <v/>
          </cell>
          <cell r="E825" t="str">
            <v/>
          </cell>
          <cell r="F825">
            <v>0</v>
          </cell>
          <cell r="G825">
            <v>0</v>
          </cell>
          <cell r="H825">
            <v>0</v>
          </cell>
        </row>
        <row r="826">
          <cell r="C826" t="str">
            <v>C194</v>
          </cell>
          <cell r="D826" t="str">
            <v/>
          </cell>
          <cell r="E826" t="str">
            <v/>
          </cell>
          <cell r="F826">
            <v>0</v>
          </cell>
          <cell r="G826">
            <v>0</v>
          </cell>
          <cell r="H826">
            <v>0</v>
          </cell>
        </row>
        <row r="827">
          <cell r="C827" t="str">
            <v>C195</v>
          </cell>
          <cell r="D827" t="str">
            <v/>
          </cell>
          <cell r="E827" t="str">
            <v/>
          </cell>
          <cell r="F827">
            <v>0</v>
          </cell>
          <cell r="G827">
            <v>0</v>
          </cell>
          <cell r="H827">
            <v>0</v>
          </cell>
        </row>
        <row r="828">
          <cell r="C828" t="str">
            <v>C196</v>
          </cell>
          <cell r="D828" t="str">
            <v/>
          </cell>
          <cell r="E828" t="str">
            <v/>
          </cell>
          <cell r="F828">
            <v>0</v>
          </cell>
          <cell r="G828">
            <v>0</v>
          </cell>
          <cell r="H828">
            <v>0</v>
          </cell>
        </row>
        <row r="829">
          <cell r="C829" t="str">
            <v>C197</v>
          </cell>
          <cell r="D829" t="str">
            <v/>
          </cell>
          <cell r="E829" t="str">
            <v/>
          </cell>
          <cell r="F829">
            <v>0</v>
          </cell>
          <cell r="G829">
            <v>0</v>
          </cell>
          <cell r="H829">
            <v>0</v>
          </cell>
        </row>
        <row r="830">
          <cell r="C830" t="str">
            <v>C198</v>
          </cell>
          <cell r="D830" t="str">
            <v/>
          </cell>
          <cell r="E830" t="str">
            <v/>
          </cell>
          <cell r="F830">
            <v>0</v>
          </cell>
          <cell r="G830">
            <v>0</v>
          </cell>
          <cell r="H830">
            <v>0</v>
          </cell>
        </row>
        <row r="831">
          <cell r="C831" t="str">
            <v>C199</v>
          </cell>
          <cell r="D831" t="str">
            <v/>
          </cell>
          <cell r="E831" t="str">
            <v/>
          </cell>
          <cell r="F831">
            <v>0</v>
          </cell>
          <cell r="G831">
            <v>0</v>
          </cell>
          <cell r="H831">
            <v>0</v>
          </cell>
        </row>
        <row r="832">
          <cell r="C832" t="str">
            <v>C200</v>
          </cell>
          <cell r="D832" t="str">
            <v/>
          </cell>
          <cell r="E832" t="str">
            <v/>
          </cell>
          <cell r="F832">
            <v>0</v>
          </cell>
          <cell r="G832">
            <v>0</v>
          </cell>
          <cell r="H832">
            <v>0</v>
          </cell>
        </row>
        <row r="833">
          <cell r="C833" t="str">
            <v>C201</v>
          </cell>
          <cell r="D833" t="str">
            <v/>
          </cell>
          <cell r="E833" t="str">
            <v/>
          </cell>
          <cell r="F833">
            <v>0</v>
          </cell>
          <cell r="G833">
            <v>0</v>
          </cell>
          <cell r="H833">
            <v>0</v>
          </cell>
        </row>
        <row r="834">
          <cell r="C834" t="str">
            <v>C202</v>
          </cell>
          <cell r="D834" t="str">
            <v/>
          </cell>
          <cell r="E834" t="str">
            <v/>
          </cell>
          <cell r="F834">
            <v>0</v>
          </cell>
          <cell r="G834">
            <v>0</v>
          </cell>
          <cell r="H834">
            <v>0</v>
          </cell>
        </row>
        <row r="835">
          <cell r="C835" t="str">
            <v>C203</v>
          </cell>
          <cell r="D835" t="str">
            <v/>
          </cell>
          <cell r="E835" t="str">
            <v/>
          </cell>
          <cell r="F835">
            <v>0</v>
          </cell>
          <cell r="G835">
            <v>0</v>
          </cell>
          <cell r="H835">
            <v>0</v>
          </cell>
        </row>
        <row r="836">
          <cell r="C836" t="str">
            <v>C204</v>
          </cell>
          <cell r="D836" t="str">
            <v/>
          </cell>
          <cell r="E836" t="str">
            <v/>
          </cell>
          <cell r="F836">
            <v>0</v>
          </cell>
          <cell r="G836">
            <v>0</v>
          </cell>
          <cell r="H836">
            <v>0</v>
          </cell>
        </row>
        <row r="837">
          <cell r="C837" t="str">
            <v>C205</v>
          </cell>
          <cell r="D837" t="str">
            <v/>
          </cell>
          <cell r="E837" t="str">
            <v/>
          </cell>
          <cell r="F837">
            <v>0</v>
          </cell>
          <cell r="G837">
            <v>0</v>
          </cell>
          <cell r="H837">
            <v>0</v>
          </cell>
        </row>
        <row r="838">
          <cell r="C838" t="str">
            <v>C206</v>
          </cell>
          <cell r="D838" t="str">
            <v/>
          </cell>
          <cell r="E838" t="str">
            <v/>
          </cell>
          <cell r="F838">
            <v>0</v>
          </cell>
          <cell r="G838">
            <v>0</v>
          </cell>
          <cell r="H838">
            <v>0</v>
          </cell>
        </row>
        <row r="839">
          <cell r="C839" t="str">
            <v>C207</v>
          </cell>
          <cell r="D839" t="str">
            <v/>
          </cell>
          <cell r="E839" t="str">
            <v/>
          </cell>
          <cell r="F839">
            <v>0</v>
          </cell>
          <cell r="G839">
            <v>0</v>
          </cell>
          <cell r="H839">
            <v>0</v>
          </cell>
        </row>
        <row r="840">
          <cell r="C840" t="str">
            <v>C208</v>
          </cell>
          <cell r="D840" t="str">
            <v/>
          </cell>
          <cell r="E840" t="str">
            <v/>
          </cell>
          <cell r="F840">
            <v>0</v>
          </cell>
          <cell r="G840">
            <v>0</v>
          </cell>
          <cell r="H840">
            <v>0</v>
          </cell>
        </row>
        <row r="841">
          <cell r="C841" t="str">
            <v>C209</v>
          </cell>
          <cell r="D841" t="str">
            <v/>
          </cell>
          <cell r="E841" t="str">
            <v/>
          </cell>
          <cell r="F841">
            <v>0</v>
          </cell>
          <cell r="G841">
            <v>0</v>
          </cell>
          <cell r="H841">
            <v>0</v>
          </cell>
        </row>
        <row r="842">
          <cell r="C842" t="str">
            <v>C210</v>
          </cell>
          <cell r="D842" t="str">
            <v/>
          </cell>
          <cell r="E842" t="str">
            <v/>
          </cell>
          <cell r="F842">
            <v>0</v>
          </cell>
          <cell r="G842">
            <v>0</v>
          </cell>
          <cell r="H842">
            <v>0</v>
          </cell>
        </row>
        <row r="843">
          <cell r="C843" t="str">
            <v>C211</v>
          </cell>
          <cell r="D843" t="str">
            <v/>
          </cell>
          <cell r="E843" t="str">
            <v/>
          </cell>
          <cell r="F843">
            <v>0</v>
          </cell>
          <cell r="G843">
            <v>0</v>
          </cell>
          <cell r="H843">
            <v>0</v>
          </cell>
        </row>
        <row r="844">
          <cell r="C844" t="str">
            <v>C212</v>
          </cell>
          <cell r="D844" t="str">
            <v/>
          </cell>
          <cell r="E844" t="str">
            <v/>
          </cell>
          <cell r="F844">
            <v>0</v>
          </cell>
          <cell r="G844">
            <v>0</v>
          </cell>
          <cell r="H844">
            <v>0</v>
          </cell>
        </row>
        <row r="845">
          <cell r="C845" t="str">
            <v>C213</v>
          </cell>
          <cell r="D845" t="str">
            <v/>
          </cell>
          <cell r="E845" t="str">
            <v/>
          </cell>
          <cell r="F845">
            <v>0</v>
          </cell>
          <cell r="G845">
            <v>0</v>
          </cell>
          <cell r="H845">
            <v>0</v>
          </cell>
        </row>
        <row r="846">
          <cell r="C846" t="str">
            <v>C214</v>
          </cell>
          <cell r="D846" t="str">
            <v/>
          </cell>
          <cell r="E846" t="str">
            <v/>
          </cell>
          <cell r="F846">
            <v>0</v>
          </cell>
          <cell r="G846">
            <v>0</v>
          </cell>
          <cell r="H846">
            <v>0</v>
          </cell>
        </row>
        <row r="847">
          <cell r="C847" t="str">
            <v>C215</v>
          </cell>
          <cell r="D847" t="str">
            <v/>
          </cell>
          <cell r="E847" t="str">
            <v/>
          </cell>
          <cell r="F847">
            <v>0</v>
          </cell>
          <cell r="G847">
            <v>0</v>
          </cell>
          <cell r="H847">
            <v>0</v>
          </cell>
        </row>
        <row r="848">
          <cell r="C848" t="str">
            <v>C216</v>
          </cell>
          <cell r="D848" t="str">
            <v/>
          </cell>
          <cell r="E848" t="str">
            <v/>
          </cell>
          <cell r="F848">
            <v>0</v>
          </cell>
          <cell r="G848">
            <v>0</v>
          </cell>
          <cell r="H848">
            <v>0</v>
          </cell>
        </row>
        <row r="849">
          <cell r="C849" t="str">
            <v>C217</v>
          </cell>
          <cell r="D849" t="str">
            <v/>
          </cell>
          <cell r="E849" t="str">
            <v/>
          </cell>
          <cell r="F849">
            <v>0</v>
          </cell>
          <cell r="G849">
            <v>0</v>
          </cell>
          <cell r="H849">
            <v>0</v>
          </cell>
        </row>
        <row r="850">
          <cell r="C850" t="str">
            <v>C218</v>
          </cell>
          <cell r="D850" t="str">
            <v/>
          </cell>
          <cell r="E850" t="str">
            <v/>
          </cell>
          <cell r="F850">
            <v>0</v>
          </cell>
          <cell r="G850">
            <v>0</v>
          </cell>
          <cell r="H850">
            <v>0</v>
          </cell>
        </row>
        <row r="851">
          <cell r="C851" t="str">
            <v>C219</v>
          </cell>
          <cell r="D851" t="str">
            <v/>
          </cell>
          <cell r="E851" t="str">
            <v/>
          </cell>
          <cell r="F851">
            <v>0</v>
          </cell>
          <cell r="G851">
            <v>0</v>
          </cell>
          <cell r="H851">
            <v>0</v>
          </cell>
        </row>
        <row r="852">
          <cell r="C852" t="str">
            <v>C220</v>
          </cell>
          <cell r="D852" t="str">
            <v/>
          </cell>
          <cell r="E852" t="str">
            <v/>
          </cell>
          <cell r="F852">
            <v>0</v>
          </cell>
          <cell r="G852">
            <v>0</v>
          </cell>
          <cell r="H852">
            <v>0</v>
          </cell>
        </row>
        <row r="853">
          <cell r="C853" t="str">
            <v>C221</v>
          </cell>
          <cell r="D853" t="str">
            <v/>
          </cell>
          <cell r="E853" t="str">
            <v/>
          </cell>
          <cell r="F853">
            <v>0</v>
          </cell>
          <cell r="G853">
            <v>0</v>
          </cell>
          <cell r="H853">
            <v>0</v>
          </cell>
        </row>
        <row r="854">
          <cell r="C854" t="str">
            <v>C222</v>
          </cell>
          <cell r="D854" t="str">
            <v/>
          </cell>
          <cell r="E854" t="str">
            <v/>
          </cell>
          <cell r="F854">
            <v>0</v>
          </cell>
          <cell r="G854">
            <v>0</v>
          </cell>
          <cell r="H854">
            <v>0</v>
          </cell>
        </row>
        <row r="855">
          <cell r="C855" t="str">
            <v>C223</v>
          </cell>
          <cell r="D855" t="str">
            <v/>
          </cell>
          <cell r="E855" t="str">
            <v/>
          </cell>
          <cell r="F855">
            <v>0</v>
          </cell>
          <cell r="G855">
            <v>0</v>
          </cell>
          <cell r="H855">
            <v>0</v>
          </cell>
        </row>
        <row r="856">
          <cell r="C856" t="str">
            <v>C224</v>
          </cell>
          <cell r="D856" t="str">
            <v/>
          </cell>
          <cell r="E856" t="str">
            <v/>
          </cell>
          <cell r="F856">
            <v>0</v>
          </cell>
          <cell r="G856">
            <v>0</v>
          </cell>
          <cell r="H856">
            <v>0</v>
          </cell>
        </row>
        <row r="857">
          <cell r="C857" t="str">
            <v>C225</v>
          </cell>
          <cell r="D857" t="str">
            <v/>
          </cell>
          <cell r="E857" t="str">
            <v/>
          </cell>
          <cell r="F857">
            <v>0</v>
          </cell>
          <cell r="G857">
            <v>0</v>
          </cell>
          <cell r="H857">
            <v>0</v>
          </cell>
        </row>
        <row r="858">
          <cell r="C858" t="str">
            <v>C226</v>
          </cell>
          <cell r="D858" t="str">
            <v/>
          </cell>
          <cell r="E858" t="str">
            <v/>
          </cell>
          <cell r="F858">
            <v>0</v>
          </cell>
          <cell r="G858">
            <v>0</v>
          </cell>
          <cell r="H858">
            <v>0</v>
          </cell>
        </row>
        <row r="859">
          <cell r="C859" t="str">
            <v>C227</v>
          </cell>
          <cell r="D859" t="str">
            <v/>
          </cell>
          <cell r="E859" t="str">
            <v/>
          </cell>
          <cell r="F859">
            <v>0</v>
          </cell>
          <cell r="G859">
            <v>0</v>
          </cell>
          <cell r="H859">
            <v>0</v>
          </cell>
        </row>
        <row r="860">
          <cell r="C860" t="str">
            <v>C228</v>
          </cell>
          <cell r="D860" t="str">
            <v/>
          </cell>
          <cell r="E860" t="str">
            <v/>
          </cell>
          <cell r="F860">
            <v>0</v>
          </cell>
          <cell r="G860">
            <v>0</v>
          </cell>
          <cell r="H860">
            <v>0</v>
          </cell>
        </row>
        <row r="861">
          <cell r="C861" t="str">
            <v>C229</v>
          </cell>
          <cell r="D861" t="str">
            <v/>
          </cell>
          <cell r="E861" t="str">
            <v/>
          </cell>
          <cell r="F861">
            <v>0</v>
          </cell>
          <cell r="G861">
            <v>0</v>
          </cell>
          <cell r="H861">
            <v>0</v>
          </cell>
        </row>
        <row r="862">
          <cell r="C862" t="str">
            <v>C230</v>
          </cell>
          <cell r="D862" t="str">
            <v/>
          </cell>
          <cell r="E862" t="str">
            <v/>
          </cell>
          <cell r="F862">
            <v>0</v>
          </cell>
          <cell r="G862">
            <v>0</v>
          </cell>
          <cell r="H862">
            <v>0</v>
          </cell>
        </row>
        <row r="863">
          <cell r="C863" t="str">
            <v>C231</v>
          </cell>
          <cell r="D863" t="str">
            <v/>
          </cell>
          <cell r="E863" t="str">
            <v/>
          </cell>
          <cell r="F863">
            <v>0</v>
          </cell>
          <cell r="G863">
            <v>0</v>
          </cell>
          <cell r="H863">
            <v>0</v>
          </cell>
        </row>
        <row r="864">
          <cell r="C864" t="str">
            <v>C232</v>
          </cell>
          <cell r="D864" t="str">
            <v/>
          </cell>
          <cell r="E864" t="str">
            <v/>
          </cell>
          <cell r="F864">
            <v>0</v>
          </cell>
          <cell r="G864">
            <v>0</v>
          </cell>
          <cell r="H864">
            <v>0</v>
          </cell>
        </row>
        <row r="865">
          <cell r="C865" t="str">
            <v>C233</v>
          </cell>
          <cell r="D865" t="str">
            <v/>
          </cell>
          <cell r="E865" t="str">
            <v/>
          </cell>
          <cell r="F865">
            <v>0</v>
          </cell>
          <cell r="G865">
            <v>0</v>
          </cell>
          <cell r="H865">
            <v>0</v>
          </cell>
        </row>
        <row r="866">
          <cell r="C866" t="str">
            <v>C234</v>
          </cell>
          <cell r="D866" t="str">
            <v/>
          </cell>
          <cell r="E866" t="str">
            <v/>
          </cell>
          <cell r="F866">
            <v>0</v>
          </cell>
          <cell r="G866">
            <v>0</v>
          </cell>
          <cell r="H866">
            <v>0</v>
          </cell>
        </row>
        <row r="867">
          <cell r="C867" t="str">
            <v>C235</v>
          </cell>
          <cell r="D867" t="str">
            <v/>
          </cell>
          <cell r="E867" t="str">
            <v/>
          </cell>
          <cell r="F867">
            <v>0</v>
          </cell>
          <cell r="G867">
            <v>0</v>
          </cell>
          <cell r="H867">
            <v>0</v>
          </cell>
        </row>
        <row r="868">
          <cell r="C868" t="str">
            <v>C236</v>
          </cell>
          <cell r="D868" t="str">
            <v/>
          </cell>
          <cell r="E868" t="str">
            <v/>
          </cell>
          <cell r="F868">
            <v>0</v>
          </cell>
          <cell r="G868">
            <v>0</v>
          </cell>
          <cell r="H868">
            <v>0</v>
          </cell>
        </row>
        <row r="869">
          <cell r="C869" t="str">
            <v>C237</v>
          </cell>
          <cell r="D869" t="str">
            <v/>
          </cell>
          <cell r="E869" t="str">
            <v/>
          </cell>
          <cell r="F869">
            <v>0</v>
          </cell>
          <cell r="G869">
            <v>0</v>
          </cell>
          <cell r="H869">
            <v>0</v>
          </cell>
        </row>
        <row r="870">
          <cell r="C870" t="str">
            <v>C238</v>
          </cell>
          <cell r="D870" t="str">
            <v/>
          </cell>
          <cell r="E870" t="str">
            <v/>
          </cell>
          <cell r="F870">
            <v>0</v>
          </cell>
          <cell r="G870">
            <v>0</v>
          </cell>
          <cell r="H870">
            <v>0</v>
          </cell>
        </row>
        <row r="871">
          <cell r="C871" t="str">
            <v>C239</v>
          </cell>
          <cell r="D871" t="str">
            <v/>
          </cell>
          <cell r="E871" t="str">
            <v/>
          </cell>
          <cell r="F871">
            <v>0</v>
          </cell>
          <cell r="G871">
            <v>0</v>
          </cell>
          <cell r="H871">
            <v>0</v>
          </cell>
        </row>
        <row r="872">
          <cell r="C872" t="str">
            <v>C240</v>
          </cell>
          <cell r="D872" t="str">
            <v/>
          </cell>
          <cell r="E872" t="str">
            <v/>
          </cell>
          <cell r="F872">
            <v>0</v>
          </cell>
          <cell r="G872">
            <v>0</v>
          </cell>
          <cell r="H872">
            <v>0</v>
          </cell>
        </row>
        <row r="873">
          <cell r="C873" t="str">
            <v>C241</v>
          </cell>
          <cell r="D873" t="str">
            <v/>
          </cell>
          <cell r="E873" t="str">
            <v/>
          </cell>
          <cell r="F873">
            <v>0</v>
          </cell>
          <cell r="G873">
            <v>0</v>
          </cell>
          <cell r="H873">
            <v>0</v>
          </cell>
        </row>
        <row r="874">
          <cell r="C874" t="str">
            <v>C242</v>
          </cell>
          <cell r="D874" t="str">
            <v/>
          </cell>
          <cell r="E874" t="str">
            <v/>
          </cell>
          <cell r="F874">
            <v>0</v>
          </cell>
          <cell r="G874">
            <v>0</v>
          </cell>
          <cell r="H874">
            <v>0</v>
          </cell>
        </row>
        <row r="875">
          <cell r="C875" t="str">
            <v>C243</v>
          </cell>
          <cell r="D875" t="str">
            <v/>
          </cell>
          <cell r="E875" t="str">
            <v/>
          </cell>
          <cell r="F875">
            <v>0</v>
          </cell>
          <cell r="G875">
            <v>0</v>
          </cell>
          <cell r="H875">
            <v>0</v>
          </cell>
        </row>
        <row r="876">
          <cell r="C876" t="str">
            <v>C244</v>
          </cell>
          <cell r="D876" t="str">
            <v/>
          </cell>
          <cell r="E876" t="str">
            <v/>
          </cell>
          <cell r="F876">
            <v>0</v>
          </cell>
          <cell r="G876">
            <v>0</v>
          </cell>
          <cell r="H876">
            <v>0</v>
          </cell>
        </row>
        <row r="877">
          <cell r="C877" t="str">
            <v>C245</v>
          </cell>
          <cell r="D877" t="str">
            <v/>
          </cell>
          <cell r="E877" t="str">
            <v/>
          </cell>
          <cell r="F877">
            <v>0</v>
          </cell>
          <cell r="G877">
            <v>0</v>
          </cell>
          <cell r="H877">
            <v>0</v>
          </cell>
        </row>
        <row r="878">
          <cell r="C878" t="str">
            <v>C246</v>
          </cell>
          <cell r="D878" t="str">
            <v/>
          </cell>
          <cell r="E878" t="str">
            <v/>
          </cell>
          <cell r="F878">
            <v>0</v>
          </cell>
          <cell r="G878">
            <v>0</v>
          </cell>
          <cell r="H878">
            <v>0</v>
          </cell>
        </row>
        <row r="879">
          <cell r="C879" t="str">
            <v>C247</v>
          </cell>
          <cell r="D879" t="str">
            <v/>
          </cell>
          <cell r="E879" t="str">
            <v/>
          </cell>
          <cell r="F879">
            <v>0</v>
          </cell>
          <cell r="G879">
            <v>0</v>
          </cell>
          <cell r="H879">
            <v>0</v>
          </cell>
        </row>
        <row r="880">
          <cell r="C880" t="str">
            <v>C248</v>
          </cell>
          <cell r="D880" t="str">
            <v/>
          </cell>
          <cell r="E880" t="str">
            <v/>
          </cell>
          <cell r="F880">
            <v>0</v>
          </cell>
          <cell r="G880">
            <v>0</v>
          </cell>
          <cell r="H880">
            <v>0</v>
          </cell>
        </row>
        <row r="881">
          <cell r="C881" t="str">
            <v>C249</v>
          </cell>
          <cell r="D881" t="str">
            <v/>
          </cell>
          <cell r="E881" t="str">
            <v/>
          </cell>
          <cell r="F881">
            <v>0</v>
          </cell>
          <cell r="G881">
            <v>0</v>
          </cell>
          <cell r="H881">
            <v>0</v>
          </cell>
        </row>
        <row r="882">
          <cell r="C882" t="str">
            <v>C250</v>
          </cell>
          <cell r="D882" t="str">
            <v/>
          </cell>
          <cell r="E882" t="str">
            <v/>
          </cell>
          <cell r="F882">
            <v>0</v>
          </cell>
          <cell r="G882">
            <v>0</v>
          </cell>
          <cell r="H882">
            <v>0</v>
          </cell>
        </row>
        <row r="883">
          <cell r="C883" t="str">
            <v>C251</v>
          </cell>
          <cell r="D883" t="str">
            <v/>
          </cell>
          <cell r="E883" t="str">
            <v/>
          </cell>
          <cell r="F883">
            <v>0</v>
          </cell>
          <cell r="G883">
            <v>0</v>
          </cell>
          <cell r="H883">
            <v>0</v>
          </cell>
        </row>
        <row r="884">
          <cell r="C884" t="str">
            <v>C252</v>
          </cell>
          <cell r="D884" t="str">
            <v/>
          </cell>
          <cell r="E884" t="str">
            <v/>
          </cell>
          <cell r="F884">
            <v>0</v>
          </cell>
          <cell r="G884">
            <v>0</v>
          </cell>
          <cell r="H884">
            <v>0</v>
          </cell>
        </row>
        <row r="885">
          <cell r="C885" t="str">
            <v>C253</v>
          </cell>
          <cell r="D885" t="str">
            <v/>
          </cell>
          <cell r="E885" t="str">
            <v/>
          </cell>
          <cell r="F885">
            <v>0</v>
          </cell>
          <cell r="G885">
            <v>0</v>
          </cell>
          <cell r="H885">
            <v>0</v>
          </cell>
        </row>
        <row r="886">
          <cell r="C886" t="str">
            <v>C254</v>
          </cell>
          <cell r="D886" t="str">
            <v/>
          </cell>
          <cell r="E886" t="str">
            <v/>
          </cell>
          <cell r="F886">
            <v>0</v>
          </cell>
          <cell r="G886">
            <v>0</v>
          </cell>
          <cell r="H886">
            <v>0</v>
          </cell>
        </row>
        <row r="887">
          <cell r="C887" t="str">
            <v>C255</v>
          </cell>
          <cell r="D887" t="str">
            <v/>
          </cell>
          <cell r="E887" t="str">
            <v/>
          </cell>
          <cell r="F887">
            <v>0</v>
          </cell>
          <cell r="G887">
            <v>0</v>
          </cell>
          <cell r="H887">
            <v>0</v>
          </cell>
        </row>
        <row r="888">
          <cell r="C888" t="str">
            <v>C256</v>
          </cell>
          <cell r="D888" t="str">
            <v/>
          </cell>
          <cell r="E888" t="str">
            <v/>
          </cell>
          <cell r="F888">
            <v>0</v>
          </cell>
          <cell r="G888">
            <v>0</v>
          </cell>
          <cell r="H888">
            <v>0</v>
          </cell>
        </row>
        <row r="889">
          <cell r="C889" t="str">
            <v>C257</v>
          </cell>
          <cell r="D889" t="str">
            <v/>
          </cell>
          <cell r="E889" t="str">
            <v/>
          </cell>
          <cell r="F889">
            <v>0</v>
          </cell>
          <cell r="G889">
            <v>0</v>
          </cell>
          <cell r="H889">
            <v>0</v>
          </cell>
        </row>
        <row r="890">
          <cell r="C890" t="str">
            <v>C258</v>
          </cell>
          <cell r="D890" t="str">
            <v/>
          </cell>
          <cell r="E890" t="str">
            <v/>
          </cell>
          <cell r="F890">
            <v>0</v>
          </cell>
          <cell r="G890">
            <v>0</v>
          </cell>
          <cell r="H890">
            <v>0</v>
          </cell>
        </row>
        <row r="891">
          <cell r="C891" t="str">
            <v>C259</v>
          </cell>
          <cell r="D891" t="str">
            <v/>
          </cell>
          <cell r="E891" t="str">
            <v/>
          </cell>
          <cell r="F891">
            <v>0</v>
          </cell>
          <cell r="G891">
            <v>0</v>
          </cell>
          <cell r="H891">
            <v>0</v>
          </cell>
        </row>
        <row r="892">
          <cell r="C892" t="str">
            <v>C260</v>
          </cell>
          <cell r="D892" t="str">
            <v/>
          </cell>
          <cell r="E892" t="str">
            <v/>
          </cell>
          <cell r="F892">
            <v>0</v>
          </cell>
          <cell r="G892">
            <v>0</v>
          </cell>
          <cell r="H892">
            <v>0</v>
          </cell>
        </row>
        <row r="893">
          <cell r="C893" t="str">
            <v>C261</v>
          </cell>
          <cell r="D893" t="str">
            <v/>
          </cell>
          <cell r="E893" t="str">
            <v/>
          </cell>
          <cell r="F893">
            <v>0</v>
          </cell>
          <cell r="G893">
            <v>0</v>
          </cell>
          <cell r="H893">
            <v>0</v>
          </cell>
        </row>
        <row r="894">
          <cell r="C894" t="str">
            <v>C262</v>
          </cell>
          <cell r="D894" t="str">
            <v/>
          </cell>
          <cell r="E894" t="str">
            <v/>
          </cell>
          <cell r="F894">
            <v>0</v>
          </cell>
          <cell r="G894">
            <v>0</v>
          </cell>
          <cell r="H894">
            <v>0</v>
          </cell>
        </row>
        <row r="895">
          <cell r="C895" t="str">
            <v>C263</v>
          </cell>
          <cell r="D895" t="str">
            <v/>
          </cell>
          <cell r="E895" t="str">
            <v/>
          </cell>
          <cell r="F895">
            <v>0</v>
          </cell>
          <cell r="G895">
            <v>0</v>
          </cell>
          <cell r="H895">
            <v>0</v>
          </cell>
        </row>
        <row r="896">
          <cell r="C896" t="str">
            <v>C264</v>
          </cell>
          <cell r="D896" t="str">
            <v/>
          </cell>
          <cell r="E896" t="str">
            <v/>
          </cell>
          <cell r="F896">
            <v>0</v>
          </cell>
          <cell r="G896">
            <v>0</v>
          </cell>
          <cell r="H896">
            <v>0</v>
          </cell>
        </row>
        <row r="897">
          <cell r="C897" t="str">
            <v>C265</v>
          </cell>
          <cell r="D897" t="str">
            <v/>
          </cell>
          <cell r="E897" t="str">
            <v/>
          </cell>
          <cell r="F897">
            <v>0</v>
          </cell>
          <cell r="G897">
            <v>0</v>
          </cell>
          <cell r="H897">
            <v>0</v>
          </cell>
        </row>
        <row r="898">
          <cell r="C898" t="str">
            <v>C266</v>
          </cell>
          <cell r="D898" t="str">
            <v/>
          </cell>
          <cell r="E898" t="str">
            <v/>
          </cell>
          <cell r="F898">
            <v>0</v>
          </cell>
          <cell r="G898">
            <v>0</v>
          </cell>
          <cell r="H898">
            <v>0</v>
          </cell>
        </row>
        <row r="899">
          <cell r="C899" t="str">
            <v>C267</v>
          </cell>
          <cell r="D899" t="str">
            <v/>
          </cell>
          <cell r="E899" t="str">
            <v/>
          </cell>
          <cell r="F899">
            <v>0</v>
          </cell>
          <cell r="G899">
            <v>0</v>
          </cell>
          <cell r="H899">
            <v>0</v>
          </cell>
        </row>
        <row r="900">
          <cell r="C900" t="str">
            <v>C268</v>
          </cell>
          <cell r="D900" t="str">
            <v/>
          </cell>
          <cell r="E900" t="str">
            <v/>
          </cell>
          <cell r="F900">
            <v>0</v>
          </cell>
          <cell r="G900">
            <v>0</v>
          </cell>
          <cell r="H900">
            <v>0</v>
          </cell>
        </row>
        <row r="901">
          <cell r="C901" t="str">
            <v>C269</v>
          </cell>
          <cell r="D901" t="str">
            <v/>
          </cell>
          <cell r="E901" t="str">
            <v/>
          </cell>
          <cell r="F901">
            <v>0</v>
          </cell>
          <cell r="G901">
            <v>0</v>
          </cell>
          <cell r="H901">
            <v>0</v>
          </cell>
        </row>
        <row r="902">
          <cell r="C902" t="str">
            <v>C270</v>
          </cell>
          <cell r="D902" t="str">
            <v/>
          </cell>
          <cell r="E902" t="str">
            <v/>
          </cell>
          <cell r="F902">
            <v>0</v>
          </cell>
          <cell r="G902">
            <v>0</v>
          </cell>
          <cell r="H902">
            <v>0</v>
          </cell>
        </row>
        <row r="903">
          <cell r="C903" t="str">
            <v>C271</v>
          </cell>
          <cell r="D903" t="str">
            <v/>
          </cell>
          <cell r="E903" t="str">
            <v/>
          </cell>
          <cell r="F903">
            <v>0</v>
          </cell>
          <cell r="G903">
            <v>0</v>
          </cell>
          <cell r="H903">
            <v>0</v>
          </cell>
        </row>
        <row r="904">
          <cell r="C904" t="str">
            <v>C272</v>
          </cell>
          <cell r="D904" t="str">
            <v/>
          </cell>
          <cell r="E904" t="str">
            <v/>
          </cell>
          <cell r="F904">
            <v>0</v>
          </cell>
          <cell r="G904">
            <v>0</v>
          </cell>
          <cell r="H904">
            <v>0</v>
          </cell>
        </row>
        <row r="905">
          <cell r="C905" t="str">
            <v>C273</v>
          </cell>
          <cell r="D905" t="str">
            <v/>
          </cell>
          <cell r="E905" t="str">
            <v/>
          </cell>
          <cell r="F905">
            <v>0</v>
          </cell>
          <cell r="G905">
            <v>0</v>
          </cell>
          <cell r="H905">
            <v>0</v>
          </cell>
        </row>
        <row r="906">
          <cell r="C906" t="str">
            <v>C274</v>
          </cell>
          <cell r="D906" t="str">
            <v/>
          </cell>
          <cell r="E906" t="str">
            <v/>
          </cell>
          <cell r="F906">
            <v>0</v>
          </cell>
          <cell r="G906">
            <v>0</v>
          </cell>
          <cell r="H906">
            <v>0</v>
          </cell>
        </row>
        <row r="907">
          <cell r="C907" t="str">
            <v>C275</v>
          </cell>
          <cell r="D907" t="str">
            <v/>
          </cell>
          <cell r="E907" t="str">
            <v/>
          </cell>
          <cell r="F907">
            <v>0</v>
          </cell>
          <cell r="G907">
            <v>0</v>
          </cell>
          <cell r="H907">
            <v>0</v>
          </cell>
        </row>
        <row r="908">
          <cell r="C908" t="str">
            <v>C276</v>
          </cell>
          <cell r="D908" t="str">
            <v/>
          </cell>
          <cell r="E908" t="str">
            <v/>
          </cell>
          <cell r="F908">
            <v>0</v>
          </cell>
          <cell r="G908">
            <v>0</v>
          </cell>
          <cell r="H908">
            <v>0</v>
          </cell>
        </row>
        <row r="909">
          <cell r="C909" t="str">
            <v>C277</v>
          </cell>
          <cell r="D909" t="str">
            <v/>
          </cell>
          <cell r="E909" t="str">
            <v/>
          </cell>
          <cell r="F909">
            <v>0</v>
          </cell>
          <cell r="G909">
            <v>0</v>
          </cell>
          <cell r="H909">
            <v>0</v>
          </cell>
        </row>
        <row r="910">
          <cell r="C910" t="str">
            <v>C278</v>
          </cell>
          <cell r="D910" t="str">
            <v/>
          </cell>
          <cell r="E910" t="str">
            <v/>
          </cell>
          <cell r="F910">
            <v>0</v>
          </cell>
          <cell r="G910">
            <v>0</v>
          </cell>
          <cell r="H910">
            <v>0</v>
          </cell>
        </row>
        <row r="911">
          <cell r="C911" t="str">
            <v>C279</v>
          </cell>
          <cell r="D911" t="str">
            <v/>
          </cell>
          <cell r="E911" t="str">
            <v/>
          </cell>
          <cell r="F911">
            <v>0</v>
          </cell>
          <cell r="G911">
            <v>0</v>
          </cell>
          <cell r="H911">
            <v>0</v>
          </cell>
        </row>
        <row r="912">
          <cell r="C912" t="str">
            <v>C280</v>
          </cell>
          <cell r="D912" t="str">
            <v/>
          </cell>
          <cell r="E912" t="str">
            <v/>
          </cell>
          <cell r="F912">
            <v>0</v>
          </cell>
          <cell r="G912">
            <v>0</v>
          </cell>
          <cell r="H912">
            <v>0</v>
          </cell>
        </row>
        <row r="913">
          <cell r="C913" t="str">
            <v>C281</v>
          </cell>
          <cell r="D913" t="str">
            <v/>
          </cell>
          <cell r="E913" t="str">
            <v/>
          </cell>
          <cell r="F913">
            <v>0</v>
          </cell>
          <cell r="G913">
            <v>0</v>
          </cell>
          <cell r="H913">
            <v>0</v>
          </cell>
        </row>
        <row r="914">
          <cell r="C914" t="str">
            <v>C282</v>
          </cell>
          <cell r="D914" t="str">
            <v/>
          </cell>
          <cell r="E914" t="str">
            <v/>
          </cell>
          <cell r="F914">
            <v>0</v>
          </cell>
          <cell r="G914">
            <v>0</v>
          </cell>
          <cell r="H914">
            <v>0</v>
          </cell>
        </row>
        <row r="915">
          <cell r="C915" t="str">
            <v>C283</v>
          </cell>
          <cell r="D915" t="str">
            <v/>
          </cell>
          <cell r="E915" t="str">
            <v/>
          </cell>
          <cell r="F915">
            <v>0</v>
          </cell>
          <cell r="G915">
            <v>0</v>
          </cell>
          <cell r="H915">
            <v>0</v>
          </cell>
        </row>
        <row r="916">
          <cell r="C916" t="str">
            <v>C284</v>
          </cell>
          <cell r="D916" t="str">
            <v/>
          </cell>
          <cell r="E916" t="str">
            <v/>
          </cell>
          <cell r="F916">
            <v>0</v>
          </cell>
          <cell r="G916">
            <v>0</v>
          </cell>
          <cell r="H916">
            <v>0</v>
          </cell>
        </row>
        <row r="917">
          <cell r="C917" t="str">
            <v>C285</v>
          </cell>
          <cell r="D917" t="str">
            <v/>
          </cell>
          <cell r="E917" t="str">
            <v/>
          </cell>
          <cell r="F917">
            <v>0</v>
          </cell>
          <cell r="G917">
            <v>0</v>
          </cell>
          <cell r="H917">
            <v>0</v>
          </cell>
        </row>
        <row r="918">
          <cell r="C918" t="str">
            <v>C286</v>
          </cell>
          <cell r="D918" t="str">
            <v/>
          </cell>
          <cell r="E918" t="str">
            <v/>
          </cell>
          <cell r="F918">
            <v>0</v>
          </cell>
          <cell r="G918">
            <v>0</v>
          </cell>
          <cell r="H918">
            <v>0</v>
          </cell>
        </row>
        <row r="919">
          <cell r="C919" t="str">
            <v>C287</v>
          </cell>
          <cell r="D919" t="str">
            <v/>
          </cell>
          <cell r="E919" t="str">
            <v/>
          </cell>
          <cell r="F919">
            <v>0</v>
          </cell>
          <cell r="G919">
            <v>0</v>
          </cell>
          <cell r="H919">
            <v>0</v>
          </cell>
        </row>
        <row r="920">
          <cell r="C920" t="str">
            <v>C288</v>
          </cell>
          <cell r="D920" t="str">
            <v/>
          </cell>
          <cell r="E920" t="str">
            <v/>
          </cell>
          <cell r="F920">
            <v>0</v>
          </cell>
          <cell r="G920">
            <v>0</v>
          </cell>
          <cell r="H920">
            <v>0</v>
          </cell>
        </row>
        <row r="921">
          <cell r="C921" t="str">
            <v>C289</v>
          </cell>
          <cell r="D921" t="str">
            <v/>
          </cell>
          <cell r="E921" t="str">
            <v/>
          </cell>
          <cell r="F921">
            <v>0</v>
          </cell>
          <cell r="G921">
            <v>0</v>
          </cell>
          <cell r="H921">
            <v>0</v>
          </cell>
        </row>
        <row r="922">
          <cell r="C922" t="str">
            <v>C290</v>
          </cell>
          <cell r="D922" t="str">
            <v/>
          </cell>
          <cell r="E922" t="str">
            <v/>
          </cell>
          <cell r="F922">
            <v>0</v>
          </cell>
          <cell r="G922">
            <v>0</v>
          </cell>
          <cell r="H922">
            <v>0</v>
          </cell>
        </row>
        <row r="923">
          <cell r="C923" t="str">
            <v>C291</v>
          </cell>
          <cell r="D923" t="str">
            <v/>
          </cell>
          <cell r="E923" t="str">
            <v/>
          </cell>
          <cell r="F923">
            <v>0</v>
          </cell>
          <cell r="G923">
            <v>0</v>
          </cell>
          <cell r="H923">
            <v>0</v>
          </cell>
        </row>
        <row r="924">
          <cell r="C924" t="str">
            <v>C292</v>
          </cell>
          <cell r="D924" t="str">
            <v/>
          </cell>
          <cell r="E924" t="str">
            <v/>
          </cell>
          <cell r="F924">
            <v>0</v>
          </cell>
          <cell r="G924">
            <v>0</v>
          </cell>
          <cell r="H924">
            <v>0</v>
          </cell>
        </row>
        <row r="925">
          <cell r="C925" t="str">
            <v>C293</v>
          </cell>
          <cell r="D925" t="str">
            <v/>
          </cell>
          <cell r="E925" t="str">
            <v/>
          </cell>
          <cell r="F925">
            <v>0</v>
          </cell>
          <cell r="G925">
            <v>0</v>
          </cell>
          <cell r="H925">
            <v>0</v>
          </cell>
        </row>
        <row r="926">
          <cell r="C926" t="str">
            <v>C294</v>
          </cell>
          <cell r="D926" t="str">
            <v/>
          </cell>
          <cell r="E926" t="str">
            <v/>
          </cell>
          <cell r="F926">
            <v>0</v>
          </cell>
          <cell r="G926">
            <v>0</v>
          </cell>
          <cell r="H926">
            <v>0</v>
          </cell>
        </row>
        <row r="927">
          <cell r="C927" t="str">
            <v>C295</v>
          </cell>
          <cell r="D927" t="str">
            <v/>
          </cell>
          <cell r="E927" t="str">
            <v/>
          </cell>
          <cell r="F927">
            <v>0</v>
          </cell>
          <cell r="G927">
            <v>0</v>
          </cell>
          <cell r="H927">
            <v>0</v>
          </cell>
        </row>
        <row r="928">
          <cell r="C928" t="str">
            <v>C296</v>
          </cell>
          <cell r="D928" t="str">
            <v/>
          </cell>
          <cell r="E928" t="str">
            <v/>
          </cell>
          <cell r="F928">
            <v>0</v>
          </cell>
          <cell r="G928">
            <v>0</v>
          </cell>
          <cell r="H928">
            <v>0</v>
          </cell>
        </row>
        <row r="929">
          <cell r="C929" t="str">
            <v>C297</v>
          </cell>
          <cell r="D929" t="str">
            <v/>
          </cell>
          <cell r="E929" t="str">
            <v/>
          </cell>
          <cell r="F929">
            <v>0</v>
          </cell>
          <cell r="G929">
            <v>0</v>
          </cell>
          <cell r="H929">
            <v>0</v>
          </cell>
        </row>
        <row r="930">
          <cell r="C930" t="str">
            <v>C298</v>
          </cell>
          <cell r="D930" t="str">
            <v/>
          </cell>
          <cell r="E930" t="str">
            <v/>
          </cell>
          <cell r="F930">
            <v>0</v>
          </cell>
          <cell r="G930">
            <v>0</v>
          </cell>
          <cell r="H930">
            <v>0</v>
          </cell>
        </row>
        <row r="931">
          <cell r="C931" t="str">
            <v>C299</v>
          </cell>
          <cell r="D931" t="str">
            <v/>
          </cell>
          <cell r="E931" t="str">
            <v/>
          </cell>
          <cell r="F931">
            <v>0</v>
          </cell>
          <cell r="G931">
            <v>0</v>
          </cell>
          <cell r="H931">
            <v>0</v>
          </cell>
        </row>
        <row r="932">
          <cell r="C932" t="str">
            <v>C300</v>
          </cell>
          <cell r="D932" t="str">
            <v/>
          </cell>
          <cell r="E932" t="str">
            <v/>
          </cell>
          <cell r="F932">
            <v>0</v>
          </cell>
          <cell r="G932">
            <v>0</v>
          </cell>
          <cell r="H932">
            <v>0</v>
          </cell>
        </row>
        <row r="933">
          <cell r="C933" t="str">
            <v>UPAH</v>
          </cell>
          <cell r="D933" t="str">
            <v>Sub Jumlah (C)</v>
          </cell>
          <cell r="H933">
            <v>147550000</v>
          </cell>
        </row>
        <row r="934">
          <cell r="C934" t="str">
            <v>D</v>
          </cell>
          <cell r="D934" t="str">
            <v>SUBKONTRAKTOR</v>
          </cell>
        </row>
        <row r="935">
          <cell r="C935" t="str">
            <v>D001</v>
          </cell>
          <cell r="D935" t="str">
            <v>Lapis resap Pengikat</v>
          </cell>
          <cell r="E935" t="str">
            <v>Liter</v>
          </cell>
          <cell r="F935">
            <v>38881.050000000003</v>
          </cell>
          <cell r="G935">
            <v>7000</v>
          </cell>
          <cell r="H935">
            <v>272167350</v>
          </cell>
        </row>
        <row r="936">
          <cell r="C936" t="str">
            <v>D002</v>
          </cell>
          <cell r="D936" t="str">
            <v>Lapis Perekat</v>
          </cell>
          <cell r="E936" t="str">
            <v>Liter</v>
          </cell>
          <cell r="F936">
            <v>14789.63</v>
          </cell>
          <cell r="G936">
            <v>7000</v>
          </cell>
          <cell r="H936">
            <v>103527410</v>
          </cell>
        </row>
        <row r="937">
          <cell r="C937" t="str">
            <v>D003</v>
          </cell>
          <cell r="D937" t="str">
            <v>Laston - Lapis Aus (AC - WC)</v>
          </cell>
          <cell r="E937" t="str">
            <v>M2</v>
          </cell>
          <cell r="F937">
            <v>31144.18</v>
          </cell>
          <cell r="G937">
            <v>59800</v>
          </cell>
          <cell r="H937">
            <v>1862421964</v>
          </cell>
        </row>
        <row r="938">
          <cell r="C938" t="str">
            <v>D004</v>
          </cell>
          <cell r="D938" t="str">
            <v>Laston - Lapis Pengikat (AC - BC)</v>
          </cell>
          <cell r="E938" t="str">
            <v>M3</v>
          </cell>
          <cell r="F938">
            <v>1504.43</v>
          </cell>
          <cell r="G938">
            <v>1435000</v>
          </cell>
          <cell r="H938">
            <v>2158857050</v>
          </cell>
        </row>
        <row r="939">
          <cell r="C939" t="str">
            <v>D005</v>
          </cell>
          <cell r="D939" t="str">
            <v>Pembongkaran Gedung</v>
          </cell>
          <cell r="E939" t="str">
            <v>m2</v>
          </cell>
          <cell r="F939">
            <v>50</v>
          </cell>
          <cell r="G939">
            <v>30000</v>
          </cell>
          <cell r="H939">
            <v>1500000</v>
          </cell>
        </row>
        <row r="940">
          <cell r="C940" t="str">
            <v>D006</v>
          </cell>
          <cell r="D940" t="str">
            <v>Pemasangan Geotextile Woven</v>
          </cell>
          <cell r="E940" t="str">
            <v>m2</v>
          </cell>
          <cell r="F940">
            <v>49619.78</v>
          </cell>
          <cell r="G940">
            <v>21000</v>
          </cell>
          <cell r="H940">
            <v>1042015380</v>
          </cell>
        </row>
        <row r="941">
          <cell r="C941" t="str">
            <v>D007</v>
          </cell>
          <cell r="D941" t="str">
            <v>Stabilisasi dengn Tanaman</v>
          </cell>
          <cell r="E941" t="str">
            <v>m2</v>
          </cell>
          <cell r="F941">
            <v>4132.37</v>
          </cell>
          <cell r="G941">
            <v>28000</v>
          </cell>
          <cell r="H941">
            <v>115706360</v>
          </cell>
        </row>
        <row r="942">
          <cell r="C942" t="str">
            <v>D008</v>
          </cell>
          <cell r="D942" t="str">
            <v>Pohon</v>
          </cell>
          <cell r="E942" t="str">
            <v>bh</v>
          </cell>
          <cell r="F942">
            <v>237</v>
          </cell>
          <cell r="G942">
            <v>42500</v>
          </cell>
          <cell r="H942">
            <v>10072500</v>
          </cell>
        </row>
        <row r="943">
          <cell r="C943" t="str">
            <v>D009</v>
          </cell>
          <cell r="D943" t="str">
            <v>Marka Jalan Thermoplastik</v>
          </cell>
          <cell r="E943" t="str">
            <v>m2</v>
          </cell>
          <cell r="F943">
            <v>973.75</v>
          </cell>
          <cell r="G943">
            <v>108000</v>
          </cell>
          <cell r="H943">
            <v>105165000</v>
          </cell>
        </row>
        <row r="944">
          <cell r="C944" t="str">
            <v>D010</v>
          </cell>
          <cell r="D944" t="str">
            <v>Patok Kilometer</v>
          </cell>
          <cell r="E944" t="str">
            <v>bh</v>
          </cell>
          <cell r="F944">
            <v>2</v>
          </cell>
          <cell r="G944">
            <v>250000</v>
          </cell>
          <cell r="H944">
            <v>500000</v>
          </cell>
        </row>
        <row r="945">
          <cell r="C945" t="str">
            <v>D011</v>
          </cell>
          <cell r="D945" t="str">
            <v>Lampu Jalan lengkap</v>
          </cell>
          <cell r="E945" t="str">
            <v>bh</v>
          </cell>
          <cell r="F945">
            <v>79</v>
          </cell>
          <cell r="G945">
            <v>8500000</v>
          </cell>
          <cell r="H945">
            <v>671500000</v>
          </cell>
        </row>
        <row r="946">
          <cell r="C946" t="str">
            <v>D012</v>
          </cell>
          <cell r="D946" t="str">
            <v>Bengkel, Gudang dll</v>
          </cell>
          <cell r="E946" t="str">
            <v>ls</v>
          </cell>
          <cell r="F946">
            <v>1</v>
          </cell>
          <cell r="G946">
            <v>87000000</v>
          </cell>
          <cell r="H946">
            <v>87000000</v>
          </cell>
        </row>
        <row r="947">
          <cell r="C947" t="str">
            <v>D013</v>
          </cell>
          <cell r="D947" t="str">
            <v>Provisional Sum untuk Perlindungan pada Pekerjaan Konstruksi</v>
          </cell>
          <cell r="E947" t="str">
            <v>ls</v>
          </cell>
          <cell r="F947">
            <v>1</v>
          </cell>
          <cell r="G947">
            <v>500000000</v>
          </cell>
          <cell r="H947">
            <v>500000000</v>
          </cell>
        </row>
        <row r="948">
          <cell r="C948" t="str">
            <v>D014</v>
          </cell>
          <cell r="D948" t="str">
            <v>Lumpsum untuk kegiatan Lingkungan meliputi persiapan, testing dan monitoring</v>
          </cell>
          <cell r="E948" t="str">
            <v>ls</v>
          </cell>
          <cell r="F948">
            <v>1</v>
          </cell>
          <cell r="G948">
            <v>120000000</v>
          </cell>
          <cell r="H948">
            <v>120000000</v>
          </cell>
        </row>
        <row r="949">
          <cell r="C949" t="str">
            <v>D015</v>
          </cell>
          <cell r="D949">
            <v>0</v>
          </cell>
          <cell r="E949">
            <v>0</v>
          </cell>
          <cell r="F949">
            <v>0</v>
          </cell>
          <cell r="G949">
            <v>0</v>
          </cell>
          <cell r="H949">
            <v>0</v>
          </cell>
        </row>
        <row r="950">
          <cell r="C950" t="str">
            <v>D016</v>
          </cell>
          <cell r="D950">
            <v>0</v>
          </cell>
          <cell r="E950">
            <v>0</v>
          </cell>
          <cell r="F950">
            <v>0</v>
          </cell>
          <cell r="G950">
            <v>0</v>
          </cell>
          <cell r="H950">
            <v>0</v>
          </cell>
        </row>
        <row r="951">
          <cell r="C951" t="str">
            <v>D017</v>
          </cell>
          <cell r="D951">
            <v>0</v>
          </cell>
          <cell r="E951">
            <v>0</v>
          </cell>
          <cell r="F951">
            <v>0</v>
          </cell>
          <cell r="G951">
            <v>0</v>
          </cell>
          <cell r="H951">
            <v>0</v>
          </cell>
        </row>
        <row r="952">
          <cell r="C952" t="str">
            <v>D018</v>
          </cell>
          <cell r="D952">
            <v>0</v>
          </cell>
          <cell r="E952">
            <v>0</v>
          </cell>
          <cell r="F952">
            <v>0</v>
          </cell>
          <cell r="G952">
            <v>0</v>
          </cell>
          <cell r="H952">
            <v>0</v>
          </cell>
        </row>
        <row r="953">
          <cell r="C953" t="str">
            <v>D019</v>
          </cell>
          <cell r="D953">
            <v>0</v>
          </cell>
          <cell r="E953">
            <v>0</v>
          </cell>
          <cell r="F953">
            <v>0</v>
          </cell>
          <cell r="G953">
            <v>0</v>
          </cell>
          <cell r="H953">
            <v>0</v>
          </cell>
        </row>
        <row r="954">
          <cell r="C954" t="str">
            <v>D020</v>
          </cell>
          <cell r="D954">
            <v>0</v>
          </cell>
          <cell r="E954">
            <v>0</v>
          </cell>
          <cell r="F954">
            <v>0</v>
          </cell>
          <cell r="G954">
            <v>0</v>
          </cell>
          <cell r="H954">
            <v>0</v>
          </cell>
        </row>
        <row r="955">
          <cell r="C955" t="str">
            <v>D021</v>
          </cell>
          <cell r="D955">
            <v>0</v>
          </cell>
          <cell r="E955">
            <v>0</v>
          </cell>
          <cell r="F955">
            <v>0</v>
          </cell>
          <cell r="G955">
            <v>0</v>
          </cell>
          <cell r="H955">
            <v>0</v>
          </cell>
        </row>
        <row r="956">
          <cell r="C956" t="str">
            <v>D022</v>
          </cell>
          <cell r="D956">
            <v>0</v>
          </cell>
          <cell r="E956">
            <v>0</v>
          </cell>
          <cell r="F956">
            <v>0</v>
          </cell>
          <cell r="G956">
            <v>0</v>
          </cell>
          <cell r="H956">
            <v>0</v>
          </cell>
        </row>
        <row r="957">
          <cell r="C957" t="str">
            <v>D023</v>
          </cell>
          <cell r="D957">
            <v>0</v>
          </cell>
          <cell r="E957">
            <v>0</v>
          </cell>
          <cell r="F957">
            <v>0</v>
          </cell>
          <cell r="G957">
            <v>0</v>
          </cell>
          <cell r="H957">
            <v>0</v>
          </cell>
        </row>
        <row r="958">
          <cell r="C958" t="str">
            <v>D024</v>
          </cell>
          <cell r="D958">
            <v>0</v>
          </cell>
          <cell r="E958">
            <v>0</v>
          </cell>
          <cell r="F958">
            <v>0</v>
          </cell>
          <cell r="G958">
            <v>0</v>
          </cell>
          <cell r="H958">
            <v>0</v>
          </cell>
        </row>
        <row r="959">
          <cell r="C959" t="str">
            <v>D025</v>
          </cell>
          <cell r="D959">
            <v>0</v>
          </cell>
          <cell r="E959">
            <v>0</v>
          </cell>
          <cell r="F959">
            <v>0</v>
          </cell>
          <cell r="G959">
            <v>0</v>
          </cell>
          <cell r="H959">
            <v>0</v>
          </cell>
        </row>
        <row r="960">
          <cell r="C960" t="str">
            <v>D026</v>
          </cell>
          <cell r="D960">
            <v>0</v>
          </cell>
          <cell r="E960">
            <v>0</v>
          </cell>
          <cell r="F960">
            <v>0</v>
          </cell>
          <cell r="G960">
            <v>0</v>
          </cell>
          <cell r="H960">
            <v>0</v>
          </cell>
        </row>
        <row r="961">
          <cell r="C961" t="str">
            <v>D027</v>
          </cell>
          <cell r="D961">
            <v>0</v>
          </cell>
          <cell r="E961">
            <v>0</v>
          </cell>
          <cell r="F961">
            <v>0</v>
          </cell>
          <cell r="G961">
            <v>0</v>
          </cell>
          <cell r="H961">
            <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3">
            <v>0</v>
          </cell>
        </row>
        <row r="964">
          <cell r="C964" t="str">
            <v>D030</v>
          </cell>
          <cell r="D964">
            <v>0</v>
          </cell>
          <cell r="E964">
            <v>0</v>
          </cell>
          <cell r="F964">
            <v>0</v>
          </cell>
          <cell r="G964">
            <v>0</v>
          </cell>
          <cell r="H964">
            <v>0</v>
          </cell>
        </row>
        <row r="965">
          <cell r="C965" t="str">
            <v>D031</v>
          </cell>
          <cell r="D965">
            <v>0</v>
          </cell>
          <cell r="E965">
            <v>0</v>
          </cell>
          <cell r="F965">
            <v>0</v>
          </cell>
          <cell r="G965">
            <v>0</v>
          </cell>
          <cell r="H965">
            <v>0</v>
          </cell>
        </row>
        <row r="966">
          <cell r="C966" t="str">
            <v>D032</v>
          </cell>
          <cell r="D966">
            <v>0</v>
          </cell>
          <cell r="E966">
            <v>0</v>
          </cell>
          <cell r="F966">
            <v>0</v>
          </cell>
          <cell r="G966">
            <v>0</v>
          </cell>
          <cell r="H966">
            <v>0</v>
          </cell>
        </row>
        <row r="967">
          <cell r="C967" t="str">
            <v>D033</v>
          </cell>
          <cell r="D967">
            <v>0</v>
          </cell>
          <cell r="E967">
            <v>0</v>
          </cell>
          <cell r="F967">
            <v>0</v>
          </cell>
          <cell r="G967">
            <v>0</v>
          </cell>
          <cell r="H967">
            <v>0</v>
          </cell>
        </row>
        <row r="968">
          <cell r="C968" t="str">
            <v>D034</v>
          </cell>
          <cell r="D968">
            <v>0</v>
          </cell>
          <cell r="E968">
            <v>0</v>
          </cell>
          <cell r="F968">
            <v>0</v>
          </cell>
          <cell r="G968">
            <v>0</v>
          </cell>
          <cell r="H968">
            <v>0</v>
          </cell>
        </row>
        <row r="969">
          <cell r="C969" t="str">
            <v>D035</v>
          </cell>
          <cell r="D969">
            <v>0</v>
          </cell>
          <cell r="E969">
            <v>0</v>
          </cell>
          <cell r="F969">
            <v>0</v>
          </cell>
          <cell r="G969">
            <v>0</v>
          </cell>
          <cell r="H969">
            <v>0</v>
          </cell>
        </row>
        <row r="970">
          <cell r="C970" t="str">
            <v>D036</v>
          </cell>
          <cell r="D970">
            <v>0</v>
          </cell>
          <cell r="E970">
            <v>0</v>
          </cell>
          <cell r="F970">
            <v>0</v>
          </cell>
          <cell r="G970">
            <v>0</v>
          </cell>
          <cell r="H970">
            <v>0</v>
          </cell>
        </row>
        <row r="971">
          <cell r="C971" t="str">
            <v>D037</v>
          </cell>
          <cell r="D971">
            <v>0</v>
          </cell>
          <cell r="E971">
            <v>0</v>
          </cell>
          <cell r="F971">
            <v>0</v>
          </cell>
          <cell r="G971">
            <v>0</v>
          </cell>
          <cell r="H971">
            <v>0</v>
          </cell>
        </row>
        <row r="972">
          <cell r="C972" t="str">
            <v>D038</v>
          </cell>
          <cell r="D972">
            <v>0</v>
          </cell>
          <cell r="E972">
            <v>0</v>
          </cell>
          <cell r="F972">
            <v>0</v>
          </cell>
          <cell r="G972">
            <v>0</v>
          </cell>
          <cell r="H972">
            <v>0</v>
          </cell>
        </row>
        <row r="973">
          <cell r="C973" t="str">
            <v>D039</v>
          </cell>
          <cell r="D973">
            <v>0</v>
          </cell>
          <cell r="E973">
            <v>0</v>
          </cell>
          <cell r="F973">
            <v>0</v>
          </cell>
          <cell r="G973">
            <v>0</v>
          </cell>
          <cell r="H973">
            <v>0</v>
          </cell>
        </row>
        <row r="974">
          <cell r="C974" t="str">
            <v>D040</v>
          </cell>
          <cell r="D974">
            <v>0</v>
          </cell>
          <cell r="E974">
            <v>0</v>
          </cell>
          <cell r="F974">
            <v>0</v>
          </cell>
          <cell r="G974">
            <v>0</v>
          </cell>
          <cell r="H974">
            <v>0</v>
          </cell>
        </row>
        <row r="975">
          <cell r="C975" t="str">
            <v>D041</v>
          </cell>
          <cell r="D975">
            <v>0</v>
          </cell>
          <cell r="E975">
            <v>0</v>
          </cell>
          <cell r="F975">
            <v>0</v>
          </cell>
          <cell r="G975">
            <v>0</v>
          </cell>
          <cell r="H975">
            <v>0</v>
          </cell>
        </row>
        <row r="976">
          <cell r="C976" t="str">
            <v>D042</v>
          </cell>
          <cell r="D976">
            <v>0</v>
          </cell>
          <cell r="E976">
            <v>0</v>
          </cell>
          <cell r="F976">
            <v>0</v>
          </cell>
          <cell r="G976">
            <v>0</v>
          </cell>
          <cell r="H976">
            <v>0</v>
          </cell>
        </row>
        <row r="977">
          <cell r="C977" t="str">
            <v>D043</v>
          </cell>
          <cell r="D977">
            <v>0</v>
          </cell>
          <cell r="E977">
            <v>0</v>
          </cell>
          <cell r="F977">
            <v>0</v>
          </cell>
          <cell r="G977">
            <v>0</v>
          </cell>
          <cell r="H977">
            <v>0</v>
          </cell>
        </row>
        <row r="978">
          <cell r="C978" t="str">
            <v>D044</v>
          </cell>
          <cell r="D978">
            <v>0</v>
          </cell>
          <cell r="E978">
            <v>0</v>
          </cell>
          <cell r="F978">
            <v>0</v>
          </cell>
          <cell r="G978">
            <v>0</v>
          </cell>
          <cell r="H978">
            <v>0</v>
          </cell>
        </row>
        <row r="979">
          <cell r="C979" t="str">
            <v>D045</v>
          </cell>
          <cell r="D979">
            <v>0</v>
          </cell>
          <cell r="E979">
            <v>0</v>
          </cell>
          <cell r="F979">
            <v>0</v>
          </cell>
          <cell r="G979">
            <v>0</v>
          </cell>
          <cell r="H979">
            <v>0</v>
          </cell>
        </row>
        <row r="980">
          <cell r="C980" t="str">
            <v>D046</v>
          </cell>
          <cell r="D980">
            <v>0</v>
          </cell>
          <cell r="E980">
            <v>0</v>
          </cell>
          <cell r="F980">
            <v>0</v>
          </cell>
          <cell r="G980">
            <v>0</v>
          </cell>
          <cell r="H980">
            <v>0</v>
          </cell>
        </row>
        <row r="981">
          <cell r="C981" t="str">
            <v>D047</v>
          </cell>
          <cell r="D981">
            <v>0</v>
          </cell>
          <cell r="E981">
            <v>0</v>
          </cell>
          <cell r="F981">
            <v>0</v>
          </cell>
          <cell r="G981">
            <v>0</v>
          </cell>
          <cell r="H981">
            <v>0</v>
          </cell>
        </row>
        <row r="982">
          <cell r="C982" t="str">
            <v>D048</v>
          </cell>
          <cell r="D982">
            <v>0</v>
          </cell>
          <cell r="E982">
            <v>0</v>
          </cell>
          <cell r="F982">
            <v>0</v>
          </cell>
          <cell r="G982">
            <v>0</v>
          </cell>
          <cell r="H982">
            <v>0</v>
          </cell>
        </row>
        <row r="983">
          <cell r="C983" t="str">
            <v>D049</v>
          </cell>
          <cell r="D983">
            <v>0</v>
          </cell>
          <cell r="E983">
            <v>0</v>
          </cell>
          <cell r="F983">
            <v>0</v>
          </cell>
          <cell r="G983">
            <v>0</v>
          </cell>
          <cell r="H983">
            <v>0</v>
          </cell>
        </row>
        <row r="984">
          <cell r="C984" t="str">
            <v>D050</v>
          </cell>
          <cell r="D984">
            <v>0</v>
          </cell>
          <cell r="E984">
            <v>0</v>
          </cell>
          <cell r="F984">
            <v>0</v>
          </cell>
          <cell r="G984">
            <v>0</v>
          </cell>
          <cell r="H984">
            <v>0</v>
          </cell>
        </row>
        <row r="985">
          <cell r="C985" t="str">
            <v>D051</v>
          </cell>
          <cell r="D985">
            <v>0</v>
          </cell>
          <cell r="E985">
            <v>0</v>
          </cell>
          <cell r="F985">
            <v>0</v>
          </cell>
          <cell r="G985">
            <v>0</v>
          </cell>
          <cell r="H985">
            <v>0</v>
          </cell>
        </row>
        <row r="986">
          <cell r="C986" t="str">
            <v>D052</v>
          </cell>
          <cell r="D986">
            <v>0</v>
          </cell>
          <cell r="E986">
            <v>0</v>
          </cell>
          <cell r="F986">
            <v>0</v>
          </cell>
          <cell r="G986">
            <v>0</v>
          </cell>
          <cell r="H986">
            <v>0</v>
          </cell>
        </row>
        <row r="987">
          <cell r="C987" t="str">
            <v>D053</v>
          </cell>
          <cell r="D987">
            <v>0</v>
          </cell>
          <cell r="E987">
            <v>0</v>
          </cell>
          <cell r="F987">
            <v>0</v>
          </cell>
          <cell r="G987">
            <v>0</v>
          </cell>
          <cell r="H987">
            <v>0</v>
          </cell>
        </row>
        <row r="988">
          <cell r="C988" t="str">
            <v>D054</v>
          </cell>
          <cell r="D988">
            <v>0</v>
          </cell>
          <cell r="E988">
            <v>0</v>
          </cell>
          <cell r="F988">
            <v>0</v>
          </cell>
          <cell r="G988">
            <v>0</v>
          </cell>
          <cell r="H988">
            <v>0</v>
          </cell>
        </row>
        <row r="989">
          <cell r="C989" t="str">
            <v>D055</v>
          </cell>
          <cell r="D989">
            <v>0</v>
          </cell>
          <cell r="E989">
            <v>0</v>
          </cell>
          <cell r="F989">
            <v>0</v>
          </cell>
          <cell r="G989">
            <v>0</v>
          </cell>
          <cell r="H989">
            <v>0</v>
          </cell>
        </row>
        <row r="990">
          <cell r="C990" t="str">
            <v>D056</v>
          </cell>
          <cell r="D990">
            <v>0</v>
          </cell>
          <cell r="E990">
            <v>0</v>
          </cell>
          <cell r="F990">
            <v>0</v>
          </cell>
          <cell r="G990">
            <v>0</v>
          </cell>
          <cell r="H990">
            <v>0</v>
          </cell>
        </row>
        <row r="991">
          <cell r="C991" t="str">
            <v>D057</v>
          </cell>
          <cell r="D991">
            <v>0</v>
          </cell>
          <cell r="E991">
            <v>0</v>
          </cell>
          <cell r="F991">
            <v>0</v>
          </cell>
          <cell r="G991">
            <v>0</v>
          </cell>
          <cell r="H991">
            <v>0</v>
          </cell>
        </row>
        <row r="992">
          <cell r="C992" t="str">
            <v>D058</v>
          </cell>
          <cell r="D992">
            <v>0</v>
          </cell>
          <cell r="E992">
            <v>0</v>
          </cell>
          <cell r="F992">
            <v>0</v>
          </cell>
          <cell r="G992">
            <v>0</v>
          </cell>
          <cell r="H992">
            <v>0</v>
          </cell>
        </row>
        <row r="993">
          <cell r="C993" t="str">
            <v>D059</v>
          </cell>
          <cell r="D993">
            <v>0</v>
          </cell>
          <cell r="E993">
            <v>0</v>
          </cell>
          <cell r="F993">
            <v>0</v>
          </cell>
          <cell r="G993">
            <v>0</v>
          </cell>
          <cell r="H993">
            <v>0</v>
          </cell>
        </row>
        <row r="994">
          <cell r="C994" t="str">
            <v>D060</v>
          </cell>
          <cell r="D994">
            <v>0</v>
          </cell>
          <cell r="E994">
            <v>0</v>
          </cell>
          <cell r="F994">
            <v>0</v>
          </cell>
          <cell r="G994">
            <v>0</v>
          </cell>
          <cell r="H994">
            <v>0</v>
          </cell>
        </row>
        <row r="995">
          <cell r="C995" t="str">
            <v>D061</v>
          </cell>
          <cell r="D995">
            <v>0</v>
          </cell>
          <cell r="E995">
            <v>0</v>
          </cell>
          <cell r="F995">
            <v>0</v>
          </cell>
          <cell r="G995">
            <v>0</v>
          </cell>
          <cell r="H995">
            <v>0</v>
          </cell>
        </row>
        <row r="996">
          <cell r="C996" t="str">
            <v>D062</v>
          </cell>
          <cell r="D996">
            <v>0</v>
          </cell>
          <cell r="E996">
            <v>0</v>
          </cell>
          <cell r="F996">
            <v>0</v>
          </cell>
          <cell r="G996">
            <v>0</v>
          </cell>
          <cell r="H996">
            <v>0</v>
          </cell>
        </row>
        <row r="997">
          <cell r="C997" t="str">
            <v>D063</v>
          </cell>
          <cell r="D997">
            <v>0</v>
          </cell>
          <cell r="E997">
            <v>0</v>
          </cell>
          <cell r="F997">
            <v>0</v>
          </cell>
          <cell r="G997">
            <v>0</v>
          </cell>
          <cell r="H997">
            <v>0</v>
          </cell>
        </row>
        <row r="998">
          <cell r="C998" t="str">
            <v>D064</v>
          </cell>
          <cell r="D998">
            <v>0</v>
          </cell>
          <cell r="E998">
            <v>0</v>
          </cell>
          <cell r="F998">
            <v>0</v>
          </cell>
          <cell r="G998">
            <v>0</v>
          </cell>
          <cell r="H998">
            <v>0</v>
          </cell>
        </row>
        <row r="999">
          <cell r="C999" t="str">
            <v>D065</v>
          </cell>
          <cell r="D999">
            <v>0</v>
          </cell>
          <cell r="E999">
            <v>0</v>
          </cell>
          <cell r="F999">
            <v>0</v>
          </cell>
          <cell r="G999">
            <v>0</v>
          </cell>
          <cell r="H999">
            <v>0</v>
          </cell>
        </row>
        <row r="1000">
          <cell r="C1000" t="str">
            <v>D066</v>
          </cell>
          <cell r="D1000">
            <v>0</v>
          </cell>
          <cell r="E1000">
            <v>0</v>
          </cell>
          <cell r="F1000">
            <v>0</v>
          </cell>
          <cell r="G1000">
            <v>0</v>
          </cell>
          <cell r="H1000">
            <v>0</v>
          </cell>
        </row>
        <row r="1001">
          <cell r="C1001" t="str">
            <v>D067</v>
          </cell>
          <cell r="D1001">
            <v>0</v>
          </cell>
          <cell r="E1001">
            <v>0</v>
          </cell>
          <cell r="F1001">
            <v>0</v>
          </cell>
          <cell r="G1001">
            <v>0</v>
          </cell>
          <cell r="H1001">
            <v>0</v>
          </cell>
        </row>
        <row r="1002">
          <cell r="C1002" t="str">
            <v>D068</v>
          </cell>
          <cell r="D1002">
            <v>0</v>
          </cell>
          <cell r="E1002">
            <v>0</v>
          </cell>
          <cell r="F1002">
            <v>0</v>
          </cell>
          <cell r="G1002">
            <v>0</v>
          </cell>
          <cell r="H1002">
            <v>0</v>
          </cell>
        </row>
        <row r="1003">
          <cell r="C1003" t="str">
            <v>D069</v>
          </cell>
          <cell r="D1003">
            <v>0</v>
          </cell>
          <cell r="E1003">
            <v>0</v>
          </cell>
          <cell r="F1003">
            <v>0</v>
          </cell>
          <cell r="G1003">
            <v>0</v>
          </cell>
          <cell r="H1003">
            <v>0</v>
          </cell>
        </row>
        <row r="1004">
          <cell r="C1004" t="str">
            <v>D070</v>
          </cell>
          <cell r="D1004">
            <v>0</v>
          </cell>
          <cell r="E1004">
            <v>0</v>
          </cell>
          <cell r="F1004">
            <v>0</v>
          </cell>
          <cell r="G1004">
            <v>0</v>
          </cell>
          <cell r="H1004">
            <v>0</v>
          </cell>
        </row>
        <row r="1005">
          <cell r="C1005" t="str">
            <v>D071</v>
          </cell>
          <cell r="D1005">
            <v>0</v>
          </cell>
          <cell r="E1005">
            <v>0</v>
          </cell>
          <cell r="F1005">
            <v>0</v>
          </cell>
          <cell r="G1005">
            <v>0</v>
          </cell>
          <cell r="H1005">
            <v>0</v>
          </cell>
        </row>
        <row r="1006">
          <cell r="C1006" t="str">
            <v>D072</v>
          </cell>
          <cell r="D1006">
            <v>0</v>
          </cell>
          <cell r="E1006">
            <v>0</v>
          </cell>
          <cell r="F1006">
            <v>0</v>
          </cell>
          <cell r="G1006">
            <v>0</v>
          </cell>
          <cell r="H1006">
            <v>0</v>
          </cell>
        </row>
        <row r="1007">
          <cell r="C1007" t="str">
            <v>D073</v>
          </cell>
          <cell r="D1007">
            <v>0</v>
          </cell>
          <cell r="E1007">
            <v>0</v>
          </cell>
          <cell r="F1007">
            <v>0</v>
          </cell>
          <cell r="G1007">
            <v>0</v>
          </cell>
          <cell r="H1007">
            <v>0</v>
          </cell>
        </row>
        <row r="1008">
          <cell r="C1008" t="str">
            <v>D074</v>
          </cell>
          <cell r="D1008">
            <v>0</v>
          </cell>
          <cell r="E1008">
            <v>0</v>
          </cell>
          <cell r="F1008">
            <v>0</v>
          </cell>
          <cell r="G1008">
            <v>0</v>
          </cell>
          <cell r="H1008">
            <v>0</v>
          </cell>
        </row>
        <row r="1009">
          <cell r="C1009" t="str">
            <v>D075</v>
          </cell>
          <cell r="D1009">
            <v>0</v>
          </cell>
          <cell r="E1009">
            <v>0</v>
          </cell>
          <cell r="F1009">
            <v>0</v>
          </cell>
          <cell r="G1009">
            <v>0</v>
          </cell>
          <cell r="H1009">
            <v>0</v>
          </cell>
        </row>
        <row r="1010">
          <cell r="C1010" t="str">
            <v>D076</v>
          </cell>
          <cell r="D1010">
            <v>0</v>
          </cell>
          <cell r="E1010">
            <v>0</v>
          </cell>
          <cell r="F1010">
            <v>0</v>
          </cell>
          <cell r="G1010">
            <v>0</v>
          </cell>
          <cell r="H1010">
            <v>0</v>
          </cell>
        </row>
        <row r="1011">
          <cell r="C1011" t="str">
            <v>D077</v>
          </cell>
          <cell r="D1011">
            <v>0</v>
          </cell>
          <cell r="E1011">
            <v>0</v>
          </cell>
          <cell r="F1011">
            <v>0</v>
          </cell>
          <cell r="G1011">
            <v>0</v>
          </cell>
          <cell r="H1011">
            <v>0</v>
          </cell>
        </row>
        <row r="1012">
          <cell r="C1012" t="str">
            <v>D078</v>
          </cell>
          <cell r="D1012">
            <v>0</v>
          </cell>
          <cell r="E1012">
            <v>0</v>
          </cell>
          <cell r="F1012">
            <v>0</v>
          </cell>
          <cell r="G1012">
            <v>0</v>
          </cell>
          <cell r="H1012">
            <v>0</v>
          </cell>
        </row>
        <row r="1013">
          <cell r="C1013" t="str">
            <v>D079</v>
          </cell>
          <cell r="D1013">
            <v>0</v>
          </cell>
          <cell r="E1013">
            <v>0</v>
          </cell>
          <cell r="F1013">
            <v>0</v>
          </cell>
          <cell r="G1013">
            <v>0</v>
          </cell>
          <cell r="H1013">
            <v>0</v>
          </cell>
        </row>
        <row r="1014">
          <cell r="C1014" t="str">
            <v>D080</v>
          </cell>
          <cell r="D1014">
            <v>0</v>
          </cell>
          <cell r="E1014">
            <v>0</v>
          </cell>
          <cell r="F1014">
            <v>0</v>
          </cell>
          <cell r="G1014">
            <v>0</v>
          </cell>
          <cell r="H1014">
            <v>0</v>
          </cell>
        </row>
        <row r="1015">
          <cell r="C1015" t="str">
            <v>D081</v>
          </cell>
          <cell r="D1015">
            <v>0</v>
          </cell>
          <cell r="E1015">
            <v>0</v>
          </cell>
          <cell r="F1015">
            <v>0</v>
          </cell>
          <cell r="G1015">
            <v>0</v>
          </cell>
          <cell r="H1015">
            <v>0</v>
          </cell>
        </row>
        <row r="1016">
          <cell r="C1016" t="str">
            <v>D082</v>
          </cell>
          <cell r="D1016">
            <v>0</v>
          </cell>
          <cell r="E1016">
            <v>0</v>
          </cell>
          <cell r="F1016">
            <v>0</v>
          </cell>
          <cell r="G1016">
            <v>0</v>
          </cell>
          <cell r="H1016">
            <v>0</v>
          </cell>
        </row>
        <row r="1017">
          <cell r="C1017" t="str">
            <v>D083</v>
          </cell>
          <cell r="D1017">
            <v>0</v>
          </cell>
          <cell r="E1017">
            <v>0</v>
          </cell>
          <cell r="F1017">
            <v>0</v>
          </cell>
          <cell r="G1017">
            <v>0</v>
          </cell>
          <cell r="H1017">
            <v>0</v>
          </cell>
        </row>
        <row r="1018">
          <cell r="C1018" t="str">
            <v>D084</v>
          </cell>
          <cell r="D1018">
            <v>0</v>
          </cell>
          <cell r="E1018">
            <v>0</v>
          </cell>
          <cell r="F1018">
            <v>0</v>
          </cell>
          <cell r="G1018">
            <v>0</v>
          </cell>
          <cell r="H1018">
            <v>0</v>
          </cell>
        </row>
        <row r="1019">
          <cell r="C1019" t="str">
            <v>D085</v>
          </cell>
          <cell r="D1019">
            <v>0</v>
          </cell>
          <cell r="E1019">
            <v>0</v>
          </cell>
          <cell r="F1019">
            <v>0</v>
          </cell>
          <cell r="G1019">
            <v>0</v>
          </cell>
          <cell r="H1019">
            <v>0</v>
          </cell>
        </row>
        <row r="1020">
          <cell r="C1020" t="str">
            <v>D086</v>
          </cell>
          <cell r="D1020">
            <v>0</v>
          </cell>
          <cell r="E1020">
            <v>0</v>
          </cell>
          <cell r="F1020">
            <v>0</v>
          </cell>
          <cell r="G1020">
            <v>0</v>
          </cell>
          <cell r="H1020">
            <v>0</v>
          </cell>
        </row>
        <row r="1021">
          <cell r="C1021" t="str">
            <v>D087</v>
          </cell>
          <cell r="D1021">
            <v>0</v>
          </cell>
          <cell r="E1021">
            <v>0</v>
          </cell>
          <cell r="F1021">
            <v>0</v>
          </cell>
          <cell r="G1021">
            <v>0</v>
          </cell>
          <cell r="H1021">
            <v>0</v>
          </cell>
        </row>
        <row r="1022">
          <cell r="C1022" t="str">
            <v>D088</v>
          </cell>
          <cell r="D1022">
            <v>0</v>
          </cell>
          <cell r="E1022">
            <v>0</v>
          </cell>
          <cell r="F1022">
            <v>0</v>
          </cell>
          <cell r="G1022">
            <v>0</v>
          </cell>
          <cell r="H1022">
            <v>0</v>
          </cell>
        </row>
        <row r="1023">
          <cell r="C1023" t="str">
            <v>D089</v>
          </cell>
          <cell r="D1023">
            <v>0</v>
          </cell>
          <cell r="E1023">
            <v>0</v>
          </cell>
          <cell r="F1023">
            <v>0</v>
          </cell>
          <cell r="G1023">
            <v>0</v>
          </cell>
          <cell r="H1023">
            <v>0</v>
          </cell>
        </row>
        <row r="1024">
          <cell r="C1024" t="str">
            <v>D090</v>
          </cell>
          <cell r="D1024">
            <v>0</v>
          </cell>
          <cell r="E1024">
            <v>0</v>
          </cell>
          <cell r="F1024">
            <v>0</v>
          </cell>
          <cell r="G1024">
            <v>0</v>
          </cell>
          <cell r="H1024">
            <v>0</v>
          </cell>
        </row>
        <row r="1025">
          <cell r="C1025" t="str">
            <v>D091</v>
          </cell>
          <cell r="D1025">
            <v>0</v>
          </cell>
          <cell r="E1025">
            <v>0</v>
          </cell>
          <cell r="F1025">
            <v>0</v>
          </cell>
          <cell r="G1025">
            <v>0</v>
          </cell>
          <cell r="H1025">
            <v>0</v>
          </cell>
        </row>
        <row r="1026">
          <cell r="C1026" t="str">
            <v>D092</v>
          </cell>
          <cell r="D1026">
            <v>0</v>
          </cell>
          <cell r="E1026">
            <v>0</v>
          </cell>
          <cell r="F1026">
            <v>0</v>
          </cell>
          <cell r="G1026">
            <v>0</v>
          </cell>
          <cell r="H1026">
            <v>0</v>
          </cell>
        </row>
        <row r="1027">
          <cell r="C1027" t="str">
            <v>D093</v>
          </cell>
          <cell r="D1027">
            <v>0</v>
          </cell>
          <cell r="E1027">
            <v>0</v>
          </cell>
          <cell r="F1027">
            <v>0</v>
          </cell>
          <cell r="G1027">
            <v>0</v>
          </cell>
          <cell r="H1027">
            <v>0</v>
          </cell>
        </row>
        <row r="1028">
          <cell r="C1028" t="str">
            <v>D094</v>
          </cell>
          <cell r="D1028">
            <v>0</v>
          </cell>
          <cell r="E1028">
            <v>0</v>
          </cell>
          <cell r="F1028">
            <v>0</v>
          </cell>
          <cell r="G1028">
            <v>0</v>
          </cell>
          <cell r="H1028">
            <v>0</v>
          </cell>
        </row>
        <row r="1029">
          <cell r="C1029" t="str">
            <v>D095</v>
          </cell>
          <cell r="D1029">
            <v>0</v>
          </cell>
          <cell r="E1029">
            <v>0</v>
          </cell>
          <cell r="F1029">
            <v>0</v>
          </cell>
          <cell r="G1029">
            <v>0</v>
          </cell>
          <cell r="H1029">
            <v>0</v>
          </cell>
        </row>
        <row r="1030">
          <cell r="C1030" t="str">
            <v>D096</v>
          </cell>
          <cell r="D1030">
            <v>0</v>
          </cell>
          <cell r="E1030">
            <v>0</v>
          </cell>
          <cell r="F1030">
            <v>0</v>
          </cell>
          <cell r="G1030">
            <v>0</v>
          </cell>
          <cell r="H1030">
            <v>0</v>
          </cell>
        </row>
        <row r="1031">
          <cell r="C1031" t="str">
            <v>D097</v>
          </cell>
          <cell r="D1031">
            <v>0</v>
          </cell>
          <cell r="E1031">
            <v>0</v>
          </cell>
          <cell r="F1031">
            <v>0</v>
          </cell>
          <cell r="G1031">
            <v>0</v>
          </cell>
          <cell r="H1031">
            <v>0</v>
          </cell>
        </row>
        <row r="1032">
          <cell r="C1032" t="str">
            <v>D098</v>
          </cell>
          <cell r="D1032">
            <v>0</v>
          </cell>
          <cell r="E1032">
            <v>0</v>
          </cell>
          <cell r="F1032">
            <v>0</v>
          </cell>
          <cell r="G1032">
            <v>0</v>
          </cell>
          <cell r="H1032">
            <v>0</v>
          </cell>
        </row>
        <row r="1033">
          <cell r="C1033" t="str">
            <v>D099</v>
          </cell>
          <cell r="D1033">
            <v>0</v>
          </cell>
          <cell r="E1033">
            <v>0</v>
          </cell>
          <cell r="F1033">
            <v>0</v>
          </cell>
          <cell r="G1033">
            <v>0</v>
          </cell>
          <cell r="H1033">
            <v>0</v>
          </cell>
        </row>
        <row r="1034">
          <cell r="C1034" t="str">
            <v>D100</v>
          </cell>
          <cell r="D1034">
            <v>0</v>
          </cell>
          <cell r="E1034">
            <v>0</v>
          </cell>
          <cell r="F1034">
            <v>0</v>
          </cell>
          <cell r="G1034">
            <v>0</v>
          </cell>
          <cell r="H1034">
            <v>0</v>
          </cell>
        </row>
        <row r="1035">
          <cell r="C1035" t="str">
            <v>D101</v>
          </cell>
          <cell r="D1035">
            <v>0</v>
          </cell>
          <cell r="E1035">
            <v>0</v>
          </cell>
          <cell r="F1035">
            <v>0</v>
          </cell>
          <cell r="G1035">
            <v>0</v>
          </cell>
          <cell r="H1035">
            <v>0</v>
          </cell>
        </row>
        <row r="1036">
          <cell r="C1036" t="str">
            <v>D102</v>
          </cell>
          <cell r="D1036">
            <v>0</v>
          </cell>
          <cell r="E1036">
            <v>0</v>
          </cell>
          <cell r="F1036">
            <v>0</v>
          </cell>
          <cell r="G1036">
            <v>0</v>
          </cell>
          <cell r="H1036">
            <v>0</v>
          </cell>
        </row>
        <row r="1037">
          <cell r="C1037" t="str">
            <v>D103</v>
          </cell>
          <cell r="D1037">
            <v>0</v>
          </cell>
          <cell r="E1037">
            <v>0</v>
          </cell>
          <cell r="F1037">
            <v>0</v>
          </cell>
          <cell r="G1037">
            <v>0</v>
          </cell>
          <cell r="H1037">
            <v>0</v>
          </cell>
        </row>
        <row r="1038">
          <cell r="C1038" t="str">
            <v>D104</v>
          </cell>
          <cell r="D1038">
            <v>0</v>
          </cell>
          <cell r="E1038">
            <v>0</v>
          </cell>
          <cell r="F1038">
            <v>0</v>
          </cell>
          <cell r="G1038">
            <v>0</v>
          </cell>
          <cell r="H1038">
            <v>0</v>
          </cell>
        </row>
        <row r="1039">
          <cell r="C1039" t="str">
            <v>D105</v>
          </cell>
          <cell r="D1039">
            <v>0</v>
          </cell>
          <cell r="E1039">
            <v>0</v>
          </cell>
          <cell r="F1039">
            <v>0</v>
          </cell>
          <cell r="G1039">
            <v>0</v>
          </cell>
          <cell r="H1039">
            <v>0</v>
          </cell>
        </row>
        <row r="1040">
          <cell r="C1040" t="str">
            <v>D106</v>
          </cell>
          <cell r="D1040">
            <v>0</v>
          </cell>
          <cell r="E1040">
            <v>0</v>
          </cell>
          <cell r="F1040">
            <v>0</v>
          </cell>
          <cell r="G1040">
            <v>0</v>
          </cell>
          <cell r="H1040">
            <v>0</v>
          </cell>
        </row>
        <row r="1041">
          <cell r="C1041" t="str">
            <v>D107</v>
          </cell>
          <cell r="D1041">
            <v>0</v>
          </cell>
          <cell r="E1041">
            <v>0</v>
          </cell>
          <cell r="F1041">
            <v>0</v>
          </cell>
          <cell r="G1041">
            <v>0</v>
          </cell>
          <cell r="H1041">
            <v>0</v>
          </cell>
        </row>
        <row r="1042">
          <cell r="C1042" t="str">
            <v>D108</v>
          </cell>
          <cell r="D1042">
            <v>0</v>
          </cell>
          <cell r="E1042">
            <v>0</v>
          </cell>
          <cell r="F1042">
            <v>0</v>
          </cell>
          <cell r="G1042">
            <v>0</v>
          </cell>
          <cell r="H1042">
            <v>0</v>
          </cell>
        </row>
        <row r="1043">
          <cell r="C1043" t="str">
            <v>D109</v>
          </cell>
          <cell r="D1043">
            <v>0</v>
          </cell>
          <cell r="E1043">
            <v>0</v>
          </cell>
          <cell r="F1043">
            <v>0</v>
          </cell>
          <cell r="G1043">
            <v>0</v>
          </cell>
          <cell r="H1043">
            <v>0</v>
          </cell>
        </row>
        <row r="1044">
          <cell r="C1044" t="str">
            <v>D110</v>
          </cell>
          <cell r="D1044">
            <v>0</v>
          </cell>
          <cell r="E1044">
            <v>0</v>
          </cell>
          <cell r="F1044">
            <v>0</v>
          </cell>
          <cell r="G1044">
            <v>0</v>
          </cell>
          <cell r="H1044">
            <v>0</v>
          </cell>
        </row>
        <row r="1045">
          <cell r="C1045" t="str">
            <v>D111</v>
          </cell>
          <cell r="D1045">
            <v>0</v>
          </cell>
          <cell r="E1045">
            <v>0</v>
          </cell>
          <cell r="F1045">
            <v>0</v>
          </cell>
          <cell r="G1045">
            <v>0</v>
          </cell>
          <cell r="H1045">
            <v>0</v>
          </cell>
        </row>
        <row r="1046">
          <cell r="C1046" t="str">
            <v>D112</v>
          </cell>
          <cell r="D1046">
            <v>0</v>
          </cell>
          <cell r="E1046">
            <v>0</v>
          </cell>
          <cell r="F1046">
            <v>0</v>
          </cell>
          <cell r="G1046">
            <v>0</v>
          </cell>
          <cell r="H1046">
            <v>0</v>
          </cell>
        </row>
        <row r="1047">
          <cell r="C1047" t="str">
            <v>D113</v>
          </cell>
          <cell r="D1047">
            <v>0</v>
          </cell>
          <cell r="E1047">
            <v>0</v>
          </cell>
          <cell r="F1047">
            <v>0</v>
          </cell>
          <cell r="G1047">
            <v>0</v>
          </cell>
          <cell r="H1047">
            <v>0</v>
          </cell>
        </row>
        <row r="1048">
          <cell r="C1048" t="str">
            <v>D114</v>
          </cell>
          <cell r="D1048">
            <v>0</v>
          </cell>
          <cell r="E1048">
            <v>0</v>
          </cell>
          <cell r="F1048">
            <v>0</v>
          </cell>
          <cell r="G1048">
            <v>0</v>
          </cell>
          <cell r="H1048">
            <v>0</v>
          </cell>
        </row>
        <row r="1049">
          <cell r="C1049" t="str">
            <v>D115</v>
          </cell>
          <cell r="D1049">
            <v>0</v>
          </cell>
          <cell r="E1049">
            <v>0</v>
          </cell>
          <cell r="F1049">
            <v>0</v>
          </cell>
          <cell r="G1049">
            <v>0</v>
          </cell>
          <cell r="H1049">
            <v>0</v>
          </cell>
        </row>
        <row r="1050">
          <cell r="C1050" t="str">
            <v>D116</v>
          </cell>
          <cell r="D1050">
            <v>0</v>
          </cell>
          <cell r="E1050">
            <v>0</v>
          </cell>
          <cell r="F1050">
            <v>0</v>
          </cell>
          <cell r="G1050">
            <v>0</v>
          </cell>
          <cell r="H1050">
            <v>0</v>
          </cell>
        </row>
        <row r="1051">
          <cell r="C1051" t="str">
            <v>D117</v>
          </cell>
          <cell r="D1051">
            <v>0</v>
          </cell>
          <cell r="E1051">
            <v>0</v>
          </cell>
          <cell r="F1051">
            <v>0</v>
          </cell>
          <cell r="G1051">
            <v>0</v>
          </cell>
          <cell r="H1051">
            <v>0</v>
          </cell>
        </row>
        <row r="1052">
          <cell r="C1052" t="str">
            <v>D118</v>
          </cell>
          <cell r="D1052">
            <v>0</v>
          </cell>
          <cell r="E1052">
            <v>0</v>
          </cell>
          <cell r="F1052">
            <v>0</v>
          </cell>
          <cell r="G1052">
            <v>0</v>
          </cell>
          <cell r="H1052">
            <v>0</v>
          </cell>
        </row>
        <row r="1053">
          <cell r="C1053" t="str">
            <v>D119</v>
          </cell>
          <cell r="D1053">
            <v>0</v>
          </cell>
          <cell r="E1053">
            <v>0</v>
          </cell>
          <cell r="F1053">
            <v>0</v>
          </cell>
          <cell r="G1053">
            <v>0</v>
          </cell>
          <cell r="H1053">
            <v>0</v>
          </cell>
        </row>
        <row r="1054">
          <cell r="C1054" t="str">
            <v>D120</v>
          </cell>
          <cell r="D1054">
            <v>0</v>
          </cell>
          <cell r="E1054">
            <v>0</v>
          </cell>
          <cell r="F1054">
            <v>0</v>
          </cell>
          <cell r="G1054">
            <v>0</v>
          </cell>
          <cell r="H1054">
            <v>0</v>
          </cell>
        </row>
        <row r="1055">
          <cell r="C1055" t="str">
            <v>D121</v>
          </cell>
          <cell r="D1055">
            <v>0</v>
          </cell>
          <cell r="E1055">
            <v>0</v>
          </cell>
          <cell r="F1055">
            <v>0</v>
          </cell>
          <cell r="G1055">
            <v>0</v>
          </cell>
          <cell r="H1055">
            <v>0</v>
          </cell>
        </row>
        <row r="1056">
          <cell r="C1056" t="str">
            <v>D122</v>
          </cell>
          <cell r="D1056">
            <v>0</v>
          </cell>
          <cell r="E1056">
            <v>0</v>
          </cell>
          <cell r="F1056">
            <v>0</v>
          </cell>
          <cell r="G1056">
            <v>0</v>
          </cell>
          <cell r="H1056">
            <v>0</v>
          </cell>
        </row>
        <row r="1057">
          <cell r="C1057" t="str">
            <v>D123</v>
          </cell>
          <cell r="D1057">
            <v>0</v>
          </cell>
          <cell r="E1057">
            <v>0</v>
          </cell>
          <cell r="F1057">
            <v>0</v>
          </cell>
          <cell r="G1057">
            <v>0</v>
          </cell>
          <cell r="H1057">
            <v>0</v>
          </cell>
        </row>
        <row r="1058">
          <cell r="C1058" t="str">
            <v>D124</v>
          </cell>
          <cell r="D1058">
            <v>0</v>
          </cell>
          <cell r="E1058">
            <v>0</v>
          </cell>
          <cell r="F1058">
            <v>0</v>
          </cell>
          <cell r="G1058">
            <v>0</v>
          </cell>
          <cell r="H1058">
            <v>0</v>
          </cell>
        </row>
        <row r="1059">
          <cell r="C1059" t="str">
            <v>D125</v>
          </cell>
          <cell r="D1059">
            <v>0</v>
          </cell>
          <cell r="E1059">
            <v>0</v>
          </cell>
          <cell r="F1059">
            <v>0</v>
          </cell>
          <cell r="G1059">
            <v>0</v>
          </cell>
          <cell r="H1059">
            <v>0</v>
          </cell>
        </row>
        <row r="1060">
          <cell r="C1060" t="str">
            <v>D126</v>
          </cell>
          <cell r="D1060">
            <v>0</v>
          </cell>
          <cell r="E1060">
            <v>0</v>
          </cell>
          <cell r="F1060">
            <v>0</v>
          </cell>
          <cell r="G1060">
            <v>0</v>
          </cell>
          <cell r="H1060">
            <v>0</v>
          </cell>
        </row>
        <row r="1061">
          <cell r="C1061" t="str">
            <v>D127</v>
          </cell>
          <cell r="D1061">
            <v>0</v>
          </cell>
          <cell r="E1061">
            <v>0</v>
          </cell>
          <cell r="F1061">
            <v>0</v>
          </cell>
          <cell r="G1061">
            <v>0</v>
          </cell>
          <cell r="H1061">
            <v>0</v>
          </cell>
        </row>
        <row r="1062">
          <cell r="C1062" t="str">
            <v>D128</v>
          </cell>
          <cell r="D1062">
            <v>0</v>
          </cell>
          <cell r="E1062">
            <v>0</v>
          </cell>
          <cell r="F1062">
            <v>0</v>
          </cell>
          <cell r="G1062">
            <v>0</v>
          </cell>
          <cell r="H1062">
            <v>0</v>
          </cell>
        </row>
        <row r="1063">
          <cell r="C1063" t="str">
            <v>D129</v>
          </cell>
          <cell r="D1063">
            <v>0</v>
          </cell>
          <cell r="E1063">
            <v>0</v>
          </cell>
          <cell r="F1063">
            <v>0</v>
          </cell>
          <cell r="G1063">
            <v>0</v>
          </cell>
          <cell r="H1063">
            <v>0</v>
          </cell>
        </row>
        <row r="1064">
          <cell r="C1064" t="str">
            <v>D130</v>
          </cell>
          <cell r="D1064">
            <v>0</v>
          </cell>
          <cell r="E1064">
            <v>0</v>
          </cell>
          <cell r="F1064">
            <v>0</v>
          </cell>
          <cell r="G1064">
            <v>0</v>
          </cell>
          <cell r="H1064">
            <v>0</v>
          </cell>
        </row>
        <row r="1065">
          <cell r="C1065" t="str">
            <v>D131</v>
          </cell>
          <cell r="D1065">
            <v>0</v>
          </cell>
          <cell r="E1065">
            <v>0</v>
          </cell>
          <cell r="F1065">
            <v>0</v>
          </cell>
          <cell r="G1065">
            <v>0</v>
          </cell>
          <cell r="H1065">
            <v>0</v>
          </cell>
        </row>
        <row r="1066">
          <cell r="C1066" t="str">
            <v>D132</v>
          </cell>
          <cell r="D1066">
            <v>0</v>
          </cell>
          <cell r="E1066">
            <v>0</v>
          </cell>
          <cell r="F1066">
            <v>0</v>
          </cell>
          <cell r="G1066">
            <v>0</v>
          </cell>
          <cell r="H1066">
            <v>0</v>
          </cell>
        </row>
        <row r="1067">
          <cell r="C1067" t="str">
            <v>D133</v>
          </cell>
          <cell r="D1067">
            <v>0</v>
          </cell>
          <cell r="E1067">
            <v>0</v>
          </cell>
          <cell r="F1067">
            <v>0</v>
          </cell>
          <cell r="G1067">
            <v>0</v>
          </cell>
          <cell r="H1067">
            <v>0</v>
          </cell>
        </row>
        <row r="1068">
          <cell r="C1068" t="str">
            <v>D134</v>
          </cell>
          <cell r="D1068">
            <v>0</v>
          </cell>
          <cell r="E1068">
            <v>0</v>
          </cell>
          <cell r="F1068">
            <v>0</v>
          </cell>
          <cell r="G1068">
            <v>0</v>
          </cell>
          <cell r="H1068">
            <v>0</v>
          </cell>
        </row>
        <row r="1069">
          <cell r="C1069" t="str">
            <v>D135</v>
          </cell>
          <cell r="D1069">
            <v>0</v>
          </cell>
          <cell r="E1069">
            <v>0</v>
          </cell>
          <cell r="F1069">
            <v>0</v>
          </cell>
          <cell r="G1069">
            <v>0</v>
          </cell>
          <cell r="H1069">
            <v>0</v>
          </cell>
        </row>
        <row r="1070">
          <cell r="C1070" t="str">
            <v>D136</v>
          </cell>
          <cell r="D1070">
            <v>0</v>
          </cell>
          <cell r="E1070">
            <v>0</v>
          </cell>
          <cell r="F1070">
            <v>0</v>
          </cell>
          <cell r="G1070">
            <v>0</v>
          </cell>
          <cell r="H1070">
            <v>0</v>
          </cell>
        </row>
        <row r="1071">
          <cell r="C1071" t="str">
            <v>D137</v>
          </cell>
          <cell r="D1071">
            <v>0</v>
          </cell>
          <cell r="E1071">
            <v>0</v>
          </cell>
          <cell r="F1071">
            <v>0</v>
          </cell>
          <cell r="G1071">
            <v>0</v>
          </cell>
          <cell r="H1071">
            <v>0</v>
          </cell>
        </row>
        <row r="1072">
          <cell r="C1072" t="str">
            <v>D138</v>
          </cell>
          <cell r="D1072">
            <v>0</v>
          </cell>
          <cell r="E1072">
            <v>0</v>
          </cell>
          <cell r="F1072">
            <v>0</v>
          </cell>
          <cell r="G1072">
            <v>0</v>
          </cell>
          <cell r="H1072">
            <v>0</v>
          </cell>
        </row>
        <row r="1073">
          <cell r="C1073" t="str">
            <v>D139</v>
          </cell>
          <cell r="D1073">
            <v>0</v>
          </cell>
          <cell r="E1073">
            <v>0</v>
          </cell>
          <cell r="F1073">
            <v>0</v>
          </cell>
          <cell r="G1073">
            <v>0</v>
          </cell>
          <cell r="H1073">
            <v>0</v>
          </cell>
        </row>
        <row r="1074">
          <cell r="C1074" t="str">
            <v>D140</v>
          </cell>
          <cell r="D1074">
            <v>0</v>
          </cell>
          <cell r="E1074">
            <v>0</v>
          </cell>
          <cell r="F1074">
            <v>0</v>
          </cell>
          <cell r="G1074">
            <v>0</v>
          </cell>
          <cell r="H1074">
            <v>0</v>
          </cell>
        </row>
        <row r="1075">
          <cell r="C1075" t="str">
            <v>D141</v>
          </cell>
          <cell r="D1075">
            <v>0</v>
          </cell>
          <cell r="E1075">
            <v>0</v>
          </cell>
          <cell r="F1075">
            <v>0</v>
          </cell>
          <cell r="G1075">
            <v>0</v>
          </cell>
          <cell r="H1075">
            <v>0</v>
          </cell>
        </row>
        <row r="1076">
          <cell r="C1076" t="str">
            <v>D142</v>
          </cell>
          <cell r="D1076">
            <v>0</v>
          </cell>
          <cell r="E1076">
            <v>0</v>
          </cell>
          <cell r="F1076">
            <v>0</v>
          </cell>
          <cell r="G1076">
            <v>0</v>
          </cell>
          <cell r="H1076">
            <v>0</v>
          </cell>
        </row>
        <row r="1077">
          <cell r="C1077" t="str">
            <v>D143</v>
          </cell>
          <cell r="D1077">
            <v>0</v>
          </cell>
          <cell r="E1077">
            <v>0</v>
          </cell>
          <cell r="F1077">
            <v>0</v>
          </cell>
          <cell r="G1077">
            <v>0</v>
          </cell>
          <cell r="H1077">
            <v>0</v>
          </cell>
        </row>
        <row r="1078">
          <cell r="C1078" t="str">
            <v>D144</v>
          </cell>
          <cell r="D1078">
            <v>0</v>
          </cell>
          <cell r="E1078">
            <v>0</v>
          </cell>
          <cell r="F1078">
            <v>0</v>
          </cell>
          <cell r="G1078">
            <v>0</v>
          </cell>
          <cell r="H1078">
            <v>0</v>
          </cell>
        </row>
        <row r="1079">
          <cell r="C1079" t="str">
            <v>D145</v>
          </cell>
          <cell r="D1079">
            <v>0</v>
          </cell>
          <cell r="E1079">
            <v>0</v>
          </cell>
          <cell r="F1079">
            <v>0</v>
          </cell>
          <cell r="G1079">
            <v>0</v>
          </cell>
          <cell r="H1079">
            <v>0</v>
          </cell>
        </row>
        <row r="1080">
          <cell r="C1080" t="str">
            <v>D146</v>
          </cell>
          <cell r="D1080">
            <v>0</v>
          </cell>
          <cell r="E1080">
            <v>0</v>
          </cell>
          <cell r="F1080">
            <v>0</v>
          </cell>
          <cell r="G1080">
            <v>0</v>
          </cell>
          <cell r="H1080">
            <v>0</v>
          </cell>
        </row>
        <row r="1081">
          <cell r="C1081" t="str">
            <v>D147</v>
          </cell>
          <cell r="D1081">
            <v>0</v>
          </cell>
          <cell r="E1081">
            <v>0</v>
          </cell>
          <cell r="F1081">
            <v>0</v>
          </cell>
          <cell r="G1081">
            <v>0</v>
          </cell>
          <cell r="H1081">
            <v>0</v>
          </cell>
        </row>
        <row r="1082">
          <cell r="C1082" t="str">
            <v>D148</v>
          </cell>
          <cell r="D1082">
            <v>0</v>
          </cell>
          <cell r="E1082">
            <v>0</v>
          </cell>
          <cell r="F1082">
            <v>0</v>
          </cell>
          <cell r="G1082">
            <v>0</v>
          </cell>
          <cell r="H1082">
            <v>0</v>
          </cell>
        </row>
        <row r="1083">
          <cell r="C1083" t="str">
            <v>D149</v>
          </cell>
          <cell r="D1083">
            <v>0</v>
          </cell>
          <cell r="E1083">
            <v>0</v>
          </cell>
          <cell r="F1083">
            <v>0</v>
          </cell>
          <cell r="G1083">
            <v>0</v>
          </cell>
          <cell r="H1083">
            <v>0</v>
          </cell>
        </row>
        <row r="1084">
          <cell r="C1084" t="str">
            <v>D150</v>
          </cell>
          <cell r="D1084">
            <v>0</v>
          </cell>
          <cell r="E1084">
            <v>0</v>
          </cell>
          <cell r="F1084">
            <v>0</v>
          </cell>
          <cell r="G1084">
            <v>0</v>
          </cell>
          <cell r="H1084">
            <v>0</v>
          </cell>
        </row>
        <row r="1085">
          <cell r="C1085" t="str">
            <v>D151</v>
          </cell>
          <cell r="D1085">
            <v>0</v>
          </cell>
          <cell r="E1085">
            <v>0</v>
          </cell>
          <cell r="F1085">
            <v>0</v>
          </cell>
          <cell r="G1085">
            <v>0</v>
          </cell>
          <cell r="H1085">
            <v>0</v>
          </cell>
        </row>
        <row r="1086">
          <cell r="C1086" t="str">
            <v>D152</v>
          </cell>
          <cell r="D1086">
            <v>0</v>
          </cell>
          <cell r="E1086">
            <v>0</v>
          </cell>
          <cell r="F1086">
            <v>0</v>
          </cell>
          <cell r="G1086">
            <v>0</v>
          </cell>
          <cell r="H1086">
            <v>0</v>
          </cell>
        </row>
        <row r="1087">
          <cell r="C1087" t="str">
            <v>D153</v>
          </cell>
          <cell r="D1087">
            <v>0</v>
          </cell>
          <cell r="E1087">
            <v>0</v>
          </cell>
          <cell r="F1087">
            <v>0</v>
          </cell>
          <cell r="G1087">
            <v>0</v>
          </cell>
          <cell r="H1087">
            <v>0</v>
          </cell>
        </row>
        <row r="1088">
          <cell r="C1088" t="str">
            <v>D154</v>
          </cell>
          <cell r="D1088">
            <v>0</v>
          </cell>
          <cell r="E1088">
            <v>0</v>
          </cell>
          <cell r="F1088">
            <v>0</v>
          </cell>
          <cell r="G1088">
            <v>0</v>
          </cell>
          <cell r="H1088">
            <v>0</v>
          </cell>
        </row>
        <row r="1089">
          <cell r="C1089" t="str">
            <v>D155</v>
          </cell>
          <cell r="D1089">
            <v>0</v>
          </cell>
          <cell r="E1089">
            <v>0</v>
          </cell>
          <cell r="F1089">
            <v>0</v>
          </cell>
          <cell r="G1089">
            <v>0</v>
          </cell>
          <cell r="H1089">
            <v>0</v>
          </cell>
        </row>
        <row r="1090">
          <cell r="C1090" t="str">
            <v>D156</v>
          </cell>
          <cell r="D1090">
            <v>0</v>
          </cell>
          <cell r="E1090">
            <v>0</v>
          </cell>
          <cell r="F1090">
            <v>0</v>
          </cell>
          <cell r="G1090">
            <v>0</v>
          </cell>
          <cell r="H1090">
            <v>0</v>
          </cell>
        </row>
        <row r="1091">
          <cell r="C1091" t="str">
            <v>D157</v>
          </cell>
          <cell r="D1091">
            <v>0</v>
          </cell>
          <cell r="E1091">
            <v>0</v>
          </cell>
          <cell r="F1091">
            <v>0</v>
          </cell>
          <cell r="G1091">
            <v>0</v>
          </cell>
          <cell r="H1091">
            <v>0</v>
          </cell>
        </row>
        <row r="1092">
          <cell r="C1092" t="str">
            <v>D158</v>
          </cell>
          <cell r="D1092">
            <v>0</v>
          </cell>
          <cell r="E1092">
            <v>0</v>
          </cell>
          <cell r="F1092">
            <v>0</v>
          </cell>
          <cell r="G1092">
            <v>0</v>
          </cell>
          <cell r="H1092">
            <v>0</v>
          </cell>
        </row>
        <row r="1093">
          <cell r="C1093" t="str">
            <v>D159</v>
          </cell>
          <cell r="D1093">
            <v>0</v>
          </cell>
          <cell r="E1093">
            <v>0</v>
          </cell>
          <cell r="F1093">
            <v>0</v>
          </cell>
          <cell r="G1093">
            <v>0</v>
          </cell>
          <cell r="H1093">
            <v>0</v>
          </cell>
        </row>
        <row r="1094">
          <cell r="C1094" t="str">
            <v>D160</v>
          </cell>
          <cell r="D1094">
            <v>0</v>
          </cell>
          <cell r="E1094">
            <v>0</v>
          </cell>
          <cell r="F1094">
            <v>0</v>
          </cell>
          <cell r="G1094">
            <v>0</v>
          </cell>
          <cell r="H1094">
            <v>0</v>
          </cell>
        </row>
        <row r="1095">
          <cell r="C1095" t="str">
            <v>D161</v>
          </cell>
          <cell r="D1095">
            <v>0</v>
          </cell>
          <cell r="E1095">
            <v>0</v>
          </cell>
          <cell r="F1095">
            <v>0</v>
          </cell>
          <cell r="G1095">
            <v>0</v>
          </cell>
          <cell r="H1095">
            <v>0</v>
          </cell>
        </row>
        <row r="1096">
          <cell r="C1096" t="str">
            <v>D162</v>
          </cell>
          <cell r="D1096">
            <v>0</v>
          </cell>
          <cell r="E1096">
            <v>0</v>
          </cell>
          <cell r="F1096">
            <v>0</v>
          </cell>
          <cell r="G1096">
            <v>0</v>
          </cell>
          <cell r="H1096">
            <v>0</v>
          </cell>
        </row>
        <row r="1097">
          <cell r="C1097" t="str">
            <v>D163</v>
          </cell>
          <cell r="D1097">
            <v>0</v>
          </cell>
          <cell r="E1097">
            <v>0</v>
          </cell>
          <cell r="F1097">
            <v>0</v>
          </cell>
          <cell r="G1097">
            <v>0</v>
          </cell>
          <cell r="H1097">
            <v>0</v>
          </cell>
        </row>
        <row r="1098">
          <cell r="C1098" t="str">
            <v>D164</v>
          </cell>
          <cell r="D1098">
            <v>0</v>
          </cell>
          <cell r="E1098">
            <v>0</v>
          </cell>
          <cell r="F1098">
            <v>0</v>
          </cell>
          <cell r="G1098">
            <v>0</v>
          </cell>
          <cell r="H1098">
            <v>0</v>
          </cell>
        </row>
        <row r="1099">
          <cell r="C1099" t="str">
            <v>D165</v>
          </cell>
          <cell r="D1099">
            <v>0</v>
          </cell>
          <cell r="E1099">
            <v>0</v>
          </cell>
          <cell r="F1099">
            <v>0</v>
          </cell>
          <cell r="G1099">
            <v>0</v>
          </cell>
          <cell r="H1099">
            <v>0</v>
          </cell>
        </row>
        <row r="1100">
          <cell r="C1100" t="str">
            <v>D166</v>
          </cell>
          <cell r="D1100">
            <v>0</v>
          </cell>
          <cell r="E1100">
            <v>0</v>
          </cell>
          <cell r="F1100">
            <v>0</v>
          </cell>
          <cell r="G1100">
            <v>0</v>
          </cell>
          <cell r="H1100">
            <v>0</v>
          </cell>
        </row>
        <row r="1101">
          <cell r="C1101" t="str">
            <v>D167</v>
          </cell>
          <cell r="D1101">
            <v>0</v>
          </cell>
          <cell r="E1101">
            <v>0</v>
          </cell>
          <cell r="F1101">
            <v>0</v>
          </cell>
          <cell r="G1101">
            <v>0</v>
          </cell>
          <cell r="H1101">
            <v>0</v>
          </cell>
        </row>
        <row r="1102">
          <cell r="C1102" t="str">
            <v>D168</v>
          </cell>
          <cell r="D1102">
            <v>0</v>
          </cell>
          <cell r="E1102">
            <v>0</v>
          </cell>
          <cell r="F1102">
            <v>0</v>
          </cell>
          <cell r="G1102">
            <v>0</v>
          </cell>
          <cell r="H1102">
            <v>0</v>
          </cell>
        </row>
        <row r="1103">
          <cell r="C1103" t="str">
            <v>D169</v>
          </cell>
          <cell r="D1103">
            <v>0</v>
          </cell>
          <cell r="E1103">
            <v>0</v>
          </cell>
          <cell r="F1103">
            <v>0</v>
          </cell>
          <cell r="G1103">
            <v>0</v>
          </cell>
          <cell r="H1103">
            <v>0</v>
          </cell>
        </row>
        <row r="1104">
          <cell r="C1104" t="str">
            <v>D170</v>
          </cell>
          <cell r="D1104">
            <v>0</v>
          </cell>
          <cell r="E1104">
            <v>0</v>
          </cell>
          <cell r="F1104">
            <v>0</v>
          </cell>
          <cell r="G1104">
            <v>0</v>
          </cell>
          <cell r="H1104">
            <v>0</v>
          </cell>
        </row>
        <row r="1105">
          <cell r="C1105" t="str">
            <v>D171</v>
          </cell>
          <cell r="D1105">
            <v>0</v>
          </cell>
          <cell r="E1105">
            <v>0</v>
          </cell>
          <cell r="F1105">
            <v>0</v>
          </cell>
          <cell r="G1105">
            <v>0</v>
          </cell>
          <cell r="H1105">
            <v>0</v>
          </cell>
        </row>
        <row r="1106">
          <cell r="C1106" t="str">
            <v>D172</v>
          </cell>
          <cell r="D1106">
            <v>0</v>
          </cell>
          <cell r="E1106">
            <v>0</v>
          </cell>
          <cell r="F1106">
            <v>0</v>
          </cell>
          <cell r="G1106">
            <v>0</v>
          </cell>
          <cell r="H1106">
            <v>0</v>
          </cell>
        </row>
        <row r="1107">
          <cell r="C1107" t="str">
            <v>D173</v>
          </cell>
          <cell r="D1107">
            <v>0</v>
          </cell>
          <cell r="E1107">
            <v>0</v>
          </cell>
          <cell r="F1107">
            <v>0</v>
          </cell>
          <cell r="G1107">
            <v>0</v>
          </cell>
          <cell r="H1107">
            <v>0</v>
          </cell>
        </row>
        <row r="1108">
          <cell r="C1108" t="str">
            <v>D174</v>
          </cell>
          <cell r="D1108">
            <v>0</v>
          </cell>
          <cell r="E1108">
            <v>0</v>
          </cell>
          <cell r="F1108">
            <v>0</v>
          </cell>
          <cell r="G1108">
            <v>0</v>
          </cell>
          <cell r="H1108">
            <v>0</v>
          </cell>
        </row>
        <row r="1109">
          <cell r="C1109" t="str">
            <v>D175</v>
          </cell>
          <cell r="D1109">
            <v>0</v>
          </cell>
          <cell r="E1109">
            <v>0</v>
          </cell>
          <cell r="F1109">
            <v>0</v>
          </cell>
          <cell r="G1109">
            <v>0</v>
          </cell>
          <cell r="H1109">
            <v>0</v>
          </cell>
        </row>
        <row r="1110">
          <cell r="C1110" t="str">
            <v>D176</v>
          </cell>
          <cell r="D1110">
            <v>0</v>
          </cell>
          <cell r="E1110">
            <v>0</v>
          </cell>
          <cell r="F1110">
            <v>0</v>
          </cell>
          <cell r="G1110">
            <v>0</v>
          </cell>
          <cell r="H1110">
            <v>0</v>
          </cell>
        </row>
        <row r="1111">
          <cell r="C1111" t="str">
            <v>D177</v>
          </cell>
          <cell r="D1111">
            <v>0</v>
          </cell>
          <cell r="E1111">
            <v>0</v>
          </cell>
          <cell r="F1111">
            <v>0</v>
          </cell>
          <cell r="G1111">
            <v>0</v>
          </cell>
          <cell r="H1111">
            <v>0</v>
          </cell>
        </row>
        <row r="1112">
          <cell r="C1112" t="str">
            <v>D178</v>
          </cell>
          <cell r="D1112">
            <v>0</v>
          </cell>
          <cell r="E1112">
            <v>0</v>
          </cell>
          <cell r="F1112">
            <v>0</v>
          </cell>
          <cell r="G1112">
            <v>0</v>
          </cell>
          <cell r="H1112">
            <v>0</v>
          </cell>
        </row>
        <row r="1113">
          <cell r="C1113" t="str">
            <v>D179</v>
          </cell>
          <cell r="D1113">
            <v>0</v>
          </cell>
          <cell r="E1113">
            <v>0</v>
          </cell>
          <cell r="F1113">
            <v>0</v>
          </cell>
          <cell r="G1113">
            <v>0</v>
          </cell>
          <cell r="H1113">
            <v>0</v>
          </cell>
        </row>
        <row r="1114">
          <cell r="C1114" t="str">
            <v>D180</v>
          </cell>
          <cell r="D1114">
            <v>0</v>
          </cell>
          <cell r="E1114">
            <v>0</v>
          </cell>
          <cell r="F1114">
            <v>0</v>
          </cell>
          <cell r="G1114">
            <v>0</v>
          </cell>
          <cell r="H1114">
            <v>0</v>
          </cell>
        </row>
        <row r="1115">
          <cell r="C1115" t="str">
            <v>D181</v>
          </cell>
          <cell r="D1115">
            <v>0</v>
          </cell>
          <cell r="E1115">
            <v>0</v>
          </cell>
          <cell r="F1115">
            <v>0</v>
          </cell>
          <cell r="G1115">
            <v>0</v>
          </cell>
          <cell r="H1115">
            <v>0</v>
          </cell>
        </row>
        <row r="1116">
          <cell r="C1116" t="str">
            <v>D182</v>
          </cell>
          <cell r="D1116">
            <v>0</v>
          </cell>
          <cell r="E1116">
            <v>0</v>
          </cell>
          <cell r="F1116">
            <v>0</v>
          </cell>
          <cell r="G1116">
            <v>0</v>
          </cell>
          <cell r="H1116">
            <v>0</v>
          </cell>
        </row>
        <row r="1117">
          <cell r="C1117" t="str">
            <v>D183</v>
          </cell>
          <cell r="D1117">
            <v>0</v>
          </cell>
          <cell r="E1117">
            <v>0</v>
          </cell>
          <cell r="F1117">
            <v>0</v>
          </cell>
          <cell r="G1117">
            <v>0</v>
          </cell>
          <cell r="H1117">
            <v>0</v>
          </cell>
        </row>
        <row r="1118">
          <cell r="C1118" t="str">
            <v>D184</v>
          </cell>
          <cell r="D1118">
            <v>0</v>
          </cell>
          <cell r="E1118">
            <v>0</v>
          </cell>
          <cell r="F1118">
            <v>0</v>
          </cell>
          <cell r="G1118">
            <v>0</v>
          </cell>
          <cell r="H1118">
            <v>0</v>
          </cell>
        </row>
        <row r="1119">
          <cell r="C1119" t="str">
            <v>D185</v>
          </cell>
          <cell r="D1119">
            <v>0</v>
          </cell>
          <cell r="E1119">
            <v>0</v>
          </cell>
          <cell r="F1119">
            <v>0</v>
          </cell>
          <cell r="G1119">
            <v>0</v>
          </cell>
          <cell r="H1119">
            <v>0</v>
          </cell>
        </row>
        <row r="1120">
          <cell r="C1120" t="str">
            <v>D186</v>
          </cell>
          <cell r="D1120">
            <v>0</v>
          </cell>
          <cell r="E1120">
            <v>0</v>
          </cell>
          <cell r="F1120">
            <v>0</v>
          </cell>
          <cell r="G1120">
            <v>0</v>
          </cell>
          <cell r="H1120">
            <v>0</v>
          </cell>
        </row>
        <row r="1121">
          <cell r="C1121" t="str">
            <v>D187</v>
          </cell>
          <cell r="D1121">
            <v>0</v>
          </cell>
          <cell r="E1121">
            <v>0</v>
          </cell>
          <cell r="F1121">
            <v>0</v>
          </cell>
          <cell r="G1121">
            <v>0</v>
          </cell>
          <cell r="H1121">
            <v>0</v>
          </cell>
        </row>
        <row r="1122">
          <cell r="C1122" t="str">
            <v>D188</v>
          </cell>
          <cell r="D1122">
            <v>0</v>
          </cell>
          <cell r="E1122">
            <v>0</v>
          </cell>
          <cell r="F1122">
            <v>0</v>
          </cell>
          <cell r="G1122">
            <v>0</v>
          </cell>
          <cell r="H1122">
            <v>0</v>
          </cell>
        </row>
        <row r="1123">
          <cell r="C1123" t="str">
            <v>D189</v>
          </cell>
          <cell r="D1123">
            <v>0</v>
          </cell>
          <cell r="E1123">
            <v>0</v>
          </cell>
          <cell r="F1123">
            <v>0</v>
          </cell>
          <cell r="G1123">
            <v>0</v>
          </cell>
          <cell r="H1123">
            <v>0</v>
          </cell>
        </row>
        <row r="1124">
          <cell r="C1124" t="str">
            <v>D190</v>
          </cell>
          <cell r="D1124">
            <v>0</v>
          </cell>
          <cell r="E1124">
            <v>0</v>
          </cell>
          <cell r="F1124">
            <v>0</v>
          </cell>
          <cell r="G1124">
            <v>0</v>
          </cell>
          <cell r="H1124">
            <v>0</v>
          </cell>
        </row>
        <row r="1125">
          <cell r="C1125" t="str">
            <v>D191</v>
          </cell>
          <cell r="D1125">
            <v>0</v>
          </cell>
          <cell r="E1125">
            <v>0</v>
          </cell>
          <cell r="F1125">
            <v>0</v>
          </cell>
          <cell r="G1125">
            <v>0</v>
          </cell>
          <cell r="H1125">
            <v>0</v>
          </cell>
        </row>
        <row r="1126">
          <cell r="C1126" t="str">
            <v>D192</v>
          </cell>
          <cell r="D1126">
            <v>0</v>
          </cell>
          <cell r="E1126">
            <v>0</v>
          </cell>
          <cell r="F1126">
            <v>0</v>
          </cell>
          <cell r="G1126">
            <v>0</v>
          </cell>
          <cell r="H1126">
            <v>0</v>
          </cell>
        </row>
        <row r="1127">
          <cell r="C1127" t="str">
            <v>D193</v>
          </cell>
          <cell r="D1127">
            <v>0</v>
          </cell>
          <cell r="E1127">
            <v>0</v>
          </cell>
          <cell r="F1127">
            <v>0</v>
          </cell>
          <cell r="G1127">
            <v>0</v>
          </cell>
          <cell r="H1127">
            <v>0</v>
          </cell>
        </row>
        <row r="1128">
          <cell r="C1128" t="str">
            <v>D194</v>
          </cell>
          <cell r="D1128">
            <v>0</v>
          </cell>
          <cell r="E1128">
            <v>0</v>
          </cell>
          <cell r="F1128">
            <v>0</v>
          </cell>
          <cell r="G1128">
            <v>0</v>
          </cell>
          <cell r="H1128">
            <v>0</v>
          </cell>
        </row>
        <row r="1129">
          <cell r="C1129" t="str">
            <v>D195</v>
          </cell>
          <cell r="D1129">
            <v>0</v>
          </cell>
          <cell r="E1129">
            <v>0</v>
          </cell>
          <cell r="F1129">
            <v>0</v>
          </cell>
          <cell r="G1129">
            <v>0</v>
          </cell>
          <cell r="H1129">
            <v>0</v>
          </cell>
        </row>
        <row r="1130">
          <cell r="C1130" t="str">
            <v>D196</v>
          </cell>
          <cell r="D1130">
            <v>0</v>
          </cell>
          <cell r="E1130">
            <v>0</v>
          </cell>
          <cell r="F1130">
            <v>0</v>
          </cell>
          <cell r="G1130">
            <v>0</v>
          </cell>
          <cell r="H1130">
            <v>0</v>
          </cell>
        </row>
        <row r="1131">
          <cell r="C1131" t="str">
            <v>D197</v>
          </cell>
          <cell r="D1131">
            <v>0</v>
          </cell>
          <cell r="E1131">
            <v>0</v>
          </cell>
          <cell r="F1131">
            <v>0</v>
          </cell>
          <cell r="G1131">
            <v>0</v>
          </cell>
          <cell r="H1131">
            <v>0</v>
          </cell>
        </row>
        <row r="1132">
          <cell r="C1132" t="str">
            <v>D198</v>
          </cell>
          <cell r="D1132">
            <v>0</v>
          </cell>
          <cell r="E1132">
            <v>0</v>
          </cell>
          <cell r="F1132">
            <v>0</v>
          </cell>
          <cell r="G1132">
            <v>0</v>
          </cell>
          <cell r="H1132">
            <v>0</v>
          </cell>
        </row>
        <row r="1133">
          <cell r="C1133" t="str">
            <v>D199</v>
          </cell>
          <cell r="D1133">
            <v>0</v>
          </cell>
          <cell r="E1133">
            <v>0</v>
          </cell>
          <cell r="F1133">
            <v>0</v>
          </cell>
          <cell r="G1133">
            <v>0</v>
          </cell>
          <cell r="H1133">
            <v>0</v>
          </cell>
        </row>
        <row r="1134">
          <cell r="C1134" t="str">
            <v>D200</v>
          </cell>
          <cell r="D1134">
            <v>0</v>
          </cell>
          <cell r="E1134">
            <v>0</v>
          </cell>
          <cell r="F1134">
            <v>0</v>
          </cell>
          <cell r="G1134">
            <v>0</v>
          </cell>
          <cell r="H1134">
            <v>0</v>
          </cell>
        </row>
        <row r="1135">
          <cell r="C1135" t="str">
            <v>D201</v>
          </cell>
          <cell r="D1135">
            <v>0</v>
          </cell>
          <cell r="E1135">
            <v>0</v>
          </cell>
          <cell r="F1135">
            <v>0</v>
          </cell>
          <cell r="G1135">
            <v>0</v>
          </cell>
          <cell r="H1135">
            <v>0</v>
          </cell>
        </row>
        <row r="1136">
          <cell r="C1136" t="str">
            <v>D202</v>
          </cell>
          <cell r="D1136">
            <v>0</v>
          </cell>
          <cell r="E1136">
            <v>0</v>
          </cell>
          <cell r="F1136">
            <v>0</v>
          </cell>
          <cell r="G1136">
            <v>0</v>
          </cell>
          <cell r="H1136">
            <v>0</v>
          </cell>
        </row>
        <row r="1137">
          <cell r="C1137" t="str">
            <v>D203</v>
          </cell>
          <cell r="D1137">
            <v>0</v>
          </cell>
          <cell r="E1137">
            <v>0</v>
          </cell>
          <cell r="F1137">
            <v>0</v>
          </cell>
          <cell r="G1137">
            <v>0</v>
          </cell>
          <cell r="H1137">
            <v>0</v>
          </cell>
        </row>
        <row r="1138">
          <cell r="C1138" t="str">
            <v>D204</v>
          </cell>
          <cell r="D1138">
            <v>0</v>
          </cell>
          <cell r="E1138">
            <v>0</v>
          </cell>
          <cell r="F1138">
            <v>0</v>
          </cell>
          <cell r="G1138">
            <v>0</v>
          </cell>
          <cell r="H1138">
            <v>0</v>
          </cell>
        </row>
        <row r="1139">
          <cell r="C1139" t="str">
            <v>D205</v>
          </cell>
          <cell r="D1139">
            <v>0</v>
          </cell>
          <cell r="E1139">
            <v>0</v>
          </cell>
          <cell r="F1139">
            <v>0</v>
          </cell>
          <cell r="G1139">
            <v>0</v>
          </cell>
          <cell r="H1139">
            <v>0</v>
          </cell>
        </row>
        <row r="1140">
          <cell r="C1140" t="str">
            <v>D206</v>
          </cell>
          <cell r="D1140">
            <v>0</v>
          </cell>
          <cell r="E1140">
            <v>0</v>
          </cell>
          <cell r="F1140">
            <v>0</v>
          </cell>
          <cell r="G1140">
            <v>0</v>
          </cell>
          <cell r="H1140">
            <v>0</v>
          </cell>
        </row>
        <row r="1141">
          <cell r="C1141" t="str">
            <v>D207</v>
          </cell>
          <cell r="D1141">
            <v>0</v>
          </cell>
          <cell r="E1141">
            <v>0</v>
          </cell>
          <cell r="F1141">
            <v>0</v>
          </cell>
          <cell r="G1141">
            <v>0</v>
          </cell>
          <cell r="H1141">
            <v>0</v>
          </cell>
        </row>
        <row r="1142">
          <cell r="C1142" t="str">
            <v>D208</v>
          </cell>
          <cell r="D1142">
            <v>0</v>
          </cell>
          <cell r="E1142">
            <v>0</v>
          </cell>
          <cell r="F1142">
            <v>0</v>
          </cell>
          <cell r="G1142">
            <v>0</v>
          </cell>
          <cell r="H1142">
            <v>0</v>
          </cell>
        </row>
        <row r="1143">
          <cell r="C1143" t="str">
            <v>D209</v>
          </cell>
          <cell r="D1143">
            <v>0</v>
          </cell>
          <cell r="E1143">
            <v>0</v>
          </cell>
          <cell r="F1143">
            <v>0</v>
          </cell>
          <cell r="G1143">
            <v>0</v>
          </cell>
          <cell r="H1143">
            <v>0</v>
          </cell>
        </row>
        <row r="1144">
          <cell r="C1144" t="str">
            <v>D210</v>
          </cell>
          <cell r="D1144">
            <v>0</v>
          </cell>
          <cell r="E1144">
            <v>0</v>
          </cell>
          <cell r="F1144">
            <v>0</v>
          </cell>
          <cell r="G1144">
            <v>0</v>
          </cell>
          <cell r="H1144">
            <v>0</v>
          </cell>
        </row>
        <row r="1145">
          <cell r="C1145" t="str">
            <v>D211</v>
          </cell>
          <cell r="D1145">
            <v>0</v>
          </cell>
          <cell r="E1145">
            <v>0</v>
          </cell>
          <cell r="F1145">
            <v>0</v>
          </cell>
          <cell r="G1145">
            <v>0</v>
          </cell>
          <cell r="H1145">
            <v>0</v>
          </cell>
        </row>
        <row r="1146">
          <cell r="C1146" t="str">
            <v>D212</v>
          </cell>
          <cell r="D1146">
            <v>0</v>
          </cell>
          <cell r="E1146">
            <v>0</v>
          </cell>
          <cell r="F1146">
            <v>0</v>
          </cell>
          <cell r="G1146">
            <v>0</v>
          </cell>
          <cell r="H1146">
            <v>0</v>
          </cell>
        </row>
        <row r="1147">
          <cell r="C1147" t="str">
            <v>D213</v>
          </cell>
          <cell r="D1147">
            <v>0</v>
          </cell>
          <cell r="E1147">
            <v>0</v>
          </cell>
          <cell r="F1147">
            <v>0</v>
          </cell>
          <cell r="G1147">
            <v>0</v>
          </cell>
          <cell r="H1147">
            <v>0</v>
          </cell>
        </row>
        <row r="1148">
          <cell r="C1148" t="str">
            <v>D214</v>
          </cell>
          <cell r="D1148">
            <v>0</v>
          </cell>
          <cell r="E1148">
            <v>0</v>
          </cell>
          <cell r="F1148">
            <v>0</v>
          </cell>
          <cell r="G1148">
            <v>0</v>
          </cell>
          <cell r="H1148">
            <v>0</v>
          </cell>
        </row>
        <row r="1149">
          <cell r="C1149" t="str">
            <v>D215</v>
          </cell>
          <cell r="D1149">
            <v>0</v>
          </cell>
          <cell r="E1149">
            <v>0</v>
          </cell>
          <cell r="F1149">
            <v>0</v>
          </cell>
          <cell r="G1149">
            <v>0</v>
          </cell>
          <cell r="H1149">
            <v>0</v>
          </cell>
        </row>
        <row r="1150">
          <cell r="C1150" t="str">
            <v>D216</v>
          </cell>
          <cell r="D1150">
            <v>0</v>
          </cell>
          <cell r="E1150">
            <v>0</v>
          </cell>
          <cell r="F1150">
            <v>0</v>
          </cell>
          <cell r="G1150">
            <v>0</v>
          </cell>
          <cell r="H1150">
            <v>0</v>
          </cell>
        </row>
        <row r="1151">
          <cell r="C1151" t="str">
            <v>D217</v>
          </cell>
          <cell r="D1151">
            <v>0</v>
          </cell>
          <cell r="E1151">
            <v>0</v>
          </cell>
          <cell r="F1151">
            <v>0</v>
          </cell>
          <cell r="G1151">
            <v>0</v>
          </cell>
          <cell r="H1151">
            <v>0</v>
          </cell>
        </row>
        <row r="1152">
          <cell r="C1152" t="str">
            <v>D218</v>
          </cell>
          <cell r="D1152">
            <v>0</v>
          </cell>
          <cell r="E1152">
            <v>0</v>
          </cell>
          <cell r="F1152">
            <v>0</v>
          </cell>
          <cell r="G1152">
            <v>0</v>
          </cell>
          <cell r="H1152">
            <v>0</v>
          </cell>
        </row>
        <row r="1153">
          <cell r="C1153" t="str">
            <v>D219</v>
          </cell>
          <cell r="D1153">
            <v>0</v>
          </cell>
          <cell r="E1153">
            <v>0</v>
          </cell>
          <cell r="F1153">
            <v>0</v>
          </cell>
          <cell r="G1153">
            <v>0</v>
          </cell>
          <cell r="H1153">
            <v>0</v>
          </cell>
        </row>
        <row r="1154">
          <cell r="C1154" t="str">
            <v>D220</v>
          </cell>
          <cell r="D1154">
            <v>0</v>
          </cell>
          <cell r="E1154">
            <v>0</v>
          </cell>
          <cell r="F1154">
            <v>0</v>
          </cell>
          <cell r="G1154">
            <v>0</v>
          </cell>
          <cell r="H1154">
            <v>0</v>
          </cell>
        </row>
        <row r="1155">
          <cell r="C1155" t="str">
            <v>D221</v>
          </cell>
          <cell r="D1155">
            <v>0</v>
          </cell>
          <cell r="E1155">
            <v>0</v>
          </cell>
          <cell r="F1155">
            <v>0</v>
          </cell>
          <cell r="G1155">
            <v>0</v>
          </cell>
          <cell r="H1155">
            <v>0</v>
          </cell>
        </row>
        <row r="1156">
          <cell r="C1156" t="str">
            <v>D222</v>
          </cell>
          <cell r="D1156">
            <v>0</v>
          </cell>
          <cell r="E1156">
            <v>0</v>
          </cell>
          <cell r="F1156">
            <v>0</v>
          </cell>
          <cell r="G1156">
            <v>0</v>
          </cell>
          <cell r="H1156">
            <v>0</v>
          </cell>
        </row>
        <row r="1157">
          <cell r="C1157" t="str">
            <v>D223</v>
          </cell>
          <cell r="D1157">
            <v>0</v>
          </cell>
          <cell r="E1157">
            <v>0</v>
          </cell>
          <cell r="F1157">
            <v>0</v>
          </cell>
          <cell r="G1157">
            <v>0</v>
          </cell>
          <cell r="H1157">
            <v>0</v>
          </cell>
        </row>
        <row r="1158">
          <cell r="C1158" t="str">
            <v>D224</v>
          </cell>
          <cell r="D1158">
            <v>0</v>
          </cell>
          <cell r="E1158">
            <v>0</v>
          </cell>
          <cell r="F1158">
            <v>0</v>
          </cell>
          <cell r="G1158">
            <v>0</v>
          </cell>
          <cell r="H1158">
            <v>0</v>
          </cell>
        </row>
        <row r="1159">
          <cell r="C1159" t="str">
            <v>D225</v>
          </cell>
          <cell r="D1159">
            <v>0</v>
          </cell>
          <cell r="E1159">
            <v>0</v>
          </cell>
          <cell r="F1159">
            <v>0</v>
          </cell>
          <cell r="G1159">
            <v>0</v>
          </cell>
          <cell r="H1159">
            <v>0</v>
          </cell>
        </row>
        <row r="1160">
          <cell r="C1160" t="str">
            <v>D226</v>
          </cell>
          <cell r="D1160">
            <v>0</v>
          </cell>
          <cell r="E1160">
            <v>0</v>
          </cell>
          <cell r="F1160">
            <v>0</v>
          </cell>
          <cell r="G1160">
            <v>0</v>
          </cell>
          <cell r="H1160">
            <v>0</v>
          </cell>
        </row>
        <row r="1161">
          <cell r="C1161" t="str">
            <v>D227</v>
          </cell>
          <cell r="D1161">
            <v>0</v>
          </cell>
          <cell r="E1161">
            <v>0</v>
          </cell>
          <cell r="F1161">
            <v>0</v>
          </cell>
          <cell r="G1161">
            <v>0</v>
          </cell>
          <cell r="H1161">
            <v>0</v>
          </cell>
        </row>
        <row r="1162">
          <cell r="C1162" t="str">
            <v>D228</v>
          </cell>
          <cell r="D1162">
            <v>0</v>
          </cell>
          <cell r="E1162">
            <v>0</v>
          </cell>
          <cell r="F1162">
            <v>0</v>
          </cell>
          <cell r="G1162">
            <v>0</v>
          </cell>
          <cell r="H1162">
            <v>0</v>
          </cell>
        </row>
        <row r="1163">
          <cell r="C1163" t="str">
            <v>D229</v>
          </cell>
          <cell r="D1163">
            <v>0</v>
          </cell>
          <cell r="E1163">
            <v>0</v>
          </cell>
          <cell r="F1163">
            <v>0</v>
          </cell>
          <cell r="G1163">
            <v>0</v>
          </cell>
          <cell r="H1163">
            <v>0</v>
          </cell>
        </row>
        <row r="1164">
          <cell r="C1164" t="str">
            <v>D230</v>
          </cell>
          <cell r="D1164">
            <v>0</v>
          </cell>
          <cell r="E1164">
            <v>0</v>
          </cell>
          <cell r="F1164">
            <v>0</v>
          </cell>
          <cell r="G1164">
            <v>0</v>
          </cell>
          <cell r="H1164">
            <v>0</v>
          </cell>
        </row>
        <row r="1165">
          <cell r="C1165" t="str">
            <v>D231</v>
          </cell>
          <cell r="D1165">
            <v>0</v>
          </cell>
          <cell r="E1165">
            <v>0</v>
          </cell>
          <cell r="F1165">
            <v>0</v>
          </cell>
          <cell r="G1165">
            <v>0</v>
          </cell>
          <cell r="H1165">
            <v>0</v>
          </cell>
        </row>
        <row r="1166">
          <cell r="C1166" t="str">
            <v>D232</v>
          </cell>
          <cell r="D1166">
            <v>0</v>
          </cell>
          <cell r="E1166">
            <v>0</v>
          </cell>
          <cell r="F1166">
            <v>0</v>
          </cell>
          <cell r="G1166">
            <v>0</v>
          </cell>
          <cell r="H1166">
            <v>0</v>
          </cell>
        </row>
        <row r="1167">
          <cell r="C1167" t="str">
            <v>D233</v>
          </cell>
          <cell r="D1167">
            <v>0</v>
          </cell>
          <cell r="E1167">
            <v>0</v>
          </cell>
          <cell r="F1167">
            <v>0</v>
          </cell>
          <cell r="G1167">
            <v>0</v>
          </cell>
          <cell r="H1167">
            <v>0</v>
          </cell>
        </row>
        <row r="1168">
          <cell r="C1168" t="str">
            <v>D234</v>
          </cell>
          <cell r="D1168">
            <v>0</v>
          </cell>
          <cell r="E1168">
            <v>0</v>
          </cell>
          <cell r="F1168">
            <v>0</v>
          </cell>
          <cell r="G1168">
            <v>0</v>
          </cell>
          <cell r="H1168">
            <v>0</v>
          </cell>
        </row>
        <row r="1169">
          <cell r="C1169" t="str">
            <v>D235</v>
          </cell>
          <cell r="D1169">
            <v>0</v>
          </cell>
          <cell r="E1169">
            <v>0</v>
          </cell>
          <cell r="F1169">
            <v>0</v>
          </cell>
          <cell r="G1169">
            <v>0</v>
          </cell>
          <cell r="H1169">
            <v>0</v>
          </cell>
        </row>
        <row r="1170">
          <cell r="C1170" t="str">
            <v>D236</v>
          </cell>
          <cell r="D1170">
            <v>0</v>
          </cell>
          <cell r="E1170">
            <v>0</v>
          </cell>
          <cell r="F1170">
            <v>0</v>
          </cell>
          <cell r="G1170">
            <v>0</v>
          </cell>
          <cell r="H1170">
            <v>0</v>
          </cell>
        </row>
        <row r="1171">
          <cell r="C1171" t="str">
            <v>D237</v>
          </cell>
          <cell r="D1171">
            <v>0</v>
          </cell>
          <cell r="E1171">
            <v>0</v>
          </cell>
          <cell r="F1171">
            <v>0</v>
          </cell>
          <cell r="G1171">
            <v>0</v>
          </cell>
          <cell r="H1171">
            <v>0</v>
          </cell>
        </row>
        <row r="1172">
          <cell r="C1172" t="str">
            <v>D238</v>
          </cell>
          <cell r="D1172">
            <v>0</v>
          </cell>
          <cell r="E1172">
            <v>0</v>
          </cell>
          <cell r="F1172">
            <v>0</v>
          </cell>
          <cell r="G1172">
            <v>0</v>
          </cell>
          <cell r="H1172">
            <v>0</v>
          </cell>
        </row>
        <row r="1173">
          <cell r="C1173" t="str">
            <v>D239</v>
          </cell>
          <cell r="D1173">
            <v>0</v>
          </cell>
          <cell r="E1173">
            <v>0</v>
          </cell>
          <cell r="F1173">
            <v>0</v>
          </cell>
          <cell r="G1173">
            <v>0</v>
          </cell>
          <cell r="H1173">
            <v>0</v>
          </cell>
        </row>
        <row r="1174">
          <cell r="C1174" t="str">
            <v>D240</v>
          </cell>
          <cell r="D1174">
            <v>0</v>
          </cell>
          <cell r="E1174">
            <v>0</v>
          </cell>
          <cell r="F1174">
            <v>0</v>
          </cell>
          <cell r="G1174">
            <v>0</v>
          </cell>
          <cell r="H1174">
            <v>0</v>
          </cell>
        </row>
        <row r="1175">
          <cell r="C1175" t="str">
            <v>D241</v>
          </cell>
          <cell r="D1175">
            <v>0</v>
          </cell>
          <cell r="E1175">
            <v>0</v>
          </cell>
          <cell r="F1175">
            <v>0</v>
          </cell>
          <cell r="G1175">
            <v>0</v>
          </cell>
          <cell r="H1175">
            <v>0</v>
          </cell>
        </row>
        <row r="1176">
          <cell r="C1176" t="str">
            <v>D242</v>
          </cell>
          <cell r="D1176">
            <v>0</v>
          </cell>
          <cell r="E1176">
            <v>0</v>
          </cell>
          <cell r="F1176">
            <v>0</v>
          </cell>
          <cell r="G1176">
            <v>0</v>
          </cell>
          <cell r="H1176">
            <v>0</v>
          </cell>
        </row>
        <row r="1177">
          <cell r="C1177" t="str">
            <v>D243</v>
          </cell>
          <cell r="D1177">
            <v>0</v>
          </cell>
          <cell r="E1177">
            <v>0</v>
          </cell>
          <cell r="F1177">
            <v>0</v>
          </cell>
          <cell r="G1177">
            <v>0</v>
          </cell>
          <cell r="H1177">
            <v>0</v>
          </cell>
        </row>
        <row r="1178">
          <cell r="C1178" t="str">
            <v>D244</v>
          </cell>
          <cell r="D1178">
            <v>0</v>
          </cell>
          <cell r="E1178">
            <v>0</v>
          </cell>
          <cell r="F1178">
            <v>0</v>
          </cell>
          <cell r="G1178">
            <v>0</v>
          </cell>
          <cell r="H1178">
            <v>0</v>
          </cell>
        </row>
        <row r="1179">
          <cell r="C1179" t="str">
            <v>D245</v>
          </cell>
          <cell r="D1179">
            <v>0</v>
          </cell>
          <cell r="E1179">
            <v>0</v>
          </cell>
          <cell r="F1179">
            <v>0</v>
          </cell>
          <cell r="G1179">
            <v>0</v>
          </cell>
          <cell r="H1179">
            <v>0</v>
          </cell>
        </row>
        <row r="1180">
          <cell r="C1180" t="str">
            <v>D246</v>
          </cell>
          <cell r="D1180">
            <v>0</v>
          </cell>
          <cell r="E1180">
            <v>0</v>
          </cell>
          <cell r="F1180">
            <v>0</v>
          </cell>
          <cell r="G1180">
            <v>0</v>
          </cell>
          <cell r="H1180">
            <v>0</v>
          </cell>
        </row>
        <row r="1181">
          <cell r="C1181" t="str">
            <v>D247</v>
          </cell>
          <cell r="D1181">
            <v>0</v>
          </cell>
          <cell r="E1181">
            <v>0</v>
          </cell>
          <cell r="F1181">
            <v>0</v>
          </cell>
          <cell r="G1181">
            <v>0</v>
          </cell>
          <cell r="H1181">
            <v>0</v>
          </cell>
        </row>
        <row r="1182">
          <cell r="C1182" t="str">
            <v>D248</v>
          </cell>
          <cell r="D1182">
            <v>0</v>
          </cell>
          <cell r="E1182">
            <v>0</v>
          </cell>
          <cell r="F1182">
            <v>0</v>
          </cell>
          <cell r="G1182">
            <v>0</v>
          </cell>
          <cell r="H1182">
            <v>0</v>
          </cell>
        </row>
        <row r="1183">
          <cell r="C1183" t="str">
            <v>D249</v>
          </cell>
          <cell r="D1183">
            <v>0</v>
          </cell>
          <cell r="E1183">
            <v>0</v>
          </cell>
          <cell r="F1183">
            <v>0</v>
          </cell>
          <cell r="G1183">
            <v>0</v>
          </cell>
          <cell r="H1183">
            <v>0</v>
          </cell>
        </row>
        <row r="1184">
          <cell r="C1184" t="str">
            <v>D250</v>
          </cell>
          <cell r="D1184">
            <v>0</v>
          </cell>
          <cell r="E1184">
            <v>0</v>
          </cell>
          <cell r="F1184">
            <v>0</v>
          </cell>
          <cell r="G1184">
            <v>0</v>
          </cell>
          <cell r="H1184">
            <v>0</v>
          </cell>
        </row>
        <row r="1185">
          <cell r="C1185" t="str">
            <v>D251</v>
          </cell>
          <cell r="D1185">
            <v>0</v>
          </cell>
          <cell r="E1185">
            <v>0</v>
          </cell>
          <cell r="F1185">
            <v>0</v>
          </cell>
          <cell r="G1185">
            <v>0</v>
          </cell>
          <cell r="H1185">
            <v>0</v>
          </cell>
        </row>
        <row r="1186">
          <cell r="C1186" t="str">
            <v>D252</v>
          </cell>
          <cell r="D1186">
            <v>0</v>
          </cell>
          <cell r="E1186">
            <v>0</v>
          </cell>
          <cell r="F1186">
            <v>0</v>
          </cell>
          <cell r="G1186">
            <v>0</v>
          </cell>
          <cell r="H1186">
            <v>0</v>
          </cell>
        </row>
        <row r="1187">
          <cell r="C1187" t="str">
            <v>D253</v>
          </cell>
          <cell r="D1187">
            <v>0</v>
          </cell>
          <cell r="E1187">
            <v>0</v>
          </cell>
          <cell r="F1187">
            <v>0</v>
          </cell>
          <cell r="G1187">
            <v>0</v>
          </cell>
          <cell r="H1187">
            <v>0</v>
          </cell>
        </row>
        <row r="1188">
          <cell r="C1188" t="str">
            <v>D254</v>
          </cell>
          <cell r="D1188">
            <v>0</v>
          </cell>
          <cell r="E1188">
            <v>0</v>
          </cell>
          <cell r="F1188">
            <v>0</v>
          </cell>
          <cell r="G1188">
            <v>0</v>
          </cell>
          <cell r="H1188">
            <v>0</v>
          </cell>
        </row>
        <row r="1189">
          <cell r="C1189" t="str">
            <v>D255</v>
          </cell>
          <cell r="D1189">
            <v>0</v>
          </cell>
          <cell r="E1189">
            <v>0</v>
          </cell>
          <cell r="F1189">
            <v>0</v>
          </cell>
          <cell r="G1189">
            <v>0</v>
          </cell>
          <cell r="H1189">
            <v>0</v>
          </cell>
        </row>
        <row r="1190">
          <cell r="C1190" t="str">
            <v>D256</v>
          </cell>
          <cell r="D1190">
            <v>0</v>
          </cell>
          <cell r="E1190">
            <v>0</v>
          </cell>
          <cell r="F1190">
            <v>0</v>
          </cell>
          <cell r="G1190">
            <v>0</v>
          </cell>
          <cell r="H1190">
            <v>0</v>
          </cell>
        </row>
        <row r="1191">
          <cell r="C1191" t="str">
            <v>D257</v>
          </cell>
          <cell r="D1191">
            <v>0</v>
          </cell>
          <cell r="E1191">
            <v>0</v>
          </cell>
          <cell r="F1191">
            <v>0</v>
          </cell>
          <cell r="G1191">
            <v>0</v>
          </cell>
          <cell r="H1191">
            <v>0</v>
          </cell>
        </row>
        <row r="1192">
          <cell r="C1192" t="str">
            <v>D258</v>
          </cell>
          <cell r="D1192">
            <v>0</v>
          </cell>
          <cell r="E1192">
            <v>0</v>
          </cell>
          <cell r="F1192">
            <v>0</v>
          </cell>
          <cell r="G1192">
            <v>0</v>
          </cell>
          <cell r="H1192">
            <v>0</v>
          </cell>
        </row>
        <row r="1193">
          <cell r="C1193" t="str">
            <v>D259</v>
          </cell>
          <cell r="D1193">
            <v>0</v>
          </cell>
          <cell r="E1193">
            <v>0</v>
          </cell>
          <cell r="F1193">
            <v>0</v>
          </cell>
          <cell r="G1193">
            <v>0</v>
          </cell>
          <cell r="H1193">
            <v>0</v>
          </cell>
        </row>
        <row r="1194">
          <cell r="C1194" t="str">
            <v>D260</v>
          </cell>
          <cell r="D1194">
            <v>0</v>
          </cell>
          <cell r="E1194">
            <v>0</v>
          </cell>
          <cell r="F1194">
            <v>0</v>
          </cell>
          <cell r="G1194">
            <v>0</v>
          </cell>
          <cell r="H1194">
            <v>0</v>
          </cell>
        </row>
        <row r="1195">
          <cell r="C1195" t="str">
            <v>D261</v>
          </cell>
          <cell r="D1195">
            <v>0</v>
          </cell>
          <cell r="E1195">
            <v>0</v>
          </cell>
          <cell r="F1195">
            <v>0</v>
          </cell>
          <cell r="G1195">
            <v>0</v>
          </cell>
          <cell r="H1195">
            <v>0</v>
          </cell>
        </row>
        <row r="1196">
          <cell r="C1196" t="str">
            <v>D262</v>
          </cell>
          <cell r="D1196">
            <v>0</v>
          </cell>
          <cell r="E1196">
            <v>0</v>
          </cell>
          <cell r="F1196">
            <v>0</v>
          </cell>
          <cell r="G1196">
            <v>0</v>
          </cell>
          <cell r="H1196">
            <v>0</v>
          </cell>
        </row>
        <row r="1197">
          <cell r="C1197" t="str">
            <v>D263</v>
          </cell>
          <cell r="D1197">
            <v>0</v>
          </cell>
          <cell r="E1197">
            <v>0</v>
          </cell>
          <cell r="F1197">
            <v>0</v>
          </cell>
          <cell r="G1197">
            <v>0</v>
          </cell>
          <cell r="H1197">
            <v>0</v>
          </cell>
        </row>
        <row r="1198">
          <cell r="C1198" t="str">
            <v>D264</v>
          </cell>
          <cell r="D1198">
            <v>0</v>
          </cell>
          <cell r="E1198">
            <v>0</v>
          </cell>
          <cell r="F1198">
            <v>0</v>
          </cell>
          <cell r="G1198">
            <v>0</v>
          </cell>
          <cell r="H1198">
            <v>0</v>
          </cell>
        </row>
        <row r="1199">
          <cell r="C1199" t="str">
            <v>D265</v>
          </cell>
          <cell r="D1199">
            <v>0</v>
          </cell>
          <cell r="E1199">
            <v>0</v>
          </cell>
          <cell r="F1199">
            <v>0</v>
          </cell>
          <cell r="G1199">
            <v>0</v>
          </cell>
          <cell r="H1199">
            <v>0</v>
          </cell>
        </row>
        <row r="1200">
          <cell r="C1200" t="str">
            <v>D266</v>
          </cell>
          <cell r="D1200">
            <v>0</v>
          </cell>
          <cell r="E1200">
            <v>0</v>
          </cell>
          <cell r="F1200">
            <v>0</v>
          </cell>
          <cell r="G1200">
            <v>0</v>
          </cell>
          <cell r="H1200">
            <v>0</v>
          </cell>
        </row>
        <row r="1201">
          <cell r="C1201" t="str">
            <v>D267</v>
          </cell>
          <cell r="D1201">
            <v>0</v>
          </cell>
          <cell r="E1201">
            <v>0</v>
          </cell>
          <cell r="F1201">
            <v>0</v>
          </cell>
          <cell r="G1201">
            <v>0</v>
          </cell>
          <cell r="H1201">
            <v>0</v>
          </cell>
        </row>
        <row r="1202">
          <cell r="C1202" t="str">
            <v>D268</v>
          </cell>
          <cell r="D1202">
            <v>0</v>
          </cell>
          <cell r="E1202">
            <v>0</v>
          </cell>
          <cell r="F1202">
            <v>0</v>
          </cell>
          <cell r="G1202">
            <v>0</v>
          </cell>
          <cell r="H1202">
            <v>0</v>
          </cell>
        </row>
        <row r="1203">
          <cell r="C1203" t="str">
            <v>D269</v>
          </cell>
          <cell r="D1203">
            <v>0</v>
          </cell>
          <cell r="E1203">
            <v>0</v>
          </cell>
          <cell r="F1203">
            <v>0</v>
          </cell>
          <cell r="G1203">
            <v>0</v>
          </cell>
          <cell r="H1203">
            <v>0</v>
          </cell>
        </row>
        <row r="1204">
          <cell r="C1204" t="str">
            <v>D270</v>
          </cell>
          <cell r="D1204">
            <v>0</v>
          </cell>
          <cell r="E1204">
            <v>0</v>
          </cell>
          <cell r="F1204">
            <v>0</v>
          </cell>
          <cell r="G1204">
            <v>0</v>
          </cell>
          <cell r="H1204">
            <v>0</v>
          </cell>
        </row>
        <row r="1205">
          <cell r="C1205" t="str">
            <v>D271</v>
          </cell>
          <cell r="D1205">
            <v>0</v>
          </cell>
          <cell r="E1205">
            <v>0</v>
          </cell>
          <cell r="F1205">
            <v>0</v>
          </cell>
          <cell r="G1205">
            <v>0</v>
          </cell>
          <cell r="H1205">
            <v>0</v>
          </cell>
        </row>
        <row r="1206">
          <cell r="C1206" t="str">
            <v>D272</v>
          </cell>
          <cell r="D1206">
            <v>0</v>
          </cell>
          <cell r="E1206">
            <v>0</v>
          </cell>
          <cell r="F1206">
            <v>0</v>
          </cell>
          <cell r="G1206">
            <v>0</v>
          </cell>
          <cell r="H1206">
            <v>0</v>
          </cell>
        </row>
        <row r="1207">
          <cell r="C1207" t="str">
            <v>D273</v>
          </cell>
          <cell r="D1207">
            <v>0</v>
          </cell>
          <cell r="E1207">
            <v>0</v>
          </cell>
          <cell r="F1207">
            <v>0</v>
          </cell>
          <cell r="G1207">
            <v>0</v>
          </cell>
          <cell r="H1207">
            <v>0</v>
          </cell>
        </row>
        <row r="1208">
          <cell r="C1208" t="str">
            <v>D274</v>
          </cell>
          <cell r="D1208">
            <v>0</v>
          </cell>
          <cell r="E1208">
            <v>0</v>
          </cell>
          <cell r="F1208">
            <v>0</v>
          </cell>
          <cell r="G1208">
            <v>0</v>
          </cell>
          <cell r="H1208">
            <v>0</v>
          </cell>
        </row>
        <row r="1209">
          <cell r="C1209" t="str">
            <v>D275</v>
          </cell>
          <cell r="D1209">
            <v>0</v>
          </cell>
          <cell r="E1209">
            <v>0</v>
          </cell>
          <cell r="F1209">
            <v>0</v>
          </cell>
          <cell r="G1209">
            <v>0</v>
          </cell>
          <cell r="H1209">
            <v>0</v>
          </cell>
        </row>
        <row r="1210">
          <cell r="C1210" t="str">
            <v>D276</v>
          </cell>
          <cell r="D1210">
            <v>0</v>
          </cell>
          <cell r="E1210">
            <v>0</v>
          </cell>
          <cell r="F1210">
            <v>0</v>
          </cell>
          <cell r="G1210">
            <v>0</v>
          </cell>
          <cell r="H1210">
            <v>0</v>
          </cell>
        </row>
        <row r="1211">
          <cell r="C1211" t="str">
            <v>D277</v>
          </cell>
          <cell r="D1211">
            <v>0</v>
          </cell>
          <cell r="E1211">
            <v>0</v>
          </cell>
          <cell r="F1211">
            <v>0</v>
          </cell>
          <cell r="G1211">
            <v>0</v>
          </cell>
          <cell r="H1211">
            <v>0</v>
          </cell>
        </row>
        <row r="1212">
          <cell r="C1212" t="str">
            <v>D278</v>
          </cell>
          <cell r="D1212">
            <v>0</v>
          </cell>
          <cell r="E1212">
            <v>0</v>
          </cell>
          <cell r="F1212">
            <v>0</v>
          </cell>
          <cell r="G1212">
            <v>0</v>
          </cell>
          <cell r="H1212">
            <v>0</v>
          </cell>
        </row>
        <row r="1213">
          <cell r="C1213" t="str">
            <v>D279</v>
          </cell>
          <cell r="D1213">
            <v>0</v>
          </cell>
          <cell r="E1213">
            <v>0</v>
          </cell>
          <cell r="F1213">
            <v>0</v>
          </cell>
          <cell r="G1213">
            <v>0</v>
          </cell>
          <cell r="H1213">
            <v>0</v>
          </cell>
        </row>
        <row r="1214">
          <cell r="C1214" t="str">
            <v>D280</v>
          </cell>
          <cell r="D1214">
            <v>0</v>
          </cell>
          <cell r="E1214">
            <v>0</v>
          </cell>
          <cell r="F1214">
            <v>0</v>
          </cell>
          <cell r="G1214">
            <v>0</v>
          </cell>
          <cell r="H1214">
            <v>0</v>
          </cell>
        </row>
        <row r="1215">
          <cell r="C1215" t="str">
            <v>D281</v>
          </cell>
          <cell r="D1215">
            <v>0</v>
          </cell>
          <cell r="E1215">
            <v>0</v>
          </cell>
          <cell r="F1215">
            <v>0</v>
          </cell>
          <cell r="G1215">
            <v>0</v>
          </cell>
          <cell r="H1215">
            <v>0</v>
          </cell>
        </row>
        <row r="1216">
          <cell r="C1216" t="str">
            <v>D282</v>
          </cell>
          <cell r="D1216">
            <v>0</v>
          </cell>
          <cell r="E1216">
            <v>0</v>
          </cell>
          <cell r="F1216">
            <v>0</v>
          </cell>
          <cell r="G1216">
            <v>0</v>
          </cell>
          <cell r="H1216">
            <v>0</v>
          </cell>
        </row>
        <row r="1217">
          <cell r="C1217" t="str">
            <v>D283</v>
          </cell>
          <cell r="D1217">
            <v>0</v>
          </cell>
          <cell r="E1217">
            <v>0</v>
          </cell>
          <cell r="F1217">
            <v>0</v>
          </cell>
          <cell r="G1217">
            <v>0</v>
          </cell>
          <cell r="H1217">
            <v>0</v>
          </cell>
        </row>
        <row r="1218">
          <cell r="C1218" t="str">
            <v>D284</v>
          </cell>
          <cell r="D1218">
            <v>0</v>
          </cell>
          <cell r="E1218">
            <v>0</v>
          </cell>
          <cell r="F1218">
            <v>0</v>
          </cell>
          <cell r="G1218">
            <v>0</v>
          </cell>
          <cell r="H1218">
            <v>0</v>
          </cell>
        </row>
        <row r="1219">
          <cell r="C1219" t="str">
            <v>D285</v>
          </cell>
          <cell r="D1219">
            <v>0</v>
          </cell>
          <cell r="E1219">
            <v>0</v>
          </cell>
          <cell r="F1219">
            <v>0</v>
          </cell>
          <cell r="G1219">
            <v>0</v>
          </cell>
          <cell r="H1219">
            <v>0</v>
          </cell>
        </row>
        <row r="1220">
          <cell r="C1220" t="str">
            <v>D286</v>
          </cell>
          <cell r="D1220">
            <v>0</v>
          </cell>
          <cell r="E1220">
            <v>0</v>
          </cell>
          <cell r="F1220">
            <v>0</v>
          </cell>
          <cell r="G1220">
            <v>0</v>
          </cell>
          <cell r="H1220">
            <v>0</v>
          </cell>
        </row>
        <row r="1221">
          <cell r="C1221" t="str">
            <v>D287</v>
          </cell>
          <cell r="D1221">
            <v>0</v>
          </cell>
          <cell r="E1221">
            <v>0</v>
          </cell>
          <cell r="F1221">
            <v>0</v>
          </cell>
          <cell r="G1221">
            <v>0</v>
          </cell>
          <cell r="H1221">
            <v>0</v>
          </cell>
        </row>
        <row r="1222">
          <cell r="C1222" t="str">
            <v>D288</v>
          </cell>
          <cell r="D1222">
            <v>0</v>
          </cell>
          <cell r="E1222">
            <v>0</v>
          </cell>
          <cell r="F1222">
            <v>0</v>
          </cell>
          <cell r="G1222">
            <v>0</v>
          </cell>
          <cell r="H1222">
            <v>0</v>
          </cell>
        </row>
        <row r="1223">
          <cell r="C1223" t="str">
            <v>D289</v>
          </cell>
          <cell r="D1223">
            <v>0</v>
          </cell>
          <cell r="E1223">
            <v>0</v>
          </cell>
          <cell r="F1223">
            <v>0</v>
          </cell>
          <cell r="G1223">
            <v>0</v>
          </cell>
          <cell r="H1223">
            <v>0</v>
          </cell>
        </row>
        <row r="1224">
          <cell r="C1224" t="str">
            <v>D290</v>
          </cell>
          <cell r="D1224">
            <v>0</v>
          </cell>
          <cell r="E1224">
            <v>0</v>
          </cell>
          <cell r="F1224">
            <v>0</v>
          </cell>
          <cell r="G1224">
            <v>0</v>
          </cell>
          <cell r="H1224">
            <v>0</v>
          </cell>
        </row>
        <row r="1225">
          <cell r="C1225" t="str">
            <v>D291</v>
          </cell>
          <cell r="D1225">
            <v>0</v>
          </cell>
          <cell r="E1225">
            <v>0</v>
          </cell>
          <cell r="F1225">
            <v>0</v>
          </cell>
          <cell r="G1225">
            <v>0</v>
          </cell>
          <cell r="H1225">
            <v>0</v>
          </cell>
        </row>
        <row r="1226">
          <cell r="C1226" t="str">
            <v>D292</v>
          </cell>
          <cell r="D1226">
            <v>0</v>
          </cell>
          <cell r="E1226">
            <v>0</v>
          </cell>
          <cell r="F1226">
            <v>0</v>
          </cell>
          <cell r="G1226">
            <v>0</v>
          </cell>
          <cell r="H1226">
            <v>0</v>
          </cell>
        </row>
        <row r="1227">
          <cell r="C1227" t="str">
            <v>D293</v>
          </cell>
          <cell r="D1227">
            <v>0</v>
          </cell>
          <cell r="E1227">
            <v>0</v>
          </cell>
          <cell r="F1227">
            <v>0</v>
          </cell>
          <cell r="G1227">
            <v>0</v>
          </cell>
          <cell r="H1227">
            <v>0</v>
          </cell>
        </row>
        <row r="1228">
          <cell r="C1228" t="str">
            <v>D294</v>
          </cell>
          <cell r="D1228">
            <v>0</v>
          </cell>
          <cell r="E1228">
            <v>0</v>
          </cell>
          <cell r="F1228">
            <v>0</v>
          </cell>
          <cell r="G1228">
            <v>0</v>
          </cell>
          <cell r="H1228">
            <v>0</v>
          </cell>
        </row>
        <row r="1229">
          <cell r="C1229" t="str">
            <v>D295</v>
          </cell>
          <cell r="D1229">
            <v>0</v>
          </cell>
          <cell r="E1229">
            <v>0</v>
          </cell>
          <cell r="F1229">
            <v>0</v>
          </cell>
          <cell r="G1229">
            <v>0</v>
          </cell>
          <cell r="H1229">
            <v>0</v>
          </cell>
        </row>
        <row r="1230">
          <cell r="C1230" t="str">
            <v>D296</v>
          </cell>
          <cell r="D1230">
            <v>0</v>
          </cell>
          <cell r="E1230">
            <v>0</v>
          </cell>
          <cell r="F1230">
            <v>0</v>
          </cell>
          <cell r="G1230">
            <v>0</v>
          </cell>
          <cell r="H1230">
            <v>0</v>
          </cell>
        </row>
        <row r="1231">
          <cell r="C1231" t="str">
            <v>D297</v>
          </cell>
          <cell r="D1231">
            <v>0</v>
          </cell>
          <cell r="E1231">
            <v>0</v>
          </cell>
          <cell r="F1231">
            <v>0</v>
          </cell>
          <cell r="G1231">
            <v>0</v>
          </cell>
          <cell r="H1231">
            <v>0</v>
          </cell>
        </row>
        <row r="1232">
          <cell r="C1232" t="str">
            <v>D298</v>
          </cell>
          <cell r="D1232">
            <v>0</v>
          </cell>
          <cell r="E1232">
            <v>0</v>
          </cell>
          <cell r="F1232">
            <v>0</v>
          </cell>
          <cell r="G1232">
            <v>0</v>
          </cell>
          <cell r="H1232">
            <v>0</v>
          </cell>
        </row>
        <row r="1233">
          <cell r="C1233" t="str">
            <v>D299</v>
          </cell>
          <cell r="D1233">
            <v>0</v>
          </cell>
          <cell r="E1233">
            <v>0</v>
          </cell>
          <cell r="F1233">
            <v>0</v>
          </cell>
          <cell r="G1233">
            <v>0</v>
          </cell>
          <cell r="H1233">
            <v>0</v>
          </cell>
        </row>
        <row r="1234">
          <cell r="C1234" t="str">
            <v>D300</v>
          </cell>
          <cell r="D1234">
            <v>0</v>
          </cell>
          <cell r="E1234">
            <v>0</v>
          </cell>
          <cell r="F1234">
            <v>0</v>
          </cell>
          <cell r="G1234">
            <v>0</v>
          </cell>
          <cell r="H1234">
            <v>0</v>
          </cell>
        </row>
        <row r="1235">
          <cell r="C1235" t="str">
            <v>SUB-KONTRAKTOR</v>
          </cell>
          <cell r="D1235" t="str">
            <v>Sub Jumlah (D)</v>
          </cell>
          <cell r="H1235">
            <v>7050433014</v>
          </cell>
        </row>
        <row r="1236">
          <cell r="C1236" t="str">
            <v>E</v>
          </cell>
          <cell r="D1236" t="str">
            <v>BIAYA BANK</v>
          </cell>
        </row>
        <row r="1237">
          <cell r="C1237" t="str">
            <v>E001</v>
          </cell>
          <cell r="D1237" t="str">
            <v>Profisi dan Administrasi Bank</v>
          </cell>
          <cell r="E1237" t="str">
            <v>ls</v>
          </cell>
          <cell r="F1237">
            <v>1</v>
          </cell>
          <cell r="G1237">
            <v>63477195.909088127</v>
          </cell>
          <cell r="H1237">
            <v>63477195.909088127</v>
          </cell>
        </row>
        <row r="1238">
          <cell r="C1238" t="str">
            <v>E002</v>
          </cell>
          <cell r="D1238" t="str">
            <v>CAR</v>
          </cell>
          <cell r="E1238" t="str">
            <v>ls</v>
          </cell>
          <cell r="F1238">
            <v>1</v>
          </cell>
          <cell r="G1238">
            <v>31927238.665411439</v>
          </cell>
          <cell r="H1238">
            <v>31927238.665411439</v>
          </cell>
        </row>
        <row r="1239">
          <cell r="C1239" t="str">
            <v>E003</v>
          </cell>
          <cell r="D1239">
            <v>0</v>
          </cell>
          <cell r="E1239">
            <v>0</v>
          </cell>
          <cell r="F1239">
            <v>0</v>
          </cell>
          <cell r="G1239">
            <v>0</v>
          </cell>
          <cell r="H1239">
            <v>0</v>
          </cell>
        </row>
        <row r="1240">
          <cell r="C1240" t="str">
            <v>E004</v>
          </cell>
          <cell r="D1240">
            <v>0</v>
          </cell>
          <cell r="E1240">
            <v>0</v>
          </cell>
          <cell r="F1240">
            <v>0</v>
          </cell>
          <cell r="G1240">
            <v>0</v>
          </cell>
          <cell r="H1240">
            <v>0</v>
          </cell>
        </row>
        <row r="1241">
          <cell r="C1241" t="str">
            <v>E005</v>
          </cell>
          <cell r="D1241">
            <v>0</v>
          </cell>
          <cell r="E1241">
            <v>0</v>
          </cell>
          <cell r="F1241">
            <v>0</v>
          </cell>
          <cell r="G1241">
            <v>0</v>
          </cell>
          <cell r="H1241">
            <v>0</v>
          </cell>
        </row>
        <row r="1242">
          <cell r="C1242" t="str">
            <v>E006</v>
          </cell>
          <cell r="D1242">
            <v>0</v>
          </cell>
          <cell r="E1242">
            <v>0</v>
          </cell>
          <cell r="F1242">
            <v>0</v>
          </cell>
          <cell r="G1242">
            <v>0</v>
          </cell>
          <cell r="H1242">
            <v>0</v>
          </cell>
        </row>
        <row r="1243">
          <cell r="C1243" t="str">
            <v>E007</v>
          </cell>
          <cell r="D1243">
            <v>0</v>
          </cell>
          <cell r="E1243">
            <v>0</v>
          </cell>
          <cell r="F1243">
            <v>0</v>
          </cell>
          <cell r="G1243">
            <v>0</v>
          </cell>
          <cell r="H1243">
            <v>0</v>
          </cell>
        </row>
        <row r="1244">
          <cell r="C1244" t="str">
            <v>BIAYA BANK</v>
          </cell>
          <cell r="D1244" t="str">
            <v>Sub Jumlah (E)</v>
          </cell>
          <cell r="H1244">
            <v>95404434.574499562</v>
          </cell>
        </row>
        <row r="1245">
          <cell r="C1245" t="str">
            <v>F</v>
          </cell>
          <cell r="D1245" t="str">
            <v>BIAYA UMUM</v>
          </cell>
        </row>
        <row r="1246">
          <cell r="C1246" t="str">
            <v>F001</v>
          </cell>
          <cell r="D1246" t="str">
            <v>Dok. Kontrak + Addendum</v>
          </cell>
          <cell r="E1246" t="str">
            <v>ls</v>
          </cell>
          <cell r="F1246">
            <v>1</v>
          </cell>
          <cell r="G1246">
            <v>25000000</v>
          </cell>
          <cell r="H1246">
            <v>25000000</v>
          </cell>
        </row>
        <row r="1247">
          <cell r="C1247" t="str">
            <v>F002</v>
          </cell>
          <cell r="D1247" t="str">
            <v>By. PQ Anwizjing, Tender</v>
          </cell>
          <cell r="E1247" t="str">
            <v>ls</v>
          </cell>
          <cell r="F1247">
            <v>1</v>
          </cell>
          <cell r="G1247">
            <v>25000000</v>
          </cell>
          <cell r="H1247">
            <v>25000000</v>
          </cell>
        </row>
        <row r="1248">
          <cell r="C1248" t="str">
            <v>F003</v>
          </cell>
          <cell r="D1248" t="str">
            <v>Biaya Adm/keuangan Proyek</v>
          </cell>
          <cell r="E1248" t="str">
            <v>bln</v>
          </cell>
          <cell r="F1248">
            <v>10</v>
          </cell>
          <cell r="G1248">
            <v>1500000</v>
          </cell>
          <cell r="H1248">
            <v>15000000</v>
          </cell>
        </row>
        <row r="1249">
          <cell r="C1249" t="str">
            <v>F004</v>
          </cell>
          <cell r="D1249" t="str">
            <v>By. Dokumentasi/Laporan</v>
          </cell>
          <cell r="E1249" t="str">
            <v>bln</v>
          </cell>
          <cell r="F1249">
            <v>10</v>
          </cell>
          <cell r="G1249">
            <v>1000000</v>
          </cell>
          <cell r="H1249">
            <v>10000000</v>
          </cell>
        </row>
        <row r="1250">
          <cell r="C1250" t="str">
            <v>F005</v>
          </cell>
          <cell r="D1250" t="str">
            <v>Pembuatan MC-0 &amp; MC-100</v>
          </cell>
          <cell r="E1250" t="str">
            <v>ls</v>
          </cell>
          <cell r="F1250">
            <v>1</v>
          </cell>
          <cell r="G1250">
            <v>10000000</v>
          </cell>
          <cell r="H1250">
            <v>10000000</v>
          </cell>
        </row>
        <row r="1251">
          <cell r="C1251" t="str">
            <v>F006</v>
          </cell>
          <cell r="D1251" t="str">
            <v>Biaya PHO &amp; FHO</v>
          </cell>
          <cell r="E1251" t="str">
            <v>ls</v>
          </cell>
          <cell r="F1251">
            <v>1</v>
          </cell>
          <cell r="G1251">
            <v>25000000</v>
          </cell>
          <cell r="H1251">
            <v>25000000</v>
          </cell>
        </row>
        <row r="1252">
          <cell r="C1252" t="str">
            <v>F007</v>
          </cell>
          <cell r="D1252" t="str">
            <v xml:space="preserve">By.P3k+Pengobatan, </v>
          </cell>
          <cell r="E1252" t="str">
            <v>bln</v>
          </cell>
          <cell r="F1252">
            <v>10</v>
          </cell>
          <cell r="G1252">
            <v>1000000</v>
          </cell>
          <cell r="H1252">
            <v>10000000</v>
          </cell>
        </row>
        <row r="1253">
          <cell r="C1253" t="str">
            <v>F008</v>
          </cell>
          <cell r="D1253" t="str">
            <v>THR Karyawan Proyek</v>
          </cell>
          <cell r="E1253" t="str">
            <v>ls</v>
          </cell>
          <cell r="F1253">
            <v>1</v>
          </cell>
          <cell r="G1253">
            <v>56000000</v>
          </cell>
          <cell r="H1253">
            <v>56000000</v>
          </cell>
        </row>
        <row r="1254">
          <cell r="C1254" t="str">
            <v>F009</v>
          </cell>
          <cell r="D1254" t="str">
            <v>Pesangon Karyawan Proyek</v>
          </cell>
          <cell r="E1254" t="str">
            <v>ls</v>
          </cell>
          <cell r="F1254">
            <v>1</v>
          </cell>
          <cell r="G1254">
            <v>49500000</v>
          </cell>
          <cell r="H1254">
            <v>49500000</v>
          </cell>
        </row>
        <row r="1255">
          <cell r="C1255" t="str">
            <v>F010</v>
          </cell>
          <cell r="D1255" t="str">
            <v>By. Insentif lembur Karyawan</v>
          </cell>
          <cell r="E1255" t="str">
            <v>bln</v>
          </cell>
          <cell r="F1255">
            <v>8</v>
          </cell>
          <cell r="G1255">
            <v>11200000</v>
          </cell>
          <cell r="H1255">
            <v>89600000</v>
          </cell>
        </row>
        <row r="1256">
          <cell r="C1256" t="str">
            <v>F011</v>
          </cell>
          <cell r="D1256" t="str">
            <v>Biaya Tagihan/MC</v>
          </cell>
          <cell r="E1256" t="str">
            <v>kali</v>
          </cell>
          <cell r="F1256">
            <v>7</v>
          </cell>
          <cell r="G1256">
            <v>5000000</v>
          </cell>
          <cell r="H1256">
            <v>35000000</v>
          </cell>
        </row>
        <row r="1257">
          <cell r="C1257" t="str">
            <v>F012</v>
          </cell>
          <cell r="D1257" t="str">
            <v>Biaya Rapat bulanan</v>
          </cell>
          <cell r="E1257" t="str">
            <v>bln</v>
          </cell>
          <cell r="F1257">
            <v>10</v>
          </cell>
          <cell r="G1257">
            <v>1000000</v>
          </cell>
          <cell r="H1257">
            <v>10000000</v>
          </cell>
        </row>
        <row r="1258">
          <cell r="C1258" t="str">
            <v>F013</v>
          </cell>
          <cell r="D1258" t="str">
            <v>Gaji Kepala Proyek</v>
          </cell>
          <cell r="E1258" t="str">
            <v>bln</v>
          </cell>
          <cell r="F1258">
            <v>10</v>
          </cell>
          <cell r="G1258">
            <v>6500000</v>
          </cell>
          <cell r="H1258">
            <v>65000000</v>
          </cell>
        </row>
        <row r="1259">
          <cell r="C1259" t="str">
            <v>F014</v>
          </cell>
          <cell r="D1259" t="str">
            <v>Kepala Pelaksana</v>
          </cell>
          <cell r="E1259" t="str">
            <v>bln</v>
          </cell>
          <cell r="F1259">
            <v>10</v>
          </cell>
          <cell r="G1259">
            <v>5500000</v>
          </cell>
          <cell r="H1259">
            <v>55000000</v>
          </cell>
        </row>
        <row r="1260">
          <cell r="C1260" t="str">
            <v>F015</v>
          </cell>
          <cell r="D1260" t="str">
            <v>Pelaksana</v>
          </cell>
          <cell r="E1260" t="str">
            <v>bln</v>
          </cell>
          <cell r="F1260">
            <v>10</v>
          </cell>
          <cell r="G1260">
            <v>10500000</v>
          </cell>
          <cell r="H1260">
            <v>105000000</v>
          </cell>
        </row>
        <row r="1261">
          <cell r="C1261" t="str">
            <v>F016</v>
          </cell>
          <cell r="D1261" t="str">
            <v>Office Engineer</v>
          </cell>
          <cell r="E1261" t="str">
            <v>bln</v>
          </cell>
          <cell r="F1261">
            <v>10</v>
          </cell>
          <cell r="G1261">
            <v>3500000</v>
          </cell>
          <cell r="H1261">
            <v>35000000</v>
          </cell>
        </row>
        <row r="1262">
          <cell r="C1262" t="str">
            <v>F017</v>
          </cell>
          <cell r="D1262" t="str">
            <v>Gaji Staf Engineer</v>
          </cell>
          <cell r="E1262" t="str">
            <v>bln</v>
          </cell>
          <cell r="F1262">
            <v>10</v>
          </cell>
          <cell r="G1262">
            <v>4000000</v>
          </cell>
          <cell r="H1262">
            <v>40000000</v>
          </cell>
        </row>
        <row r="1263">
          <cell r="C1263" t="str">
            <v>F018</v>
          </cell>
          <cell r="D1263" t="str">
            <v>Pelaksana laboraturium</v>
          </cell>
          <cell r="E1263" t="str">
            <v>bln</v>
          </cell>
          <cell r="F1263">
            <v>10</v>
          </cell>
          <cell r="G1263">
            <v>1750000</v>
          </cell>
          <cell r="H1263">
            <v>17500000</v>
          </cell>
        </row>
        <row r="1264">
          <cell r="C1264" t="str">
            <v>F019</v>
          </cell>
          <cell r="D1264" t="str">
            <v>Draftman</v>
          </cell>
          <cell r="E1264" t="str">
            <v>bln</v>
          </cell>
          <cell r="F1264">
            <v>10</v>
          </cell>
          <cell r="G1264">
            <v>2000000</v>
          </cell>
          <cell r="H1264">
            <v>20000000</v>
          </cell>
        </row>
        <row r="1265">
          <cell r="C1265" t="str">
            <v>F020</v>
          </cell>
          <cell r="D1265" t="str">
            <v xml:space="preserve">Gaji Surveyor </v>
          </cell>
          <cell r="E1265" t="str">
            <v>bln</v>
          </cell>
          <cell r="F1265">
            <v>10</v>
          </cell>
          <cell r="G1265">
            <v>3000000</v>
          </cell>
          <cell r="H1265">
            <v>30000000</v>
          </cell>
        </row>
        <row r="1266">
          <cell r="C1266" t="str">
            <v>F021</v>
          </cell>
          <cell r="D1266" t="str">
            <v>Ass. Surveyor</v>
          </cell>
          <cell r="E1266" t="str">
            <v>bln</v>
          </cell>
          <cell r="F1266">
            <v>10</v>
          </cell>
          <cell r="G1266">
            <v>3000000</v>
          </cell>
          <cell r="H1266">
            <v>30000000</v>
          </cell>
        </row>
        <row r="1267">
          <cell r="C1267" t="str">
            <v>F022</v>
          </cell>
          <cell r="D1267" t="str">
            <v xml:space="preserve">Gaji Staf Gudang </v>
          </cell>
          <cell r="E1267" t="str">
            <v>bln</v>
          </cell>
          <cell r="F1267">
            <v>10</v>
          </cell>
          <cell r="G1267">
            <v>1500000</v>
          </cell>
          <cell r="H1267">
            <v>15000000</v>
          </cell>
        </row>
        <row r="1268">
          <cell r="C1268" t="str">
            <v>F023</v>
          </cell>
          <cell r="D1268" t="str">
            <v xml:space="preserve">Gaji ADM/Keuangan, </v>
          </cell>
          <cell r="E1268" t="str">
            <v>bln</v>
          </cell>
          <cell r="F1268">
            <v>10</v>
          </cell>
          <cell r="G1268">
            <v>2500000</v>
          </cell>
          <cell r="H1268">
            <v>25000000</v>
          </cell>
        </row>
        <row r="1269">
          <cell r="C1269" t="str">
            <v>F024</v>
          </cell>
          <cell r="D1269" t="str">
            <v xml:space="preserve">Gaji Staf logistik, </v>
          </cell>
          <cell r="E1269" t="str">
            <v>bln</v>
          </cell>
          <cell r="F1269">
            <v>10</v>
          </cell>
          <cell r="G1269">
            <v>2500000</v>
          </cell>
          <cell r="H1269">
            <v>25000000</v>
          </cell>
        </row>
        <row r="1270">
          <cell r="C1270" t="str">
            <v>F025</v>
          </cell>
          <cell r="D1270" t="str">
            <v xml:space="preserve">Gaji Driver Proyek, </v>
          </cell>
          <cell r="E1270" t="str">
            <v>bln</v>
          </cell>
          <cell r="F1270">
            <v>10</v>
          </cell>
          <cell r="G1270">
            <v>3000000</v>
          </cell>
          <cell r="H1270">
            <v>30000000</v>
          </cell>
        </row>
        <row r="1271">
          <cell r="C1271" t="str">
            <v>F026</v>
          </cell>
          <cell r="D1271" t="str">
            <v xml:space="preserve">Gaji Office boy, </v>
          </cell>
          <cell r="E1271" t="str">
            <v>bln</v>
          </cell>
          <cell r="F1271">
            <v>10</v>
          </cell>
          <cell r="G1271">
            <v>1000000</v>
          </cell>
          <cell r="H1271">
            <v>10000000</v>
          </cell>
        </row>
        <row r="1272">
          <cell r="C1272" t="str">
            <v>F027</v>
          </cell>
          <cell r="D1272" t="str">
            <v xml:space="preserve">Gaji Keamanan </v>
          </cell>
          <cell r="E1272" t="str">
            <v>bln</v>
          </cell>
          <cell r="F1272">
            <v>10</v>
          </cell>
          <cell r="G1272">
            <v>3000000</v>
          </cell>
          <cell r="H1272">
            <v>30000000</v>
          </cell>
        </row>
        <row r="1273">
          <cell r="C1273" t="str">
            <v>F028</v>
          </cell>
          <cell r="D1273" t="str">
            <v>By. Dinas Proyek</v>
          </cell>
          <cell r="E1273" t="str">
            <v>bln</v>
          </cell>
          <cell r="F1273">
            <v>10</v>
          </cell>
          <cell r="G1273">
            <v>2000000</v>
          </cell>
          <cell r="H1273">
            <v>20000000</v>
          </cell>
        </row>
        <row r="1274">
          <cell r="C1274" t="str">
            <v>F029</v>
          </cell>
          <cell r="D1274" t="str">
            <v>Mob/Demob Personil+Tng kerja</v>
          </cell>
          <cell r="E1274" t="str">
            <v>ls</v>
          </cell>
          <cell r="F1274">
            <v>1</v>
          </cell>
          <cell r="G1274">
            <v>25000000</v>
          </cell>
          <cell r="H1274">
            <v>25000000</v>
          </cell>
        </row>
        <row r="1275">
          <cell r="C1275" t="str">
            <v>F030</v>
          </cell>
          <cell r="D1275" t="str">
            <v>Perlengkapan Direksi Keet</v>
          </cell>
          <cell r="E1275" t="str">
            <v>ls</v>
          </cell>
          <cell r="F1275">
            <v>1</v>
          </cell>
          <cell r="G1275">
            <v>5000000</v>
          </cell>
          <cell r="H1275">
            <v>5000000</v>
          </cell>
        </row>
        <row r="1276">
          <cell r="C1276" t="str">
            <v>F031</v>
          </cell>
          <cell r="D1276" t="str">
            <v>Sewa Mobil Operasional</v>
          </cell>
          <cell r="E1276" t="str">
            <v>bln</v>
          </cell>
          <cell r="F1276">
            <v>10</v>
          </cell>
          <cell r="G1276">
            <v>11000000</v>
          </cell>
          <cell r="H1276">
            <v>110000000</v>
          </cell>
        </row>
        <row r="1277">
          <cell r="C1277" t="str">
            <v>F032</v>
          </cell>
          <cell r="D1277" t="str">
            <v>Sewa S.Motor 3 unit</v>
          </cell>
          <cell r="E1277" t="str">
            <v>bln</v>
          </cell>
          <cell r="F1277">
            <v>10</v>
          </cell>
          <cell r="G1277">
            <v>1500000</v>
          </cell>
          <cell r="H1277">
            <v>15000000</v>
          </cell>
        </row>
        <row r="1278">
          <cell r="C1278" t="str">
            <v>F033</v>
          </cell>
          <cell r="D1278" t="str">
            <v>By Komunikasi</v>
          </cell>
          <cell r="E1278" t="str">
            <v>UNIT</v>
          </cell>
          <cell r="F1278">
            <v>5</v>
          </cell>
          <cell r="G1278">
            <v>1500000</v>
          </cell>
          <cell r="H1278">
            <v>7500000</v>
          </cell>
        </row>
        <row r="1279">
          <cell r="C1279" t="str">
            <v>F034</v>
          </cell>
          <cell r="D1279" t="str">
            <v>By. Telp</v>
          </cell>
          <cell r="E1279" t="str">
            <v>bln</v>
          </cell>
          <cell r="F1279">
            <v>10</v>
          </cell>
          <cell r="G1279">
            <v>2000000</v>
          </cell>
          <cell r="H1279">
            <v>20000000</v>
          </cell>
        </row>
        <row r="1280">
          <cell r="C1280" t="str">
            <v>F035</v>
          </cell>
          <cell r="D1280" t="str">
            <v>By. Air &amp; Listrik</v>
          </cell>
          <cell r="E1280" t="str">
            <v>bln</v>
          </cell>
          <cell r="F1280">
            <v>10</v>
          </cell>
          <cell r="G1280">
            <v>1750000</v>
          </cell>
          <cell r="H1280">
            <v>17500000</v>
          </cell>
        </row>
        <row r="1281">
          <cell r="C1281" t="str">
            <v>F036</v>
          </cell>
          <cell r="D1281" t="str">
            <v xml:space="preserve">makan+Minum Barak, </v>
          </cell>
          <cell r="E1281" t="str">
            <v>bln</v>
          </cell>
          <cell r="F1281">
            <v>10</v>
          </cell>
          <cell r="G1281">
            <v>8100000</v>
          </cell>
          <cell r="H1281">
            <v>81000000</v>
          </cell>
        </row>
        <row r="1282">
          <cell r="C1282" t="str">
            <v>F037</v>
          </cell>
          <cell r="D1282" t="str">
            <v xml:space="preserve">Lembur+Transport Pengawas </v>
          </cell>
          <cell r="E1282" t="str">
            <v>bln</v>
          </cell>
          <cell r="F1282">
            <v>10</v>
          </cell>
          <cell r="G1282">
            <v>7500000</v>
          </cell>
          <cell r="H1282">
            <v>75000000</v>
          </cell>
        </row>
        <row r="1283">
          <cell r="C1283" t="str">
            <v>F038</v>
          </cell>
          <cell r="D1283" t="str">
            <v xml:space="preserve">BBM+Service+S.part Mobil, </v>
          </cell>
          <cell r="E1283" t="str">
            <v>bln</v>
          </cell>
          <cell r="F1283">
            <v>10</v>
          </cell>
          <cell r="G1283">
            <v>4000000</v>
          </cell>
          <cell r="H1283">
            <v>40000000</v>
          </cell>
        </row>
        <row r="1284">
          <cell r="C1284" t="str">
            <v>F039</v>
          </cell>
          <cell r="D1284" t="str">
            <v>BBM+Service+S.part S.Motor</v>
          </cell>
          <cell r="E1284" t="str">
            <v>bln</v>
          </cell>
          <cell r="F1284">
            <v>10</v>
          </cell>
          <cell r="G1284">
            <v>600000</v>
          </cell>
          <cell r="H1284">
            <v>6000000</v>
          </cell>
        </row>
        <row r="1285">
          <cell r="C1285" t="str">
            <v>F040</v>
          </cell>
          <cell r="D1285" t="str">
            <v>Pemeliharaan Fisik+Biaya umum</v>
          </cell>
          <cell r="E1285" t="str">
            <v>bln</v>
          </cell>
          <cell r="F1285">
            <v>10</v>
          </cell>
          <cell r="G1285">
            <v>2750000</v>
          </cell>
          <cell r="H1285">
            <v>27500000</v>
          </cell>
        </row>
        <row r="1286">
          <cell r="C1286" t="str">
            <v>F041</v>
          </cell>
          <cell r="D1286" t="str">
            <v>OKP/Trifida/SP3</v>
          </cell>
          <cell r="E1286" t="str">
            <v>ls</v>
          </cell>
          <cell r="F1286">
            <v>10</v>
          </cell>
          <cell r="G1286">
            <v>5000000</v>
          </cell>
          <cell r="H1286">
            <v>50000000</v>
          </cell>
        </row>
        <row r="1287">
          <cell r="C1287" t="str">
            <v>F042</v>
          </cell>
          <cell r="D1287" t="str">
            <v/>
          </cell>
          <cell r="E1287" t="str">
            <v/>
          </cell>
          <cell r="F1287">
            <v>0</v>
          </cell>
          <cell r="G1287">
            <v>0</v>
          </cell>
          <cell r="H1287">
            <v>0</v>
          </cell>
        </row>
        <row r="1288">
          <cell r="C1288" t="str">
            <v>F043</v>
          </cell>
          <cell r="D1288" t="str">
            <v/>
          </cell>
          <cell r="E1288" t="str">
            <v/>
          </cell>
          <cell r="F1288">
            <v>0</v>
          </cell>
          <cell r="G1288">
            <v>0</v>
          </cell>
          <cell r="H1288">
            <v>0</v>
          </cell>
        </row>
        <row r="1289">
          <cell r="C1289" t="str">
            <v>F044</v>
          </cell>
          <cell r="D1289" t="str">
            <v/>
          </cell>
          <cell r="E1289" t="str">
            <v/>
          </cell>
          <cell r="F1289">
            <v>0</v>
          </cell>
          <cell r="G1289">
            <v>0</v>
          </cell>
          <cell r="H1289">
            <v>0</v>
          </cell>
        </row>
        <row r="1290">
          <cell r="C1290" t="str">
            <v>F045</v>
          </cell>
          <cell r="D1290" t="str">
            <v/>
          </cell>
          <cell r="E1290" t="str">
            <v/>
          </cell>
          <cell r="F1290">
            <v>0</v>
          </cell>
          <cell r="G1290">
            <v>0</v>
          </cell>
          <cell r="H1290">
            <v>0</v>
          </cell>
        </row>
        <row r="1291">
          <cell r="C1291" t="str">
            <v>F046</v>
          </cell>
          <cell r="D1291" t="str">
            <v/>
          </cell>
          <cell r="E1291" t="str">
            <v/>
          </cell>
          <cell r="F1291">
            <v>0</v>
          </cell>
          <cell r="G1291">
            <v>0</v>
          </cell>
          <cell r="H1291">
            <v>0</v>
          </cell>
        </row>
        <row r="1292">
          <cell r="C1292" t="str">
            <v>F047</v>
          </cell>
          <cell r="D1292" t="str">
            <v/>
          </cell>
          <cell r="E1292" t="str">
            <v/>
          </cell>
          <cell r="F1292">
            <v>0</v>
          </cell>
          <cell r="G1292">
            <v>0</v>
          </cell>
          <cell r="H1292">
            <v>0</v>
          </cell>
        </row>
        <row r="1293">
          <cell r="C1293" t="str">
            <v>F048</v>
          </cell>
          <cell r="D1293" t="str">
            <v/>
          </cell>
          <cell r="E1293" t="str">
            <v/>
          </cell>
          <cell r="F1293">
            <v>0</v>
          </cell>
          <cell r="G1293">
            <v>0</v>
          </cell>
          <cell r="H1293">
            <v>0</v>
          </cell>
        </row>
        <row r="1294">
          <cell r="C1294" t="str">
            <v>F049</v>
          </cell>
          <cell r="D1294" t="str">
            <v/>
          </cell>
          <cell r="E1294" t="str">
            <v/>
          </cell>
          <cell r="F1294">
            <v>0</v>
          </cell>
          <cell r="G1294">
            <v>0</v>
          </cell>
          <cell r="H1294">
            <v>0</v>
          </cell>
        </row>
        <row r="1295">
          <cell r="C1295" t="str">
            <v>F050</v>
          </cell>
          <cell r="D1295" t="str">
            <v/>
          </cell>
          <cell r="E1295" t="str">
            <v/>
          </cell>
          <cell r="F1295">
            <v>0</v>
          </cell>
          <cell r="G1295">
            <v>0</v>
          </cell>
          <cell r="H1295">
            <v>0</v>
          </cell>
        </row>
        <row r="1296">
          <cell r="C1296" t="str">
            <v>F051</v>
          </cell>
          <cell r="D1296" t="str">
            <v/>
          </cell>
          <cell r="E1296" t="str">
            <v/>
          </cell>
          <cell r="F1296">
            <v>0</v>
          </cell>
          <cell r="G1296">
            <v>0</v>
          </cell>
          <cell r="H1296">
            <v>0</v>
          </cell>
        </row>
        <row r="1297">
          <cell r="C1297" t="str">
            <v>F052</v>
          </cell>
          <cell r="D1297" t="str">
            <v/>
          </cell>
          <cell r="E1297" t="str">
            <v/>
          </cell>
          <cell r="F1297">
            <v>0</v>
          </cell>
          <cell r="G1297">
            <v>0</v>
          </cell>
          <cell r="H1297">
            <v>0</v>
          </cell>
        </row>
        <row r="1298">
          <cell r="C1298" t="str">
            <v>F053</v>
          </cell>
          <cell r="D1298" t="str">
            <v/>
          </cell>
          <cell r="E1298" t="str">
            <v/>
          </cell>
          <cell r="F1298">
            <v>0</v>
          </cell>
          <cell r="G1298">
            <v>0</v>
          </cell>
          <cell r="H1298">
            <v>0</v>
          </cell>
        </row>
        <row r="1299">
          <cell r="C1299" t="str">
            <v>F054</v>
          </cell>
          <cell r="D1299" t="str">
            <v/>
          </cell>
          <cell r="E1299" t="str">
            <v/>
          </cell>
          <cell r="F1299">
            <v>0</v>
          </cell>
          <cell r="G1299">
            <v>0</v>
          </cell>
          <cell r="H1299">
            <v>0</v>
          </cell>
        </row>
        <row r="1300">
          <cell r="C1300" t="str">
            <v>F055</v>
          </cell>
          <cell r="D1300" t="str">
            <v/>
          </cell>
          <cell r="E1300" t="str">
            <v/>
          </cell>
          <cell r="F1300">
            <v>0</v>
          </cell>
          <cell r="G1300">
            <v>0</v>
          </cell>
          <cell r="H1300">
            <v>0</v>
          </cell>
        </row>
        <row r="1301">
          <cell r="C1301" t="str">
            <v>F056</v>
          </cell>
          <cell r="D1301" t="str">
            <v/>
          </cell>
          <cell r="E1301" t="str">
            <v/>
          </cell>
          <cell r="F1301">
            <v>0</v>
          </cell>
          <cell r="G1301">
            <v>0</v>
          </cell>
          <cell r="H1301">
            <v>0</v>
          </cell>
        </row>
        <row r="1302">
          <cell r="C1302" t="str">
            <v>F057</v>
          </cell>
          <cell r="D1302" t="str">
            <v/>
          </cell>
          <cell r="E1302" t="str">
            <v/>
          </cell>
          <cell r="F1302">
            <v>0</v>
          </cell>
          <cell r="G1302">
            <v>0</v>
          </cell>
          <cell r="H1302">
            <v>0</v>
          </cell>
        </row>
        <row r="1303">
          <cell r="C1303" t="str">
            <v>F058</v>
          </cell>
          <cell r="D1303" t="str">
            <v/>
          </cell>
          <cell r="E1303" t="str">
            <v/>
          </cell>
          <cell r="F1303">
            <v>0</v>
          </cell>
          <cell r="G1303">
            <v>0</v>
          </cell>
          <cell r="H1303">
            <v>0</v>
          </cell>
        </row>
        <row r="1304">
          <cell r="C1304" t="str">
            <v>F059</v>
          </cell>
          <cell r="D1304" t="str">
            <v/>
          </cell>
          <cell r="E1304" t="str">
            <v/>
          </cell>
          <cell r="F1304">
            <v>0</v>
          </cell>
          <cell r="G1304">
            <v>0</v>
          </cell>
          <cell r="H1304">
            <v>0</v>
          </cell>
        </row>
        <row r="1305">
          <cell r="C1305" t="str">
            <v>F060</v>
          </cell>
          <cell r="D1305" t="str">
            <v/>
          </cell>
          <cell r="E1305" t="str">
            <v/>
          </cell>
          <cell r="F1305">
            <v>0</v>
          </cell>
          <cell r="G1305">
            <v>0</v>
          </cell>
          <cell r="H1305">
            <v>0</v>
          </cell>
        </row>
        <row r="1306">
          <cell r="C1306" t="str">
            <v>F061</v>
          </cell>
          <cell r="D1306" t="str">
            <v/>
          </cell>
          <cell r="E1306" t="str">
            <v/>
          </cell>
          <cell r="F1306">
            <v>0</v>
          </cell>
          <cell r="G1306">
            <v>0</v>
          </cell>
          <cell r="H1306">
            <v>0</v>
          </cell>
        </row>
        <row r="1307">
          <cell r="C1307" t="str">
            <v>F062</v>
          </cell>
          <cell r="D1307" t="str">
            <v/>
          </cell>
          <cell r="E1307" t="str">
            <v/>
          </cell>
          <cell r="F1307">
            <v>0</v>
          </cell>
          <cell r="G1307">
            <v>0</v>
          </cell>
          <cell r="H1307">
            <v>0</v>
          </cell>
        </row>
        <row r="1308">
          <cell r="C1308" t="str">
            <v>F063</v>
          </cell>
          <cell r="D1308" t="str">
            <v/>
          </cell>
          <cell r="E1308" t="str">
            <v/>
          </cell>
          <cell r="F1308">
            <v>0</v>
          </cell>
          <cell r="G1308">
            <v>0</v>
          </cell>
          <cell r="H1308">
            <v>0</v>
          </cell>
        </row>
        <row r="1309">
          <cell r="C1309" t="str">
            <v>F064</v>
          </cell>
          <cell r="D1309" t="str">
            <v/>
          </cell>
          <cell r="E1309" t="str">
            <v/>
          </cell>
          <cell r="F1309">
            <v>0</v>
          </cell>
          <cell r="G1309">
            <v>0</v>
          </cell>
          <cell r="H1309">
            <v>0</v>
          </cell>
        </row>
        <row r="1310">
          <cell r="C1310" t="str">
            <v>F065</v>
          </cell>
          <cell r="D1310" t="str">
            <v/>
          </cell>
          <cell r="E1310" t="str">
            <v/>
          </cell>
          <cell r="F1310">
            <v>0</v>
          </cell>
          <cell r="G1310">
            <v>0</v>
          </cell>
          <cell r="H1310">
            <v>0</v>
          </cell>
        </row>
        <row r="1311">
          <cell r="C1311" t="str">
            <v>F066</v>
          </cell>
          <cell r="D1311" t="str">
            <v/>
          </cell>
          <cell r="E1311" t="str">
            <v/>
          </cell>
          <cell r="F1311">
            <v>0</v>
          </cell>
          <cell r="G1311">
            <v>0</v>
          </cell>
          <cell r="H1311">
            <v>0</v>
          </cell>
        </row>
        <row r="1312">
          <cell r="C1312" t="str">
            <v>F067</v>
          </cell>
          <cell r="D1312" t="str">
            <v/>
          </cell>
          <cell r="E1312" t="str">
            <v/>
          </cell>
          <cell r="F1312">
            <v>0</v>
          </cell>
          <cell r="G1312">
            <v>0</v>
          </cell>
          <cell r="H1312">
            <v>0</v>
          </cell>
        </row>
        <row r="1313">
          <cell r="C1313" t="str">
            <v>F068</v>
          </cell>
          <cell r="D1313" t="str">
            <v/>
          </cell>
          <cell r="E1313" t="str">
            <v/>
          </cell>
          <cell r="F1313">
            <v>0</v>
          </cell>
          <cell r="G1313">
            <v>0</v>
          </cell>
          <cell r="H1313">
            <v>0</v>
          </cell>
        </row>
        <row r="1314">
          <cell r="C1314" t="str">
            <v>F069</v>
          </cell>
          <cell r="D1314" t="str">
            <v/>
          </cell>
          <cell r="E1314" t="str">
            <v/>
          </cell>
          <cell r="F1314">
            <v>0</v>
          </cell>
          <cell r="G1314">
            <v>0</v>
          </cell>
          <cell r="H1314">
            <v>0</v>
          </cell>
        </row>
        <row r="1315">
          <cell r="C1315" t="str">
            <v>F070</v>
          </cell>
          <cell r="D1315" t="str">
            <v/>
          </cell>
          <cell r="E1315" t="str">
            <v/>
          </cell>
          <cell r="F1315">
            <v>0</v>
          </cell>
          <cell r="G1315">
            <v>0</v>
          </cell>
          <cell r="H1315">
            <v>0</v>
          </cell>
        </row>
        <row r="1316">
          <cell r="C1316" t="str">
            <v>F071</v>
          </cell>
          <cell r="D1316" t="str">
            <v/>
          </cell>
          <cell r="E1316" t="str">
            <v/>
          </cell>
          <cell r="F1316">
            <v>0</v>
          </cell>
          <cell r="G1316">
            <v>0</v>
          </cell>
          <cell r="H1316">
            <v>0</v>
          </cell>
        </row>
        <row r="1317">
          <cell r="C1317" t="str">
            <v>F072</v>
          </cell>
          <cell r="D1317" t="str">
            <v/>
          </cell>
          <cell r="E1317" t="str">
            <v/>
          </cell>
          <cell r="F1317">
            <v>0</v>
          </cell>
          <cell r="G1317">
            <v>0</v>
          </cell>
          <cell r="H1317">
            <v>0</v>
          </cell>
        </row>
        <row r="1318">
          <cell r="C1318" t="str">
            <v>F073</v>
          </cell>
          <cell r="D1318" t="str">
            <v/>
          </cell>
          <cell r="E1318" t="str">
            <v/>
          </cell>
          <cell r="F1318">
            <v>0</v>
          </cell>
          <cell r="G1318">
            <v>0</v>
          </cell>
          <cell r="H1318">
            <v>0</v>
          </cell>
        </row>
        <row r="1319">
          <cell r="C1319" t="str">
            <v>F074</v>
          </cell>
          <cell r="D1319" t="str">
            <v/>
          </cell>
          <cell r="E1319" t="str">
            <v/>
          </cell>
          <cell r="F1319">
            <v>0</v>
          </cell>
          <cell r="G1319">
            <v>0</v>
          </cell>
          <cell r="H1319">
            <v>0</v>
          </cell>
        </row>
        <row r="1320">
          <cell r="C1320" t="str">
            <v>F075</v>
          </cell>
          <cell r="D1320" t="str">
            <v/>
          </cell>
          <cell r="E1320" t="str">
            <v/>
          </cell>
          <cell r="F1320">
            <v>0</v>
          </cell>
          <cell r="G1320">
            <v>0</v>
          </cell>
          <cell r="H1320">
            <v>0</v>
          </cell>
        </row>
        <row r="1321">
          <cell r="C1321" t="str">
            <v>F076</v>
          </cell>
          <cell r="D1321" t="str">
            <v/>
          </cell>
          <cell r="E1321" t="str">
            <v/>
          </cell>
          <cell r="F1321">
            <v>0</v>
          </cell>
          <cell r="G1321">
            <v>0</v>
          </cell>
          <cell r="H1321">
            <v>0</v>
          </cell>
        </row>
        <row r="1322">
          <cell r="C1322" t="str">
            <v>F077</v>
          </cell>
          <cell r="D1322" t="str">
            <v/>
          </cell>
          <cell r="E1322" t="str">
            <v/>
          </cell>
          <cell r="F1322">
            <v>0</v>
          </cell>
          <cell r="G1322">
            <v>0</v>
          </cell>
          <cell r="H1322">
            <v>0</v>
          </cell>
        </row>
        <row r="1323">
          <cell r="C1323" t="str">
            <v>F078</v>
          </cell>
          <cell r="D1323" t="str">
            <v/>
          </cell>
          <cell r="E1323" t="str">
            <v/>
          </cell>
          <cell r="F1323">
            <v>0</v>
          </cell>
          <cell r="G1323">
            <v>0</v>
          </cell>
          <cell r="H1323">
            <v>0</v>
          </cell>
        </row>
        <row r="1324">
          <cell r="C1324" t="str">
            <v>F079</v>
          </cell>
          <cell r="D1324" t="str">
            <v/>
          </cell>
          <cell r="E1324" t="str">
            <v/>
          </cell>
          <cell r="F1324">
            <v>0</v>
          </cell>
          <cell r="G1324">
            <v>0</v>
          </cell>
          <cell r="H1324">
            <v>0</v>
          </cell>
        </row>
        <row r="1325">
          <cell r="C1325" t="str">
            <v>F080</v>
          </cell>
          <cell r="D1325" t="str">
            <v/>
          </cell>
          <cell r="E1325" t="str">
            <v/>
          </cell>
          <cell r="F1325">
            <v>0</v>
          </cell>
          <cell r="G1325">
            <v>0</v>
          </cell>
          <cell r="H1325">
            <v>0</v>
          </cell>
        </row>
        <row r="1326">
          <cell r="C1326" t="str">
            <v>F081</v>
          </cell>
          <cell r="D1326" t="str">
            <v/>
          </cell>
          <cell r="E1326" t="str">
            <v/>
          </cell>
          <cell r="F1326">
            <v>0</v>
          </cell>
          <cell r="G1326">
            <v>0</v>
          </cell>
          <cell r="H1326">
            <v>0</v>
          </cell>
        </row>
        <row r="1327">
          <cell r="C1327" t="str">
            <v>F082</v>
          </cell>
          <cell r="D1327" t="str">
            <v/>
          </cell>
          <cell r="E1327" t="str">
            <v/>
          </cell>
          <cell r="F1327">
            <v>0</v>
          </cell>
          <cell r="G1327">
            <v>0</v>
          </cell>
          <cell r="H1327">
            <v>0</v>
          </cell>
        </row>
        <row r="1328">
          <cell r="C1328" t="str">
            <v>F083</v>
          </cell>
          <cell r="D1328" t="str">
            <v/>
          </cell>
          <cell r="E1328" t="str">
            <v/>
          </cell>
          <cell r="F1328">
            <v>0</v>
          </cell>
          <cell r="G1328">
            <v>0</v>
          </cell>
          <cell r="H1328">
            <v>0</v>
          </cell>
        </row>
        <row r="1329">
          <cell r="C1329" t="str">
            <v>F084</v>
          </cell>
          <cell r="D1329" t="str">
            <v/>
          </cell>
          <cell r="E1329" t="str">
            <v/>
          </cell>
          <cell r="F1329">
            <v>0</v>
          </cell>
          <cell r="G1329">
            <v>0</v>
          </cell>
          <cell r="H1329">
            <v>0</v>
          </cell>
        </row>
        <row r="1330">
          <cell r="C1330" t="str">
            <v>F085</v>
          </cell>
          <cell r="D1330" t="str">
            <v/>
          </cell>
          <cell r="E1330" t="str">
            <v/>
          </cell>
          <cell r="F1330">
            <v>0</v>
          </cell>
          <cell r="G1330">
            <v>0</v>
          </cell>
          <cell r="H1330">
            <v>0</v>
          </cell>
        </row>
        <row r="1331">
          <cell r="C1331" t="str">
            <v>F086</v>
          </cell>
          <cell r="D1331" t="str">
            <v/>
          </cell>
          <cell r="E1331" t="str">
            <v/>
          </cell>
          <cell r="F1331">
            <v>0</v>
          </cell>
          <cell r="G1331">
            <v>0</v>
          </cell>
          <cell r="H1331">
            <v>0</v>
          </cell>
        </row>
        <row r="1332">
          <cell r="C1332" t="str">
            <v>F087</v>
          </cell>
          <cell r="D1332" t="str">
            <v/>
          </cell>
          <cell r="E1332" t="str">
            <v/>
          </cell>
          <cell r="F1332">
            <v>0</v>
          </cell>
          <cell r="G1332">
            <v>0</v>
          </cell>
          <cell r="H1332">
            <v>0</v>
          </cell>
        </row>
        <row r="1333">
          <cell r="C1333" t="str">
            <v>F088</v>
          </cell>
          <cell r="D1333" t="str">
            <v/>
          </cell>
          <cell r="E1333" t="str">
            <v/>
          </cell>
          <cell r="F1333">
            <v>0</v>
          </cell>
          <cell r="G1333">
            <v>0</v>
          </cell>
          <cell r="H1333">
            <v>0</v>
          </cell>
        </row>
        <row r="1334">
          <cell r="C1334" t="str">
            <v>F089</v>
          </cell>
          <cell r="D1334" t="str">
            <v/>
          </cell>
          <cell r="E1334" t="str">
            <v/>
          </cell>
          <cell r="F1334">
            <v>0</v>
          </cell>
          <cell r="G1334">
            <v>0</v>
          </cell>
          <cell r="H1334">
            <v>0</v>
          </cell>
        </row>
        <row r="1335">
          <cell r="C1335" t="str">
            <v>F090</v>
          </cell>
          <cell r="D1335" t="str">
            <v/>
          </cell>
          <cell r="E1335" t="str">
            <v/>
          </cell>
          <cell r="F1335">
            <v>0</v>
          </cell>
          <cell r="G1335">
            <v>0</v>
          </cell>
          <cell r="H1335">
            <v>0</v>
          </cell>
        </row>
        <row r="1336">
          <cell r="C1336" t="str">
            <v>F091</v>
          </cell>
          <cell r="D1336" t="str">
            <v/>
          </cell>
          <cell r="E1336" t="str">
            <v/>
          </cell>
          <cell r="F1336">
            <v>0</v>
          </cell>
          <cell r="G1336">
            <v>0</v>
          </cell>
          <cell r="H1336">
            <v>0</v>
          </cell>
        </row>
        <row r="1337">
          <cell r="C1337" t="str">
            <v>F092</v>
          </cell>
          <cell r="D1337" t="str">
            <v/>
          </cell>
          <cell r="E1337" t="str">
            <v/>
          </cell>
          <cell r="F1337">
            <v>0</v>
          </cell>
          <cell r="G1337">
            <v>0</v>
          </cell>
          <cell r="H1337">
            <v>0</v>
          </cell>
        </row>
        <row r="1338">
          <cell r="C1338" t="str">
            <v>F093</v>
          </cell>
          <cell r="D1338" t="str">
            <v/>
          </cell>
          <cell r="E1338" t="str">
            <v/>
          </cell>
          <cell r="F1338">
            <v>0</v>
          </cell>
          <cell r="G1338">
            <v>0</v>
          </cell>
          <cell r="H1338">
            <v>0</v>
          </cell>
        </row>
        <row r="1339">
          <cell r="C1339" t="str">
            <v>F094</v>
          </cell>
          <cell r="D1339" t="str">
            <v/>
          </cell>
          <cell r="E1339" t="str">
            <v/>
          </cell>
          <cell r="F1339">
            <v>0</v>
          </cell>
          <cell r="G1339">
            <v>0</v>
          </cell>
          <cell r="H1339">
            <v>0</v>
          </cell>
        </row>
        <row r="1340">
          <cell r="C1340" t="str">
            <v>F095</v>
          </cell>
          <cell r="D1340" t="str">
            <v/>
          </cell>
          <cell r="E1340" t="str">
            <v/>
          </cell>
          <cell r="F1340">
            <v>0</v>
          </cell>
          <cell r="G1340">
            <v>0</v>
          </cell>
          <cell r="H1340">
            <v>0</v>
          </cell>
        </row>
        <row r="1341">
          <cell r="C1341" t="str">
            <v>F096</v>
          </cell>
          <cell r="D1341" t="str">
            <v/>
          </cell>
          <cell r="E1341" t="str">
            <v/>
          </cell>
          <cell r="F1341">
            <v>0</v>
          </cell>
          <cell r="G1341">
            <v>0</v>
          </cell>
          <cell r="H1341">
            <v>0</v>
          </cell>
        </row>
        <row r="1342">
          <cell r="C1342" t="str">
            <v>F097</v>
          </cell>
          <cell r="D1342" t="str">
            <v/>
          </cell>
          <cell r="E1342" t="str">
            <v/>
          </cell>
          <cell r="F1342">
            <v>0</v>
          </cell>
          <cell r="G1342">
            <v>0</v>
          </cell>
          <cell r="H1342">
            <v>0</v>
          </cell>
        </row>
        <row r="1343">
          <cell r="C1343" t="str">
            <v>F098</v>
          </cell>
          <cell r="D1343" t="str">
            <v/>
          </cell>
          <cell r="E1343" t="str">
            <v/>
          </cell>
          <cell r="F1343">
            <v>0</v>
          </cell>
          <cell r="G1343">
            <v>0</v>
          </cell>
          <cell r="H1343">
            <v>0</v>
          </cell>
        </row>
        <row r="1344">
          <cell r="C1344" t="str">
            <v>F099</v>
          </cell>
          <cell r="D1344" t="str">
            <v/>
          </cell>
          <cell r="E1344" t="str">
            <v/>
          </cell>
          <cell r="F1344">
            <v>0</v>
          </cell>
          <cell r="G1344">
            <v>0</v>
          </cell>
          <cell r="H1344">
            <v>0</v>
          </cell>
        </row>
        <row r="1345">
          <cell r="C1345" t="str">
            <v>F100</v>
          </cell>
          <cell r="D1345" t="str">
            <v/>
          </cell>
          <cell r="E1345" t="str">
            <v/>
          </cell>
          <cell r="F1345">
            <v>0</v>
          </cell>
          <cell r="G1345">
            <v>0</v>
          </cell>
          <cell r="H1345">
            <v>0</v>
          </cell>
        </row>
        <row r="1346">
          <cell r="C1346" t="str">
            <v>F101</v>
          </cell>
          <cell r="D1346" t="str">
            <v/>
          </cell>
          <cell r="E1346" t="str">
            <v/>
          </cell>
          <cell r="F1346">
            <v>0</v>
          </cell>
          <cell r="G1346">
            <v>0</v>
          </cell>
          <cell r="H1346">
            <v>0</v>
          </cell>
        </row>
        <row r="1347">
          <cell r="C1347" t="str">
            <v>F102</v>
          </cell>
          <cell r="D1347" t="str">
            <v/>
          </cell>
          <cell r="E1347" t="str">
            <v/>
          </cell>
          <cell r="F1347">
            <v>0</v>
          </cell>
          <cell r="G1347">
            <v>0</v>
          </cell>
          <cell r="H1347">
            <v>0</v>
          </cell>
        </row>
        <row r="1348">
          <cell r="C1348" t="str">
            <v>F103</v>
          </cell>
          <cell r="D1348" t="str">
            <v/>
          </cell>
          <cell r="E1348" t="str">
            <v/>
          </cell>
          <cell r="F1348">
            <v>0</v>
          </cell>
          <cell r="G1348">
            <v>0</v>
          </cell>
          <cell r="H1348">
            <v>0</v>
          </cell>
        </row>
        <row r="1349">
          <cell r="C1349" t="str">
            <v>F104</v>
          </cell>
          <cell r="D1349" t="str">
            <v/>
          </cell>
          <cell r="E1349" t="str">
            <v/>
          </cell>
          <cell r="F1349">
            <v>0</v>
          </cell>
          <cell r="G1349">
            <v>0</v>
          </cell>
          <cell r="H1349">
            <v>0</v>
          </cell>
        </row>
        <row r="1350">
          <cell r="C1350" t="str">
            <v>F105</v>
          </cell>
          <cell r="D1350" t="str">
            <v/>
          </cell>
          <cell r="E1350" t="str">
            <v/>
          </cell>
          <cell r="F1350">
            <v>0</v>
          </cell>
          <cell r="G1350">
            <v>0</v>
          </cell>
          <cell r="H1350">
            <v>0</v>
          </cell>
        </row>
        <row r="1351">
          <cell r="C1351" t="str">
            <v>F106</v>
          </cell>
          <cell r="D1351" t="str">
            <v/>
          </cell>
          <cell r="E1351" t="str">
            <v/>
          </cell>
          <cell r="F1351">
            <v>0</v>
          </cell>
          <cell r="G1351">
            <v>0</v>
          </cell>
          <cell r="H1351">
            <v>0</v>
          </cell>
        </row>
        <row r="1352">
          <cell r="C1352" t="str">
            <v>F107</v>
          </cell>
          <cell r="D1352" t="str">
            <v/>
          </cell>
          <cell r="E1352" t="str">
            <v/>
          </cell>
          <cell r="F1352">
            <v>0</v>
          </cell>
          <cell r="G1352">
            <v>0</v>
          </cell>
          <cell r="H1352">
            <v>0</v>
          </cell>
        </row>
        <row r="1353">
          <cell r="C1353" t="str">
            <v>F108</v>
          </cell>
          <cell r="D1353" t="str">
            <v/>
          </cell>
          <cell r="E1353" t="str">
            <v/>
          </cell>
          <cell r="F1353">
            <v>0</v>
          </cell>
          <cell r="G1353">
            <v>0</v>
          </cell>
          <cell r="H1353">
            <v>0</v>
          </cell>
        </row>
        <row r="1354">
          <cell r="C1354" t="str">
            <v>F109</v>
          </cell>
          <cell r="D1354" t="str">
            <v/>
          </cell>
          <cell r="E1354" t="str">
            <v/>
          </cell>
          <cell r="F1354">
            <v>0</v>
          </cell>
          <cell r="G1354">
            <v>0</v>
          </cell>
          <cell r="H1354">
            <v>0</v>
          </cell>
        </row>
        <row r="1355">
          <cell r="C1355" t="str">
            <v>F110</v>
          </cell>
          <cell r="D1355" t="str">
            <v/>
          </cell>
          <cell r="E1355" t="str">
            <v/>
          </cell>
          <cell r="F1355">
            <v>0</v>
          </cell>
          <cell r="G1355">
            <v>0</v>
          </cell>
          <cell r="H1355">
            <v>0</v>
          </cell>
        </row>
        <row r="1356">
          <cell r="C1356" t="str">
            <v>F111</v>
          </cell>
          <cell r="D1356" t="str">
            <v/>
          </cell>
          <cell r="E1356" t="str">
            <v/>
          </cell>
          <cell r="F1356">
            <v>0</v>
          </cell>
          <cell r="G1356">
            <v>0</v>
          </cell>
          <cell r="H1356">
            <v>0</v>
          </cell>
        </row>
        <row r="1357">
          <cell r="C1357" t="str">
            <v>F112</v>
          </cell>
          <cell r="D1357" t="str">
            <v/>
          </cell>
          <cell r="E1357" t="str">
            <v/>
          </cell>
          <cell r="F1357">
            <v>0</v>
          </cell>
          <cell r="G1357">
            <v>0</v>
          </cell>
          <cell r="H1357">
            <v>0</v>
          </cell>
        </row>
        <row r="1358">
          <cell r="C1358" t="str">
            <v>F113</v>
          </cell>
          <cell r="D1358" t="str">
            <v/>
          </cell>
          <cell r="E1358" t="str">
            <v/>
          </cell>
          <cell r="F1358">
            <v>0</v>
          </cell>
          <cell r="G1358">
            <v>0</v>
          </cell>
          <cell r="H1358">
            <v>0</v>
          </cell>
        </row>
        <row r="1359">
          <cell r="C1359" t="str">
            <v>F114</v>
          </cell>
          <cell r="D1359" t="str">
            <v/>
          </cell>
          <cell r="E1359" t="str">
            <v/>
          </cell>
          <cell r="F1359">
            <v>0</v>
          </cell>
          <cell r="G1359">
            <v>0</v>
          </cell>
          <cell r="H1359">
            <v>0</v>
          </cell>
        </row>
        <row r="1360">
          <cell r="C1360" t="str">
            <v>F115</v>
          </cell>
          <cell r="D1360" t="str">
            <v/>
          </cell>
          <cell r="E1360" t="str">
            <v/>
          </cell>
          <cell r="F1360">
            <v>0</v>
          </cell>
          <cell r="G1360">
            <v>0</v>
          </cell>
          <cell r="H1360">
            <v>0</v>
          </cell>
        </row>
        <row r="1361">
          <cell r="C1361" t="str">
            <v>F116</v>
          </cell>
          <cell r="D1361" t="str">
            <v/>
          </cell>
          <cell r="E1361" t="str">
            <v/>
          </cell>
          <cell r="F1361">
            <v>0</v>
          </cell>
          <cell r="G1361">
            <v>0</v>
          </cell>
          <cell r="H1361">
            <v>0</v>
          </cell>
        </row>
        <row r="1362">
          <cell r="C1362" t="str">
            <v>F117</v>
          </cell>
          <cell r="D1362" t="str">
            <v/>
          </cell>
          <cell r="E1362" t="str">
            <v/>
          </cell>
          <cell r="F1362">
            <v>0</v>
          </cell>
          <cell r="G1362">
            <v>0</v>
          </cell>
          <cell r="H1362">
            <v>0</v>
          </cell>
        </row>
        <row r="1363">
          <cell r="C1363" t="str">
            <v>F118</v>
          </cell>
          <cell r="D1363" t="str">
            <v/>
          </cell>
          <cell r="E1363" t="str">
            <v/>
          </cell>
          <cell r="F1363">
            <v>0</v>
          </cell>
          <cell r="G1363">
            <v>0</v>
          </cell>
          <cell r="H1363">
            <v>0</v>
          </cell>
        </row>
        <row r="1364">
          <cell r="C1364" t="str">
            <v>F119</v>
          </cell>
          <cell r="D1364" t="str">
            <v/>
          </cell>
          <cell r="E1364" t="str">
            <v/>
          </cell>
          <cell r="F1364">
            <v>0</v>
          </cell>
          <cell r="G1364">
            <v>0</v>
          </cell>
          <cell r="H1364">
            <v>0</v>
          </cell>
        </row>
        <row r="1365">
          <cell r="C1365" t="str">
            <v>F120</v>
          </cell>
          <cell r="D1365" t="str">
            <v/>
          </cell>
          <cell r="E1365" t="str">
            <v/>
          </cell>
          <cell r="F1365">
            <v>0</v>
          </cell>
          <cell r="G1365">
            <v>0</v>
          </cell>
          <cell r="H1365">
            <v>0</v>
          </cell>
        </row>
        <row r="1366">
          <cell r="C1366" t="str">
            <v>F121</v>
          </cell>
          <cell r="D1366" t="str">
            <v/>
          </cell>
          <cell r="E1366" t="str">
            <v/>
          </cell>
          <cell r="F1366">
            <v>0</v>
          </cell>
          <cell r="G1366">
            <v>0</v>
          </cell>
          <cell r="H1366">
            <v>0</v>
          </cell>
        </row>
        <row r="1367">
          <cell r="C1367" t="str">
            <v>F122</v>
          </cell>
          <cell r="D1367" t="str">
            <v/>
          </cell>
          <cell r="E1367" t="str">
            <v/>
          </cell>
          <cell r="F1367">
            <v>0</v>
          </cell>
          <cell r="G1367">
            <v>0</v>
          </cell>
          <cell r="H1367">
            <v>0</v>
          </cell>
        </row>
        <row r="1368">
          <cell r="C1368" t="str">
            <v>F123</v>
          </cell>
          <cell r="D1368" t="str">
            <v/>
          </cell>
          <cell r="E1368" t="str">
            <v/>
          </cell>
          <cell r="F1368">
            <v>0</v>
          </cell>
          <cell r="G1368">
            <v>0</v>
          </cell>
          <cell r="H1368">
            <v>0</v>
          </cell>
        </row>
        <row r="1369">
          <cell r="C1369" t="str">
            <v>F124</v>
          </cell>
          <cell r="D1369" t="str">
            <v/>
          </cell>
          <cell r="E1369" t="str">
            <v/>
          </cell>
          <cell r="F1369">
            <v>0</v>
          </cell>
          <cell r="G1369">
            <v>0</v>
          </cell>
          <cell r="H1369">
            <v>0</v>
          </cell>
        </row>
        <row r="1370">
          <cell r="C1370" t="str">
            <v>F125</v>
          </cell>
          <cell r="D1370" t="str">
            <v/>
          </cell>
          <cell r="E1370" t="str">
            <v/>
          </cell>
          <cell r="F1370">
            <v>0</v>
          </cell>
          <cell r="G1370">
            <v>0</v>
          </cell>
          <cell r="H1370">
            <v>0</v>
          </cell>
        </row>
        <row r="1371">
          <cell r="C1371" t="str">
            <v>F126</v>
          </cell>
          <cell r="D1371" t="str">
            <v/>
          </cell>
          <cell r="E1371" t="str">
            <v/>
          </cell>
          <cell r="F1371">
            <v>0</v>
          </cell>
          <cell r="G1371">
            <v>0</v>
          </cell>
          <cell r="H1371">
            <v>0</v>
          </cell>
        </row>
        <row r="1372">
          <cell r="C1372" t="str">
            <v>F127</v>
          </cell>
          <cell r="D1372" t="str">
            <v/>
          </cell>
          <cell r="E1372" t="str">
            <v/>
          </cell>
          <cell r="F1372">
            <v>0</v>
          </cell>
          <cell r="G1372">
            <v>0</v>
          </cell>
          <cell r="H1372">
            <v>0</v>
          </cell>
        </row>
        <row r="1373">
          <cell r="C1373" t="str">
            <v>F128</v>
          </cell>
          <cell r="D1373" t="str">
            <v/>
          </cell>
          <cell r="E1373" t="str">
            <v/>
          </cell>
          <cell r="F1373">
            <v>0</v>
          </cell>
          <cell r="G1373">
            <v>0</v>
          </cell>
          <cell r="H1373">
            <v>0</v>
          </cell>
        </row>
        <row r="1374">
          <cell r="C1374" t="str">
            <v>F129</v>
          </cell>
          <cell r="D1374" t="str">
            <v/>
          </cell>
          <cell r="E1374" t="str">
            <v/>
          </cell>
          <cell r="F1374">
            <v>0</v>
          </cell>
          <cell r="G1374">
            <v>0</v>
          </cell>
          <cell r="H1374">
            <v>0</v>
          </cell>
        </row>
        <row r="1375">
          <cell r="C1375" t="str">
            <v>F130</v>
          </cell>
          <cell r="D1375" t="str">
            <v/>
          </cell>
          <cell r="E1375" t="str">
            <v/>
          </cell>
          <cell r="F1375">
            <v>0</v>
          </cell>
          <cell r="G1375">
            <v>0</v>
          </cell>
          <cell r="H1375">
            <v>0</v>
          </cell>
        </row>
        <row r="1376">
          <cell r="C1376" t="str">
            <v>F131</v>
          </cell>
          <cell r="D1376" t="str">
            <v/>
          </cell>
          <cell r="E1376" t="str">
            <v/>
          </cell>
          <cell r="F1376">
            <v>0</v>
          </cell>
          <cell r="G1376">
            <v>0</v>
          </cell>
          <cell r="H1376">
            <v>0</v>
          </cell>
        </row>
        <row r="1377">
          <cell r="C1377" t="str">
            <v>F132</v>
          </cell>
          <cell r="D1377" t="str">
            <v/>
          </cell>
          <cell r="E1377" t="str">
            <v/>
          </cell>
          <cell r="F1377">
            <v>0</v>
          </cell>
          <cell r="G1377">
            <v>0</v>
          </cell>
          <cell r="H1377">
            <v>0</v>
          </cell>
        </row>
        <row r="1378">
          <cell r="C1378" t="str">
            <v>F133</v>
          </cell>
          <cell r="D1378" t="str">
            <v/>
          </cell>
          <cell r="E1378" t="str">
            <v/>
          </cell>
          <cell r="F1378">
            <v>0</v>
          </cell>
          <cell r="G1378">
            <v>0</v>
          </cell>
          <cell r="H1378">
            <v>0</v>
          </cell>
        </row>
        <row r="1379">
          <cell r="C1379" t="str">
            <v>F134</v>
          </cell>
          <cell r="D1379" t="str">
            <v/>
          </cell>
          <cell r="E1379" t="str">
            <v/>
          </cell>
          <cell r="F1379">
            <v>0</v>
          </cell>
          <cell r="G1379">
            <v>0</v>
          </cell>
          <cell r="H1379">
            <v>0</v>
          </cell>
        </row>
        <row r="1380">
          <cell r="C1380" t="str">
            <v>F135</v>
          </cell>
          <cell r="D1380" t="str">
            <v/>
          </cell>
          <cell r="E1380" t="str">
            <v/>
          </cell>
          <cell r="F1380">
            <v>0</v>
          </cell>
          <cell r="G1380">
            <v>0</v>
          </cell>
          <cell r="H1380">
            <v>0</v>
          </cell>
        </row>
        <row r="1381">
          <cell r="C1381" t="str">
            <v>F136</v>
          </cell>
          <cell r="D1381" t="str">
            <v/>
          </cell>
          <cell r="E1381" t="str">
            <v/>
          </cell>
          <cell r="F1381">
            <v>0</v>
          </cell>
          <cell r="G1381">
            <v>0</v>
          </cell>
          <cell r="H1381">
            <v>0</v>
          </cell>
        </row>
        <row r="1382">
          <cell r="C1382" t="str">
            <v>F137</v>
          </cell>
          <cell r="D1382" t="str">
            <v/>
          </cell>
          <cell r="E1382" t="str">
            <v/>
          </cell>
          <cell r="F1382">
            <v>0</v>
          </cell>
          <cell r="G1382">
            <v>0</v>
          </cell>
          <cell r="H1382">
            <v>0</v>
          </cell>
        </row>
        <row r="1383">
          <cell r="C1383" t="str">
            <v>F138</v>
          </cell>
          <cell r="D1383" t="str">
            <v/>
          </cell>
          <cell r="E1383" t="str">
            <v/>
          </cell>
          <cell r="F1383">
            <v>0</v>
          </cell>
          <cell r="G1383">
            <v>0</v>
          </cell>
          <cell r="H1383">
            <v>0</v>
          </cell>
        </row>
        <row r="1384">
          <cell r="C1384" t="str">
            <v>F139</v>
          </cell>
          <cell r="D1384" t="str">
            <v/>
          </cell>
          <cell r="E1384" t="str">
            <v/>
          </cell>
          <cell r="F1384">
            <v>0</v>
          </cell>
          <cell r="G1384">
            <v>0</v>
          </cell>
          <cell r="H1384">
            <v>0</v>
          </cell>
        </row>
        <row r="1385">
          <cell r="C1385" t="str">
            <v>F140</v>
          </cell>
          <cell r="D1385" t="str">
            <v/>
          </cell>
          <cell r="E1385" t="str">
            <v/>
          </cell>
          <cell r="F1385">
            <v>0</v>
          </cell>
          <cell r="G1385">
            <v>0</v>
          </cell>
          <cell r="H1385">
            <v>0</v>
          </cell>
        </row>
        <row r="1386">
          <cell r="C1386" t="str">
            <v>F141</v>
          </cell>
          <cell r="D1386" t="str">
            <v/>
          </cell>
          <cell r="E1386" t="str">
            <v/>
          </cell>
          <cell r="F1386">
            <v>0</v>
          </cell>
          <cell r="G1386">
            <v>0</v>
          </cell>
          <cell r="H1386">
            <v>0</v>
          </cell>
        </row>
        <row r="1387">
          <cell r="C1387" t="str">
            <v>F142</v>
          </cell>
          <cell r="D1387" t="str">
            <v/>
          </cell>
          <cell r="E1387" t="str">
            <v/>
          </cell>
          <cell r="F1387">
            <v>0</v>
          </cell>
          <cell r="G1387">
            <v>0</v>
          </cell>
          <cell r="H1387">
            <v>0</v>
          </cell>
        </row>
        <row r="1388">
          <cell r="C1388" t="str">
            <v>F143</v>
          </cell>
          <cell r="D1388" t="str">
            <v/>
          </cell>
          <cell r="E1388" t="str">
            <v/>
          </cell>
          <cell r="F1388">
            <v>0</v>
          </cell>
          <cell r="G1388">
            <v>0</v>
          </cell>
          <cell r="H1388">
            <v>0</v>
          </cell>
        </row>
        <row r="1389">
          <cell r="C1389" t="str">
            <v>F144</v>
          </cell>
          <cell r="D1389" t="str">
            <v/>
          </cell>
          <cell r="E1389" t="str">
            <v/>
          </cell>
          <cell r="F1389">
            <v>0</v>
          </cell>
          <cell r="G1389">
            <v>0</v>
          </cell>
          <cell r="H1389">
            <v>0</v>
          </cell>
        </row>
        <row r="1390">
          <cell r="C1390" t="str">
            <v>F145</v>
          </cell>
          <cell r="D1390" t="str">
            <v/>
          </cell>
          <cell r="E1390" t="str">
            <v/>
          </cell>
          <cell r="F1390">
            <v>0</v>
          </cell>
          <cell r="G1390">
            <v>0</v>
          </cell>
          <cell r="H1390">
            <v>0</v>
          </cell>
        </row>
        <row r="1391">
          <cell r="C1391" t="str">
            <v>F146</v>
          </cell>
          <cell r="D1391" t="str">
            <v/>
          </cell>
          <cell r="E1391" t="str">
            <v/>
          </cell>
          <cell r="F1391">
            <v>0</v>
          </cell>
          <cell r="G1391">
            <v>0</v>
          </cell>
          <cell r="H1391">
            <v>0</v>
          </cell>
        </row>
        <row r="1392">
          <cell r="C1392" t="str">
            <v>F147</v>
          </cell>
          <cell r="D1392" t="str">
            <v/>
          </cell>
          <cell r="E1392" t="str">
            <v/>
          </cell>
          <cell r="F1392">
            <v>0</v>
          </cell>
          <cell r="G1392">
            <v>0</v>
          </cell>
          <cell r="H1392">
            <v>0</v>
          </cell>
        </row>
        <row r="1393">
          <cell r="C1393" t="str">
            <v>F148</v>
          </cell>
          <cell r="D1393" t="str">
            <v/>
          </cell>
          <cell r="E1393" t="str">
            <v/>
          </cell>
          <cell r="F1393">
            <v>0</v>
          </cell>
          <cell r="G1393">
            <v>0</v>
          </cell>
          <cell r="H1393">
            <v>0</v>
          </cell>
        </row>
        <row r="1394">
          <cell r="C1394" t="str">
            <v>F149</v>
          </cell>
          <cell r="D1394" t="str">
            <v/>
          </cell>
          <cell r="E1394" t="str">
            <v/>
          </cell>
          <cell r="F1394">
            <v>0</v>
          </cell>
          <cell r="G1394">
            <v>0</v>
          </cell>
          <cell r="H1394">
            <v>0</v>
          </cell>
        </row>
        <row r="1395">
          <cell r="C1395" t="str">
            <v>F150</v>
          </cell>
          <cell r="D1395" t="str">
            <v/>
          </cell>
          <cell r="E1395" t="str">
            <v/>
          </cell>
          <cell r="F1395">
            <v>0</v>
          </cell>
          <cell r="G1395">
            <v>0</v>
          </cell>
          <cell r="H1395">
            <v>0</v>
          </cell>
        </row>
        <row r="1396">
          <cell r="C1396" t="str">
            <v>F151</v>
          </cell>
          <cell r="D1396" t="str">
            <v/>
          </cell>
          <cell r="E1396" t="str">
            <v/>
          </cell>
          <cell r="F1396">
            <v>0</v>
          </cell>
          <cell r="G1396">
            <v>0</v>
          </cell>
          <cell r="H1396">
            <v>0</v>
          </cell>
        </row>
        <row r="1397">
          <cell r="C1397" t="str">
            <v>F152</v>
          </cell>
          <cell r="D1397" t="str">
            <v/>
          </cell>
          <cell r="E1397" t="str">
            <v/>
          </cell>
          <cell r="F1397">
            <v>0</v>
          </cell>
          <cell r="G1397">
            <v>0</v>
          </cell>
          <cell r="H1397">
            <v>0</v>
          </cell>
        </row>
        <row r="1398">
          <cell r="C1398" t="str">
            <v>F153</v>
          </cell>
          <cell r="D1398" t="str">
            <v/>
          </cell>
          <cell r="E1398" t="str">
            <v/>
          </cell>
          <cell r="F1398">
            <v>0</v>
          </cell>
          <cell r="G1398">
            <v>0</v>
          </cell>
          <cell r="H1398">
            <v>0</v>
          </cell>
        </row>
        <row r="1399">
          <cell r="C1399" t="str">
            <v>F154</v>
          </cell>
          <cell r="D1399" t="str">
            <v/>
          </cell>
          <cell r="E1399" t="str">
            <v/>
          </cell>
          <cell r="F1399">
            <v>0</v>
          </cell>
          <cell r="G1399">
            <v>0</v>
          </cell>
          <cell r="H1399">
            <v>0</v>
          </cell>
        </row>
        <row r="1400">
          <cell r="C1400" t="str">
            <v>F155</v>
          </cell>
          <cell r="D1400" t="str">
            <v/>
          </cell>
          <cell r="E1400" t="str">
            <v/>
          </cell>
          <cell r="F1400">
            <v>0</v>
          </cell>
          <cell r="G1400">
            <v>0</v>
          </cell>
          <cell r="H1400">
            <v>0</v>
          </cell>
        </row>
        <row r="1401">
          <cell r="C1401" t="str">
            <v>F156</v>
          </cell>
          <cell r="D1401" t="str">
            <v/>
          </cell>
          <cell r="E1401" t="str">
            <v/>
          </cell>
          <cell r="F1401">
            <v>0</v>
          </cell>
          <cell r="G1401">
            <v>0</v>
          </cell>
          <cell r="H1401">
            <v>0</v>
          </cell>
        </row>
        <row r="1402">
          <cell r="C1402" t="str">
            <v>F157</v>
          </cell>
          <cell r="D1402" t="str">
            <v/>
          </cell>
          <cell r="E1402" t="str">
            <v/>
          </cell>
          <cell r="F1402">
            <v>0</v>
          </cell>
          <cell r="G1402">
            <v>0</v>
          </cell>
          <cell r="H1402">
            <v>0</v>
          </cell>
        </row>
        <row r="1403">
          <cell r="C1403" t="str">
            <v>F158</v>
          </cell>
          <cell r="D1403" t="str">
            <v/>
          </cell>
          <cell r="E1403" t="str">
            <v/>
          </cell>
          <cell r="F1403">
            <v>0</v>
          </cell>
          <cell r="G1403">
            <v>0</v>
          </cell>
          <cell r="H1403">
            <v>0</v>
          </cell>
        </row>
        <row r="1404">
          <cell r="C1404" t="str">
            <v>F159</v>
          </cell>
          <cell r="D1404" t="str">
            <v/>
          </cell>
          <cell r="E1404" t="str">
            <v/>
          </cell>
          <cell r="F1404">
            <v>0</v>
          </cell>
          <cell r="G1404">
            <v>0</v>
          </cell>
          <cell r="H1404">
            <v>0</v>
          </cell>
        </row>
        <row r="1405">
          <cell r="C1405" t="str">
            <v>F160</v>
          </cell>
          <cell r="D1405" t="str">
            <v/>
          </cell>
          <cell r="E1405" t="str">
            <v/>
          </cell>
          <cell r="F1405">
            <v>0</v>
          </cell>
          <cell r="G1405">
            <v>0</v>
          </cell>
          <cell r="H1405">
            <v>0</v>
          </cell>
        </row>
        <row r="1406">
          <cell r="C1406" t="str">
            <v>F161</v>
          </cell>
          <cell r="D1406" t="str">
            <v/>
          </cell>
          <cell r="E1406" t="str">
            <v/>
          </cell>
          <cell r="F1406">
            <v>0</v>
          </cell>
          <cell r="G1406">
            <v>0</v>
          </cell>
          <cell r="H1406">
            <v>0</v>
          </cell>
        </row>
        <row r="1407">
          <cell r="C1407" t="str">
            <v>F162</v>
          </cell>
          <cell r="D1407" t="str">
            <v/>
          </cell>
          <cell r="E1407" t="str">
            <v/>
          </cell>
          <cell r="F1407">
            <v>0</v>
          </cell>
          <cell r="G1407">
            <v>0</v>
          </cell>
          <cell r="H1407">
            <v>0</v>
          </cell>
        </row>
        <row r="1408">
          <cell r="C1408" t="str">
            <v>F163</v>
          </cell>
          <cell r="D1408" t="str">
            <v/>
          </cell>
          <cell r="E1408" t="str">
            <v/>
          </cell>
          <cell r="F1408">
            <v>0</v>
          </cell>
          <cell r="G1408">
            <v>0</v>
          </cell>
          <cell r="H1408">
            <v>0</v>
          </cell>
        </row>
        <row r="1409">
          <cell r="C1409" t="str">
            <v>F164</v>
          </cell>
          <cell r="D1409" t="str">
            <v/>
          </cell>
          <cell r="E1409" t="str">
            <v/>
          </cell>
          <cell r="F1409">
            <v>0</v>
          </cell>
          <cell r="G1409">
            <v>0</v>
          </cell>
          <cell r="H1409">
            <v>0</v>
          </cell>
        </row>
        <row r="1410">
          <cell r="C1410" t="str">
            <v>F165</v>
          </cell>
          <cell r="D1410" t="str">
            <v/>
          </cell>
          <cell r="E1410" t="str">
            <v/>
          </cell>
          <cell r="F1410">
            <v>0</v>
          </cell>
          <cell r="G1410">
            <v>0</v>
          </cell>
          <cell r="H1410">
            <v>0</v>
          </cell>
        </row>
        <row r="1411">
          <cell r="C1411" t="str">
            <v>F166</v>
          </cell>
          <cell r="D1411" t="str">
            <v/>
          </cell>
          <cell r="E1411" t="str">
            <v/>
          </cell>
          <cell r="F1411">
            <v>0</v>
          </cell>
          <cell r="G1411">
            <v>0</v>
          </cell>
          <cell r="H1411">
            <v>0</v>
          </cell>
        </row>
        <row r="1412">
          <cell r="C1412" t="str">
            <v>F167</v>
          </cell>
          <cell r="D1412" t="str">
            <v/>
          </cell>
          <cell r="E1412" t="str">
            <v/>
          </cell>
          <cell r="F1412">
            <v>0</v>
          </cell>
          <cell r="G1412">
            <v>0</v>
          </cell>
          <cell r="H1412">
            <v>0</v>
          </cell>
        </row>
        <row r="1413">
          <cell r="C1413" t="str">
            <v>F168</v>
          </cell>
          <cell r="D1413" t="str">
            <v/>
          </cell>
          <cell r="E1413" t="str">
            <v/>
          </cell>
          <cell r="F1413">
            <v>0</v>
          </cell>
          <cell r="G1413">
            <v>0</v>
          </cell>
          <cell r="H1413">
            <v>0</v>
          </cell>
        </row>
        <row r="1414">
          <cell r="C1414" t="str">
            <v>F169</v>
          </cell>
          <cell r="D1414" t="str">
            <v/>
          </cell>
          <cell r="E1414" t="str">
            <v/>
          </cell>
          <cell r="F1414">
            <v>0</v>
          </cell>
          <cell r="G1414">
            <v>0</v>
          </cell>
          <cell r="H1414">
            <v>0</v>
          </cell>
        </row>
        <row r="1415">
          <cell r="C1415" t="str">
            <v>F170</v>
          </cell>
          <cell r="D1415" t="str">
            <v/>
          </cell>
          <cell r="E1415" t="str">
            <v/>
          </cell>
          <cell r="F1415">
            <v>0</v>
          </cell>
          <cell r="G1415">
            <v>0</v>
          </cell>
          <cell r="H1415">
            <v>0</v>
          </cell>
        </row>
        <row r="1416">
          <cell r="C1416" t="str">
            <v>F171</v>
          </cell>
          <cell r="D1416" t="str">
            <v/>
          </cell>
          <cell r="E1416" t="str">
            <v/>
          </cell>
          <cell r="F1416">
            <v>0</v>
          </cell>
          <cell r="G1416">
            <v>0</v>
          </cell>
          <cell r="H1416">
            <v>0</v>
          </cell>
        </row>
        <row r="1417">
          <cell r="C1417" t="str">
            <v>F172</v>
          </cell>
          <cell r="D1417" t="str">
            <v/>
          </cell>
          <cell r="E1417" t="str">
            <v/>
          </cell>
          <cell r="F1417">
            <v>0</v>
          </cell>
          <cell r="G1417">
            <v>0</v>
          </cell>
          <cell r="H1417">
            <v>0</v>
          </cell>
        </row>
        <row r="1418">
          <cell r="C1418" t="str">
            <v>F173</v>
          </cell>
          <cell r="D1418" t="str">
            <v/>
          </cell>
          <cell r="E1418" t="str">
            <v/>
          </cell>
          <cell r="F1418">
            <v>0</v>
          </cell>
          <cell r="G1418">
            <v>0</v>
          </cell>
          <cell r="H1418">
            <v>0</v>
          </cell>
        </row>
        <row r="1419">
          <cell r="C1419" t="str">
            <v>F174</v>
          </cell>
          <cell r="D1419" t="str">
            <v/>
          </cell>
          <cell r="E1419" t="str">
            <v/>
          </cell>
          <cell r="F1419">
            <v>0</v>
          </cell>
          <cell r="G1419">
            <v>0</v>
          </cell>
          <cell r="H1419">
            <v>0</v>
          </cell>
        </row>
        <row r="1420">
          <cell r="C1420" t="str">
            <v>F175</v>
          </cell>
          <cell r="D1420" t="str">
            <v/>
          </cell>
          <cell r="E1420" t="str">
            <v/>
          </cell>
          <cell r="F1420">
            <v>0</v>
          </cell>
          <cell r="G1420">
            <v>0</v>
          </cell>
          <cell r="H1420">
            <v>0</v>
          </cell>
        </row>
        <row r="1421">
          <cell r="C1421" t="str">
            <v>F176</v>
          </cell>
          <cell r="D1421" t="str">
            <v/>
          </cell>
          <cell r="E1421" t="str">
            <v/>
          </cell>
          <cell r="F1421">
            <v>0</v>
          </cell>
          <cell r="G1421">
            <v>0</v>
          </cell>
          <cell r="H1421">
            <v>0</v>
          </cell>
        </row>
        <row r="1422">
          <cell r="C1422" t="str">
            <v>F177</v>
          </cell>
          <cell r="D1422" t="str">
            <v/>
          </cell>
          <cell r="E1422" t="str">
            <v/>
          </cell>
          <cell r="F1422">
            <v>0</v>
          </cell>
          <cell r="G1422">
            <v>0</v>
          </cell>
          <cell r="H1422">
            <v>0</v>
          </cell>
        </row>
        <row r="1423">
          <cell r="C1423" t="str">
            <v>F178</v>
          </cell>
          <cell r="D1423" t="str">
            <v/>
          </cell>
          <cell r="E1423" t="str">
            <v/>
          </cell>
          <cell r="F1423">
            <v>0</v>
          </cell>
          <cell r="G1423">
            <v>0</v>
          </cell>
          <cell r="H1423">
            <v>0</v>
          </cell>
        </row>
        <row r="1424">
          <cell r="C1424" t="str">
            <v>F179</v>
          </cell>
          <cell r="D1424" t="str">
            <v/>
          </cell>
          <cell r="E1424" t="str">
            <v/>
          </cell>
          <cell r="F1424">
            <v>0</v>
          </cell>
          <cell r="G1424">
            <v>0</v>
          </cell>
          <cell r="H1424">
            <v>0</v>
          </cell>
        </row>
        <row r="1425">
          <cell r="C1425" t="str">
            <v>F180</v>
          </cell>
          <cell r="D1425" t="str">
            <v/>
          </cell>
          <cell r="E1425" t="str">
            <v/>
          </cell>
          <cell r="F1425">
            <v>0</v>
          </cell>
          <cell r="G1425">
            <v>0</v>
          </cell>
          <cell r="H1425">
            <v>0</v>
          </cell>
        </row>
        <row r="1426">
          <cell r="C1426" t="str">
            <v>F181</v>
          </cell>
          <cell r="D1426" t="str">
            <v/>
          </cell>
          <cell r="E1426" t="str">
            <v/>
          </cell>
          <cell r="F1426">
            <v>0</v>
          </cell>
          <cell r="G1426">
            <v>0</v>
          </cell>
          <cell r="H1426">
            <v>0</v>
          </cell>
        </row>
        <row r="1427">
          <cell r="C1427" t="str">
            <v>F182</v>
          </cell>
          <cell r="D1427" t="str">
            <v/>
          </cell>
          <cell r="E1427" t="str">
            <v/>
          </cell>
          <cell r="F1427">
            <v>0</v>
          </cell>
          <cell r="G1427">
            <v>0</v>
          </cell>
          <cell r="H1427">
            <v>0</v>
          </cell>
        </row>
        <row r="1428">
          <cell r="C1428" t="str">
            <v>F183</v>
          </cell>
          <cell r="D1428" t="str">
            <v/>
          </cell>
          <cell r="E1428" t="str">
            <v/>
          </cell>
          <cell r="F1428">
            <v>0</v>
          </cell>
          <cell r="G1428">
            <v>0</v>
          </cell>
          <cell r="H1428">
            <v>0</v>
          </cell>
        </row>
        <row r="1429">
          <cell r="C1429" t="str">
            <v>F184</v>
          </cell>
          <cell r="D1429" t="str">
            <v/>
          </cell>
          <cell r="E1429" t="str">
            <v/>
          </cell>
          <cell r="F1429">
            <v>0</v>
          </cell>
          <cell r="G1429">
            <v>0</v>
          </cell>
          <cell r="H1429">
            <v>0</v>
          </cell>
        </row>
        <row r="1430">
          <cell r="C1430" t="str">
            <v>F185</v>
          </cell>
          <cell r="D1430" t="str">
            <v/>
          </cell>
          <cell r="E1430" t="str">
            <v/>
          </cell>
          <cell r="F1430">
            <v>0</v>
          </cell>
          <cell r="G1430">
            <v>0</v>
          </cell>
          <cell r="H1430">
            <v>0</v>
          </cell>
        </row>
        <row r="1431">
          <cell r="C1431" t="str">
            <v>F186</v>
          </cell>
          <cell r="D1431" t="str">
            <v/>
          </cell>
          <cell r="E1431" t="str">
            <v/>
          </cell>
          <cell r="F1431">
            <v>0</v>
          </cell>
          <cell r="G1431">
            <v>0</v>
          </cell>
          <cell r="H1431">
            <v>0</v>
          </cell>
        </row>
        <row r="1432">
          <cell r="C1432" t="str">
            <v>F187</v>
          </cell>
          <cell r="D1432" t="str">
            <v/>
          </cell>
          <cell r="E1432" t="str">
            <v/>
          </cell>
          <cell r="F1432">
            <v>0</v>
          </cell>
          <cell r="G1432">
            <v>0</v>
          </cell>
          <cell r="H1432">
            <v>0</v>
          </cell>
        </row>
        <row r="1433">
          <cell r="C1433" t="str">
            <v>F188</v>
          </cell>
          <cell r="D1433" t="str">
            <v/>
          </cell>
          <cell r="E1433" t="str">
            <v/>
          </cell>
          <cell r="F1433">
            <v>0</v>
          </cell>
          <cell r="G1433">
            <v>0</v>
          </cell>
          <cell r="H1433">
            <v>0</v>
          </cell>
        </row>
        <row r="1434">
          <cell r="C1434" t="str">
            <v>F189</v>
          </cell>
          <cell r="D1434" t="str">
            <v/>
          </cell>
          <cell r="E1434" t="str">
            <v/>
          </cell>
          <cell r="F1434">
            <v>0</v>
          </cell>
          <cell r="G1434">
            <v>0</v>
          </cell>
          <cell r="H1434">
            <v>0</v>
          </cell>
        </row>
        <row r="1435">
          <cell r="C1435" t="str">
            <v>F190</v>
          </cell>
          <cell r="D1435" t="str">
            <v/>
          </cell>
          <cell r="E1435" t="str">
            <v/>
          </cell>
          <cell r="F1435">
            <v>0</v>
          </cell>
          <cell r="G1435">
            <v>0</v>
          </cell>
          <cell r="H1435">
            <v>0</v>
          </cell>
        </row>
        <row r="1436">
          <cell r="C1436" t="str">
            <v>F191</v>
          </cell>
          <cell r="D1436" t="str">
            <v/>
          </cell>
          <cell r="E1436" t="str">
            <v/>
          </cell>
          <cell r="F1436">
            <v>0</v>
          </cell>
          <cell r="G1436">
            <v>0</v>
          </cell>
          <cell r="H1436">
            <v>0</v>
          </cell>
        </row>
        <row r="1437">
          <cell r="C1437" t="str">
            <v>F192</v>
          </cell>
          <cell r="D1437" t="str">
            <v/>
          </cell>
          <cell r="E1437" t="str">
            <v/>
          </cell>
          <cell r="F1437">
            <v>0</v>
          </cell>
          <cell r="G1437">
            <v>0</v>
          </cell>
          <cell r="H1437">
            <v>0</v>
          </cell>
        </row>
        <row r="1438">
          <cell r="C1438" t="str">
            <v>F193</v>
          </cell>
          <cell r="D1438" t="str">
            <v/>
          </cell>
          <cell r="E1438" t="str">
            <v/>
          </cell>
          <cell r="F1438">
            <v>0</v>
          </cell>
          <cell r="G1438">
            <v>0</v>
          </cell>
          <cell r="H1438">
            <v>0</v>
          </cell>
        </row>
        <row r="1439">
          <cell r="C1439" t="str">
            <v>F194</v>
          </cell>
          <cell r="D1439" t="str">
            <v/>
          </cell>
          <cell r="E1439" t="str">
            <v/>
          </cell>
          <cell r="F1439">
            <v>0</v>
          </cell>
          <cell r="G1439">
            <v>0</v>
          </cell>
          <cell r="H1439">
            <v>0</v>
          </cell>
        </row>
        <row r="1440">
          <cell r="C1440" t="str">
            <v>F195</v>
          </cell>
          <cell r="D1440" t="str">
            <v/>
          </cell>
          <cell r="E1440" t="str">
            <v/>
          </cell>
          <cell r="F1440">
            <v>0</v>
          </cell>
          <cell r="G1440">
            <v>0</v>
          </cell>
          <cell r="H1440">
            <v>0</v>
          </cell>
        </row>
        <row r="1441">
          <cell r="C1441" t="str">
            <v>F196</v>
          </cell>
          <cell r="D1441" t="str">
            <v/>
          </cell>
          <cell r="E1441" t="str">
            <v/>
          </cell>
          <cell r="F1441">
            <v>0</v>
          </cell>
          <cell r="G1441">
            <v>0</v>
          </cell>
          <cell r="H1441">
            <v>0</v>
          </cell>
        </row>
        <row r="1442">
          <cell r="C1442" t="str">
            <v>F197</v>
          </cell>
          <cell r="D1442" t="str">
            <v/>
          </cell>
          <cell r="E1442" t="str">
            <v/>
          </cell>
          <cell r="F1442">
            <v>0</v>
          </cell>
          <cell r="G1442">
            <v>0</v>
          </cell>
          <cell r="H1442">
            <v>0</v>
          </cell>
        </row>
        <row r="1443">
          <cell r="C1443" t="str">
            <v>F198</v>
          </cell>
          <cell r="D1443" t="str">
            <v/>
          </cell>
          <cell r="E1443" t="str">
            <v/>
          </cell>
          <cell r="F1443">
            <v>0</v>
          </cell>
          <cell r="G1443">
            <v>0</v>
          </cell>
          <cell r="H1443">
            <v>0</v>
          </cell>
        </row>
        <row r="1444">
          <cell r="C1444" t="str">
            <v>F199</v>
          </cell>
          <cell r="D1444" t="str">
            <v/>
          </cell>
          <cell r="E1444" t="str">
            <v/>
          </cell>
          <cell r="F1444">
            <v>0</v>
          </cell>
          <cell r="G1444">
            <v>0</v>
          </cell>
          <cell r="H1444">
            <v>0</v>
          </cell>
        </row>
        <row r="1445">
          <cell r="C1445" t="str">
            <v>F200</v>
          </cell>
          <cell r="D1445" t="str">
            <v/>
          </cell>
          <cell r="E1445" t="str">
            <v/>
          </cell>
          <cell r="F1445">
            <v>0</v>
          </cell>
          <cell r="G1445">
            <v>0</v>
          </cell>
          <cell r="H1445">
            <v>0</v>
          </cell>
        </row>
        <row r="1446">
          <cell r="C1446" t="str">
            <v>F201</v>
          </cell>
          <cell r="D1446" t="str">
            <v/>
          </cell>
          <cell r="E1446" t="str">
            <v/>
          </cell>
          <cell r="F1446">
            <v>0</v>
          </cell>
          <cell r="G1446">
            <v>0</v>
          </cell>
          <cell r="H1446">
            <v>0</v>
          </cell>
        </row>
        <row r="1447">
          <cell r="C1447" t="str">
            <v>F202</v>
          </cell>
          <cell r="D1447" t="str">
            <v/>
          </cell>
          <cell r="E1447" t="str">
            <v/>
          </cell>
          <cell r="F1447">
            <v>0</v>
          </cell>
          <cell r="G1447">
            <v>0</v>
          </cell>
          <cell r="H1447">
            <v>0</v>
          </cell>
        </row>
        <row r="1448">
          <cell r="C1448" t="str">
            <v>F203</v>
          </cell>
          <cell r="D1448" t="str">
            <v/>
          </cell>
          <cell r="E1448" t="str">
            <v/>
          </cell>
          <cell r="F1448">
            <v>0</v>
          </cell>
          <cell r="G1448">
            <v>0</v>
          </cell>
          <cell r="H1448">
            <v>0</v>
          </cell>
        </row>
        <row r="1449">
          <cell r="C1449" t="str">
            <v>F204</v>
          </cell>
          <cell r="D1449" t="str">
            <v/>
          </cell>
          <cell r="E1449" t="str">
            <v/>
          </cell>
          <cell r="F1449">
            <v>0</v>
          </cell>
          <cell r="G1449">
            <v>0</v>
          </cell>
          <cell r="H1449">
            <v>0</v>
          </cell>
        </row>
        <row r="1450">
          <cell r="C1450" t="str">
            <v>F205</v>
          </cell>
          <cell r="D1450" t="str">
            <v/>
          </cell>
          <cell r="E1450" t="str">
            <v/>
          </cell>
          <cell r="F1450">
            <v>0</v>
          </cell>
          <cell r="G1450">
            <v>0</v>
          </cell>
          <cell r="H1450">
            <v>0</v>
          </cell>
        </row>
        <row r="1451">
          <cell r="C1451" t="str">
            <v>F206</v>
          </cell>
          <cell r="D1451" t="str">
            <v/>
          </cell>
          <cell r="E1451" t="str">
            <v/>
          </cell>
          <cell r="F1451">
            <v>0</v>
          </cell>
          <cell r="G1451">
            <v>0</v>
          </cell>
          <cell r="H1451">
            <v>0</v>
          </cell>
        </row>
        <row r="1452">
          <cell r="C1452" t="str">
            <v>F207</v>
          </cell>
          <cell r="D1452" t="str">
            <v/>
          </cell>
          <cell r="E1452" t="str">
            <v/>
          </cell>
          <cell r="F1452">
            <v>0</v>
          </cell>
          <cell r="G1452">
            <v>0</v>
          </cell>
          <cell r="H1452">
            <v>0</v>
          </cell>
        </row>
        <row r="1453">
          <cell r="C1453" t="str">
            <v>F208</v>
          </cell>
          <cell r="D1453" t="str">
            <v/>
          </cell>
          <cell r="E1453" t="str">
            <v/>
          </cell>
          <cell r="F1453">
            <v>0</v>
          </cell>
          <cell r="G1453">
            <v>0</v>
          </cell>
          <cell r="H1453">
            <v>0</v>
          </cell>
        </row>
        <row r="1454">
          <cell r="C1454" t="str">
            <v>F209</v>
          </cell>
          <cell r="D1454" t="str">
            <v/>
          </cell>
          <cell r="E1454" t="str">
            <v/>
          </cell>
          <cell r="F1454">
            <v>0</v>
          </cell>
          <cell r="G1454">
            <v>0</v>
          </cell>
          <cell r="H1454">
            <v>0</v>
          </cell>
        </row>
        <row r="1455">
          <cell r="C1455" t="str">
            <v>F210</v>
          </cell>
          <cell r="D1455" t="str">
            <v/>
          </cell>
          <cell r="E1455" t="str">
            <v/>
          </cell>
          <cell r="F1455">
            <v>0</v>
          </cell>
          <cell r="G1455">
            <v>0</v>
          </cell>
          <cell r="H1455">
            <v>0</v>
          </cell>
        </row>
        <row r="1456">
          <cell r="C1456" t="str">
            <v>F211</v>
          </cell>
          <cell r="D1456" t="str">
            <v/>
          </cell>
          <cell r="E1456" t="str">
            <v/>
          </cell>
          <cell r="F1456">
            <v>0</v>
          </cell>
          <cell r="G1456">
            <v>0</v>
          </cell>
          <cell r="H1456">
            <v>0</v>
          </cell>
        </row>
        <row r="1457">
          <cell r="C1457" t="str">
            <v>F212</v>
          </cell>
          <cell r="D1457" t="str">
            <v/>
          </cell>
          <cell r="E1457" t="str">
            <v/>
          </cell>
          <cell r="F1457">
            <v>0</v>
          </cell>
          <cell r="G1457">
            <v>0</v>
          </cell>
          <cell r="H1457">
            <v>0</v>
          </cell>
        </row>
        <row r="1458">
          <cell r="C1458" t="str">
            <v>F213</v>
          </cell>
          <cell r="D1458" t="str">
            <v/>
          </cell>
          <cell r="E1458" t="str">
            <v/>
          </cell>
          <cell r="F1458">
            <v>0</v>
          </cell>
          <cell r="G1458">
            <v>0</v>
          </cell>
          <cell r="H1458">
            <v>0</v>
          </cell>
        </row>
        <row r="1459">
          <cell r="C1459" t="str">
            <v>F214</v>
          </cell>
          <cell r="D1459" t="str">
            <v/>
          </cell>
          <cell r="E1459" t="str">
            <v/>
          </cell>
          <cell r="F1459">
            <v>0</v>
          </cell>
          <cell r="G1459">
            <v>0</v>
          </cell>
          <cell r="H1459">
            <v>0</v>
          </cell>
        </row>
        <row r="1460">
          <cell r="C1460" t="str">
            <v>F215</v>
          </cell>
          <cell r="D1460" t="str">
            <v/>
          </cell>
          <cell r="E1460" t="str">
            <v/>
          </cell>
          <cell r="F1460">
            <v>0</v>
          </cell>
          <cell r="G1460">
            <v>0</v>
          </cell>
          <cell r="H1460">
            <v>0</v>
          </cell>
        </row>
        <row r="1461">
          <cell r="C1461" t="str">
            <v>F216</v>
          </cell>
          <cell r="D1461" t="str">
            <v/>
          </cell>
          <cell r="E1461" t="str">
            <v/>
          </cell>
          <cell r="F1461">
            <v>0</v>
          </cell>
          <cell r="G1461">
            <v>0</v>
          </cell>
          <cell r="H1461">
            <v>0</v>
          </cell>
        </row>
        <row r="1462">
          <cell r="C1462" t="str">
            <v>F217</v>
          </cell>
          <cell r="D1462" t="str">
            <v/>
          </cell>
          <cell r="E1462" t="str">
            <v/>
          </cell>
          <cell r="F1462">
            <v>0</v>
          </cell>
          <cell r="G1462">
            <v>0</v>
          </cell>
          <cell r="H1462">
            <v>0</v>
          </cell>
        </row>
        <row r="1463">
          <cell r="C1463" t="str">
            <v>F218</v>
          </cell>
          <cell r="D1463" t="str">
            <v/>
          </cell>
          <cell r="E1463" t="str">
            <v/>
          </cell>
          <cell r="F1463">
            <v>0</v>
          </cell>
          <cell r="G1463">
            <v>0</v>
          </cell>
          <cell r="H1463">
            <v>0</v>
          </cell>
        </row>
        <row r="1464">
          <cell r="C1464" t="str">
            <v>F219</v>
          </cell>
          <cell r="D1464" t="str">
            <v/>
          </cell>
          <cell r="E1464" t="str">
            <v/>
          </cell>
          <cell r="F1464">
            <v>0</v>
          </cell>
          <cell r="G1464">
            <v>0</v>
          </cell>
          <cell r="H1464">
            <v>0</v>
          </cell>
        </row>
        <row r="1465">
          <cell r="C1465" t="str">
            <v>F220</v>
          </cell>
          <cell r="D1465" t="str">
            <v/>
          </cell>
          <cell r="E1465" t="str">
            <v/>
          </cell>
          <cell r="F1465">
            <v>0</v>
          </cell>
          <cell r="G1465">
            <v>0</v>
          </cell>
          <cell r="H1465">
            <v>0</v>
          </cell>
        </row>
        <row r="1466">
          <cell r="C1466" t="str">
            <v>F221</v>
          </cell>
          <cell r="D1466" t="str">
            <v/>
          </cell>
          <cell r="E1466" t="str">
            <v/>
          </cell>
          <cell r="F1466">
            <v>0</v>
          </cell>
          <cell r="G1466">
            <v>0</v>
          </cell>
          <cell r="H1466">
            <v>0</v>
          </cell>
        </row>
        <row r="1467">
          <cell r="C1467" t="str">
            <v>F222</v>
          </cell>
          <cell r="D1467" t="str">
            <v/>
          </cell>
          <cell r="E1467" t="str">
            <v/>
          </cell>
          <cell r="F1467">
            <v>0</v>
          </cell>
          <cell r="G1467">
            <v>0</v>
          </cell>
          <cell r="H1467">
            <v>0</v>
          </cell>
        </row>
        <row r="1468">
          <cell r="C1468" t="str">
            <v>F223</v>
          </cell>
          <cell r="D1468" t="str">
            <v/>
          </cell>
          <cell r="E1468" t="str">
            <v/>
          </cell>
          <cell r="F1468">
            <v>0</v>
          </cell>
          <cell r="G1468">
            <v>0</v>
          </cell>
          <cell r="H1468">
            <v>0</v>
          </cell>
        </row>
        <row r="1469">
          <cell r="C1469" t="str">
            <v>F224</v>
          </cell>
          <cell r="D1469" t="str">
            <v/>
          </cell>
          <cell r="E1469" t="str">
            <v/>
          </cell>
          <cell r="F1469">
            <v>0</v>
          </cell>
          <cell r="G1469">
            <v>0</v>
          </cell>
          <cell r="H1469">
            <v>0</v>
          </cell>
        </row>
        <row r="1470">
          <cell r="C1470" t="str">
            <v>F225</v>
          </cell>
          <cell r="D1470" t="str">
            <v/>
          </cell>
          <cell r="E1470" t="str">
            <v/>
          </cell>
          <cell r="F1470">
            <v>0</v>
          </cell>
          <cell r="G1470">
            <v>0</v>
          </cell>
          <cell r="H1470">
            <v>0</v>
          </cell>
        </row>
        <row r="1471">
          <cell r="C1471" t="str">
            <v>F226</v>
          </cell>
          <cell r="D1471" t="str">
            <v/>
          </cell>
          <cell r="E1471" t="str">
            <v/>
          </cell>
          <cell r="F1471">
            <v>0</v>
          </cell>
          <cell r="G1471">
            <v>0</v>
          </cell>
          <cell r="H1471">
            <v>0</v>
          </cell>
        </row>
        <row r="1472">
          <cell r="C1472" t="str">
            <v>F227</v>
          </cell>
          <cell r="D1472" t="str">
            <v/>
          </cell>
          <cell r="E1472" t="str">
            <v/>
          </cell>
          <cell r="F1472">
            <v>0</v>
          </cell>
          <cell r="G1472">
            <v>0</v>
          </cell>
          <cell r="H1472">
            <v>0</v>
          </cell>
        </row>
        <row r="1473">
          <cell r="C1473" t="str">
            <v>F228</v>
          </cell>
          <cell r="D1473" t="str">
            <v/>
          </cell>
          <cell r="E1473" t="str">
            <v/>
          </cell>
          <cell r="F1473">
            <v>0</v>
          </cell>
          <cell r="G1473">
            <v>0</v>
          </cell>
          <cell r="H1473">
            <v>0</v>
          </cell>
        </row>
        <row r="1474">
          <cell r="C1474" t="str">
            <v>F229</v>
          </cell>
          <cell r="D1474" t="str">
            <v/>
          </cell>
          <cell r="E1474" t="str">
            <v/>
          </cell>
          <cell r="F1474">
            <v>0</v>
          </cell>
          <cell r="G1474">
            <v>0</v>
          </cell>
          <cell r="H1474">
            <v>0</v>
          </cell>
        </row>
        <row r="1475">
          <cell r="C1475" t="str">
            <v>F230</v>
          </cell>
          <cell r="D1475" t="str">
            <v/>
          </cell>
          <cell r="E1475" t="str">
            <v/>
          </cell>
          <cell r="F1475">
            <v>0</v>
          </cell>
          <cell r="G1475">
            <v>0</v>
          </cell>
          <cell r="H1475">
            <v>0</v>
          </cell>
        </row>
        <row r="1476">
          <cell r="C1476" t="str">
            <v>F231</v>
          </cell>
          <cell r="D1476" t="str">
            <v/>
          </cell>
          <cell r="E1476" t="str">
            <v/>
          </cell>
          <cell r="F1476">
            <v>0</v>
          </cell>
          <cell r="G1476">
            <v>0</v>
          </cell>
          <cell r="H1476">
            <v>0</v>
          </cell>
        </row>
        <row r="1477">
          <cell r="C1477" t="str">
            <v>F232</v>
          </cell>
          <cell r="D1477" t="str">
            <v/>
          </cell>
          <cell r="E1477" t="str">
            <v/>
          </cell>
          <cell r="F1477">
            <v>0</v>
          </cell>
          <cell r="G1477">
            <v>0</v>
          </cell>
          <cell r="H1477">
            <v>0</v>
          </cell>
        </row>
        <row r="1478">
          <cell r="C1478" t="str">
            <v>F233</v>
          </cell>
          <cell r="D1478" t="str">
            <v/>
          </cell>
          <cell r="E1478" t="str">
            <v/>
          </cell>
          <cell r="F1478">
            <v>0</v>
          </cell>
          <cell r="G1478">
            <v>0</v>
          </cell>
          <cell r="H1478">
            <v>0</v>
          </cell>
        </row>
        <row r="1479">
          <cell r="C1479" t="str">
            <v>F234</v>
          </cell>
          <cell r="D1479" t="str">
            <v/>
          </cell>
          <cell r="E1479" t="str">
            <v/>
          </cell>
          <cell r="F1479">
            <v>0</v>
          </cell>
          <cell r="G1479">
            <v>0</v>
          </cell>
          <cell r="H1479">
            <v>0</v>
          </cell>
        </row>
        <row r="1480">
          <cell r="C1480" t="str">
            <v>F235</v>
          </cell>
          <cell r="D1480" t="str">
            <v/>
          </cell>
          <cell r="E1480" t="str">
            <v/>
          </cell>
          <cell r="F1480">
            <v>0</v>
          </cell>
          <cell r="G1480">
            <v>0</v>
          </cell>
          <cell r="H1480">
            <v>0</v>
          </cell>
        </row>
        <row r="1481">
          <cell r="C1481" t="str">
            <v>F236</v>
          </cell>
          <cell r="D1481" t="str">
            <v/>
          </cell>
          <cell r="E1481" t="str">
            <v/>
          </cell>
          <cell r="F1481">
            <v>0</v>
          </cell>
          <cell r="G1481">
            <v>0</v>
          </cell>
          <cell r="H1481">
            <v>0</v>
          </cell>
        </row>
        <row r="1482">
          <cell r="C1482" t="str">
            <v>F237</v>
          </cell>
          <cell r="D1482" t="str">
            <v/>
          </cell>
          <cell r="E1482" t="str">
            <v/>
          </cell>
          <cell r="F1482">
            <v>0</v>
          </cell>
          <cell r="G1482">
            <v>0</v>
          </cell>
          <cell r="H1482">
            <v>0</v>
          </cell>
        </row>
        <row r="1483">
          <cell r="C1483" t="str">
            <v>F238</v>
          </cell>
          <cell r="D1483" t="str">
            <v/>
          </cell>
          <cell r="E1483" t="str">
            <v/>
          </cell>
          <cell r="F1483">
            <v>0</v>
          </cell>
          <cell r="G1483">
            <v>0</v>
          </cell>
          <cell r="H1483">
            <v>0</v>
          </cell>
        </row>
        <row r="1484">
          <cell r="C1484" t="str">
            <v>F239</v>
          </cell>
          <cell r="D1484" t="str">
            <v/>
          </cell>
          <cell r="E1484" t="str">
            <v/>
          </cell>
          <cell r="F1484">
            <v>0</v>
          </cell>
          <cell r="G1484">
            <v>0</v>
          </cell>
          <cell r="H1484">
            <v>0</v>
          </cell>
        </row>
        <row r="1485">
          <cell r="C1485" t="str">
            <v>F240</v>
          </cell>
          <cell r="D1485" t="str">
            <v/>
          </cell>
          <cell r="E1485" t="str">
            <v/>
          </cell>
          <cell r="F1485">
            <v>0</v>
          </cell>
          <cell r="G1485">
            <v>0</v>
          </cell>
          <cell r="H1485">
            <v>0</v>
          </cell>
        </row>
        <row r="1486">
          <cell r="C1486" t="str">
            <v>F241</v>
          </cell>
          <cell r="D1486" t="str">
            <v/>
          </cell>
          <cell r="E1486" t="str">
            <v/>
          </cell>
          <cell r="F1486">
            <v>0</v>
          </cell>
          <cell r="G1486">
            <v>0</v>
          </cell>
          <cell r="H1486">
            <v>0</v>
          </cell>
        </row>
        <row r="1487">
          <cell r="C1487" t="str">
            <v>F242</v>
          </cell>
          <cell r="D1487" t="str">
            <v/>
          </cell>
          <cell r="E1487" t="str">
            <v/>
          </cell>
          <cell r="F1487">
            <v>0</v>
          </cell>
          <cell r="G1487">
            <v>0</v>
          </cell>
          <cell r="H1487">
            <v>0</v>
          </cell>
        </row>
        <row r="1488">
          <cell r="C1488" t="str">
            <v>F243</v>
          </cell>
          <cell r="D1488" t="str">
            <v/>
          </cell>
          <cell r="E1488" t="str">
            <v/>
          </cell>
          <cell r="F1488">
            <v>0</v>
          </cell>
          <cell r="G1488">
            <v>0</v>
          </cell>
          <cell r="H1488">
            <v>0</v>
          </cell>
        </row>
        <row r="1489">
          <cell r="C1489" t="str">
            <v>F244</v>
          </cell>
          <cell r="D1489" t="str">
            <v/>
          </cell>
          <cell r="E1489" t="str">
            <v/>
          </cell>
          <cell r="F1489">
            <v>0</v>
          </cell>
          <cell r="G1489">
            <v>0</v>
          </cell>
          <cell r="H1489">
            <v>0</v>
          </cell>
        </row>
        <row r="1490">
          <cell r="C1490" t="str">
            <v>F245</v>
          </cell>
          <cell r="D1490" t="str">
            <v/>
          </cell>
          <cell r="E1490" t="str">
            <v/>
          </cell>
          <cell r="F1490">
            <v>0</v>
          </cell>
          <cell r="G1490">
            <v>0</v>
          </cell>
          <cell r="H1490">
            <v>0</v>
          </cell>
        </row>
        <row r="1491">
          <cell r="C1491" t="str">
            <v>F246</v>
          </cell>
          <cell r="D1491" t="str">
            <v/>
          </cell>
          <cell r="E1491" t="str">
            <v/>
          </cell>
          <cell r="F1491">
            <v>0</v>
          </cell>
          <cell r="G1491">
            <v>0</v>
          </cell>
          <cell r="H1491">
            <v>0</v>
          </cell>
        </row>
        <row r="1492">
          <cell r="C1492" t="str">
            <v>F247</v>
          </cell>
          <cell r="D1492" t="str">
            <v/>
          </cell>
          <cell r="E1492" t="str">
            <v/>
          </cell>
          <cell r="F1492">
            <v>0</v>
          </cell>
          <cell r="G1492">
            <v>0</v>
          </cell>
          <cell r="H1492">
            <v>0</v>
          </cell>
        </row>
        <row r="1493">
          <cell r="C1493" t="str">
            <v>F248</v>
          </cell>
          <cell r="D1493" t="str">
            <v/>
          </cell>
          <cell r="E1493" t="str">
            <v/>
          </cell>
          <cell r="F1493">
            <v>0</v>
          </cell>
          <cell r="G1493">
            <v>0</v>
          </cell>
          <cell r="H1493">
            <v>0</v>
          </cell>
        </row>
        <row r="1494">
          <cell r="C1494" t="str">
            <v>F249</v>
          </cell>
          <cell r="D1494" t="str">
            <v/>
          </cell>
          <cell r="E1494" t="str">
            <v/>
          </cell>
          <cell r="F1494">
            <v>0</v>
          </cell>
          <cell r="G1494">
            <v>0</v>
          </cell>
          <cell r="H1494">
            <v>0</v>
          </cell>
        </row>
        <row r="1495">
          <cell r="C1495" t="str">
            <v>F250</v>
          </cell>
          <cell r="D1495" t="str">
            <v/>
          </cell>
          <cell r="E1495" t="str">
            <v/>
          </cell>
          <cell r="F1495">
            <v>0</v>
          </cell>
          <cell r="G1495">
            <v>0</v>
          </cell>
          <cell r="H1495">
            <v>0</v>
          </cell>
        </row>
        <row r="1496">
          <cell r="C1496" t="str">
            <v>F251</v>
          </cell>
          <cell r="D1496" t="str">
            <v/>
          </cell>
          <cell r="E1496" t="str">
            <v/>
          </cell>
          <cell r="F1496">
            <v>0</v>
          </cell>
          <cell r="G1496">
            <v>0</v>
          </cell>
          <cell r="H1496">
            <v>0</v>
          </cell>
        </row>
        <row r="1497">
          <cell r="C1497" t="str">
            <v>F252</v>
          </cell>
          <cell r="D1497" t="str">
            <v/>
          </cell>
          <cell r="E1497" t="str">
            <v/>
          </cell>
          <cell r="F1497">
            <v>0</v>
          </cell>
          <cell r="G1497">
            <v>0</v>
          </cell>
          <cell r="H1497">
            <v>0</v>
          </cell>
        </row>
        <row r="1498">
          <cell r="C1498" t="str">
            <v>F253</v>
          </cell>
          <cell r="D1498" t="str">
            <v/>
          </cell>
          <cell r="E1498" t="str">
            <v/>
          </cell>
          <cell r="F1498">
            <v>0</v>
          </cell>
          <cell r="G1498">
            <v>0</v>
          </cell>
          <cell r="H1498">
            <v>0</v>
          </cell>
        </row>
        <row r="1499">
          <cell r="C1499" t="str">
            <v>F254</v>
          </cell>
          <cell r="D1499" t="str">
            <v/>
          </cell>
          <cell r="E1499" t="str">
            <v/>
          </cell>
          <cell r="F1499">
            <v>0</v>
          </cell>
          <cell r="G1499">
            <v>0</v>
          </cell>
          <cell r="H1499">
            <v>0</v>
          </cell>
        </row>
        <row r="1500">
          <cell r="C1500" t="str">
            <v>F255</v>
          </cell>
          <cell r="D1500" t="str">
            <v/>
          </cell>
          <cell r="E1500" t="str">
            <v/>
          </cell>
          <cell r="F1500">
            <v>0</v>
          </cell>
          <cell r="G1500">
            <v>0</v>
          </cell>
          <cell r="H1500">
            <v>0</v>
          </cell>
        </row>
        <row r="1501">
          <cell r="C1501" t="str">
            <v>F256</v>
          </cell>
          <cell r="D1501" t="str">
            <v/>
          </cell>
          <cell r="E1501" t="str">
            <v/>
          </cell>
          <cell r="F1501">
            <v>0</v>
          </cell>
          <cell r="G1501">
            <v>0</v>
          </cell>
          <cell r="H1501">
            <v>0</v>
          </cell>
        </row>
        <row r="1502">
          <cell r="C1502" t="str">
            <v>F257</v>
          </cell>
          <cell r="D1502" t="str">
            <v/>
          </cell>
          <cell r="E1502" t="str">
            <v/>
          </cell>
          <cell r="F1502">
            <v>0</v>
          </cell>
          <cell r="G1502">
            <v>0</v>
          </cell>
          <cell r="H1502">
            <v>0</v>
          </cell>
        </row>
        <row r="1503">
          <cell r="C1503" t="str">
            <v>F258</v>
          </cell>
          <cell r="D1503" t="str">
            <v/>
          </cell>
          <cell r="E1503" t="str">
            <v/>
          </cell>
          <cell r="F1503">
            <v>0</v>
          </cell>
          <cell r="G1503">
            <v>0</v>
          </cell>
          <cell r="H1503">
            <v>0</v>
          </cell>
        </row>
        <row r="1504">
          <cell r="C1504" t="str">
            <v>F259</v>
          </cell>
          <cell r="D1504" t="str">
            <v/>
          </cell>
          <cell r="E1504" t="str">
            <v/>
          </cell>
          <cell r="F1504">
            <v>0</v>
          </cell>
          <cell r="G1504">
            <v>0</v>
          </cell>
          <cell r="H1504">
            <v>0</v>
          </cell>
        </row>
        <row r="1505">
          <cell r="C1505" t="str">
            <v>F260</v>
          </cell>
          <cell r="D1505" t="str">
            <v/>
          </cell>
          <cell r="E1505" t="str">
            <v/>
          </cell>
          <cell r="F1505">
            <v>0</v>
          </cell>
          <cell r="G1505">
            <v>0</v>
          </cell>
          <cell r="H1505">
            <v>0</v>
          </cell>
        </row>
        <row r="1506">
          <cell r="C1506" t="str">
            <v>F261</v>
          </cell>
          <cell r="D1506" t="str">
            <v/>
          </cell>
          <cell r="E1506" t="str">
            <v/>
          </cell>
          <cell r="F1506">
            <v>0</v>
          </cell>
          <cell r="G1506">
            <v>0</v>
          </cell>
          <cell r="H1506">
            <v>0</v>
          </cell>
        </row>
        <row r="1507">
          <cell r="C1507" t="str">
            <v>F262</v>
          </cell>
          <cell r="D1507" t="str">
            <v/>
          </cell>
          <cell r="E1507" t="str">
            <v/>
          </cell>
          <cell r="F1507">
            <v>0</v>
          </cell>
          <cell r="G1507">
            <v>0</v>
          </cell>
          <cell r="H1507">
            <v>0</v>
          </cell>
        </row>
        <row r="1508">
          <cell r="C1508" t="str">
            <v>F263</v>
          </cell>
          <cell r="D1508" t="str">
            <v/>
          </cell>
          <cell r="E1508" t="str">
            <v/>
          </cell>
          <cell r="F1508">
            <v>0</v>
          </cell>
          <cell r="G1508">
            <v>0</v>
          </cell>
          <cell r="H1508">
            <v>0</v>
          </cell>
        </row>
        <row r="1509">
          <cell r="C1509" t="str">
            <v>F264</v>
          </cell>
          <cell r="D1509" t="str">
            <v/>
          </cell>
          <cell r="E1509" t="str">
            <v/>
          </cell>
          <cell r="F1509">
            <v>0</v>
          </cell>
          <cell r="G1509">
            <v>0</v>
          </cell>
          <cell r="H1509">
            <v>0</v>
          </cell>
        </row>
        <row r="1510">
          <cell r="C1510" t="str">
            <v>F265</v>
          </cell>
          <cell r="D1510" t="str">
            <v/>
          </cell>
          <cell r="E1510" t="str">
            <v/>
          </cell>
          <cell r="F1510">
            <v>0</v>
          </cell>
          <cell r="G1510">
            <v>0</v>
          </cell>
          <cell r="H1510">
            <v>0</v>
          </cell>
        </row>
        <row r="1511">
          <cell r="C1511" t="str">
            <v>F266</v>
          </cell>
          <cell r="D1511" t="str">
            <v/>
          </cell>
          <cell r="E1511" t="str">
            <v/>
          </cell>
          <cell r="F1511">
            <v>0</v>
          </cell>
          <cell r="G1511">
            <v>0</v>
          </cell>
          <cell r="H1511">
            <v>0</v>
          </cell>
        </row>
        <row r="1512">
          <cell r="C1512" t="str">
            <v>F267</v>
          </cell>
          <cell r="D1512" t="str">
            <v/>
          </cell>
          <cell r="E1512" t="str">
            <v/>
          </cell>
          <cell r="F1512">
            <v>0</v>
          </cell>
          <cell r="G1512">
            <v>0</v>
          </cell>
          <cell r="H1512">
            <v>0</v>
          </cell>
        </row>
        <row r="1513">
          <cell r="C1513" t="str">
            <v>F268</v>
          </cell>
          <cell r="D1513" t="str">
            <v/>
          </cell>
          <cell r="E1513" t="str">
            <v/>
          </cell>
          <cell r="F1513">
            <v>0</v>
          </cell>
          <cell r="G1513">
            <v>0</v>
          </cell>
          <cell r="H1513">
            <v>0</v>
          </cell>
        </row>
        <row r="1514">
          <cell r="C1514" t="str">
            <v>F269</v>
          </cell>
          <cell r="D1514" t="str">
            <v/>
          </cell>
          <cell r="E1514" t="str">
            <v/>
          </cell>
          <cell r="F1514">
            <v>0</v>
          </cell>
          <cell r="G1514">
            <v>0</v>
          </cell>
          <cell r="H1514">
            <v>0</v>
          </cell>
        </row>
        <row r="1515">
          <cell r="C1515" t="str">
            <v>F270</v>
          </cell>
          <cell r="D1515" t="str">
            <v/>
          </cell>
          <cell r="E1515" t="str">
            <v/>
          </cell>
          <cell r="F1515">
            <v>0</v>
          </cell>
          <cell r="G1515">
            <v>0</v>
          </cell>
          <cell r="H1515">
            <v>0</v>
          </cell>
        </row>
        <row r="1516">
          <cell r="C1516" t="str">
            <v>F271</v>
          </cell>
          <cell r="D1516" t="str">
            <v/>
          </cell>
          <cell r="E1516" t="str">
            <v/>
          </cell>
          <cell r="F1516">
            <v>0</v>
          </cell>
          <cell r="G1516">
            <v>0</v>
          </cell>
          <cell r="H1516">
            <v>0</v>
          </cell>
        </row>
        <row r="1517">
          <cell r="C1517" t="str">
            <v>F272</v>
          </cell>
          <cell r="D1517" t="str">
            <v/>
          </cell>
          <cell r="E1517" t="str">
            <v/>
          </cell>
          <cell r="F1517">
            <v>0</v>
          </cell>
          <cell r="G1517">
            <v>0</v>
          </cell>
          <cell r="H1517">
            <v>0</v>
          </cell>
        </row>
        <row r="1518">
          <cell r="C1518" t="str">
            <v>F273</v>
          </cell>
          <cell r="D1518" t="str">
            <v/>
          </cell>
          <cell r="E1518" t="str">
            <v/>
          </cell>
          <cell r="F1518">
            <v>0</v>
          </cell>
          <cell r="G1518">
            <v>0</v>
          </cell>
          <cell r="H1518">
            <v>0</v>
          </cell>
        </row>
        <row r="1519">
          <cell r="C1519" t="str">
            <v>F274</v>
          </cell>
          <cell r="D1519" t="str">
            <v/>
          </cell>
          <cell r="E1519" t="str">
            <v/>
          </cell>
          <cell r="F1519">
            <v>0</v>
          </cell>
          <cell r="G1519">
            <v>0</v>
          </cell>
          <cell r="H1519">
            <v>0</v>
          </cell>
        </row>
        <row r="1520">
          <cell r="C1520" t="str">
            <v>F275</v>
          </cell>
          <cell r="D1520" t="str">
            <v/>
          </cell>
          <cell r="E1520" t="str">
            <v/>
          </cell>
          <cell r="F1520">
            <v>0</v>
          </cell>
          <cell r="G1520">
            <v>0</v>
          </cell>
          <cell r="H1520">
            <v>0</v>
          </cell>
        </row>
        <row r="1521">
          <cell r="C1521" t="str">
            <v>F276</v>
          </cell>
          <cell r="D1521" t="str">
            <v/>
          </cell>
          <cell r="E1521" t="str">
            <v/>
          </cell>
          <cell r="F1521">
            <v>0</v>
          </cell>
          <cell r="G1521">
            <v>0</v>
          </cell>
          <cell r="H1521">
            <v>0</v>
          </cell>
        </row>
        <row r="1522">
          <cell r="C1522" t="str">
            <v>F277</v>
          </cell>
          <cell r="D1522" t="str">
            <v/>
          </cell>
          <cell r="E1522" t="str">
            <v/>
          </cell>
          <cell r="F1522">
            <v>0</v>
          </cell>
          <cell r="G1522">
            <v>0</v>
          </cell>
          <cell r="H1522">
            <v>0</v>
          </cell>
        </row>
        <row r="1523">
          <cell r="C1523" t="str">
            <v>F278</v>
          </cell>
          <cell r="D1523" t="str">
            <v/>
          </cell>
          <cell r="E1523" t="str">
            <v/>
          </cell>
          <cell r="F1523">
            <v>0</v>
          </cell>
          <cell r="G1523">
            <v>0</v>
          </cell>
          <cell r="H1523">
            <v>0</v>
          </cell>
        </row>
        <row r="1524">
          <cell r="C1524" t="str">
            <v>F279</v>
          </cell>
          <cell r="D1524" t="str">
            <v/>
          </cell>
          <cell r="E1524" t="str">
            <v/>
          </cell>
          <cell r="F1524">
            <v>0</v>
          </cell>
          <cell r="G1524">
            <v>0</v>
          </cell>
          <cell r="H1524">
            <v>0</v>
          </cell>
        </row>
        <row r="1525">
          <cell r="C1525" t="str">
            <v>F280</v>
          </cell>
          <cell r="D1525" t="str">
            <v/>
          </cell>
          <cell r="E1525" t="str">
            <v/>
          </cell>
          <cell r="F1525">
            <v>0</v>
          </cell>
          <cell r="G1525">
            <v>0</v>
          </cell>
          <cell r="H1525">
            <v>0</v>
          </cell>
        </row>
        <row r="1526">
          <cell r="C1526" t="str">
            <v>F281</v>
          </cell>
          <cell r="D1526" t="str">
            <v/>
          </cell>
          <cell r="E1526" t="str">
            <v/>
          </cell>
          <cell r="F1526">
            <v>0</v>
          </cell>
          <cell r="G1526">
            <v>0</v>
          </cell>
          <cell r="H1526">
            <v>0</v>
          </cell>
        </row>
        <row r="1527">
          <cell r="C1527" t="str">
            <v>F282</v>
          </cell>
          <cell r="D1527" t="str">
            <v/>
          </cell>
          <cell r="E1527" t="str">
            <v/>
          </cell>
          <cell r="F1527">
            <v>0</v>
          </cell>
          <cell r="G1527">
            <v>0</v>
          </cell>
          <cell r="H1527">
            <v>0</v>
          </cell>
        </row>
        <row r="1528">
          <cell r="C1528" t="str">
            <v>F283</v>
          </cell>
          <cell r="D1528" t="str">
            <v/>
          </cell>
          <cell r="E1528" t="str">
            <v/>
          </cell>
          <cell r="F1528">
            <v>0</v>
          </cell>
          <cell r="G1528">
            <v>0</v>
          </cell>
          <cell r="H1528">
            <v>0</v>
          </cell>
        </row>
        <row r="1529">
          <cell r="C1529" t="str">
            <v>F284</v>
          </cell>
          <cell r="D1529" t="str">
            <v/>
          </cell>
          <cell r="E1529" t="str">
            <v/>
          </cell>
          <cell r="F1529">
            <v>0</v>
          </cell>
          <cell r="G1529">
            <v>0</v>
          </cell>
          <cell r="H1529">
            <v>0</v>
          </cell>
        </row>
        <row r="1530">
          <cell r="C1530" t="str">
            <v>F285</v>
          </cell>
          <cell r="D1530" t="str">
            <v/>
          </cell>
          <cell r="E1530" t="str">
            <v/>
          </cell>
          <cell r="F1530">
            <v>0</v>
          </cell>
          <cell r="G1530">
            <v>0</v>
          </cell>
          <cell r="H1530">
            <v>0</v>
          </cell>
        </row>
        <row r="1531">
          <cell r="C1531" t="str">
            <v>F286</v>
          </cell>
          <cell r="D1531" t="str">
            <v/>
          </cell>
          <cell r="E1531" t="str">
            <v/>
          </cell>
          <cell r="F1531">
            <v>0</v>
          </cell>
          <cell r="G1531">
            <v>0</v>
          </cell>
          <cell r="H1531">
            <v>0</v>
          </cell>
        </row>
        <row r="1532">
          <cell r="C1532" t="str">
            <v>F287</v>
          </cell>
          <cell r="D1532" t="str">
            <v/>
          </cell>
          <cell r="E1532" t="str">
            <v/>
          </cell>
          <cell r="F1532">
            <v>0</v>
          </cell>
          <cell r="G1532">
            <v>0</v>
          </cell>
          <cell r="H1532">
            <v>0</v>
          </cell>
        </row>
        <row r="1533">
          <cell r="C1533" t="str">
            <v>F288</v>
          </cell>
          <cell r="D1533" t="str">
            <v/>
          </cell>
          <cell r="E1533" t="str">
            <v/>
          </cell>
          <cell r="F1533">
            <v>0</v>
          </cell>
          <cell r="G1533">
            <v>0</v>
          </cell>
          <cell r="H1533">
            <v>0</v>
          </cell>
        </row>
        <row r="1534">
          <cell r="C1534" t="str">
            <v>F289</v>
          </cell>
          <cell r="D1534" t="str">
            <v/>
          </cell>
          <cell r="E1534" t="str">
            <v/>
          </cell>
          <cell r="F1534">
            <v>0</v>
          </cell>
          <cell r="G1534">
            <v>0</v>
          </cell>
          <cell r="H1534">
            <v>0</v>
          </cell>
        </row>
        <row r="1535">
          <cell r="C1535" t="str">
            <v>F290</v>
          </cell>
          <cell r="D1535" t="str">
            <v/>
          </cell>
          <cell r="E1535" t="str">
            <v/>
          </cell>
          <cell r="F1535">
            <v>0</v>
          </cell>
          <cell r="G1535">
            <v>0</v>
          </cell>
          <cell r="H1535">
            <v>0</v>
          </cell>
        </row>
        <row r="1536">
          <cell r="C1536" t="str">
            <v>F291</v>
          </cell>
          <cell r="D1536" t="str">
            <v/>
          </cell>
          <cell r="E1536" t="str">
            <v/>
          </cell>
          <cell r="F1536">
            <v>0</v>
          </cell>
          <cell r="G1536">
            <v>0</v>
          </cell>
          <cell r="H1536">
            <v>0</v>
          </cell>
        </row>
        <row r="1537">
          <cell r="C1537" t="str">
            <v>F292</v>
          </cell>
          <cell r="D1537" t="str">
            <v/>
          </cell>
          <cell r="E1537" t="str">
            <v/>
          </cell>
          <cell r="F1537">
            <v>0</v>
          </cell>
          <cell r="G1537">
            <v>0</v>
          </cell>
          <cell r="H1537">
            <v>0</v>
          </cell>
        </row>
        <row r="1538">
          <cell r="C1538" t="str">
            <v>F293</v>
          </cell>
          <cell r="D1538" t="str">
            <v/>
          </cell>
          <cell r="E1538" t="str">
            <v/>
          </cell>
          <cell r="F1538">
            <v>0</v>
          </cell>
          <cell r="G1538">
            <v>0</v>
          </cell>
          <cell r="H1538">
            <v>0</v>
          </cell>
        </row>
        <row r="1539">
          <cell r="C1539" t="str">
            <v>F294</v>
          </cell>
          <cell r="D1539" t="str">
            <v/>
          </cell>
          <cell r="E1539" t="str">
            <v/>
          </cell>
          <cell r="F1539">
            <v>0</v>
          </cell>
          <cell r="G1539">
            <v>0</v>
          </cell>
          <cell r="H1539">
            <v>0</v>
          </cell>
        </row>
        <row r="1540">
          <cell r="C1540" t="str">
            <v>F295</v>
          </cell>
          <cell r="D1540" t="str">
            <v/>
          </cell>
          <cell r="E1540" t="str">
            <v/>
          </cell>
          <cell r="F1540">
            <v>0</v>
          </cell>
          <cell r="G1540">
            <v>0</v>
          </cell>
          <cell r="H1540">
            <v>0</v>
          </cell>
        </row>
        <row r="1541">
          <cell r="C1541" t="str">
            <v>F296</v>
          </cell>
          <cell r="D1541" t="str">
            <v/>
          </cell>
          <cell r="E1541" t="str">
            <v/>
          </cell>
          <cell r="F1541">
            <v>0</v>
          </cell>
          <cell r="G1541">
            <v>0</v>
          </cell>
          <cell r="H1541">
            <v>0</v>
          </cell>
        </row>
        <row r="1542">
          <cell r="C1542" t="str">
            <v>F297</v>
          </cell>
          <cell r="D1542" t="str">
            <v/>
          </cell>
          <cell r="E1542" t="str">
            <v/>
          </cell>
          <cell r="F1542">
            <v>0</v>
          </cell>
          <cell r="G1542">
            <v>0</v>
          </cell>
          <cell r="H1542">
            <v>0</v>
          </cell>
        </row>
        <row r="1543">
          <cell r="C1543" t="str">
            <v>F298</v>
          </cell>
          <cell r="D1543" t="str">
            <v/>
          </cell>
          <cell r="E1543" t="str">
            <v/>
          </cell>
          <cell r="F1543">
            <v>0</v>
          </cell>
          <cell r="G1543">
            <v>0</v>
          </cell>
          <cell r="H1543">
            <v>0</v>
          </cell>
        </row>
        <row r="1544">
          <cell r="C1544" t="str">
            <v>F299</v>
          </cell>
          <cell r="D1544" t="str">
            <v/>
          </cell>
          <cell r="E1544" t="str">
            <v/>
          </cell>
          <cell r="F1544">
            <v>0</v>
          </cell>
          <cell r="G1544">
            <v>0</v>
          </cell>
          <cell r="H1544">
            <v>0</v>
          </cell>
        </row>
        <row r="1545">
          <cell r="C1545" t="str">
            <v>F300</v>
          </cell>
          <cell r="D1545" t="str">
            <v/>
          </cell>
          <cell r="E1545" t="str">
            <v/>
          </cell>
          <cell r="F1545">
            <v>0</v>
          </cell>
          <cell r="G1545">
            <v>0</v>
          </cell>
          <cell r="H1545">
            <v>0</v>
          </cell>
        </row>
        <row r="1546">
          <cell r="C1546" t="str">
            <v>BIAYA UMUM</v>
          </cell>
          <cell r="D1546" t="str">
            <v>Sub Jumlah (F)</v>
          </cell>
          <cell r="H1546">
            <v>1392100000</v>
          </cell>
        </row>
        <row r="1547">
          <cell r="C1547" t="str">
            <v>G</v>
          </cell>
          <cell r="D1547" t="str">
            <v>PENYUSUTAN ALAT</v>
          </cell>
        </row>
        <row r="1548">
          <cell r="C1548" t="str">
            <v>G001</v>
          </cell>
          <cell r="D1548" t="str">
            <v/>
          </cell>
          <cell r="E1548" t="str">
            <v/>
          </cell>
          <cell r="F1548">
            <v>0</v>
          </cell>
          <cell r="G1548">
            <v>0</v>
          </cell>
          <cell r="H1548">
            <v>0</v>
          </cell>
        </row>
        <row r="1549">
          <cell r="C1549" t="str">
            <v>G002</v>
          </cell>
          <cell r="D1549" t="str">
            <v/>
          </cell>
          <cell r="E1549" t="str">
            <v/>
          </cell>
          <cell r="F1549">
            <v>0</v>
          </cell>
          <cell r="G1549">
            <v>0</v>
          </cell>
          <cell r="H1549">
            <v>0</v>
          </cell>
        </row>
        <row r="1550">
          <cell r="C1550" t="str">
            <v>G003</v>
          </cell>
          <cell r="D1550" t="str">
            <v/>
          </cell>
          <cell r="E1550" t="str">
            <v/>
          </cell>
          <cell r="F1550">
            <v>0</v>
          </cell>
          <cell r="G1550">
            <v>0</v>
          </cell>
          <cell r="H1550">
            <v>0</v>
          </cell>
        </row>
        <row r="1551">
          <cell r="C1551" t="str">
            <v>G004</v>
          </cell>
          <cell r="D1551" t="str">
            <v/>
          </cell>
          <cell r="E1551" t="str">
            <v/>
          </cell>
          <cell r="F1551">
            <v>0</v>
          </cell>
          <cell r="G1551">
            <v>0</v>
          </cell>
          <cell r="H1551">
            <v>0</v>
          </cell>
        </row>
        <row r="1552">
          <cell r="C1552" t="str">
            <v>G005</v>
          </cell>
          <cell r="D1552" t="str">
            <v/>
          </cell>
          <cell r="E1552" t="str">
            <v/>
          </cell>
          <cell r="F1552">
            <v>0</v>
          </cell>
          <cell r="G1552">
            <v>0</v>
          </cell>
          <cell r="H1552">
            <v>0</v>
          </cell>
        </row>
        <row r="1553">
          <cell r="C1553" t="str">
            <v>PENYUSUTAN</v>
          </cell>
          <cell r="D1553" t="str">
            <v>Sub Jumlah (G)</v>
          </cell>
          <cell r="H1553">
            <v>0</v>
          </cell>
        </row>
        <row r="1554">
          <cell r="C1554" t="str">
            <v>RAP</v>
          </cell>
          <cell r="D1554" t="str">
            <v>JUMLAH  R.A.P.</v>
          </cell>
          <cell r="H1554">
            <v>23984909091</v>
          </cell>
        </row>
        <row r="1557">
          <cell r="C1557" t="str">
            <v>CATATAN  :</v>
          </cell>
        </row>
        <row r="1558">
          <cell r="C1558" t="str">
            <v>Jumlah RAP</v>
          </cell>
          <cell r="E1558" t="str">
            <v>( Rp )</v>
          </cell>
          <cell r="F1558">
            <v>23984909091</v>
          </cell>
          <cell r="G1558">
            <v>0.95000000000360085</v>
          </cell>
        </row>
        <row r="1559">
          <cell r="C1559" t="str">
            <v>LAPERS</v>
          </cell>
          <cell r="E1559" t="str">
            <v>( Rp )</v>
          </cell>
          <cell r="F1559">
            <v>1262363636.3636363</v>
          </cell>
          <cell r="G1559">
            <v>0.05</v>
          </cell>
        </row>
        <row r="1560">
          <cell r="C1560" t="str">
            <v xml:space="preserve">CONTIGENCY </v>
          </cell>
          <cell r="E1560" t="str">
            <v>( Rp )</v>
          </cell>
        </row>
        <row r="1561">
          <cell r="C1561" t="str">
            <v>RESIKO LAPANGAN</v>
          </cell>
          <cell r="E1561" t="str">
            <v>( Rp )</v>
          </cell>
        </row>
        <row r="1562">
          <cell r="C1562" t="str">
            <v>Provisional Sum untuk Perlindungan pada Pekerjaan Konstruksi</v>
          </cell>
          <cell r="E1562" t="str">
            <v>( Rp )</v>
          </cell>
        </row>
        <row r="1563">
          <cell r="C1563" t="str">
            <v>Lumpsum untuk kegiatan Lingkungan meliputi persiapan, testing dan monitoring</v>
          </cell>
          <cell r="E1563" t="str">
            <v>( Rp )</v>
          </cell>
        </row>
        <row r="1564">
          <cell r="C1564" t="str">
            <v>PPH 2%</v>
          </cell>
          <cell r="E1564" t="str">
            <v>( Rp )</v>
          </cell>
        </row>
        <row r="1565">
          <cell r="C1565" t="str">
            <v>Nilai RAB EXCL. PPN</v>
          </cell>
          <cell r="E1565" t="str">
            <v>( Rp )</v>
          </cell>
          <cell r="F1565">
            <v>25247272727.272724</v>
          </cell>
          <cell r="G1565">
            <v>1.0000000000036009</v>
          </cell>
        </row>
        <row r="1566">
          <cell r="C1566" t="str">
            <v>PPN 10 %</v>
          </cell>
          <cell r="E1566" t="str">
            <v>( Rp )</v>
          </cell>
          <cell r="F1566">
            <v>2524727272.7272725</v>
          </cell>
          <cell r="G1566">
            <v>0.1</v>
          </cell>
        </row>
        <row r="1569">
          <cell r="C1569" t="str">
            <v>TOTAL RAB termasuk PPN 10 %</v>
          </cell>
          <cell r="E1569" t="str">
            <v>( Rp )</v>
          </cell>
          <cell r="F1569">
            <v>27771999999.999996</v>
          </cell>
          <cell r="G1569">
            <v>1.100000000003601</v>
          </cell>
        </row>
        <row r="1571">
          <cell r="F1571" t="str">
            <v>Banda Aceh, 22 Februari 2008</v>
          </cell>
        </row>
        <row r="1572">
          <cell r="G1572" t="str">
            <v>PT.NINDYA KARYA (Persero)</v>
          </cell>
        </row>
        <row r="1573">
          <cell r="G1573" t="str">
            <v>New Town Access Road 2nd Stage</v>
          </cell>
        </row>
        <row r="1576">
          <cell r="F1576" t="str">
            <v>Veby Irawandi, ST</v>
          </cell>
        </row>
        <row r="1577">
          <cell r="F1577" t="str">
            <v>Kepala Proyek</v>
          </cell>
        </row>
      </sheetData>
      <sheetData sheetId="8" refreshError="1"/>
      <sheetData sheetId="9" refreshError="1"/>
      <sheetData sheetId="10" refreshError="1"/>
      <sheetData sheetId="11"/>
      <sheetData sheetId="12" refreshError="1">
        <row r="5">
          <cell r="D5">
            <v>3</v>
          </cell>
        </row>
        <row r="8">
          <cell r="D8">
            <v>3</v>
          </cell>
        </row>
        <row r="9">
          <cell r="D9">
            <v>4</v>
          </cell>
        </row>
        <row r="15">
          <cell r="D15">
            <v>3</v>
          </cell>
        </row>
        <row r="16">
          <cell r="D16">
            <v>4</v>
          </cell>
        </row>
        <row r="22">
          <cell r="D22">
            <v>3</v>
          </cell>
        </row>
        <row r="23">
          <cell r="D23">
            <v>4</v>
          </cell>
        </row>
        <row r="24">
          <cell r="D24">
            <v>5</v>
          </cell>
        </row>
        <row r="28">
          <cell r="D28">
            <v>2</v>
          </cell>
        </row>
        <row r="29">
          <cell r="D29">
            <v>3</v>
          </cell>
        </row>
        <row r="30">
          <cell r="D30">
            <v>4</v>
          </cell>
        </row>
        <row r="33">
          <cell r="D33">
            <v>4</v>
          </cell>
        </row>
        <row r="34">
          <cell r="D34">
            <v>5</v>
          </cell>
        </row>
        <row r="37">
          <cell r="D37">
            <v>2</v>
          </cell>
        </row>
        <row r="38">
          <cell r="D38">
            <v>3</v>
          </cell>
        </row>
        <row r="39">
          <cell r="D39">
            <v>4</v>
          </cell>
        </row>
        <row r="42">
          <cell r="D42">
            <v>3</v>
          </cell>
        </row>
        <row r="43">
          <cell r="D43">
            <v>4</v>
          </cell>
        </row>
        <row r="46">
          <cell r="D46">
            <v>2</v>
          </cell>
        </row>
        <row r="47">
          <cell r="D47">
            <v>3</v>
          </cell>
        </row>
        <row r="50">
          <cell r="D50">
            <v>2</v>
          </cell>
        </row>
        <row r="51">
          <cell r="D51">
            <v>3</v>
          </cell>
        </row>
        <row r="59">
          <cell r="D59">
            <v>6</v>
          </cell>
        </row>
        <row r="62">
          <cell r="D62">
            <v>6</v>
          </cell>
        </row>
      </sheetData>
      <sheetData sheetId="13" refreshError="1"/>
      <sheetData sheetId="14" refreshError="1">
        <row r="16">
          <cell r="B16" t="str">
            <v>an001</v>
          </cell>
          <cell r="C16" t="str">
            <v>Mobilisasi</v>
          </cell>
          <cell r="D16" t="str">
            <v>Ls</v>
          </cell>
          <cell r="E16">
            <v>0</v>
          </cell>
          <cell r="F16">
            <v>1</v>
          </cell>
          <cell r="G16">
            <v>1</v>
          </cell>
        </row>
        <row r="17">
          <cell r="B17" t="str">
            <v>an002</v>
          </cell>
          <cell r="C17" t="str">
            <v>Timbunan Biasa</v>
          </cell>
          <cell r="D17" t="str">
            <v>m3</v>
          </cell>
          <cell r="E17">
            <v>0</v>
          </cell>
          <cell r="F17">
            <v>2018.2</v>
          </cell>
          <cell r="G17">
            <v>2018.2</v>
          </cell>
        </row>
        <row r="18">
          <cell r="B18" t="str">
            <v>an003</v>
          </cell>
          <cell r="C18" t="str">
            <v>Lapis Pondasi Agregat Kelas A</v>
          </cell>
          <cell r="D18" t="str">
            <v>m3</v>
          </cell>
          <cell r="E18">
            <v>0</v>
          </cell>
          <cell r="F18">
            <v>5981.7</v>
          </cell>
          <cell r="G18">
            <v>5981.7</v>
          </cell>
        </row>
        <row r="19">
          <cell r="B19" t="str">
            <v>an004</v>
          </cell>
          <cell r="C19" t="str">
            <v>Lapis Pondasi Agregat Kelas B</v>
          </cell>
          <cell r="D19" t="str">
            <v>m3</v>
          </cell>
          <cell r="E19">
            <v>0</v>
          </cell>
          <cell r="F19">
            <v>8482.06</v>
          </cell>
          <cell r="G19">
            <v>8482.06</v>
          </cell>
        </row>
        <row r="20">
          <cell r="B20" t="str">
            <v>an005</v>
          </cell>
          <cell r="C20" t="str">
            <v>Beton K - 250</v>
          </cell>
          <cell r="D20" t="str">
            <v>m3</v>
          </cell>
          <cell r="E20">
            <v>0</v>
          </cell>
          <cell r="F20">
            <v>702.33</v>
          </cell>
          <cell r="G20">
            <v>702.33</v>
          </cell>
        </row>
        <row r="21">
          <cell r="B21" t="str">
            <v>an006</v>
          </cell>
          <cell r="C21" t="str">
            <v>Beton K - 125</v>
          </cell>
          <cell r="D21" t="str">
            <v>m3</v>
          </cell>
          <cell r="E21">
            <v>0</v>
          </cell>
          <cell r="F21">
            <v>960.45</v>
          </cell>
          <cell r="G21">
            <v>960.45</v>
          </cell>
        </row>
        <row r="22">
          <cell r="B22" t="str">
            <v>an007</v>
          </cell>
          <cell r="C22" t="str">
            <v>Baja Tulangan U 24 Polos</v>
          </cell>
          <cell r="D22" t="str">
            <v>Kg</v>
          </cell>
          <cell r="E22">
            <v>0</v>
          </cell>
          <cell r="F22">
            <v>72422.62</v>
          </cell>
          <cell r="G22">
            <v>72422.62</v>
          </cell>
        </row>
        <row r="23">
          <cell r="B23" t="str">
            <v>an008</v>
          </cell>
          <cell r="C23" t="str">
            <v>Pasangan Batu Kali</v>
          </cell>
          <cell r="D23" t="str">
            <v>m3</v>
          </cell>
          <cell r="E23">
            <v>0</v>
          </cell>
          <cell r="F23">
            <v>7625.47</v>
          </cell>
          <cell r="G23">
            <v>7625.47</v>
          </cell>
        </row>
        <row r="24">
          <cell r="B24" t="str">
            <v>an009</v>
          </cell>
          <cell r="C24" t="str">
            <v>Kerb Pracetak</v>
          </cell>
          <cell r="D24" t="str">
            <v>m'</v>
          </cell>
          <cell r="E24">
            <v>0</v>
          </cell>
          <cell r="F24">
            <v>7656.1</v>
          </cell>
          <cell r="G24">
            <v>7656.1</v>
          </cell>
        </row>
        <row r="25">
          <cell r="B25" t="str">
            <v>an010</v>
          </cell>
          <cell r="C25" t="str">
            <v>Perkerasan blok beton pada trotoar dan median</v>
          </cell>
          <cell r="D25" t="str">
            <v>m2</v>
          </cell>
          <cell r="E25">
            <v>0</v>
          </cell>
          <cell r="F25">
            <v>10089</v>
          </cell>
          <cell r="G25">
            <v>10089</v>
          </cell>
        </row>
        <row r="26">
          <cell r="B26" t="str">
            <v>an011</v>
          </cell>
          <cell r="C26" t="str">
            <v>Biaya Umum</v>
          </cell>
          <cell r="D26" t="str">
            <v>ls</v>
          </cell>
          <cell r="E26">
            <v>0</v>
          </cell>
          <cell r="F26">
            <v>1</v>
          </cell>
          <cell r="G26">
            <v>1</v>
          </cell>
        </row>
        <row r="27">
          <cell r="B27" t="str">
            <v>an012</v>
          </cell>
          <cell r="C27" t="str">
            <v>Timbunan Pilihan</v>
          </cell>
          <cell r="D27" t="str">
            <v>m3</v>
          </cell>
          <cell r="E27">
            <v>0</v>
          </cell>
          <cell r="F27">
            <v>64677.62</v>
          </cell>
          <cell r="G27">
            <v>64677.62</v>
          </cell>
        </row>
        <row r="28">
          <cell r="B28" t="str">
            <v>an013</v>
          </cell>
          <cell r="C28" t="str">
            <v/>
          </cell>
          <cell r="D28" t="str">
            <v/>
          </cell>
          <cell r="E28">
            <v>0</v>
          </cell>
          <cell r="F28">
            <v>0</v>
          </cell>
          <cell r="G28">
            <v>0</v>
          </cell>
        </row>
        <row r="29">
          <cell r="B29" t="str">
            <v>an014</v>
          </cell>
          <cell r="C29" t="str">
            <v/>
          </cell>
          <cell r="D29" t="str">
            <v/>
          </cell>
          <cell r="E29">
            <v>0</v>
          </cell>
          <cell r="F29">
            <v>0</v>
          </cell>
          <cell r="G29">
            <v>0</v>
          </cell>
        </row>
        <row r="30">
          <cell r="B30" t="str">
            <v>an015</v>
          </cell>
          <cell r="C30" t="str">
            <v/>
          </cell>
          <cell r="D30" t="str">
            <v/>
          </cell>
          <cell r="E30">
            <v>0</v>
          </cell>
          <cell r="F30">
            <v>0</v>
          </cell>
          <cell r="G30">
            <v>0</v>
          </cell>
        </row>
        <row r="31">
          <cell r="B31" t="str">
            <v>an016</v>
          </cell>
          <cell r="C31" t="str">
            <v/>
          </cell>
          <cell r="D31" t="str">
            <v/>
          </cell>
          <cell r="E31">
            <v>0</v>
          </cell>
          <cell r="F31">
            <v>0</v>
          </cell>
          <cell r="G31">
            <v>0</v>
          </cell>
        </row>
        <row r="32">
          <cell r="B32" t="str">
            <v>an017</v>
          </cell>
          <cell r="C32" t="str">
            <v/>
          </cell>
          <cell r="D32" t="str">
            <v/>
          </cell>
          <cell r="E32">
            <v>0</v>
          </cell>
          <cell r="F32">
            <v>0</v>
          </cell>
          <cell r="G32">
            <v>0</v>
          </cell>
        </row>
        <row r="33">
          <cell r="B33" t="str">
            <v>an018</v>
          </cell>
          <cell r="C33" t="str">
            <v/>
          </cell>
          <cell r="D33" t="str">
            <v/>
          </cell>
          <cell r="E33">
            <v>0</v>
          </cell>
          <cell r="F33">
            <v>0</v>
          </cell>
          <cell r="G33">
            <v>0</v>
          </cell>
        </row>
        <row r="34">
          <cell r="B34" t="str">
            <v>an019</v>
          </cell>
          <cell r="C34" t="str">
            <v/>
          </cell>
          <cell r="D34" t="str">
            <v/>
          </cell>
          <cell r="E34">
            <v>0</v>
          </cell>
          <cell r="F34">
            <v>0</v>
          </cell>
          <cell r="G34">
            <v>0</v>
          </cell>
        </row>
        <row r="35">
          <cell r="B35" t="str">
            <v>an020</v>
          </cell>
          <cell r="C35" t="str">
            <v/>
          </cell>
          <cell r="D35" t="str">
            <v/>
          </cell>
          <cell r="E35">
            <v>0</v>
          </cell>
          <cell r="F35">
            <v>0</v>
          </cell>
          <cell r="G35">
            <v>0</v>
          </cell>
        </row>
        <row r="36">
          <cell r="B36" t="str">
            <v>an021</v>
          </cell>
          <cell r="C36" t="str">
            <v/>
          </cell>
          <cell r="D36" t="str">
            <v/>
          </cell>
          <cell r="E36">
            <v>0</v>
          </cell>
          <cell r="F36">
            <v>0</v>
          </cell>
          <cell r="G36">
            <v>0</v>
          </cell>
        </row>
        <row r="37">
          <cell r="B37" t="str">
            <v>an022</v>
          </cell>
          <cell r="C37" t="str">
            <v/>
          </cell>
          <cell r="D37" t="str">
            <v/>
          </cell>
          <cell r="E37">
            <v>0</v>
          </cell>
          <cell r="F37">
            <v>0</v>
          </cell>
          <cell r="G37">
            <v>0</v>
          </cell>
        </row>
        <row r="38">
          <cell r="B38" t="str">
            <v>an023</v>
          </cell>
          <cell r="C38" t="str">
            <v/>
          </cell>
          <cell r="D38" t="str">
            <v/>
          </cell>
          <cell r="E38">
            <v>0</v>
          </cell>
          <cell r="F38">
            <v>0</v>
          </cell>
          <cell r="G38">
            <v>0</v>
          </cell>
        </row>
        <row r="39">
          <cell r="B39" t="str">
            <v>an024</v>
          </cell>
          <cell r="C39" t="str">
            <v/>
          </cell>
          <cell r="D39" t="str">
            <v/>
          </cell>
          <cell r="E39">
            <v>0</v>
          </cell>
          <cell r="F39">
            <v>0</v>
          </cell>
          <cell r="G39">
            <v>0</v>
          </cell>
        </row>
        <row r="40">
          <cell r="B40" t="str">
            <v>an025</v>
          </cell>
          <cell r="C40" t="str">
            <v/>
          </cell>
          <cell r="D40" t="str">
            <v/>
          </cell>
          <cell r="E40">
            <v>0</v>
          </cell>
          <cell r="F40">
            <v>0</v>
          </cell>
          <cell r="G40">
            <v>0</v>
          </cell>
        </row>
        <row r="41">
          <cell r="B41" t="str">
            <v>an026</v>
          </cell>
          <cell r="C41" t="str">
            <v/>
          </cell>
          <cell r="D41" t="str">
            <v/>
          </cell>
          <cell r="E41">
            <v>0</v>
          </cell>
          <cell r="F41">
            <v>0</v>
          </cell>
          <cell r="G41">
            <v>0</v>
          </cell>
        </row>
        <row r="42">
          <cell r="B42" t="str">
            <v>an027</v>
          </cell>
          <cell r="C42" t="str">
            <v/>
          </cell>
          <cell r="D42" t="str">
            <v/>
          </cell>
          <cell r="E42">
            <v>0</v>
          </cell>
          <cell r="F42">
            <v>0</v>
          </cell>
          <cell r="G42">
            <v>0</v>
          </cell>
        </row>
        <row r="43">
          <cell r="B43" t="str">
            <v>an028</v>
          </cell>
          <cell r="C43" t="str">
            <v/>
          </cell>
          <cell r="D43" t="str">
            <v/>
          </cell>
          <cell r="E43">
            <v>0</v>
          </cell>
          <cell r="F43">
            <v>0</v>
          </cell>
          <cell r="G43">
            <v>0</v>
          </cell>
        </row>
        <row r="44">
          <cell r="B44" t="str">
            <v>an029</v>
          </cell>
          <cell r="C44" t="str">
            <v/>
          </cell>
          <cell r="D44" t="str">
            <v/>
          </cell>
          <cell r="E44">
            <v>0</v>
          </cell>
          <cell r="F44">
            <v>0</v>
          </cell>
          <cell r="G44">
            <v>0</v>
          </cell>
        </row>
        <row r="45">
          <cell r="B45" t="str">
            <v>an030</v>
          </cell>
          <cell r="C45" t="str">
            <v/>
          </cell>
          <cell r="D45" t="str">
            <v/>
          </cell>
          <cell r="E45">
            <v>0</v>
          </cell>
          <cell r="F45">
            <v>0</v>
          </cell>
          <cell r="G45">
            <v>0</v>
          </cell>
        </row>
        <row r="46">
          <cell r="B46" t="str">
            <v>an031</v>
          </cell>
          <cell r="C46" t="str">
            <v/>
          </cell>
          <cell r="D46" t="str">
            <v/>
          </cell>
          <cell r="E46">
            <v>0</v>
          </cell>
          <cell r="F46">
            <v>0</v>
          </cell>
          <cell r="G46">
            <v>0</v>
          </cell>
        </row>
        <row r="47">
          <cell r="B47" t="str">
            <v>an032</v>
          </cell>
          <cell r="C47" t="str">
            <v/>
          </cell>
          <cell r="D47" t="str">
            <v/>
          </cell>
          <cell r="E47">
            <v>0</v>
          </cell>
          <cell r="F47">
            <v>0</v>
          </cell>
          <cell r="G47">
            <v>0</v>
          </cell>
        </row>
        <row r="48">
          <cell r="B48" t="str">
            <v>an033</v>
          </cell>
          <cell r="C48" t="str">
            <v/>
          </cell>
          <cell r="D48" t="str">
            <v/>
          </cell>
          <cell r="E48">
            <v>0</v>
          </cell>
          <cell r="F48">
            <v>0</v>
          </cell>
          <cell r="G48">
            <v>0</v>
          </cell>
        </row>
        <row r="49">
          <cell r="B49" t="str">
            <v>an034</v>
          </cell>
          <cell r="C49" t="str">
            <v/>
          </cell>
          <cell r="D49" t="str">
            <v/>
          </cell>
          <cell r="E49">
            <v>0</v>
          </cell>
          <cell r="F49">
            <v>0</v>
          </cell>
          <cell r="G49">
            <v>0</v>
          </cell>
        </row>
        <row r="50">
          <cell r="B50" t="str">
            <v>an035</v>
          </cell>
          <cell r="C50" t="str">
            <v/>
          </cell>
          <cell r="D50" t="str">
            <v/>
          </cell>
          <cell r="E50">
            <v>0</v>
          </cell>
          <cell r="F50">
            <v>0</v>
          </cell>
          <cell r="G50">
            <v>0</v>
          </cell>
        </row>
        <row r="51">
          <cell r="B51" t="str">
            <v>an036</v>
          </cell>
          <cell r="C51" t="str">
            <v/>
          </cell>
          <cell r="D51" t="str">
            <v/>
          </cell>
          <cell r="E51">
            <v>0</v>
          </cell>
          <cell r="F51">
            <v>0</v>
          </cell>
          <cell r="G51">
            <v>0</v>
          </cell>
        </row>
        <row r="52">
          <cell r="B52" t="str">
            <v>an037</v>
          </cell>
          <cell r="C52" t="str">
            <v/>
          </cell>
          <cell r="D52" t="str">
            <v/>
          </cell>
          <cell r="E52">
            <v>0</v>
          </cell>
          <cell r="F52">
            <v>0</v>
          </cell>
          <cell r="G52">
            <v>0</v>
          </cell>
        </row>
        <row r="53">
          <cell r="B53" t="str">
            <v>an038</v>
          </cell>
          <cell r="C53" t="str">
            <v/>
          </cell>
          <cell r="D53" t="str">
            <v/>
          </cell>
          <cell r="E53">
            <v>0</v>
          </cell>
          <cell r="F53">
            <v>0</v>
          </cell>
          <cell r="G53">
            <v>0</v>
          </cell>
        </row>
        <row r="54">
          <cell r="B54" t="str">
            <v>an039</v>
          </cell>
          <cell r="C54" t="str">
            <v/>
          </cell>
          <cell r="D54" t="str">
            <v/>
          </cell>
          <cell r="E54">
            <v>0</v>
          </cell>
          <cell r="F54">
            <v>0</v>
          </cell>
          <cell r="G54">
            <v>0</v>
          </cell>
        </row>
        <row r="55">
          <cell r="B55" t="str">
            <v>an040</v>
          </cell>
          <cell r="C55" t="str">
            <v/>
          </cell>
          <cell r="D55" t="str">
            <v/>
          </cell>
          <cell r="E55">
            <v>0</v>
          </cell>
          <cell r="F55">
            <v>0</v>
          </cell>
          <cell r="G55">
            <v>0</v>
          </cell>
        </row>
        <row r="56">
          <cell r="B56" t="str">
            <v>an041</v>
          </cell>
          <cell r="C56" t="str">
            <v/>
          </cell>
          <cell r="D56" t="str">
            <v/>
          </cell>
          <cell r="E56">
            <v>0</v>
          </cell>
          <cell r="F56">
            <v>0</v>
          </cell>
          <cell r="G56">
            <v>0</v>
          </cell>
        </row>
        <row r="57">
          <cell r="B57" t="str">
            <v>an042</v>
          </cell>
          <cell r="C57" t="str">
            <v/>
          </cell>
          <cell r="D57" t="str">
            <v/>
          </cell>
          <cell r="E57">
            <v>0</v>
          </cell>
          <cell r="F57">
            <v>0</v>
          </cell>
          <cell r="G57">
            <v>0</v>
          </cell>
        </row>
        <row r="58">
          <cell r="B58" t="str">
            <v>an043</v>
          </cell>
          <cell r="C58" t="str">
            <v/>
          </cell>
          <cell r="D58" t="str">
            <v/>
          </cell>
          <cell r="E58">
            <v>0</v>
          </cell>
          <cell r="F58">
            <v>0</v>
          </cell>
          <cell r="G58">
            <v>0</v>
          </cell>
        </row>
        <row r="59">
          <cell r="B59" t="str">
            <v>an044</v>
          </cell>
          <cell r="C59" t="str">
            <v/>
          </cell>
          <cell r="D59" t="str">
            <v/>
          </cell>
          <cell r="E59">
            <v>0</v>
          </cell>
          <cell r="F59">
            <v>0</v>
          </cell>
          <cell r="G59">
            <v>0</v>
          </cell>
        </row>
        <row r="60">
          <cell r="B60" t="str">
            <v>an045</v>
          </cell>
          <cell r="C60" t="str">
            <v/>
          </cell>
          <cell r="D60" t="str">
            <v/>
          </cell>
          <cell r="E60">
            <v>0</v>
          </cell>
          <cell r="F60">
            <v>0</v>
          </cell>
          <cell r="G60">
            <v>0</v>
          </cell>
        </row>
        <row r="61">
          <cell r="B61" t="str">
            <v>an046</v>
          </cell>
          <cell r="C61" t="str">
            <v/>
          </cell>
          <cell r="D61" t="str">
            <v/>
          </cell>
          <cell r="E61">
            <v>0</v>
          </cell>
          <cell r="F61">
            <v>0</v>
          </cell>
          <cell r="G61">
            <v>0</v>
          </cell>
        </row>
        <row r="62">
          <cell r="B62" t="str">
            <v>an047</v>
          </cell>
          <cell r="C62" t="str">
            <v/>
          </cell>
          <cell r="D62" t="str">
            <v/>
          </cell>
          <cell r="E62">
            <v>0</v>
          </cell>
          <cell r="F62">
            <v>0</v>
          </cell>
          <cell r="G62">
            <v>0</v>
          </cell>
        </row>
        <row r="63">
          <cell r="B63" t="str">
            <v>an048</v>
          </cell>
          <cell r="C63" t="str">
            <v/>
          </cell>
          <cell r="D63" t="str">
            <v/>
          </cell>
          <cell r="E63">
            <v>0</v>
          </cell>
          <cell r="F63">
            <v>0</v>
          </cell>
          <cell r="G63">
            <v>0</v>
          </cell>
        </row>
        <row r="64">
          <cell r="B64" t="str">
            <v>an049</v>
          </cell>
          <cell r="C64" t="str">
            <v/>
          </cell>
          <cell r="D64" t="str">
            <v/>
          </cell>
          <cell r="E64">
            <v>0</v>
          </cell>
          <cell r="F64">
            <v>0</v>
          </cell>
          <cell r="G64">
            <v>0</v>
          </cell>
        </row>
        <row r="65">
          <cell r="B65" t="str">
            <v>an050</v>
          </cell>
          <cell r="C65" t="str">
            <v/>
          </cell>
          <cell r="D65" t="str">
            <v/>
          </cell>
          <cell r="E65">
            <v>0</v>
          </cell>
          <cell r="F65">
            <v>0</v>
          </cell>
          <cell r="G65">
            <v>0</v>
          </cell>
        </row>
        <row r="66">
          <cell r="B66" t="str">
            <v>an051</v>
          </cell>
          <cell r="C66" t="str">
            <v/>
          </cell>
          <cell r="D66" t="str">
            <v/>
          </cell>
          <cell r="E66">
            <v>0</v>
          </cell>
          <cell r="F66">
            <v>0</v>
          </cell>
          <cell r="G66">
            <v>0</v>
          </cell>
        </row>
        <row r="67">
          <cell r="B67" t="str">
            <v>an052</v>
          </cell>
          <cell r="C67" t="str">
            <v/>
          </cell>
          <cell r="D67" t="str">
            <v/>
          </cell>
          <cell r="E67">
            <v>0</v>
          </cell>
          <cell r="F67">
            <v>0</v>
          </cell>
          <cell r="G67">
            <v>0</v>
          </cell>
        </row>
        <row r="68">
          <cell r="B68" t="str">
            <v>an053</v>
          </cell>
          <cell r="C68" t="str">
            <v/>
          </cell>
          <cell r="D68" t="str">
            <v/>
          </cell>
          <cell r="E68">
            <v>0</v>
          </cell>
          <cell r="F68">
            <v>0</v>
          </cell>
          <cell r="G68">
            <v>0</v>
          </cell>
        </row>
        <row r="69">
          <cell r="B69" t="str">
            <v>an054</v>
          </cell>
          <cell r="C69" t="str">
            <v/>
          </cell>
          <cell r="D69" t="str">
            <v/>
          </cell>
          <cell r="E69">
            <v>0</v>
          </cell>
          <cell r="F69">
            <v>0</v>
          </cell>
          <cell r="G69">
            <v>0</v>
          </cell>
        </row>
        <row r="70">
          <cell r="B70" t="str">
            <v>an055</v>
          </cell>
          <cell r="C70" t="str">
            <v/>
          </cell>
          <cell r="D70" t="str">
            <v/>
          </cell>
          <cell r="E70">
            <v>0</v>
          </cell>
          <cell r="F70">
            <v>0</v>
          </cell>
          <cell r="G70">
            <v>0</v>
          </cell>
        </row>
        <row r="71">
          <cell r="B71" t="str">
            <v>an056</v>
          </cell>
          <cell r="C71" t="str">
            <v/>
          </cell>
          <cell r="D71" t="str">
            <v/>
          </cell>
          <cell r="E71">
            <v>0</v>
          </cell>
          <cell r="F71">
            <v>0</v>
          </cell>
          <cell r="G71">
            <v>0</v>
          </cell>
        </row>
        <row r="72">
          <cell r="B72" t="str">
            <v>an057</v>
          </cell>
          <cell r="C72" t="str">
            <v/>
          </cell>
          <cell r="D72" t="str">
            <v/>
          </cell>
          <cell r="E72">
            <v>0</v>
          </cell>
          <cell r="F72">
            <v>0</v>
          </cell>
          <cell r="G72">
            <v>0</v>
          </cell>
        </row>
        <row r="73">
          <cell r="B73" t="str">
            <v>an058</v>
          </cell>
          <cell r="C73" t="str">
            <v/>
          </cell>
          <cell r="D73" t="str">
            <v/>
          </cell>
          <cell r="E73">
            <v>0</v>
          </cell>
          <cell r="F73">
            <v>0</v>
          </cell>
          <cell r="G73">
            <v>0</v>
          </cell>
        </row>
        <row r="74">
          <cell r="B74" t="str">
            <v>an059</v>
          </cell>
          <cell r="C74" t="str">
            <v/>
          </cell>
          <cell r="D74" t="str">
            <v/>
          </cell>
          <cell r="E74">
            <v>0</v>
          </cell>
          <cell r="F74">
            <v>0</v>
          </cell>
          <cell r="G74">
            <v>0</v>
          </cell>
        </row>
        <row r="75">
          <cell r="B75" t="str">
            <v>an060</v>
          </cell>
          <cell r="C75" t="str">
            <v/>
          </cell>
          <cell r="D75" t="str">
            <v/>
          </cell>
          <cell r="E75">
            <v>0</v>
          </cell>
          <cell r="F75">
            <v>0</v>
          </cell>
          <cell r="G75">
            <v>0</v>
          </cell>
        </row>
        <row r="76">
          <cell r="B76" t="str">
            <v>an061</v>
          </cell>
          <cell r="C76" t="str">
            <v/>
          </cell>
          <cell r="D76" t="str">
            <v/>
          </cell>
          <cell r="E76">
            <v>0</v>
          </cell>
          <cell r="F76">
            <v>0</v>
          </cell>
          <cell r="G76">
            <v>0</v>
          </cell>
        </row>
        <row r="77">
          <cell r="B77" t="str">
            <v>an062</v>
          </cell>
          <cell r="C77" t="str">
            <v/>
          </cell>
          <cell r="D77" t="str">
            <v/>
          </cell>
          <cell r="E77">
            <v>0</v>
          </cell>
          <cell r="F77">
            <v>0</v>
          </cell>
          <cell r="G77">
            <v>0</v>
          </cell>
        </row>
        <row r="78">
          <cell r="B78" t="str">
            <v>an063</v>
          </cell>
          <cell r="C78" t="str">
            <v/>
          </cell>
          <cell r="D78" t="str">
            <v/>
          </cell>
          <cell r="E78">
            <v>0</v>
          </cell>
          <cell r="F78">
            <v>0</v>
          </cell>
          <cell r="G78">
            <v>0</v>
          </cell>
        </row>
        <row r="79">
          <cell r="B79" t="str">
            <v>an064</v>
          </cell>
          <cell r="C79" t="str">
            <v/>
          </cell>
          <cell r="D79" t="str">
            <v/>
          </cell>
          <cell r="E79">
            <v>0</v>
          </cell>
          <cell r="F79">
            <v>0</v>
          </cell>
          <cell r="G79">
            <v>0</v>
          </cell>
        </row>
        <row r="80">
          <cell r="B80" t="str">
            <v>an065</v>
          </cell>
          <cell r="C80" t="str">
            <v/>
          </cell>
          <cell r="D80" t="str">
            <v/>
          </cell>
          <cell r="E80">
            <v>0</v>
          </cell>
          <cell r="F80">
            <v>0</v>
          </cell>
          <cell r="G80">
            <v>0</v>
          </cell>
        </row>
        <row r="81">
          <cell r="B81" t="str">
            <v>an066</v>
          </cell>
          <cell r="C81" t="str">
            <v/>
          </cell>
          <cell r="D81" t="str">
            <v/>
          </cell>
          <cell r="E81">
            <v>0</v>
          </cell>
          <cell r="F81">
            <v>0</v>
          </cell>
          <cell r="G81">
            <v>0</v>
          </cell>
        </row>
        <row r="82">
          <cell r="B82" t="str">
            <v>an067</v>
          </cell>
          <cell r="C82" t="str">
            <v/>
          </cell>
          <cell r="D82" t="str">
            <v/>
          </cell>
          <cell r="E82">
            <v>0</v>
          </cell>
          <cell r="F82">
            <v>0</v>
          </cell>
          <cell r="G82">
            <v>0</v>
          </cell>
        </row>
        <row r="83">
          <cell r="B83" t="str">
            <v>an068</v>
          </cell>
          <cell r="C83" t="str">
            <v/>
          </cell>
          <cell r="D83" t="str">
            <v/>
          </cell>
          <cell r="E83">
            <v>0</v>
          </cell>
          <cell r="F83">
            <v>0</v>
          </cell>
          <cell r="G83">
            <v>0</v>
          </cell>
        </row>
        <row r="84">
          <cell r="B84" t="str">
            <v>an069</v>
          </cell>
          <cell r="C84" t="str">
            <v/>
          </cell>
          <cell r="D84" t="str">
            <v/>
          </cell>
          <cell r="E84">
            <v>0</v>
          </cell>
          <cell r="F84">
            <v>0</v>
          </cell>
          <cell r="G84">
            <v>0</v>
          </cell>
        </row>
        <row r="85">
          <cell r="B85" t="str">
            <v>an070</v>
          </cell>
          <cell r="C85" t="str">
            <v/>
          </cell>
          <cell r="D85" t="str">
            <v/>
          </cell>
          <cell r="E85">
            <v>0</v>
          </cell>
          <cell r="F85">
            <v>0</v>
          </cell>
          <cell r="G85">
            <v>0</v>
          </cell>
        </row>
        <row r="86">
          <cell r="B86" t="str">
            <v>an071</v>
          </cell>
          <cell r="C86" t="str">
            <v/>
          </cell>
          <cell r="D86" t="str">
            <v/>
          </cell>
          <cell r="E86">
            <v>0</v>
          </cell>
          <cell r="F86">
            <v>0</v>
          </cell>
          <cell r="G86">
            <v>0</v>
          </cell>
        </row>
        <row r="87">
          <cell r="B87" t="str">
            <v>an072</v>
          </cell>
          <cell r="C87" t="str">
            <v/>
          </cell>
          <cell r="D87" t="str">
            <v/>
          </cell>
          <cell r="E87">
            <v>0</v>
          </cell>
          <cell r="F87">
            <v>0</v>
          </cell>
          <cell r="G87">
            <v>0</v>
          </cell>
        </row>
        <row r="88">
          <cell r="B88" t="str">
            <v>an073</v>
          </cell>
          <cell r="C88" t="str">
            <v/>
          </cell>
          <cell r="D88" t="str">
            <v/>
          </cell>
          <cell r="E88">
            <v>0</v>
          </cell>
          <cell r="F88">
            <v>0</v>
          </cell>
          <cell r="G88">
            <v>0</v>
          </cell>
        </row>
        <row r="89">
          <cell r="B89" t="str">
            <v>an074</v>
          </cell>
          <cell r="C89" t="str">
            <v/>
          </cell>
          <cell r="D89" t="str">
            <v/>
          </cell>
          <cell r="E89">
            <v>0</v>
          </cell>
          <cell r="F89">
            <v>0</v>
          </cell>
          <cell r="G89">
            <v>0</v>
          </cell>
        </row>
        <row r="90">
          <cell r="B90" t="str">
            <v>an075</v>
          </cell>
          <cell r="C90" t="str">
            <v/>
          </cell>
          <cell r="D90" t="str">
            <v/>
          </cell>
          <cell r="E90">
            <v>0</v>
          </cell>
          <cell r="F90">
            <v>0</v>
          </cell>
          <cell r="G90">
            <v>0</v>
          </cell>
        </row>
        <row r="91">
          <cell r="B91" t="str">
            <v>an076</v>
          </cell>
          <cell r="C91" t="str">
            <v/>
          </cell>
          <cell r="D91" t="str">
            <v/>
          </cell>
          <cell r="E91">
            <v>0</v>
          </cell>
          <cell r="F91">
            <v>0</v>
          </cell>
          <cell r="G91">
            <v>0</v>
          </cell>
        </row>
        <row r="92">
          <cell r="B92" t="str">
            <v>an077</v>
          </cell>
          <cell r="C92" t="str">
            <v/>
          </cell>
          <cell r="D92" t="str">
            <v/>
          </cell>
          <cell r="E92">
            <v>0</v>
          </cell>
          <cell r="F92">
            <v>0</v>
          </cell>
          <cell r="G92">
            <v>0</v>
          </cell>
        </row>
        <row r="93">
          <cell r="B93" t="str">
            <v>an078</v>
          </cell>
          <cell r="C93" t="str">
            <v/>
          </cell>
          <cell r="D93" t="str">
            <v/>
          </cell>
          <cell r="E93">
            <v>0</v>
          </cell>
          <cell r="F93">
            <v>0</v>
          </cell>
          <cell r="G93">
            <v>0</v>
          </cell>
        </row>
        <row r="94">
          <cell r="B94" t="str">
            <v>an079</v>
          </cell>
          <cell r="C94" t="str">
            <v/>
          </cell>
          <cell r="D94" t="str">
            <v/>
          </cell>
          <cell r="E94">
            <v>0</v>
          </cell>
          <cell r="F94">
            <v>0</v>
          </cell>
          <cell r="G94">
            <v>0</v>
          </cell>
        </row>
        <row r="95">
          <cell r="B95" t="str">
            <v>an080</v>
          </cell>
          <cell r="C95" t="str">
            <v/>
          </cell>
          <cell r="D95" t="str">
            <v/>
          </cell>
          <cell r="E95">
            <v>0</v>
          </cell>
          <cell r="F95">
            <v>0</v>
          </cell>
          <cell r="G95">
            <v>0</v>
          </cell>
        </row>
        <row r="96">
          <cell r="B96" t="str">
            <v>an081</v>
          </cell>
          <cell r="C96" t="str">
            <v/>
          </cell>
          <cell r="D96" t="str">
            <v/>
          </cell>
          <cell r="E96">
            <v>0</v>
          </cell>
          <cell r="F96">
            <v>0</v>
          </cell>
          <cell r="G96">
            <v>0</v>
          </cell>
        </row>
        <row r="97">
          <cell r="B97" t="str">
            <v>an082</v>
          </cell>
          <cell r="C97" t="str">
            <v/>
          </cell>
          <cell r="D97" t="str">
            <v/>
          </cell>
          <cell r="E97">
            <v>0</v>
          </cell>
          <cell r="F97">
            <v>0</v>
          </cell>
          <cell r="G97">
            <v>0</v>
          </cell>
        </row>
        <row r="98">
          <cell r="B98" t="str">
            <v>an083</v>
          </cell>
          <cell r="C98" t="str">
            <v/>
          </cell>
          <cell r="D98" t="str">
            <v/>
          </cell>
          <cell r="E98">
            <v>0</v>
          </cell>
          <cell r="F98">
            <v>0</v>
          </cell>
          <cell r="G98">
            <v>0</v>
          </cell>
        </row>
        <row r="99">
          <cell r="B99" t="str">
            <v>an084</v>
          </cell>
          <cell r="C99" t="str">
            <v/>
          </cell>
          <cell r="D99" t="str">
            <v/>
          </cell>
          <cell r="E99">
            <v>0</v>
          </cell>
          <cell r="F99">
            <v>0</v>
          </cell>
          <cell r="G99">
            <v>0</v>
          </cell>
        </row>
        <row r="100">
          <cell r="B100" t="str">
            <v>an085</v>
          </cell>
          <cell r="C100" t="str">
            <v/>
          </cell>
          <cell r="D100" t="str">
            <v/>
          </cell>
          <cell r="E100">
            <v>0</v>
          </cell>
          <cell r="F100">
            <v>0</v>
          </cell>
          <cell r="G100">
            <v>0</v>
          </cell>
        </row>
        <row r="101">
          <cell r="B101" t="str">
            <v>an086</v>
          </cell>
          <cell r="C101" t="str">
            <v/>
          </cell>
          <cell r="D101" t="str">
            <v/>
          </cell>
          <cell r="E101">
            <v>0</v>
          </cell>
          <cell r="F101">
            <v>0</v>
          </cell>
          <cell r="G101">
            <v>0</v>
          </cell>
        </row>
        <row r="102">
          <cell r="B102" t="str">
            <v>an087</v>
          </cell>
          <cell r="C102" t="str">
            <v/>
          </cell>
          <cell r="D102" t="str">
            <v/>
          </cell>
          <cell r="E102">
            <v>0</v>
          </cell>
          <cell r="F102">
            <v>0</v>
          </cell>
          <cell r="G102">
            <v>0</v>
          </cell>
        </row>
        <row r="103">
          <cell r="B103" t="str">
            <v>an088</v>
          </cell>
          <cell r="C103" t="str">
            <v/>
          </cell>
          <cell r="D103" t="str">
            <v/>
          </cell>
          <cell r="E103">
            <v>0</v>
          </cell>
          <cell r="F103">
            <v>0</v>
          </cell>
          <cell r="G103">
            <v>0</v>
          </cell>
        </row>
        <row r="104">
          <cell r="B104" t="str">
            <v>an089</v>
          </cell>
          <cell r="C104" t="str">
            <v/>
          </cell>
          <cell r="D104" t="str">
            <v/>
          </cell>
          <cell r="E104">
            <v>0</v>
          </cell>
          <cell r="F104">
            <v>0</v>
          </cell>
          <cell r="G104">
            <v>0</v>
          </cell>
        </row>
        <row r="105">
          <cell r="B105" t="str">
            <v>an090</v>
          </cell>
          <cell r="C105" t="str">
            <v/>
          </cell>
          <cell r="D105" t="str">
            <v/>
          </cell>
          <cell r="E105">
            <v>0</v>
          </cell>
          <cell r="F105">
            <v>0</v>
          </cell>
          <cell r="G105">
            <v>0</v>
          </cell>
        </row>
        <row r="106">
          <cell r="B106" t="str">
            <v>an091</v>
          </cell>
          <cell r="C106" t="str">
            <v/>
          </cell>
          <cell r="D106" t="str">
            <v/>
          </cell>
          <cell r="E106">
            <v>0</v>
          </cell>
          <cell r="F106">
            <v>0</v>
          </cell>
          <cell r="G106">
            <v>0</v>
          </cell>
        </row>
        <row r="107">
          <cell r="B107" t="str">
            <v>an092</v>
          </cell>
          <cell r="C107" t="str">
            <v/>
          </cell>
          <cell r="D107" t="str">
            <v/>
          </cell>
          <cell r="E107">
            <v>0</v>
          </cell>
          <cell r="F107">
            <v>0</v>
          </cell>
          <cell r="G107">
            <v>0</v>
          </cell>
        </row>
        <row r="108">
          <cell r="B108" t="str">
            <v>an093</v>
          </cell>
          <cell r="C108" t="str">
            <v/>
          </cell>
          <cell r="D108" t="str">
            <v/>
          </cell>
          <cell r="E108">
            <v>0</v>
          </cell>
          <cell r="F108">
            <v>0</v>
          </cell>
          <cell r="G108">
            <v>0</v>
          </cell>
        </row>
        <row r="109">
          <cell r="B109" t="str">
            <v>an094</v>
          </cell>
          <cell r="C109" t="str">
            <v/>
          </cell>
          <cell r="D109" t="str">
            <v/>
          </cell>
          <cell r="E109">
            <v>0</v>
          </cell>
          <cell r="F109">
            <v>0</v>
          </cell>
          <cell r="G109">
            <v>0</v>
          </cell>
        </row>
        <row r="110">
          <cell r="B110" t="str">
            <v>an095</v>
          </cell>
          <cell r="C110" t="str">
            <v/>
          </cell>
          <cell r="D110" t="str">
            <v/>
          </cell>
          <cell r="E110">
            <v>0</v>
          </cell>
          <cell r="F110">
            <v>0</v>
          </cell>
          <cell r="G110">
            <v>0</v>
          </cell>
        </row>
        <row r="111">
          <cell r="B111" t="str">
            <v>an096</v>
          </cell>
          <cell r="C111" t="str">
            <v/>
          </cell>
          <cell r="D111" t="str">
            <v/>
          </cell>
          <cell r="E111">
            <v>0</v>
          </cell>
          <cell r="F111">
            <v>0</v>
          </cell>
          <cell r="G111">
            <v>0</v>
          </cell>
        </row>
        <row r="112">
          <cell r="B112" t="str">
            <v>an097</v>
          </cell>
          <cell r="C112" t="str">
            <v/>
          </cell>
          <cell r="D112" t="str">
            <v/>
          </cell>
          <cell r="E112">
            <v>0</v>
          </cell>
          <cell r="F112">
            <v>0</v>
          </cell>
          <cell r="G112">
            <v>0</v>
          </cell>
        </row>
        <row r="113">
          <cell r="B113" t="str">
            <v>an098</v>
          </cell>
          <cell r="C113" t="str">
            <v/>
          </cell>
          <cell r="D113" t="str">
            <v/>
          </cell>
          <cell r="E113">
            <v>0</v>
          </cell>
          <cell r="F113">
            <v>0</v>
          </cell>
          <cell r="G113">
            <v>0</v>
          </cell>
        </row>
        <row r="114">
          <cell r="B114" t="str">
            <v>an099</v>
          </cell>
          <cell r="C114" t="str">
            <v/>
          </cell>
          <cell r="D114" t="str">
            <v/>
          </cell>
          <cell r="E114">
            <v>0</v>
          </cell>
          <cell r="F114">
            <v>0</v>
          </cell>
          <cell r="G114">
            <v>0</v>
          </cell>
        </row>
        <row r="115">
          <cell r="B115" t="str">
            <v>an100</v>
          </cell>
          <cell r="C115" t="str">
            <v/>
          </cell>
          <cell r="D115" t="str">
            <v/>
          </cell>
          <cell r="E115">
            <v>0</v>
          </cell>
          <cell r="F115">
            <v>0</v>
          </cell>
          <cell r="G115">
            <v>0</v>
          </cell>
        </row>
        <row r="116">
          <cell r="B116" t="str">
            <v>an101</v>
          </cell>
          <cell r="C116" t="str">
            <v/>
          </cell>
          <cell r="D116" t="str">
            <v/>
          </cell>
          <cell r="E116">
            <v>0</v>
          </cell>
          <cell r="F116">
            <v>0</v>
          </cell>
          <cell r="G116">
            <v>0</v>
          </cell>
        </row>
        <row r="117">
          <cell r="B117" t="str">
            <v>an102</v>
          </cell>
          <cell r="C117" t="str">
            <v/>
          </cell>
          <cell r="D117" t="str">
            <v/>
          </cell>
          <cell r="E117">
            <v>0</v>
          </cell>
          <cell r="F117">
            <v>0</v>
          </cell>
          <cell r="G117">
            <v>0</v>
          </cell>
        </row>
        <row r="118">
          <cell r="B118" t="str">
            <v>an103</v>
          </cell>
          <cell r="C118" t="str">
            <v/>
          </cell>
          <cell r="D118" t="str">
            <v/>
          </cell>
          <cell r="E118">
            <v>0</v>
          </cell>
          <cell r="F118">
            <v>0</v>
          </cell>
          <cell r="G118">
            <v>0</v>
          </cell>
        </row>
        <row r="119">
          <cell r="B119" t="str">
            <v>an104</v>
          </cell>
          <cell r="C119" t="str">
            <v/>
          </cell>
          <cell r="D119" t="str">
            <v/>
          </cell>
          <cell r="E119">
            <v>0</v>
          </cell>
          <cell r="F119">
            <v>0</v>
          </cell>
          <cell r="G119">
            <v>0</v>
          </cell>
        </row>
        <row r="120">
          <cell r="B120" t="str">
            <v>an105</v>
          </cell>
          <cell r="C120" t="str">
            <v/>
          </cell>
          <cell r="D120" t="str">
            <v/>
          </cell>
          <cell r="E120">
            <v>0</v>
          </cell>
          <cell r="F120">
            <v>0</v>
          </cell>
          <cell r="G120">
            <v>0</v>
          </cell>
        </row>
        <row r="121">
          <cell r="B121" t="str">
            <v>an106</v>
          </cell>
          <cell r="C121" t="str">
            <v/>
          </cell>
          <cell r="D121" t="str">
            <v/>
          </cell>
          <cell r="E121">
            <v>0</v>
          </cell>
          <cell r="F121">
            <v>0</v>
          </cell>
          <cell r="G121">
            <v>0</v>
          </cell>
        </row>
        <row r="122">
          <cell r="B122" t="str">
            <v>an107</v>
          </cell>
          <cell r="C122" t="str">
            <v/>
          </cell>
          <cell r="D122" t="str">
            <v/>
          </cell>
          <cell r="E122">
            <v>0</v>
          </cell>
          <cell r="F122">
            <v>0</v>
          </cell>
          <cell r="G122">
            <v>0</v>
          </cell>
        </row>
        <row r="123">
          <cell r="B123" t="str">
            <v>an108</v>
          </cell>
          <cell r="C123" t="str">
            <v/>
          </cell>
          <cell r="D123" t="str">
            <v/>
          </cell>
          <cell r="E123">
            <v>0</v>
          </cell>
          <cell r="F123">
            <v>0</v>
          </cell>
          <cell r="G123">
            <v>0</v>
          </cell>
        </row>
        <row r="124">
          <cell r="B124" t="str">
            <v>an109</v>
          </cell>
          <cell r="C124" t="str">
            <v/>
          </cell>
          <cell r="D124" t="str">
            <v/>
          </cell>
          <cell r="E124">
            <v>0</v>
          </cell>
          <cell r="F124">
            <v>0</v>
          </cell>
          <cell r="G124">
            <v>0</v>
          </cell>
        </row>
        <row r="125">
          <cell r="B125" t="str">
            <v>an110</v>
          </cell>
          <cell r="C125" t="str">
            <v/>
          </cell>
          <cell r="D125" t="str">
            <v/>
          </cell>
          <cell r="E125">
            <v>0</v>
          </cell>
          <cell r="F125">
            <v>0</v>
          </cell>
          <cell r="G125">
            <v>0</v>
          </cell>
        </row>
        <row r="126">
          <cell r="B126" t="str">
            <v>an111</v>
          </cell>
          <cell r="C126" t="str">
            <v/>
          </cell>
          <cell r="D126" t="str">
            <v/>
          </cell>
          <cell r="E126">
            <v>0</v>
          </cell>
          <cell r="F126">
            <v>0</v>
          </cell>
          <cell r="G126">
            <v>0</v>
          </cell>
        </row>
        <row r="127">
          <cell r="B127" t="str">
            <v>an112</v>
          </cell>
          <cell r="C127" t="str">
            <v/>
          </cell>
          <cell r="D127" t="str">
            <v/>
          </cell>
          <cell r="E127">
            <v>0</v>
          </cell>
          <cell r="F127">
            <v>0</v>
          </cell>
          <cell r="G127">
            <v>0</v>
          </cell>
        </row>
        <row r="128">
          <cell r="B128" t="str">
            <v>an113</v>
          </cell>
          <cell r="C128" t="str">
            <v/>
          </cell>
          <cell r="D128" t="str">
            <v/>
          </cell>
          <cell r="E128">
            <v>0</v>
          </cell>
          <cell r="F128">
            <v>0</v>
          </cell>
          <cell r="G128">
            <v>0</v>
          </cell>
        </row>
        <row r="129">
          <cell r="B129" t="str">
            <v>an114</v>
          </cell>
          <cell r="C129" t="str">
            <v/>
          </cell>
          <cell r="D129" t="str">
            <v/>
          </cell>
          <cell r="E129">
            <v>0</v>
          </cell>
          <cell r="F129">
            <v>0</v>
          </cell>
          <cell r="G129">
            <v>0</v>
          </cell>
        </row>
        <row r="130">
          <cell r="B130" t="str">
            <v>an115</v>
          </cell>
          <cell r="C130" t="str">
            <v/>
          </cell>
          <cell r="D130" t="str">
            <v/>
          </cell>
          <cell r="E130">
            <v>0</v>
          </cell>
          <cell r="F130">
            <v>0</v>
          </cell>
          <cell r="G130">
            <v>0</v>
          </cell>
        </row>
        <row r="131">
          <cell r="B131" t="str">
            <v>an116</v>
          </cell>
          <cell r="C131" t="str">
            <v/>
          </cell>
          <cell r="D131" t="str">
            <v/>
          </cell>
          <cell r="E131">
            <v>0</v>
          </cell>
          <cell r="F131">
            <v>0</v>
          </cell>
          <cell r="G131">
            <v>0</v>
          </cell>
        </row>
        <row r="132">
          <cell r="B132" t="str">
            <v>an117</v>
          </cell>
          <cell r="C132" t="str">
            <v/>
          </cell>
          <cell r="D132" t="str">
            <v/>
          </cell>
          <cell r="E132">
            <v>0</v>
          </cell>
          <cell r="F132">
            <v>0</v>
          </cell>
          <cell r="G132">
            <v>0</v>
          </cell>
        </row>
        <row r="133">
          <cell r="B133" t="str">
            <v>an118</v>
          </cell>
          <cell r="C133" t="str">
            <v/>
          </cell>
          <cell r="D133" t="str">
            <v/>
          </cell>
          <cell r="E133">
            <v>0</v>
          </cell>
          <cell r="F133">
            <v>0</v>
          </cell>
          <cell r="G133">
            <v>0</v>
          </cell>
        </row>
        <row r="134">
          <cell r="B134" t="str">
            <v>an119</v>
          </cell>
          <cell r="C134" t="str">
            <v/>
          </cell>
          <cell r="D134" t="str">
            <v/>
          </cell>
          <cell r="E134">
            <v>0</v>
          </cell>
          <cell r="F134">
            <v>0</v>
          </cell>
          <cell r="G134">
            <v>0</v>
          </cell>
        </row>
        <row r="135">
          <cell r="B135" t="str">
            <v>an120</v>
          </cell>
          <cell r="C135" t="str">
            <v/>
          </cell>
          <cell r="D135" t="str">
            <v/>
          </cell>
          <cell r="E135">
            <v>0</v>
          </cell>
          <cell r="F135">
            <v>0</v>
          </cell>
          <cell r="G135">
            <v>0</v>
          </cell>
        </row>
        <row r="136">
          <cell r="B136" t="str">
            <v>an121</v>
          </cell>
          <cell r="C136" t="str">
            <v/>
          </cell>
          <cell r="D136" t="str">
            <v/>
          </cell>
          <cell r="E136">
            <v>0</v>
          </cell>
          <cell r="F136">
            <v>0</v>
          </cell>
          <cell r="G136">
            <v>0</v>
          </cell>
        </row>
        <row r="137">
          <cell r="B137" t="str">
            <v>an122</v>
          </cell>
          <cell r="C137" t="str">
            <v/>
          </cell>
          <cell r="D137" t="str">
            <v/>
          </cell>
          <cell r="E137">
            <v>0</v>
          </cell>
          <cell r="F137">
            <v>0</v>
          </cell>
          <cell r="G137">
            <v>0</v>
          </cell>
        </row>
        <row r="138">
          <cell r="B138" t="str">
            <v>an123</v>
          </cell>
          <cell r="C138" t="str">
            <v/>
          </cell>
          <cell r="D138" t="str">
            <v/>
          </cell>
          <cell r="E138">
            <v>0</v>
          </cell>
          <cell r="F138">
            <v>0</v>
          </cell>
          <cell r="G138">
            <v>0</v>
          </cell>
        </row>
        <row r="139">
          <cell r="B139" t="str">
            <v>an124</v>
          </cell>
          <cell r="C139" t="str">
            <v/>
          </cell>
          <cell r="D139" t="str">
            <v/>
          </cell>
          <cell r="E139">
            <v>0</v>
          </cell>
          <cell r="F139">
            <v>0</v>
          </cell>
          <cell r="G139">
            <v>0</v>
          </cell>
        </row>
        <row r="140">
          <cell r="B140" t="str">
            <v>an125</v>
          </cell>
          <cell r="C140" t="str">
            <v/>
          </cell>
          <cell r="D140" t="str">
            <v/>
          </cell>
          <cell r="E140">
            <v>0</v>
          </cell>
          <cell r="F140">
            <v>0</v>
          </cell>
          <cell r="G140">
            <v>0</v>
          </cell>
        </row>
        <row r="141">
          <cell r="B141" t="str">
            <v>an126</v>
          </cell>
          <cell r="C141" t="str">
            <v/>
          </cell>
          <cell r="D141" t="str">
            <v/>
          </cell>
          <cell r="E141">
            <v>0</v>
          </cell>
          <cell r="F141">
            <v>0</v>
          </cell>
          <cell r="G141">
            <v>0</v>
          </cell>
        </row>
        <row r="142">
          <cell r="B142" t="str">
            <v>an127</v>
          </cell>
          <cell r="C142" t="str">
            <v/>
          </cell>
          <cell r="D142" t="str">
            <v/>
          </cell>
          <cell r="E142">
            <v>0</v>
          </cell>
          <cell r="F142">
            <v>0</v>
          </cell>
          <cell r="G142">
            <v>0</v>
          </cell>
        </row>
        <row r="143">
          <cell r="B143" t="str">
            <v>an128</v>
          </cell>
          <cell r="C143" t="str">
            <v/>
          </cell>
          <cell r="D143" t="str">
            <v/>
          </cell>
          <cell r="E143">
            <v>0</v>
          </cell>
          <cell r="F143">
            <v>0</v>
          </cell>
          <cell r="G143">
            <v>0</v>
          </cell>
        </row>
        <row r="144">
          <cell r="B144" t="str">
            <v>an129</v>
          </cell>
          <cell r="C144" t="str">
            <v/>
          </cell>
          <cell r="D144" t="str">
            <v/>
          </cell>
          <cell r="E144">
            <v>0</v>
          </cell>
          <cell r="F144">
            <v>0</v>
          </cell>
          <cell r="G144">
            <v>0</v>
          </cell>
        </row>
        <row r="145">
          <cell r="B145" t="str">
            <v>an130</v>
          </cell>
          <cell r="C145" t="str">
            <v/>
          </cell>
          <cell r="D145" t="str">
            <v/>
          </cell>
          <cell r="E145">
            <v>0</v>
          </cell>
          <cell r="F145">
            <v>0</v>
          </cell>
          <cell r="G145">
            <v>0</v>
          </cell>
        </row>
        <row r="146">
          <cell r="B146" t="str">
            <v>an131</v>
          </cell>
          <cell r="C146" t="str">
            <v/>
          </cell>
          <cell r="D146" t="str">
            <v/>
          </cell>
          <cell r="E146">
            <v>0</v>
          </cell>
          <cell r="F146">
            <v>0</v>
          </cell>
          <cell r="G146">
            <v>0</v>
          </cell>
        </row>
        <row r="147">
          <cell r="B147" t="str">
            <v>an132</v>
          </cell>
          <cell r="C147" t="str">
            <v/>
          </cell>
          <cell r="D147" t="str">
            <v/>
          </cell>
          <cell r="E147">
            <v>0</v>
          </cell>
          <cell r="F147">
            <v>0</v>
          </cell>
          <cell r="G147">
            <v>0</v>
          </cell>
        </row>
        <row r="148">
          <cell r="B148" t="str">
            <v>an133</v>
          </cell>
          <cell r="C148" t="str">
            <v/>
          </cell>
          <cell r="D148" t="str">
            <v/>
          </cell>
          <cell r="E148">
            <v>0</v>
          </cell>
          <cell r="F148">
            <v>0</v>
          </cell>
          <cell r="G148">
            <v>0</v>
          </cell>
        </row>
        <row r="149">
          <cell r="B149" t="str">
            <v>an134</v>
          </cell>
          <cell r="C149" t="str">
            <v/>
          </cell>
          <cell r="D149" t="str">
            <v/>
          </cell>
          <cell r="E149">
            <v>0</v>
          </cell>
          <cell r="F149">
            <v>0</v>
          </cell>
          <cell r="G149">
            <v>0</v>
          </cell>
        </row>
        <row r="150">
          <cell r="B150" t="str">
            <v>an135</v>
          </cell>
          <cell r="C150" t="str">
            <v/>
          </cell>
          <cell r="D150" t="str">
            <v/>
          </cell>
          <cell r="E150">
            <v>0</v>
          </cell>
          <cell r="F150">
            <v>0</v>
          </cell>
          <cell r="G150">
            <v>0</v>
          </cell>
        </row>
        <row r="151">
          <cell r="B151" t="str">
            <v>an136</v>
          </cell>
          <cell r="C151" t="str">
            <v/>
          </cell>
          <cell r="D151" t="str">
            <v/>
          </cell>
          <cell r="E151">
            <v>0</v>
          </cell>
          <cell r="F151">
            <v>0</v>
          </cell>
          <cell r="G151">
            <v>0</v>
          </cell>
        </row>
        <row r="152">
          <cell r="B152" t="str">
            <v>an137</v>
          </cell>
          <cell r="C152" t="str">
            <v/>
          </cell>
          <cell r="D152" t="str">
            <v/>
          </cell>
          <cell r="E152">
            <v>0</v>
          </cell>
          <cell r="F152">
            <v>0</v>
          </cell>
          <cell r="G152">
            <v>0</v>
          </cell>
        </row>
        <row r="153">
          <cell r="B153" t="str">
            <v>an138</v>
          </cell>
          <cell r="C153" t="str">
            <v/>
          </cell>
          <cell r="D153" t="str">
            <v/>
          </cell>
          <cell r="E153">
            <v>0</v>
          </cell>
          <cell r="F153">
            <v>0</v>
          </cell>
          <cell r="G153">
            <v>0</v>
          </cell>
        </row>
        <row r="154">
          <cell r="B154" t="str">
            <v>an139</v>
          </cell>
          <cell r="C154" t="str">
            <v/>
          </cell>
          <cell r="D154" t="str">
            <v/>
          </cell>
          <cell r="E154">
            <v>0</v>
          </cell>
          <cell r="F154">
            <v>0</v>
          </cell>
          <cell r="G154">
            <v>0</v>
          </cell>
        </row>
        <row r="155">
          <cell r="B155" t="str">
            <v>an140</v>
          </cell>
          <cell r="C155" t="str">
            <v/>
          </cell>
          <cell r="D155" t="str">
            <v/>
          </cell>
          <cell r="E155">
            <v>0</v>
          </cell>
          <cell r="F155">
            <v>0</v>
          </cell>
          <cell r="G155">
            <v>0</v>
          </cell>
        </row>
        <row r="156">
          <cell r="B156" t="str">
            <v>an141</v>
          </cell>
          <cell r="C156" t="str">
            <v/>
          </cell>
          <cell r="D156" t="str">
            <v/>
          </cell>
          <cell r="E156">
            <v>0</v>
          </cell>
          <cell r="F156">
            <v>0</v>
          </cell>
          <cell r="G156">
            <v>0</v>
          </cell>
        </row>
        <row r="157">
          <cell r="B157" t="str">
            <v>an142</v>
          </cell>
          <cell r="C157" t="str">
            <v/>
          </cell>
          <cell r="D157" t="str">
            <v/>
          </cell>
          <cell r="E157">
            <v>0</v>
          </cell>
          <cell r="F157">
            <v>0</v>
          </cell>
          <cell r="G157">
            <v>0</v>
          </cell>
        </row>
        <row r="158">
          <cell r="B158" t="str">
            <v>an143</v>
          </cell>
          <cell r="C158" t="str">
            <v/>
          </cell>
          <cell r="D158" t="str">
            <v/>
          </cell>
          <cell r="E158">
            <v>0</v>
          </cell>
          <cell r="F158">
            <v>0</v>
          </cell>
          <cell r="G158">
            <v>0</v>
          </cell>
        </row>
        <row r="159">
          <cell r="B159" t="str">
            <v>an144</v>
          </cell>
          <cell r="C159" t="str">
            <v/>
          </cell>
          <cell r="D159" t="str">
            <v/>
          </cell>
          <cell r="E159">
            <v>0</v>
          </cell>
          <cell r="F159">
            <v>0</v>
          </cell>
          <cell r="G159">
            <v>0</v>
          </cell>
        </row>
        <row r="160">
          <cell r="B160" t="str">
            <v>an145</v>
          </cell>
          <cell r="C160" t="str">
            <v/>
          </cell>
          <cell r="D160" t="str">
            <v/>
          </cell>
          <cell r="E160">
            <v>0</v>
          </cell>
          <cell r="F160">
            <v>0</v>
          </cell>
          <cell r="G160">
            <v>0</v>
          </cell>
        </row>
        <row r="161">
          <cell r="B161" t="str">
            <v>an146</v>
          </cell>
          <cell r="C161" t="str">
            <v/>
          </cell>
          <cell r="D161" t="str">
            <v/>
          </cell>
          <cell r="E161">
            <v>0</v>
          </cell>
          <cell r="F161">
            <v>0</v>
          </cell>
          <cell r="G161">
            <v>0</v>
          </cell>
        </row>
        <row r="162">
          <cell r="B162" t="str">
            <v>an147</v>
          </cell>
          <cell r="C162" t="str">
            <v/>
          </cell>
          <cell r="D162" t="str">
            <v/>
          </cell>
          <cell r="E162">
            <v>0</v>
          </cell>
          <cell r="F162">
            <v>0</v>
          </cell>
          <cell r="G162">
            <v>0</v>
          </cell>
        </row>
        <row r="163">
          <cell r="B163" t="str">
            <v>an148</v>
          </cell>
          <cell r="C163" t="str">
            <v/>
          </cell>
          <cell r="D163" t="str">
            <v/>
          </cell>
          <cell r="E163">
            <v>0</v>
          </cell>
          <cell r="F163">
            <v>0</v>
          </cell>
          <cell r="G163">
            <v>0</v>
          </cell>
        </row>
        <row r="164">
          <cell r="B164" t="str">
            <v>an149</v>
          </cell>
          <cell r="C164" t="str">
            <v/>
          </cell>
          <cell r="D164" t="str">
            <v/>
          </cell>
          <cell r="E164">
            <v>0</v>
          </cell>
          <cell r="F164">
            <v>0</v>
          </cell>
          <cell r="G164">
            <v>0</v>
          </cell>
        </row>
        <row r="165">
          <cell r="B165" t="str">
            <v>an150</v>
          </cell>
          <cell r="C165" t="str">
            <v/>
          </cell>
          <cell r="D165" t="str">
            <v/>
          </cell>
          <cell r="E165">
            <v>0</v>
          </cell>
          <cell r="F165">
            <v>0</v>
          </cell>
          <cell r="G165">
            <v>0</v>
          </cell>
        </row>
        <row r="166">
          <cell r="B166" t="str">
            <v>an151</v>
          </cell>
          <cell r="C166" t="str">
            <v/>
          </cell>
          <cell r="D166" t="str">
            <v/>
          </cell>
          <cell r="E166">
            <v>0</v>
          </cell>
          <cell r="F166">
            <v>0</v>
          </cell>
          <cell r="G166">
            <v>0</v>
          </cell>
        </row>
        <row r="167">
          <cell r="B167" t="str">
            <v>an152</v>
          </cell>
          <cell r="C167" t="str">
            <v/>
          </cell>
          <cell r="D167" t="str">
            <v/>
          </cell>
          <cell r="E167">
            <v>0</v>
          </cell>
          <cell r="F167">
            <v>0</v>
          </cell>
          <cell r="G167">
            <v>0</v>
          </cell>
        </row>
        <row r="168">
          <cell r="B168" t="str">
            <v>an153</v>
          </cell>
          <cell r="C168" t="str">
            <v/>
          </cell>
          <cell r="D168" t="str">
            <v/>
          </cell>
          <cell r="E168">
            <v>0</v>
          </cell>
          <cell r="F168">
            <v>0</v>
          </cell>
          <cell r="G168">
            <v>0</v>
          </cell>
        </row>
        <row r="169">
          <cell r="B169" t="str">
            <v>an154</v>
          </cell>
          <cell r="C169" t="str">
            <v/>
          </cell>
          <cell r="D169" t="str">
            <v/>
          </cell>
          <cell r="E169">
            <v>0</v>
          </cell>
          <cell r="F169">
            <v>0</v>
          </cell>
          <cell r="G169">
            <v>0</v>
          </cell>
        </row>
        <row r="170">
          <cell r="B170" t="str">
            <v>an155</v>
          </cell>
          <cell r="C170" t="str">
            <v/>
          </cell>
          <cell r="D170" t="str">
            <v/>
          </cell>
          <cell r="E170">
            <v>0</v>
          </cell>
          <cell r="F170">
            <v>0</v>
          </cell>
          <cell r="G170">
            <v>0</v>
          </cell>
        </row>
        <row r="171">
          <cell r="B171" t="str">
            <v>an156</v>
          </cell>
          <cell r="C171" t="str">
            <v/>
          </cell>
          <cell r="D171" t="str">
            <v/>
          </cell>
          <cell r="E171">
            <v>0</v>
          </cell>
          <cell r="F171">
            <v>0</v>
          </cell>
          <cell r="G171">
            <v>0</v>
          </cell>
        </row>
        <row r="172">
          <cell r="B172" t="str">
            <v>an157</v>
          </cell>
          <cell r="C172" t="str">
            <v/>
          </cell>
          <cell r="D172" t="str">
            <v/>
          </cell>
          <cell r="E172">
            <v>0</v>
          </cell>
          <cell r="F172">
            <v>0</v>
          </cell>
          <cell r="G172">
            <v>0</v>
          </cell>
        </row>
        <row r="173">
          <cell r="B173" t="str">
            <v>an158</v>
          </cell>
          <cell r="C173" t="str">
            <v/>
          </cell>
          <cell r="D173" t="str">
            <v/>
          </cell>
          <cell r="E173">
            <v>0</v>
          </cell>
          <cell r="F173">
            <v>0</v>
          </cell>
          <cell r="G173">
            <v>0</v>
          </cell>
        </row>
        <row r="174">
          <cell r="B174" t="str">
            <v>an159</v>
          </cell>
          <cell r="C174" t="str">
            <v/>
          </cell>
          <cell r="D174" t="str">
            <v/>
          </cell>
          <cell r="E174">
            <v>0</v>
          </cell>
          <cell r="F174">
            <v>0</v>
          </cell>
          <cell r="G174">
            <v>0</v>
          </cell>
        </row>
        <row r="175">
          <cell r="B175" t="str">
            <v>an160</v>
          </cell>
          <cell r="C175" t="str">
            <v/>
          </cell>
          <cell r="D175" t="str">
            <v/>
          </cell>
          <cell r="E175">
            <v>0</v>
          </cell>
          <cell r="F175">
            <v>0</v>
          </cell>
          <cell r="G175">
            <v>0</v>
          </cell>
        </row>
        <row r="176">
          <cell r="B176" t="str">
            <v>an161</v>
          </cell>
          <cell r="C176" t="str">
            <v/>
          </cell>
          <cell r="D176" t="str">
            <v/>
          </cell>
          <cell r="E176">
            <v>0</v>
          </cell>
          <cell r="F176">
            <v>0</v>
          </cell>
          <cell r="G176">
            <v>0</v>
          </cell>
        </row>
        <row r="177">
          <cell r="B177" t="str">
            <v>an162</v>
          </cell>
          <cell r="C177" t="str">
            <v/>
          </cell>
          <cell r="D177" t="str">
            <v/>
          </cell>
          <cell r="E177">
            <v>0</v>
          </cell>
          <cell r="F177">
            <v>0</v>
          </cell>
          <cell r="G177">
            <v>0</v>
          </cell>
        </row>
        <row r="178">
          <cell r="B178" t="str">
            <v>an163</v>
          </cell>
          <cell r="C178" t="str">
            <v/>
          </cell>
          <cell r="D178" t="str">
            <v/>
          </cell>
          <cell r="E178">
            <v>0</v>
          </cell>
          <cell r="F178">
            <v>0</v>
          </cell>
          <cell r="G178">
            <v>0</v>
          </cell>
        </row>
        <row r="179">
          <cell r="B179" t="str">
            <v>an164</v>
          </cell>
          <cell r="C179" t="str">
            <v/>
          </cell>
          <cell r="D179" t="str">
            <v/>
          </cell>
          <cell r="E179">
            <v>0</v>
          </cell>
          <cell r="F179">
            <v>0</v>
          </cell>
          <cell r="G179">
            <v>0</v>
          </cell>
        </row>
        <row r="180">
          <cell r="B180" t="str">
            <v>an165</v>
          </cell>
          <cell r="C180" t="str">
            <v/>
          </cell>
          <cell r="D180" t="str">
            <v/>
          </cell>
          <cell r="E180">
            <v>0</v>
          </cell>
          <cell r="F180">
            <v>0</v>
          </cell>
          <cell r="G180">
            <v>0</v>
          </cell>
        </row>
        <row r="181">
          <cell r="B181" t="str">
            <v>an166</v>
          </cell>
          <cell r="C181" t="str">
            <v/>
          </cell>
          <cell r="D181" t="str">
            <v/>
          </cell>
          <cell r="E181">
            <v>0</v>
          </cell>
          <cell r="F181">
            <v>0</v>
          </cell>
          <cell r="G181">
            <v>0</v>
          </cell>
        </row>
        <row r="182">
          <cell r="B182" t="str">
            <v>an167</v>
          </cell>
          <cell r="C182" t="str">
            <v/>
          </cell>
          <cell r="D182" t="str">
            <v/>
          </cell>
          <cell r="E182">
            <v>0</v>
          </cell>
          <cell r="F182">
            <v>0</v>
          </cell>
          <cell r="G182">
            <v>0</v>
          </cell>
        </row>
        <row r="183">
          <cell r="B183" t="str">
            <v>an168</v>
          </cell>
          <cell r="C183" t="str">
            <v/>
          </cell>
          <cell r="D183" t="str">
            <v/>
          </cell>
          <cell r="E183">
            <v>0</v>
          </cell>
          <cell r="F183">
            <v>0</v>
          </cell>
          <cell r="G183">
            <v>0</v>
          </cell>
        </row>
        <row r="184">
          <cell r="B184" t="str">
            <v>an169</v>
          </cell>
          <cell r="C184" t="str">
            <v/>
          </cell>
          <cell r="D184" t="str">
            <v/>
          </cell>
          <cell r="E184">
            <v>0</v>
          </cell>
          <cell r="F184">
            <v>0</v>
          </cell>
          <cell r="G184">
            <v>0</v>
          </cell>
        </row>
        <row r="185">
          <cell r="B185" t="str">
            <v>an170</v>
          </cell>
          <cell r="C185" t="str">
            <v/>
          </cell>
          <cell r="D185" t="str">
            <v/>
          </cell>
          <cell r="E185">
            <v>0</v>
          </cell>
          <cell r="F185">
            <v>0</v>
          </cell>
          <cell r="G185">
            <v>0</v>
          </cell>
        </row>
        <row r="186">
          <cell r="B186" t="str">
            <v>an171</v>
          </cell>
          <cell r="C186" t="str">
            <v/>
          </cell>
          <cell r="D186" t="str">
            <v/>
          </cell>
          <cell r="E186">
            <v>0</v>
          </cell>
          <cell r="F186">
            <v>0</v>
          </cell>
          <cell r="G186">
            <v>0</v>
          </cell>
        </row>
        <row r="187">
          <cell r="B187" t="str">
            <v>an172</v>
          </cell>
          <cell r="C187" t="str">
            <v/>
          </cell>
          <cell r="D187" t="str">
            <v/>
          </cell>
          <cell r="E187">
            <v>0</v>
          </cell>
          <cell r="F187">
            <v>0</v>
          </cell>
          <cell r="G187">
            <v>0</v>
          </cell>
        </row>
        <row r="188">
          <cell r="B188" t="str">
            <v>an173</v>
          </cell>
          <cell r="C188" t="str">
            <v/>
          </cell>
          <cell r="D188" t="str">
            <v/>
          </cell>
          <cell r="E188">
            <v>0</v>
          </cell>
          <cell r="F188">
            <v>0</v>
          </cell>
          <cell r="G188">
            <v>0</v>
          </cell>
        </row>
        <row r="189">
          <cell r="B189" t="str">
            <v>an174</v>
          </cell>
          <cell r="C189" t="str">
            <v/>
          </cell>
          <cell r="D189" t="str">
            <v/>
          </cell>
          <cell r="E189">
            <v>0</v>
          </cell>
          <cell r="F189">
            <v>0</v>
          </cell>
          <cell r="G189">
            <v>0</v>
          </cell>
        </row>
        <row r="190">
          <cell r="B190" t="str">
            <v>an175</v>
          </cell>
          <cell r="C190" t="str">
            <v/>
          </cell>
          <cell r="D190" t="str">
            <v/>
          </cell>
          <cell r="E190">
            <v>0</v>
          </cell>
          <cell r="F190">
            <v>0</v>
          </cell>
          <cell r="G190">
            <v>0</v>
          </cell>
        </row>
        <row r="191">
          <cell r="B191" t="str">
            <v>an176</v>
          </cell>
          <cell r="C191" t="str">
            <v/>
          </cell>
          <cell r="D191" t="str">
            <v/>
          </cell>
          <cell r="E191">
            <v>0</v>
          </cell>
          <cell r="F191">
            <v>0</v>
          </cell>
          <cell r="G191">
            <v>0</v>
          </cell>
        </row>
        <row r="192">
          <cell r="B192" t="str">
            <v>an177</v>
          </cell>
          <cell r="C192" t="str">
            <v/>
          </cell>
          <cell r="D192" t="str">
            <v/>
          </cell>
          <cell r="E192">
            <v>0</v>
          </cell>
          <cell r="F192">
            <v>0</v>
          </cell>
          <cell r="G192">
            <v>0</v>
          </cell>
        </row>
        <row r="193">
          <cell r="B193" t="str">
            <v>an178</v>
          </cell>
          <cell r="C193" t="str">
            <v/>
          </cell>
          <cell r="D193" t="str">
            <v/>
          </cell>
          <cell r="E193">
            <v>0</v>
          </cell>
          <cell r="F193">
            <v>0</v>
          </cell>
          <cell r="G193">
            <v>0</v>
          </cell>
        </row>
        <row r="194">
          <cell r="B194" t="str">
            <v>an179</v>
          </cell>
          <cell r="C194" t="str">
            <v/>
          </cell>
          <cell r="D194" t="str">
            <v/>
          </cell>
          <cell r="E194">
            <v>0</v>
          </cell>
          <cell r="F194">
            <v>0</v>
          </cell>
          <cell r="G194">
            <v>0</v>
          </cell>
        </row>
        <row r="195">
          <cell r="B195" t="str">
            <v>an180</v>
          </cell>
          <cell r="C195" t="str">
            <v/>
          </cell>
          <cell r="D195" t="str">
            <v/>
          </cell>
          <cell r="E195">
            <v>0</v>
          </cell>
          <cell r="F195">
            <v>0</v>
          </cell>
          <cell r="G195">
            <v>0</v>
          </cell>
        </row>
        <row r="196">
          <cell r="B196" t="str">
            <v>an181</v>
          </cell>
          <cell r="C196" t="str">
            <v/>
          </cell>
          <cell r="D196" t="str">
            <v/>
          </cell>
          <cell r="E196">
            <v>0</v>
          </cell>
          <cell r="F196">
            <v>0</v>
          </cell>
          <cell r="G196">
            <v>0</v>
          </cell>
        </row>
        <row r="197">
          <cell r="B197" t="str">
            <v>an182</v>
          </cell>
          <cell r="C197" t="str">
            <v/>
          </cell>
          <cell r="D197" t="str">
            <v/>
          </cell>
          <cell r="E197">
            <v>0</v>
          </cell>
          <cell r="F197">
            <v>0</v>
          </cell>
          <cell r="G197">
            <v>0</v>
          </cell>
        </row>
        <row r="198">
          <cell r="B198" t="str">
            <v>an183</v>
          </cell>
          <cell r="C198" t="str">
            <v/>
          </cell>
          <cell r="D198" t="str">
            <v/>
          </cell>
          <cell r="E198">
            <v>0</v>
          </cell>
          <cell r="F198">
            <v>0</v>
          </cell>
          <cell r="G198">
            <v>0</v>
          </cell>
        </row>
        <row r="199">
          <cell r="B199" t="str">
            <v>an184</v>
          </cell>
          <cell r="C199" t="str">
            <v/>
          </cell>
          <cell r="D199" t="str">
            <v/>
          </cell>
          <cell r="E199">
            <v>0</v>
          </cell>
          <cell r="F199">
            <v>0</v>
          </cell>
          <cell r="G199">
            <v>0</v>
          </cell>
        </row>
        <row r="200">
          <cell r="B200" t="str">
            <v>an185</v>
          </cell>
          <cell r="C200" t="str">
            <v/>
          </cell>
          <cell r="D200" t="str">
            <v/>
          </cell>
          <cell r="E200">
            <v>0</v>
          </cell>
          <cell r="F200">
            <v>0</v>
          </cell>
          <cell r="G200">
            <v>0</v>
          </cell>
        </row>
        <row r="201">
          <cell r="B201" t="str">
            <v>an186</v>
          </cell>
          <cell r="C201" t="str">
            <v/>
          </cell>
          <cell r="D201" t="str">
            <v/>
          </cell>
          <cell r="E201">
            <v>0</v>
          </cell>
          <cell r="F201">
            <v>0</v>
          </cell>
          <cell r="G201">
            <v>0</v>
          </cell>
        </row>
        <row r="202">
          <cell r="B202" t="str">
            <v>an187</v>
          </cell>
          <cell r="C202" t="str">
            <v/>
          </cell>
          <cell r="D202" t="str">
            <v/>
          </cell>
          <cell r="E202">
            <v>0</v>
          </cell>
          <cell r="F202">
            <v>0</v>
          </cell>
          <cell r="G202">
            <v>0</v>
          </cell>
        </row>
        <row r="203">
          <cell r="B203" t="str">
            <v>an188</v>
          </cell>
          <cell r="C203" t="str">
            <v/>
          </cell>
          <cell r="D203" t="str">
            <v/>
          </cell>
          <cell r="E203">
            <v>0</v>
          </cell>
          <cell r="F203">
            <v>0</v>
          </cell>
          <cell r="G203">
            <v>0</v>
          </cell>
        </row>
        <row r="204">
          <cell r="B204" t="str">
            <v>an189</v>
          </cell>
          <cell r="C204" t="str">
            <v/>
          </cell>
          <cell r="D204" t="str">
            <v/>
          </cell>
          <cell r="E204">
            <v>0</v>
          </cell>
          <cell r="F204">
            <v>0</v>
          </cell>
          <cell r="G204">
            <v>0</v>
          </cell>
        </row>
        <row r="205">
          <cell r="B205" t="str">
            <v>an190</v>
          </cell>
          <cell r="C205" t="str">
            <v/>
          </cell>
          <cell r="D205" t="str">
            <v/>
          </cell>
          <cell r="E205">
            <v>0</v>
          </cell>
          <cell r="F205">
            <v>0</v>
          </cell>
          <cell r="G205">
            <v>0</v>
          </cell>
        </row>
        <row r="206">
          <cell r="B206" t="str">
            <v>an191</v>
          </cell>
          <cell r="C206" t="str">
            <v/>
          </cell>
          <cell r="D206" t="str">
            <v/>
          </cell>
          <cell r="E206">
            <v>0</v>
          </cell>
          <cell r="F206">
            <v>0</v>
          </cell>
          <cell r="G206">
            <v>0</v>
          </cell>
        </row>
        <row r="207">
          <cell r="B207" t="str">
            <v>an192</v>
          </cell>
          <cell r="C207" t="str">
            <v/>
          </cell>
          <cell r="D207" t="str">
            <v/>
          </cell>
          <cell r="E207">
            <v>0</v>
          </cell>
          <cell r="F207">
            <v>0</v>
          </cell>
          <cell r="G207">
            <v>0</v>
          </cell>
        </row>
        <row r="208">
          <cell r="B208" t="str">
            <v>an193</v>
          </cell>
          <cell r="C208" t="str">
            <v/>
          </cell>
          <cell r="D208" t="str">
            <v/>
          </cell>
          <cell r="E208">
            <v>0</v>
          </cell>
          <cell r="F208">
            <v>0</v>
          </cell>
          <cell r="G208">
            <v>0</v>
          </cell>
        </row>
        <row r="209">
          <cell r="B209" t="str">
            <v>an194</v>
          </cell>
          <cell r="C209" t="str">
            <v/>
          </cell>
          <cell r="D209" t="str">
            <v/>
          </cell>
          <cell r="E209">
            <v>0</v>
          </cell>
          <cell r="F209">
            <v>0</v>
          </cell>
          <cell r="G209">
            <v>0</v>
          </cell>
        </row>
        <row r="210">
          <cell r="B210" t="str">
            <v>an195</v>
          </cell>
          <cell r="C210" t="str">
            <v/>
          </cell>
          <cell r="D210" t="str">
            <v/>
          </cell>
          <cell r="E210">
            <v>0</v>
          </cell>
          <cell r="F210">
            <v>0</v>
          </cell>
          <cell r="G210">
            <v>0</v>
          </cell>
        </row>
        <row r="211">
          <cell r="B211" t="str">
            <v>an196</v>
          </cell>
          <cell r="C211" t="str">
            <v/>
          </cell>
          <cell r="D211" t="str">
            <v/>
          </cell>
          <cell r="E211">
            <v>0</v>
          </cell>
          <cell r="F211">
            <v>0</v>
          </cell>
          <cell r="G211">
            <v>0</v>
          </cell>
        </row>
        <row r="212">
          <cell r="B212" t="str">
            <v>an197</v>
          </cell>
          <cell r="C212" t="str">
            <v/>
          </cell>
          <cell r="D212" t="str">
            <v/>
          </cell>
          <cell r="E212">
            <v>0</v>
          </cell>
          <cell r="F212">
            <v>0</v>
          </cell>
          <cell r="G212">
            <v>0</v>
          </cell>
        </row>
        <row r="213">
          <cell r="B213" t="str">
            <v>an198</v>
          </cell>
          <cell r="C213" t="str">
            <v/>
          </cell>
          <cell r="D213" t="str">
            <v/>
          </cell>
          <cell r="E213">
            <v>0</v>
          </cell>
          <cell r="F213">
            <v>0</v>
          </cell>
          <cell r="G213">
            <v>0</v>
          </cell>
        </row>
        <row r="214">
          <cell r="B214" t="str">
            <v>an199</v>
          </cell>
          <cell r="C214" t="str">
            <v/>
          </cell>
          <cell r="D214" t="str">
            <v/>
          </cell>
          <cell r="E214">
            <v>0</v>
          </cell>
          <cell r="F214">
            <v>0</v>
          </cell>
          <cell r="G214">
            <v>0</v>
          </cell>
        </row>
        <row r="215">
          <cell r="B215" t="str">
            <v>an200</v>
          </cell>
          <cell r="C215" t="str">
            <v/>
          </cell>
          <cell r="D215" t="str">
            <v/>
          </cell>
          <cell r="E215">
            <v>0</v>
          </cell>
          <cell r="F215">
            <v>0</v>
          </cell>
          <cell r="G215">
            <v>0</v>
          </cell>
        </row>
        <row r="216">
          <cell r="B216" t="str">
            <v>an201</v>
          </cell>
          <cell r="C216" t="str">
            <v/>
          </cell>
          <cell r="D216" t="str">
            <v/>
          </cell>
          <cell r="E216">
            <v>0</v>
          </cell>
          <cell r="F216">
            <v>0</v>
          </cell>
          <cell r="G216">
            <v>0</v>
          </cell>
        </row>
        <row r="217">
          <cell r="B217" t="str">
            <v>an202</v>
          </cell>
          <cell r="C217" t="str">
            <v/>
          </cell>
          <cell r="D217" t="str">
            <v/>
          </cell>
          <cell r="E217">
            <v>0</v>
          </cell>
          <cell r="F217">
            <v>0</v>
          </cell>
          <cell r="G217">
            <v>0</v>
          </cell>
        </row>
        <row r="218">
          <cell r="B218" t="str">
            <v>an203</v>
          </cell>
          <cell r="C218" t="str">
            <v/>
          </cell>
          <cell r="D218" t="str">
            <v/>
          </cell>
          <cell r="E218">
            <v>0</v>
          </cell>
          <cell r="F218">
            <v>0</v>
          </cell>
          <cell r="G218">
            <v>0</v>
          </cell>
        </row>
        <row r="219">
          <cell r="B219" t="str">
            <v>an204</v>
          </cell>
          <cell r="C219" t="str">
            <v/>
          </cell>
          <cell r="D219" t="str">
            <v/>
          </cell>
          <cell r="E219">
            <v>0</v>
          </cell>
          <cell r="F219">
            <v>0</v>
          </cell>
          <cell r="G219">
            <v>0</v>
          </cell>
        </row>
        <row r="220">
          <cell r="B220" t="str">
            <v>an205</v>
          </cell>
          <cell r="C220" t="str">
            <v/>
          </cell>
          <cell r="D220" t="str">
            <v/>
          </cell>
          <cell r="E220">
            <v>0</v>
          </cell>
          <cell r="F220">
            <v>0</v>
          </cell>
          <cell r="G220">
            <v>0</v>
          </cell>
        </row>
        <row r="221">
          <cell r="B221" t="str">
            <v>an206</v>
          </cell>
          <cell r="C221" t="str">
            <v/>
          </cell>
          <cell r="D221" t="str">
            <v/>
          </cell>
          <cell r="E221">
            <v>0</v>
          </cell>
          <cell r="F221">
            <v>0</v>
          </cell>
          <cell r="G221">
            <v>0</v>
          </cell>
        </row>
        <row r="222">
          <cell r="B222" t="str">
            <v>an207</v>
          </cell>
          <cell r="C222" t="str">
            <v/>
          </cell>
          <cell r="D222" t="str">
            <v/>
          </cell>
          <cell r="E222">
            <v>0</v>
          </cell>
          <cell r="F222">
            <v>0</v>
          </cell>
          <cell r="G222">
            <v>0</v>
          </cell>
        </row>
        <row r="223">
          <cell r="B223" t="str">
            <v>an208</v>
          </cell>
          <cell r="C223" t="str">
            <v/>
          </cell>
          <cell r="D223" t="str">
            <v/>
          </cell>
          <cell r="E223">
            <v>0</v>
          </cell>
          <cell r="F223">
            <v>0</v>
          </cell>
          <cell r="G223">
            <v>0</v>
          </cell>
        </row>
        <row r="224">
          <cell r="B224" t="str">
            <v>an209</v>
          </cell>
          <cell r="C224" t="str">
            <v/>
          </cell>
          <cell r="D224" t="str">
            <v/>
          </cell>
          <cell r="E224">
            <v>0</v>
          </cell>
          <cell r="F224">
            <v>0</v>
          </cell>
          <cell r="G224">
            <v>0</v>
          </cell>
        </row>
        <row r="225">
          <cell r="B225" t="str">
            <v>an210</v>
          </cell>
          <cell r="C225" t="str">
            <v/>
          </cell>
          <cell r="D225" t="str">
            <v/>
          </cell>
          <cell r="E225">
            <v>0</v>
          </cell>
          <cell r="F225">
            <v>0</v>
          </cell>
          <cell r="G225">
            <v>0</v>
          </cell>
        </row>
        <row r="226">
          <cell r="B226" t="str">
            <v>an211</v>
          </cell>
          <cell r="C226" t="str">
            <v/>
          </cell>
          <cell r="D226" t="str">
            <v/>
          </cell>
          <cell r="E226">
            <v>0</v>
          </cell>
          <cell r="F226">
            <v>0</v>
          </cell>
          <cell r="G226">
            <v>0</v>
          </cell>
        </row>
        <row r="227">
          <cell r="B227" t="str">
            <v>an212</v>
          </cell>
          <cell r="C227" t="str">
            <v/>
          </cell>
          <cell r="D227" t="str">
            <v/>
          </cell>
          <cell r="E227">
            <v>0</v>
          </cell>
          <cell r="F227">
            <v>0</v>
          </cell>
          <cell r="G227">
            <v>0</v>
          </cell>
        </row>
        <row r="228">
          <cell r="B228" t="str">
            <v>an213</v>
          </cell>
          <cell r="C228" t="str">
            <v/>
          </cell>
          <cell r="D228" t="str">
            <v/>
          </cell>
          <cell r="E228">
            <v>0</v>
          </cell>
          <cell r="F228">
            <v>0</v>
          </cell>
          <cell r="G228">
            <v>0</v>
          </cell>
        </row>
        <row r="229">
          <cell r="B229" t="str">
            <v>an214</v>
          </cell>
          <cell r="C229" t="str">
            <v/>
          </cell>
          <cell r="D229" t="str">
            <v/>
          </cell>
          <cell r="E229">
            <v>0</v>
          </cell>
          <cell r="F229">
            <v>0</v>
          </cell>
          <cell r="G229">
            <v>0</v>
          </cell>
        </row>
        <row r="230">
          <cell r="B230" t="str">
            <v>an215</v>
          </cell>
          <cell r="C230" t="str">
            <v/>
          </cell>
          <cell r="D230" t="str">
            <v/>
          </cell>
          <cell r="E230">
            <v>0</v>
          </cell>
          <cell r="F230">
            <v>0</v>
          </cell>
          <cell r="G230">
            <v>0</v>
          </cell>
        </row>
        <row r="231">
          <cell r="B231" t="str">
            <v>an216</v>
          </cell>
          <cell r="C231" t="str">
            <v/>
          </cell>
          <cell r="D231" t="str">
            <v/>
          </cell>
          <cell r="E231">
            <v>0</v>
          </cell>
          <cell r="F231">
            <v>0</v>
          </cell>
          <cell r="G231">
            <v>0</v>
          </cell>
        </row>
        <row r="232">
          <cell r="B232" t="str">
            <v>an217</v>
          </cell>
          <cell r="C232" t="str">
            <v/>
          </cell>
          <cell r="D232" t="str">
            <v/>
          </cell>
          <cell r="E232">
            <v>0</v>
          </cell>
          <cell r="F232">
            <v>0</v>
          </cell>
          <cell r="G232">
            <v>0</v>
          </cell>
        </row>
        <row r="233">
          <cell r="B233" t="str">
            <v>an218</v>
          </cell>
          <cell r="C233" t="str">
            <v/>
          </cell>
          <cell r="D233" t="str">
            <v/>
          </cell>
          <cell r="E233">
            <v>0</v>
          </cell>
          <cell r="F233">
            <v>0</v>
          </cell>
          <cell r="G233">
            <v>0</v>
          </cell>
        </row>
        <row r="234">
          <cell r="B234" t="str">
            <v>an219</v>
          </cell>
          <cell r="C234" t="str">
            <v/>
          </cell>
          <cell r="D234" t="str">
            <v/>
          </cell>
          <cell r="E234">
            <v>0</v>
          </cell>
          <cell r="F234">
            <v>0</v>
          </cell>
          <cell r="G234">
            <v>0</v>
          </cell>
        </row>
        <row r="235">
          <cell r="B235" t="str">
            <v>an220</v>
          </cell>
          <cell r="C235" t="str">
            <v/>
          </cell>
          <cell r="D235" t="str">
            <v/>
          </cell>
          <cell r="E235">
            <v>0</v>
          </cell>
          <cell r="F235">
            <v>0</v>
          </cell>
          <cell r="G235">
            <v>0</v>
          </cell>
        </row>
        <row r="236">
          <cell r="B236" t="str">
            <v>an221</v>
          </cell>
          <cell r="C236" t="str">
            <v/>
          </cell>
          <cell r="D236" t="str">
            <v/>
          </cell>
          <cell r="E236">
            <v>0</v>
          </cell>
          <cell r="F236">
            <v>0</v>
          </cell>
          <cell r="G236">
            <v>0</v>
          </cell>
        </row>
        <row r="237">
          <cell r="B237" t="str">
            <v>an222</v>
          </cell>
          <cell r="C237" t="str">
            <v/>
          </cell>
          <cell r="D237" t="str">
            <v/>
          </cell>
          <cell r="E237">
            <v>0</v>
          </cell>
          <cell r="F237">
            <v>0</v>
          </cell>
          <cell r="G237">
            <v>0</v>
          </cell>
        </row>
        <row r="238">
          <cell r="B238" t="str">
            <v>an223</v>
          </cell>
          <cell r="C238" t="str">
            <v/>
          </cell>
          <cell r="D238" t="str">
            <v/>
          </cell>
          <cell r="E238">
            <v>0</v>
          </cell>
          <cell r="F238">
            <v>0</v>
          </cell>
          <cell r="G238">
            <v>0</v>
          </cell>
        </row>
        <row r="239">
          <cell r="B239" t="str">
            <v>an224</v>
          </cell>
          <cell r="C239" t="str">
            <v/>
          </cell>
          <cell r="D239" t="str">
            <v/>
          </cell>
          <cell r="E239">
            <v>0</v>
          </cell>
          <cell r="F239">
            <v>0</v>
          </cell>
          <cell r="G239">
            <v>0</v>
          </cell>
        </row>
        <row r="240">
          <cell r="B240" t="str">
            <v>an225</v>
          </cell>
          <cell r="C240" t="str">
            <v/>
          </cell>
          <cell r="D240" t="str">
            <v/>
          </cell>
          <cell r="E240">
            <v>0</v>
          </cell>
          <cell r="F240">
            <v>0</v>
          </cell>
          <cell r="G240">
            <v>0</v>
          </cell>
        </row>
        <row r="241">
          <cell r="B241" t="str">
            <v>an226</v>
          </cell>
          <cell r="C241" t="str">
            <v/>
          </cell>
          <cell r="D241" t="str">
            <v/>
          </cell>
          <cell r="E241">
            <v>0</v>
          </cell>
          <cell r="F241">
            <v>0</v>
          </cell>
          <cell r="G241">
            <v>0</v>
          </cell>
        </row>
        <row r="242">
          <cell r="B242" t="str">
            <v>an227</v>
          </cell>
          <cell r="C242" t="str">
            <v/>
          </cell>
          <cell r="D242" t="str">
            <v/>
          </cell>
          <cell r="E242">
            <v>0</v>
          </cell>
          <cell r="F242">
            <v>0</v>
          </cell>
          <cell r="G242">
            <v>0</v>
          </cell>
        </row>
        <row r="243">
          <cell r="B243" t="str">
            <v>an228</v>
          </cell>
          <cell r="C243" t="str">
            <v/>
          </cell>
          <cell r="D243" t="str">
            <v/>
          </cell>
          <cell r="E243">
            <v>0</v>
          </cell>
          <cell r="F243">
            <v>0</v>
          </cell>
          <cell r="G243">
            <v>0</v>
          </cell>
        </row>
        <row r="244">
          <cell r="B244" t="str">
            <v>an229</v>
          </cell>
          <cell r="C244" t="str">
            <v/>
          </cell>
          <cell r="D244" t="str">
            <v/>
          </cell>
          <cell r="E244">
            <v>0</v>
          </cell>
          <cell r="F244">
            <v>0</v>
          </cell>
          <cell r="G244">
            <v>0</v>
          </cell>
        </row>
        <row r="245">
          <cell r="B245" t="str">
            <v>an230</v>
          </cell>
          <cell r="C245" t="str">
            <v/>
          </cell>
          <cell r="D245" t="str">
            <v/>
          </cell>
          <cell r="E245">
            <v>0</v>
          </cell>
          <cell r="F245">
            <v>0</v>
          </cell>
          <cell r="G245">
            <v>0</v>
          </cell>
        </row>
        <row r="246">
          <cell r="B246" t="str">
            <v>an231</v>
          </cell>
          <cell r="C246" t="str">
            <v/>
          </cell>
          <cell r="D246" t="str">
            <v/>
          </cell>
          <cell r="E246">
            <v>0</v>
          </cell>
          <cell r="F246">
            <v>0</v>
          </cell>
          <cell r="G246">
            <v>0</v>
          </cell>
        </row>
        <row r="247">
          <cell r="B247" t="str">
            <v>an232</v>
          </cell>
          <cell r="C247" t="str">
            <v/>
          </cell>
          <cell r="D247" t="str">
            <v/>
          </cell>
          <cell r="E247">
            <v>0</v>
          </cell>
          <cell r="F247">
            <v>0</v>
          </cell>
          <cell r="G247">
            <v>0</v>
          </cell>
        </row>
        <row r="248">
          <cell r="B248" t="str">
            <v>an233</v>
          </cell>
          <cell r="C248" t="str">
            <v/>
          </cell>
          <cell r="D248" t="str">
            <v/>
          </cell>
          <cell r="E248">
            <v>0</v>
          </cell>
          <cell r="F248">
            <v>0</v>
          </cell>
          <cell r="G248">
            <v>0</v>
          </cell>
        </row>
        <row r="249">
          <cell r="B249" t="str">
            <v>an234</v>
          </cell>
          <cell r="C249" t="str">
            <v/>
          </cell>
          <cell r="D249" t="str">
            <v/>
          </cell>
          <cell r="E249">
            <v>0</v>
          </cell>
          <cell r="F249">
            <v>0</v>
          </cell>
          <cell r="G249">
            <v>0</v>
          </cell>
        </row>
        <row r="250">
          <cell r="B250" t="str">
            <v>an235</v>
          </cell>
          <cell r="C250" t="str">
            <v/>
          </cell>
          <cell r="D250" t="str">
            <v/>
          </cell>
          <cell r="E250">
            <v>0</v>
          </cell>
          <cell r="F250">
            <v>0</v>
          </cell>
          <cell r="G250">
            <v>0</v>
          </cell>
        </row>
        <row r="251">
          <cell r="B251" t="str">
            <v>an236</v>
          </cell>
          <cell r="C251" t="str">
            <v/>
          </cell>
          <cell r="D251" t="str">
            <v/>
          </cell>
          <cell r="E251">
            <v>0</v>
          </cell>
          <cell r="F251">
            <v>0</v>
          </cell>
          <cell r="G251">
            <v>0</v>
          </cell>
        </row>
        <row r="252">
          <cell r="B252" t="str">
            <v>an237</v>
          </cell>
          <cell r="C252" t="str">
            <v/>
          </cell>
          <cell r="D252" t="str">
            <v/>
          </cell>
          <cell r="E252">
            <v>0</v>
          </cell>
          <cell r="F252">
            <v>0</v>
          </cell>
          <cell r="G252">
            <v>0</v>
          </cell>
        </row>
        <row r="253">
          <cell r="B253" t="str">
            <v>an238</v>
          </cell>
          <cell r="C253" t="str">
            <v/>
          </cell>
          <cell r="D253" t="str">
            <v/>
          </cell>
          <cell r="E253">
            <v>0</v>
          </cell>
          <cell r="F253">
            <v>0</v>
          </cell>
          <cell r="G253">
            <v>0</v>
          </cell>
        </row>
        <row r="254">
          <cell r="B254" t="str">
            <v>an239</v>
          </cell>
          <cell r="C254" t="str">
            <v/>
          </cell>
          <cell r="D254" t="str">
            <v/>
          </cell>
          <cell r="E254">
            <v>0</v>
          </cell>
          <cell r="F254">
            <v>0</v>
          </cell>
          <cell r="G254">
            <v>0</v>
          </cell>
        </row>
        <row r="255">
          <cell r="B255" t="str">
            <v>an240</v>
          </cell>
          <cell r="C255" t="str">
            <v/>
          </cell>
          <cell r="D255" t="str">
            <v/>
          </cell>
          <cell r="E255">
            <v>0</v>
          </cell>
          <cell r="F255">
            <v>0</v>
          </cell>
          <cell r="G255">
            <v>0</v>
          </cell>
        </row>
        <row r="256">
          <cell r="B256" t="str">
            <v>an241</v>
          </cell>
          <cell r="C256" t="str">
            <v/>
          </cell>
          <cell r="D256" t="str">
            <v/>
          </cell>
          <cell r="E256">
            <v>0</v>
          </cell>
          <cell r="F256">
            <v>0</v>
          </cell>
          <cell r="G256">
            <v>0</v>
          </cell>
        </row>
        <row r="257">
          <cell r="B257" t="str">
            <v>an242</v>
          </cell>
          <cell r="C257" t="str">
            <v/>
          </cell>
          <cell r="D257" t="str">
            <v/>
          </cell>
          <cell r="E257">
            <v>0</v>
          </cell>
          <cell r="F257">
            <v>0</v>
          </cell>
          <cell r="G257">
            <v>0</v>
          </cell>
        </row>
        <row r="258">
          <cell r="B258" t="str">
            <v>an243</v>
          </cell>
          <cell r="C258" t="str">
            <v/>
          </cell>
          <cell r="D258" t="str">
            <v/>
          </cell>
          <cell r="E258">
            <v>0</v>
          </cell>
          <cell r="F258">
            <v>0</v>
          </cell>
          <cell r="G258">
            <v>0</v>
          </cell>
        </row>
        <row r="259">
          <cell r="B259" t="str">
            <v>an244</v>
          </cell>
          <cell r="C259" t="str">
            <v/>
          </cell>
          <cell r="D259" t="str">
            <v/>
          </cell>
          <cell r="E259">
            <v>0</v>
          </cell>
          <cell r="F259">
            <v>0</v>
          </cell>
          <cell r="G259">
            <v>0</v>
          </cell>
        </row>
        <row r="260">
          <cell r="B260" t="str">
            <v>an245</v>
          </cell>
          <cell r="C260" t="str">
            <v/>
          </cell>
          <cell r="D260" t="str">
            <v/>
          </cell>
          <cell r="E260">
            <v>0</v>
          </cell>
          <cell r="F260">
            <v>0</v>
          </cell>
          <cell r="G260">
            <v>0</v>
          </cell>
        </row>
        <row r="261">
          <cell r="B261" t="str">
            <v>an246</v>
          </cell>
          <cell r="C261" t="str">
            <v/>
          </cell>
          <cell r="D261" t="str">
            <v/>
          </cell>
          <cell r="E261">
            <v>0</v>
          </cell>
          <cell r="F261">
            <v>0</v>
          </cell>
          <cell r="G261">
            <v>0</v>
          </cell>
        </row>
        <row r="262">
          <cell r="B262" t="str">
            <v>an247</v>
          </cell>
          <cell r="C262" t="str">
            <v/>
          </cell>
          <cell r="D262" t="str">
            <v/>
          </cell>
          <cell r="E262">
            <v>0</v>
          </cell>
          <cell r="F262">
            <v>0</v>
          </cell>
          <cell r="G262">
            <v>0</v>
          </cell>
        </row>
        <row r="263">
          <cell r="B263" t="str">
            <v>an248</v>
          </cell>
          <cell r="C263" t="str">
            <v/>
          </cell>
          <cell r="D263" t="str">
            <v/>
          </cell>
          <cell r="E263">
            <v>0</v>
          </cell>
          <cell r="F263">
            <v>0</v>
          </cell>
          <cell r="G263">
            <v>0</v>
          </cell>
        </row>
        <row r="264">
          <cell r="B264" t="str">
            <v>an249</v>
          </cell>
          <cell r="C264" t="str">
            <v/>
          </cell>
          <cell r="D264" t="str">
            <v/>
          </cell>
          <cell r="E264">
            <v>0</v>
          </cell>
          <cell r="F264">
            <v>0</v>
          </cell>
          <cell r="G264">
            <v>0</v>
          </cell>
        </row>
        <row r="265">
          <cell r="B265" t="str">
            <v>an250</v>
          </cell>
          <cell r="C265" t="str">
            <v/>
          </cell>
          <cell r="D265" t="str">
            <v/>
          </cell>
          <cell r="E265">
            <v>0</v>
          </cell>
          <cell r="F265">
            <v>0</v>
          </cell>
          <cell r="G265">
            <v>0</v>
          </cell>
        </row>
        <row r="266">
          <cell r="B266" t="str">
            <v>an251</v>
          </cell>
          <cell r="C266" t="str">
            <v/>
          </cell>
          <cell r="D266" t="str">
            <v/>
          </cell>
          <cell r="E266">
            <v>0</v>
          </cell>
          <cell r="F266">
            <v>0</v>
          </cell>
          <cell r="G266">
            <v>0</v>
          </cell>
        </row>
        <row r="267">
          <cell r="B267" t="str">
            <v>an252</v>
          </cell>
          <cell r="C267" t="str">
            <v/>
          </cell>
          <cell r="D267" t="str">
            <v/>
          </cell>
          <cell r="E267">
            <v>0</v>
          </cell>
          <cell r="F267">
            <v>0</v>
          </cell>
          <cell r="G267">
            <v>0</v>
          </cell>
        </row>
        <row r="268">
          <cell r="B268" t="str">
            <v>an253</v>
          </cell>
          <cell r="C268" t="str">
            <v/>
          </cell>
          <cell r="D268" t="str">
            <v/>
          </cell>
          <cell r="E268">
            <v>0</v>
          </cell>
          <cell r="F268">
            <v>0</v>
          </cell>
          <cell r="G268">
            <v>0</v>
          </cell>
        </row>
        <row r="269">
          <cell r="B269" t="str">
            <v>an254</v>
          </cell>
          <cell r="C269" t="str">
            <v/>
          </cell>
          <cell r="D269" t="str">
            <v/>
          </cell>
          <cell r="E269">
            <v>0</v>
          </cell>
          <cell r="F269">
            <v>0</v>
          </cell>
          <cell r="G269">
            <v>0</v>
          </cell>
        </row>
        <row r="270">
          <cell r="B270" t="str">
            <v>an255</v>
          </cell>
          <cell r="C270" t="str">
            <v/>
          </cell>
          <cell r="D270" t="str">
            <v/>
          </cell>
          <cell r="E270">
            <v>0</v>
          </cell>
          <cell r="F270">
            <v>0</v>
          </cell>
          <cell r="G270">
            <v>0</v>
          </cell>
        </row>
        <row r="271">
          <cell r="B271" t="str">
            <v>an256</v>
          </cell>
          <cell r="C271" t="str">
            <v/>
          </cell>
          <cell r="D271" t="str">
            <v/>
          </cell>
          <cell r="E271">
            <v>0</v>
          </cell>
          <cell r="F271">
            <v>0</v>
          </cell>
          <cell r="G271">
            <v>0</v>
          </cell>
        </row>
        <row r="272">
          <cell r="B272" t="str">
            <v>an257</v>
          </cell>
          <cell r="C272" t="str">
            <v/>
          </cell>
          <cell r="D272" t="str">
            <v/>
          </cell>
          <cell r="E272">
            <v>0</v>
          </cell>
          <cell r="F272">
            <v>0</v>
          </cell>
          <cell r="G272">
            <v>0</v>
          </cell>
        </row>
        <row r="273">
          <cell r="B273" t="str">
            <v>an258</v>
          </cell>
          <cell r="C273" t="str">
            <v/>
          </cell>
          <cell r="D273" t="str">
            <v/>
          </cell>
          <cell r="E273">
            <v>0</v>
          </cell>
          <cell r="F273">
            <v>0</v>
          </cell>
          <cell r="G273">
            <v>0</v>
          </cell>
        </row>
        <row r="274">
          <cell r="B274" t="str">
            <v>an259</v>
          </cell>
          <cell r="C274" t="str">
            <v/>
          </cell>
          <cell r="D274" t="str">
            <v/>
          </cell>
          <cell r="E274">
            <v>0</v>
          </cell>
          <cell r="F274">
            <v>0</v>
          </cell>
          <cell r="G274">
            <v>0</v>
          </cell>
        </row>
        <row r="275">
          <cell r="B275" t="str">
            <v>an260</v>
          </cell>
          <cell r="C275" t="str">
            <v/>
          </cell>
          <cell r="D275" t="str">
            <v/>
          </cell>
          <cell r="E275">
            <v>0</v>
          </cell>
          <cell r="F275">
            <v>0</v>
          </cell>
          <cell r="G275">
            <v>0</v>
          </cell>
        </row>
        <row r="276">
          <cell r="B276" t="str">
            <v>an261</v>
          </cell>
          <cell r="C276" t="str">
            <v/>
          </cell>
          <cell r="D276" t="str">
            <v/>
          </cell>
          <cell r="E276">
            <v>0</v>
          </cell>
          <cell r="F276">
            <v>0</v>
          </cell>
          <cell r="G276">
            <v>0</v>
          </cell>
        </row>
        <row r="277">
          <cell r="B277" t="str">
            <v>an262</v>
          </cell>
          <cell r="C277" t="str">
            <v/>
          </cell>
          <cell r="D277" t="str">
            <v/>
          </cell>
          <cell r="E277">
            <v>0</v>
          </cell>
          <cell r="F277">
            <v>0</v>
          </cell>
          <cell r="G277">
            <v>0</v>
          </cell>
        </row>
        <row r="278">
          <cell r="B278" t="str">
            <v>an263</v>
          </cell>
          <cell r="C278" t="str">
            <v/>
          </cell>
          <cell r="D278" t="str">
            <v/>
          </cell>
          <cell r="E278">
            <v>0</v>
          </cell>
          <cell r="F278">
            <v>0</v>
          </cell>
          <cell r="G278">
            <v>0</v>
          </cell>
        </row>
        <row r="279">
          <cell r="B279" t="str">
            <v>an264</v>
          </cell>
          <cell r="C279" t="str">
            <v/>
          </cell>
          <cell r="D279" t="str">
            <v/>
          </cell>
          <cell r="E279">
            <v>0</v>
          </cell>
          <cell r="F279">
            <v>0</v>
          </cell>
          <cell r="G279">
            <v>0</v>
          </cell>
        </row>
        <row r="280">
          <cell r="B280" t="str">
            <v>an265</v>
          </cell>
          <cell r="C280" t="str">
            <v/>
          </cell>
          <cell r="D280" t="str">
            <v/>
          </cell>
          <cell r="E280">
            <v>0</v>
          </cell>
          <cell r="F280">
            <v>0</v>
          </cell>
          <cell r="G280">
            <v>0</v>
          </cell>
        </row>
        <row r="281">
          <cell r="B281" t="str">
            <v>an266</v>
          </cell>
          <cell r="C281" t="str">
            <v/>
          </cell>
          <cell r="D281" t="str">
            <v/>
          </cell>
          <cell r="E281">
            <v>0</v>
          </cell>
          <cell r="F281">
            <v>0</v>
          </cell>
          <cell r="G281">
            <v>0</v>
          </cell>
        </row>
        <row r="282">
          <cell r="B282" t="str">
            <v>an267</v>
          </cell>
          <cell r="C282" t="str">
            <v/>
          </cell>
          <cell r="D282" t="str">
            <v/>
          </cell>
          <cell r="E282">
            <v>0</v>
          </cell>
          <cell r="F282">
            <v>0</v>
          </cell>
          <cell r="G282">
            <v>0</v>
          </cell>
        </row>
        <row r="283">
          <cell r="B283" t="str">
            <v>an268</v>
          </cell>
          <cell r="C283" t="str">
            <v/>
          </cell>
          <cell r="D283" t="str">
            <v/>
          </cell>
          <cell r="E283">
            <v>0</v>
          </cell>
          <cell r="F283">
            <v>0</v>
          </cell>
          <cell r="G283">
            <v>0</v>
          </cell>
        </row>
        <row r="284">
          <cell r="B284" t="str">
            <v>an269</v>
          </cell>
          <cell r="C284" t="str">
            <v/>
          </cell>
          <cell r="D284" t="str">
            <v/>
          </cell>
          <cell r="E284">
            <v>0</v>
          </cell>
          <cell r="F284">
            <v>0</v>
          </cell>
          <cell r="G284">
            <v>0</v>
          </cell>
        </row>
        <row r="285">
          <cell r="B285" t="str">
            <v>an270</v>
          </cell>
          <cell r="C285" t="str">
            <v/>
          </cell>
          <cell r="D285" t="str">
            <v/>
          </cell>
          <cell r="E285">
            <v>0</v>
          </cell>
          <cell r="F285">
            <v>0</v>
          </cell>
          <cell r="G285">
            <v>0</v>
          </cell>
        </row>
        <row r="286">
          <cell r="B286" t="str">
            <v>an271</v>
          </cell>
          <cell r="C286" t="str">
            <v/>
          </cell>
          <cell r="D286" t="str">
            <v/>
          </cell>
          <cell r="E286">
            <v>0</v>
          </cell>
          <cell r="F286">
            <v>0</v>
          </cell>
          <cell r="G286">
            <v>0</v>
          </cell>
        </row>
        <row r="287">
          <cell r="B287" t="str">
            <v>an272</v>
          </cell>
          <cell r="C287" t="str">
            <v/>
          </cell>
          <cell r="D287" t="str">
            <v/>
          </cell>
          <cell r="E287">
            <v>0</v>
          </cell>
          <cell r="F287">
            <v>0</v>
          </cell>
          <cell r="G287">
            <v>0</v>
          </cell>
        </row>
        <row r="288">
          <cell r="B288" t="str">
            <v>an273</v>
          </cell>
          <cell r="C288" t="str">
            <v/>
          </cell>
          <cell r="D288" t="str">
            <v/>
          </cell>
          <cell r="E288">
            <v>0</v>
          </cell>
          <cell r="F288">
            <v>0</v>
          </cell>
          <cell r="G288">
            <v>0</v>
          </cell>
        </row>
        <row r="289">
          <cell r="B289" t="str">
            <v>an274</v>
          </cell>
          <cell r="C289" t="str">
            <v/>
          </cell>
          <cell r="D289" t="str">
            <v/>
          </cell>
          <cell r="E289">
            <v>0</v>
          </cell>
          <cell r="F289">
            <v>0</v>
          </cell>
          <cell r="G289">
            <v>0</v>
          </cell>
        </row>
        <row r="290">
          <cell r="B290" t="str">
            <v>an275</v>
          </cell>
          <cell r="C290" t="str">
            <v/>
          </cell>
          <cell r="D290" t="str">
            <v/>
          </cell>
          <cell r="E290">
            <v>0</v>
          </cell>
          <cell r="F290">
            <v>0</v>
          </cell>
          <cell r="G290">
            <v>0</v>
          </cell>
        </row>
        <row r="291">
          <cell r="B291" t="str">
            <v>an276</v>
          </cell>
          <cell r="C291" t="str">
            <v/>
          </cell>
          <cell r="D291" t="str">
            <v/>
          </cell>
          <cell r="E291">
            <v>0</v>
          </cell>
          <cell r="F291">
            <v>0</v>
          </cell>
          <cell r="G291">
            <v>0</v>
          </cell>
        </row>
        <row r="292">
          <cell r="B292" t="str">
            <v>an277</v>
          </cell>
          <cell r="C292" t="str">
            <v/>
          </cell>
          <cell r="D292" t="str">
            <v/>
          </cell>
          <cell r="E292">
            <v>0</v>
          </cell>
          <cell r="F292">
            <v>0</v>
          </cell>
          <cell r="G292">
            <v>0</v>
          </cell>
        </row>
        <row r="293">
          <cell r="B293" t="str">
            <v>an278</v>
          </cell>
          <cell r="C293" t="str">
            <v/>
          </cell>
          <cell r="D293" t="str">
            <v/>
          </cell>
          <cell r="E293">
            <v>0</v>
          </cell>
          <cell r="F293">
            <v>0</v>
          </cell>
          <cell r="G293">
            <v>0</v>
          </cell>
        </row>
        <row r="294">
          <cell r="B294" t="str">
            <v>an279</v>
          </cell>
          <cell r="C294" t="str">
            <v/>
          </cell>
          <cell r="D294" t="str">
            <v/>
          </cell>
          <cell r="E294">
            <v>0</v>
          </cell>
          <cell r="F294">
            <v>0</v>
          </cell>
          <cell r="G294">
            <v>0</v>
          </cell>
        </row>
        <row r="295">
          <cell r="B295" t="str">
            <v>an280</v>
          </cell>
          <cell r="C295" t="str">
            <v/>
          </cell>
          <cell r="D295" t="str">
            <v/>
          </cell>
          <cell r="E295">
            <v>0</v>
          </cell>
          <cell r="F295">
            <v>0</v>
          </cell>
          <cell r="G295">
            <v>0</v>
          </cell>
        </row>
        <row r="296">
          <cell r="B296" t="str">
            <v>an281</v>
          </cell>
          <cell r="C296" t="str">
            <v/>
          </cell>
          <cell r="D296" t="str">
            <v/>
          </cell>
          <cell r="E296">
            <v>0</v>
          </cell>
          <cell r="F296">
            <v>0</v>
          </cell>
          <cell r="G296">
            <v>0</v>
          </cell>
        </row>
        <row r="297">
          <cell r="B297" t="str">
            <v>an282</v>
          </cell>
          <cell r="C297" t="str">
            <v/>
          </cell>
          <cell r="D297" t="str">
            <v/>
          </cell>
          <cell r="E297">
            <v>0</v>
          </cell>
          <cell r="F297">
            <v>0</v>
          </cell>
          <cell r="G297">
            <v>0</v>
          </cell>
        </row>
        <row r="298">
          <cell r="B298" t="str">
            <v>an283</v>
          </cell>
          <cell r="C298" t="str">
            <v/>
          </cell>
          <cell r="D298" t="str">
            <v/>
          </cell>
          <cell r="E298">
            <v>0</v>
          </cell>
          <cell r="F298">
            <v>0</v>
          </cell>
          <cell r="G298">
            <v>0</v>
          </cell>
        </row>
        <row r="299">
          <cell r="B299" t="str">
            <v>an284</v>
          </cell>
          <cell r="C299" t="str">
            <v/>
          </cell>
          <cell r="D299" t="str">
            <v/>
          </cell>
          <cell r="E299">
            <v>0</v>
          </cell>
          <cell r="F299">
            <v>0</v>
          </cell>
          <cell r="G299">
            <v>0</v>
          </cell>
        </row>
        <row r="300">
          <cell r="B300" t="str">
            <v>an285</v>
          </cell>
          <cell r="C300" t="str">
            <v/>
          </cell>
          <cell r="D300" t="str">
            <v/>
          </cell>
          <cell r="E300">
            <v>0</v>
          </cell>
          <cell r="F300">
            <v>0</v>
          </cell>
          <cell r="G300">
            <v>0</v>
          </cell>
        </row>
        <row r="301">
          <cell r="B301" t="str">
            <v>an286</v>
          </cell>
          <cell r="C301" t="str">
            <v/>
          </cell>
          <cell r="D301" t="str">
            <v/>
          </cell>
          <cell r="E301">
            <v>0</v>
          </cell>
          <cell r="F301">
            <v>0</v>
          </cell>
          <cell r="G301">
            <v>0</v>
          </cell>
        </row>
        <row r="302">
          <cell r="B302" t="str">
            <v>an287</v>
          </cell>
          <cell r="C302" t="str">
            <v/>
          </cell>
          <cell r="D302" t="str">
            <v/>
          </cell>
          <cell r="E302">
            <v>0</v>
          </cell>
          <cell r="F302">
            <v>0</v>
          </cell>
          <cell r="G302">
            <v>0</v>
          </cell>
        </row>
        <row r="303">
          <cell r="B303" t="str">
            <v>an288</v>
          </cell>
          <cell r="C303" t="str">
            <v/>
          </cell>
          <cell r="D303" t="str">
            <v/>
          </cell>
          <cell r="E303">
            <v>0</v>
          </cell>
          <cell r="F303">
            <v>0</v>
          </cell>
          <cell r="G303">
            <v>0</v>
          </cell>
        </row>
        <row r="304">
          <cell r="B304" t="str">
            <v>an289</v>
          </cell>
          <cell r="C304" t="str">
            <v/>
          </cell>
          <cell r="D304" t="str">
            <v/>
          </cell>
          <cell r="E304">
            <v>0</v>
          </cell>
          <cell r="F304">
            <v>0</v>
          </cell>
          <cell r="G304">
            <v>0</v>
          </cell>
        </row>
        <row r="305">
          <cell r="B305" t="str">
            <v>an290</v>
          </cell>
          <cell r="C305" t="str">
            <v/>
          </cell>
          <cell r="D305" t="str">
            <v/>
          </cell>
          <cell r="E305">
            <v>0</v>
          </cell>
          <cell r="F305">
            <v>0</v>
          </cell>
          <cell r="G305">
            <v>0</v>
          </cell>
        </row>
        <row r="306">
          <cell r="B306" t="str">
            <v>an291</v>
          </cell>
          <cell r="C306" t="str">
            <v/>
          </cell>
          <cell r="D306" t="str">
            <v/>
          </cell>
          <cell r="E306">
            <v>0</v>
          </cell>
          <cell r="F306">
            <v>0</v>
          </cell>
          <cell r="G306">
            <v>0</v>
          </cell>
        </row>
        <row r="307">
          <cell r="B307" t="str">
            <v>an292</v>
          </cell>
          <cell r="C307" t="str">
            <v/>
          </cell>
          <cell r="D307" t="str">
            <v/>
          </cell>
          <cell r="E307">
            <v>0</v>
          </cell>
          <cell r="F307">
            <v>0</v>
          </cell>
          <cell r="G307">
            <v>0</v>
          </cell>
        </row>
        <row r="308">
          <cell r="B308" t="str">
            <v>an293</v>
          </cell>
          <cell r="C308" t="str">
            <v/>
          </cell>
          <cell r="D308" t="str">
            <v/>
          </cell>
          <cell r="E308">
            <v>0</v>
          </cell>
          <cell r="F308">
            <v>0</v>
          </cell>
          <cell r="G308">
            <v>0</v>
          </cell>
        </row>
        <row r="309">
          <cell r="B309" t="str">
            <v>an294</v>
          </cell>
          <cell r="C309" t="str">
            <v/>
          </cell>
          <cell r="D309" t="str">
            <v/>
          </cell>
          <cell r="E309">
            <v>0</v>
          </cell>
          <cell r="F309">
            <v>0</v>
          </cell>
          <cell r="G309">
            <v>0</v>
          </cell>
        </row>
        <row r="310">
          <cell r="B310" t="str">
            <v>an295</v>
          </cell>
          <cell r="C310" t="str">
            <v/>
          </cell>
          <cell r="D310" t="str">
            <v/>
          </cell>
          <cell r="E310">
            <v>0</v>
          </cell>
          <cell r="F310">
            <v>0</v>
          </cell>
          <cell r="G310">
            <v>0</v>
          </cell>
        </row>
        <row r="311">
          <cell r="B311" t="str">
            <v>an296</v>
          </cell>
          <cell r="C311" t="str">
            <v/>
          </cell>
          <cell r="D311" t="str">
            <v/>
          </cell>
          <cell r="E311">
            <v>0</v>
          </cell>
          <cell r="F311">
            <v>0</v>
          </cell>
          <cell r="G311">
            <v>0</v>
          </cell>
        </row>
        <row r="312">
          <cell r="B312" t="str">
            <v>an297</v>
          </cell>
          <cell r="C312" t="str">
            <v/>
          </cell>
          <cell r="D312" t="str">
            <v/>
          </cell>
          <cell r="E312">
            <v>0</v>
          </cell>
          <cell r="F312">
            <v>0</v>
          </cell>
          <cell r="G312">
            <v>0</v>
          </cell>
        </row>
        <row r="313">
          <cell r="B313" t="str">
            <v>an298</v>
          </cell>
          <cell r="C313" t="str">
            <v/>
          </cell>
          <cell r="D313" t="str">
            <v/>
          </cell>
          <cell r="E313">
            <v>0</v>
          </cell>
          <cell r="F313">
            <v>0</v>
          </cell>
          <cell r="G313">
            <v>0</v>
          </cell>
        </row>
        <row r="314">
          <cell r="B314" t="str">
            <v>an299</v>
          </cell>
          <cell r="C314" t="str">
            <v/>
          </cell>
          <cell r="D314" t="str">
            <v/>
          </cell>
          <cell r="E314">
            <v>0</v>
          </cell>
          <cell r="F314">
            <v>0</v>
          </cell>
          <cell r="G314">
            <v>0</v>
          </cell>
        </row>
        <row r="315">
          <cell r="B315" t="str">
            <v>an300</v>
          </cell>
          <cell r="C315" t="str">
            <v/>
          </cell>
          <cell r="D315" t="str">
            <v/>
          </cell>
          <cell r="E315">
            <v>0</v>
          </cell>
          <cell r="F315">
            <v>0</v>
          </cell>
          <cell r="G315">
            <v>0</v>
          </cell>
        </row>
        <row r="316">
          <cell r="B316" t="str">
            <v>an301</v>
          </cell>
          <cell r="C316" t="str">
            <v/>
          </cell>
          <cell r="D316" t="str">
            <v/>
          </cell>
          <cell r="E316">
            <v>0</v>
          </cell>
          <cell r="F316">
            <v>0</v>
          </cell>
          <cell r="G316">
            <v>0</v>
          </cell>
        </row>
        <row r="317">
          <cell r="B317" t="str">
            <v>an302</v>
          </cell>
          <cell r="C317" t="str">
            <v/>
          </cell>
          <cell r="D317" t="str">
            <v/>
          </cell>
          <cell r="E317">
            <v>0</v>
          </cell>
          <cell r="F317">
            <v>0</v>
          </cell>
          <cell r="G317">
            <v>0</v>
          </cell>
        </row>
        <row r="318">
          <cell r="B318" t="str">
            <v>an303</v>
          </cell>
          <cell r="C318" t="str">
            <v/>
          </cell>
          <cell r="D318" t="str">
            <v/>
          </cell>
          <cell r="E318">
            <v>0</v>
          </cell>
          <cell r="F318">
            <v>0</v>
          </cell>
          <cell r="G318">
            <v>0</v>
          </cell>
        </row>
        <row r="319">
          <cell r="B319" t="str">
            <v>an304</v>
          </cell>
          <cell r="C319" t="str">
            <v/>
          </cell>
          <cell r="D319" t="str">
            <v/>
          </cell>
          <cell r="E319">
            <v>0</v>
          </cell>
          <cell r="F319">
            <v>0</v>
          </cell>
          <cell r="G319">
            <v>0</v>
          </cell>
        </row>
        <row r="320">
          <cell r="B320" t="str">
            <v>an305</v>
          </cell>
          <cell r="C320" t="str">
            <v/>
          </cell>
          <cell r="D320" t="str">
            <v/>
          </cell>
          <cell r="E320">
            <v>0</v>
          </cell>
          <cell r="F320">
            <v>0</v>
          </cell>
          <cell r="G320">
            <v>0</v>
          </cell>
        </row>
        <row r="321">
          <cell r="B321" t="str">
            <v>an306</v>
          </cell>
          <cell r="C321" t="str">
            <v/>
          </cell>
          <cell r="D321" t="str">
            <v/>
          </cell>
          <cell r="E321">
            <v>0</v>
          </cell>
          <cell r="F321">
            <v>0</v>
          </cell>
          <cell r="G321">
            <v>0</v>
          </cell>
        </row>
        <row r="322">
          <cell r="B322" t="str">
            <v>an307</v>
          </cell>
          <cell r="C322" t="str">
            <v/>
          </cell>
          <cell r="D322" t="str">
            <v/>
          </cell>
          <cell r="E322">
            <v>0</v>
          </cell>
          <cell r="F322">
            <v>0</v>
          </cell>
          <cell r="G322">
            <v>0</v>
          </cell>
        </row>
        <row r="323">
          <cell r="B323" t="str">
            <v>an308</v>
          </cell>
          <cell r="C323" t="str">
            <v/>
          </cell>
          <cell r="D323" t="str">
            <v/>
          </cell>
          <cell r="E323">
            <v>0</v>
          </cell>
          <cell r="F323">
            <v>0</v>
          </cell>
          <cell r="G323">
            <v>0</v>
          </cell>
        </row>
        <row r="324">
          <cell r="B324" t="str">
            <v>an309</v>
          </cell>
          <cell r="C324" t="str">
            <v/>
          </cell>
          <cell r="D324" t="str">
            <v/>
          </cell>
          <cell r="E324">
            <v>0</v>
          </cell>
          <cell r="F324">
            <v>0</v>
          </cell>
          <cell r="G324">
            <v>0</v>
          </cell>
        </row>
        <row r="325">
          <cell r="B325" t="str">
            <v>an310</v>
          </cell>
          <cell r="C325" t="str">
            <v/>
          </cell>
          <cell r="D325" t="str">
            <v/>
          </cell>
          <cell r="E325">
            <v>0</v>
          </cell>
          <cell r="F325">
            <v>0</v>
          </cell>
          <cell r="G325">
            <v>0</v>
          </cell>
        </row>
        <row r="326">
          <cell r="B326" t="str">
            <v>an311</v>
          </cell>
          <cell r="C326" t="str">
            <v/>
          </cell>
          <cell r="D326" t="str">
            <v/>
          </cell>
          <cell r="E326">
            <v>0</v>
          </cell>
          <cell r="F326">
            <v>0</v>
          </cell>
          <cell r="G326">
            <v>0</v>
          </cell>
        </row>
        <row r="327">
          <cell r="B327" t="str">
            <v>an312</v>
          </cell>
          <cell r="C327" t="str">
            <v/>
          </cell>
          <cell r="D327" t="str">
            <v/>
          </cell>
          <cell r="E327">
            <v>0</v>
          </cell>
          <cell r="F327">
            <v>0</v>
          </cell>
          <cell r="G327">
            <v>0</v>
          </cell>
        </row>
        <row r="328">
          <cell r="B328" t="str">
            <v>an313</v>
          </cell>
          <cell r="C328" t="str">
            <v/>
          </cell>
          <cell r="D328" t="str">
            <v/>
          </cell>
          <cell r="E328">
            <v>0</v>
          </cell>
          <cell r="F328">
            <v>0</v>
          </cell>
          <cell r="G328">
            <v>0</v>
          </cell>
        </row>
        <row r="329">
          <cell r="B329" t="str">
            <v>an314</v>
          </cell>
          <cell r="C329" t="str">
            <v/>
          </cell>
          <cell r="D329" t="str">
            <v/>
          </cell>
          <cell r="E329">
            <v>0</v>
          </cell>
          <cell r="F329">
            <v>0</v>
          </cell>
          <cell r="G329">
            <v>0</v>
          </cell>
        </row>
        <row r="330">
          <cell r="B330" t="str">
            <v>an315</v>
          </cell>
          <cell r="C330" t="str">
            <v/>
          </cell>
          <cell r="D330" t="str">
            <v/>
          </cell>
          <cell r="E330">
            <v>0</v>
          </cell>
          <cell r="F330">
            <v>0</v>
          </cell>
          <cell r="G330">
            <v>0</v>
          </cell>
        </row>
        <row r="331">
          <cell r="B331" t="str">
            <v>an316</v>
          </cell>
          <cell r="C331" t="str">
            <v/>
          </cell>
          <cell r="D331" t="str">
            <v/>
          </cell>
          <cell r="E331">
            <v>0</v>
          </cell>
          <cell r="F331">
            <v>0</v>
          </cell>
          <cell r="G331">
            <v>0</v>
          </cell>
        </row>
        <row r="332">
          <cell r="B332" t="str">
            <v>an317</v>
          </cell>
          <cell r="C332" t="str">
            <v/>
          </cell>
          <cell r="D332" t="str">
            <v/>
          </cell>
          <cell r="E332">
            <v>0</v>
          </cell>
          <cell r="F332">
            <v>0</v>
          </cell>
          <cell r="G332">
            <v>0</v>
          </cell>
        </row>
        <row r="333">
          <cell r="B333" t="str">
            <v>an318</v>
          </cell>
          <cell r="C333" t="str">
            <v/>
          </cell>
          <cell r="D333" t="str">
            <v/>
          </cell>
          <cell r="E333">
            <v>0</v>
          </cell>
          <cell r="F333">
            <v>0</v>
          </cell>
          <cell r="G333">
            <v>0</v>
          </cell>
        </row>
        <row r="334">
          <cell r="B334" t="str">
            <v>an319</v>
          </cell>
          <cell r="C334" t="str">
            <v/>
          </cell>
          <cell r="D334" t="str">
            <v/>
          </cell>
          <cell r="E334">
            <v>0</v>
          </cell>
          <cell r="F334">
            <v>0</v>
          </cell>
          <cell r="G334">
            <v>0</v>
          </cell>
        </row>
        <row r="335">
          <cell r="B335" t="str">
            <v>an320</v>
          </cell>
          <cell r="C335" t="str">
            <v/>
          </cell>
          <cell r="D335" t="str">
            <v/>
          </cell>
          <cell r="E335">
            <v>0</v>
          </cell>
          <cell r="F335">
            <v>0</v>
          </cell>
          <cell r="G335">
            <v>0</v>
          </cell>
        </row>
        <row r="336">
          <cell r="B336" t="str">
            <v>an321</v>
          </cell>
          <cell r="C336" t="str">
            <v/>
          </cell>
          <cell r="D336" t="str">
            <v/>
          </cell>
          <cell r="E336">
            <v>0</v>
          </cell>
          <cell r="F336">
            <v>0</v>
          </cell>
          <cell r="G336">
            <v>0</v>
          </cell>
        </row>
        <row r="337">
          <cell r="B337" t="str">
            <v>an322</v>
          </cell>
          <cell r="C337" t="str">
            <v/>
          </cell>
          <cell r="D337" t="str">
            <v/>
          </cell>
          <cell r="E337">
            <v>0</v>
          </cell>
          <cell r="F337">
            <v>0</v>
          </cell>
          <cell r="G337">
            <v>0</v>
          </cell>
        </row>
        <row r="338">
          <cell r="B338" t="str">
            <v>an323</v>
          </cell>
          <cell r="C338" t="str">
            <v/>
          </cell>
          <cell r="D338" t="str">
            <v/>
          </cell>
          <cell r="E338">
            <v>0</v>
          </cell>
          <cell r="F338">
            <v>0</v>
          </cell>
          <cell r="G338">
            <v>0</v>
          </cell>
        </row>
        <row r="339">
          <cell r="B339" t="str">
            <v>an324</v>
          </cell>
          <cell r="C339" t="str">
            <v/>
          </cell>
          <cell r="D339" t="str">
            <v/>
          </cell>
          <cell r="E339">
            <v>0</v>
          </cell>
          <cell r="F339">
            <v>0</v>
          </cell>
          <cell r="G339">
            <v>0</v>
          </cell>
        </row>
        <row r="340">
          <cell r="B340" t="str">
            <v>an325</v>
          </cell>
          <cell r="C340" t="str">
            <v/>
          </cell>
          <cell r="D340" t="str">
            <v/>
          </cell>
          <cell r="E340">
            <v>0</v>
          </cell>
          <cell r="F340">
            <v>0</v>
          </cell>
          <cell r="G340">
            <v>0</v>
          </cell>
        </row>
        <row r="341">
          <cell r="B341" t="str">
            <v>an326</v>
          </cell>
          <cell r="C341" t="str">
            <v/>
          </cell>
          <cell r="D341" t="str">
            <v/>
          </cell>
          <cell r="E341">
            <v>0</v>
          </cell>
          <cell r="F341">
            <v>0</v>
          </cell>
          <cell r="G341">
            <v>0</v>
          </cell>
        </row>
        <row r="342">
          <cell r="B342" t="str">
            <v>an327</v>
          </cell>
          <cell r="C342" t="str">
            <v/>
          </cell>
          <cell r="D342" t="str">
            <v/>
          </cell>
          <cell r="E342">
            <v>0</v>
          </cell>
          <cell r="F342">
            <v>0</v>
          </cell>
          <cell r="G342">
            <v>0</v>
          </cell>
        </row>
        <row r="343">
          <cell r="B343" t="str">
            <v>an328</v>
          </cell>
          <cell r="C343" t="str">
            <v/>
          </cell>
          <cell r="D343" t="str">
            <v/>
          </cell>
          <cell r="E343">
            <v>0</v>
          </cell>
          <cell r="F343">
            <v>0</v>
          </cell>
          <cell r="G343">
            <v>0</v>
          </cell>
        </row>
        <row r="344">
          <cell r="B344" t="str">
            <v>an329</v>
          </cell>
          <cell r="C344" t="str">
            <v/>
          </cell>
          <cell r="D344" t="str">
            <v/>
          </cell>
          <cell r="E344">
            <v>0</v>
          </cell>
          <cell r="F344">
            <v>0</v>
          </cell>
          <cell r="G344">
            <v>0</v>
          </cell>
        </row>
        <row r="345">
          <cell r="B345" t="str">
            <v>an330</v>
          </cell>
          <cell r="C345" t="str">
            <v/>
          </cell>
          <cell r="D345" t="str">
            <v/>
          </cell>
          <cell r="E345">
            <v>0</v>
          </cell>
          <cell r="F345">
            <v>0</v>
          </cell>
          <cell r="G345">
            <v>0</v>
          </cell>
        </row>
        <row r="346">
          <cell r="B346" t="str">
            <v>an331</v>
          </cell>
          <cell r="C346" t="str">
            <v/>
          </cell>
          <cell r="D346" t="str">
            <v/>
          </cell>
          <cell r="E346">
            <v>0</v>
          </cell>
          <cell r="F346">
            <v>0</v>
          </cell>
          <cell r="G346">
            <v>0</v>
          </cell>
        </row>
        <row r="347">
          <cell r="B347" t="str">
            <v>an332</v>
          </cell>
          <cell r="C347" t="str">
            <v/>
          </cell>
          <cell r="D347" t="str">
            <v/>
          </cell>
          <cell r="E347">
            <v>0</v>
          </cell>
          <cell r="F347">
            <v>0</v>
          </cell>
          <cell r="G347">
            <v>0</v>
          </cell>
        </row>
        <row r="348">
          <cell r="B348" t="str">
            <v>an333</v>
          </cell>
          <cell r="C348" t="str">
            <v/>
          </cell>
          <cell r="D348" t="str">
            <v/>
          </cell>
          <cell r="E348">
            <v>0</v>
          </cell>
          <cell r="F348">
            <v>0</v>
          </cell>
          <cell r="G348">
            <v>0</v>
          </cell>
        </row>
        <row r="349">
          <cell r="B349" t="str">
            <v>an334</v>
          </cell>
          <cell r="C349" t="str">
            <v/>
          </cell>
          <cell r="D349" t="str">
            <v/>
          </cell>
          <cell r="E349">
            <v>0</v>
          </cell>
          <cell r="F349">
            <v>0</v>
          </cell>
          <cell r="G349">
            <v>0</v>
          </cell>
        </row>
        <row r="350">
          <cell r="B350" t="str">
            <v>an335</v>
          </cell>
          <cell r="C350" t="str">
            <v/>
          </cell>
          <cell r="D350" t="str">
            <v/>
          </cell>
          <cell r="E350">
            <v>0</v>
          </cell>
          <cell r="F350">
            <v>0</v>
          </cell>
          <cell r="G350">
            <v>0</v>
          </cell>
        </row>
        <row r="351">
          <cell r="B351" t="str">
            <v>an336</v>
          </cell>
          <cell r="C351" t="str">
            <v/>
          </cell>
          <cell r="D351" t="str">
            <v/>
          </cell>
          <cell r="E351">
            <v>0</v>
          </cell>
          <cell r="F351">
            <v>0</v>
          </cell>
          <cell r="G351">
            <v>0</v>
          </cell>
        </row>
        <row r="352">
          <cell r="B352" t="str">
            <v>an337</v>
          </cell>
          <cell r="C352" t="str">
            <v/>
          </cell>
          <cell r="D352" t="str">
            <v/>
          </cell>
          <cell r="E352">
            <v>0</v>
          </cell>
          <cell r="F352">
            <v>0</v>
          </cell>
          <cell r="G352">
            <v>0</v>
          </cell>
        </row>
        <row r="353">
          <cell r="B353" t="str">
            <v>an338</v>
          </cell>
          <cell r="C353" t="str">
            <v/>
          </cell>
          <cell r="D353" t="str">
            <v/>
          </cell>
          <cell r="E353">
            <v>0</v>
          </cell>
          <cell r="F353">
            <v>0</v>
          </cell>
          <cell r="G353">
            <v>0</v>
          </cell>
        </row>
        <row r="354">
          <cell r="B354" t="str">
            <v>an339</v>
          </cell>
          <cell r="C354" t="str">
            <v/>
          </cell>
          <cell r="D354" t="str">
            <v/>
          </cell>
          <cell r="E354">
            <v>0</v>
          </cell>
          <cell r="F354">
            <v>0</v>
          </cell>
          <cell r="G354">
            <v>0</v>
          </cell>
        </row>
        <row r="355">
          <cell r="B355" t="str">
            <v>an340</v>
          </cell>
          <cell r="C355" t="str">
            <v/>
          </cell>
          <cell r="D355" t="str">
            <v/>
          </cell>
          <cell r="E355">
            <v>0</v>
          </cell>
          <cell r="F355">
            <v>0</v>
          </cell>
          <cell r="G355">
            <v>0</v>
          </cell>
        </row>
        <row r="356">
          <cell r="B356" t="str">
            <v>an341</v>
          </cell>
          <cell r="C356" t="str">
            <v/>
          </cell>
          <cell r="D356" t="str">
            <v/>
          </cell>
          <cell r="E356">
            <v>0</v>
          </cell>
          <cell r="F356">
            <v>0</v>
          </cell>
          <cell r="G356">
            <v>0</v>
          </cell>
        </row>
        <row r="357">
          <cell r="B357" t="str">
            <v>an342</v>
          </cell>
          <cell r="C357" t="str">
            <v/>
          </cell>
          <cell r="D357" t="str">
            <v/>
          </cell>
          <cell r="E357">
            <v>0</v>
          </cell>
          <cell r="F357">
            <v>0</v>
          </cell>
          <cell r="G357">
            <v>0</v>
          </cell>
        </row>
        <row r="358">
          <cell r="B358" t="str">
            <v>an343</v>
          </cell>
          <cell r="C358" t="str">
            <v/>
          </cell>
          <cell r="D358" t="str">
            <v/>
          </cell>
          <cell r="E358">
            <v>0</v>
          </cell>
          <cell r="F358">
            <v>0</v>
          </cell>
          <cell r="G358">
            <v>0</v>
          </cell>
        </row>
        <row r="359">
          <cell r="B359" t="str">
            <v>an344</v>
          </cell>
          <cell r="C359" t="str">
            <v/>
          </cell>
          <cell r="D359" t="str">
            <v/>
          </cell>
          <cell r="E359">
            <v>0</v>
          </cell>
          <cell r="F359">
            <v>0</v>
          </cell>
          <cell r="G359">
            <v>0</v>
          </cell>
        </row>
        <row r="360">
          <cell r="B360" t="str">
            <v>an345</v>
          </cell>
          <cell r="C360" t="str">
            <v/>
          </cell>
          <cell r="D360" t="str">
            <v/>
          </cell>
          <cell r="E360">
            <v>0</v>
          </cell>
          <cell r="F360">
            <v>0</v>
          </cell>
          <cell r="G360">
            <v>0</v>
          </cell>
        </row>
        <row r="361">
          <cell r="B361" t="str">
            <v>an346</v>
          </cell>
          <cell r="C361" t="str">
            <v/>
          </cell>
          <cell r="D361" t="str">
            <v/>
          </cell>
          <cell r="E361">
            <v>0</v>
          </cell>
          <cell r="F361">
            <v>0</v>
          </cell>
          <cell r="G361">
            <v>0</v>
          </cell>
        </row>
        <row r="362">
          <cell r="B362" t="str">
            <v>an347</v>
          </cell>
          <cell r="C362" t="str">
            <v/>
          </cell>
          <cell r="D362" t="str">
            <v/>
          </cell>
          <cell r="E362">
            <v>0</v>
          </cell>
          <cell r="F362">
            <v>0</v>
          </cell>
          <cell r="G362">
            <v>0</v>
          </cell>
        </row>
        <row r="363">
          <cell r="B363" t="str">
            <v>an348</v>
          </cell>
          <cell r="C363" t="str">
            <v/>
          </cell>
          <cell r="D363" t="str">
            <v/>
          </cell>
          <cell r="E363">
            <v>0</v>
          </cell>
          <cell r="F363">
            <v>0</v>
          </cell>
          <cell r="G363">
            <v>0</v>
          </cell>
        </row>
        <row r="364">
          <cell r="B364" t="str">
            <v>an349</v>
          </cell>
          <cell r="C364" t="str">
            <v/>
          </cell>
          <cell r="D364" t="str">
            <v/>
          </cell>
          <cell r="E364">
            <v>0</v>
          </cell>
          <cell r="F364">
            <v>0</v>
          </cell>
          <cell r="G364">
            <v>0</v>
          </cell>
        </row>
        <row r="365">
          <cell r="B365" t="str">
            <v>an350</v>
          </cell>
          <cell r="C365" t="str">
            <v/>
          </cell>
          <cell r="D365" t="str">
            <v/>
          </cell>
          <cell r="E365">
            <v>0</v>
          </cell>
          <cell r="F365">
            <v>0</v>
          </cell>
          <cell r="G365">
            <v>0</v>
          </cell>
        </row>
        <row r="366">
          <cell r="B366" t="str">
            <v>an351</v>
          </cell>
          <cell r="C366" t="str">
            <v/>
          </cell>
          <cell r="D366" t="str">
            <v/>
          </cell>
          <cell r="E366">
            <v>0</v>
          </cell>
          <cell r="F366">
            <v>0</v>
          </cell>
          <cell r="G366">
            <v>0</v>
          </cell>
        </row>
        <row r="367">
          <cell r="B367" t="str">
            <v>an352</v>
          </cell>
          <cell r="C367" t="str">
            <v/>
          </cell>
          <cell r="D367" t="str">
            <v/>
          </cell>
          <cell r="E367">
            <v>0</v>
          </cell>
          <cell r="F367">
            <v>0</v>
          </cell>
          <cell r="G367">
            <v>0</v>
          </cell>
        </row>
        <row r="368">
          <cell r="B368" t="str">
            <v>an353</v>
          </cell>
          <cell r="C368" t="str">
            <v/>
          </cell>
          <cell r="D368" t="str">
            <v/>
          </cell>
          <cell r="E368">
            <v>0</v>
          </cell>
          <cell r="F368">
            <v>0</v>
          </cell>
          <cell r="G368">
            <v>0</v>
          </cell>
        </row>
        <row r="369">
          <cell r="B369" t="str">
            <v>an354</v>
          </cell>
          <cell r="C369" t="str">
            <v/>
          </cell>
          <cell r="D369" t="str">
            <v/>
          </cell>
          <cell r="E369">
            <v>0</v>
          </cell>
          <cell r="F369">
            <v>0</v>
          </cell>
          <cell r="G369">
            <v>0</v>
          </cell>
        </row>
        <row r="370">
          <cell r="B370" t="str">
            <v>an355</v>
          </cell>
          <cell r="C370" t="str">
            <v/>
          </cell>
          <cell r="D370" t="str">
            <v/>
          </cell>
          <cell r="E370">
            <v>0</v>
          </cell>
          <cell r="F370">
            <v>0</v>
          </cell>
          <cell r="G370">
            <v>0</v>
          </cell>
        </row>
        <row r="371">
          <cell r="B371" t="str">
            <v>an356</v>
          </cell>
          <cell r="C371" t="str">
            <v/>
          </cell>
          <cell r="D371" t="str">
            <v/>
          </cell>
          <cell r="E371">
            <v>0</v>
          </cell>
          <cell r="F371">
            <v>0</v>
          </cell>
          <cell r="G371">
            <v>0</v>
          </cell>
        </row>
        <row r="372">
          <cell r="B372" t="str">
            <v>an357</v>
          </cell>
          <cell r="C372" t="str">
            <v/>
          </cell>
          <cell r="D372" t="str">
            <v/>
          </cell>
          <cell r="E372">
            <v>0</v>
          </cell>
          <cell r="F372">
            <v>0</v>
          </cell>
          <cell r="G372">
            <v>0</v>
          </cell>
        </row>
        <row r="373">
          <cell r="B373" t="str">
            <v>an358</v>
          </cell>
          <cell r="C373" t="str">
            <v/>
          </cell>
          <cell r="D373" t="str">
            <v/>
          </cell>
          <cell r="E373">
            <v>0</v>
          </cell>
          <cell r="F373">
            <v>0</v>
          </cell>
          <cell r="G373">
            <v>0</v>
          </cell>
        </row>
        <row r="374">
          <cell r="B374" t="str">
            <v>an359</v>
          </cell>
          <cell r="C374" t="str">
            <v/>
          </cell>
          <cell r="D374" t="str">
            <v/>
          </cell>
          <cell r="E374">
            <v>0</v>
          </cell>
          <cell r="F374">
            <v>0</v>
          </cell>
          <cell r="G374">
            <v>0</v>
          </cell>
        </row>
        <row r="375">
          <cell r="B375" t="str">
            <v>an360</v>
          </cell>
          <cell r="C375" t="str">
            <v/>
          </cell>
          <cell r="D375" t="str">
            <v/>
          </cell>
          <cell r="E375">
            <v>0</v>
          </cell>
          <cell r="F375">
            <v>0</v>
          </cell>
          <cell r="G375">
            <v>0</v>
          </cell>
        </row>
        <row r="376">
          <cell r="B376" t="str">
            <v>an361</v>
          </cell>
          <cell r="C376" t="str">
            <v/>
          </cell>
          <cell r="D376" t="str">
            <v/>
          </cell>
          <cell r="E376">
            <v>0</v>
          </cell>
          <cell r="F376">
            <v>0</v>
          </cell>
          <cell r="G376">
            <v>0</v>
          </cell>
        </row>
        <row r="377">
          <cell r="B377" t="str">
            <v>an362</v>
          </cell>
          <cell r="C377" t="str">
            <v/>
          </cell>
          <cell r="D377" t="str">
            <v/>
          </cell>
          <cell r="E377">
            <v>0</v>
          </cell>
          <cell r="F377">
            <v>0</v>
          </cell>
          <cell r="G377">
            <v>0</v>
          </cell>
        </row>
        <row r="378">
          <cell r="B378" t="str">
            <v>an363</v>
          </cell>
          <cell r="C378" t="str">
            <v/>
          </cell>
          <cell r="D378" t="str">
            <v/>
          </cell>
          <cell r="E378">
            <v>0</v>
          </cell>
          <cell r="F378">
            <v>0</v>
          </cell>
          <cell r="G378">
            <v>0</v>
          </cell>
        </row>
        <row r="379">
          <cell r="B379" t="str">
            <v>an364</v>
          </cell>
          <cell r="C379" t="str">
            <v/>
          </cell>
          <cell r="D379" t="str">
            <v/>
          </cell>
          <cell r="E379">
            <v>0</v>
          </cell>
          <cell r="F379">
            <v>0</v>
          </cell>
          <cell r="G379">
            <v>0</v>
          </cell>
        </row>
        <row r="380">
          <cell r="B380" t="str">
            <v>an365</v>
          </cell>
          <cell r="C380" t="str">
            <v/>
          </cell>
          <cell r="D380" t="str">
            <v/>
          </cell>
          <cell r="E380">
            <v>0</v>
          </cell>
          <cell r="F380">
            <v>0</v>
          </cell>
          <cell r="G380">
            <v>0</v>
          </cell>
        </row>
        <row r="381">
          <cell r="B381" t="str">
            <v>an366</v>
          </cell>
          <cell r="C381" t="str">
            <v/>
          </cell>
          <cell r="D381" t="str">
            <v/>
          </cell>
          <cell r="E381">
            <v>0</v>
          </cell>
          <cell r="F381">
            <v>0</v>
          </cell>
          <cell r="G381">
            <v>0</v>
          </cell>
        </row>
        <row r="382">
          <cell r="B382" t="str">
            <v>an367</v>
          </cell>
          <cell r="C382" t="str">
            <v/>
          </cell>
          <cell r="D382" t="str">
            <v/>
          </cell>
          <cell r="E382">
            <v>0</v>
          </cell>
          <cell r="F382">
            <v>0</v>
          </cell>
          <cell r="G382">
            <v>0</v>
          </cell>
        </row>
        <row r="383">
          <cell r="B383" t="str">
            <v>an368</v>
          </cell>
          <cell r="C383" t="str">
            <v/>
          </cell>
          <cell r="D383" t="str">
            <v/>
          </cell>
          <cell r="E383">
            <v>0</v>
          </cell>
          <cell r="F383">
            <v>0</v>
          </cell>
          <cell r="G383">
            <v>0</v>
          </cell>
        </row>
        <row r="384">
          <cell r="B384" t="str">
            <v>an369</v>
          </cell>
          <cell r="C384" t="str">
            <v/>
          </cell>
          <cell r="D384" t="str">
            <v/>
          </cell>
          <cell r="E384">
            <v>0</v>
          </cell>
          <cell r="F384">
            <v>0</v>
          </cell>
          <cell r="G384">
            <v>0</v>
          </cell>
        </row>
        <row r="385">
          <cell r="B385" t="str">
            <v>an370</v>
          </cell>
          <cell r="C385" t="str">
            <v/>
          </cell>
          <cell r="D385" t="str">
            <v/>
          </cell>
          <cell r="E385">
            <v>0</v>
          </cell>
          <cell r="F385">
            <v>0</v>
          </cell>
          <cell r="G385">
            <v>0</v>
          </cell>
        </row>
        <row r="386">
          <cell r="B386" t="str">
            <v>an371</v>
          </cell>
          <cell r="C386" t="str">
            <v/>
          </cell>
          <cell r="D386" t="str">
            <v/>
          </cell>
          <cell r="E386">
            <v>0</v>
          </cell>
          <cell r="F386">
            <v>0</v>
          </cell>
          <cell r="G386">
            <v>0</v>
          </cell>
        </row>
        <row r="387">
          <cell r="B387" t="str">
            <v>an372</v>
          </cell>
          <cell r="C387" t="str">
            <v/>
          </cell>
          <cell r="D387" t="str">
            <v/>
          </cell>
          <cell r="E387">
            <v>0</v>
          </cell>
          <cell r="F387">
            <v>0</v>
          </cell>
          <cell r="G387">
            <v>0</v>
          </cell>
        </row>
        <row r="388">
          <cell r="B388" t="str">
            <v>an373</v>
          </cell>
          <cell r="C388" t="str">
            <v/>
          </cell>
          <cell r="D388" t="str">
            <v/>
          </cell>
          <cell r="E388">
            <v>0</v>
          </cell>
          <cell r="F388">
            <v>0</v>
          </cell>
          <cell r="G388">
            <v>0</v>
          </cell>
        </row>
        <row r="389">
          <cell r="B389" t="str">
            <v>an374</v>
          </cell>
          <cell r="C389" t="str">
            <v/>
          </cell>
          <cell r="D389" t="str">
            <v/>
          </cell>
          <cell r="E389">
            <v>0</v>
          </cell>
          <cell r="F389">
            <v>0</v>
          </cell>
          <cell r="G389">
            <v>0</v>
          </cell>
        </row>
        <row r="390">
          <cell r="B390" t="str">
            <v>an375</v>
          </cell>
          <cell r="C390" t="str">
            <v/>
          </cell>
          <cell r="D390" t="str">
            <v/>
          </cell>
          <cell r="E390">
            <v>0</v>
          </cell>
          <cell r="F390">
            <v>0</v>
          </cell>
          <cell r="G390">
            <v>0</v>
          </cell>
        </row>
        <row r="391">
          <cell r="B391" t="str">
            <v>an376</v>
          </cell>
          <cell r="C391" t="str">
            <v/>
          </cell>
          <cell r="D391" t="str">
            <v/>
          </cell>
          <cell r="E391">
            <v>0</v>
          </cell>
          <cell r="F391">
            <v>0</v>
          </cell>
          <cell r="G391">
            <v>0</v>
          </cell>
        </row>
        <row r="392">
          <cell r="B392" t="str">
            <v>an377</v>
          </cell>
          <cell r="C392" t="str">
            <v/>
          </cell>
          <cell r="D392" t="str">
            <v/>
          </cell>
          <cell r="E392">
            <v>0</v>
          </cell>
          <cell r="F392">
            <v>0</v>
          </cell>
          <cell r="G392">
            <v>0</v>
          </cell>
        </row>
        <row r="393">
          <cell r="B393" t="str">
            <v>an378</v>
          </cell>
          <cell r="C393" t="str">
            <v/>
          </cell>
          <cell r="D393" t="str">
            <v/>
          </cell>
          <cell r="E393">
            <v>0</v>
          </cell>
          <cell r="F393">
            <v>0</v>
          </cell>
          <cell r="G393">
            <v>0</v>
          </cell>
        </row>
        <row r="394">
          <cell r="B394" t="str">
            <v>an379</v>
          </cell>
          <cell r="C394" t="str">
            <v/>
          </cell>
          <cell r="D394" t="str">
            <v/>
          </cell>
          <cell r="E394">
            <v>0</v>
          </cell>
          <cell r="F394">
            <v>0</v>
          </cell>
          <cell r="G394">
            <v>0</v>
          </cell>
        </row>
        <row r="395">
          <cell r="B395" t="str">
            <v>an380</v>
          </cell>
          <cell r="C395" t="str">
            <v/>
          </cell>
          <cell r="D395" t="str">
            <v/>
          </cell>
          <cell r="E395">
            <v>0</v>
          </cell>
          <cell r="F395">
            <v>0</v>
          </cell>
          <cell r="G395">
            <v>0</v>
          </cell>
        </row>
        <row r="396">
          <cell r="B396" t="str">
            <v>an381</v>
          </cell>
          <cell r="C396" t="str">
            <v/>
          </cell>
          <cell r="D396" t="str">
            <v/>
          </cell>
          <cell r="E396">
            <v>0</v>
          </cell>
          <cell r="F396">
            <v>0</v>
          </cell>
          <cell r="G396">
            <v>0</v>
          </cell>
        </row>
        <row r="397">
          <cell r="B397" t="str">
            <v>an382</v>
          </cell>
          <cell r="C397" t="str">
            <v/>
          </cell>
          <cell r="D397" t="str">
            <v/>
          </cell>
          <cell r="E397">
            <v>0</v>
          </cell>
          <cell r="F397">
            <v>0</v>
          </cell>
          <cell r="G397">
            <v>0</v>
          </cell>
        </row>
        <row r="398">
          <cell r="B398" t="str">
            <v>an383</v>
          </cell>
          <cell r="C398" t="str">
            <v/>
          </cell>
          <cell r="D398" t="str">
            <v/>
          </cell>
          <cell r="E398">
            <v>0</v>
          </cell>
          <cell r="F398">
            <v>0</v>
          </cell>
          <cell r="G398">
            <v>0</v>
          </cell>
        </row>
        <row r="399">
          <cell r="B399" t="str">
            <v>an384</v>
          </cell>
          <cell r="C399" t="str">
            <v/>
          </cell>
          <cell r="D399" t="str">
            <v/>
          </cell>
          <cell r="E399">
            <v>0</v>
          </cell>
          <cell r="F399">
            <v>0</v>
          </cell>
          <cell r="G399">
            <v>0</v>
          </cell>
        </row>
        <row r="400">
          <cell r="B400" t="str">
            <v>an385</v>
          </cell>
          <cell r="C400" t="str">
            <v/>
          </cell>
          <cell r="D400" t="str">
            <v/>
          </cell>
          <cell r="E400">
            <v>0</v>
          </cell>
          <cell r="F400">
            <v>0</v>
          </cell>
          <cell r="G400">
            <v>0</v>
          </cell>
        </row>
        <row r="401">
          <cell r="B401" t="str">
            <v>an386</v>
          </cell>
          <cell r="C401" t="str">
            <v/>
          </cell>
          <cell r="D401" t="str">
            <v/>
          </cell>
          <cell r="E401">
            <v>0</v>
          </cell>
          <cell r="F401">
            <v>0</v>
          </cell>
          <cell r="G401">
            <v>0</v>
          </cell>
        </row>
        <row r="402">
          <cell r="B402" t="str">
            <v>an387</v>
          </cell>
          <cell r="C402" t="str">
            <v/>
          </cell>
          <cell r="D402" t="str">
            <v/>
          </cell>
          <cell r="E402">
            <v>0</v>
          </cell>
          <cell r="F402">
            <v>0</v>
          </cell>
          <cell r="G402">
            <v>0</v>
          </cell>
        </row>
        <row r="403">
          <cell r="B403" t="str">
            <v>an388</v>
          </cell>
          <cell r="C403" t="str">
            <v/>
          </cell>
          <cell r="D403" t="str">
            <v/>
          </cell>
          <cell r="E403">
            <v>0</v>
          </cell>
          <cell r="F403">
            <v>0</v>
          </cell>
          <cell r="G403">
            <v>0</v>
          </cell>
        </row>
        <row r="404">
          <cell r="B404" t="str">
            <v>an389</v>
          </cell>
          <cell r="C404" t="str">
            <v/>
          </cell>
          <cell r="D404" t="str">
            <v/>
          </cell>
          <cell r="E404">
            <v>0</v>
          </cell>
          <cell r="F404">
            <v>0</v>
          </cell>
          <cell r="G404">
            <v>0</v>
          </cell>
        </row>
        <row r="405">
          <cell r="B405" t="str">
            <v>an390</v>
          </cell>
          <cell r="C405" t="str">
            <v/>
          </cell>
          <cell r="D405" t="str">
            <v/>
          </cell>
          <cell r="E405">
            <v>0</v>
          </cell>
          <cell r="F405">
            <v>0</v>
          </cell>
          <cell r="G405">
            <v>0</v>
          </cell>
        </row>
        <row r="406">
          <cell r="B406" t="str">
            <v>an391</v>
          </cell>
          <cell r="C406" t="str">
            <v/>
          </cell>
          <cell r="D406" t="str">
            <v/>
          </cell>
          <cell r="E406">
            <v>0</v>
          </cell>
          <cell r="F406">
            <v>0</v>
          </cell>
          <cell r="G406">
            <v>0</v>
          </cell>
        </row>
        <row r="407">
          <cell r="B407" t="str">
            <v>an392</v>
          </cell>
          <cell r="C407" t="str">
            <v/>
          </cell>
          <cell r="D407" t="str">
            <v/>
          </cell>
          <cell r="E407">
            <v>0</v>
          </cell>
          <cell r="F407">
            <v>0</v>
          </cell>
          <cell r="G407">
            <v>0</v>
          </cell>
        </row>
        <row r="408">
          <cell r="B408" t="str">
            <v>an393</v>
          </cell>
          <cell r="C408" t="str">
            <v/>
          </cell>
          <cell r="D408" t="str">
            <v/>
          </cell>
          <cell r="E408">
            <v>0</v>
          </cell>
          <cell r="F408">
            <v>0</v>
          </cell>
          <cell r="G408">
            <v>0</v>
          </cell>
        </row>
        <row r="409">
          <cell r="B409" t="str">
            <v>an394</v>
          </cell>
          <cell r="C409" t="str">
            <v/>
          </cell>
          <cell r="D409" t="str">
            <v/>
          </cell>
          <cell r="E409">
            <v>0</v>
          </cell>
          <cell r="F409">
            <v>0</v>
          </cell>
          <cell r="G409">
            <v>0</v>
          </cell>
        </row>
        <row r="410">
          <cell r="B410" t="str">
            <v>an395</v>
          </cell>
          <cell r="C410" t="str">
            <v/>
          </cell>
          <cell r="D410" t="str">
            <v/>
          </cell>
          <cell r="E410">
            <v>0</v>
          </cell>
          <cell r="F410">
            <v>0</v>
          </cell>
          <cell r="G410">
            <v>0</v>
          </cell>
        </row>
        <row r="411">
          <cell r="B411" t="str">
            <v>an396</v>
          </cell>
          <cell r="C411" t="str">
            <v/>
          </cell>
          <cell r="D411" t="str">
            <v/>
          </cell>
          <cell r="E411">
            <v>0</v>
          </cell>
          <cell r="F411">
            <v>0</v>
          </cell>
          <cell r="G411">
            <v>0</v>
          </cell>
        </row>
        <row r="412">
          <cell r="B412" t="str">
            <v>an397</v>
          </cell>
          <cell r="C412" t="str">
            <v/>
          </cell>
          <cell r="D412" t="str">
            <v/>
          </cell>
          <cell r="E412">
            <v>0</v>
          </cell>
          <cell r="F412">
            <v>0</v>
          </cell>
          <cell r="G412">
            <v>0</v>
          </cell>
        </row>
        <row r="413">
          <cell r="B413" t="str">
            <v>an398</v>
          </cell>
          <cell r="C413" t="str">
            <v/>
          </cell>
          <cell r="D413" t="str">
            <v/>
          </cell>
          <cell r="E413">
            <v>0</v>
          </cell>
          <cell r="F413">
            <v>0</v>
          </cell>
          <cell r="G413">
            <v>0</v>
          </cell>
        </row>
        <row r="414">
          <cell r="B414" t="str">
            <v>an399</v>
          </cell>
          <cell r="C414" t="str">
            <v/>
          </cell>
          <cell r="D414" t="str">
            <v/>
          </cell>
          <cell r="E414">
            <v>0</v>
          </cell>
          <cell r="F414">
            <v>0</v>
          </cell>
          <cell r="G414">
            <v>0</v>
          </cell>
        </row>
        <row r="415">
          <cell r="B415" t="str">
            <v>an400</v>
          </cell>
          <cell r="C415" t="str">
            <v/>
          </cell>
          <cell r="D415" t="str">
            <v/>
          </cell>
          <cell r="E415">
            <v>0</v>
          </cell>
          <cell r="F415">
            <v>0</v>
          </cell>
          <cell r="G415">
            <v>0</v>
          </cell>
        </row>
        <row r="416">
          <cell r="B416" t="str">
            <v>an401</v>
          </cell>
          <cell r="C416" t="str">
            <v/>
          </cell>
          <cell r="D416" t="str">
            <v/>
          </cell>
          <cell r="E416">
            <v>0</v>
          </cell>
          <cell r="F416">
            <v>0</v>
          </cell>
          <cell r="G416">
            <v>0</v>
          </cell>
        </row>
        <row r="417">
          <cell r="B417" t="str">
            <v>an402</v>
          </cell>
          <cell r="C417" t="str">
            <v/>
          </cell>
          <cell r="D417" t="str">
            <v/>
          </cell>
          <cell r="E417">
            <v>0</v>
          </cell>
          <cell r="F417">
            <v>0</v>
          </cell>
          <cell r="G417">
            <v>0</v>
          </cell>
        </row>
        <row r="418">
          <cell r="B418" t="str">
            <v>an403</v>
          </cell>
          <cell r="C418" t="str">
            <v/>
          </cell>
          <cell r="D418" t="str">
            <v/>
          </cell>
          <cell r="E418">
            <v>0</v>
          </cell>
          <cell r="F418">
            <v>0</v>
          </cell>
          <cell r="G418">
            <v>0</v>
          </cell>
        </row>
        <row r="419">
          <cell r="B419" t="str">
            <v>an404</v>
          </cell>
          <cell r="C419" t="str">
            <v/>
          </cell>
          <cell r="D419" t="str">
            <v/>
          </cell>
          <cell r="E419">
            <v>0</v>
          </cell>
          <cell r="F419">
            <v>0</v>
          </cell>
          <cell r="G419">
            <v>0</v>
          </cell>
        </row>
        <row r="420">
          <cell r="B420" t="str">
            <v>an405</v>
          </cell>
          <cell r="C420" t="str">
            <v/>
          </cell>
          <cell r="D420" t="str">
            <v/>
          </cell>
          <cell r="E420">
            <v>0</v>
          </cell>
          <cell r="F420">
            <v>0</v>
          </cell>
          <cell r="G420">
            <v>0</v>
          </cell>
        </row>
        <row r="421">
          <cell r="B421" t="str">
            <v>an406</v>
          </cell>
          <cell r="C421" t="str">
            <v/>
          </cell>
          <cell r="D421" t="str">
            <v/>
          </cell>
          <cell r="E421">
            <v>0</v>
          </cell>
          <cell r="F421">
            <v>0</v>
          </cell>
          <cell r="G421">
            <v>0</v>
          </cell>
        </row>
        <row r="422">
          <cell r="B422" t="str">
            <v>an407</v>
          </cell>
          <cell r="C422" t="str">
            <v/>
          </cell>
          <cell r="D422" t="str">
            <v/>
          </cell>
          <cell r="E422">
            <v>0</v>
          </cell>
          <cell r="F422">
            <v>0</v>
          </cell>
          <cell r="G422">
            <v>0</v>
          </cell>
        </row>
        <row r="423">
          <cell r="B423" t="str">
            <v>an408</v>
          </cell>
          <cell r="C423" t="str">
            <v/>
          </cell>
          <cell r="D423" t="str">
            <v/>
          </cell>
          <cell r="E423">
            <v>0</v>
          </cell>
          <cell r="F423">
            <v>0</v>
          </cell>
          <cell r="G423">
            <v>0</v>
          </cell>
        </row>
        <row r="424">
          <cell r="B424" t="str">
            <v>an409</v>
          </cell>
          <cell r="C424" t="str">
            <v/>
          </cell>
          <cell r="D424" t="str">
            <v/>
          </cell>
          <cell r="E424">
            <v>0</v>
          </cell>
          <cell r="F424">
            <v>0</v>
          </cell>
          <cell r="G424">
            <v>0</v>
          </cell>
        </row>
        <row r="425">
          <cell r="B425" t="str">
            <v>an410</v>
          </cell>
          <cell r="C425" t="str">
            <v/>
          </cell>
          <cell r="D425" t="str">
            <v/>
          </cell>
          <cell r="E425">
            <v>0</v>
          </cell>
          <cell r="F425">
            <v>0</v>
          </cell>
          <cell r="G425">
            <v>0</v>
          </cell>
        </row>
        <row r="426">
          <cell r="B426" t="str">
            <v>an411</v>
          </cell>
          <cell r="C426" t="str">
            <v/>
          </cell>
          <cell r="D426" t="str">
            <v/>
          </cell>
          <cell r="E426">
            <v>0</v>
          </cell>
          <cell r="F426">
            <v>0</v>
          </cell>
          <cell r="G426">
            <v>0</v>
          </cell>
        </row>
        <row r="427">
          <cell r="B427" t="str">
            <v>an412</v>
          </cell>
          <cell r="C427" t="str">
            <v/>
          </cell>
          <cell r="D427" t="str">
            <v/>
          </cell>
          <cell r="E427">
            <v>0</v>
          </cell>
          <cell r="F427">
            <v>0</v>
          </cell>
          <cell r="G427">
            <v>0</v>
          </cell>
        </row>
        <row r="428">
          <cell r="B428" t="str">
            <v>an413</v>
          </cell>
          <cell r="C428" t="str">
            <v/>
          </cell>
          <cell r="D428" t="str">
            <v/>
          </cell>
          <cell r="E428">
            <v>0</v>
          </cell>
          <cell r="F428">
            <v>0</v>
          </cell>
          <cell r="G428">
            <v>0</v>
          </cell>
        </row>
        <row r="429">
          <cell r="B429" t="str">
            <v>an414</v>
          </cell>
          <cell r="C429" t="str">
            <v/>
          </cell>
          <cell r="D429" t="str">
            <v/>
          </cell>
          <cell r="E429">
            <v>0</v>
          </cell>
          <cell r="F429">
            <v>0</v>
          </cell>
          <cell r="G429">
            <v>0</v>
          </cell>
        </row>
        <row r="430">
          <cell r="B430" t="str">
            <v>an415</v>
          </cell>
          <cell r="C430" t="str">
            <v/>
          </cell>
          <cell r="D430" t="str">
            <v/>
          </cell>
          <cell r="E430">
            <v>0</v>
          </cell>
          <cell r="F430">
            <v>0</v>
          </cell>
          <cell r="G430">
            <v>0</v>
          </cell>
        </row>
        <row r="431">
          <cell r="B431" t="str">
            <v>an416</v>
          </cell>
          <cell r="C431" t="str">
            <v/>
          </cell>
          <cell r="D431" t="str">
            <v/>
          </cell>
          <cell r="E431">
            <v>0</v>
          </cell>
          <cell r="F431">
            <v>0</v>
          </cell>
          <cell r="G431">
            <v>0</v>
          </cell>
        </row>
        <row r="432">
          <cell r="B432" t="str">
            <v>an417</v>
          </cell>
          <cell r="C432" t="str">
            <v/>
          </cell>
          <cell r="D432" t="str">
            <v/>
          </cell>
          <cell r="E432">
            <v>0</v>
          </cell>
          <cell r="F432">
            <v>0</v>
          </cell>
          <cell r="G432">
            <v>0</v>
          </cell>
        </row>
        <row r="433">
          <cell r="B433" t="str">
            <v>an418</v>
          </cell>
          <cell r="C433" t="str">
            <v/>
          </cell>
          <cell r="D433" t="str">
            <v/>
          </cell>
          <cell r="E433">
            <v>0</v>
          </cell>
          <cell r="F433">
            <v>0</v>
          </cell>
          <cell r="G433">
            <v>0</v>
          </cell>
        </row>
        <row r="434">
          <cell r="B434" t="str">
            <v>an419</v>
          </cell>
          <cell r="C434" t="str">
            <v/>
          </cell>
          <cell r="D434" t="str">
            <v/>
          </cell>
          <cell r="E434">
            <v>0</v>
          </cell>
          <cell r="F434">
            <v>0</v>
          </cell>
          <cell r="G434">
            <v>0</v>
          </cell>
        </row>
        <row r="435">
          <cell r="B435" t="str">
            <v>an420</v>
          </cell>
          <cell r="C435" t="str">
            <v/>
          </cell>
          <cell r="D435" t="str">
            <v/>
          </cell>
          <cell r="E435">
            <v>0</v>
          </cell>
          <cell r="F435">
            <v>0</v>
          </cell>
          <cell r="G435">
            <v>0</v>
          </cell>
        </row>
        <row r="436">
          <cell r="B436" t="str">
            <v>an421</v>
          </cell>
          <cell r="C436" t="str">
            <v/>
          </cell>
          <cell r="D436" t="str">
            <v/>
          </cell>
          <cell r="E436">
            <v>0</v>
          </cell>
          <cell r="F436">
            <v>0</v>
          </cell>
          <cell r="G436">
            <v>0</v>
          </cell>
        </row>
        <row r="437">
          <cell r="B437" t="str">
            <v>an422</v>
          </cell>
          <cell r="C437" t="str">
            <v/>
          </cell>
          <cell r="D437" t="str">
            <v/>
          </cell>
          <cell r="E437">
            <v>0</v>
          </cell>
          <cell r="F437">
            <v>0</v>
          </cell>
          <cell r="G437">
            <v>0</v>
          </cell>
        </row>
        <row r="438">
          <cell r="B438" t="str">
            <v>an423</v>
          </cell>
          <cell r="C438" t="str">
            <v/>
          </cell>
          <cell r="D438" t="str">
            <v/>
          </cell>
          <cell r="E438">
            <v>0</v>
          </cell>
          <cell r="F438">
            <v>0</v>
          </cell>
          <cell r="G438">
            <v>0</v>
          </cell>
        </row>
        <row r="439">
          <cell r="B439" t="str">
            <v>an424</v>
          </cell>
          <cell r="C439" t="str">
            <v/>
          </cell>
          <cell r="D439" t="str">
            <v/>
          </cell>
          <cell r="E439">
            <v>0</v>
          </cell>
          <cell r="F439">
            <v>0</v>
          </cell>
          <cell r="G439">
            <v>0</v>
          </cell>
        </row>
        <row r="440">
          <cell r="B440" t="str">
            <v>an425</v>
          </cell>
          <cell r="C440" t="str">
            <v/>
          </cell>
          <cell r="D440" t="str">
            <v/>
          </cell>
          <cell r="E440">
            <v>0</v>
          </cell>
          <cell r="F440">
            <v>0</v>
          </cell>
          <cell r="G440">
            <v>0</v>
          </cell>
        </row>
        <row r="441">
          <cell r="B441" t="str">
            <v>an426</v>
          </cell>
          <cell r="C441" t="str">
            <v/>
          </cell>
          <cell r="D441" t="str">
            <v/>
          </cell>
          <cell r="E441">
            <v>0</v>
          </cell>
          <cell r="F441">
            <v>0</v>
          </cell>
          <cell r="G441">
            <v>0</v>
          </cell>
        </row>
        <row r="442">
          <cell r="B442" t="str">
            <v>an427</v>
          </cell>
          <cell r="C442" t="str">
            <v/>
          </cell>
          <cell r="D442" t="str">
            <v/>
          </cell>
          <cell r="E442">
            <v>0</v>
          </cell>
          <cell r="F442">
            <v>0</v>
          </cell>
          <cell r="G442">
            <v>0</v>
          </cell>
        </row>
        <row r="443">
          <cell r="B443" t="str">
            <v>an428</v>
          </cell>
          <cell r="C443" t="str">
            <v/>
          </cell>
          <cell r="D443" t="str">
            <v/>
          </cell>
          <cell r="E443">
            <v>0</v>
          </cell>
          <cell r="F443">
            <v>0</v>
          </cell>
          <cell r="G443">
            <v>0</v>
          </cell>
        </row>
        <row r="444">
          <cell r="B444" t="str">
            <v>an429</v>
          </cell>
          <cell r="C444" t="str">
            <v/>
          </cell>
          <cell r="D444" t="str">
            <v/>
          </cell>
          <cell r="E444">
            <v>0</v>
          </cell>
          <cell r="F444">
            <v>0</v>
          </cell>
          <cell r="G444">
            <v>0</v>
          </cell>
        </row>
        <row r="445">
          <cell r="B445" t="str">
            <v>an430</v>
          </cell>
          <cell r="C445" t="str">
            <v/>
          </cell>
          <cell r="D445" t="str">
            <v/>
          </cell>
          <cell r="E445">
            <v>0</v>
          </cell>
          <cell r="F445">
            <v>0</v>
          </cell>
          <cell r="G445">
            <v>0</v>
          </cell>
        </row>
        <row r="446">
          <cell r="B446" t="str">
            <v>an431</v>
          </cell>
          <cell r="C446" t="str">
            <v/>
          </cell>
          <cell r="D446" t="str">
            <v/>
          </cell>
          <cell r="E446">
            <v>0</v>
          </cell>
          <cell r="F446">
            <v>0</v>
          </cell>
          <cell r="G446">
            <v>0</v>
          </cell>
        </row>
        <row r="447">
          <cell r="B447" t="str">
            <v>an432</v>
          </cell>
          <cell r="C447" t="str">
            <v/>
          </cell>
          <cell r="D447" t="str">
            <v/>
          </cell>
          <cell r="E447">
            <v>0</v>
          </cell>
          <cell r="F447">
            <v>0</v>
          </cell>
          <cell r="G447">
            <v>0</v>
          </cell>
        </row>
        <row r="448">
          <cell r="B448" t="str">
            <v>an433</v>
          </cell>
          <cell r="C448" t="str">
            <v/>
          </cell>
          <cell r="D448" t="str">
            <v/>
          </cell>
          <cell r="E448">
            <v>0</v>
          </cell>
          <cell r="F448">
            <v>0</v>
          </cell>
          <cell r="G448">
            <v>0</v>
          </cell>
        </row>
        <row r="449">
          <cell r="B449" t="str">
            <v>an434</v>
          </cell>
          <cell r="C449" t="str">
            <v/>
          </cell>
          <cell r="D449" t="str">
            <v/>
          </cell>
          <cell r="E449">
            <v>0</v>
          </cell>
          <cell r="F449">
            <v>0</v>
          </cell>
          <cell r="G449">
            <v>0</v>
          </cell>
        </row>
        <row r="450">
          <cell r="B450" t="str">
            <v>an435</v>
          </cell>
          <cell r="C450" t="str">
            <v/>
          </cell>
          <cell r="D450" t="str">
            <v/>
          </cell>
          <cell r="E450">
            <v>0</v>
          </cell>
          <cell r="F450">
            <v>0</v>
          </cell>
          <cell r="G450">
            <v>0</v>
          </cell>
        </row>
        <row r="451">
          <cell r="B451" t="str">
            <v>an436</v>
          </cell>
          <cell r="C451" t="str">
            <v/>
          </cell>
          <cell r="D451" t="str">
            <v/>
          </cell>
          <cell r="E451">
            <v>0</v>
          </cell>
          <cell r="F451">
            <v>0</v>
          </cell>
          <cell r="G451">
            <v>0</v>
          </cell>
        </row>
        <row r="452">
          <cell r="B452" t="str">
            <v>an437</v>
          </cell>
          <cell r="C452" t="str">
            <v/>
          </cell>
          <cell r="D452" t="str">
            <v/>
          </cell>
          <cell r="E452">
            <v>0</v>
          </cell>
          <cell r="F452">
            <v>0</v>
          </cell>
          <cell r="G452">
            <v>0</v>
          </cell>
        </row>
        <row r="453">
          <cell r="B453" t="str">
            <v>an438</v>
          </cell>
          <cell r="C453" t="str">
            <v/>
          </cell>
          <cell r="D453" t="str">
            <v/>
          </cell>
          <cell r="E453">
            <v>0</v>
          </cell>
          <cell r="F453">
            <v>0</v>
          </cell>
          <cell r="G453">
            <v>0</v>
          </cell>
        </row>
        <row r="454">
          <cell r="B454" t="str">
            <v>an439</v>
          </cell>
          <cell r="C454" t="str">
            <v/>
          </cell>
          <cell r="D454" t="str">
            <v/>
          </cell>
          <cell r="E454">
            <v>0</v>
          </cell>
          <cell r="F454">
            <v>0</v>
          </cell>
          <cell r="G454">
            <v>0</v>
          </cell>
        </row>
        <row r="455">
          <cell r="B455" t="str">
            <v>an440</v>
          </cell>
          <cell r="C455" t="str">
            <v/>
          </cell>
          <cell r="D455" t="str">
            <v/>
          </cell>
          <cell r="E455">
            <v>0</v>
          </cell>
          <cell r="F455">
            <v>0</v>
          </cell>
          <cell r="G455">
            <v>0</v>
          </cell>
        </row>
        <row r="456">
          <cell r="B456" t="str">
            <v>an441</v>
          </cell>
          <cell r="C456" t="str">
            <v/>
          </cell>
          <cell r="D456" t="str">
            <v/>
          </cell>
          <cell r="E456">
            <v>0</v>
          </cell>
          <cell r="F456">
            <v>0</v>
          </cell>
          <cell r="G456">
            <v>0</v>
          </cell>
        </row>
        <row r="457">
          <cell r="B457" t="str">
            <v>an442</v>
          </cell>
          <cell r="C457" t="str">
            <v/>
          </cell>
          <cell r="D457" t="str">
            <v/>
          </cell>
          <cell r="E457">
            <v>0</v>
          </cell>
          <cell r="F457">
            <v>0</v>
          </cell>
          <cell r="G457">
            <v>0</v>
          </cell>
        </row>
        <row r="458">
          <cell r="B458" t="str">
            <v>an443</v>
          </cell>
          <cell r="C458" t="str">
            <v/>
          </cell>
          <cell r="D458" t="str">
            <v/>
          </cell>
          <cell r="E458">
            <v>0</v>
          </cell>
          <cell r="F458">
            <v>0</v>
          </cell>
          <cell r="G458">
            <v>0</v>
          </cell>
        </row>
        <row r="459">
          <cell r="B459" t="str">
            <v>an444</v>
          </cell>
          <cell r="C459" t="str">
            <v/>
          </cell>
          <cell r="D459" t="str">
            <v/>
          </cell>
          <cell r="E459">
            <v>0</v>
          </cell>
          <cell r="F459">
            <v>0</v>
          </cell>
          <cell r="G459">
            <v>0</v>
          </cell>
        </row>
        <row r="460">
          <cell r="B460" t="str">
            <v>an445</v>
          </cell>
          <cell r="C460" t="str">
            <v/>
          </cell>
          <cell r="D460" t="str">
            <v/>
          </cell>
          <cell r="E460">
            <v>0</v>
          </cell>
          <cell r="F460">
            <v>0</v>
          </cell>
          <cell r="G460">
            <v>0</v>
          </cell>
        </row>
        <row r="461">
          <cell r="B461" t="str">
            <v>an446</v>
          </cell>
          <cell r="C461" t="str">
            <v/>
          </cell>
          <cell r="D461" t="str">
            <v/>
          </cell>
          <cell r="E461">
            <v>0</v>
          </cell>
          <cell r="F461">
            <v>0</v>
          </cell>
          <cell r="G461">
            <v>0</v>
          </cell>
        </row>
        <row r="462">
          <cell r="B462" t="str">
            <v>an447</v>
          </cell>
          <cell r="C462" t="str">
            <v/>
          </cell>
          <cell r="D462" t="str">
            <v/>
          </cell>
          <cell r="E462">
            <v>0</v>
          </cell>
          <cell r="F462">
            <v>0</v>
          </cell>
          <cell r="G462">
            <v>0</v>
          </cell>
        </row>
        <row r="463">
          <cell r="B463" t="str">
            <v>an448</v>
          </cell>
          <cell r="C463" t="str">
            <v/>
          </cell>
          <cell r="D463" t="str">
            <v/>
          </cell>
          <cell r="E463">
            <v>0</v>
          </cell>
          <cell r="F463">
            <v>0</v>
          </cell>
          <cell r="G463">
            <v>0</v>
          </cell>
        </row>
        <row r="464">
          <cell r="B464" t="str">
            <v>an449</v>
          </cell>
          <cell r="C464" t="str">
            <v/>
          </cell>
          <cell r="D464" t="str">
            <v/>
          </cell>
          <cell r="E464">
            <v>0</v>
          </cell>
          <cell r="F464">
            <v>0</v>
          </cell>
          <cell r="G464">
            <v>0</v>
          </cell>
        </row>
        <row r="465">
          <cell r="B465" t="str">
            <v>an450</v>
          </cell>
          <cell r="C465" t="str">
            <v/>
          </cell>
          <cell r="D465" t="str">
            <v/>
          </cell>
          <cell r="E465">
            <v>0</v>
          </cell>
          <cell r="F465">
            <v>0</v>
          </cell>
          <cell r="G465">
            <v>0</v>
          </cell>
        </row>
        <row r="466">
          <cell r="B466" t="str">
            <v>an451</v>
          </cell>
          <cell r="C466" t="str">
            <v/>
          </cell>
          <cell r="D466" t="str">
            <v/>
          </cell>
          <cell r="E466">
            <v>0</v>
          </cell>
          <cell r="F466">
            <v>0</v>
          </cell>
          <cell r="G466">
            <v>0</v>
          </cell>
        </row>
        <row r="467">
          <cell r="B467" t="str">
            <v>an452</v>
          </cell>
          <cell r="C467" t="str">
            <v/>
          </cell>
          <cell r="D467" t="str">
            <v/>
          </cell>
          <cell r="E467">
            <v>0</v>
          </cell>
          <cell r="F467">
            <v>0</v>
          </cell>
          <cell r="G467">
            <v>0</v>
          </cell>
        </row>
        <row r="468">
          <cell r="B468" t="str">
            <v>an453</v>
          </cell>
          <cell r="C468" t="str">
            <v/>
          </cell>
          <cell r="D468" t="str">
            <v/>
          </cell>
          <cell r="E468">
            <v>0</v>
          </cell>
          <cell r="F468">
            <v>0</v>
          </cell>
          <cell r="G468">
            <v>0</v>
          </cell>
        </row>
        <row r="469">
          <cell r="B469" t="str">
            <v>an454</v>
          </cell>
          <cell r="C469" t="str">
            <v/>
          </cell>
          <cell r="D469" t="str">
            <v/>
          </cell>
          <cell r="E469">
            <v>0</v>
          </cell>
          <cell r="F469">
            <v>0</v>
          </cell>
          <cell r="G469">
            <v>0</v>
          </cell>
        </row>
        <row r="470">
          <cell r="B470" t="str">
            <v>an455</v>
          </cell>
          <cell r="C470" t="str">
            <v/>
          </cell>
          <cell r="D470" t="str">
            <v/>
          </cell>
          <cell r="E470">
            <v>0</v>
          </cell>
          <cell r="F470">
            <v>0</v>
          </cell>
          <cell r="G470">
            <v>0</v>
          </cell>
        </row>
        <row r="471">
          <cell r="B471" t="str">
            <v>an456</v>
          </cell>
          <cell r="C471" t="str">
            <v/>
          </cell>
          <cell r="D471" t="str">
            <v/>
          </cell>
          <cell r="E471">
            <v>0</v>
          </cell>
          <cell r="F471">
            <v>0</v>
          </cell>
          <cell r="G471">
            <v>0</v>
          </cell>
        </row>
        <row r="472">
          <cell r="B472" t="str">
            <v>an457</v>
          </cell>
          <cell r="C472" t="str">
            <v/>
          </cell>
          <cell r="D472" t="str">
            <v/>
          </cell>
          <cell r="E472">
            <v>0</v>
          </cell>
          <cell r="F472">
            <v>0</v>
          </cell>
          <cell r="G472">
            <v>0</v>
          </cell>
        </row>
        <row r="473">
          <cell r="B473" t="str">
            <v>an458</v>
          </cell>
          <cell r="C473" t="str">
            <v/>
          </cell>
          <cell r="D473" t="str">
            <v/>
          </cell>
          <cell r="E473">
            <v>0</v>
          </cell>
          <cell r="F473">
            <v>0</v>
          </cell>
          <cell r="G473">
            <v>0</v>
          </cell>
        </row>
        <row r="474">
          <cell r="B474" t="str">
            <v>an459</v>
          </cell>
          <cell r="C474" t="str">
            <v/>
          </cell>
          <cell r="D474" t="str">
            <v/>
          </cell>
          <cell r="E474">
            <v>0</v>
          </cell>
          <cell r="F474">
            <v>0</v>
          </cell>
          <cell r="G474">
            <v>0</v>
          </cell>
        </row>
        <row r="475">
          <cell r="B475" t="str">
            <v>an460</v>
          </cell>
          <cell r="C475" t="str">
            <v/>
          </cell>
          <cell r="D475" t="str">
            <v/>
          </cell>
          <cell r="E475">
            <v>0</v>
          </cell>
          <cell r="F475">
            <v>0</v>
          </cell>
          <cell r="G475">
            <v>0</v>
          </cell>
        </row>
        <row r="476">
          <cell r="B476" t="str">
            <v>an461</v>
          </cell>
          <cell r="C476" t="str">
            <v/>
          </cell>
          <cell r="D476" t="str">
            <v/>
          </cell>
          <cell r="E476">
            <v>0</v>
          </cell>
          <cell r="F476">
            <v>0</v>
          </cell>
          <cell r="G476">
            <v>0</v>
          </cell>
        </row>
        <row r="477">
          <cell r="B477" t="str">
            <v>an462</v>
          </cell>
          <cell r="C477" t="str">
            <v/>
          </cell>
          <cell r="D477" t="str">
            <v/>
          </cell>
          <cell r="E477">
            <v>0</v>
          </cell>
          <cell r="F477">
            <v>0</v>
          </cell>
          <cell r="G477">
            <v>0</v>
          </cell>
        </row>
        <row r="478">
          <cell r="B478" t="str">
            <v>an463</v>
          </cell>
          <cell r="C478" t="str">
            <v/>
          </cell>
          <cell r="D478" t="str">
            <v/>
          </cell>
          <cell r="E478">
            <v>0</v>
          </cell>
          <cell r="F478">
            <v>0</v>
          </cell>
          <cell r="G478">
            <v>0</v>
          </cell>
        </row>
        <row r="479">
          <cell r="B479" t="str">
            <v>an464</v>
          </cell>
          <cell r="C479" t="str">
            <v/>
          </cell>
          <cell r="D479" t="str">
            <v/>
          </cell>
          <cell r="E479">
            <v>0</v>
          </cell>
          <cell r="F479">
            <v>0</v>
          </cell>
          <cell r="G479">
            <v>0</v>
          </cell>
        </row>
        <row r="480">
          <cell r="B480" t="str">
            <v>an465</v>
          </cell>
          <cell r="C480" t="str">
            <v/>
          </cell>
          <cell r="D480" t="str">
            <v/>
          </cell>
          <cell r="E480">
            <v>0</v>
          </cell>
          <cell r="F480">
            <v>0</v>
          </cell>
          <cell r="G480">
            <v>0</v>
          </cell>
        </row>
        <row r="481">
          <cell r="B481" t="str">
            <v>an466</v>
          </cell>
          <cell r="C481" t="str">
            <v/>
          </cell>
          <cell r="D481" t="str">
            <v/>
          </cell>
          <cell r="E481">
            <v>0</v>
          </cell>
          <cell r="F481">
            <v>0</v>
          </cell>
          <cell r="G481">
            <v>0</v>
          </cell>
        </row>
        <row r="482">
          <cell r="B482" t="str">
            <v>an467</v>
          </cell>
          <cell r="C482" t="str">
            <v/>
          </cell>
          <cell r="D482" t="str">
            <v/>
          </cell>
          <cell r="E482">
            <v>0</v>
          </cell>
          <cell r="F482">
            <v>0</v>
          </cell>
          <cell r="G482">
            <v>0</v>
          </cell>
        </row>
        <row r="483">
          <cell r="B483" t="str">
            <v>an468</v>
          </cell>
          <cell r="C483" t="str">
            <v/>
          </cell>
          <cell r="D483" t="str">
            <v/>
          </cell>
          <cell r="E483">
            <v>0</v>
          </cell>
          <cell r="F483">
            <v>0</v>
          </cell>
          <cell r="G483">
            <v>0</v>
          </cell>
        </row>
        <row r="484">
          <cell r="B484" t="str">
            <v>an469</v>
          </cell>
          <cell r="C484" t="str">
            <v/>
          </cell>
          <cell r="D484" t="str">
            <v/>
          </cell>
          <cell r="E484">
            <v>0</v>
          </cell>
          <cell r="F484">
            <v>0</v>
          </cell>
          <cell r="G484">
            <v>0</v>
          </cell>
        </row>
        <row r="485">
          <cell r="B485" t="str">
            <v>an470</v>
          </cell>
          <cell r="C485" t="str">
            <v/>
          </cell>
          <cell r="D485" t="str">
            <v/>
          </cell>
          <cell r="E485">
            <v>0</v>
          </cell>
          <cell r="F485">
            <v>0</v>
          </cell>
          <cell r="G485">
            <v>0</v>
          </cell>
        </row>
        <row r="486">
          <cell r="B486" t="str">
            <v>an471</v>
          </cell>
          <cell r="C486" t="str">
            <v/>
          </cell>
          <cell r="D486" t="str">
            <v/>
          </cell>
          <cell r="E486">
            <v>0</v>
          </cell>
          <cell r="F486">
            <v>0</v>
          </cell>
          <cell r="G486">
            <v>0</v>
          </cell>
        </row>
        <row r="487">
          <cell r="B487" t="str">
            <v>an472</v>
          </cell>
          <cell r="C487" t="str">
            <v/>
          </cell>
          <cell r="D487" t="str">
            <v/>
          </cell>
          <cell r="E487">
            <v>0</v>
          </cell>
          <cell r="F487">
            <v>0</v>
          </cell>
          <cell r="G487">
            <v>0</v>
          </cell>
        </row>
        <row r="488">
          <cell r="B488" t="str">
            <v>an473</v>
          </cell>
          <cell r="C488" t="str">
            <v/>
          </cell>
          <cell r="D488" t="str">
            <v/>
          </cell>
          <cell r="E488">
            <v>0</v>
          </cell>
          <cell r="F488">
            <v>0</v>
          </cell>
          <cell r="G488">
            <v>0</v>
          </cell>
        </row>
        <row r="489">
          <cell r="B489" t="str">
            <v>an474</v>
          </cell>
          <cell r="C489" t="str">
            <v/>
          </cell>
          <cell r="D489" t="str">
            <v/>
          </cell>
          <cell r="E489">
            <v>0</v>
          </cell>
          <cell r="F489">
            <v>0</v>
          </cell>
          <cell r="G489">
            <v>0</v>
          </cell>
        </row>
        <row r="490">
          <cell r="B490" t="str">
            <v>an475</v>
          </cell>
          <cell r="C490" t="str">
            <v/>
          </cell>
          <cell r="D490" t="str">
            <v/>
          </cell>
          <cell r="E490">
            <v>0</v>
          </cell>
          <cell r="F490">
            <v>0</v>
          </cell>
          <cell r="G490">
            <v>0</v>
          </cell>
        </row>
        <row r="491">
          <cell r="B491" t="str">
            <v>an476</v>
          </cell>
          <cell r="C491" t="str">
            <v/>
          </cell>
          <cell r="D491" t="str">
            <v/>
          </cell>
          <cell r="E491">
            <v>0</v>
          </cell>
          <cell r="F491">
            <v>0</v>
          </cell>
          <cell r="G491">
            <v>0</v>
          </cell>
        </row>
        <row r="492">
          <cell r="B492" t="str">
            <v>an477</v>
          </cell>
          <cell r="C492" t="str">
            <v/>
          </cell>
          <cell r="D492" t="str">
            <v/>
          </cell>
          <cell r="E492">
            <v>0</v>
          </cell>
          <cell r="F492">
            <v>0</v>
          </cell>
          <cell r="G492">
            <v>0</v>
          </cell>
        </row>
        <row r="493">
          <cell r="B493" t="str">
            <v>an478</v>
          </cell>
          <cell r="C493" t="str">
            <v/>
          </cell>
          <cell r="D493" t="str">
            <v/>
          </cell>
          <cell r="E493">
            <v>0</v>
          </cell>
          <cell r="F493">
            <v>0</v>
          </cell>
          <cell r="G493">
            <v>0</v>
          </cell>
        </row>
        <row r="494">
          <cell r="B494" t="str">
            <v>an479</v>
          </cell>
          <cell r="C494" t="str">
            <v/>
          </cell>
          <cell r="D494" t="str">
            <v/>
          </cell>
          <cell r="E494">
            <v>0</v>
          </cell>
          <cell r="F494">
            <v>0</v>
          </cell>
          <cell r="G494">
            <v>0</v>
          </cell>
        </row>
        <row r="495">
          <cell r="B495" t="str">
            <v>an480</v>
          </cell>
          <cell r="C495" t="str">
            <v/>
          </cell>
          <cell r="D495" t="str">
            <v/>
          </cell>
          <cell r="E495">
            <v>0</v>
          </cell>
          <cell r="F495">
            <v>0</v>
          </cell>
          <cell r="G495">
            <v>0</v>
          </cell>
        </row>
        <row r="496">
          <cell r="B496" t="str">
            <v>an481</v>
          </cell>
          <cell r="C496" t="str">
            <v/>
          </cell>
          <cell r="D496" t="str">
            <v/>
          </cell>
          <cell r="E496">
            <v>0</v>
          </cell>
          <cell r="F496">
            <v>0</v>
          </cell>
          <cell r="G496">
            <v>0</v>
          </cell>
        </row>
        <row r="497">
          <cell r="B497" t="str">
            <v>an482</v>
          </cell>
          <cell r="C497" t="str">
            <v/>
          </cell>
          <cell r="D497" t="str">
            <v/>
          </cell>
          <cell r="E497">
            <v>0</v>
          </cell>
          <cell r="F497">
            <v>0</v>
          </cell>
          <cell r="G497">
            <v>0</v>
          </cell>
        </row>
        <row r="498">
          <cell r="B498" t="str">
            <v>an483</v>
          </cell>
          <cell r="C498" t="str">
            <v/>
          </cell>
          <cell r="D498" t="str">
            <v/>
          </cell>
          <cell r="E498">
            <v>0</v>
          </cell>
          <cell r="F498">
            <v>0</v>
          </cell>
          <cell r="G498">
            <v>0</v>
          </cell>
        </row>
        <row r="499">
          <cell r="B499" t="str">
            <v>an484</v>
          </cell>
          <cell r="C499" t="str">
            <v/>
          </cell>
          <cell r="D499" t="str">
            <v/>
          </cell>
          <cell r="E499">
            <v>0</v>
          </cell>
          <cell r="F499">
            <v>0</v>
          </cell>
          <cell r="G499">
            <v>0</v>
          </cell>
        </row>
        <row r="500">
          <cell r="B500" t="str">
            <v>an485</v>
          </cell>
          <cell r="C500" t="str">
            <v/>
          </cell>
          <cell r="D500" t="str">
            <v/>
          </cell>
          <cell r="E500">
            <v>0</v>
          </cell>
          <cell r="F500">
            <v>0</v>
          </cell>
          <cell r="G500">
            <v>0</v>
          </cell>
        </row>
        <row r="501">
          <cell r="B501" t="str">
            <v>an486</v>
          </cell>
          <cell r="C501" t="str">
            <v/>
          </cell>
          <cell r="D501" t="str">
            <v/>
          </cell>
          <cell r="E501">
            <v>0</v>
          </cell>
          <cell r="F501">
            <v>0</v>
          </cell>
          <cell r="G501">
            <v>0</v>
          </cell>
        </row>
        <row r="502">
          <cell r="B502" t="str">
            <v>an487</v>
          </cell>
          <cell r="C502" t="str">
            <v/>
          </cell>
          <cell r="D502" t="str">
            <v/>
          </cell>
          <cell r="E502">
            <v>0</v>
          </cell>
          <cell r="F502">
            <v>0</v>
          </cell>
          <cell r="G502">
            <v>0</v>
          </cell>
        </row>
        <row r="503">
          <cell r="B503" t="str">
            <v>an488</v>
          </cell>
          <cell r="C503" t="str">
            <v/>
          </cell>
          <cell r="D503" t="str">
            <v/>
          </cell>
          <cell r="E503">
            <v>0</v>
          </cell>
          <cell r="F503">
            <v>0</v>
          </cell>
          <cell r="G503">
            <v>0</v>
          </cell>
        </row>
        <row r="504">
          <cell r="B504" t="str">
            <v>an489</v>
          </cell>
          <cell r="C504" t="str">
            <v/>
          </cell>
          <cell r="D504" t="str">
            <v/>
          </cell>
          <cell r="E504">
            <v>0</v>
          </cell>
          <cell r="F504">
            <v>0</v>
          </cell>
          <cell r="G504">
            <v>0</v>
          </cell>
        </row>
        <row r="505">
          <cell r="B505" t="str">
            <v>an490</v>
          </cell>
          <cell r="C505" t="str">
            <v/>
          </cell>
          <cell r="D505" t="str">
            <v/>
          </cell>
          <cell r="E505">
            <v>0</v>
          </cell>
          <cell r="F505">
            <v>0</v>
          </cell>
          <cell r="G505">
            <v>0</v>
          </cell>
        </row>
        <row r="506">
          <cell r="B506" t="str">
            <v>an491</v>
          </cell>
          <cell r="C506" t="str">
            <v/>
          </cell>
          <cell r="D506" t="str">
            <v/>
          </cell>
          <cell r="E506">
            <v>0</v>
          </cell>
          <cell r="F506">
            <v>0</v>
          </cell>
          <cell r="G506">
            <v>0</v>
          </cell>
        </row>
        <row r="507">
          <cell r="B507" t="str">
            <v>an492</v>
          </cell>
          <cell r="C507" t="str">
            <v/>
          </cell>
          <cell r="D507" t="str">
            <v/>
          </cell>
          <cell r="E507">
            <v>0</v>
          </cell>
          <cell r="F507">
            <v>0</v>
          </cell>
          <cell r="G507">
            <v>0</v>
          </cell>
        </row>
        <row r="508">
          <cell r="B508" t="str">
            <v>an493</v>
          </cell>
          <cell r="C508" t="str">
            <v/>
          </cell>
          <cell r="D508" t="str">
            <v/>
          </cell>
          <cell r="E508">
            <v>0</v>
          </cell>
          <cell r="F508">
            <v>0</v>
          </cell>
          <cell r="G508">
            <v>0</v>
          </cell>
        </row>
        <row r="509">
          <cell r="B509" t="str">
            <v>an494</v>
          </cell>
          <cell r="C509" t="str">
            <v/>
          </cell>
          <cell r="D509" t="str">
            <v/>
          </cell>
          <cell r="E509">
            <v>0</v>
          </cell>
          <cell r="F509">
            <v>0</v>
          </cell>
          <cell r="G509">
            <v>0</v>
          </cell>
        </row>
        <row r="510">
          <cell r="B510" t="str">
            <v>an495</v>
          </cell>
          <cell r="C510" t="str">
            <v/>
          </cell>
          <cell r="D510" t="str">
            <v/>
          </cell>
          <cell r="E510">
            <v>0</v>
          </cell>
          <cell r="F510">
            <v>0</v>
          </cell>
          <cell r="G510">
            <v>0</v>
          </cell>
        </row>
        <row r="511">
          <cell r="B511" t="str">
            <v>an496</v>
          </cell>
          <cell r="C511" t="str">
            <v/>
          </cell>
          <cell r="D511" t="str">
            <v/>
          </cell>
          <cell r="E511">
            <v>0</v>
          </cell>
          <cell r="F511">
            <v>0</v>
          </cell>
          <cell r="G511">
            <v>0</v>
          </cell>
        </row>
        <row r="512">
          <cell r="B512" t="str">
            <v>an497</v>
          </cell>
          <cell r="C512" t="str">
            <v/>
          </cell>
          <cell r="D512" t="str">
            <v/>
          </cell>
          <cell r="E512">
            <v>0</v>
          </cell>
          <cell r="F512">
            <v>0</v>
          </cell>
          <cell r="G512">
            <v>0</v>
          </cell>
        </row>
        <row r="513">
          <cell r="B513" t="str">
            <v>an498</v>
          </cell>
          <cell r="C513" t="str">
            <v/>
          </cell>
          <cell r="D513" t="str">
            <v/>
          </cell>
          <cell r="E513">
            <v>0</v>
          </cell>
          <cell r="F513">
            <v>0</v>
          </cell>
          <cell r="G513">
            <v>0</v>
          </cell>
        </row>
        <row r="514">
          <cell r="B514" t="str">
            <v>an499</v>
          </cell>
          <cell r="C514" t="str">
            <v/>
          </cell>
          <cell r="D514" t="str">
            <v/>
          </cell>
          <cell r="E514">
            <v>0</v>
          </cell>
          <cell r="F514">
            <v>0</v>
          </cell>
          <cell r="G514">
            <v>0</v>
          </cell>
        </row>
        <row r="515">
          <cell r="B515" t="str">
            <v>an500</v>
          </cell>
          <cell r="C515" t="str">
            <v/>
          </cell>
          <cell r="D515" t="str">
            <v/>
          </cell>
          <cell r="E515">
            <v>0</v>
          </cell>
          <cell r="F515">
            <v>0</v>
          </cell>
          <cell r="G515">
            <v>0</v>
          </cell>
        </row>
        <row r="516">
          <cell r="B516" t="str">
            <v>an501</v>
          </cell>
          <cell r="C516" t="str">
            <v/>
          </cell>
          <cell r="D516" t="str">
            <v/>
          </cell>
          <cell r="E516">
            <v>0</v>
          </cell>
          <cell r="F516">
            <v>0</v>
          </cell>
          <cell r="G516">
            <v>0</v>
          </cell>
        </row>
        <row r="517">
          <cell r="B517" t="str">
            <v>an502</v>
          </cell>
          <cell r="C517" t="str">
            <v/>
          </cell>
          <cell r="D517" t="str">
            <v/>
          </cell>
          <cell r="E517">
            <v>0</v>
          </cell>
          <cell r="F517">
            <v>0</v>
          </cell>
          <cell r="G517">
            <v>0</v>
          </cell>
        </row>
        <row r="518">
          <cell r="B518" t="str">
            <v>an503</v>
          </cell>
          <cell r="C518" t="str">
            <v/>
          </cell>
          <cell r="D518" t="str">
            <v/>
          </cell>
          <cell r="E518">
            <v>0</v>
          </cell>
          <cell r="F518">
            <v>0</v>
          </cell>
          <cell r="G518">
            <v>0</v>
          </cell>
        </row>
        <row r="519">
          <cell r="B519" t="str">
            <v>an504</v>
          </cell>
          <cell r="C519" t="str">
            <v/>
          </cell>
          <cell r="D519" t="str">
            <v/>
          </cell>
          <cell r="E519">
            <v>0</v>
          </cell>
          <cell r="F519">
            <v>0</v>
          </cell>
          <cell r="G519">
            <v>0</v>
          </cell>
        </row>
        <row r="520">
          <cell r="B520" t="str">
            <v>an505</v>
          </cell>
          <cell r="C520" t="str">
            <v/>
          </cell>
          <cell r="D520" t="str">
            <v/>
          </cell>
          <cell r="E520">
            <v>0</v>
          </cell>
          <cell r="F520">
            <v>0</v>
          </cell>
          <cell r="G520">
            <v>0</v>
          </cell>
        </row>
        <row r="521">
          <cell r="B521" t="str">
            <v>an506</v>
          </cell>
          <cell r="C521" t="str">
            <v/>
          </cell>
          <cell r="D521" t="str">
            <v/>
          </cell>
          <cell r="E521">
            <v>0</v>
          </cell>
          <cell r="F521">
            <v>0</v>
          </cell>
          <cell r="G521">
            <v>0</v>
          </cell>
        </row>
        <row r="522">
          <cell r="B522" t="str">
            <v>an507</v>
          </cell>
          <cell r="C522" t="str">
            <v/>
          </cell>
          <cell r="D522" t="str">
            <v/>
          </cell>
          <cell r="E522">
            <v>0</v>
          </cell>
          <cell r="F522">
            <v>0</v>
          </cell>
          <cell r="G522">
            <v>0</v>
          </cell>
        </row>
        <row r="523">
          <cell r="B523" t="str">
            <v>an508</v>
          </cell>
          <cell r="C523" t="str">
            <v/>
          </cell>
          <cell r="D523" t="str">
            <v/>
          </cell>
          <cell r="E523">
            <v>0</v>
          </cell>
          <cell r="F523">
            <v>0</v>
          </cell>
          <cell r="G523">
            <v>0</v>
          </cell>
        </row>
        <row r="524">
          <cell r="B524" t="str">
            <v>an509</v>
          </cell>
          <cell r="C524" t="str">
            <v/>
          </cell>
          <cell r="D524" t="str">
            <v/>
          </cell>
          <cell r="E524">
            <v>0</v>
          </cell>
          <cell r="F524">
            <v>0</v>
          </cell>
          <cell r="G524">
            <v>0</v>
          </cell>
        </row>
        <row r="525">
          <cell r="B525" t="str">
            <v>an510</v>
          </cell>
          <cell r="C525" t="str">
            <v/>
          </cell>
          <cell r="D525" t="str">
            <v/>
          </cell>
          <cell r="E525">
            <v>0</v>
          </cell>
          <cell r="F525">
            <v>0</v>
          </cell>
          <cell r="G525">
            <v>0</v>
          </cell>
        </row>
        <row r="526">
          <cell r="B526" t="str">
            <v>an511</v>
          </cell>
          <cell r="C526" t="str">
            <v/>
          </cell>
          <cell r="D526" t="str">
            <v/>
          </cell>
          <cell r="E526">
            <v>0</v>
          </cell>
          <cell r="F526">
            <v>0</v>
          </cell>
          <cell r="G526">
            <v>0</v>
          </cell>
        </row>
        <row r="527">
          <cell r="B527" t="str">
            <v>an512</v>
          </cell>
          <cell r="C527" t="str">
            <v/>
          </cell>
          <cell r="D527" t="str">
            <v/>
          </cell>
          <cell r="E527">
            <v>0</v>
          </cell>
          <cell r="F527">
            <v>0</v>
          </cell>
          <cell r="G527">
            <v>0</v>
          </cell>
        </row>
        <row r="528">
          <cell r="B528" t="str">
            <v>an513</v>
          </cell>
          <cell r="C528" t="str">
            <v/>
          </cell>
          <cell r="D528" t="str">
            <v/>
          </cell>
          <cell r="E528">
            <v>0</v>
          </cell>
          <cell r="F528">
            <v>0</v>
          </cell>
          <cell r="G528">
            <v>0</v>
          </cell>
        </row>
        <row r="529">
          <cell r="B529" t="str">
            <v>an514</v>
          </cell>
          <cell r="C529" t="str">
            <v/>
          </cell>
          <cell r="D529" t="str">
            <v/>
          </cell>
          <cell r="E529">
            <v>0</v>
          </cell>
          <cell r="F529">
            <v>0</v>
          </cell>
          <cell r="G529">
            <v>0</v>
          </cell>
        </row>
        <row r="530">
          <cell r="B530" t="str">
            <v>an515</v>
          </cell>
          <cell r="C530" t="str">
            <v/>
          </cell>
          <cell r="D530" t="str">
            <v/>
          </cell>
          <cell r="E530">
            <v>0</v>
          </cell>
          <cell r="F530">
            <v>0</v>
          </cell>
          <cell r="G530">
            <v>0</v>
          </cell>
        </row>
        <row r="531">
          <cell r="B531" t="str">
            <v>an516</v>
          </cell>
          <cell r="C531" t="str">
            <v/>
          </cell>
          <cell r="D531" t="str">
            <v/>
          </cell>
          <cell r="E531">
            <v>0</v>
          </cell>
          <cell r="F531">
            <v>0</v>
          </cell>
          <cell r="G531">
            <v>0</v>
          </cell>
        </row>
        <row r="532">
          <cell r="B532" t="str">
            <v>an517</v>
          </cell>
          <cell r="C532" t="str">
            <v/>
          </cell>
          <cell r="D532" t="str">
            <v/>
          </cell>
          <cell r="E532">
            <v>0</v>
          </cell>
          <cell r="F532">
            <v>0</v>
          </cell>
          <cell r="G532">
            <v>0</v>
          </cell>
        </row>
        <row r="533">
          <cell r="B533" t="str">
            <v>an518</v>
          </cell>
          <cell r="C533" t="str">
            <v/>
          </cell>
          <cell r="D533" t="str">
            <v/>
          </cell>
          <cell r="E533">
            <v>0</v>
          </cell>
          <cell r="F533">
            <v>0</v>
          </cell>
          <cell r="G533">
            <v>0</v>
          </cell>
        </row>
        <row r="534">
          <cell r="B534" t="str">
            <v>an519</v>
          </cell>
          <cell r="C534" t="str">
            <v/>
          </cell>
          <cell r="D534" t="str">
            <v/>
          </cell>
          <cell r="E534">
            <v>0</v>
          </cell>
          <cell r="F534">
            <v>0</v>
          </cell>
          <cell r="G534">
            <v>0</v>
          </cell>
        </row>
        <row r="535">
          <cell r="B535" t="str">
            <v>an520</v>
          </cell>
          <cell r="C535" t="str">
            <v/>
          </cell>
          <cell r="D535" t="str">
            <v/>
          </cell>
          <cell r="E535">
            <v>0</v>
          </cell>
          <cell r="F535">
            <v>0</v>
          </cell>
          <cell r="G535">
            <v>0</v>
          </cell>
        </row>
        <row r="536">
          <cell r="B536" t="str">
            <v>an521</v>
          </cell>
          <cell r="C536" t="str">
            <v/>
          </cell>
          <cell r="D536" t="str">
            <v/>
          </cell>
          <cell r="E536">
            <v>0</v>
          </cell>
          <cell r="F536">
            <v>0</v>
          </cell>
          <cell r="G536">
            <v>0</v>
          </cell>
        </row>
        <row r="537">
          <cell r="B537" t="str">
            <v>an522</v>
          </cell>
          <cell r="C537" t="str">
            <v/>
          </cell>
          <cell r="D537" t="str">
            <v/>
          </cell>
          <cell r="E537">
            <v>0</v>
          </cell>
          <cell r="F537">
            <v>0</v>
          </cell>
          <cell r="G537">
            <v>0</v>
          </cell>
        </row>
        <row r="538">
          <cell r="B538" t="str">
            <v>an523</v>
          </cell>
          <cell r="C538" t="str">
            <v/>
          </cell>
          <cell r="D538" t="str">
            <v/>
          </cell>
          <cell r="E538">
            <v>0</v>
          </cell>
          <cell r="F538">
            <v>0</v>
          </cell>
          <cell r="G538">
            <v>0</v>
          </cell>
        </row>
        <row r="539">
          <cell r="B539" t="str">
            <v>an524</v>
          </cell>
          <cell r="C539" t="str">
            <v/>
          </cell>
          <cell r="D539" t="str">
            <v/>
          </cell>
          <cell r="E539">
            <v>0</v>
          </cell>
          <cell r="F539">
            <v>0</v>
          </cell>
          <cell r="G539">
            <v>0</v>
          </cell>
        </row>
        <row r="540">
          <cell r="B540" t="str">
            <v>an525</v>
          </cell>
          <cell r="C540" t="str">
            <v/>
          </cell>
          <cell r="D540" t="str">
            <v/>
          </cell>
          <cell r="E540">
            <v>0</v>
          </cell>
          <cell r="F540">
            <v>0</v>
          </cell>
          <cell r="G540">
            <v>0</v>
          </cell>
        </row>
        <row r="541">
          <cell r="B541" t="str">
            <v>an526</v>
          </cell>
          <cell r="C541" t="str">
            <v/>
          </cell>
          <cell r="D541" t="str">
            <v/>
          </cell>
          <cell r="E541">
            <v>0</v>
          </cell>
          <cell r="F541">
            <v>0</v>
          </cell>
          <cell r="G541">
            <v>0</v>
          </cell>
        </row>
        <row r="542">
          <cell r="B542" t="str">
            <v>an527</v>
          </cell>
          <cell r="C542" t="str">
            <v/>
          </cell>
          <cell r="D542" t="str">
            <v/>
          </cell>
          <cell r="E542">
            <v>0</v>
          </cell>
          <cell r="F542">
            <v>0</v>
          </cell>
          <cell r="G542">
            <v>0</v>
          </cell>
        </row>
        <row r="543">
          <cell r="B543" t="str">
            <v>an528</v>
          </cell>
          <cell r="C543" t="str">
            <v/>
          </cell>
          <cell r="D543" t="str">
            <v/>
          </cell>
          <cell r="E543">
            <v>0</v>
          </cell>
          <cell r="F543">
            <v>0</v>
          </cell>
          <cell r="G543">
            <v>0</v>
          </cell>
        </row>
        <row r="544">
          <cell r="B544" t="str">
            <v>an529</v>
          </cell>
          <cell r="C544" t="str">
            <v/>
          </cell>
          <cell r="D544" t="str">
            <v/>
          </cell>
          <cell r="E544">
            <v>0</v>
          </cell>
          <cell r="F544">
            <v>0</v>
          </cell>
          <cell r="G544">
            <v>0</v>
          </cell>
        </row>
        <row r="545">
          <cell r="B545" t="str">
            <v>an530</v>
          </cell>
          <cell r="C545" t="str">
            <v/>
          </cell>
          <cell r="D545" t="str">
            <v/>
          </cell>
          <cell r="E545">
            <v>0</v>
          </cell>
          <cell r="F545">
            <v>0</v>
          </cell>
          <cell r="G545">
            <v>0</v>
          </cell>
        </row>
        <row r="546">
          <cell r="B546" t="str">
            <v>an531</v>
          </cell>
          <cell r="C546" t="str">
            <v/>
          </cell>
          <cell r="D546" t="str">
            <v/>
          </cell>
          <cell r="E546">
            <v>0</v>
          </cell>
          <cell r="F546">
            <v>0</v>
          </cell>
          <cell r="G546">
            <v>0</v>
          </cell>
        </row>
        <row r="547">
          <cell r="B547" t="str">
            <v>an532</v>
          </cell>
          <cell r="C547" t="str">
            <v/>
          </cell>
          <cell r="D547" t="str">
            <v/>
          </cell>
          <cell r="E547">
            <v>0</v>
          </cell>
          <cell r="F547">
            <v>0</v>
          </cell>
          <cell r="G547">
            <v>0</v>
          </cell>
        </row>
        <row r="548">
          <cell r="B548" t="str">
            <v>an533</v>
          </cell>
          <cell r="C548" t="str">
            <v/>
          </cell>
          <cell r="D548" t="str">
            <v/>
          </cell>
          <cell r="E548">
            <v>0</v>
          </cell>
          <cell r="F548">
            <v>0</v>
          </cell>
          <cell r="G548">
            <v>0</v>
          </cell>
        </row>
        <row r="549">
          <cell r="B549" t="str">
            <v>an534</v>
          </cell>
          <cell r="C549" t="str">
            <v/>
          </cell>
          <cell r="D549" t="str">
            <v/>
          </cell>
          <cell r="E549">
            <v>0</v>
          </cell>
          <cell r="F549">
            <v>0</v>
          </cell>
          <cell r="G549">
            <v>0</v>
          </cell>
        </row>
        <row r="550">
          <cell r="B550" t="str">
            <v>an535</v>
          </cell>
          <cell r="C550" t="str">
            <v/>
          </cell>
          <cell r="D550" t="str">
            <v/>
          </cell>
          <cell r="E550">
            <v>0</v>
          </cell>
          <cell r="F550">
            <v>0</v>
          </cell>
          <cell r="G550">
            <v>0</v>
          </cell>
        </row>
        <row r="551">
          <cell r="B551" t="str">
            <v>an536</v>
          </cell>
          <cell r="C551" t="str">
            <v/>
          </cell>
          <cell r="D551" t="str">
            <v/>
          </cell>
          <cell r="E551">
            <v>0</v>
          </cell>
          <cell r="F551">
            <v>0</v>
          </cell>
          <cell r="G551">
            <v>0</v>
          </cell>
        </row>
        <row r="552">
          <cell r="B552" t="str">
            <v>an537</v>
          </cell>
          <cell r="C552" t="str">
            <v/>
          </cell>
          <cell r="D552" t="str">
            <v/>
          </cell>
          <cell r="E552">
            <v>0</v>
          </cell>
          <cell r="F552">
            <v>0</v>
          </cell>
          <cell r="G552">
            <v>0</v>
          </cell>
        </row>
        <row r="553">
          <cell r="B553" t="str">
            <v>an538</v>
          </cell>
          <cell r="C553" t="str">
            <v/>
          </cell>
          <cell r="D553" t="str">
            <v/>
          </cell>
          <cell r="E553">
            <v>0</v>
          </cell>
          <cell r="F553">
            <v>0</v>
          </cell>
          <cell r="G553">
            <v>0</v>
          </cell>
        </row>
        <row r="554">
          <cell r="B554" t="str">
            <v>an539</v>
          </cell>
          <cell r="C554" t="str">
            <v/>
          </cell>
          <cell r="D554" t="str">
            <v/>
          </cell>
          <cell r="E554">
            <v>0</v>
          </cell>
          <cell r="F554">
            <v>0</v>
          </cell>
          <cell r="G554">
            <v>0</v>
          </cell>
        </row>
        <row r="555">
          <cell r="B555" t="str">
            <v>an540</v>
          </cell>
          <cell r="C555" t="str">
            <v/>
          </cell>
          <cell r="D555" t="str">
            <v/>
          </cell>
          <cell r="E555">
            <v>0</v>
          </cell>
          <cell r="F555">
            <v>0</v>
          </cell>
          <cell r="G555">
            <v>0</v>
          </cell>
        </row>
        <row r="556">
          <cell r="B556" t="str">
            <v>an541</v>
          </cell>
          <cell r="C556" t="str">
            <v/>
          </cell>
          <cell r="D556" t="str">
            <v/>
          </cell>
          <cell r="E556">
            <v>0</v>
          </cell>
          <cell r="F556">
            <v>0</v>
          </cell>
          <cell r="G556">
            <v>0</v>
          </cell>
        </row>
        <row r="557">
          <cell r="B557" t="str">
            <v>an542</v>
          </cell>
          <cell r="C557" t="str">
            <v/>
          </cell>
          <cell r="D557" t="str">
            <v/>
          </cell>
          <cell r="E557">
            <v>0</v>
          </cell>
          <cell r="F557">
            <v>0</v>
          </cell>
          <cell r="G557">
            <v>0</v>
          </cell>
        </row>
        <row r="558">
          <cell r="B558" t="str">
            <v>an543</v>
          </cell>
          <cell r="C558" t="str">
            <v/>
          </cell>
          <cell r="D558" t="str">
            <v/>
          </cell>
          <cell r="E558">
            <v>0</v>
          </cell>
          <cell r="F558">
            <v>0</v>
          </cell>
          <cell r="G558">
            <v>0</v>
          </cell>
        </row>
        <row r="559">
          <cell r="B559" t="str">
            <v>an544</v>
          </cell>
          <cell r="C559" t="str">
            <v/>
          </cell>
          <cell r="D559" t="str">
            <v/>
          </cell>
          <cell r="E559">
            <v>0</v>
          </cell>
          <cell r="F559">
            <v>0</v>
          </cell>
          <cell r="G559">
            <v>0</v>
          </cell>
        </row>
        <row r="560">
          <cell r="B560" t="str">
            <v>an545</v>
          </cell>
          <cell r="C560" t="str">
            <v/>
          </cell>
          <cell r="D560" t="str">
            <v/>
          </cell>
          <cell r="E560">
            <v>0</v>
          </cell>
          <cell r="F560">
            <v>0</v>
          </cell>
          <cell r="G560">
            <v>0</v>
          </cell>
        </row>
        <row r="561">
          <cell r="B561" t="str">
            <v>an546</v>
          </cell>
          <cell r="C561" t="str">
            <v/>
          </cell>
          <cell r="D561" t="str">
            <v/>
          </cell>
          <cell r="E561">
            <v>0</v>
          </cell>
          <cell r="F561">
            <v>0</v>
          </cell>
          <cell r="G561">
            <v>0</v>
          </cell>
        </row>
        <row r="562">
          <cell r="B562" t="str">
            <v>an547</v>
          </cell>
          <cell r="C562" t="str">
            <v/>
          </cell>
          <cell r="D562" t="str">
            <v/>
          </cell>
          <cell r="E562">
            <v>0</v>
          </cell>
          <cell r="F562">
            <v>0</v>
          </cell>
          <cell r="G562">
            <v>0</v>
          </cell>
        </row>
        <row r="563">
          <cell r="B563" t="str">
            <v>an548</v>
          </cell>
          <cell r="C563" t="str">
            <v/>
          </cell>
          <cell r="D563" t="str">
            <v/>
          </cell>
          <cell r="E563">
            <v>0</v>
          </cell>
          <cell r="F563">
            <v>0</v>
          </cell>
          <cell r="G563">
            <v>0</v>
          </cell>
        </row>
        <row r="564">
          <cell r="B564" t="str">
            <v>an549</v>
          </cell>
          <cell r="C564" t="str">
            <v/>
          </cell>
          <cell r="D564" t="str">
            <v/>
          </cell>
          <cell r="E564">
            <v>0</v>
          </cell>
          <cell r="F564">
            <v>0</v>
          </cell>
          <cell r="G564">
            <v>0</v>
          </cell>
        </row>
        <row r="565">
          <cell r="B565" t="str">
            <v>an550</v>
          </cell>
          <cell r="C565" t="str">
            <v/>
          </cell>
          <cell r="D565" t="str">
            <v/>
          </cell>
          <cell r="E565">
            <v>0</v>
          </cell>
          <cell r="F565">
            <v>0</v>
          </cell>
          <cell r="G565">
            <v>0</v>
          </cell>
        </row>
        <row r="566">
          <cell r="B566" t="str">
            <v>an551</v>
          </cell>
          <cell r="C566" t="str">
            <v/>
          </cell>
          <cell r="D566" t="str">
            <v/>
          </cell>
          <cell r="E566">
            <v>0</v>
          </cell>
          <cell r="F566">
            <v>0</v>
          </cell>
          <cell r="G566">
            <v>0</v>
          </cell>
        </row>
        <row r="567">
          <cell r="B567" t="str">
            <v>an552</v>
          </cell>
          <cell r="C567" t="str">
            <v/>
          </cell>
          <cell r="D567" t="str">
            <v/>
          </cell>
          <cell r="E567">
            <v>0</v>
          </cell>
          <cell r="F567">
            <v>0</v>
          </cell>
          <cell r="G567">
            <v>0</v>
          </cell>
        </row>
        <row r="568">
          <cell r="B568" t="str">
            <v>an553</v>
          </cell>
          <cell r="C568" t="str">
            <v/>
          </cell>
          <cell r="D568" t="str">
            <v/>
          </cell>
          <cell r="E568">
            <v>0</v>
          </cell>
          <cell r="F568">
            <v>0</v>
          </cell>
          <cell r="G568">
            <v>0</v>
          </cell>
        </row>
        <row r="569">
          <cell r="B569" t="str">
            <v>an554</v>
          </cell>
          <cell r="C569" t="str">
            <v/>
          </cell>
          <cell r="D569" t="str">
            <v/>
          </cell>
          <cell r="E569">
            <v>0</v>
          </cell>
          <cell r="F569">
            <v>0</v>
          </cell>
          <cell r="G569">
            <v>0</v>
          </cell>
        </row>
        <row r="570">
          <cell r="B570" t="str">
            <v>an555</v>
          </cell>
          <cell r="C570" t="str">
            <v/>
          </cell>
          <cell r="D570" t="str">
            <v/>
          </cell>
          <cell r="E570">
            <v>0</v>
          </cell>
          <cell r="F570">
            <v>0</v>
          </cell>
          <cell r="G570">
            <v>0</v>
          </cell>
        </row>
        <row r="571">
          <cell r="B571" t="str">
            <v>an556</v>
          </cell>
          <cell r="C571" t="str">
            <v/>
          </cell>
          <cell r="D571" t="str">
            <v/>
          </cell>
          <cell r="E571">
            <v>0</v>
          </cell>
          <cell r="F571">
            <v>0</v>
          </cell>
          <cell r="G571">
            <v>0</v>
          </cell>
        </row>
        <row r="572">
          <cell r="B572" t="str">
            <v>an557</v>
          </cell>
          <cell r="C572" t="str">
            <v/>
          </cell>
          <cell r="D572" t="str">
            <v/>
          </cell>
          <cell r="E572">
            <v>0</v>
          </cell>
          <cell r="F572">
            <v>0</v>
          </cell>
          <cell r="G572">
            <v>0</v>
          </cell>
        </row>
        <row r="573">
          <cell r="B573" t="str">
            <v>an558</v>
          </cell>
          <cell r="C573" t="str">
            <v/>
          </cell>
          <cell r="D573" t="str">
            <v/>
          </cell>
          <cell r="E573">
            <v>0</v>
          </cell>
          <cell r="F573">
            <v>0</v>
          </cell>
          <cell r="G573">
            <v>0</v>
          </cell>
        </row>
        <row r="574">
          <cell r="B574" t="str">
            <v>an559</v>
          </cell>
          <cell r="C574" t="str">
            <v/>
          </cell>
          <cell r="D574" t="str">
            <v/>
          </cell>
          <cell r="E574">
            <v>0</v>
          </cell>
          <cell r="F574">
            <v>0</v>
          </cell>
          <cell r="G574">
            <v>0</v>
          </cell>
        </row>
        <row r="575">
          <cell r="B575" t="str">
            <v>an560</v>
          </cell>
          <cell r="C575" t="str">
            <v/>
          </cell>
          <cell r="D575" t="str">
            <v/>
          </cell>
          <cell r="E575">
            <v>0</v>
          </cell>
          <cell r="F575">
            <v>0</v>
          </cell>
          <cell r="G575">
            <v>0</v>
          </cell>
        </row>
        <row r="576">
          <cell r="B576" t="str">
            <v>an561</v>
          </cell>
          <cell r="C576" t="str">
            <v/>
          </cell>
          <cell r="D576" t="str">
            <v/>
          </cell>
          <cell r="E576">
            <v>0</v>
          </cell>
          <cell r="F576">
            <v>0</v>
          </cell>
          <cell r="G576">
            <v>0</v>
          </cell>
        </row>
        <row r="577">
          <cell r="B577" t="str">
            <v>an562</v>
          </cell>
          <cell r="C577" t="str">
            <v/>
          </cell>
          <cell r="D577" t="str">
            <v/>
          </cell>
          <cell r="E577">
            <v>0</v>
          </cell>
          <cell r="F577">
            <v>0</v>
          </cell>
          <cell r="G577">
            <v>0</v>
          </cell>
        </row>
        <row r="578">
          <cell r="B578" t="str">
            <v>an563</v>
          </cell>
          <cell r="C578" t="str">
            <v/>
          </cell>
          <cell r="D578" t="str">
            <v/>
          </cell>
          <cell r="E578">
            <v>0</v>
          </cell>
          <cell r="F578">
            <v>0</v>
          </cell>
          <cell r="G578">
            <v>0</v>
          </cell>
        </row>
        <row r="579">
          <cell r="B579" t="str">
            <v>an564</v>
          </cell>
          <cell r="C579" t="str">
            <v/>
          </cell>
          <cell r="D579" t="str">
            <v/>
          </cell>
          <cell r="E579">
            <v>0</v>
          </cell>
          <cell r="F579">
            <v>0</v>
          </cell>
          <cell r="G579">
            <v>0</v>
          </cell>
        </row>
        <row r="580">
          <cell r="B580" t="str">
            <v>an565</v>
          </cell>
          <cell r="C580" t="str">
            <v/>
          </cell>
          <cell r="D580" t="str">
            <v/>
          </cell>
          <cell r="E580">
            <v>0</v>
          </cell>
          <cell r="F580">
            <v>0</v>
          </cell>
          <cell r="G580">
            <v>0</v>
          </cell>
        </row>
        <row r="581">
          <cell r="B581" t="str">
            <v>an566</v>
          </cell>
          <cell r="C581" t="str">
            <v/>
          </cell>
          <cell r="D581" t="str">
            <v/>
          </cell>
          <cell r="E581">
            <v>0</v>
          </cell>
          <cell r="F581">
            <v>0</v>
          </cell>
          <cell r="G581">
            <v>0</v>
          </cell>
        </row>
        <row r="582">
          <cell r="B582" t="str">
            <v>an567</v>
          </cell>
          <cell r="C582" t="str">
            <v/>
          </cell>
          <cell r="D582" t="str">
            <v/>
          </cell>
          <cell r="E582">
            <v>0</v>
          </cell>
          <cell r="F582">
            <v>0</v>
          </cell>
          <cell r="G582">
            <v>0</v>
          </cell>
        </row>
        <row r="583">
          <cell r="B583" t="str">
            <v>an568</v>
          </cell>
          <cell r="C583" t="str">
            <v/>
          </cell>
          <cell r="D583" t="str">
            <v/>
          </cell>
          <cell r="E583">
            <v>0</v>
          </cell>
          <cell r="F583">
            <v>0</v>
          </cell>
          <cell r="G583">
            <v>0</v>
          </cell>
        </row>
        <row r="584">
          <cell r="B584" t="str">
            <v>an569</v>
          </cell>
          <cell r="C584" t="str">
            <v/>
          </cell>
          <cell r="D584" t="str">
            <v/>
          </cell>
          <cell r="E584">
            <v>0</v>
          </cell>
          <cell r="F584">
            <v>0</v>
          </cell>
          <cell r="G584">
            <v>0</v>
          </cell>
        </row>
        <row r="585">
          <cell r="B585" t="str">
            <v>an570</v>
          </cell>
          <cell r="C585" t="str">
            <v/>
          </cell>
          <cell r="D585" t="str">
            <v/>
          </cell>
          <cell r="E585">
            <v>0</v>
          </cell>
          <cell r="F585">
            <v>0</v>
          </cell>
          <cell r="G585">
            <v>0</v>
          </cell>
        </row>
        <row r="586">
          <cell r="B586" t="str">
            <v>an571</v>
          </cell>
          <cell r="C586" t="str">
            <v/>
          </cell>
          <cell r="D586" t="str">
            <v/>
          </cell>
          <cell r="E586">
            <v>0</v>
          </cell>
          <cell r="F586">
            <v>0</v>
          </cell>
          <cell r="G586">
            <v>0</v>
          </cell>
        </row>
        <row r="587">
          <cell r="B587" t="str">
            <v>an572</v>
          </cell>
          <cell r="C587" t="str">
            <v/>
          </cell>
          <cell r="D587" t="str">
            <v/>
          </cell>
          <cell r="E587">
            <v>0</v>
          </cell>
          <cell r="F587">
            <v>0</v>
          </cell>
          <cell r="G587">
            <v>0</v>
          </cell>
        </row>
        <row r="588">
          <cell r="B588" t="str">
            <v>an573</v>
          </cell>
          <cell r="C588" t="str">
            <v/>
          </cell>
          <cell r="D588" t="str">
            <v/>
          </cell>
          <cell r="E588">
            <v>0</v>
          </cell>
          <cell r="F588">
            <v>0</v>
          </cell>
          <cell r="G588">
            <v>0</v>
          </cell>
        </row>
        <row r="589">
          <cell r="B589" t="str">
            <v>an574</v>
          </cell>
          <cell r="C589" t="str">
            <v/>
          </cell>
          <cell r="D589" t="str">
            <v/>
          </cell>
          <cell r="E589">
            <v>0</v>
          </cell>
          <cell r="F589">
            <v>0</v>
          </cell>
          <cell r="G589">
            <v>0</v>
          </cell>
        </row>
        <row r="590">
          <cell r="B590" t="str">
            <v>an575</v>
          </cell>
          <cell r="C590" t="str">
            <v/>
          </cell>
          <cell r="D590" t="str">
            <v/>
          </cell>
          <cell r="E590">
            <v>0</v>
          </cell>
          <cell r="F590">
            <v>0</v>
          </cell>
          <cell r="G590">
            <v>0</v>
          </cell>
        </row>
        <row r="591">
          <cell r="B591" t="str">
            <v>an576</v>
          </cell>
          <cell r="C591" t="str">
            <v/>
          </cell>
          <cell r="D591" t="str">
            <v/>
          </cell>
          <cell r="E591">
            <v>0</v>
          </cell>
          <cell r="F591">
            <v>0</v>
          </cell>
          <cell r="G591">
            <v>0</v>
          </cell>
        </row>
        <row r="592">
          <cell r="B592" t="str">
            <v>an577</v>
          </cell>
          <cell r="C592" t="str">
            <v/>
          </cell>
          <cell r="D592" t="str">
            <v/>
          </cell>
          <cell r="E592">
            <v>0</v>
          </cell>
          <cell r="F592">
            <v>0</v>
          </cell>
          <cell r="G592">
            <v>0</v>
          </cell>
        </row>
        <row r="593">
          <cell r="B593" t="str">
            <v>an578</v>
          </cell>
          <cell r="C593" t="str">
            <v/>
          </cell>
          <cell r="D593" t="str">
            <v/>
          </cell>
          <cell r="E593">
            <v>0</v>
          </cell>
          <cell r="F593">
            <v>0</v>
          </cell>
          <cell r="G593">
            <v>0</v>
          </cell>
        </row>
        <row r="594">
          <cell r="B594" t="str">
            <v>an579</v>
          </cell>
          <cell r="C594" t="str">
            <v/>
          </cell>
          <cell r="D594" t="str">
            <v/>
          </cell>
          <cell r="E594">
            <v>0</v>
          </cell>
          <cell r="F594">
            <v>0</v>
          </cell>
          <cell r="G594">
            <v>0</v>
          </cell>
        </row>
        <row r="595">
          <cell r="B595" t="str">
            <v>an580</v>
          </cell>
          <cell r="C595" t="str">
            <v/>
          </cell>
          <cell r="D595" t="str">
            <v/>
          </cell>
          <cell r="E595">
            <v>0</v>
          </cell>
          <cell r="F595">
            <v>0</v>
          </cell>
          <cell r="G595">
            <v>0</v>
          </cell>
        </row>
        <row r="596">
          <cell r="B596" t="str">
            <v>an581</v>
          </cell>
          <cell r="C596" t="str">
            <v/>
          </cell>
          <cell r="D596" t="str">
            <v/>
          </cell>
          <cell r="E596">
            <v>0</v>
          </cell>
          <cell r="F596">
            <v>0</v>
          </cell>
          <cell r="G596">
            <v>0</v>
          </cell>
        </row>
        <row r="597">
          <cell r="B597" t="str">
            <v>an582</v>
          </cell>
          <cell r="C597" t="str">
            <v/>
          </cell>
          <cell r="D597" t="str">
            <v/>
          </cell>
          <cell r="E597">
            <v>0</v>
          </cell>
          <cell r="F597">
            <v>0</v>
          </cell>
          <cell r="G597">
            <v>0</v>
          </cell>
        </row>
        <row r="598">
          <cell r="B598" t="str">
            <v>an583</v>
          </cell>
          <cell r="C598" t="str">
            <v/>
          </cell>
          <cell r="D598" t="str">
            <v/>
          </cell>
          <cell r="E598">
            <v>0</v>
          </cell>
          <cell r="F598">
            <v>0</v>
          </cell>
          <cell r="G598">
            <v>0</v>
          </cell>
        </row>
        <row r="599">
          <cell r="B599" t="str">
            <v>an584</v>
          </cell>
          <cell r="C599" t="str">
            <v/>
          </cell>
          <cell r="D599" t="str">
            <v/>
          </cell>
          <cell r="E599">
            <v>0</v>
          </cell>
          <cell r="F599">
            <v>0</v>
          </cell>
          <cell r="G599">
            <v>0</v>
          </cell>
        </row>
        <row r="600">
          <cell r="B600" t="str">
            <v>an585</v>
          </cell>
          <cell r="C600" t="str">
            <v/>
          </cell>
          <cell r="D600" t="str">
            <v/>
          </cell>
          <cell r="E600">
            <v>0</v>
          </cell>
          <cell r="F600">
            <v>0</v>
          </cell>
          <cell r="G600">
            <v>0</v>
          </cell>
        </row>
        <row r="601">
          <cell r="B601" t="str">
            <v>an586</v>
          </cell>
          <cell r="C601" t="str">
            <v/>
          </cell>
          <cell r="D601" t="str">
            <v/>
          </cell>
          <cell r="E601">
            <v>0</v>
          </cell>
          <cell r="F601">
            <v>0</v>
          </cell>
          <cell r="G601">
            <v>0</v>
          </cell>
        </row>
        <row r="602">
          <cell r="B602" t="str">
            <v>an587</v>
          </cell>
          <cell r="C602" t="str">
            <v/>
          </cell>
          <cell r="D602" t="str">
            <v/>
          </cell>
          <cell r="E602">
            <v>0</v>
          </cell>
          <cell r="F602">
            <v>0</v>
          </cell>
          <cell r="G602">
            <v>0</v>
          </cell>
        </row>
        <row r="603">
          <cell r="B603" t="str">
            <v>an588</v>
          </cell>
          <cell r="C603" t="str">
            <v/>
          </cell>
          <cell r="D603" t="str">
            <v/>
          </cell>
          <cell r="E603">
            <v>0</v>
          </cell>
          <cell r="F603">
            <v>0</v>
          </cell>
          <cell r="G603">
            <v>0</v>
          </cell>
        </row>
        <row r="604">
          <cell r="B604" t="str">
            <v>an589</v>
          </cell>
          <cell r="C604" t="str">
            <v/>
          </cell>
          <cell r="D604" t="str">
            <v/>
          </cell>
          <cell r="E604">
            <v>0</v>
          </cell>
          <cell r="F604">
            <v>0</v>
          </cell>
          <cell r="G604">
            <v>0</v>
          </cell>
        </row>
        <row r="605">
          <cell r="B605" t="str">
            <v>an590</v>
          </cell>
          <cell r="C605" t="str">
            <v/>
          </cell>
          <cell r="D605" t="str">
            <v/>
          </cell>
          <cell r="E605">
            <v>0</v>
          </cell>
          <cell r="F605">
            <v>0</v>
          </cell>
          <cell r="G605">
            <v>0</v>
          </cell>
        </row>
        <row r="606">
          <cell r="B606" t="str">
            <v>an591</v>
          </cell>
          <cell r="C606" t="str">
            <v/>
          </cell>
          <cell r="D606" t="str">
            <v/>
          </cell>
          <cell r="E606">
            <v>0</v>
          </cell>
          <cell r="F606">
            <v>0</v>
          </cell>
          <cell r="G606">
            <v>0</v>
          </cell>
        </row>
        <row r="607">
          <cell r="B607" t="str">
            <v>an592</v>
          </cell>
          <cell r="C607" t="str">
            <v/>
          </cell>
          <cell r="D607" t="str">
            <v/>
          </cell>
          <cell r="E607">
            <v>0</v>
          </cell>
          <cell r="F607">
            <v>0</v>
          </cell>
          <cell r="G607">
            <v>0</v>
          </cell>
        </row>
        <row r="608">
          <cell r="B608" t="str">
            <v>an593</v>
          </cell>
          <cell r="C608" t="str">
            <v/>
          </cell>
          <cell r="D608" t="str">
            <v/>
          </cell>
          <cell r="E608">
            <v>0</v>
          </cell>
          <cell r="F608">
            <v>0</v>
          </cell>
          <cell r="G608">
            <v>0</v>
          </cell>
        </row>
        <row r="609">
          <cell r="B609" t="str">
            <v>an594</v>
          </cell>
          <cell r="C609" t="str">
            <v/>
          </cell>
          <cell r="D609" t="str">
            <v/>
          </cell>
          <cell r="E609">
            <v>0</v>
          </cell>
          <cell r="F609">
            <v>0</v>
          </cell>
          <cell r="G609">
            <v>0</v>
          </cell>
        </row>
        <row r="610">
          <cell r="B610" t="str">
            <v>an595</v>
          </cell>
          <cell r="C610" t="str">
            <v/>
          </cell>
          <cell r="D610" t="str">
            <v/>
          </cell>
          <cell r="E610">
            <v>0</v>
          </cell>
          <cell r="F610">
            <v>0</v>
          </cell>
          <cell r="G610">
            <v>0</v>
          </cell>
        </row>
        <row r="611">
          <cell r="B611" t="str">
            <v>an596</v>
          </cell>
          <cell r="C611" t="str">
            <v/>
          </cell>
          <cell r="D611" t="str">
            <v/>
          </cell>
          <cell r="E611">
            <v>0</v>
          </cell>
          <cell r="F611">
            <v>0</v>
          </cell>
          <cell r="G611">
            <v>0</v>
          </cell>
        </row>
        <row r="612">
          <cell r="B612" t="str">
            <v>an597</v>
          </cell>
          <cell r="C612" t="str">
            <v/>
          </cell>
          <cell r="D612" t="str">
            <v/>
          </cell>
          <cell r="E612">
            <v>0</v>
          </cell>
          <cell r="F612">
            <v>0</v>
          </cell>
          <cell r="G612">
            <v>0</v>
          </cell>
        </row>
        <row r="613">
          <cell r="B613" t="str">
            <v>an598</v>
          </cell>
          <cell r="C613" t="str">
            <v/>
          </cell>
          <cell r="D613" t="str">
            <v/>
          </cell>
          <cell r="E613">
            <v>0</v>
          </cell>
          <cell r="F613">
            <v>0</v>
          </cell>
          <cell r="G613">
            <v>0</v>
          </cell>
        </row>
        <row r="614">
          <cell r="B614" t="str">
            <v>an599</v>
          </cell>
          <cell r="C614" t="str">
            <v/>
          </cell>
          <cell r="D614" t="str">
            <v/>
          </cell>
          <cell r="E614">
            <v>0</v>
          </cell>
          <cell r="F614">
            <v>0</v>
          </cell>
          <cell r="G614">
            <v>0</v>
          </cell>
        </row>
        <row r="615">
          <cell r="B615" t="str">
            <v>an600</v>
          </cell>
          <cell r="C615" t="str">
            <v/>
          </cell>
          <cell r="D615" t="str">
            <v/>
          </cell>
          <cell r="E615">
            <v>0</v>
          </cell>
          <cell r="F615">
            <v>0</v>
          </cell>
          <cell r="G615">
            <v>0</v>
          </cell>
        </row>
        <row r="616">
          <cell r="B616" t="str">
            <v>an601</v>
          </cell>
          <cell r="C616" t="str">
            <v/>
          </cell>
          <cell r="D616" t="str">
            <v/>
          </cell>
          <cell r="E616">
            <v>0</v>
          </cell>
          <cell r="F616">
            <v>0</v>
          </cell>
          <cell r="G616">
            <v>0</v>
          </cell>
        </row>
        <row r="617">
          <cell r="B617" t="str">
            <v>an602</v>
          </cell>
          <cell r="C617" t="str">
            <v/>
          </cell>
          <cell r="D617" t="str">
            <v/>
          </cell>
          <cell r="E617">
            <v>0</v>
          </cell>
          <cell r="F617">
            <v>0</v>
          </cell>
          <cell r="G617">
            <v>0</v>
          </cell>
        </row>
        <row r="618">
          <cell r="B618" t="str">
            <v>an603</v>
          </cell>
          <cell r="C618" t="str">
            <v/>
          </cell>
          <cell r="D618" t="str">
            <v/>
          </cell>
          <cell r="E618">
            <v>0</v>
          </cell>
          <cell r="F618">
            <v>0</v>
          </cell>
          <cell r="G618">
            <v>0</v>
          </cell>
        </row>
        <row r="619">
          <cell r="B619" t="str">
            <v>an604</v>
          </cell>
          <cell r="C619" t="str">
            <v/>
          </cell>
          <cell r="D619" t="str">
            <v/>
          </cell>
          <cell r="E619">
            <v>0</v>
          </cell>
          <cell r="F619">
            <v>0</v>
          </cell>
          <cell r="G619">
            <v>0</v>
          </cell>
        </row>
        <row r="620">
          <cell r="B620" t="str">
            <v>an605</v>
          </cell>
          <cell r="C620" t="str">
            <v/>
          </cell>
          <cell r="D620" t="str">
            <v/>
          </cell>
          <cell r="E620">
            <v>0</v>
          </cell>
          <cell r="F620">
            <v>0</v>
          </cell>
          <cell r="G620">
            <v>0</v>
          </cell>
        </row>
        <row r="621">
          <cell r="B621" t="str">
            <v>an606</v>
          </cell>
          <cell r="C621" t="str">
            <v/>
          </cell>
          <cell r="D621" t="str">
            <v/>
          </cell>
          <cell r="E621">
            <v>0</v>
          </cell>
          <cell r="F621">
            <v>0</v>
          </cell>
          <cell r="G621">
            <v>0</v>
          </cell>
        </row>
        <row r="622">
          <cell r="B622" t="str">
            <v>an607</v>
          </cell>
          <cell r="C622" t="str">
            <v/>
          </cell>
          <cell r="D622" t="str">
            <v/>
          </cell>
          <cell r="E622">
            <v>0</v>
          </cell>
          <cell r="F622">
            <v>0</v>
          </cell>
          <cell r="G622">
            <v>0</v>
          </cell>
        </row>
        <row r="623">
          <cell r="B623" t="str">
            <v>an608</v>
          </cell>
          <cell r="C623" t="str">
            <v/>
          </cell>
          <cell r="D623" t="str">
            <v/>
          </cell>
          <cell r="E623">
            <v>0</v>
          </cell>
          <cell r="F623">
            <v>0</v>
          </cell>
          <cell r="G623">
            <v>0</v>
          </cell>
        </row>
        <row r="624">
          <cell r="B624" t="str">
            <v>an609</v>
          </cell>
          <cell r="C624" t="str">
            <v/>
          </cell>
          <cell r="D624" t="str">
            <v/>
          </cell>
          <cell r="E624">
            <v>0</v>
          </cell>
          <cell r="F624">
            <v>0</v>
          </cell>
          <cell r="G624">
            <v>0</v>
          </cell>
        </row>
        <row r="625">
          <cell r="B625" t="str">
            <v>an610</v>
          </cell>
          <cell r="C625" t="str">
            <v/>
          </cell>
          <cell r="D625" t="str">
            <v/>
          </cell>
          <cell r="E625">
            <v>0</v>
          </cell>
          <cell r="F625">
            <v>0</v>
          </cell>
          <cell r="G625">
            <v>0</v>
          </cell>
        </row>
        <row r="626">
          <cell r="B626" t="str">
            <v>an611</v>
          </cell>
          <cell r="C626" t="str">
            <v/>
          </cell>
          <cell r="D626" t="str">
            <v/>
          </cell>
          <cell r="E626">
            <v>0</v>
          </cell>
          <cell r="F626">
            <v>0</v>
          </cell>
          <cell r="G626">
            <v>0</v>
          </cell>
        </row>
        <row r="627">
          <cell r="B627" t="str">
            <v>an612</v>
          </cell>
          <cell r="C627" t="str">
            <v/>
          </cell>
          <cell r="D627" t="str">
            <v/>
          </cell>
          <cell r="E627">
            <v>0</v>
          </cell>
          <cell r="F627">
            <v>0</v>
          </cell>
          <cell r="G627">
            <v>0</v>
          </cell>
        </row>
        <row r="628">
          <cell r="B628" t="str">
            <v>an613</v>
          </cell>
          <cell r="C628" t="str">
            <v/>
          </cell>
          <cell r="D628" t="str">
            <v/>
          </cell>
          <cell r="E628">
            <v>0</v>
          </cell>
          <cell r="F628">
            <v>0</v>
          </cell>
          <cell r="G628">
            <v>0</v>
          </cell>
        </row>
        <row r="629">
          <cell r="B629" t="str">
            <v>an614</v>
          </cell>
          <cell r="C629" t="str">
            <v/>
          </cell>
          <cell r="D629" t="str">
            <v/>
          </cell>
          <cell r="E629">
            <v>0</v>
          </cell>
          <cell r="F629">
            <v>0</v>
          </cell>
          <cell r="G629">
            <v>0</v>
          </cell>
        </row>
        <row r="630">
          <cell r="B630" t="str">
            <v>an615</v>
          </cell>
          <cell r="C630" t="str">
            <v/>
          </cell>
          <cell r="D630" t="str">
            <v/>
          </cell>
          <cell r="E630">
            <v>0</v>
          </cell>
          <cell r="F630">
            <v>0</v>
          </cell>
          <cell r="G630">
            <v>0</v>
          </cell>
        </row>
        <row r="631">
          <cell r="B631" t="str">
            <v>an616</v>
          </cell>
          <cell r="C631" t="str">
            <v/>
          </cell>
          <cell r="D631" t="str">
            <v/>
          </cell>
          <cell r="E631">
            <v>0</v>
          </cell>
          <cell r="F631">
            <v>0</v>
          </cell>
          <cell r="G631">
            <v>0</v>
          </cell>
        </row>
        <row r="632">
          <cell r="B632" t="str">
            <v>an617</v>
          </cell>
          <cell r="C632" t="str">
            <v/>
          </cell>
          <cell r="D632" t="str">
            <v/>
          </cell>
          <cell r="E632">
            <v>0</v>
          </cell>
          <cell r="F632">
            <v>0</v>
          </cell>
          <cell r="G632">
            <v>0</v>
          </cell>
        </row>
        <row r="633">
          <cell r="B633" t="str">
            <v>an618</v>
          </cell>
          <cell r="C633" t="str">
            <v/>
          </cell>
          <cell r="D633" t="str">
            <v/>
          </cell>
          <cell r="E633">
            <v>0</v>
          </cell>
          <cell r="F633">
            <v>0</v>
          </cell>
          <cell r="G633">
            <v>0</v>
          </cell>
        </row>
        <row r="634">
          <cell r="B634" t="str">
            <v>an619</v>
          </cell>
          <cell r="C634" t="str">
            <v/>
          </cell>
          <cell r="D634" t="str">
            <v/>
          </cell>
          <cell r="E634">
            <v>0</v>
          </cell>
          <cell r="F634">
            <v>0</v>
          </cell>
          <cell r="G634">
            <v>0</v>
          </cell>
        </row>
        <row r="635">
          <cell r="B635" t="str">
            <v>an620</v>
          </cell>
          <cell r="C635" t="str">
            <v/>
          </cell>
          <cell r="D635" t="str">
            <v/>
          </cell>
          <cell r="E635">
            <v>0</v>
          </cell>
          <cell r="F635">
            <v>0</v>
          </cell>
          <cell r="G635">
            <v>0</v>
          </cell>
        </row>
        <row r="636">
          <cell r="B636" t="str">
            <v>an621</v>
          </cell>
          <cell r="C636" t="str">
            <v/>
          </cell>
          <cell r="D636" t="str">
            <v/>
          </cell>
          <cell r="E636">
            <v>0</v>
          </cell>
          <cell r="F636">
            <v>0</v>
          </cell>
          <cell r="G636">
            <v>0</v>
          </cell>
        </row>
        <row r="637">
          <cell r="B637" t="str">
            <v>an622</v>
          </cell>
          <cell r="C637" t="str">
            <v/>
          </cell>
          <cell r="D637" t="str">
            <v/>
          </cell>
          <cell r="E637">
            <v>0</v>
          </cell>
          <cell r="F637">
            <v>0</v>
          </cell>
          <cell r="G637">
            <v>0</v>
          </cell>
        </row>
        <row r="638">
          <cell r="B638" t="str">
            <v>an623</v>
          </cell>
          <cell r="C638" t="str">
            <v/>
          </cell>
          <cell r="D638" t="str">
            <v/>
          </cell>
          <cell r="E638">
            <v>0</v>
          </cell>
          <cell r="F638">
            <v>0</v>
          </cell>
          <cell r="G638">
            <v>0</v>
          </cell>
        </row>
        <row r="639">
          <cell r="B639" t="str">
            <v>an624</v>
          </cell>
          <cell r="C639" t="str">
            <v/>
          </cell>
          <cell r="D639" t="str">
            <v/>
          </cell>
          <cell r="E639">
            <v>0</v>
          </cell>
          <cell r="F639">
            <v>0</v>
          </cell>
          <cell r="G639">
            <v>0</v>
          </cell>
        </row>
        <row r="640">
          <cell r="B640" t="str">
            <v>an625</v>
          </cell>
          <cell r="C640" t="str">
            <v/>
          </cell>
          <cell r="D640" t="str">
            <v/>
          </cell>
          <cell r="E640">
            <v>0</v>
          </cell>
          <cell r="F640">
            <v>0</v>
          </cell>
          <cell r="G640">
            <v>0</v>
          </cell>
        </row>
        <row r="641">
          <cell r="B641" t="str">
            <v>an626</v>
          </cell>
          <cell r="C641" t="str">
            <v/>
          </cell>
          <cell r="D641" t="str">
            <v/>
          </cell>
          <cell r="E641">
            <v>0</v>
          </cell>
          <cell r="F641">
            <v>0</v>
          </cell>
          <cell r="G641">
            <v>0</v>
          </cell>
        </row>
        <row r="642">
          <cell r="B642" t="str">
            <v>an627</v>
          </cell>
          <cell r="C642" t="str">
            <v/>
          </cell>
          <cell r="D642" t="str">
            <v/>
          </cell>
          <cell r="E642">
            <v>0</v>
          </cell>
          <cell r="F642">
            <v>0</v>
          </cell>
          <cell r="G642">
            <v>0</v>
          </cell>
        </row>
        <row r="643">
          <cell r="B643" t="str">
            <v>an628</v>
          </cell>
          <cell r="C643" t="str">
            <v/>
          </cell>
          <cell r="D643" t="str">
            <v/>
          </cell>
          <cell r="E643">
            <v>0</v>
          </cell>
          <cell r="F643">
            <v>0</v>
          </cell>
          <cell r="G643">
            <v>0</v>
          </cell>
        </row>
        <row r="644">
          <cell r="B644" t="str">
            <v>an629</v>
          </cell>
          <cell r="C644" t="str">
            <v/>
          </cell>
          <cell r="D644" t="str">
            <v/>
          </cell>
          <cell r="E644">
            <v>0</v>
          </cell>
          <cell r="F644">
            <v>0</v>
          </cell>
          <cell r="G644">
            <v>0</v>
          </cell>
        </row>
        <row r="645">
          <cell r="B645" t="str">
            <v>an630</v>
          </cell>
          <cell r="C645" t="str">
            <v/>
          </cell>
          <cell r="D645" t="str">
            <v/>
          </cell>
          <cell r="E645">
            <v>0</v>
          </cell>
          <cell r="F645">
            <v>0</v>
          </cell>
          <cell r="G645">
            <v>0</v>
          </cell>
        </row>
        <row r="646">
          <cell r="B646" t="str">
            <v>an631</v>
          </cell>
          <cell r="C646" t="str">
            <v/>
          </cell>
          <cell r="D646" t="str">
            <v/>
          </cell>
          <cell r="E646">
            <v>0</v>
          </cell>
          <cell r="F646">
            <v>0</v>
          </cell>
          <cell r="G646">
            <v>0</v>
          </cell>
        </row>
        <row r="647">
          <cell r="B647" t="str">
            <v>an632</v>
          </cell>
          <cell r="C647" t="str">
            <v/>
          </cell>
          <cell r="D647" t="str">
            <v/>
          </cell>
          <cell r="E647">
            <v>0</v>
          </cell>
          <cell r="F647">
            <v>0</v>
          </cell>
          <cell r="G647">
            <v>0</v>
          </cell>
        </row>
        <row r="648">
          <cell r="B648" t="str">
            <v>an633</v>
          </cell>
          <cell r="C648" t="str">
            <v/>
          </cell>
          <cell r="D648" t="str">
            <v/>
          </cell>
          <cell r="E648">
            <v>0</v>
          </cell>
          <cell r="F648">
            <v>0</v>
          </cell>
          <cell r="G648">
            <v>0</v>
          </cell>
        </row>
        <row r="649">
          <cell r="B649" t="str">
            <v>an634</v>
          </cell>
          <cell r="C649" t="str">
            <v/>
          </cell>
          <cell r="D649" t="str">
            <v/>
          </cell>
          <cell r="E649">
            <v>0</v>
          </cell>
          <cell r="F649">
            <v>0</v>
          </cell>
          <cell r="G649">
            <v>0</v>
          </cell>
        </row>
        <row r="650">
          <cell r="B650" t="str">
            <v>an635</v>
          </cell>
          <cell r="C650" t="str">
            <v/>
          </cell>
          <cell r="D650" t="str">
            <v/>
          </cell>
          <cell r="E650">
            <v>0</v>
          </cell>
          <cell r="F650">
            <v>0</v>
          </cell>
          <cell r="G650">
            <v>0</v>
          </cell>
        </row>
        <row r="651">
          <cell r="B651" t="str">
            <v>an636</v>
          </cell>
          <cell r="C651" t="str">
            <v/>
          </cell>
          <cell r="D651" t="str">
            <v/>
          </cell>
          <cell r="E651">
            <v>0</v>
          </cell>
          <cell r="F651">
            <v>0</v>
          </cell>
          <cell r="G651">
            <v>0</v>
          </cell>
        </row>
        <row r="652">
          <cell r="B652" t="str">
            <v>an637</v>
          </cell>
          <cell r="C652" t="str">
            <v/>
          </cell>
          <cell r="D652" t="str">
            <v/>
          </cell>
          <cell r="E652">
            <v>0</v>
          </cell>
          <cell r="F652">
            <v>0</v>
          </cell>
          <cell r="G652">
            <v>0</v>
          </cell>
        </row>
        <row r="653">
          <cell r="B653" t="str">
            <v>an638</v>
          </cell>
          <cell r="C653" t="str">
            <v/>
          </cell>
          <cell r="D653" t="str">
            <v/>
          </cell>
          <cell r="E653">
            <v>0</v>
          </cell>
          <cell r="F653">
            <v>0</v>
          </cell>
          <cell r="G653">
            <v>0</v>
          </cell>
        </row>
        <row r="654">
          <cell r="B654" t="str">
            <v>an639</v>
          </cell>
          <cell r="C654" t="str">
            <v/>
          </cell>
          <cell r="D654" t="str">
            <v/>
          </cell>
          <cell r="E654">
            <v>0</v>
          </cell>
          <cell r="F654">
            <v>0</v>
          </cell>
          <cell r="G654">
            <v>0</v>
          </cell>
        </row>
        <row r="655">
          <cell r="B655" t="str">
            <v>an640</v>
          </cell>
          <cell r="C655" t="str">
            <v/>
          </cell>
          <cell r="D655" t="str">
            <v/>
          </cell>
          <cell r="E655">
            <v>0</v>
          </cell>
          <cell r="F655">
            <v>0</v>
          </cell>
          <cell r="G655">
            <v>0</v>
          </cell>
        </row>
        <row r="656">
          <cell r="B656" t="str">
            <v>an641</v>
          </cell>
          <cell r="C656" t="str">
            <v/>
          </cell>
          <cell r="D656" t="str">
            <v/>
          </cell>
          <cell r="E656">
            <v>0</v>
          </cell>
          <cell r="F656">
            <v>0</v>
          </cell>
          <cell r="G656">
            <v>0</v>
          </cell>
        </row>
        <row r="657">
          <cell r="B657" t="str">
            <v>an642</v>
          </cell>
          <cell r="C657" t="str">
            <v/>
          </cell>
          <cell r="D657" t="str">
            <v/>
          </cell>
          <cell r="E657">
            <v>0</v>
          </cell>
          <cell r="F657">
            <v>0</v>
          </cell>
          <cell r="G657">
            <v>0</v>
          </cell>
        </row>
        <row r="658">
          <cell r="B658" t="str">
            <v>an643</v>
          </cell>
          <cell r="C658" t="str">
            <v/>
          </cell>
          <cell r="D658" t="str">
            <v/>
          </cell>
          <cell r="E658">
            <v>0</v>
          </cell>
          <cell r="F658">
            <v>0</v>
          </cell>
          <cell r="G658">
            <v>0</v>
          </cell>
        </row>
        <row r="659">
          <cell r="B659" t="str">
            <v>an644</v>
          </cell>
          <cell r="C659" t="str">
            <v/>
          </cell>
          <cell r="D659" t="str">
            <v/>
          </cell>
          <cell r="E659">
            <v>0</v>
          </cell>
          <cell r="F659">
            <v>0</v>
          </cell>
          <cell r="G659">
            <v>0</v>
          </cell>
        </row>
        <row r="660">
          <cell r="B660" t="str">
            <v>an645</v>
          </cell>
          <cell r="C660" t="str">
            <v/>
          </cell>
          <cell r="D660" t="str">
            <v/>
          </cell>
          <cell r="E660">
            <v>0</v>
          </cell>
          <cell r="F660">
            <v>0</v>
          </cell>
          <cell r="G660">
            <v>0</v>
          </cell>
        </row>
        <row r="661">
          <cell r="B661" t="str">
            <v>an646</v>
          </cell>
          <cell r="C661" t="str">
            <v/>
          </cell>
          <cell r="D661" t="str">
            <v/>
          </cell>
          <cell r="E661">
            <v>0</v>
          </cell>
          <cell r="F661">
            <v>0</v>
          </cell>
          <cell r="G661">
            <v>0</v>
          </cell>
        </row>
        <row r="662">
          <cell r="B662" t="str">
            <v>an647</v>
          </cell>
          <cell r="C662" t="str">
            <v/>
          </cell>
          <cell r="D662" t="str">
            <v/>
          </cell>
          <cell r="E662">
            <v>0</v>
          </cell>
          <cell r="F662">
            <v>0</v>
          </cell>
          <cell r="G662">
            <v>0</v>
          </cell>
        </row>
        <row r="663">
          <cell r="B663" t="str">
            <v>an648</v>
          </cell>
          <cell r="C663" t="str">
            <v/>
          </cell>
          <cell r="D663" t="str">
            <v/>
          </cell>
          <cell r="E663">
            <v>0</v>
          </cell>
          <cell r="F663">
            <v>0</v>
          </cell>
          <cell r="G663">
            <v>0</v>
          </cell>
        </row>
        <row r="664">
          <cell r="B664" t="str">
            <v>an649</v>
          </cell>
          <cell r="C664" t="str">
            <v/>
          </cell>
          <cell r="D664" t="str">
            <v/>
          </cell>
          <cell r="E664">
            <v>0</v>
          </cell>
          <cell r="F664">
            <v>0</v>
          </cell>
          <cell r="G664">
            <v>0</v>
          </cell>
        </row>
        <row r="665">
          <cell r="B665" t="str">
            <v>an650</v>
          </cell>
          <cell r="C665" t="str">
            <v/>
          </cell>
          <cell r="D665" t="str">
            <v/>
          </cell>
          <cell r="E665">
            <v>0</v>
          </cell>
          <cell r="F665">
            <v>0</v>
          </cell>
          <cell r="G665">
            <v>0</v>
          </cell>
        </row>
        <row r="666">
          <cell r="B666" t="str">
            <v>an651</v>
          </cell>
          <cell r="C666" t="str">
            <v/>
          </cell>
          <cell r="D666" t="str">
            <v/>
          </cell>
          <cell r="E666">
            <v>0</v>
          </cell>
          <cell r="F666">
            <v>0</v>
          </cell>
          <cell r="G666">
            <v>0</v>
          </cell>
        </row>
        <row r="667">
          <cell r="B667" t="str">
            <v>an652</v>
          </cell>
          <cell r="C667" t="str">
            <v/>
          </cell>
          <cell r="D667" t="str">
            <v/>
          </cell>
          <cell r="E667">
            <v>0</v>
          </cell>
          <cell r="F667">
            <v>0</v>
          </cell>
          <cell r="G667">
            <v>0</v>
          </cell>
        </row>
        <row r="668">
          <cell r="B668" t="str">
            <v>an653</v>
          </cell>
          <cell r="C668" t="str">
            <v/>
          </cell>
          <cell r="D668" t="str">
            <v/>
          </cell>
          <cell r="E668">
            <v>0</v>
          </cell>
          <cell r="F668">
            <v>0</v>
          </cell>
          <cell r="G668">
            <v>0</v>
          </cell>
        </row>
        <row r="669">
          <cell r="B669" t="str">
            <v>an654</v>
          </cell>
          <cell r="C669" t="str">
            <v/>
          </cell>
          <cell r="D669" t="str">
            <v/>
          </cell>
          <cell r="E669">
            <v>0</v>
          </cell>
          <cell r="F669">
            <v>0</v>
          </cell>
          <cell r="G669">
            <v>0</v>
          </cell>
        </row>
        <row r="670">
          <cell r="B670" t="str">
            <v>an655</v>
          </cell>
          <cell r="C670" t="str">
            <v/>
          </cell>
          <cell r="D670" t="str">
            <v/>
          </cell>
          <cell r="E670">
            <v>0</v>
          </cell>
          <cell r="F670">
            <v>0</v>
          </cell>
          <cell r="G670">
            <v>0</v>
          </cell>
        </row>
        <row r="671">
          <cell r="B671" t="str">
            <v>an656</v>
          </cell>
          <cell r="C671" t="str">
            <v/>
          </cell>
          <cell r="D671" t="str">
            <v/>
          </cell>
          <cell r="E671">
            <v>0</v>
          </cell>
          <cell r="F671">
            <v>0</v>
          </cell>
          <cell r="G671">
            <v>0</v>
          </cell>
        </row>
        <row r="672">
          <cell r="B672" t="str">
            <v>an657</v>
          </cell>
          <cell r="C672" t="str">
            <v/>
          </cell>
          <cell r="D672" t="str">
            <v/>
          </cell>
          <cell r="E672">
            <v>0</v>
          </cell>
          <cell r="F672">
            <v>0</v>
          </cell>
          <cell r="G672">
            <v>0</v>
          </cell>
        </row>
        <row r="673">
          <cell r="B673" t="str">
            <v>an658</v>
          </cell>
          <cell r="C673" t="str">
            <v/>
          </cell>
          <cell r="D673" t="str">
            <v/>
          </cell>
          <cell r="E673">
            <v>0</v>
          </cell>
          <cell r="F673">
            <v>0</v>
          </cell>
          <cell r="G673">
            <v>0</v>
          </cell>
        </row>
        <row r="674">
          <cell r="B674" t="str">
            <v>an659</v>
          </cell>
          <cell r="C674" t="str">
            <v/>
          </cell>
          <cell r="D674" t="str">
            <v/>
          </cell>
          <cell r="E674">
            <v>0</v>
          </cell>
          <cell r="F674">
            <v>0</v>
          </cell>
          <cell r="G674">
            <v>0</v>
          </cell>
        </row>
        <row r="675">
          <cell r="B675" t="str">
            <v>an660</v>
          </cell>
          <cell r="C675" t="str">
            <v/>
          </cell>
          <cell r="D675" t="str">
            <v/>
          </cell>
          <cell r="E675">
            <v>0</v>
          </cell>
          <cell r="F675">
            <v>0</v>
          </cell>
          <cell r="G675">
            <v>0</v>
          </cell>
        </row>
        <row r="676">
          <cell r="B676" t="str">
            <v>an661</v>
          </cell>
          <cell r="C676" t="str">
            <v/>
          </cell>
          <cell r="D676" t="str">
            <v/>
          </cell>
          <cell r="E676">
            <v>0</v>
          </cell>
          <cell r="F676">
            <v>0</v>
          </cell>
          <cell r="G676">
            <v>0</v>
          </cell>
        </row>
        <row r="677">
          <cell r="B677" t="str">
            <v>an662</v>
          </cell>
          <cell r="C677" t="str">
            <v/>
          </cell>
          <cell r="D677" t="str">
            <v/>
          </cell>
          <cell r="E677">
            <v>0</v>
          </cell>
          <cell r="F677">
            <v>0</v>
          </cell>
          <cell r="G677">
            <v>0</v>
          </cell>
        </row>
        <row r="678">
          <cell r="B678" t="str">
            <v>an663</v>
          </cell>
          <cell r="C678" t="str">
            <v/>
          </cell>
          <cell r="D678" t="str">
            <v/>
          </cell>
          <cell r="E678">
            <v>0</v>
          </cell>
          <cell r="F678">
            <v>0</v>
          </cell>
          <cell r="G678">
            <v>0</v>
          </cell>
        </row>
        <row r="679">
          <cell r="B679" t="str">
            <v>an664</v>
          </cell>
          <cell r="C679" t="str">
            <v/>
          </cell>
          <cell r="D679" t="str">
            <v/>
          </cell>
          <cell r="E679">
            <v>0</v>
          </cell>
          <cell r="F679">
            <v>0</v>
          </cell>
          <cell r="G679">
            <v>0</v>
          </cell>
        </row>
        <row r="680">
          <cell r="B680" t="str">
            <v>an665</v>
          </cell>
          <cell r="C680" t="str">
            <v/>
          </cell>
          <cell r="D680" t="str">
            <v/>
          </cell>
          <cell r="E680">
            <v>0</v>
          </cell>
          <cell r="F680">
            <v>0</v>
          </cell>
          <cell r="G680">
            <v>0</v>
          </cell>
        </row>
        <row r="681">
          <cell r="B681" t="str">
            <v>an666</v>
          </cell>
          <cell r="C681" t="str">
            <v/>
          </cell>
          <cell r="D681" t="str">
            <v/>
          </cell>
          <cell r="E681">
            <v>0</v>
          </cell>
          <cell r="F681">
            <v>0</v>
          </cell>
          <cell r="G681">
            <v>0</v>
          </cell>
        </row>
        <row r="682">
          <cell r="B682" t="str">
            <v>an667</v>
          </cell>
          <cell r="C682" t="str">
            <v/>
          </cell>
          <cell r="D682" t="str">
            <v/>
          </cell>
          <cell r="E682">
            <v>0</v>
          </cell>
          <cell r="F682">
            <v>0</v>
          </cell>
          <cell r="G682">
            <v>0</v>
          </cell>
        </row>
        <row r="683">
          <cell r="B683" t="str">
            <v>an668</v>
          </cell>
          <cell r="C683" t="str">
            <v/>
          </cell>
          <cell r="D683" t="str">
            <v/>
          </cell>
          <cell r="E683">
            <v>0</v>
          </cell>
          <cell r="F683">
            <v>0</v>
          </cell>
          <cell r="G683">
            <v>0</v>
          </cell>
        </row>
        <row r="684">
          <cell r="B684" t="str">
            <v>an669</v>
          </cell>
          <cell r="C684" t="str">
            <v/>
          </cell>
          <cell r="D684" t="str">
            <v/>
          </cell>
          <cell r="E684">
            <v>0</v>
          </cell>
          <cell r="F684">
            <v>0</v>
          </cell>
          <cell r="G684">
            <v>0</v>
          </cell>
        </row>
        <row r="685">
          <cell r="B685" t="str">
            <v>an670</v>
          </cell>
          <cell r="C685" t="str">
            <v/>
          </cell>
          <cell r="D685" t="str">
            <v/>
          </cell>
          <cell r="E685">
            <v>0</v>
          </cell>
          <cell r="F685">
            <v>0</v>
          </cell>
          <cell r="G685">
            <v>0</v>
          </cell>
        </row>
        <row r="686">
          <cell r="B686" t="str">
            <v>an671</v>
          </cell>
          <cell r="C686" t="str">
            <v/>
          </cell>
          <cell r="D686" t="str">
            <v/>
          </cell>
          <cell r="E686">
            <v>0</v>
          </cell>
          <cell r="F686">
            <v>0</v>
          </cell>
          <cell r="G686">
            <v>0</v>
          </cell>
        </row>
        <row r="687">
          <cell r="B687" t="str">
            <v>an672</v>
          </cell>
          <cell r="C687" t="str">
            <v/>
          </cell>
          <cell r="D687" t="str">
            <v/>
          </cell>
          <cell r="E687">
            <v>0</v>
          </cell>
          <cell r="F687">
            <v>0</v>
          </cell>
          <cell r="G687">
            <v>0</v>
          </cell>
        </row>
        <row r="688">
          <cell r="B688" t="str">
            <v>an673</v>
          </cell>
          <cell r="C688" t="str">
            <v/>
          </cell>
          <cell r="D688" t="str">
            <v/>
          </cell>
          <cell r="E688">
            <v>0</v>
          </cell>
          <cell r="F688">
            <v>0</v>
          </cell>
          <cell r="G688">
            <v>0</v>
          </cell>
        </row>
        <row r="689">
          <cell r="B689" t="str">
            <v>an674</v>
          </cell>
          <cell r="C689" t="str">
            <v/>
          </cell>
          <cell r="D689" t="str">
            <v/>
          </cell>
          <cell r="E689">
            <v>0</v>
          </cell>
          <cell r="F689">
            <v>0</v>
          </cell>
          <cell r="G689">
            <v>0</v>
          </cell>
        </row>
        <row r="690">
          <cell r="B690" t="str">
            <v>an675</v>
          </cell>
          <cell r="C690" t="str">
            <v/>
          </cell>
          <cell r="D690" t="str">
            <v/>
          </cell>
          <cell r="E690">
            <v>0</v>
          </cell>
          <cell r="F690">
            <v>0</v>
          </cell>
          <cell r="G690">
            <v>0</v>
          </cell>
        </row>
        <row r="691">
          <cell r="B691" t="str">
            <v>an676</v>
          </cell>
          <cell r="C691" t="str">
            <v/>
          </cell>
          <cell r="D691" t="str">
            <v/>
          </cell>
          <cell r="E691">
            <v>0</v>
          </cell>
          <cell r="F691">
            <v>0</v>
          </cell>
          <cell r="G691">
            <v>0</v>
          </cell>
        </row>
        <row r="692">
          <cell r="B692" t="str">
            <v>an677</v>
          </cell>
          <cell r="C692" t="str">
            <v/>
          </cell>
          <cell r="D692" t="str">
            <v/>
          </cell>
          <cell r="E692">
            <v>0</v>
          </cell>
          <cell r="F692">
            <v>0</v>
          </cell>
          <cell r="G692">
            <v>0</v>
          </cell>
        </row>
        <row r="693">
          <cell r="B693" t="str">
            <v>an678</v>
          </cell>
          <cell r="C693" t="str">
            <v/>
          </cell>
          <cell r="D693" t="str">
            <v/>
          </cell>
          <cell r="E693">
            <v>0</v>
          </cell>
          <cell r="F693">
            <v>0</v>
          </cell>
          <cell r="G693">
            <v>0</v>
          </cell>
        </row>
        <row r="694">
          <cell r="B694" t="str">
            <v>an679</v>
          </cell>
          <cell r="C694" t="str">
            <v/>
          </cell>
          <cell r="D694" t="str">
            <v/>
          </cell>
          <cell r="E694">
            <v>0</v>
          </cell>
          <cell r="F694">
            <v>0</v>
          </cell>
          <cell r="G694">
            <v>0</v>
          </cell>
        </row>
        <row r="695">
          <cell r="B695" t="str">
            <v>an680</v>
          </cell>
          <cell r="C695" t="str">
            <v/>
          </cell>
          <cell r="D695" t="str">
            <v/>
          </cell>
          <cell r="E695">
            <v>0</v>
          </cell>
          <cell r="F695">
            <v>0</v>
          </cell>
          <cell r="G695">
            <v>0</v>
          </cell>
        </row>
        <row r="696">
          <cell r="B696" t="str">
            <v>an681</v>
          </cell>
          <cell r="C696" t="str">
            <v/>
          </cell>
          <cell r="D696" t="str">
            <v/>
          </cell>
          <cell r="E696">
            <v>0</v>
          </cell>
          <cell r="F696">
            <v>0</v>
          </cell>
          <cell r="G696">
            <v>0</v>
          </cell>
        </row>
        <row r="697">
          <cell r="B697" t="str">
            <v>an682</v>
          </cell>
          <cell r="C697" t="str">
            <v/>
          </cell>
          <cell r="D697" t="str">
            <v/>
          </cell>
          <cell r="E697">
            <v>0</v>
          </cell>
          <cell r="F697">
            <v>0</v>
          </cell>
          <cell r="G697">
            <v>0</v>
          </cell>
        </row>
        <row r="698">
          <cell r="B698" t="str">
            <v>an683</v>
          </cell>
          <cell r="C698" t="str">
            <v/>
          </cell>
          <cell r="D698" t="str">
            <v/>
          </cell>
          <cell r="E698">
            <v>0</v>
          </cell>
          <cell r="F698">
            <v>0</v>
          </cell>
          <cell r="G698">
            <v>0</v>
          </cell>
        </row>
        <row r="699">
          <cell r="B699" t="str">
            <v>an684</v>
          </cell>
          <cell r="C699" t="str">
            <v/>
          </cell>
          <cell r="D699" t="str">
            <v/>
          </cell>
          <cell r="E699">
            <v>0</v>
          </cell>
          <cell r="F699">
            <v>0</v>
          </cell>
          <cell r="G699">
            <v>0</v>
          </cell>
        </row>
        <row r="700">
          <cell r="B700" t="str">
            <v>an685</v>
          </cell>
          <cell r="C700" t="str">
            <v/>
          </cell>
          <cell r="D700" t="str">
            <v/>
          </cell>
          <cell r="E700">
            <v>0</v>
          </cell>
          <cell r="F700">
            <v>0</v>
          </cell>
          <cell r="G700">
            <v>0</v>
          </cell>
        </row>
        <row r="701">
          <cell r="B701" t="str">
            <v>an686</v>
          </cell>
          <cell r="C701" t="str">
            <v/>
          </cell>
          <cell r="D701" t="str">
            <v/>
          </cell>
          <cell r="E701">
            <v>0</v>
          </cell>
          <cell r="F701">
            <v>0</v>
          </cell>
          <cell r="G701">
            <v>0</v>
          </cell>
        </row>
        <row r="702">
          <cell r="B702" t="str">
            <v>an687</v>
          </cell>
          <cell r="C702" t="str">
            <v/>
          </cell>
          <cell r="D702" t="str">
            <v/>
          </cell>
          <cell r="E702">
            <v>0</v>
          </cell>
          <cell r="F702">
            <v>0</v>
          </cell>
          <cell r="G702">
            <v>0</v>
          </cell>
        </row>
        <row r="703">
          <cell r="B703" t="str">
            <v>an688</v>
          </cell>
          <cell r="C703" t="str">
            <v/>
          </cell>
          <cell r="D703" t="str">
            <v/>
          </cell>
          <cell r="E703">
            <v>0</v>
          </cell>
          <cell r="F703">
            <v>0</v>
          </cell>
          <cell r="G703">
            <v>0</v>
          </cell>
        </row>
        <row r="704">
          <cell r="B704" t="str">
            <v>an689</v>
          </cell>
          <cell r="C704" t="str">
            <v/>
          </cell>
          <cell r="D704" t="str">
            <v/>
          </cell>
          <cell r="E704">
            <v>0</v>
          </cell>
          <cell r="F704">
            <v>0</v>
          </cell>
          <cell r="G704">
            <v>0</v>
          </cell>
        </row>
        <row r="705">
          <cell r="B705" t="str">
            <v>an690</v>
          </cell>
          <cell r="C705" t="str">
            <v/>
          </cell>
          <cell r="D705" t="str">
            <v/>
          </cell>
          <cell r="E705">
            <v>0</v>
          </cell>
          <cell r="F705">
            <v>0</v>
          </cell>
          <cell r="G705">
            <v>0</v>
          </cell>
        </row>
        <row r="706">
          <cell r="B706" t="str">
            <v>an691</v>
          </cell>
          <cell r="C706" t="str">
            <v/>
          </cell>
          <cell r="D706" t="str">
            <v/>
          </cell>
          <cell r="E706">
            <v>0</v>
          </cell>
          <cell r="F706">
            <v>0</v>
          </cell>
          <cell r="G706">
            <v>0</v>
          </cell>
        </row>
        <row r="707">
          <cell r="B707" t="str">
            <v>an692</v>
          </cell>
          <cell r="C707" t="str">
            <v/>
          </cell>
          <cell r="D707" t="str">
            <v/>
          </cell>
          <cell r="E707">
            <v>0</v>
          </cell>
          <cell r="F707">
            <v>0</v>
          </cell>
          <cell r="G707">
            <v>0</v>
          </cell>
        </row>
        <row r="708">
          <cell r="B708" t="str">
            <v>an693</v>
          </cell>
          <cell r="C708" t="str">
            <v/>
          </cell>
          <cell r="D708" t="str">
            <v/>
          </cell>
          <cell r="E708">
            <v>0</v>
          </cell>
          <cell r="F708">
            <v>0</v>
          </cell>
          <cell r="G708">
            <v>0</v>
          </cell>
        </row>
        <row r="709">
          <cell r="B709" t="str">
            <v>an694</v>
          </cell>
          <cell r="C709" t="str">
            <v/>
          </cell>
          <cell r="D709" t="str">
            <v/>
          </cell>
          <cell r="E709">
            <v>0</v>
          </cell>
          <cell r="F709">
            <v>0</v>
          </cell>
          <cell r="G709">
            <v>0</v>
          </cell>
        </row>
        <row r="710">
          <cell r="B710" t="str">
            <v>an695</v>
          </cell>
          <cell r="C710" t="str">
            <v/>
          </cell>
          <cell r="D710" t="str">
            <v/>
          </cell>
          <cell r="E710">
            <v>0</v>
          </cell>
          <cell r="F710">
            <v>0</v>
          </cell>
          <cell r="G710">
            <v>0</v>
          </cell>
        </row>
        <row r="711">
          <cell r="B711" t="str">
            <v>an696</v>
          </cell>
          <cell r="C711" t="str">
            <v/>
          </cell>
          <cell r="D711" t="str">
            <v/>
          </cell>
          <cell r="E711">
            <v>0</v>
          </cell>
          <cell r="F711">
            <v>0</v>
          </cell>
          <cell r="G711">
            <v>0</v>
          </cell>
        </row>
        <row r="712">
          <cell r="B712" t="str">
            <v>an697</v>
          </cell>
          <cell r="C712" t="str">
            <v/>
          </cell>
          <cell r="D712" t="str">
            <v/>
          </cell>
          <cell r="E712">
            <v>0</v>
          </cell>
          <cell r="F712">
            <v>0</v>
          </cell>
          <cell r="G712">
            <v>0</v>
          </cell>
        </row>
        <row r="713">
          <cell r="B713" t="str">
            <v>an698</v>
          </cell>
          <cell r="C713" t="str">
            <v/>
          </cell>
          <cell r="D713" t="str">
            <v/>
          </cell>
          <cell r="E713">
            <v>0</v>
          </cell>
          <cell r="F713">
            <v>0</v>
          </cell>
          <cell r="G713">
            <v>0</v>
          </cell>
        </row>
        <row r="714">
          <cell r="B714" t="str">
            <v>an699</v>
          </cell>
          <cell r="C714" t="str">
            <v/>
          </cell>
          <cell r="D714" t="str">
            <v/>
          </cell>
          <cell r="E714">
            <v>0</v>
          </cell>
          <cell r="F714">
            <v>0</v>
          </cell>
          <cell r="G714">
            <v>0</v>
          </cell>
        </row>
        <row r="715">
          <cell r="B715" t="str">
            <v>an700</v>
          </cell>
          <cell r="C715" t="str">
            <v/>
          </cell>
          <cell r="D715" t="str">
            <v/>
          </cell>
          <cell r="E715">
            <v>0</v>
          </cell>
          <cell r="F715">
            <v>0</v>
          </cell>
          <cell r="G715">
            <v>0</v>
          </cell>
        </row>
        <row r="716">
          <cell r="B716" t="str">
            <v>an701</v>
          </cell>
          <cell r="C716" t="str">
            <v/>
          </cell>
          <cell r="D716" t="str">
            <v/>
          </cell>
          <cell r="E716">
            <v>0</v>
          </cell>
          <cell r="F716">
            <v>0</v>
          </cell>
          <cell r="G716">
            <v>0</v>
          </cell>
        </row>
        <row r="717">
          <cell r="B717" t="str">
            <v>an702</v>
          </cell>
          <cell r="C717" t="str">
            <v/>
          </cell>
          <cell r="D717" t="str">
            <v/>
          </cell>
          <cell r="E717">
            <v>0</v>
          </cell>
          <cell r="F717">
            <v>0</v>
          </cell>
          <cell r="G717">
            <v>0</v>
          </cell>
        </row>
        <row r="718">
          <cell r="B718" t="str">
            <v>an703</v>
          </cell>
          <cell r="C718" t="str">
            <v/>
          </cell>
          <cell r="D718" t="str">
            <v/>
          </cell>
          <cell r="E718">
            <v>0</v>
          </cell>
          <cell r="F718">
            <v>0</v>
          </cell>
          <cell r="G718">
            <v>0</v>
          </cell>
        </row>
        <row r="719">
          <cell r="B719" t="str">
            <v>an704</v>
          </cell>
          <cell r="C719" t="str">
            <v/>
          </cell>
          <cell r="D719" t="str">
            <v/>
          </cell>
          <cell r="E719">
            <v>0</v>
          </cell>
          <cell r="F719">
            <v>0</v>
          </cell>
          <cell r="G719">
            <v>0</v>
          </cell>
        </row>
        <row r="720">
          <cell r="B720" t="str">
            <v>an705</v>
          </cell>
          <cell r="C720" t="str">
            <v/>
          </cell>
          <cell r="D720" t="str">
            <v/>
          </cell>
          <cell r="E720">
            <v>0</v>
          </cell>
          <cell r="F720">
            <v>0</v>
          </cell>
          <cell r="G720">
            <v>0</v>
          </cell>
        </row>
        <row r="721">
          <cell r="B721" t="str">
            <v>an706</v>
          </cell>
          <cell r="C721" t="str">
            <v/>
          </cell>
          <cell r="D721" t="str">
            <v/>
          </cell>
          <cell r="E721">
            <v>0</v>
          </cell>
          <cell r="F721">
            <v>0</v>
          </cell>
          <cell r="G721">
            <v>0</v>
          </cell>
        </row>
        <row r="722">
          <cell r="B722" t="str">
            <v>an707</v>
          </cell>
          <cell r="C722" t="str">
            <v/>
          </cell>
          <cell r="D722" t="str">
            <v/>
          </cell>
          <cell r="E722">
            <v>0</v>
          </cell>
          <cell r="F722">
            <v>0</v>
          </cell>
          <cell r="G722">
            <v>0</v>
          </cell>
        </row>
        <row r="723">
          <cell r="B723" t="str">
            <v>an708</v>
          </cell>
          <cell r="C723" t="str">
            <v/>
          </cell>
          <cell r="D723" t="str">
            <v/>
          </cell>
          <cell r="E723">
            <v>0</v>
          </cell>
          <cell r="F723">
            <v>0</v>
          </cell>
          <cell r="G723">
            <v>0</v>
          </cell>
        </row>
        <row r="724">
          <cell r="B724" t="str">
            <v>an709</v>
          </cell>
          <cell r="C724" t="str">
            <v/>
          </cell>
          <cell r="D724" t="str">
            <v/>
          </cell>
          <cell r="E724">
            <v>0</v>
          </cell>
          <cell r="F724">
            <v>0</v>
          </cell>
          <cell r="G724">
            <v>0</v>
          </cell>
        </row>
        <row r="725">
          <cell r="B725" t="str">
            <v>an710</v>
          </cell>
          <cell r="C725" t="str">
            <v/>
          </cell>
          <cell r="D725" t="str">
            <v/>
          </cell>
          <cell r="E725">
            <v>0</v>
          </cell>
          <cell r="F725">
            <v>0</v>
          </cell>
          <cell r="G725">
            <v>0</v>
          </cell>
        </row>
        <row r="726">
          <cell r="B726" t="str">
            <v>an711</v>
          </cell>
          <cell r="C726" t="str">
            <v/>
          </cell>
          <cell r="D726" t="str">
            <v/>
          </cell>
          <cell r="E726">
            <v>0</v>
          </cell>
          <cell r="F726">
            <v>0</v>
          </cell>
          <cell r="G726">
            <v>0</v>
          </cell>
        </row>
        <row r="727">
          <cell r="B727" t="str">
            <v>an712</v>
          </cell>
          <cell r="C727" t="str">
            <v/>
          </cell>
          <cell r="D727" t="str">
            <v/>
          </cell>
          <cell r="E727">
            <v>0</v>
          </cell>
          <cell r="F727">
            <v>0</v>
          </cell>
          <cell r="G727">
            <v>0</v>
          </cell>
        </row>
        <row r="728">
          <cell r="B728" t="str">
            <v>an713</v>
          </cell>
          <cell r="C728" t="str">
            <v/>
          </cell>
          <cell r="D728" t="str">
            <v/>
          </cell>
          <cell r="E728">
            <v>0</v>
          </cell>
          <cell r="F728">
            <v>0</v>
          </cell>
          <cell r="G728">
            <v>0</v>
          </cell>
        </row>
        <row r="729">
          <cell r="B729" t="str">
            <v>an714</v>
          </cell>
          <cell r="C729" t="str">
            <v/>
          </cell>
          <cell r="D729" t="str">
            <v/>
          </cell>
          <cell r="E729">
            <v>0</v>
          </cell>
          <cell r="F729">
            <v>0</v>
          </cell>
          <cell r="G729">
            <v>0</v>
          </cell>
        </row>
        <row r="730">
          <cell r="B730" t="str">
            <v>an715</v>
          </cell>
          <cell r="C730" t="str">
            <v/>
          </cell>
          <cell r="D730" t="str">
            <v/>
          </cell>
          <cell r="E730">
            <v>0</v>
          </cell>
          <cell r="F730">
            <v>0</v>
          </cell>
          <cell r="G730">
            <v>0</v>
          </cell>
        </row>
        <row r="731">
          <cell r="B731" t="str">
            <v>an716</v>
          </cell>
          <cell r="C731" t="str">
            <v/>
          </cell>
          <cell r="D731" t="str">
            <v/>
          </cell>
          <cell r="E731">
            <v>0</v>
          </cell>
          <cell r="F731">
            <v>0</v>
          </cell>
          <cell r="G731">
            <v>0</v>
          </cell>
        </row>
        <row r="732">
          <cell r="B732" t="str">
            <v>an717</v>
          </cell>
          <cell r="C732" t="str">
            <v/>
          </cell>
          <cell r="D732" t="str">
            <v/>
          </cell>
          <cell r="E732">
            <v>0</v>
          </cell>
          <cell r="F732">
            <v>0</v>
          </cell>
          <cell r="G732">
            <v>0</v>
          </cell>
        </row>
        <row r="733">
          <cell r="B733" t="str">
            <v>an718</v>
          </cell>
          <cell r="C733" t="str">
            <v/>
          </cell>
          <cell r="D733" t="str">
            <v/>
          </cell>
          <cell r="E733">
            <v>0</v>
          </cell>
          <cell r="F733">
            <v>0</v>
          </cell>
          <cell r="G733">
            <v>0</v>
          </cell>
        </row>
        <row r="734">
          <cell r="B734" t="str">
            <v>an719</v>
          </cell>
          <cell r="C734" t="str">
            <v/>
          </cell>
          <cell r="D734" t="str">
            <v/>
          </cell>
          <cell r="E734">
            <v>0</v>
          </cell>
          <cell r="F734">
            <v>0</v>
          </cell>
          <cell r="G734">
            <v>0</v>
          </cell>
        </row>
        <row r="735">
          <cell r="B735" t="str">
            <v>an720</v>
          </cell>
          <cell r="C735" t="str">
            <v/>
          </cell>
          <cell r="D735" t="str">
            <v/>
          </cell>
          <cell r="E735">
            <v>0</v>
          </cell>
          <cell r="F735">
            <v>0</v>
          </cell>
          <cell r="G735">
            <v>0</v>
          </cell>
        </row>
        <row r="736">
          <cell r="B736" t="str">
            <v>an721</v>
          </cell>
          <cell r="C736" t="str">
            <v/>
          </cell>
          <cell r="D736" t="str">
            <v/>
          </cell>
          <cell r="E736">
            <v>0</v>
          </cell>
          <cell r="F736">
            <v>0</v>
          </cell>
          <cell r="G736">
            <v>0</v>
          </cell>
        </row>
        <row r="737">
          <cell r="B737" t="str">
            <v>an722</v>
          </cell>
          <cell r="C737" t="str">
            <v/>
          </cell>
          <cell r="D737" t="str">
            <v/>
          </cell>
          <cell r="E737">
            <v>0</v>
          </cell>
          <cell r="F737">
            <v>0</v>
          </cell>
          <cell r="G737">
            <v>0</v>
          </cell>
        </row>
        <row r="738">
          <cell r="B738" t="str">
            <v>an723</v>
          </cell>
          <cell r="C738" t="str">
            <v/>
          </cell>
          <cell r="D738" t="str">
            <v/>
          </cell>
          <cell r="E738">
            <v>0</v>
          </cell>
          <cell r="F738">
            <v>0</v>
          </cell>
          <cell r="G738">
            <v>0</v>
          </cell>
        </row>
        <row r="739">
          <cell r="B739" t="str">
            <v>an724</v>
          </cell>
          <cell r="C739" t="str">
            <v/>
          </cell>
          <cell r="D739" t="str">
            <v/>
          </cell>
          <cell r="E739">
            <v>0</v>
          </cell>
          <cell r="F739">
            <v>0</v>
          </cell>
          <cell r="G739">
            <v>0</v>
          </cell>
        </row>
        <row r="740">
          <cell r="B740" t="str">
            <v>an725</v>
          </cell>
          <cell r="C740" t="str">
            <v/>
          </cell>
          <cell r="D740" t="str">
            <v/>
          </cell>
          <cell r="E740">
            <v>0</v>
          </cell>
          <cell r="F740">
            <v>0</v>
          </cell>
          <cell r="G740">
            <v>0</v>
          </cell>
        </row>
        <row r="741">
          <cell r="B741" t="str">
            <v>an726</v>
          </cell>
          <cell r="C741" t="str">
            <v/>
          </cell>
          <cell r="D741" t="str">
            <v/>
          </cell>
          <cell r="E741">
            <v>0</v>
          </cell>
          <cell r="F741">
            <v>0</v>
          </cell>
          <cell r="G741">
            <v>0</v>
          </cell>
        </row>
        <row r="742">
          <cell r="B742" t="str">
            <v>an727</v>
          </cell>
          <cell r="C742" t="str">
            <v/>
          </cell>
          <cell r="D742" t="str">
            <v/>
          </cell>
          <cell r="E742">
            <v>0</v>
          </cell>
          <cell r="F742">
            <v>0</v>
          </cell>
          <cell r="G742">
            <v>0</v>
          </cell>
        </row>
        <row r="743">
          <cell r="B743" t="str">
            <v>an728</v>
          </cell>
          <cell r="C743" t="str">
            <v/>
          </cell>
          <cell r="D743" t="str">
            <v/>
          </cell>
          <cell r="E743">
            <v>0</v>
          </cell>
          <cell r="F743">
            <v>0</v>
          </cell>
          <cell r="G743">
            <v>0</v>
          </cell>
        </row>
        <row r="744">
          <cell r="B744" t="str">
            <v>an729</v>
          </cell>
          <cell r="C744" t="str">
            <v/>
          </cell>
          <cell r="D744" t="str">
            <v/>
          </cell>
          <cell r="E744">
            <v>0</v>
          </cell>
          <cell r="F744">
            <v>0</v>
          </cell>
          <cell r="G744">
            <v>0</v>
          </cell>
        </row>
        <row r="745">
          <cell r="B745" t="str">
            <v>an730</v>
          </cell>
          <cell r="C745" t="str">
            <v/>
          </cell>
          <cell r="D745" t="str">
            <v/>
          </cell>
          <cell r="E745">
            <v>0</v>
          </cell>
          <cell r="F745">
            <v>0</v>
          </cell>
          <cell r="G745">
            <v>0</v>
          </cell>
        </row>
        <row r="746">
          <cell r="B746" t="str">
            <v>an731</v>
          </cell>
          <cell r="C746" t="str">
            <v/>
          </cell>
          <cell r="D746" t="str">
            <v/>
          </cell>
          <cell r="E746">
            <v>0</v>
          </cell>
          <cell r="F746">
            <v>0</v>
          </cell>
          <cell r="G746">
            <v>0</v>
          </cell>
        </row>
        <row r="747">
          <cell r="B747" t="str">
            <v>an732</v>
          </cell>
          <cell r="C747" t="str">
            <v/>
          </cell>
          <cell r="D747" t="str">
            <v/>
          </cell>
          <cell r="E747">
            <v>0</v>
          </cell>
          <cell r="F747">
            <v>0</v>
          </cell>
          <cell r="G747">
            <v>0</v>
          </cell>
        </row>
        <row r="748">
          <cell r="B748" t="str">
            <v>an733</v>
          </cell>
          <cell r="C748" t="str">
            <v/>
          </cell>
          <cell r="D748" t="str">
            <v/>
          </cell>
          <cell r="E748">
            <v>0</v>
          </cell>
          <cell r="F748">
            <v>0</v>
          </cell>
          <cell r="G748">
            <v>0</v>
          </cell>
        </row>
        <row r="749">
          <cell r="B749" t="str">
            <v>an734</v>
          </cell>
          <cell r="C749" t="str">
            <v/>
          </cell>
          <cell r="D749" t="str">
            <v/>
          </cell>
          <cell r="E749">
            <v>0</v>
          </cell>
          <cell r="F749">
            <v>0</v>
          </cell>
          <cell r="G749">
            <v>0</v>
          </cell>
        </row>
        <row r="750">
          <cell r="B750" t="str">
            <v>an735</v>
          </cell>
          <cell r="C750" t="str">
            <v/>
          </cell>
          <cell r="D750" t="str">
            <v/>
          </cell>
          <cell r="E750">
            <v>0</v>
          </cell>
          <cell r="F750">
            <v>0</v>
          </cell>
          <cell r="G750">
            <v>0</v>
          </cell>
        </row>
        <row r="751">
          <cell r="B751" t="str">
            <v>an736</v>
          </cell>
          <cell r="C751" t="str">
            <v/>
          </cell>
          <cell r="D751" t="str">
            <v/>
          </cell>
          <cell r="E751">
            <v>0</v>
          </cell>
          <cell r="F751">
            <v>0</v>
          </cell>
          <cell r="G751">
            <v>0</v>
          </cell>
        </row>
        <row r="752">
          <cell r="B752" t="str">
            <v>an737</v>
          </cell>
          <cell r="C752" t="str">
            <v/>
          </cell>
          <cell r="D752" t="str">
            <v/>
          </cell>
          <cell r="E752">
            <v>0</v>
          </cell>
          <cell r="F752">
            <v>0</v>
          </cell>
          <cell r="G752">
            <v>0</v>
          </cell>
        </row>
        <row r="753">
          <cell r="B753" t="str">
            <v>an738</v>
          </cell>
          <cell r="C753" t="str">
            <v/>
          </cell>
          <cell r="D753" t="str">
            <v/>
          </cell>
          <cell r="E753">
            <v>0</v>
          </cell>
          <cell r="F753">
            <v>0</v>
          </cell>
          <cell r="G753">
            <v>0</v>
          </cell>
        </row>
        <row r="754">
          <cell r="B754" t="str">
            <v>an739</v>
          </cell>
          <cell r="C754" t="str">
            <v/>
          </cell>
          <cell r="D754" t="str">
            <v/>
          </cell>
          <cell r="E754">
            <v>0</v>
          </cell>
          <cell r="F754">
            <v>0</v>
          </cell>
          <cell r="G754">
            <v>0</v>
          </cell>
        </row>
        <row r="755">
          <cell r="B755" t="str">
            <v>an740</v>
          </cell>
          <cell r="C755" t="str">
            <v/>
          </cell>
          <cell r="D755" t="str">
            <v/>
          </cell>
          <cell r="E755">
            <v>0</v>
          </cell>
          <cell r="F755">
            <v>0</v>
          </cell>
          <cell r="G755">
            <v>0</v>
          </cell>
        </row>
        <row r="756">
          <cell r="B756" t="str">
            <v>an741</v>
          </cell>
          <cell r="C756" t="str">
            <v/>
          </cell>
          <cell r="D756" t="str">
            <v/>
          </cell>
          <cell r="E756">
            <v>0</v>
          </cell>
          <cell r="F756">
            <v>0</v>
          </cell>
          <cell r="G756">
            <v>0</v>
          </cell>
        </row>
        <row r="757">
          <cell r="B757" t="str">
            <v>an742</v>
          </cell>
          <cell r="C757" t="str">
            <v/>
          </cell>
          <cell r="D757" t="str">
            <v/>
          </cell>
          <cell r="E757">
            <v>0</v>
          </cell>
          <cell r="F757">
            <v>0</v>
          </cell>
          <cell r="G757">
            <v>0</v>
          </cell>
        </row>
        <row r="758">
          <cell r="B758" t="str">
            <v>an743</v>
          </cell>
          <cell r="C758" t="str">
            <v/>
          </cell>
          <cell r="D758" t="str">
            <v/>
          </cell>
          <cell r="E758">
            <v>0</v>
          </cell>
          <cell r="F758">
            <v>0</v>
          </cell>
          <cell r="G758">
            <v>0</v>
          </cell>
        </row>
        <row r="759">
          <cell r="B759" t="str">
            <v>an744</v>
          </cell>
          <cell r="C759" t="str">
            <v/>
          </cell>
          <cell r="D759" t="str">
            <v/>
          </cell>
          <cell r="E759">
            <v>0</v>
          </cell>
          <cell r="F759">
            <v>0</v>
          </cell>
          <cell r="G759">
            <v>0</v>
          </cell>
        </row>
        <row r="760">
          <cell r="B760" t="str">
            <v>an745</v>
          </cell>
          <cell r="C760" t="str">
            <v/>
          </cell>
          <cell r="D760" t="str">
            <v/>
          </cell>
          <cell r="E760">
            <v>0</v>
          </cell>
          <cell r="F760">
            <v>0</v>
          </cell>
          <cell r="G760">
            <v>0</v>
          </cell>
        </row>
        <row r="761">
          <cell r="B761" t="str">
            <v>an746</v>
          </cell>
          <cell r="C761" t="str">
            <v/>
          </cell>
          <cell r="D761" t="str">
            <v/>
          </cell>
          <cell r="E761">
            <v>0</v>
          </cell>
          <cell r="F761">
            <v>0</v>
          </cell>
          <cell r="G761">
            <v>0</v>
          </cell>
        </row>
        <row r="762">
          <cell r="B762" t="str">
            <v>an747</v>
          </cell>
          <cell r="C762" t="str">
            <v/>
          </cell>
          <cell r="D762" t="str">
            <v/>
          </cell>
          <cell r="E762">
            <v>0</v>
          </cell>
          <cell r="F762">
            <v>0</v>
          </cell>
          <cell r="G762">
            <v>0</v>
          </cell>
        </row>
        <row r="763">
          <cell r="B763" t="str">
            <v>an748</v>
          </cell>
          <cell r="C763" t="str">
            <v/>
          </cell>
          <cell r="D763" t="str">
            <v/>
          </cell>
          <cell r="E763">
            <v>0</v>
          </cell>
          <cell r="F763">
            <v>0</v>
          </cell>
          <cell r="G763">
            <v>0</v>
          </cell>
        </row>
        <row r="764">
          <cell r="B764" t="str">
            <v>an749</v>
          </cell>
          <cell r="C764" t="str">
            <v/>
          </cell>
          <cell r="D764" t="str">
            <v/>
          </cell>
          <cell r="E764">
            <v>0</v>
          </cell>
          <cell r="F764">
            <v>0</v>
          </cell>
          <cell r="G764">
            <v>0</v>
          </cell>
        </row>
        <row r="765">
          <cell r="B765" t="str">
            <v>an750</v>
          </cell>
          <cell r="C765" t="str">
            <v/>
          </cell>
          <cell r="D765" t="str">
            <v/>
          </cell>
          <cell r="E765">
            <v>0</v>
          </cell>
          <cell r="F765">
            <v>0</v>
          </cell>
          <cell r="G765">
            <v>0</v>
          </cell>
        </row>
        <row r="766">
          <cell r="B766" t="str">
            <v>an751</v>
          </cell>
          <cell r="C766" t="str">
            <v/>
          </cell>
          <cell r="D766" t="str">
            <v/>
          </cell>
          <cell r="E766">
            <v>0</v>
          </cell>
          <cell r="F766">
            <v>0</v>
          </cell>
          <cell r="G766">
            <v>0</v>
          </cell>
        </row>
        <row r="767">
          <cell r="B767" t="str">
            <v>an752</v>
          </cell>
          <cell r="C767" t="str">
            <v/>
          </cell>
          <cell r="D767" t="str">
            <v/>
          </cell>
          <cell r="E767">
            <v>0</v>
          </cell>
          <cell r="F767">
            <v>0</v>
          </cell>
          <cell r="G767">
            <v>0</v>
          </cell>
        </row>
        <row r="768">
          <cell r="B768" t="str">
            <v>an753</v>
          </cell>
          <cell r="C768" t="str">
            <v/>
          </cell>
          <cell r="D768" t="str">
            <v/>
          </cell>
          <cell r="E768">
            <v>0</v>
          </cell>
          <cell r="F768">
            <v>0</v>
          </cell>
          <cell r="G768">
            <v>0</v>
          </cell>
        </row>
        <row r="769">
          <cell r="B769" t="str">
            <v>an754</v>
          </cell>
          <cell r="C769" t="str">
            <v/>
          </cell>
          <cell r="D769" t="str">
            <v/>
          </cell>
          <cell r="E769">
            <v>0</v>
          </cell>
          <cell r="F769">
            <v>0</v>
          </cell>
          <cell r="G769">
            <v>0</v>
          </cell>
        </row>
        <row r="770">
          <cell r="B770" t="str">
            <v>an755</v>
          </cell>
          <cell r="C770" t="str">
            <v/>
          </cell>
          <cell r="D770" t="str">
            <v/>
          </cell>
          <cell r="E770">
            <v>0</v>
          </cell>
          <cell r="F770">
            <v>0</v>
          </cell>
          <cell r="G770">
            <v>0</v>
          </cell>
        </row>
        <row r="771">
          <cell r="B771" t="str">
            <v>an756</v>
          </cell>
          <cell r="C771" t="str">
            <v/>
          </cell>
          <cell r="D771" t="str">
            <v/>
          </cell>
          <cell r="E771">
            <v>0</v>
          </cell>
          <cell r="F771">
            <v>0</v>
          </cell>
          <cell r="G771">
            <v>0</v>
          </cell>
        </row>
        <row r="772">
          <cell r="B772" t="str">
            <v>an757</v>
          </cell>
          <cell r="C772" t="str">
            <v/>
          </cell>
          <cell r="D772" t="str">
            <v/>
          </cell>
          <cell r="E772">
            <v>0</v>
          </cell>
          <cell r="F772">
            <v>0</v>
          </cell>
          <cell r="G772">
            <v>0</v>
          </cell>
        </row>
        <row r="773">
          <cell r="B773" t="str">
            <v>an758</v>
          </cell>
          <cell r="C773" t="str">
            <v/>
          </cell>
          <cell r="D773" t="str">
            <v/>
          </cell>
          <cell r="E773">
            <v>0</v>
          </cell>
          <cell r="F773">
            <v>0</v>
          </cell>
          <cell r="G773">
            <v>0</v>
          </cell>
        </row>
        <row r="774">
          <cell r="B774" t="str">
            <v>an759</v>
          </cell>
          <cell r="C774" t="str">
            <v/>
          </cell>
          <cell r="D774" t="str">
            <v/>
          </cell>
          <cell r="E774">
            <v>0</v>
          </cell>
          <cell r="F774">
            <v>0</v>
          </cell>
          <cell r="G774">
            <v>0</v>
          </cell>
        </row>
        <row r="775">
          <cell r="B775" t="str">
            <v>an760</v>
          </cell>
          <cell r="C775" t="str">
            <v/>
          </cell>
          <cell r="D775" t="str">
            <v/>
          </cell>
          <cell r="E775">
            <v>0</v>
          </cell>
          <cell r="F775">
            <v>0</v>
          </cell>
          <cell r="G775">
            <v>0</v>
          </cell>
        </row>
        <row r="776">
          <cell r="B776" t="str">
            <v>an761</v>
          </cell>
          <cell r="C776" t="str">
            <v/>
          </cell>
          <cell r="D776" t="str">
            <v/>
          </cell>
          <cell r="E776">
            <v>0</v>
          </cell>
          <cell r="F776">
            <v>0</v>
          </cell>
          <cell r="G776">
            <v>0</v>
          </cell>
        </row>
        <row r="777">
          <cell r="B777" t="str">
            <v>an762</v>
          </cell>
          <cell r="C777" t="str">
            <v/>
          </cell>
          <cell r="D777" t="str">
            <v/>
          </cell>
          <cell r="E777">
            <v>0</v>
          </cell>
          <cell r="F777">
            <v>0</v>
          </cell>
          <cell r="G777">
            <v>0</v>
          </cell>
        </row>
        <row r="778">
          <cell r="B778" t="str">
            <v>an763</v>
          </cell>
          <cell r="C778" t="str">
            <v/>
          </cell>
          <cell r="D778" t="str">
            <v/>
          </cell>
          <cell r="E778">
            <v>0</v>
          </cell>
          <cell r="F778">
            <v>0</v>
          </cell>
          <cell r="G778">
            <v>0</v>
          </cell>
        </row>
        <row r="779">
          <cell r="B779" t="str">
            <v>an764</v>
          </cell>
          <cell r="C779" t="str">
            <v/>
          </cell>
          <cell r="D779" t="str">
            <v/>
          </cell>
          <cell r="E779">
            <v>0</v>
          </cell>
          <cell r="F779">
            <v>0</v>
          </cell>
          <cell r="G779">
            <v>0</v>
          </cell>
        </row>
        <row r="780">
          <cell r="B780" t="str">
            <v>an765</v>
          </cell>
          <cell r="C780" t="str">
            <v/>
          </cell>
          <cell r="D780" t="str">
            <v/>
          </cell>
          <cell r="E780">
            <v>0</v>
          </cell>
          <cell r="F780">
            <v>0</v>
          </cell>
          <cell r="G780">
            <v>0</v>
          </cell>
        </row>
        <row r="781">
          <cell r="B781" t="str">
            <v>an766</v>
          </cell>
          <cell r="C781" t="str">
            <v/>
          </cell>
          <cell r="D781" t="str">
            <v/>
          </cell>
          <cell r="E781">
            <v>0</v>
          </cell>
          <cell r="F781">
            <v>0</v>
          </cell>
          <cell r="G781">
            <v>0</v>
          </cell>
        </row>
        <row r="782">
          <cell r="B782" t="str">
            <v>an767</v>
          </cell>
          <cell r="C782" t="str">
            <v/>
          </cell>
          <cell r="D782" t="str">
            <v/>
          </cell>
          <cell r="E782">
            <v>0</v>
          </cell>
          <cell r="F782">
            <v>0</v>
          </cell>
          <cell r="G782">
            <v>0</v>
          </cell>
        </row>
        <row r="783">
          <cell r="B783" t="str">
            <v>an768</v>
          </cell>
          <cell r="C783" t="str">
            <v/>
          </cell>
          <cell r="D783" t="str">
            <v/>
          </cell>
          <cell r="E783">
            <v>0</v>
          </cell>
          <cell r="F783">
            <v>0</v>
          </cell>
          <cell r="G783">
            <v>0</v>
          </cell>
        </row>
        <row r="784">
          <cell r="B784" t="str">
            <v>an769</v>
          </cell>
          <cell r="C784" t="str">
            <v/>
          </cell>
          <cell r="D784" t="str">
            <v/>
          </cell>
          <cell r="E784">
            <v>0</v>
          </cell>
          <cell r="F784">
            <v>0</v>
          </cell>
          <cell r="G784">
            <v>0</v>
          </cell>
        </row>
        <row r="785">
          <cell r="B785" t="str">
            <v>an770</v>
          </cell>
          <cell r="C785" t="str">
            <v/>
          </cell>
          <cell r="D785" t="str">
            <v/>
          </cell>
          <cell r="E785">
            <v>0</v>
          </cell>
          <cell r="F785">
            <v>0</v>
          </cell>
          <cell r="G785">
            <v>0</v>
          </cell>
        </row>
        <row r="786">
          <cell r="B786" t="str">
            <v>an771</v>
          </cell>
          <cell r="C786" t="str">
            <v/>
          </cell>
          <cell r="D786" t="str">
            <v/>
          </cell>
          <cell r="E786">
            <v>0</v>
          </cell>
          <cell r="F786">
            <v>0</v>
          </cell>
          <cell r="G786">
            <v>0</v>
          </cell>
        </row>
        <row r="787">
          <cell r="B787" t="str">
            <v>an772</v>
          </cell>
          <cell r="C787" t="str">
            <v/>
          </cell>
          <cell r="D787" t="str">
            <v/>
          </cell>
          <cell r="E787">
            <v>0</v>
          </cell>
          <cell r="F787">
            <v>0</v>
          </cell>
          <cell r="G787">
            <v>0</v>
          </cell>
        </row>
        <row r="788">
          <cell r="B788" t="str">
            <v>an773</v>
          </cell>
          <cell r="C788" t="str">
            <v/>
          </cell>
          <cell r="D788" t="str">
            <v/>
          </cell>
          <cell r="E788">
            <v>0</v>
          </cell>
          <cell r="F788">
            <v>0</v>
          </cell>
          <cell r="G788">
            <v>0</v>
          </cell>
        </row>
        <row r="789">
          <cell r="B789" t="str">
            <v>an774</v>
          </cell>
          <cell r="C789" t="str">
            <v/>
          </cell>
          <cell r="D789" t="str">
            <v/>
          </cell>
          <cell r="E789">
            <v>0</v>
          </cell>
          <cell r="F789">
            <v>0</v>
          </cell>
          <cell r="G789">
            <v>0</v>
          </cell>
        </row>
        <row r="790">
          <cell r="B790" t="str">
            <v>an775</v>
          </cell>
          <cell r="C790" t="str">
            <v/>
          </cell>
          <cell r="D790" t="str">
            <v/>
          </cell>
          <cell r="E790">
            <v>0</v>
          </cell>
          <cell r="F790">
            <v>0</v>
          </cell>
          <cell r="G790">
            <v>0</v>
          </cell>
        </row>
        <row r="791">
          <cell r="B791" t="str">
            <v>an776</v>
          </cell>
          <cell r="C791" t="str">
            <v/>
          </cell>
          <cell r="D791" t="str">
            <v/>
          </cell>
          <cell r="E791">
            <v>0</v>
          </cell>
          <cell r="F791">
            <v>0</v>
          </cell>
          <cell r="G791">
            <v>0</v>
          </cell>
        </row>
        <row r="792">
          <cell r="B792" t="str">
            <v>an777</v>
          </cell>
          <cell r="C792" t="str">
            <v/>
          </cell>
          <cell r="D792" t="str">
            <v/>
          </cell>
          <cell r="E792">
            <v>0</v>
          </cell>
          <cell r="F792">
            <v>0</v>
          </cell>
          <cell r="G792">
            <v>0</v>
          </cell>
        </row>
        <row r="793">
          <cell r="B793" t="str">
            <v>an778</v>
          </cell>
          <cell r="C793" t="str">
            <v/>
          </cell>
          <cell r="D793" t="str">
            <v/>
          </cell>
          <cell r="E793">
            <v>0</v>
          </cell>
          <cell r="F793">
            <v>0</v>
          </cell>
          <cell r="G793">
            <v>0</v>
          </cell>
        </row>
        <row r="794">
          <cell r="B794" t="str">
            <v>an779</v>
          </cell>
          <cell r="C794" t="str">
            <v/>
          </cell>
          <cell r="D794" t="str">
            <v/>
          </cell>
          <cell r="E794">
            <v>0</v>
          </cell>
          <cell r="F794">
            <v>0</v>
          </cell>
          <cell r="G794">
            <v>0</v>
          </cell>
        </row>
        <row r="795">
          <cell r="B795" t="str">
            <v>an780</v>
          </cell>
          <cell r="C795" t="str">
            <v/>
          </cell>
          <cell r="D795" t="str">
            <v/>
          </cell>
          <cell r="E795">
            <v>0</v>
          </cell>
          <cell r="F795">
            <v>0</v>
          </cell>
          <cell r="G795">
            <v>0</v>
          </cell>
        </row>
        <row r="796">
          <cell r="B796" t="str">
            <v>an781</v>
          </cell>
          <cell r="C796" t="str">
            <v/>
          </cell>
          <cell r="D796" t="str">
            <v/>
          </cell>
          <cell r="E796">
            <v>0</v>
          </cell>
          <cell r="F796">
            <v>0</v>
          </cell>
          <cell r="G796">
            <v>0</v>
          </cell>
        </row>
        <row r="797">
          <cell r="B797" t="str">
            <v>an782</v>
          </cell>
          <cell r="C797" t="str">
            <v/>
          </cell>
          <cell r="D797" t="str">
            <v/>
          </cell>
          <cell r="E797">
            <v>0</v>
          </cell>
          <cell r="F797">
            <v>0</v>
          </cell>
          <cell r="G797">
            <v>0</v>
          </cell>
        </row>
        <row r="798">
          <cell r="B798" t="str">
            <v>an783</v>
          </cell>
          <cell r="C798" t="str">
            <v/>
          </cell>
          <cell r="D798" t="str">
            <v/>
          </cell>
          <cell r="E798">
            <v>0</v>
          </cell>
          <cell r="F798">
            <v>0</v>
          </cell>
          <cell r="G798">
            <v>0</v>
          </cell>
        </row>
        <row r="799">
          <cell r="B799" t="str">
            <v>an784</v>
          </cell>
          <cell r="C799" t="str">
            <v/>
          </cell>
          <cell r="D799" t="str">
            <v/>
          </cell>
          <cell r="E799">
            <v>0</v>
          </cell>
          <cell r="F799">
            <v>0</v>
          </cell>
          <cell r="G799">
            <v>0</v>
          </cell>
        </row>
        <row r="800">
          <cell r="B800" t="str">
            <v>an785</v>
          </cell>
          <cell r="C800" t="str">
            <v/>
          </cell>
          <cell r="D800" t="str">
            <v/>
          </cell>
          <cell r="E800">
            <v>0</v>
          </cell>
          <cell r="F800">
            <v>0</v>
          </cell>
          <cell r="G800">
            <v>0</v>
          </cell>
        </row>
        <row r="801">
          <cell r="B801" t="str">
            <v>an786</v>
          </cell>
          <cell r="C801" t="str">
            <v/>
          </cell>
          <cell r="D801" t="str">
            <v/>
          </cell>
          <cell r="E801">
            <v>0</v>
          </cell>
          <cell r="F801">
            <v>0</v>
          </cell>
          <cell r="G801">
            <v>0</v>
          </cell>
        </row>
        <row r="802">
          <cell r="B802" t="str">
            <v>an787</v>
          </cell>
          <cell r="C802" t="str">
            <v/>
          </cell>
          <cell r="D802" t="str">
            <v/>
          </cell>
          <cell r="E802">
            <v>0</v>
          </cell>
          <cell r="F802">
            <v>0</v>
          </cell>
          <cell r="G802">
            <v>0</v>
          </cell>
        </row>
        <row r="803">
          <cell r="B803" t="str">
            <v>an788</v>
          </cell>
          <cell r="C803" t="str">
            <v/>
          </cell>
          <cell r="D803" t="str">
            <v/>
          </cell>
          <cell r="E803">
            <v>0</v>
          </cell>
          <cell r="F803">
            <v>0</v>
          </cell>
          <cell r="G803">
            <v>0</v>
          </cell>
        </row>
        <row r="804">
          <cell r="B804" t="str">
            <v>an789</v>
          </cell>
          <cell r="C804" t="str">
            <v/>
          </cell>
          <cell r="D804" t="str">
            <v/>
          </cell>
          <cell r="E804">
            <v>0</v>
          </cell>
          <cell r="F804">
            <v>0</v>
          </cell>
          <cell r="G804">
            <v>0</v>
          </cell>
        </row>
        <row r="805">
          <cell r="B805" t="str">
            <v>an790</v>
          </cell>
          <cell r="C805" t="str">
            <v/>
          </cell>
          <cell r="D805" t="str">
            <v/>
          </cell>
          <cell r="E805">
            <v>0</v>
          </cell>
          <cell r="F805">
            <v>0</v>
          </cell>
          <cell r="G805">
            <v>0</v>
          </cell>
        </row>
        <row r="806">
          <cell r="B806" t="str">
            <v>an791</v>
          </cell>
          <cell r="C806" t="str">
            <v/>
          </cell>
          <cell r="D806" t="str">
            <v/>
          </cell>
          <cell r="E806">
            <v>0</v>
          </cell>
          <cell r="F806">
            <v>0</v>
          </cell>
          <cell r="G806">
            <v>0</v>
          </cell>
        </row>
        <row r="807">
          <cell r="B807" t="str">
            <v>an792</v>
          </cell>
          <cell r="C807" t="str">
            <v/>
          </cell>
          <cell r="D807" t="str">
            <v/>
          </cell>
          <cell r="E807">
            <v>0</v>
          </cell>
          <cell r="F807">
            <v>0</v>
          </cell>
          <cell r="G807">
            <v>0</v>
          </cell>
        </row>
        <row r="808">
          <cell r="B808" t="str">
            <v>an793</v>
          </cell>
          <cell r="C808" t="str">
            <v/>
          </cell>
          <cell r="D808" t="str">
            <v/>
          </cell>
          <cell r="E808">
            <v>0</v>
          </cell>
          <cell r="F808">
            <v>0</v>
          </cell>
          <cell r="G808">
            <v>0</v>
          </cell>
        </row>
        <row r="809">
          <cell r="B809" t="str">
            <v>an794</v>
          </cell>
          <cell r="C809" t="str">
            <v/>
          </cell>
          <cell r="D809" t="str">
            <v/>
          </cell>
          <cell r="E809">
            <v>0</v>
          </cell>
          <cell r="F809">
            <v>0</v>
          </cell>
          <cell r="G809">
            <v>0</v>
          </cell>
        </row>
        <row r="810">
          <cell r="B810" t="str">
            <v>an795</v>
          </cell>
          <cell r="C810" t="str">
            <v/>
          </cell>
          <cell r="D810" t="str">
            <v/>
          </cell>
          <cell r="E810">
            <v>0</v>
          </cell>
          <cell r="F810">
            <v>0</v>
          </cell>
          <cell r="G810">
            <v>0</v>
          </cell>
        </row>
        <row r="811">
          <cell r="B811" t="str">
            <v>an796</v>
          </cell>
          <cell r="C811" t="str">
            <v/>
          </cell>
          <cell r="D811" t="str">
            <v/>
          </cell>
          <cell r="E811">
            <v>0</v>
          </cell>
          <cell r="F811">
            <v>0</v>
          </cell>
          <cell r="G811">
            <v>0</v>
          </cell>
        </row>
        <row r="812">
          <cell r="B812" t="str">
            <v>an797</v>
          </cell>
          <cell r="C812" t="str">
            <v/>
          </cell>
          <cell r="D812" t="str">
            <v/>
          </cell>
          <cell r="E812">
            <v>0</v>
          </cell>
          <cell r="F812">
            <v>0</v>
          </cell>
          <cell r="G812">
            <v>0</v>
          </cell>
        </row>
        <row r="813">
          <cell r="B813" t="str">
            <v>an798</v>
          </cell>
          <cell r="C813" t="str">
            <v/>
          </cell>
          <cell r="D813" t="str">
            <v/>
          </cell>
          <cell r="E813">
            <v>0</v>
          </cell>
          <cell r="F813">
            <v>0</v>
          </cell>
          <cell r="G813">
            <v>0</v>
          </cell>
        </row>
        <row r="814">
          <cell r="B814" t="str">
            <v>an799</v>
          </cell>
          <cell r="C814" t="str">
            <v/>
          </cell>
          <cell r="D814" t="str">
            <v/>
          </cell>
          <cell r="E814">
            <v>0</v>
          </cell>
          <cell r="F814">
            <v>0</v>
          </cell>
          <cell r="G814">
            <v>0</v>
          </cell>
        </row>
        <row r="815">
          <cell r="B815" t="str">
            <v>an800</v>
          </cell>
          <cell r="C815" t="str">
            <v/>
          </cell>
          <cell r="D815" t="str">
            <v/>
          </cell>
          <cell r="E815">
            <v>0</v>
          </cell>
          <cell r="F815">
            <v>0</v>
          </cell>
          <cell r="G815">
            <v>0</v>
          </cell>
        </row>
        <row r="816">
          <cell r="B816" t="str">
            <v>an801</v>
          </cell>
          <cell r="C816" t="str">
            <v/>
          </cell>
          <cell r="D816" t="str">
            <v/>
          </cell>
          <cell r="E816">
            <v>0</v>
          </cell>
          <cell r="F816">
            <v>0</v>
          </cell>
          <cell r="G816">
            <v>0</v>
          </cell>
        </row>
        <row r="817">
          <cell r="B817" t="str">
            <v>an802</v>
          </cell>
          <cell r="C817" t="str">
            <v/>
          </cell>
          <cell r="D817" t="str">
            <v/>
          </cell>
          <cell r="E817">
            <v>0</v>
          </cell>
          <cell r="F817">
            <v>0</v>
          </cell>
          <cell r="G817">
            <v>0</v>
          </cell>
        </row>
        <row r="818">
          <cell r="B818" t="str">
            <v>an803</v>
          </cell>
          <cell r="C818" t="str">
            <v/>
          </cell>
          <cell r="D818" t="str">
            <v/>
          </cell>
          <cell r="E818">
            <v>0</v>
          </cell>
          <cell r="F818">
            <v>0</v>
          </cell>
          <cell r="G818">
            <v>0</v>
          </cell>
        </row>
        <row r="819">
          <cell r="B819" t="str">
            <v>an804</v>
          </cell>
          <cell r="C819" t="str">
            <v/>
          </cell>
          <cell r="D819" t="str">
            <v/>
          </cell>
          <cell r="E819">
            <v>0</v>
          </cell>
          <cell r="F819">
            <v>0</v>
          </cell>
          <cell r="G819">
            <v>0</v>
          </cell>
        </row>
        <row r="820">
          <cell r="B820" t="str">
            <v>an805</v>
          </cell>
          <cell r="C820" t="str">
            <v/>
          </cell>
          <cell r="D820" t="str">
            <v/>
          </cell>
          <cell r="E820">
            <v>0</v>
          </cell>
          <cell r="F820">
            <v>0</v>
          </cell>
          <cell r="G820">
            <v>0</v>
          </cell>
        </row>
        <row r="821">
          <cell r="B821" t="str">
            <v>an806</v>
          </cell>
          <cell r="C821" t="str">
            <v/>
          </cell>
          <cell r="D821" t="str">
            <v/>
          </cell>
          <cell r="E821">
            <v>0</v>
          </cell>
          <cell r="F821">
            <v>0</v>
          </cell>
          <cell r="G821">
            <v>0</v>
          </cell>
        </row>
        <row r="822">
          <cell r="B822" t="str">
            <v>an807</v>
          </cell>
          <cell r="C822" t="str">
            <v/>
          </cell>
          <cell r="D822" t="str">
            <v/>
          </cell>
          <cell r="E822">
            <v>0</v>
          </cell>
          <cell r="F822">
            <v>0</v>
          </cell>
          <cell r="G822">
            <v>0</v>
          </cell>
        </row>
        <row r="823">
          <cell r="B823" t="str">
            <v>an808</v>
          </cell>
          <cell r="C823" t="str">
            <v/>
          </cell>
          <cell r="D823" t="str">
            <v/>
          </cell>
          <cell r="E823">
            <v>0</v>
          </cell>
          <cell r="F823">
            <v>0</v>
          </cell>
          <cell r="G823">
            <v>0</v>
          </cell>
        </row>
        <row r="824">
          <cell r="B824" t="str">
            <v>an809</v>
          </cell>
          <cell r="C824" t="str">
            <v/>
          </cell>
          <cell r="D824" t="str">
            <v/>
          </cell>
          <cell r="E824">
            <v>0</v>
          </cell>
          <cell r="F824">
            <v>0</v>
          </cell>
          <cell r="G824">
            <v>0</v>
          </cell>
        </row>
        <row r="825">
          <cell r="B825" t="str">
            <v>an810</v>
          </cell>
          <cell r="C825" t="str">
            <v/>
          </cell>
          <cell r="D825" t="str">
            <v/>
          </cell>
          <cell r="E825">
            <v>0</v>
          </cell>
          <cell r="F825">
            <v>0</v>
          </cell>
          <cell r="G825">
            <v>0</v>
          </cell>
        </row>
        <row r="826">
          <cell r="B826" t="str">
            <v>an811</v>
          </cell>
          <cell r="C826" t="str">
            <v/>
          </cell>
          <cell r="D826" t="str">
            <v/>
          </cell>
          <cell r="E826">
            <v>0</v>
          </cell>
          <cell r="F826">
            <v>0</v>
          </cell>
          <cell r="G826">
            <v>0</v>
          </cell>
        </row>
        <row r="827">
          <cell r="B827" t="str">
            <v>an812</v>
          </cell>
          <cell r="C827" t="str">
            <v/>
          </cell>
          <cell r="D827" t="str">
            <v/>
          </cell>
          <cell r="E827">
            <v>0</v>
          </cell>
          <cell r="F827">
            <v>0</v>
          </cell>
          <cell r="G827">
            <v>0</v>
          </cell>
        </row>
        <row r="828">
          <cell r="B828" t="str">
            <v>an813</v>
          </cell>
          <cell r="C828" t="str">
            <v/>
          </cell>
          <cell r="D828" t="str">
            <v/>
          </cell>
          <cell r="E828">
            <v>0</v>
          </cell>
          <cell r="F828">
            <v>0</v>
          </cell>
          <cell r="G828">
            <v>0</v>
          </cell>
        </row>
        <row r="829">
          <cell r="B829" t="str">
            <v>an814</v>
          </cell>
          <cell r="C829" t="str">
            <v/>
          </cell>
          <cell r="D829" t="str">
            <v/>
          </cell>
          <cell r="E829">
            <v>0</v>
          </cell>
          <cell r="F829">
            <v>0</v>
          </cell>
          <cell r="G829">
            <v>0</v>
          </cell>
        </row>
        <row r="830">
          <cell r="B830" t="str">
            <v>an815</v>
          </cell>
          <cell r="C830" t="str">
            <v/>
          </cell>
          <cell r="D830" t="str">
            <v/>
          </cell>
          <cell r="E830">
            <v>0</v>
          </cell>
          <cell r="F830">
            <v>0</v>
          </cell>
          <cell r="G830">
            <v>0</v>
          </cell>
        </row>
        <row r="831">
          <cell r="B831" t="str">
            <v>an816</v>
          </cell>
          <cell r="C831" t="str">
            <v/>
          </cell>
          <cell r="D831" t="str">
            <v/>
          </cell>
          <cell r="E831">
            <v>0</v>
          </cell>
          <cell r="F831">
            <v>0</v>
          </cell>
          <cell r="G831">
            <v>0</v>
          </cell>
        </row>
        <row r="832">
          <cell r="B832" t="str">
            <v>an817</v>
          </cell>
          <cell r="C832" t="str">
            <v/>
          </cell>
          <cell r="D832" t="str">
            <v/>
          </cell>
          <cell r="E832">
            <v>0</v>
          </cell>
          <cell r="F832">
            <v>0</v>
          </cell>
          <cell r="G832">
            <v>0</v>
          </cell>
        </row>
        <row r="833">
          <cell r="B833" t="str">
            <v>an818</v>
          </cell>
          <cell r="C833" t="str">
            <v/>
          </cell>
          <cell r="D833" t="str">
            <v/>
          </cell>
          <cell r="E833">
            <v>0</v>
          </cell>
          <cell r="F833">
            <v>0</v>
          </cell>
          <cell r="G833">
            <v>0</v>
          </cell>
        </row>
        <row r="834">
          <cell r="B834" t="str">
            <v>an819</v>
          </cell>
          <cell r="C834" t="str">
            <v/>
          </cell>
          <cell r="D834" t="str">
            <v/>
          </cell>
          <cell r="E834">
            <v>0</v>
          </cell>
          <cell r="F834">
            <v>0</v>
          </cell>
          <cell r="G834">
            <v>0</v>
          </cell>
        </row>
        <row r="835">
          <cell r="B835" t="str">
            <v>an820</v>
          </cell>
          <cell r="C835" t="str">
            <v/>
          </cell>
          <cell r="D835" t="str">
            <v/>
          </cell>
          <cell r="E835">
            <v>0</v>
          </cell>
          <cell r="F835">
            <v>0</v>
          </cell>
          <cell r="G835">
            <v>0</v>
          </cell>
        </row>
        <row r="836">
          <cell r="B836" t="str">
            <v>an821</v>
          </cell>
          <cell r="C836" t="str">
            <v/>
          </cell>
          <cell r="D836" t="str">
            <v/>
          </cell>
          <cell r="E836">
            <v>0</v>
          </cell>
          <cell r="F836">
            <v>0</v>
          </cell>
          <cell r="G836">
            <v>0</v>
          </cell>
        </row>
        <row r="837">
          <cell r="B837" t="str">
            <v>an822</v>
          </cell>
          <cell r="C837" t="str">
            <v/>
          </cell>
          <cell r="D837" t="str">
            <v/>
          </cell>
          <cell r="E837">
            <v>0</v>
          </cell>
          <cell r="F837">
            <v>0</v>
          </cell>
          <cell r="G837">
            <v>0</v>
          </cell>
        </row>
        <row r="838">
          <cell r="B838" t="str">
            <v>an823</v>
          </cell>
          <cell r="C838" t="str">
            <v/>
          </cell>
          <cell r="D838" t="str">
            <v/>
          </cell>
          <cell r="E838">
            <v>0</v>
          </cell>
          <cell r="F838">
            <v>0</v>
          </cell>
          <cell r="G838">
            <v>0</v>
          </cell>
        </row>
        <row r="839">
          <cell r="B839" t="str">
            <v>an824</v>
          </cell>
          <cell r="C839" t="str">
            <v/>
          </cell>
          <cell r="D839" t="str">
            <v/>
          </cell>
          <cell r="E839">
            <v>0</v>
          </cell>
          <cell r="F839">
            <v>0</v>
          </cell>
          <cell r="G839">
            <v>0</v>
          </cell>
        </row>
        <row r="840">
          <cell r="B840" t="str">
            <v>an825</v>
          </cell>
          <cell r="C840" t="str">
            <v/>
          </cell>
          <cell r="D840" t="str">
            <v/>
          </cell>
          <cell r="E840">
            <v>0</v>
          </cell>
          <cell r="F840">
            <v>0</v>
          </cell>
          <cell r="G840">
            <v>0</v>
          </cell>
        </row>
        <row r="841">
          <cell r="B841" t="str">
            <v>an826</v>
          </cell>
          <cell r="C841" t="str">
            <v/>
          </cell>
          <cell r="D841" t="str">
            <v/>
          </cell>
          <cell r="E841">
            <v>0</v>
          </cell>
          <cell r="F841">
            <v>0</v>
          </cell>
          <cell r="G841">
            <v>0</v>
          </cell>
        </row>
        <row r="842">
          <cell r="B842" t="str">
            <v>an827</v>
          </cell>
          <cell r="C842" t="str">
            <v/>
          </cell>
          <cell r="D842" t="str">
            <v/>
          </cell>
          <cell r="E842">
            <v>0</v>
          </cell>
          <cell r="F842">
            <v>0</v>
          </cell>
          <cell r="G842">
            <v>0</v>
          </cell>
        </row>
        <row r="843">
          <cell r="B843" t="str">
            <v>an828</v>
          </cell>
          <cell r="C843" t="str">
            <v/>
          </cell>
          <cell r="D843" t="str">
            <v/>
          </cell>
          <cell r="E843">
            <v>0</v>
          </cell>
          <cell r="F843">
            <v>0</v>
          </cell>
          <cell r="G843">
            <v>0</v>
          </cell>
        </row>
        <row r="844">
          <cell r="B844" t="str">
            <v>an829</v>
          </cell>
          <cell r="C844" t="str">
            <v/>
          </cell>
          <cell r="D844" t="str">
            <v/>
          </cell>
          <cell r="E844">
            <v>0</v>
          </cell>
          <cell r="F844">
            <v>0</v>
          </cell>
          <cell r="G844">
            <v>0</v>
          </cell>
        </row>
        <row r="845">
          <cell r="B845" t="str">
            <v>an830</v>
          </cell>
          <cell r="C845" t="str">
            <v/>
          </cell>
          <cell r="D845" t="str">
            <v/>
          </cell>
          <cell r="E845">
            <v>0</v>
          </cell>
          <cell r="F845">
            <v>0</v>
          </cell>
          <cell r="G845">
            <v>0</v>
          </cell>
        </row>
        <row r="846">
          <cell r="B846" t="str">
            <v>an831</v>
          </cell>
          <cell r="C846" t="str">
            <v/>
          </cell>
          <cell r="D846" t="str">
            <v/>
          </cell>
          <cell r="E846">
            <v>0</v>
          </cell>
          <cell r="F846">
            <v>0</v>
          </cell>
          <cell r="G846">
            <v>0</v>
          </cell>
        </row>
        <row r="847">
          <cell r="B847" t="str">
            <v>an832</v>
          </cell>
          <cell r="C847" t="str">
            <v/>
          </cell>
          <cell r="D847" t="str">
            <v/>
          </cell>
          <cell r="E847">
            <v>0</v>
          </cell>
          <cell r="F847">
            <v>0</v>
          </cell>
          <cell r="G847">
            <v>0</v>
          </cell>
        </row>
        <row r="848">
          <cell r="B848" t="str">
            <v>an833</v>
          </cell>
          <cell r="C848" t="str">
            <v/>
          </cell>
          <cell r="D848" t="str">
            <v/>
          </cell>
          <cell r="E848">
            <v>0</v>
          </cell>
          <cell r="F848">
            <v>0</v>
          </cell>
          <cell r="G848">
            <v>0</v>
          </cell>
        </row>
        <row r="849">
          <cell r="B849" t="str">
            <v>an834</v>
          </cell>
          <cell r="C849" t="str">
            <v/>
          </cell>
          <cell r="D849" t="str">
            <v/>
          </cell>
          <cell r="E849">
            <v>0</v>
          </cell>
          <cell r="F849">
            <v>0</v>
          </cell>
          <cell r="G849">
            <v>0</v>
          </cell>
        </row>
        <row r="850">
          <cell r="B850" t="str">
            <v>an835</v>
          </cell>
          <cell r="C850" t="str">
            <v/>
          </cell>
          <cell r="D850" t="str">
            <v/>
          </cell>
          <cell r="E850">
            <v>0</v>
          </cell>
          <cell r="F850">
            <v>0</v>
          </cell>
          <cell r="G850">
            <v>0</v>
          </cell>
        </row>
        <row r="851">
          <cell r="B851" t="str">
            <v>an836</v>
          </cell>
          <cell r="C851" t="str">
            <v/>
          </cell>
          <cell r="D851" t="str">
            <v/>
          </cell>
          <cell r="E851">
            <v>0</v>
          </cell>
          <cell r="F851">
            <v>0</v>
          </cell>
          <cell r="G851">
            <v>0</v>
          </cell>
        </row>
        <row r="852">
          <cell r="B852" t="str">
            <v>an837</v>
          </cell>
          <cell r="C852" t="str">
            <v/>
          </cell>
          <cell r="D852" t="str">
            <v/>
          </cell>
          <cell r="E852">
            <v>0</v>
          </cell>
          <cell r="F852">
            <v>0</v>
          </cell>
          <cell r="G852">
            <v>0</v>
          </cell>
        </row>
        <row r="853">
          <cell r="B853" t="str">
            <v>an838</v>
          </cell>
          <cell r="C853" t="str">
            <v/>
          </cell>
          <cell r="D853" t="str">
            <v/>
          </cell>
          <cell r="E853">
            <v>0</v>
          </cell>
          <cell r="F853">
            <v>0</v>
          </cell>
          <cell r="G853">
            <v>0</v>
          </cell>
        </row>
        <row r="854">
          <cell r="B854" t="str">
            <v>an839</v>
          </cell>
          <cell r="C854" t="str">
            <v/>
          </cell>
          <cell r="D854" t="str">
            <v/>
          </cell>
          <cell r="E854">
            <v>0</v>
          </cell>
          <cell r="F854">
            <v>0</v>
          </cell>
          <cell r="G854">
            <v>0</v>
          </cell>
        </row>
        <row r="855">
          <cell r="B855" t="str">
            <v>an840</v>
          </cell>
          <cell r="C855" t="str">
            <v/>
          </cell>
          <cell r="D855" t="str">
            <v/>
          </cell>
          <cell r="E855">
            <v>0</v>
          </cell>
          <cell r="F855">
            <v>0</v>
          </cell>
          <cell r="G855">
            <v>0</v>
          </cell>
        </row>
        <row r="856">
          <cell r="B856" t="str">
            <v>an841</v>
          </cell>
          <cell r="C856" t="str">
            <v/>
          </cell>
          <cell r="D856" t="str">
            <v/>
          </cell>
          <cell r="E856">
            <v>0</v>
          </cell>
          <cell r="F856">
            <v>0</v>
          </cell>
          <cell r="G856">
            <v>0</v>
          </cell>
        </row>
        <row r="857">
          <cell r="B857" t="str">
            <v>an842</v>
          </cell>
          <cell r="C857" t="str">
            <v/>
          </cell>
          <cell r="D857" t="str">
            <v/>
          </cell>
          <cell r="E857">
            <v>0</v>
          </cell>
          <cell r="F857">
            <v>0</v>
          </cell>
          <cell r="G857">
            <v>0</v>
          </cell>
        </row>
        <row r="858">
          <cell r="B858" t="str">
            <v>an843</v>
          </cell>
          <cell r="C858" t="str">
            <v/>
          </cell>
          <cell r="D858" t="str">
            <v/>
          </cell>
          <cell r="E858">
            <v>0</v>
          </cell>
          <cell r="F858">
            <v>0</v>
          </cell>
          <cell r="G858">
            <v>0</v>
          </cell>
        </row>
        <row r="859">
          <cell r="B859" t="str">
            <v>an844</v>
          </cell>
          <cell r="C859" t="str">
            <v/>
          </cell>
          <cell r="D859" t="str">
            <v/>
          </cell>
          <cell r="E859">
            <v>0</v>
          </cell>
          <cell r="F859">
            <v>0</v>
          </cell>
          <cell r="G859">
            <v>0</v>
          </cell>
        </row>
        <row r="860">
          <cell r="B860" t="str">
            <v>an845</v>
          </cell>
          <cell r="C860" t="str">
            <v/>
          </cell>
          <cell r="D860" t="str">
            <v/>
          </cell>
          <cell r="E860">
            <v>0</v>
          </cell>
          <cell r="F860">
            <v>0</v>
          </cell>
          <cell r="G860">
            <v>0</v>
          </cell>
        </row>
        <row r="861">
          <cell r="B861" t="str">
            <v>an846</v>
          </cell>
          <cell r="C861" t="str">
            <v/>
          </cell>
          <cell r="D861" t="str">
            <v/>
          </cell>
          <cell r="E861">
            <v>0</v>
          </cell>
          <cell r="F861">
            <v>0</v>
          </cell>
          <cell r="G861">
            <v>0</v>
          </cell>
        </row>
        <row r="862">
          <cell r="B862" t="str">
            <v>an847</v>
          </cell>
          <cell r="C862" t="str">
            <v/>
          </cell>
          <cell r="D862" t="str">
            <v/>
          </cell>
          <cell r="E862">
            <v>0</v>
          </cell>
          <cell r="F862">
            <v>0</v>
          </cell>
          <cell r="G862">
            <v>0</v>
          </cell>
        </row>
        <row r="863">
          <cell r="B863" t="str">
            <v>an848</v>
          </cell>
          <cell r="C863" t="str">
            <v/>
          </cell>
          <cell r="D863" t="str">
            <v/>
          </cell>
          <cell r="E863">
            <v>0</v>
          </cell>
          <cell r="F863">
            <v>0</v>
          </cell>
          <cell r="G863">
            <v>0</v>
          </cell>
        </row>
        <row r="864">
          <cell r="B864" t="str">
            <v>an849</v>
          </cell>
          <cell r="C864" t="str">
            <v/>
          </cell>
          <cell r="D864" t="str">
            <v/>
          </cell>
          <cell r="E864">
            <v>0</v>
          </cell>
          <cell r="F864">
            <v>0</v>
          </cell>
          <cell r="G864">
            <v>0</v>
          </cell>
        </row>
        <row r="865">
          <cell r="B865" t="str">
            <v>an850</v>
          </cell>
          <cell r="C865" t="str">
            <v/>
          </cell>
          <cell r="D865" t="str">
            <v/>
          </cell>
          <cell r="E865">
            <v>0</v>
          </cell>
          <cell r="F865">
            <v>0</v>
          </cell>
          <cell r="G865">
            <v>0</v>
          </cell>
        </row>
        <row r="866">
          <cell r="B866" t="str">
            <v>an851</v>
          </cell>
          <cell r="C866" t="str">
            <v/>
          </cell>
          <cell r="D866" t="str">
            <v/>
          </cell>
          <cell r="E866">
            <v>0</v>
          </cell>
          <cell r="F866">
            <v>0</v>
          </cell>
          <cell r="G866">
            <v>0</v>
          </cell>
        </row>
        <row r="867">
          <cell r="B867" t="str">
            <v>an852</v>
          </cell>
          <cell r="C867" t="str">
            <v/>
          </cell>
          <cell r="D867" t="str">
            <v/>
          </cell>
          <cell r="E867">
            <v>0</v>
          </cell>
          <cell r="F867">
            <v>0</v>
          </cell>
          <cell r="G867">
            <v>0</v>
          </cell>
        </row>
        <row r="868">
          <cell r="B868" t="str">
            <v>an853</v>
          </cell>
          <cell r="C868" t="str">
            <v/>
          </cell>
          <cell r="D868" t="str">
            <v/>
          </cell>
          <cell r="E868">
            <v>0</v>
          </cell>
          <cell r="F868">
            <v>0</v>
          </cell>
          <cell r="G868">
            <v>0</v>
          </cell>
        </row>
        <row r="869">
          <cell r="B869" t="str">
            <v>an854</v>
          </cell>
          <cell r="C869" t="str">
            <v/>
          </cell>
          <cell r="D869" t="str">
            <v/>
          </cell>
          <cell r="E869">
            <v>0</v>
          </cell>
          <cell r="F869">
            <v>0</v>
          </cell>
          <cell r="G869">
            <v>0</v>
          </cell>
        </row>
        <row r="870">
          <cell r="B870" t="str">
            <v>an855</v>
          </cell>
          <cell r="C870" t="str">
            <v/>
          </cell>
          <cell r="D870" t="str">
            <v/>
          </cell>
          <cell r="E870">
            <v>0</v>
          </cell>
          <cell r="F870">
            <v>0</v>
          </cell>
          <cell r="G870">
            <v>0</v>
          </cell>
        </row>
        <row r="871">
          <cell r="B871" t="str">
            <v>an856</v>
          </cell>
          <cell r="C871" t="str">
            <v/>
          </cell>
          <cell r="D871" t="str">
            <v/>
          </cell>
          <cell r="E871">
            <v>0</v>
          </cell>
          <cell r="F871">
            <v>0</v>
          </cell>
          <cell r="G871">
            <v>0</v>
          </cell>
        </row>
        <row r="872">
          <cell r="B872" t="str">
            <v>an857</v>
          </cell>
          <cell r="C872" t="str">
            <v/>
          </cell>
          <cell r="D872" t="str">
            <v/>
          </cell>
          <cell r="E872">
            <v>0</v>
          </cell>
          <cell r="F872">
            <v>0</v>
          </cell>
          <cell r="G872">
            <v>0</v>
          </cell>
        </row>
        <row r="873">
          <cell r="B873" t="str">
            <v>an858</v>
          </cell>
          <cell r="C873" t="str">
            <v/>
          </cell>
          <cell r="D873" t="str">
            <v/>
          </cell>
          <cell r="E873">
            <v>0</v>
          </cell>
          <cell r="F873">
            <v>0</v>
          </cell>
          <cell r="G873">
            <v>0</v>
          </cell>
        </row>
        <row r="874">
          <cell r="B874" t="str">
            <v>an859</v>
          </cell>
          <cell r="C874" t="str">
            <v/>
          </cell>
          <cell r="D874" t="str">
            <v/>
          </cell>
          <cell r="E874">
            <v>0</v>
          </cell>
          <cell r="F874">
            <v>0</v>
          </cell>
          <cell r="G874">
            <v>0</v>
          </cell>
        </row>
        <row r="875">
          <cell r="B875" t="str">
            <v>an860</v>
          </cell>
          <cell r="C875" t="str">
            <v/>
          </cell>
          <cell r="D875" t="str">
            <v/>
          </cell>
          <cell r="E875">
            <v>0</v>
          </cell>
          <cell r="F875">
            <v>0</v>
          </cell>
          <cell r="G875">
            <v>0</v>
          </cell>
        </row>
        <row r="876">
          <cell r="B876" t="str">
            <v>an861</v>
          </cell>
          <cell r="C876" t="str">
            <v/>
          </cell>
          <cell r="D876" t="str">
            <v/>
          </cell>
          <cell r="E876">
            <v>0</v>
          </cell>
          <cell r="F876">
            <v>0</v>
          </cell>
          <cell r="G876">
            <v>0</v>
          </cell>
        </row>
        <row r="877">
          <cell r="B877" t="str">
            <v>an862</v>
          </cell>
          <cell r="C877" t="str">
            <v/>
          </cell>
          <cell r="D877" t="str">
            <v/>
          </cell>
          <cell r="E877">
            <v>0</v>
          </cell>
          <cell r="F877">
            <v>0</v>
          </cell>
          <cell r="G877">
            <v>0</v>
          </cell>
        </row>
        <row r="878">
          <cell r="B878" t="str">
            <v>an863</v>
          </cell>
          <cell r="C878" t="str">
            <v/>
          </cell>
          <cell r="D878" t="str">
            <v/>
          </cell>
          <cell r="E878">
            <v>0</v>
          </cell>
          <cell r="F878">
            <v>0</v>
          </cell>
          <cell r="G878">
            <v>0</v>
          </cell>
        </row>
        <row r="879">
          <cell r="B879" t="str">
            <v>an864</v>
          </cell>
          <cell r="C879" t="str">
            <v/>
          </cell>
          <cell r="D879" t="str">
            <v/>
          </cell>
          <cell r="E879">
            <v>0</v>
          </cell>
          <cell r="F879">
            <v>0</v>
          </cell>
          <cell r="G879">
            <v>0</v>
          </cell>
        </row>
        <row r="880">
          <cell r="B880" t="str">
            <v>an865</v>
          </cell>
          <cell r="C880" t="str">
            <v/>
          </cell>
          <cell r="D880" t="str">
            <v/>
          </cell>
          <cell r="E880">
            <v>0</v>
          </cell>
          <cell r="F880">
            <v>0</v>
          </cell>
          <cell r="G880">
            <v>0</v>
          </cell>
        </row>
        <row r="881">
          <cell r="B881" t="str">
            <v>an866</v>
          </cell>
          <cell r="C881" t="str">
            <v/>
          </cell>
          <cell r="D881" t="str">
            <v/>
          </cell>
          <cell r="E881">
            <v>0</v>
          </cell>
          <cell r="F881">
            <v>0</v>
          </cell>
          <cell r="G881">
            <v>0</v>
          </cell>
        </row>
        <row r="882">
          <cell r="B882" t="str">
            <v>an867</v>
          </cell>
          <cell r="C882" t="str">
            <v/>
          </cell>
          <cell r="D882" t="str">
            <v/>
          </cell>
          <cell r="E882">
            <v>0</v>
          </cell>
          <cell r="F882">
            <v>0</v>
          </cell>
          <cell r="G882">
            <v>0</v>
          </cell>
        </row>
        <row r="883">
          <cell r="B883" t="str">
            <v>an868</v>
          </cell>
          <cell r="C883" t="str">
            <v/>
          </cell>
          <cell r="D883" t="str">
            <v/>
          </cell>
          <cell r="E883">
            <v>0</v>
          </cell>
          <cell r="F883">
            <v>0</v>
          </cell>
          <cell r="G883">
            <v>0</v>
          </cell>
        </row>
        <row r="884">
          <cell r="B884" t="str">
            <v>an869</v>
          </cell>
          <cell r="C884" t="str">
            <v/>
          </cell>
          <cell r="D884" t="str">
            <v/>
          </cell>
          <cell r="E884">
            <v>0</v>
          </cell>
          <cell r="F884">
            <v>0</v>
          </cell>
          <cell r="G884">
            <v>0</v>
          </cell>
        </row>
        <row r="885">
          <cell r="B885" t="str">
            <v>an870</v>
          </cell>
          <cell r="C885" t="str">
            <v/>
          </cell>
          <cell r="D885" t="str">
            <v/>
          </cell>
          <cell r="E885">
            <v>0</v>
          </cell>
          <cell r="F885">
            <v>0</v>
          </cell>
          <cell r="G885">
            <v>0</v>
          </cell>
        </row>
        <row r="886">
          <cell r="B886" t="str">
            <v>an871</v>
          </cell>
          <cell r="C886" t="str">
            <v/>
          </cell>
          <cell r="D886" t="str">
            <v/>
          </cell>
          <cell r="E886">
            <v>0</v>
          </cell>
          <cell r="F886">
            <v>0</v>
          </cell>
          <cell r="G886">
            <v>0</v>
          </cell>
        </row>
        <row r="887">
          <cell r="B887" t="str">
            <v>an872</v>
          </cell>
          <cell r="C887" t="str">
            <v/>
          </cell>
          <cell r="D887" t="str">
            <v/>
          </cell>
          <cell r="E887">
            <v>0</v>
          </cell>
          <cell r="F887">
            <v>0</v>
          </cell>
          <cell r="G887">
            <v>0</v>
          </cell>
        </row>
        <row r="888">
          <cell r="B888" t="str">
            <v>an873</v>
          </cell>
          <cell r="C888" t="str">
            <v/>
          </cell>
          <cell r="D888" t="str">
            <v/>
          </cell>
          <cell r="E888">
            <v>0</v>
          </cell>
          <cell r="F888">
            <v>0</v>
          </cell>
          <cell r="G888">
            <v>0</v>
          </cell>
        </row>
        <row r="889">
          <cell r="B889" t="str">
            <v>an874</v>
          </cell>
          <cell r="C889" t="str">
            <v/>
          </cell>
          <cell r="D889" t="str">
            <v/>
          </cell>
          <cell r="E889">
            <v>0</v>
          </cell>
          <cell r="F889">
            <v>0</v>
          </cell>
          <cell r="G889">
            <v>0</v>
          </cell>
        </row>
        <row r="890">
          <cell r="B890" t="str">
            <v>an875</v>
          </cell>
          <cell r="C890" t="str">
            <v/>
          </cell>
          <cell r="D890" t="str">
            <v/>
          </cell>
          <cell r="E890">
            <v>0</v>
          </cell>
          <cell r="F890">
            <v>0</v>
          </cell>
          <cell r="G890">
            <v>0</v>
          </cell>
        </row>
        <row r="891">
          <cell r="B891" t="str">
            <v>an876</v>
          </cell>
          <cell r="C891" t="str">
            <v/>
          </cell>
          <cell r="D891" t="str">
            <v/>
          </cell>
          <cell r="E891">
            <v>0</v>
          </cell>
          <cell r="F891">
            <v>0</v>
          </cell>
          <cell r="G891">
            <v>0</v>
          </cell>
        </row>
        <row r="892">
          <cell r="B892" t="str">
            <v>an877</v>
          </cell>
          <cell r="C892" t="str">
            <v/>
          </cell>
          <cell r="D892" t="str">
            <v/>
          </cell>
          <cell r="E892">
            <v>0</v>
          </cell>
          <cell r="F892">
            <v>0</v>
          </cell>
          <cell r="G892">
            <v>0</v>
          </cell>
        </row>
        <row r="893">
          <cell r="B893" t="str">
            <v>an878</v>
          </cell>
          <cell r="C893" t="str">
            <v/>
          </cell>
          <cell r="D893" t="str">
            <v/>
          </cell>
          <cell r="E893">
            <v>0</v>
          </cell>
          <cell r="F893">
            <v>0</v>
          </cell>
          <cell r="G893">
            <v>0</v>
          </cell>
        </row>
        <row r="894">
          <cell r="B894" t="str">
            <v>an879</v>
          </cell>
          <cell r="C894" t="str">
            <v/>
          </cell>
          <cell r="D894" t="str">
            <v/>
          </cell>
          <cell r="E894">
            <v>0</v>
          </cell>
          <cell r="F894">
            <v>0</v>
          </cell>
          <cell r="G894">
            <v>0</v>
          </cell>
        </row>
        <row r="895">
          <cell r="B895" t="str">
            <v>an880</v>
          </cell>
          <cell r="C895" t="str">
            <v/>
          </cell>
          <cell r="D895" t="str">
            <v/>
          </cell>
          <cell r="E895">
            <v>0</v>
          </cell>
          <cell r="F895">
            <v>0</v>
          </cell>
          <cell r="G895">
            <v>0</v>
          </cell>
        </row>
        <row r="896">
          <cell r="B896" t="str">
            <v>an881</v>
          </cell>
          <cell r="C896" t="str">
            <v/>
          </cell>
          <cell r="D896" t="str">
            <v/>
          </cell>
          <cell r="E896">
            <v>0</v>
          </cell>
          <cell r="F896">
            <v>0</v>
          </cell>
          <cell r="G896">
            <v>0</v>
          </cell>
        </row>
        <row r="897">
          <cell r="B897" t="str">
            <v>an882</v>
          </cell>
          <cell r="C897" t="str">
            <v/>
          </cell>
          <cell r="D897" t="str">
            <v/>
          </cell>
          <cell r="E897">
            <v>0</v>
          </cell>
          <cell r="F897">
            <v>0</v>
          </cell>
          <cell r="G897">
            <v>0</v>
          </cell>
        </row>
        <row r="898">
          <cell r="B898" t="str">
            <v>an883</v>
          </cell>
          <cell r="C898" t="str">
            <v/>
          </cell>
          <cell r="D898" t="str">
            <v/>
          </cell>
          <cell r="E898">
            <v>0</v>
          </cell>
          <cell r="F898">
            <v>0</v>
          </cell>
          <cell r="G898">
            <v>0</v>
          </cell>
        </row>
        <row r="899">
          <cell r="B899" t="str">
            <v>an884</v>
          </cell>
          <cell r="C899" t="str">
            <v/>
          </cell>
          <cell r="D899" t="str">
            <v/>
          </cell>
          <cell r="E899">
            <v>0</v>
          </cell>
          <cell r="F899">
            <v>0</v>
          </cell>
          <cell r="G899">
            <v>0</v>
          </cell>
        </row>
        <row r="900">
          <cell r="B900" t="str">
            <v>an885</v>
          </cell>
          <cell r="C900" t="str">
            <v/>
          </cell>
          <cell r="D900" t="str">
            <v/>
          </cell>
          <cell r="E900">
            <v>0</v>
          </cell>
          <cell r="F900">
            <v>0</v>
          </cell>
          <cell r="G900">
            <v>0</v>
          </cell>
        </row>
        <row r="901">
          <cell r="B901" t="str">
            <v>an886</v>
          </cell>
          <cell r="C901" t="str">
            <v/>
          </cell>
          <cell r="D901" t="str">
            <v/>
          </cell>
          <cell r="E901">
            <v>0</v>
          </cell>
          <cell r="F901">
            <v>0</v>
          </cell>
          <cell r="G901">
            <v>0</v>
          </cell>
        </row>
        <row r="902">
          <cell r="B902" t="str">
            <v>an887</v>
          </cell>
          <cell r="C902" t="str">
            <v/>
          </cell>
          <cell r="D902" t="str">
            <v/>
          </cell>
          <cell r="E902">
            <v>0</v>
          </cell>
          <cell r="F902">
            <v>0</v>
          </cell>
          <cell r="G902">
            <v>0</v>
          </cell>
        </row>
        <row r="903">
          <cell r="B903" t="str">
            <v>an888</v>
          </cell>
          <cell r="C903" t="str">
            <v/>
          </cell>
          <cell r="D903" t="str">
            <v/>
          </cell>
          <cell r="E903">
            <v>0</v>
          </cell>
          <cell r="F903">
            <v>0</v>
          </cell>
          <cell r="G903">
            <v>0</v>
          </cell>
        </row>
        <row r="904">
          <cell r="B904" t="str">
            <v>an889</v>
          </cell>
          <cell r="C904" t="str">
            <v/>
          </cell>
          <cell r="D904" t="str">
            <v/>
          </cell>
          <cell r="E904">
            <v>0</v>
          </cell>
          <cell r="F904">
            <v>0</v>
          </cell>
          <cell r="G904">
            <v>0</v>
          </cell>
        </row>
        <row r="905">
          <cell r="B905" t="str">
            <v>an890</v>
          </cell>
          <cell r="C905" t="str">
            <v/>
          </cell>
          <cell r="D905" t="str">
            <v/>
          </cell>
          <cell r="E905">
            <v>0</v>
          </cell>
          <cell r="F905">
            <v>0</v>
          </cell>
          <cell r="G905">
            <v>0</v>
          </cell>
        </row>
        <row r="906">
          <cell r="B906" t="str">
            <v>an891</v>
          </cell>
          <cell r="C906" t="str">
            <v/>
          </cell>
          <cell r="D906" t="str">
            <v/>
          </cell>
          <cell r="E906">
            <v>0</v>
          </cell>
          <cell r="F906">
            <v>0</v>
          </cell>
          <cell r="G906">
            <v>0</v>
          </cell>
        </row>
        <row r="907">
          <cell r="B907" t="str">
            <v>an892</v>
          </cell>
          <cell r="C907" t="str">
            <v/>
          </cell>
          <cell r="D907" t="str">
            <v/>
          </cell>
          <cell r="E907">
            <v>0</v>
          </cell>
          <cell r="F907">
            <v>0</v>
          </cell>
          <cell r="G907">
            <v>0</v>
          </cell>
        </row>
        <row r="908">
          <cell r="B908" t="str">
            <v>an893</v>
          </cell>
          <cell r="C908" t="str">
            <v/>
          </cell>
          <cell r="D908" t="str">
            <v/>
          </cell>
          <cell r="E908">
            <v>0</v>
          </cell>
          <cell r="F908">
            <v>0</v>
          </cell>
          <cell r="G908">
            <v>0</v>
          </cell>
        </row>
        <row r="909">
          <cell r="B909" t="str">
            <v>an894</v>
          </cell>
          <cell r="C909" t="str">
            <v/>
          </cell>
          <cell r="D909" t="str">
            <v/>
          </cell>
          <cell r="E909">
            <v>0</v>
          </cell>
          <cell r="F909">
            <v>0</v>
          </cell>
          <cell r="G909">
            <v>0</v>
          </cell>
        </row>
        <row r="910">
          <cell r="B910" t="str">
            <v>an895</v>
          </cell>
          <cell r="C910" t="str">
            <v/>
          </cell>
          <cell r="D910" t="str">
            <v/>
          </cell>
          <cell r="E910">
            <v>0</v>
          </cell>
          <cell r="F910">
            <v>0</v>
          </cell>
          <cell r="G910">
            <v>0</v>
          </cell>
        </row>
        <row r="911">
          <cell r="B911" t="str">
            <v>an896</v>
          </cell>
          <cell r="C911" t="str">
            <v/>
          </cell>
          <cell r="D911" t="str">
            <v/>
          </cell>
          <cell r="E911">
            <v>0</v>
          </cell>
          <cell r="F911">
            <v>0</v>
          </cell>
          <cell r="G911">
            <v>0</v>
          </cell>
        </row>
        <row r="912">
          <cell r="B912" t="str">
            <v>an897</v>
          </cell>
          <cell r="C912" t="str">
            <v/>
          </cell>
          <cell r="D912" t="str">
            <v/>
          </cell>
          <cell r="E912">
            <v>0</v>
          </cell>
          <cell r="F912">
            <v>0</v>
          </cell>
          <cell r="G912">
            <v>0</v>
          </cell>
        </row>
        <row r="913">
          <cell r="B913" t="str">
            <v>an898</v>
          </cell>
          <cell r="C913" t="str">
            <v/>
          </cell>
          <cell r="D913" t="str">
            <v/>
          </cell>
          <cell r="E913">
            <v>0</v>
          </cell>
          <cell r="F913">
            <v>0</v>
          </cell>
          <cell r="G913">
            <v>0</v>
          </cell>
        </row>
        <row r="914">
          <cell r="B914" t="str">
            <v>an899</v>
          </cell>
          <cell r="C914" t="str">
            <v/>
          </cell>
          <cell r="D914" t="str">
            <v/>
          </cell>
          <cell r="E914">
            <v>0</v>
          </cell>
          <cell r="F914">
            <v>0</v>
          </cell>
          <cell r="G914">
            <v>0</v>
          </cell>
        </row>
        <row r="915">
          <cell r="B915" t="str">
            <v>an900</v>
          </cell>
          <cell r="C915" t="str">
            <v/>
          </cell>
          <cell r="D915" t="str">
            <v/>
          </cell>
          <cell r="E915">
            <v>0</v>
          </cell>
          <cell r="F915">
            <v>0</v>
          </cell>
          <cell r="G915">
            <v>0</v>
          </cell>
        </row>
        <row r="916">
          <cell r="B916" t="str">
            <v>an901</v>
          </cell>
          <cell r="C916" t="str">
            <v/>
          </cell>
          <cell r="D916" t="str">
            <v/>
          </cell>
          <cell r="E916">
            <v>0</v>
          </cell>
          <cell r="F916">
            <v>0</v>
          </cell>
          <cell r="G916">
            <v>0</v>
          </cell>
        </row>
        <row r="917">
          <cell r="B917" t="str">
            <v>an902</v>
          </cell>
          <cell r="C917" t="str">
            <v/>
          </cell>
          <cell r="D917" t="str">
            <v/>
          </cell>
          <cell r="E917">
            <v>0</v>
          </cell>
          <cell r="F917">
            <v>0</v>
          </cell>
          <cell r="G917">
            <v>0</v>
          </cell>
        </row>
        <row r="918">
          <cell r="B918" t="str">
            <v>an903</v>
          </cell>
          <cell r="C918" t="str">
            <v/>
          </cell>
          <cell r="D918" t="str">
            <v/>
          </cell>
          <cell r="E918">
            <v>0</v>
          </cell>
          <cell r="F918">
            <v>0</v>
          </cell>
          <cell r="G918">
            <v>0</v>
          </cell>
        </row>
        <row r="919">
          <cell r="B919" t="str">
            <v>an904</v>
          </cell>
          <cell r="C919" t="str">
            <v/>
          </cell>
          <cell r="D919" t="str">
            <v/>
          </cell>
          <cell r="E919">
            <v>0</v>
          </cell>
          <cell r="F919">
            <v>0</v>
          </cell>
          <cell r="G919">
            <v>0</v>
          </cell>
        </row>
        <row r="920">
          <cell r="B920" t="str">
            <v>an905</v>
          </cell>
          <cell r="C920" t="str">
            <v/>
          </cell>
          <cell r="D920" t="str">
            <v/>
          </cell>
          <cell r="E920">
            <v>0</v>
          </cell>
          <cell r="F920">
            <v>0</v>
          </cell>
          <cell r="G920">
            <v>0</v>
          </cell>
        </row>
        <row r="921">
          <cell r="B921" t="str">
            <v>an906</v>
          </cell>
          <cell r="C921" t="str">
            <v/>
          </cell>
          <cell r="D921" t="str">
            <v/>
          </cell>
          <cell r="E921">
            <v>0</v>
          </cell>
          <cell r="F921">
            <v>0</v>
          </cell>
          <cell r="G921">
            <v>0</v>
          </cell>
        </row>
        <row r="922">
          <cell r="B922" t="str">
            <v>an907</v>
          </cell>
          <cell r="C922" t="str">
            <v/>
          </cell>
          <cell r="D922" t="str">
            <v/>
          </cell>
          <cell r="E922">
            <v>0</v>
          </cell>
          <cell r="F922">
            <v>0</v>
          </cell>
          <cell r="G922">
            <v>0</v>
          </cell>
        </row>
        <row r="923">
          <cell r="B923" t="str">
            <v>an908</v>
          </cell>
          <cell r="C923" t="str">
            <v/>
          </cell>
          <cell r="D923" t="str">
            <v/>
          </cell>
          <cell r="E923">
            <v>0</v>
          </cell>
          <cell r="F923">
            <v>0</v>
          </cell>
          <cell r="G923">
            <v>0</v>
          </cell>
        </row>
        <row r="924">
          <cell r="B924" t="str">
            <v>an909</v>
          </cell>
          <cell r="C924" t="str">
            <v/>
          </cell>
          <cell r="D924" t="str">
            <v/>
          </cell>
          <cell r="E924">
            <v>0</v>
          </cell>
          <cell r="F924">
            <v>0</v>
          </cell>
          <cell r="G924">
            <v>0</v>
          </cell>
        </row>
        <row r="925">
          <cell r="B925" t="str">
            <v>an910</v>
          </cell>
          <cell r="C925" t="str">
            <v/>
          </cell>
          <cell r="D925" t="str">
            <v/>
          </cell>
          <cell r="E925">
            <v>0</v>
          </cell>
          <cell r="F925">
            <v>0</v>
          </cell>
          <cell r="G925">
            <v>0</v>
          </cell>
        </row>
        <row r="926">
          <cell r="B926" t="str">
            <v>an911</v>
          </cell>
          <cell r="C926" t="str">
            <v/>
          </cell>
          <cell r="D926" t="str">
            <v/>
          </cell>
          <cell r="E926">
            <v>0</v>
          </cell>
          <cell r="F926">
            <v>0</v>
          </cell>
          <cell r="G926">
            <v>0</v>
          </cell>
        </row>
        <row r="927">
          <cell r="B927" t="str">
            <v>an912</v>
          </cell>
          <cell r="C927" t="str">
            <v/>
          </cell>
          <cell r="D927" t="str">
            <v/>
          </cell>
          <cell r="E927">
            <v>0</v>
          </cell>
          <cell r="F927">
            <v>0</v>
          </cell>
          <cell r="G927">
            <v>0</v>
          </cell>
        </row>
        <row r="928">
          <cell r="B928" t="str">
            <v>an913</v>
          </cell>
          <cell r="C928" t="str">
            <v/>
          </cell>
          <cell r="D928" t="str">
            <v/>
          </cell>
          <cell r="E928">
            <v>0</v>
          </cell>
          <cell r="F928">
            <v>0</v>
          </cell>
          <cell r="G928">
            <v>0</v>
          </cell>
        </row>
        <row r="929">
          <cell r="B929" t="str">
            <v>an914</v>
          </cell>
          <cell r="C929" t="str">
            <v/>
          </cell>
          <cell r="D929" t="str">
            <v/>
          </cell>
          <cell r="E929">
            <v>0</v>
          </cell>
          <cell r="F929">
            <v>0</v>
          </cell>
          <cell r="G929">
            <v>0</v>
          </cell>
        </row>
        <row r="930">
          <cell r="B930" t="str">
            <v>an915</v>
          </cell>
          <cell r="C930" t="str">
            <v/>
          </cell>
          <cell r="D930" t="str">
            <v/>
          </cell>
          <cell r="E930">
            <v>0</v>
          </cell>
          <cell r="F930">
            <v>0</v>
          </cell>
          <cell r="G930">
            <v>0</v>
          </cell>
        </row>
        <row r="931">
          <cell r="B931" t="str">
            <v>an916</v>
          </cell>
          <cell r="C931" t="str">
            <v/>
          </cell>
          <cell r="D931" t="str">
            <v/>
          </cell>
          <cell r="E931">
            <v>0</v>
          </cell>
          <cell r="F931">
            <v>0</v>
          </cell>
          <cell r="G931">
            <v>0</v>
          </cell>
        </row>
        <row r="932">
          <cell r="B932" t="str">
            <v>an917</v>
          </cell>
          <cell r="C932" t="str">
            <v/>
          </cell>
          <cell r="D932" t="str">
            <v/>
          </cell>
          <cell r="E932">
            <v>0</v>
          </cell>
          <cell r="F932">
            <v>0</v>
          </cell>
          <cell r="G932">
            <v>0</v>
          </cell>
        </row>
        <row r="933">
          <cell r="B933" t="str">
            <v>an918</v>
          </cell>
          <cell r="C933" t="str">
            <v/>
          </cell>
          <cell r="D933" t="str">
            <v/>
          </cell>
          <cell r="E933">
            <v>0</v>
          </cell>
          <cell r="F933">
            <v>0</v>
          </cell>
          <cell r="G933">
            <v>0</v>
          </cell>
        </row>
        <row r="934">
          <cell r="B934" t="str">
            <v>an919</v>
          </cell>
          <cell r="C934" t="str">
            <v/>
          </cell>
          <cell r="D934" t="str">
            <v/>
          </cell>
          <cell r="E934">
            <v>0</v>
          </cell>
          <cell r="F934">
            <v>0</v>
          </cell>
          <cell r="G934">
            <v>0</v>
          </cell>
        </row>
        <row r="935">
          <cell r="B935" t="str">
            <v>an920</v>
          </cell>
          <cell r="C935" t="str">
            <v/>
          </cell>
          <cell r="D935" t="str">
            <v/>
          </cell>
          <cell r="E935">
            <v>0</v>
          </cell>
          <cell r="F935">
            <v>0</v>
          </cell>
          <cell r="G935">
            <v>0</v>
          </cell>
        </row>
        <row r="936">
          <cell r="B936" t="str">
            <v>an921</v>
          </cell>
          <cell r="C936" t="str">
            <v/>
          </cell>
          <cell r="D936" t="str">
            <v/>
          </cell>
          <cell r="E936">
            <v>0</v>
          </cell>
          <cell r="F936">
            <v>0</v>
          </cell>
          <cell r="G936">
            <v>0</v>
          </cell>
        </row>
        <row r="937">
          <cell r="B937" t="str">
            <v>an922</v>
          </cell>
          <cell r="C937" t="str">
            <v/>
          </cell>
          <cell r="D937" t="str">
            <v/>
          </cell>
          <cell r="E937">
            <v>0</v>
          </cell>
          <cell r="F937">
            <v>0</v>
          </cell>
          <cell r="G937">
            <v>0</v>
          </cell>
        </row>
        <row r="938">
          <cell r="B938" t="str">
            <v>an923</v>
          </cell>
          <cell r="C938" t="str">
            <v/>
          </cell>
          <cell r="D938" t="str">
            <v/>
          </cell>
          <cell r="E938">
            <v>0</v>
          </cell>
          <cell r="F938">
            <v>0</v>
          </cell>
          <cell r="G938">
            <v>0</v>
          </cell>
        </row>
        <row r="939">
          <cell r="B939" t="str">
            <v>an924</v>
          </cell>
          <cell r="C939" t="str">
            <v/>
          </cell>
          <cell r="D939" t="str">
            <v/>
          </cell>
          <cell r="E939">
            <v>0</v>
          </cell>
          <cell r="F939">
            <v>0</v>
          </cell>
          <cell r="G939">
            <v>0</v>
          </cell>
        </row>
        <row r="940">
          <cell r="B940" t="str">
            <v>an925</v>
          </cell>
          <cell r="C940" t="str">
            <v/>
          </cell>
          <cell r="D940" t="str">
            <v/>
          </cell>
          <cell r="E940">
            <v>0</v>
          </cell>
          <cell r="F940">
            <v>0</v>
          </cell>
          <cell r="G940">
            <v>0</v>
          </cell>
        </row>
        <row r="941">
          <cell r="B941" t="str">
            <v>an926</v>
          </cell>
          <cell r="C941" t="str">
            <v/>
          </cell>
          <cell r="D941" t="str">
            <v/>
          </cell>
          <cell r="E941">
            <v>0</v>
          </cell>
          <cell r="F941">
            <v>0</v>
          </cell>
          <cell r="G941">
            <v>0</v>
          </cell>
        </row>
        <row r="942">
          <cell r="B942" t="str">
            <v>an927</v>
          </cell>
          <cell r="C942" t="str">
            <v/>
          </cell>
          <cell r="D942" t="str">
            <v/>
          </cell>
          <cell r="E942">
            <v>0</v>
          </cell>
          <cell r="F942">
            <v>0</v>
          </cell>
          <cell r="G942">
            <v>0</v>
          </cell>
        </row>
        <row r="943">
          <cell r="B943" t="str">
            <v>an928</v>
          </cell>
          <cell r="C943" t="str">
            <v/>
          </cell>
          <cell r="D943" t="str">
            <v/>
          </cell>
          <cell r="E943">
            <v>0</v>
          </cell>
          <cell r="F943">
            <v>0</v>
          </cell>
          <cell r="G943">
            <v>0</v>
          </cell>
        </row>
        <row r="944">
          <cell r="B944" t="str">
            <v>an929</v>
          </cell>
          <cell r="C944" t="str">
            <v/>
          </cell>
          <cell r="D944" t="str">
            <v/>
          </cell>
          <cell r="E944">
            <v>0</v>
          </cell>
          <cell r="F944">
            <v>0</v>
          </cell>
          <cell r="G944">
            <v>0</v>
          </cell>
        </row>
        <row r="945">
          <cell r="B945" t="str">
            <v>an930</v>
          </cell>
          <cell r="C945" t="str">
            <v/>
          </cell>
          <cell r="D945" t="str">
            <v/>
          </cell>
          <cell r="E945">
            <v>0</v>
          </cell>
          <cell r="F945">
            <v>0</v>
          </cell>
          <cell r="G945">
            <v>0</v>
          </cell>
        </row>
        <row r="946">
          <cell r="B946" t="str">
            <v>an931</v>
          </cell>
          <cell r="C946" t="str">
            <v/>
          </cell>
          <cell r="D946" t="str">
            <v/>
          </cell>
          <cell r="E946">
            <v>0</v>
          </cell>
          <cell r="F946">
            <v>0</v>
          </cell>
          <cell r="G946">
            <v>0</v>
          </cell>
        </row>
        <row r="947">
          <cell r="B947" t="str">
            <v>an932</v>
          </cell>
          <cell r="C947" t="str">
            <v/>
          </cell>
          <cell r="D947" t="str">
            <v/>
          </cell>
          <cell r="E947">
            <v>0</v>
          </cell>
          <cell r="F947">
            <v>0</v>
          </cell>
          <cell r="G947">
            <v>0</v>
          </cell>
        </row>
        <row r="948">
          <cell r="B948" t="str">
            <v>an933</v>
          </cell>
          <cell r="C948" t="str">
            <v/>
          </cell>
          <cell r="D948" t="str">
            <v/>
          </cell>
          <cell r="E948">
            <v>0</v>
          </cell>
          <cell r="F948">
            <v>0</v>
          </cell>
          <cell r="G948">
            <v>0</v>
          </cell>
        </row>
        <row r="949">
          <cell r="B949" t="str">
            <v>an934</v>
          </cell>
          <cell r="C949" t="str">
            <v/>
          </cell>
          <cell r="D949" t="str">
            <v/>
          </cell>
          <cell r="E949">
            <v>0</v>
          </cell>
          <cell r="F949">
            <v>0</v>
          </cell>
          <cell r="G949">
            <v>0</v>
          </cell>
        </row>
        <row r="950">
          <cell r="B950" t="str">
            <v>an935</v>
          </cell>
          <cell r="C950" t="str">
            <v/>
          </cell>
          <cell r="D950" t="str">
            <v/>
          </cell>
          <cell r="E950">
            <v>0</v>
          </cell>
          <cell r="F950">
            <v>0</v>
          </cell>
          <cell r="G950">
            <v>0</v>
          </cell>
        </row>
        <row r="951">
          <cell r="B951" t="str">
            <v>an936</v>
          </cell>
          <cell r="C951" t="str">
            <v/>
          </cell>
          <cell r="D951" t="str">
            <v/>
          </cell>
          <cell r="E951">
            <v>0</v>
          </cell>
          <cell r="F951">
            <v>0</v>
          </cell>
          <cell r="G951">
            <v>0</v>
          </cell>
        </row>
        <row r="952">
          <cell r="B952" t="str">
            <v>an937</v>
          </cell>
          <cell r="C952" t="str">
            <v/>
          </cell>
          <cell r="D952" t="str">
            <v/>
          </cell>
          <cell r="E952">
            <v>0</v>
          </cell>
          <cell r="F952">
            <v>0</v>
          </cell>
          <cell r="G952">
            <v>0</v>
          </cell>
        </row>
        <row r="953">
          <cell r="B953" t="str">
            <v>an938</v>
          </cell>
          <cell r="C953" t="str">
            <v/>
          </cell>
          <cell r="D953" t="str">
            <v/>
          </cell>
          <cell r="E953">
            <v>0</v>
          </cell>
          <cell r="F953">
            <v>0</v>
          </cell>
          <cell r="G953">
            <v>0</v>
          </cell>
        </row>
        <row r="954">
          <cell r="B954" t="str">
            <v>an939</v>
          </cell>
          <cell r="C954" t="str">
            <v/>
          </cell>
          <cell r="D954" t="str">
            <v/>
          </cell>
          <cell r="E954">
            <v>0</v>
          </cell>
          <cell r="F954">
            <v>0</v>
          </cell>
          <cell r="G954">
            <v>0</v>
          </cell>
        </row>
        <row r="955">
          <cell r="B955" t="str">
            <v>an940</v>
          </cell>
          <cell r="C955" t="str">
            <v/>
          </cell>
          <cell r="D955" t="str">
            <v/>
          </cell>
          <cell r="E955">
            <v>0</v>
          </cell>
          <cell r="F955">
            <v>0</v>
          </cell>
          <cell r="G955">
            <v>0</v>
          </cell>
        </row>
        <row r="956">
          <cell r="B956" t="str">
            <v>an941</v>
          </cell>
          <cell r="C956" t="str">
            <v/>
          </cell>
          <cell r="D956" t="str">
            <v/>
          </cell>
          <cell r="E956">
            <v>0</v>
          </cell>
          <cell r="F956">
            <v>0</v>
          </cell>
          <cell r="G956">
            <v>0</v>
          </cell>
        </row>
        <row r="957">
          <cell r="B957" t="str">
            <v>an942</v>
          </cell>
          <cell r="C957" t="str">
            <v/>
          </cell>
          <cell r="D957" t="str">
            <v/>
          </cell>
          <cell r="E957">
            <v>0</v>
          </cell>
          <cell r="F957">
            <v>0</v>
          </cell>
          <cell r="G957">
            <v>0</v>
          </cell>
        </row>
        <row r="958">
          <cell r="B958" t="str">
            <v>an943</v>
          </cell>
          <cell r="C958" t="str">
            <v/>
          </cell>
          <cell r="D958" t="str">
            <v/>
          </cell>
          <cell r="E958">
            <v>0</v>
          </cell>
          <cell r="F958">
            <v>0</v>
          </cell>
          <cell r="G958">
            <v>0</v>
          </cell>
        </row>
        <row r="959">
          <cell r="B959" t="str">
            <v>an944</v>
          </cell>
          <cell r="C959" t="str">
            <v/>
          </cell>
          <cell r="D959" t="str">
            <v/>
          </cell>
          <cell r="E959">
            <v>0</v>
          </cell>
          <cell r="F959">
            <v>0</v>
          </cell>
          <cell r="G959">
            <v>0</v>
          </cell>
        </row>
        <row r="960">
          <cell r="B960" t="str">
            <v>an945</v>
          </cell>
          <cell r="C960" t="str">
            <v/>
          </cell>
          <cell r="D960" t="str">
            <v/>
          </cell>
          <cell r="E960">
            <v>0</v>
          </cell>
          <cell r="F960">
            <v>0</v>
          </cell>
          <cell r="G960">
            <v>0</v>
          </cell>
        </row>
        <row r="961">
          <cell r="B961" t="str">
            <v>an946</v>
          </cell>
          <cell r="C961" t="str">
            <v/>
          </cell>
          <cell r="D961" t="str">
            <v/>
          </cell>
          <cell r="E961">
            <v>0</v>
          </cell>
          <cell r="F961">
            <v>0</v>
          </cell>
          <cell r="G961">
            <v>0</v>
          </cell>
        </row>
        <row r="962">
          <cell r="B962" t="str">
            <v>an947</v>
          </cell>
          <cell r="C962" t="str">
            <v/>
          </cell>
          <cell r="D962" t="str">
            <v/>
          </cell>
          <cell r="E962">
            <v>0</v>
          </cell>
          <cell r="F962">
            <v>0</v>
          </cell>
          <cell r="G962">
            <v>0</v>
          </cell>
        </row>
        <row r="963">
          <cell r="B963" t="str">
            <v>an948</v>
          </cell>
          <cell r="C963" t="str">
            <v/>
          </cell>
          <cell r="D963" t="str">
            <v/>
          </cell>
          <cell r="E963">
            <v>0</v>
          </cell>
          <cell r="F963">
            <v>0</v>
          </cell>
          <cell r="G963">
            <v>0</v>
          </cell>
        </row>
        <row r="964">
          <cell r="B964" t="str">
            <v>an949</v>
          </cell>
          <cell r="C964" t="str">
            <v/>
          </cell>
          <cell r="D964" t="str">
            <v/>
          </cell>
          <cell r="E964">
            <v>0</v>
          </cell>
          <cell r="F964">
            <v>0</v>
          </cell>
          <cell r="G964">
            <v>0</v>
          </cell>
        </row>
        <row r="965">
          <cell r="B965" t="str">
            <v>an950</v>
          </cell>
          <cell r="C965" t="str">
            <v/>
          </cell>
          <cell r="D965" t="str">
            <v/>
          </cell>
          <cell r="E965">
            <v>0</v>
          </cell>
          <cell r="F965">
            <v>0</v>
          </cell>
          <cell r="G965">
            <v>0</v>
          </cell>
        </row>
        <row r="966">
          <cell r="B966" t="str">
            <v>an951</v>
          </cell>
          <cell r="C966" t="str">
            <v/>
          </cell>
          <cell r="D966" t="str">
            <v/>
          </cell>
          <cell r="E966">
            <v>0</v>
          </cell>
          <cell r="F966">
            <v>0</v>
          </cell>
          <cell r="G966">
            <v>0</v>
          </cell>
        </row>
        <row r="967">
          <cell r="B967" t="str">
            <v>an952</v>
          </cell>
          <cell r="C967" t="str">
            <v/>
          </cell>
          <cell r="D967" t="str">
            <v/>
          </cell>
          <cell r="E967">
            <v>0</v>
          </cell>
          <cell r="F967">
            <v>0</v>
          </cell>
          <cell r="G967">
            <v>0</v>
          </cell>
        </row>
        <row r="968">
          <cell r="B968" t="str">
            <v>an953</v>
          </cell>
          <cell r="C968" t="str">
            <v/>
          </cell>
          <cell r="D968" t="str">
            <v/>
          </cell>
          <cell r="E968">
            <v>0</v>
          </cell>
          <cell r="F968">
            <v>0</v>
          </cell>
          <cell r="G968">
            <v>0</v>
          </cell>
        </row>
        <row r="969">
          <cell r="B969" t="str">
            <v>an954</v>
          </cell>
          <cell r="C969" t="str">
            <v/>
          </cell>
          <cell r="D969" t="str">
            <v/>
          </cell>
          <cell r="E969">
            <v>0</v>
          </cell>
          <cell r="F969">
            <v>0</v>
          </cell>
          <cell r="G969">
            <v>0</v>
          </cell>
        </row>
        <row r="970">
          <cell r="B970" t="str">
            <v>an955</v>
          </cell>
          <cell r="C970" t="str">
            <v/>
          </cell>
          <cell r="D970" t="str">
            <v/>
          </cell>
          <cell r="E970">
            <v>0</v>
          </cell>
          <cell r="F970">
            <v>0</v>
          </cell>
          <cell r="G970">
            <v>0</v>
          </cell>
        </row>
        <row r="971">
          <cell r="B971" t="str">
            <v>an956</v>
          </cell>
          <cell r="C971" t="str">
            <v/>
          </cell>
          <cell r="D971" t="str">
            <v/>
          </cell>
          <cell r="E971">
            <v>0</v>
          </cell>
          <cell r="F971">
            <v>0</v>
          </cell>
          <cell r="G971">
            <v>0</v>
          </cell>
        </row>
        <row r="972">
          <cell r="B972" t="str">
            <v>an957</v>
          </cell>
          <cell r="C972" t="str">
            <v/>
          </cell>
          <cell r="D972" t="str">
            <v/>
          </cell>
          <cell r="E972">
            <v>0</v>
          </cell>
          <cell r="F972">
            <v>0</v>
          </cell>
          <cell r="G972">
            <v>0</v>
          </cell>
        </row>
        <row r="973">
          <cell r="B973" t="str">
            <v>an958</v>
          </cell>
          <cell r="C973" t="str">
            <v/>
          </cell>
          <cell r="D973" t="str">
            <v/>
          </cell>
          <cell r="E973">
            <v>0</v>
          </cell>
          <cell r="F973">
            <v>0</v>
          </cell>
          <cell r="G973">
            <v>0</v>
          </cell>
        </row>
        <row r="974">
          <cell r="B974" t="str">
            <v>an959</v>
          </cell>
          <cell r="C974" t="str">
            <v/>
          </cell>
          <cell r="D974" t="str">
            <v/>
          </cell>
          <cell r="E974">
            <v>0</v>
          </cell>
          <cell r="F974">
            <v>0</v>
          </cell>
          <cell r="G974">
            <v>0</v>
          </cell>
        </row>
        <row r="975">
          <cell r="B975" t="str">
            <v>an960</v>
          </cell>
          <cell r="C975" t="str">
            <v/>
          </cell>
          <cell r="D975" t="str">
            <v/>
          </cell>
          <cell r="E975">
            <v>0</v>
          </cell>
          <cell r="F975">
            <v>0</v>
          </cell>
          <cell r="G975">
            <v>0</v>
          </cell>
        </row>
        <row r="976">
          <cell r="B976" t="str">
            <v>an961</v>
          </cell>
          <cell r="C976" t="str">
            <v/>
          </cell>
          <cell r="D976" t="str">
            <v/>
          </cell>
          <cell r="E976">
            <v>0</v>
          </cell>
          <cell r="F976">
            <v>0</v>
          </cell>
          <cell r="G976">
            <v>0</v>
          </cell>
        </row>
        <row r="977">
          <cell r="B977" t="str">
            <v>an962</v>
          </cell>
          <cell r="C977" t="str">
            <v/>
          </cell>
          <cell r="D977" t="str">
            <v/>
          </cell>
          <cell r="E977">
            <v>0</v>
          </cell>
          <cell r="F977">
            <v>0</v>
          </cell>
          <cell r="G977">
            <v>0</v>
          </cell>
        </row>
        <row r="978">
          <cell r="B978" t="str">
            <v>an963</v>
          </cell>
          <cell r="C978" t="str">
            <v/>
          </cell>
          <cell r="D978" t="str">
            <v/>
          </cell>
          <cell r="E978">
            <v>0</v>
          </cell>
          <cell r="F978">
            <v>0</v>
          </cell>
          <cell r="G978">
            <v>0</v>
          </cell>
        </row>
        <row r="979">
          <cell r="B979" t="str">
            <v>an964</v>
          </cell>
          <cell r="C979" t="str">
            <v/>
          </cell>
          <cell r="D979" t="str">
            <v/>
          </cell>
          <cell r="E979">
            <v>0</v>
          </cell>
          <cell r="F979">
            <v>0</v>
          </cell>
          <cell r="G979">
            <v>0</v>
          </cell>
        </row>
        <row r="980">
          <cell r="B980" t="str">
            <v>an965</v>
          </cell>
          <cell r="C980" t="str">
            <v/>
          </cell>
          <cell r="D980" t="str">
            <v/>
          </cell>
          <cell r="E980">
            <v>0</v>
          </cell>
          <cell r="F980">
            <v>0</v>
          </cell>
          <cell r="G980">
            <v>0</v>
          </cell>
        </row>
        <row r="981">
          <cell r="B981" t="str">
            <v>an966</v>
          </cell>
          <cell r="C981" t="str">
            <v/>
          </cell>
          <cell r="D981" t="str">
            <v/>
          </cell>
          <cell r="E981">
            <v>0</v>
          </cell>
          <cell r="F981">
            <v>0</v>
          </cell>
          <cell r="G981">
            <v>0</v>
          </cell>
        </row>
        <row r="982">
          <cell r="B982" t="str">
            <v>an967</v>
          </cell>
          <cell r="C982" t="str">
            <v/>
          </cell>
          <cell r="D982" t="str">
            <v/>
          </cell>
          <cell r="E982">
            <v>0</v>
          </cell>
          <cell r="F982">
            <v>0</v>
          </cell>
          <cell r="G982">
            <v>0</v>
          </cell>
        </row>
        <row r="983">
          <cell r="B983" t="str">
            <v>an968</v>
          </cell>
          <cell r="C983" t="str">
            <v/>
          </cell>
          <cell r="D983" t="str">
            <v/>
          </cell>
          <cell r="E983">
            <v>0</v>
          </cell>
          <cell r="F983">
            <v>0</v>
          </cell>
          <cell r="G983">
            <v>0</v>
          </cell>
        </row>
        <row r="984">
          <cell r="B984" t="str">
            <v>an969</v>
          </cell>
          <cell r="C984" t="str">
            <v/>
          </cell>
          <cell r="D984" t="str">
            <v/>
          </cell>
          <cell r="E984">
            <v>0</v>
          </cell>
          <cell r="F984">
            <v>0</v>
          </cell>
          <cell r="G984">
            <v>0</v>
          </cell>
        </row>
        <row r="985">
          <cell r="B985" t="str">
            <v>an970</v>
          </cell>
          <cell r="C985" t="str">
            <v/>
          </cell>
          <cell r="D985" t="str">
            <v/>
          </cell>
          <cell r="E985">
            <v>0</v>
          </cell>
          <cell r="F985">
            <v>0</v>
          </cell>
          <cell r="G985">
            <v>0</v>
          </cell>
        </row>
        <row r="986">
          <cell r="B986" t="str">
            <v>an971</v>
          </cell>
          <cell r="C986" t="str">
            <v/>
          </cell>
          <cell r="D986" t="str">
            <v/>
          </cell>
          <cell r="E986">
            <v>0</v>
          </cell>
          <cell r="F986">
            <v>0</v>
          </cell>
          <cell r="G986">
            <v>0</v>
          </cell>
        </row>
        <row r="987">
          <cell r="B987" t="str">
            <v>an972</v>
          </cell>
          <cell r="C987" t="str">
            <v/>
          </cell>
          <cell r="D987" t="str">
            <v/>
          </cell>
          <cell r="E987">
            <v>0</v>
          </cell>
          <cell r="F987">
            <v>0</v>
          </cell>
          <cell r="G987">
            <v>0</v>
          </cell>
        </row>
        <row r="988">
          <cell r="B988" t="str">
            <v>an973</v>
          </cell>
          <cell r="C988" t="str">
            <v/>
          </cell>
          <cell r="D988" t="str">
            <v/>
          </cell>
          <cell r="E988">
            <v>0</v>
          </cell>
          <cell r="F988">
            <v>0</v>
          </cell>
          <cell r="G988">
            <v>0</v>
          </cell>
        </row>
        <row r="989">
          <cell r="B989" t="str">
            <v>an974</v>
          </cell>
          <cell r="C989" t="str">
            <v/>
          </cell>
          <cell r="D989" t="str">
            <v/>
          </cell>
          <cell r="E989">
            <v>0</v>
          </cell>
          <cell r="F989">
            <v>0</v>
          </cell>
          <cell r="G989">
            <v>0</v>
          </cell>
        </row>
        <row r="990">
          <cell r="B990" t="str">
            <v>an975</v>
          </cell>
          <cell r="C990" t="str">
            <v/>
          </cell>
          <cell r="D990" t="str">
            <v/>
          </cell>
          <cell r="E990">
            <v>0</v>
          </cell>
          <cell r="F990">
            <v>0</v>
          </cell>
          <cell r="G990">
            <v>0</v>
          </cell>
        </row>
        <row r="991">
          <cell r="B991" t="str">
            <v>an976</v>
          </cell>
          <cell r="C991" t="str">
            <v/>
          </cell>
          <cell r="D991" t="str">
            <v/>
          </cell>
          <cell r="E991">
            <v>0</v>
          </cell>
          <cell r="F991">
            <v>0</v>
          </cell>
          <cell r="G991">
            <v>0</v>
          </cell>
        </row>
        <row r="992">
          <cell r="B992" t="str">
            <v>an977</v>
          </cell>
          <cell r="C992" t="str">
            <v/>
          </cell>
          <cell r="D992" t="str">
            <v/>
          </cell>
          <cell r="E992">
            <v>0</v>
          </cell>
          <cell r="F992">
            <v>0</v>
          </cell>
          <cell r="G992">
            <v>0</v>
          </cell>
        </row>
        <row r="993">
          <cell r="B993" t="str">
            <v>an978</v>
          </cell>
          <cell r="C993" t="str">
            <v/>
          </cell>
          <cell r="D993" t="str">
            <v/>
          </cell>
          <cell r="E993">
            <v>0</v>
          </cell>
          <cell r="F993">
            <v>0</v>
          </cell>
          <cell r="G993">
            <v>0</v>
          </cell>
        </row>
        <row r="994">
          <cell r="B994" t="str">
            <v>an979</v>
          </cell>
          <cell r="C994" t="str">
            <v/>
          </cell>
          <cell r="D994" t="str">
            <v/>
          </cell>
          <cell r="E994">
            <v>0</v>
          </cell>
          <cell r="F994">
            <v>0</v>
          </cell>
          <cell r="G994">
            <v>0</v>
          </cell>
        </row>
        <row r="995">
          <cell r="B995" t="str">
            <v>an980</v>
          </cell>
          <cell r="C995" t="str">
            <v/>
          </cell>
          <cell r="D995" t="str">
            <v/>
          </cell>
          <cell r="E995">
            <v>0</v>
          </cell>
          <cell r="F995">
            <v>0</v>
          </cell>
          <cell r="G995">
            <v>0</v>
          </cell>
        </row>
        <row r="996">
          <cell r="B996" t="str">
            <v>an981</v>
          </cell>
          <cell r="C996" t="str">
            <v/>
          </cell>
          <cell r="D996" t="str">
            <v/>
          </cell>
          <cell r="E996">
            <v>0</v>
          </cell>
          <cell r="F996">
            <v>0</v>
          </cell>
          <cell r="G996">
            <v>0</v>
          </cell>
        </row>
        <row r="997">
          <cell r="B997" t="str">
            <v>an982</v>
          </cell>
          <cell r="C997" t="str">
            <v/>
          </cell>
          <cell r="D997" t="str">
            <v/>
          </cell>
          <cell r="E997">
            <v>0</v>
          </cell>
          <cell r="F997">
            <v>0</v>
          </cell>
          <cell r="G997">
            <v>0</v>
          </cell>
        </row>
        <row r="998">
          <cell r="B998" t="str">
            <v>an983</v>
          </cell>
          <cell r="C998" t="str">
            <v/>
          </cell>
          <cell r="D998" t="str">
            <v/>
          </cell>
          <cell r="E998">
            <v>0</v>
          </cell>
          <cell r="F998">
            <v>0</v>
          </cell>
          <cell r="G998">
            <v>0</v>
          </cell>
        </row>
        <row r="999">
          <cell r="B999" t="str">
            <v>an984</v>
          </cell>
          <cell r="C999" t="str">
            <v/>
          </cell>
          <cell r="D999" t="str">
            <v/>
          </cell>
          <cell r="E999">
            <v>0</v>
          </cell>
          <cell r="F999">
            <v>0</v>
          </cell>
          <cell r="G999">
            <v>0</v>
          </cell>
        </row>
        <row r="1000">
          <cell r="B1000" t="str">
            <v>an985</v>
          </cell>
          <cell r="C1000" t="str">
            <v/>
          </cell>
          <cell r="D1000" t="str">
            <v/>
          </cell>
          <cell r="E1000">
            <v>0</v>
          </cell>
          <cell r="F1000">
            <v>0</v>
          </cell>
          <cell r="G1000">
            <v>0</v>
          </cell>
        </row>
      </sheetData>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PRICE"/>
      <sheetName val="UNIT PRICE2"/>
      <sheetName val="EQUIPMENT"/>
      <sheetName val="BASIC PRICE"/>
      <sheetName val="FACTOR"/>
      <sheetName val="INDEX"/>
      <sheetName val="BPS"/>
      <sheetName val="RATIO"/>
      <sheetName val="BREAKDWN"/>
      <sheetName val="1st"/>
      <sheetName val="2nd"/>
      <sheetName val="3rd"/>
      <sheetName val="4th"/>
      <sheetName val="5th"/>
      <sheetName val="6th "/>
      <sheetName val="SUM1"/>
      <sheetName val="SUM2"/>
      <sheetName val="SUM3"/>
      <sheetName val="SUM4"/>
      <sheetName val="SUM5"/>
      <sheetName val="SUM6"/>
      <sheetName val="TOTAL"/>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
      <sheetName val="alat"/>
      <sheetName val="Man Power"/>
      <sheetName val="REKAP"/>
      <sheetName val="BOQ"/>
      <sheetName val=" BQ TA 06"/>
      <sheetName val="TIME SCHEDULE "/>
      <sheetName val="Pembatas"/>
      <sheetName val="harian"/>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000000"/>
      <sheetName val="r a b"/>
      <sheetName val="REK"/>
      <sheetName val="DAFTAR KUANTITAS"/>
      <sheetName val="alat"/>
      <sheetName val="anl-alat"/>
      <sheetName val="Schedule"/>
      <sheetName val="SCHEDULE "/>
      <sheetName val="DAFTAR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um"/>
      <sheetName val="dt-bhn-UPAH-alat-BUM"/>
      <sheetName val="bahan"/>
    </sheetNames>
    <sheetDataSet>
      <sheetData sheetId="0">
        <row r="8">
          <cell r="B8" t="str">
            <v>ralb001</v>
          </cell>
          <cell r="C8" t="str">
            <v>DP - 01</v>
          </cell>
          <cell r="D8" t="str">
            <v>PT. SOKINDO BATAM</v>
          </cell>
          <cell r="E8" t="str">
            <v>Sokia DT 610 Digital Theodolite</v>
          </cell>
          <cell r="H8">
            <v>1</v>
          </cell>
          <cell r="I8">
            <v>10000000</v>
          </cell>
          <cell r="J8">
            <v>10000000</v>
          </cell>
        </row>
        <row r="9">
          <cell r="B9" t="str">
            <v/>
          </cell>
          <cell r="C9" t="str">
            <v/>
          </cell>
          <cell r="D9" t="str">
            <v>023/NK-PPS/ORD/XII/2004</v>
          </cell>
          <cell r="J9" t="str">
            <v/>
          </cell>
        </row>
        <row r="10">
          <cell r="B10" t="str">
            <v/>
          </cell>
          <cell r="C10" t="str">
            <v/>
          </cell>
          <cell r="J10" t="str">
            <v/>
          </cell>
        </row>
        <row r="11">
          <cell r="B11" t="str">
            <v/>
          </cell>
          <cell r="C11" t="str">
            <v/>
          </cell>
          <cell r="D11" t="str">
            <v/>
          </cell>
          <cell r="J11" t="str">
            <v/>
          </cell>
        </row>
        <row r="12">
          <cell r="J12">
            <v>10000000</v>
          </cell>
        </row>
        <row r="13">
          <cell r="B13" t="str">
            <v/>
          </cell>
        </row>
        <row r="14">
          <cell r="B14" t="str">
            <v>ralb002</v>
          </cell>
          <cell r="D14" t="str">
            <v>-</v>
          </cell>
          <cell r="E14" t="str">
            <v>Alat Bantu Lapangan</v>
          </cell>
          <cell r="H14">
            <v>1</v>
          </cell>
          <cell r="I14">
            <v>6268500</v>
          </cell>
          <cell r="J14">
            <v>6268500</v>
          </cell>
        </row>
        <row r="15">
          <cell r="B15" t="str">
            <v>ralb003</v>
          </cell>
          <cell r="D15" t="str">
            <v>-</v>
          </cell>
          <cell r="E15" t="str">
            <v>Pointed chisel</v>
          </cell>
          <cell r="H15">
            <v>1</v>
          </cell>
          <cell r="I15">
            <v>185000</v>
          </cell>
          <cell r="J15">
            <v>185000</v>
          </cell>
        </row>
        <row r="16">
          <cell r="B16" t="str">
            <v>ralb004</v>
          </cell>
          <cell r="D16" t="str">
            <v>-</v>
          </cell>
          <cell r="E16" t="str">
            <v>BBM Genset</v>
          </cell>
          <cell r="H16">
            <v>1</v>
          </cell>
          <cell r="I16">
            <v>748000</v>
          </cell>
          <cell r="J16">
            <v>748000</v>
          </cell>
        </row>
        <row r="18">
          <cell r="B18" t="str">
            <v>ralb005</v>
          </cell>
          <cell r="D18" t="str">
            <v>Selamat S.</v>
          </cell>
          <cell r="E18" t="str">
            <v>Sewa Excavator</v>
          </cell>
          <cell r="H18">
            <v>1</v>
          </cell>
          <cell r="I18">
            <v>13000000</v>
          </cell>
          <cell r="J18">
            <v>13000000</v>
          </cell>
        </row>
        <row r="19">
          <cell r="B19" t="str">
            <v>ralb006</v>
          </cell>
          <cell r="D19" t="str">
            <v>001/NK-PPS/SPSM/XI/2004</v>
          </cell>
          <cell r="E19" t="str">
            <v>PPh Psl. 23</v>
          </cell>
          <cell r="I19">
            <v>829800</v>
          </cell>
          <cell r="J19">
            <v>829800</v>
          </cell>
        </row>
        <row r="21">
          <cell r="B21" t="str">
            <v>ralb007</v>
          </cell>
          <cell r="D21" t="str">
            <v>Deni</v>
          </cell>
          <cell r="E21" t="str">
            <v>Sewa Excavator + Mobilisasi</v>
          </cell>
          <cell r="H21">
            <v>1</v>
          </cell>
          <cell r="I21">
            <v>15000000</v>
          </cell>
          <cell r="J21">
            <v>15000000</v>
          </cell>
        </row>
        <row r="22">
          <cell r="B22" t="str">
            <v>ralb008</v>
          </cell>
          <cell r="D22" t="str">
            <v>002/NK-PPS/SPSM/XI/2004</v>
          </cell>
          <cell r="E22" t="str">
            <v>PPh Psl. 23</v>
          </cell>
          <cell r="I22">
            <v>893600</v>
          </cell>
          <cell r="J22">
            <v>893600</v>
          </cell>
        </row>
        <row r="24">
          <cell r="B24" t="str">
            <v>ralb009</v>
          </cell>
          <cell r="D24" t="str">
            <v>Deni</v>
          </cell>
          <cell r="E24" t="str">
            <v>Sewa Excavator + Mobilisasi</v>
          </cell>
          <cell r="H24">
            <v>1</v>
          </cell>
          <cell r="I24">
            <v>15500000</v>
          </cell>
          <cell r="J24">
            <v>15500000</v>
          </cell>
        </row>
        <row r="25">
          <cell r="B25" t="str">
            <v>ralb010</v>
          </cell>
          <cell r="D25" t="str">
            <v>003/NK-PPS/SPSM/XI/2004</v>
          </cell>
          <cell r="E25" t="str">
            <v>PPh Psl. 23</v>
          </cell>
          <cell r="I25">
            <v>893600</v>
          </cell>
          <cell r="J25">
            <v>893600</v>
          </cell>
        </row>
        <row r="27">
          <cell r="B27" t="str">
            <v>ralb011</v>
          </cell>
          <cell r="D27" t="str">
            <v>-</v>
          </cell>
          <cell r="E27" t="str">
            <v>U. Makan Operator Excavator 19-23 Nov</v>
          </cell>
          <cell r="H27">
            <v>1</v>
          </cell>
          <cell r="I27">
            <v>500000</v>
          </cell>
          <cell r="J27">
            <v>500000</v>
          </cell>
        </row>
        <row r="28">
          <cell r="B28" t="str">
            <v>ralb012</v>
          </cell>
          <cell r="D28" t="str">
            <v>-</v>
          </cell>
          <cell r="E28" t="str">
            <v>U. Makan Operator Excavator 24-28 Nov</v>
          </cell>
          <cell r="H28">
            <v>1</v>
          </cell>
          <cell r="I28">
            <v>500000</v>
          </cell>
          <cell r="J28">
            <v>500000</v>
          </cell>
        </row>
        <row r="44">
          <cell r="J44">
            <v>54318500</v>
          </cell>
        </row>
        <row r="45">
          <cell r="C45" t="str">
            <v>Enam puluh empat juta tiga ratus delapan belas ribu lima ratus rupiah,-</v>
          </cell>
          <cell r="J45">
            <v>64318500</v>
          </cell>
        </row>
        <row r="47">
          <cell r="B47" t="str">
            <v/>
          </cell>
          <cell r="C47" t="str">
            <v>DP - 02</v>
          </cell>
        </row>
        <row r="48">
          <cell r="B48" t="str">
            <v>ralb013</v>
          </cell>
          <cell r="D48" t="str">
            <v>-</v>
          </cell>
          <cell r="E48" t="str">
            <v xml:space="preserve">Biaya Penggantian Kabel listrik </v>
          </cell>
          <cell r="H48">
            <v>1</v>
          </cell>
          <cell r="I48">
            <v>750000</v>
          </cell>
          <cell r="J48">
            <v>750000</v>
          </cell>
        </row>
        <row r="50">
          <cell r="B50" t="str">
            <v>ralb014</v>
          </cell>
          <cell r="D50" t="str">
            <v>BOSCH</v>
          </cell>
          <cell r="E50" t="str">
            <v>Carbon Brush 1607 031 227 (sparepart Brecker)</v>
          </cell>
          <cell r="H50">
            <v>1</v>
          </cell>
          <cell r="I50">
            <v>84000</v>
          </cell>
          <cell r="J50">
            <v>84000</v>
          </cell>
        </row>
        <row r="52">
          <cell r="D52" t="str">
            <v>Awie</v>
          </cell>
          <cell r="E52" t="str">
            <v xml:space="preserve">Biaya Pemakaian Alat Ukur Theodolite &amp; </v>
          </cell>
        </row>
        <row r="53">
          <cell r="B53" t="str">
            <v>ralb015</v>
          </cell>
          <cell r="E53" t="str">
            <v>Waterpas</v>
          </cell>
          <cell r="H53">
            <v>1</v>
          </cell>
          <cell r="I53">
            <v>1800000</v>
          </cell>
          <cell r="J53">
            <v>1800000</v>
          </cell>
        </row>
        <row r="55">
          <cell r="B55" t="str">
            <v>ralb016</v>
          </cell>
          <cell r="D55" t="str">
            <v>L. Hutauruk</v>
          </cell>
          <cell r="E55" t="str">
            <v>Kompensasi Pembongkaran Besi Beton</v>
          </cell>
          <cell r="H55">
            <v>1</v>
          </cell>
          <cell r="I55">
            <v>4000000</v>
          </cell>
          <cell r="J55">
            <v>4000000</v>
          </cell>
        </row>
        <row r="57">
          <cell r="D57" t="str">
            <v>Warman Fatra, ST</v>
          </cell>
          <cell r="E57" t="str">
            <v>Biaya Preparasi dan Pengujian Tarik Baja</v>
          </cell>
        </row>
        <row r="58">
          <cell r="B58" t="str">
            <v>ralb017</v>
          </cell>
          <cell r="E58" t="str">
            <v>Tulangan beton</v>
          </cell>
          <cell r="H58">
            <v>1</v>
          </cell>
          <cell r="I58">
            <v>1400000</v>
          </cell>
          <cell r="J58">
            <v>1400000</v>
          </cell>
        </row>
        <row r="60">
          <cell r="D60" t="str">
            <v>-</v>
          </cell>
          <cell r="E60" t="str">
            <v xml:space="preserve">Uang makan  &amp; Lembur operator excavator </v>
          </cell>
        </row>
        <row r="61">
          <cell r="B61" t="str">
            <v>ralb018</v>
          </cell>
          <cell r="E61" t="str">
            <v>Periode : 6 Des - 12 Des 2004</v>
          </cell>
          <cell r="H61">
            <v>1</v>
          </cell>
          <cell r="I61">
            <v>1890000</v>
          </cell>
          <cell r="J61">
            <v>1890000</v>
          </cell>
        </row>
        <row r="63">
          <cell r="B63" t="str">
            <v>ralb019</v>
          </cell>
          <cell r="D63" t="str">
            <v>Toko Dunia Safety</v>
          </cell>
          <cell r="E63" t="str">
            <v>Pembelian perlengkapan safety</v>
          </cell>
          <cell r="H63">
            <v>1</v>
          </cell>
          <cell r="I63">
            <v>2915000</v>
          </cell>
          <cell r="J63">
            <v>2915000</v>
          </cell>
        </row>
        <row r="64">
          <cell r="D64" t="str">
            <v>017/NK-PPS/ORD/XII/2004</v>
          </cell>
        </row>
        <row r="66">
          <cell r="B66" t="str">
            <v>ralb020</v>
          </cell>
          <cell r="D66" t="str">
            <v>-</v>
          </cell>
          <cell r="E66" t="str">
            <v>Batang Kelapa sebanyak 10 batang</v>
          </cell>
          <cell r="H66">
            <v>10</v>
          </cell>
          <cell r="I66">
            <v>75000</v>
          </cell>
          <cell r="J66">
            <v>750000</v>
          </cell>
        </row>
        <row r="68">
          <cell r="D68" t="str">
            <v>-</v>
          </cell>
          <cell r="E68" t="str">
            <v xml:space="preserve">Uang Makan &amp; lembur Excavator </v>
          </cell>
        </row>
        <row r="69">
          <cell r="B69" t="str">
            <v>ralb021</v>
          </cell>
          <cell r="E69" t="str">
            <v>Periode : 12 Des - 19 Des 2004</v>
          </cell>
          <cell r="H69">
            <v>1</v>
          </cell>
          <cell r="I69">
            <v>3900000</v>
          </cell>
          <cell r="J69">
            <v>3900000</v>
          </cell>
        </row>
        <row r="71">
          <cell r="B71" t="str">
            <v>ralb022</v>
          </cell>
          <cell r="D71" t="str">
            <v>-</v>
          </cell>
          <cell r="E71" t="str">
            <v xml:space="preserve">Uang Makan &amp; lembur Excavator </v>
          </cell>
          <cell r="H71">
            <v>1</v>
          </cell>
          <cell r="I71">
            <v>3550000</v>
          </cell>
          <cell r="J71">
            <v>3550000</v>
          </cell>
        </row>
        <row r="72">
          <cell r="E72" t="str">
            <v>Periode : 20 Des - 26 Des 2004</v>
          </cell>
        </row>
        <row r="74">
          <cell r="B74" t="str">
            <v>ralb023</v>
          </cell>
          <cell r="E74" t="str">
            <v>Biaya Pengujian Tensile (Tarik) Besi Bulat</v>
          </cell>
          <cell r="H74">
            <v>1</v>
          </cell>
          <cell r="I74">
            <v>1080000</v>
          </cell>
          <cell r="J74">
            <v>1080000</v>
          </cell>
        </row>
        <row r="76">
          <cell r="B76" t="str">
            <v>ralb024</v>
          </cell>
          <cell r="D76" t="str">
            <v>Prisman</v>
          </cell>
          <cell r="E76" t="str">
            <v>Pembelian Batang Pohon Kelapa</v>
          </cell>
          <cell r="H76">
            <v>57</v>
          </cell>
          <cell r="I76">
            <v>75000</v>
          </cell>
          <cell r="J76">
            <v>4275000</v>
          </cell>
        </row>
        <row r="77">
          <cell r="D77" t="str">
            <v>019/NK-PPS/ORD/XII/2004</v>
          </cell>
        </row>
        <row r="79">
          <cell r="B79" t="str">
            <v>ralb025</v>
          </cell>
          <cell r="D79" t="str">
            <v>Toko Yanmar</v>
          </cell>
          <cell r="E79" t="str">
            <v>Concrete Mixer Beton</v>
          </cell>
          <cell r="H79">
            <v>1</v>
          </cell>
          <cell r="I79">
            <v>4100000</v>
          </cell>
          <cell r="J79">
            <v>4100000</v>
          </cell>
        </row>
        <row r="80">
          <cell r="D80" t="str">
            <v>018/NK-PPS/ORD/XII/2004</v>
          </cell>
        </row>
        <row r="82">
          <cell r="B82" t="str">
            <v>ralb026</v>
          </cell>
          <cell r="D82" t="str">
            <v>Bengkel Las Mandiri Insani</v>
          </cell>
          <cell r="E82" t="str">
            <v>Pintu Gerbang Proyek</v>
          </cell>
          <cell r="H82">
            <v>2</v>
          </cell>
          <cell r="I82">
            <v>2750000</v>
          </cell>
          <cell r="J82">
            <v>5500000</v>
          </cell>
        </row>
        <row r="83">
          <cell r="D83" t="str">
            <v>025/NK-PPS/ORD/XII/2004</v>
          </cell>
        </row>
        <row r="85">
          <cell r="B85" t="str">
            <v>ralb027</v>
          </cell>
          <cell r="E85" t="str">
            <v>Alat Bantu</v>
          </cell>
          <cell r="H85">
            <v>1</v>
          </cell>
          <cell r="I85">
            <v>1385000</v>
          </cell>
          <cell r="J85">
            <v>1385000</v>
          </cell>
        </row>
        <row r="87">
          <cell r="B87" t="str">
            <v>ralb028</v>
          </cell>
          <cell r="E87" t="str">
            <v>BBM Genset</v>
          </cell>
          <cell r="H87">
            <v>1</v>
          </cell>
          <cell r="I87">
            <v>1657500</v>
          </cell>
          <cell r="J87">
            <v>1657500</v>
          </cell>
        </row>
        <row r="88">
          <cell r="J88">
            <v>39036500</v>
          </cell>
        </row>
        <row r="90">
          <cell r="C90" t="str">
            <v>DP - 03</v>
          </cell>
        </row>
        <row r="91">
          <cell r="B91" t="str">
            <v>ralb029</v>
          </cell>
          <cell r="D91" t="str">
            <v>Maju Bersama</v>
          </cell>
          <cell r="E91" t="str">
            <v>Solar</v>
          </cell>
          <cell r="H91">
            <v>6400</v>
          </cell>
          <cell r="I91">
            <v>2000</v>
          </cell>
          <cell r="J91">
            <v>12800000</v>
          </cell>
        </row>
        <row r="92">
          <cell r="D92" t="str">
            <v>086/NK-PPS/ORD/XII/2004</v>
          </cell>
          <cell r="J92" t="str">
            <v/>
          </cell>
        </row>
        <row r="93">
          <cell r="J93" t="str">
            <v/>
          </cell>
        </row>
        <row r="94">
          <cell r="D94" t="str">
            <v/>
          </cell>
          <cell r="J94" t="str">
            <v/>
          </cell>
        </row>
        <row r="95">
          <cell r="J95">
            <v>12800000</v>
          </cell>
        </row>
        <row r="97">
          <cell r="B97" t="str">
            <v>ralb030</v>
          </cell>
          <cell r="D97" t="str">
            <v xml:space="preserve">BBM Solar </v>
          </cell>
          <cell r="E97" t="str">
            <v xml:space="preserve">BBM Solar </v>
          </cell>
          <cell r="I97">
            <v>225000</v>
          </cell>
          <cell r="J97">
            <v>225000</v>
          </cell>
        </row>
        <row r="99">
          <cell r="B99" t="str">
            <v>ralb031</v>
          </cell>
          <cell r="D99" t="str">
            <v>U makan &amp; lembur Operator Excavator :</v>
          </cell>
          <cell r="E99" t="str">
            <v>U makan &amp; lembur Operator Excavator :</v>
          </cell>
          <cell r="J99">
            <v>4350000</v>
          </cell>
        </row>
        <row r="100">
          <cell r="E100" t="str">
            <v>Periode : 25 Des 04  s/d 02 Jan 2005</v>
          </cell>
          <cell r="I100">
            <v>3300000</v>
          </cell>
        </row>
        <row r="101">
          <cell r="E101" t="str">
            <v>Periode : 03 Jan  05  s/d 09 Jan 2005</v>
          </cell>
          <cell r="I101">
            <v>1050000</v>
          </cell>
        </row>
        <row r="103">
          <cell r="B103" t="str">
            <v>ralb032</v>
          </cell>
          <cell r="D103" t="str">
            <v>Upah jaga Malam Alat</v>
          </cell>
          <cell r="E103" t="str">
            <v>Upah jaga Malam Alat</v>
          </cell>
          <cell r="I103">
            <v>900000</v>
          </cell>
          <cell r="J103">
            <v>900000</v>
          </cell>
        </row>
        <row r="104">
          <cell r="B104" t="str">
            <v>ralb033</v>
          </cell>
          <cell r="E104" t="str">
            <v>Upah jaga Malam Alat</v>
          </cell>
          <cell r="I104">
            <v>1200000</v>
          </cell>
          <cell r="J104">
            <v>1200000</v>
          </cell>
        </row>
        <row r="106">
          <cell r="B106" t="str">
            <v>ralb034</v>
          </cell>
          <cell r="D106" t="str">
            <v>Brecker</v>
          </cell>
          <cell r="E106" t="str">
            <v>Sparepart</v>
          </cell>
          <cell r="J106">
            <v>680000</v>
          </cell>
        </row>
        <row r="108">
          <cell r="B108" t="str">
            <v>ralb035</v>
          </cell>
          <cell r="D108" t="str">
            <v>Alat-alat Bantu Peralatan</v>
          </cell>
          <cell r="E108" t="str">
            <v>Skop, Martil, dlll</v>
          </cell>
          <cell r="J108">
            <v>1416900</v>
          </cell>
        </row>
        <row r="114">
          <cell r="J114">
            <v>0</v>
          </cell>
        </row>
        <row r="117">
          <cell r="J117">
            <v>0</v>
          </cell>
        </row>
        <row r="120">
          <cell r="J120">
            <v>0</v>
          </cell>
        </row>
        <row r="126">
          <cell r="G126" t="str">
            <v>Sub Jumlah              Rp.</v>
          </cell>
          <cell r="J126">
            <v>8771900</v>
          </cell>
        </row>
        <row r="127">
          <cell r="G127" t="str">
            <v>Total                          Rp.</v>
          </cell>
          <cell r="J127">
            <v>21571900</v>
          </cell>
        </row>
        <row r="130">
          <cell r="C130" t="str">
            <v>DP - 04</v>
          </cell>
        </row>
        <row r="131">
          <cell r="B131" t="str">
            <v/>
          </cell>
          <cell r="C131" t="str">
            <v/>
          </cell>
          <cell r="D131" t="str">
            <v>Delfian</v>
          </cell>
          <cell r="J131" t="str">
            <v/>
          </cell>
        </row>
        <row r="132">
          <cell r="B132" t="str">
            <v>ralb036</v>
          </cell>
          <cell r="D132" t="str">
            <v>002/NK-PPS/SKAT/XII/04</v>
          </cell>
          <cell r="E132" t="str">
            <v>angkut tanah</v>
          </cell>
          <cell r="F132">
            <v>798</v>
          </cell>
          <cell r="H132">
            <v>42500</v>
          </cell>
          <cell r="I132">
            <v>33915000</v>
          </cell>
          <cell r="J132">
            <v>33915000</v>
          </cell>
        </row>
        <row r="133">
          <cell r="B133" t="str">
            <v/>
          </cell>
          <cell r="C133" t="str">
            <v/>
          </cell>
          <cell r="D133" t="str">
            <v/>
          </cell>
          <cell r="J133" t="str">
            <v/>
          </cell>
        </row>
        <row r="134">
          <cell r="I134">
            <v>33915000</v>
          </cell>
          <cell r="J134">
            <v>33915000</v>
          </cell>
        </row>
        <row r="135">
          <cell r="B135" t="str">
            <v/>
          </cell>
        </row>
        <row r="136">
          <cell r="D136" t="str">
            <v>Solar</v>
          </cell>
        </row>
        <row r="137">
          <cell r="B137" t="str">
            <v>ralb037</v>
          </cell>
          <cell r="D137" t="str">
            <v>UD Maju Bersama</v>
          </cell>
          <cell r="E137" t="str">
            <v xml:space="preserve">BBM Solar </v>
          </cell>
          <cell r="F137">
            <v>3000</v>
          </cell>
          <cell r="H137">
            <v>2000</v>
          </cell>
          <cell r="I137">
            <v>6000000</v>
          </cell>
          <cell r="J137">
            <v>6000000</v>
          </cell>
        </row>
        <row r="138">
          <cell r="D138" t="str">
            <v>086/nk-PPS/ORD/XII/04</v>
          </cell>
        </row>
        <row r="139">
          <cell r="D139" t="str">
            <v>U makan &amp; lembur Operator Excavator :</v>
          </cell>
        </row>
        <row r="140">
          <cell r="B140" t="str">
            <v>ralb038</v>
          </cell>
          <cell r="E140" t="str">
            <v>U makan  &amp; lembur ( 3 Jan 05 s/ d 16 Jan 2005</v>
          </cell>
          <cell r="I140">
            <v>2950000</v>
          </cell>
          <cell r="J140">
            <v>2950000</v>
          </cell>
        </row>
        <row r="141">
          <cell r="B141" t="str">
            <v>ralb039</v>
          </cell>
          <cell r="E141" t="str">
            <v xml:space="preserve">Jaga Malam Excavator  7 Jan 05 s/d 14 Jan 05 </v>
          </cell>
          <cell r="I141">
            <v>800000</v>
          </cell>
          <cell r="J141">
            <v>800000</v>
          </cell>
        </row>
        <row r="142">
          <cell r="B142" t="str">
            <v>ralb040</v>
          </cell>
          <cell r="E142" t="str">
            <v>Angkut &amp; pengamanan  Exc dr Pembuangan</v>
          </cell>
          <cell r="I142">
            <v>1900000</v>
          </cell>
          <cell r="J142">
            <v>1900000</v>
          </cell>
        </row>
        <row r="143">
          <cell r="J143">
            <v>0</v>
          </cell>
        </row>
        <row r="144">
          <cell r="D144" t="str">
            <v>Alat-alat Bantu Peralatan</v>
          </cell>
          <cell r="J144">
            <v>0</v>
          </cell>
        </row>
        <row r="145">
          <cell r="B145" t="str">
            <v>ralb041</v>
          </cell>
          <cell r="E145" t="str">
            <v xml:space="preserve">Spare Part  Peralatan  </v>
          </cell>
          <cell r="I145">
            <v>1593500</v>
          </cell>
          <cell r="J145">
            <v>1593500</v>
          </cell>
        </row>
        <row r="151">
          <cell r="E151" t="str">
            <v xml:space="preserve">Sub Jumlah        </v>
          </cell>
          <cell r="F151" t="str">
            <v>Rp</v>
          </cell>
          <cell r="H151">
            <v>13243500</v>
          </cell>
          <cell r="I151">
            <v>0</v>
          </cell>
          <cell r="J151">
            <v>13243500</v>
          </cell>
        </row>
        <row r="152">
          <cell r="E152" t="str">
            <v xml:space="preserve">Total </v>
          </cell>
          <cell r="F152" t="str">
            <v>Rp</v>
          </cell>
          <cell r="H152">
            <v>47158500</v>
          </cell>
          <cell r="I152">
            <v>0</v>
          </cell>
          <cell r="J152">
            <v>47158500</v>
          </cell>
        </row>
        <row r="155">
          <cell r="C155" t="str">
            <v>DP - 05</v>
          </cell>
        </row>
        <row r="157">
          <cell r="B157" t="str">
            <v/>
          </cell>
          <cell r="C157" t="str">
            <v>CV.Nendra Jaya Gemilang</v>
          </cell>
          <cell r="E157" t="str">
            <v>Angs-1</v>
          </cell>
        </row>
        <row r="158">
          <cell r="B158" t="str">
            <v>ralb042</v>
          </cell>
          <cell r="C158" t="str">
            <v>003/NK-PPS/SKAT/XII/04</v>
          </cell>
          <cell r="E158" t="str">
            <v>Angkut Tanah</v>
          </cell>
          <cell r="H158">
            <v>150</v>
          </cell>
          <cell r="I158">
            <v>42500</v>
          </cell>
          <cell r="J158">
            <v>6375000</v>
          </cell>
        </row>
        <row r="164">
          <cell r="B164" t="str">
            <v/>
          </cell>
          <cell r="C164" t="str">
            <v/>
          </cell>
          <cell r="D164" t="str">
            <v/>
          </cell>
          <cell r="J164" t="str">
            <v/>
          </cell>
        </row>
        <row r="165">
          <cell r="J165">
            <v>6375000</v>
          </cell>
        </row>
        <row r="166">
          <cell r="B166" t="str">
            <v/>
          </cell>
        </row>
        <row r="167">
          <cell r="D167" t="str">
            <v>Delpian</v>
          </cell>
        </row>
        <row r="168">
          <cell r="B168" t="str">
            <v>ralb043</v>
          </cell>
          <cell r="C168" t="str">
            <v>002/NK-PPS/SKAT/XII/04</v>
          </cell>
          <cell r="E168" t="str">
            <v>Angkut Tanah</v>
          </cell>
          <cell r="H168">
            <v>612</v>
          </cell>
          <cell r="I168">
            <v>42500</v>
          </cell>
          <cell r="J168">
            <v>26000000</v>
          </cell>
        </row>
        <row r="170">
          <cell r="B170" t="str">
            <v>ralb044</v>
          </cell>
          <cell r="D170" t="str">
            <v>Bahan Bakar dan Oli untuk alat</v>
          </cell>
          <cell r="E170" t="str">
            <v>Bahan Bakar dan Oli untuk alat</v>
          </cell>
          <cell r="I170">
            <v>252150</v>
          </cell>
          <cell r="J170">
            <v>252150</v>
          </cell>
        </row>
        <row r="172">
          <cell r="B172" t="str">
            <v>ralb045</v>
          </cell>
          <cell r="D172" t="str">
            <v>Uang makan operator :</v>
          </cell>
          <cell r="E172" t="str">
            <v>Uang makan operator :</v>
          </cell>
          <cell r="J172">
            <v>4650000</v>
          </cell>
        </row>
        <row r="173">
          <cell r="D173" t="str">
            <v>Periode ,13 Jan 05 s/d 20 Jan 05</v>
          </cell>
          <cell r="I173">
            <v>2350000</v>
          </cell>
        </row>
        <row r="174">
          <cell r="D174" t="str">
            <v>Periode ,21 Jan 05 s/d 26 Jan 05</v>
          </cell>
          <cell r="I174">
            <v>1800000</v>
          </cell>
        </row>
        <row r="175">
          <cell r="D175" t="str">
            <v>Tompel Periode ,27 Jan 05 s/d 31 Jan 05</v>
          </cell>
          <cell r="I175">
            <v>500000</v>
          </cell>
        </row>
        <row r="177">
          <cell r="B177" t="str">
            <v>ralb046</v>
          </cell>
          <cell r="D177" t="str">
            <v>Upah jaga malam alat , 16 Jan 05 s/d 5 Peb 05</v>
          </cell>
          <cell r="E177" t="str">
            <v>Upah jaga malam alat , 16 Jan 05 s/d 5 Peb 05</v>
          </cell>
          <cell r="I177">
            <v>2100000</v>
          </cell>
          <cell r="J177">
            <v>2100000</v>
          </cell>
        </row>
        <row r="179">
          <cell r="B179" t="str">
            <v>ralb047</v>
          </cell>
          <cell r="D179" t="str">
            <v>Spare Part Vibroator, Dm air, kipas dll</v>
          </cell>
          <cell r="E179" t="str">
            <v>Spare Part Vibroator, Dm air, kipas dll</v>
          </cell>
          <cell r="I179">
            <v>249900</v>
          </cell>
          <cell r="J179">
            <v>249900</v>
          </cell>
        </row>
        <row r="181">
          <cell r="B181" t="str">
            <v>ralb048</v>
          </cell>
          <cell r="D181" t="str">
            <v>Spare part Cutter</v>
          </cell>
          <cell r="E181" t="str">
            <v>Spare part Cutter</v>
          </cell>
          <cell r="I181">
            <v>1038000</v>
          </cell>
          <cell r="J181">
            <v>1038000</v>
          </cell>
        </row>
        <row r="183">
          <cell r="B183" t="str">
            <v>ralb049</v>
          </cell>
          <cell r="D183" t="str">
            <v>Spare Part Breker</v>
          </cell>
          <cell r="E183" t="str">
            <v>Spare Part Breker</v>
          </cell>
          <cell r="I183">
            <v>800000</v>
          </cell>
          <cell r="J183">
            <v>800000</v>
          </cell>
        </row>
        <row r="185">
          <cell r="D185" t="str">
            <v>Dinas Kebakaran</v>
          </cell>
          <cell r="E185" t="str">
            <v>Dinas Kebakaran</v>
          </cell>
          <cell r="J185">
            <v>0</v>
          </cell>
        </row>
        <row r="186">
          <cell r="B186" t="str">
            <v>ralb050</v>
          </cell>
          <cell r="C186" t="str">
            <v>20/NK-PPS/ORD/01/05</v>
          </cell>
          <cell r="E186" t="str">
            <v>Dinas Kebakaran</v>
          </cell>
          <cell r="H186">
            <v>5</v>
          </cell>
          <cell r="I186">
            <v>418000</v>
          </cell>
          <cell r="J186">
            <v>2090000</v>
          </cell>
        </row>
        <row r="188">
          <cell r="B188" t="str">
            <v>ralb051</v>
          </cell>
          <cell r="D188" t="str">
            <v>Cam stater untuk Listrik proyek</v>
          </cell>
          <cell r="E188" t="str">
            <v>Cam stater untuk Listrik proyek</v>
          </cell>
          <cell r="H188">
            <v>1</v>
          </cell>
          <cell r="I188">
            <v>450000</v>
          </cell>
          <cell r="J188">
            <v>450000</v>
          </cell>
        </row>
        <row r="190">
          <cell r="B190" t="str">
            <v>ralb052</v>
          </cell>
          <cell r="D190" t="str">
            <v>Alat bantu Pekerjaan, Goni,Pahat, dll</v>
          </cell>
          <cell r="E190" t="str">
            <v>Alat bantu Pekerjaan, Goni,Pahat, dll</v>
          </cell>
          <cell r="I190">
            <v>1126500</v>
          </cell>
          <cell r="J190">
            <v>1126500</v>
          </cell>
        </row>
        <row r="191">
          <cell r="J191">
            <v>0</v>
          </cell>
        </row>
        <row r="197">
          <cell r="E197" t="str">
            <v xml:space="preserve">Sub Jumlah        </v>
          </cell>
          <cell r="F197" t="str">
            <v>Rp</v>
          </cell>
          <cell r="H197">
            <v>38756550</v>
          </cell>
          <cell r="I197">
            <v>0</v>
          </cell>
          <cell r="J197">
            <v>38756550</v>
          </cell>
        </row>
        <row r="198">
          <cell r="E198" t="str">
            <v xml:space="preserve">Total </v>
          </cell>
          <cell r="F198" t="str">
            <v>Rp</v>
          </cell>
          <cell r="H198">
            <v>45131550</v>
          </cell>
          <cell r="I198">
            <v>0</v>
          </cell>
          <cell r="J198">
            <v>45131550</v>
          </cell>
        </row>
        <row r="200">
          <cell r="C200" t="str">
            <v>DP - 06</v>
          </cell>
        </row>
        <row r="201">
          <cell r="B201" t="str">
            <v/>
          </cell>
          <cell r="D201" t="str">
            <v>Nendra Jaya</v>
          </cell>
        </row>
        <row r="202">
          <cell r="B202" t="str">
            <v>ralb053</v>
          </cell>
          <cell r="D202" t="str">
            <v>003/NK-PPS/SKAT/XII/04</v>
          </cell>
          <cell r="E202" t="str">
            <v>Ongkos angkut tanah</v>
          </cell>
          <cell r="H202">
            <v>187</v>
          </cell>
          <cell r="I202">
            <v>42500</v>
          </cell>
          <cell r="J202">
            <v>7947500</v>
          </cell>
        </row>
        <row r="204">
          <cell r="D204" t="str">
            <v>Nendra Jaya</v>
          </cell>
          <cell r="J204">
            <v>0</v>
          </cell>
        </row>
        <row r="205">
          <cell r="B205" t="str">
            <v>ralb054</v>
          </cell>
          <cell r="D205" t="str">
            <v>003/NK-PPS/SKAT/XII/04</v>
          </cell>
          <cell r="E205" t="str">
            <v>Ongkos angkut tanah</v>
          </cell>
          <cell r="H205">
            <v>72</v>
          </cell>
          <cell r="I205">
            <v>42500</v>
          </cell>
          <cell r="J205">
            <v>3060000</v>
          </cell>
        </row>
        <row r="208">
          <cell r="B208" t="str">
            <v/>
          </cell>
          <cell r="C208" t="str">
            <v/>
          </cell>
          <cell r="D208" t="str">
            <v/>
          </cell>
          <cell r="J208" t="str">
            <v/>
          </cell>
        </row>
        <row r="209">
          <cell r="J209">
            <v>11007500</v>
          </cell>
        </row>
        <row r="210">
          <cell r="B210" t="str">
            <v/>
          </cell>
        </row>
        <row r="211">
          <cell r="D211" t="str">
            <v>Masril Delpian</v>
          </cell>
        </row>
        <row r="212">
          <cell r="B212" t="str">
            <v>ralb055</v>
          </cell>
          <cell r="D212" t="str">
            <v>002/Nk-PPS/SKAT/XII/04</v>
          </cell>
          <cell r="E212" t="str">
            <v>Ongkos angkut tanah</v>
          </cell>
          <cell r="H212">
            <v>942</v>
          </cell>
          <cell r="I212">
            <v>42500</v>
          </cell>
          <cell r="J212">
            <v>40035000</v>
          </cell>
        </row>
        <row r="214">
          <cell r="D214" t="str">
            <v>Masril Delpian</v>
          </cell>
        </row>
        <row r="215">
          <cell r="B215" t="str">
            <v>ralb056</v>
          </cell>
          <cell r="D215" t="str">
            <v>002/Nk-PPS/SKAT/XII/04</v>
          </cell>
          <cell r="E215" t="str">
            <v>Ongkos angkut tanah</v>
          </cell>
          <cell r="H215">
            <v>905</v>
          </cell>
          <cell r="I215">
            <v>42500</v>
          </cell>
          <cell r="J215">
            <v>38462500</v>
          </cell>
        </row>
        <row r="217">
          <cell r="D217" t="str">
            <v>Nendra Jaya</v>
          </cell>
          <cell r="J217">
            <v>0</v>
          </cell>
        </row>
        <row r="218">
          <cell r="B218" t="str">
            <v>ralb057</v>
          </cell>
          <cell r="D218" t="str">
            <v>003/NK-PPS/SKAT/XII/04</v>
          </cell>
          <cell r="E218" t="str">
            <v>Ongkos angkut tanah</v>
          </cell>
          <cell r="H218">
            <v>72</v>
          </cell>
          <cell r="I218">
            <v>42500</v>
          </cell>
          <cell r="J218">
            <v>3060000</v>
          </cell>
        </row>
        <row r="220">
          <cell r="B220" t="str">
            <v>ralb058</v>
          </cell>
          <cell r="D220" t="str">
            <v xml:space="preserve">Ongkos angkut bobokan Bore Pile </v>
          </cell>
          <cell r="E220" t="str">
            <v xml:space="preserve">Ongkos angkut bobokan Bore Pile </v>
          </cell>
          <cell r="J220">
            <v>250000</v>
          </cell>
        </row>
        <row r="222">
          <cell r="D222" t="str">
            <v>Maju Bersama</v>
          </cell>
        </row>
        <row r="223">
          <cell r="B223" t="str">
            <v>ralb059</v>
          </cell>
          <cell r="D223" t="str">
            <v>031/Nk-PPS/ORD/I/05</v>
          </cell>
          <cell r="E223" t="str">
            <v>Solar</v>
          </cell>
          <cell r="H223">
            <v>6000</v>
          </cell>
          <cell r="I223">
            <v>2000</v>
          </cell>
          <cell r="J223">
            <v>12000000</v>
          </cell>
        </row>
        <row r="224">
          <cell r="B224" t="str">
            <v>ralb060</v>
          </cell>
          <cell r="E224" t="str">
            <v>Bensin u/ BBm alat</v>
          </cell>
          <cell r="J224">
            <v>335250</v>
          </cell>
        </row>
        <row r="226">
          <cell r="B226" t="str">
            <v>ralb061</v>
          </cell>
          <cell r="D226" t="str">
            <v>U.Makan &amp; Lembur Operator Excator :</v>
          </cell>
          <cell r="E226" t="str">
            <v>U.Makan &amp; Lembur Operator Excator :</v>
          </cell>
          <cell r="J226">
            <v>5050000</v>
          </cell>
        </row>
        <row r="227">
          <cell r="D227" t="str">
            <v xml:space="preserve">Lombok </v>
          </cell>
          <cell r="E227" t="str">
            <v>27-01-05 s/d 25-02-05</v>
          </cell>
        </row>
        <row r="228">
          <cell r="D228" t="str">
            <v>Wawan</v>
          </cell>
          <cell r="E228" t="str">
            <v>27-01-05 s/d 09-02-05</v>
          </cell>
        </row>
        <row r="229">
          <cell r="D229" t="str">
            <v>Jaga malam alat</v>
          </cell>
          <cell r="E229" t="str">
            <v>6-02-05 s/d 19-02-05</v>
          </cell>
        </row>
        <row r="231">
          <cell r="B231" t="str">
            <v>ralb062</v>
          </cell>
          <cell r="D231" t="str">
            <v xml:space="preserve">Uang Makan </v>
          </cell>
          <cell r="E231" t="str">
            <v>Supir Readymix</v>
          </cell>
          <cell r="J231">
            <v>286000</v>
          </cell>
        </row>
        <row r="232">
          <cell r="E232" t="str">
            <v>Opr Creane</v>
          </cell>
          <cell r="J232">
            <v>0</v>
          </cell>
        </row>
        <row r="233">
          <cell r="E233" t="str">
            <v>Opr C.Pump</v>
          </cell>
        </row>
        <row r="236">
          <cell r="B236" t="str">
            <v>ralb063</v>
          </cell>
          <cell r="D236" t="str">
            <v>PT.San Citra Raya</v>
          </cell>
          <cell r="E236" t="str">
            <v>Sewa dan Mobilisasi Creane</v>
          </cell>
          <cell r="J236">
            <v>6000000</v>
          </cell>
        </row>
        <row r="237">
          <cell r="J237">
            <v>0</v>
          </cell>
        </row>
        <row r="238">
          <cell r="B238" t="str">
            <v>ralb064</v>
          </cell>
          <cell r="E238" t="str">
            <v>Lembur Opr  Creane</v>
          </cell>
          <cell r="J238">
            <v>1400000</v>
          </cell>
        </row>
        <row r="240">
          <cell r="D240" t="str">
            <v>PT.Yanmarindo Perkasa</v>
          </cell>
        </row>
        <row r="241">
          <cell r="B241" t="str">
            <v>ralb065</v>
          </cell>
          <cell r="D241" t="str">
            <v>079/NK-PPS/ORD/02/05</v>
          </cell>
          <cell r="E241" t="str">
            <v>Slang Vibrator</v>
          </cell>
          <cell r="J241">
            <v>4268000</v>
          </cell>
        </row>
        <row r="243">
          <cell r="B243" t="str">
            <v>ralb066</v>
          </cell>
          <cell r="D243" t="str">
            <v>Central Jaya</v>
          </cell>
          <cell r="E243" t="str">
            <v>Kepala Vibrator</v>
          </cell>
          <cell r="J243">
            <v>250000</v>
          </cell>
        </row>
        <row r="245">
          <cell r="B245" t="str">
            <v>ralb067</v>
          </cell>
          <cell r="D245" t="str">
            <v>Spare Part Cutter</v>
          </cell>
          <cell r="E245" t="str">
            <v>Spare Part Cutter</v>
          </cell>
          <cell r="J245">
            <v>38000</v>
          </cell>
        </row>
        <row r="247">
          <cell r="D247" t="str">
            <v>Toko Boos</v>
          </cell>
        </row>
        <row r="248">
          <cell r="B248" t="str">
            <v>ralb068</v>
          </cell>
          <cell r="D248" t="str">
            <v>085/NK-PPS/ORD/02/05</v>
          </cell>
          <cell r="E248" t="str">
            <v xml:space="preserve">Compressor   </v>
          </cell>
          <cell r="H248">
            <v>1</v>
          </cell>
          <cell r="I248" t="str">
            <v>set</v>
          </cell>
          <cell r="J248">
            <v>1160000</v>
          </cell>
        </row>
        <row r="249">
          <cell r="B249" t="str">
            <v>ralb069</v>
          </cell>
          <cell r="D249" t="str">
            <v>Sewa 1 unit Compressor</v>
          </cell>
          <cell r="E249" t="str">
            <v>Sewa 1 unit Compressor</v>
          </cell>
          <cell r="J249">
            <v>2150000</v>
          </cell>
        </row>
        <row r="250">
          <cell r="B250" t="str">
            <v>ralb070</v>
          </cell>
          <cell r="E250" t="str">
            <v>Slang &amp; Perbaikan</v>
          </cell>
          <cell r="H250">
            <v>1</v>
          </cell>
          <cell r="I250" t="str">
            <v>m</v>
          </cell>
          <cell r="J250">
            <v>155000</v>
          </cell>
        </row>
        <row r="253">
          <cell r="B253" t="str">
            <v>ralb071</v>
          </cell>
          <cell r="D253" t="str">
            <v>Breker</v>
          </cell>
          <cell r="E253" t="str">
            <v>Perbaikan &amp; spare Part</v>
          </cell>
          <cell r="J253">
            <v>1595000</v>
          </cell>
        </row>
        <row r="255">
          <cell r="B255" t="str">
            <v>ralb072</v>
          </cell>
          <cell r="D255" t="str">
            <v>Gemuk dan Pispot untuk Peralatan</v>
          </cell>
          <cell r="E255" t="str">
            <v>Gemuk dan Pispot untuk Peralatan</v>
          </cell>
          <cell r="J255">
            <v>235000</v>
          </cell>
        </row>
        <row r="257">
          <cell r="B257" t="str">
            <v>ralb073</v>
          </cell>
          <cell r="D257" t="str">
            <v xml:space="preserve"> Tong, ,Mata gerinda dll u/alat bantu pekerjaan</v>
          </cell>
          <cell r="E257" t="str">
            <v xml:space="preserve"> Tong, ,Mata gerinda dll u/alat bantu pekerjaan</v>
          </cell>
          <cell r="J257">
            <v>829600</v>
          </cell>
        </row>
        <row r="259">
          <cell r="B259" t="str">
            <v>ralb074</v>
          </cell>
          <cell r="D259" t="str">
            <v xml:space="preserve"> Instlasi air</v>
          </cell>
          <cell r="E259" t="str">
            <v>Elbow, las pipa dll</v>
          </cell>
          <cell r="J259">
            <v>672000</v>
          </cell>
        </row>
        <row r="261">
          <cell r="E261" t="str">
            <v xml:space="preserve">Sub Jumlah        </v>
          </cell>
          <cell r="F261" t="str">
            <v>Rp</v>
          </cell>
          <cell r="H261">
            <v>118231350</v>
          </cell>
          <cell r="I261">
            <v>388000</v>
          </cell>
          <cell r="J261">
            <v>117843350</v>
          </cell>
        </row>
        <row r="262">
          <cell r="E262" t="str">
            <v xml:space="preserve">Total </v>
          </cell>
          <cell r="F262" t="str">
            <v>Rp</v>
          </cell>
          <cell r="H262">
            <v>129238850</v>
          </cell>
          <cell r="I262">
            <v>388000</v>
          </cell>
          <cell r="J262">
            <v>128850850</v>
          </cell>
        </row>
        <row r="266">
          <cell r="C266" t="str">
            <v>DP - 07</v>
          </cell>
        </row>
        <row r="268">
          <cell r="B268" t="str">
            <v>ralb075</v>
          </cell>
          <cell r="E268" t="str">
            <v>Sparepart Compressor</v>
          </cell>
          <cell r="F268" t="str">
            <v>Sparepart Compressor</v>
          </cell>
          <cell r="I268">
            <v>483500</v>
          </cell>
          <cell r="J268">
            <v>483500</v>
          </cell>
        </row>
        <row r="269">
          <cell r="E269" t="str">
            <v>059/NK-PPS/ORD/I/2005</v>
          </cell>
        </row>
        <row r="275">
          <cell r="B275" t="str">
            <v/>
          </cell>
          <cell r="C275" t="str">
            <v/>
          </cell>
          <cell r="E275" t="str">
            <v/>
          </cell>
        </row>
        <row r="276">
          <cell r="I276">
            <v>483500</v>
          </cell>
          <cell r="J276">
            <v>483500</v>
          </cell>
        </row>
        <row r="277">
          <cell r="B277" t="str">
            <v/>
          </cell>
        </row>
        <row r="278">
          <cell r="B278" t="str">
            <v>ralb076</v>
          </cell>
          <cell r="E278" t="str">
            <v>BBM Peralatan</v>
          </cell>
          <cell r="F278" t="str">
            <v>Bensin untuk BBM Alat</v>
          </cell>
          <cell r="I278">
            <v>146000</v>
          </cell>
          <cell r="J278">
            <v>146000</v>
          </cell>
        </row>
        <row r="280">
          <cell r="E280" t="str">
            <v xml:space="preserve">Biaya Uang Makan Operator </v>
          </cell>
        </row>
        <row r="281">
          <cell r="B281" t="str">
            <v>ralb077</v>
          </cell>
          <cell r="E281" t="str">
            <v xml:space="preserve">Biaya Uang Makan Operator </v>
          </cell>
          <cell r="F281" t="str">
            <v>1 Feb 05 - 26 Feb 05</v>
          </cell>
          <cell r="I281">
            <v>2450000</v>
          </cell>
          <cell r="J281">
            <v>2450000</v>
          </cell>
        </row>
        <row r="282">
          <cell r="B282" t="str">
            <v>ralb078</v>
          </cell>
          <cell r="E282" t="str">
            <v xml:space="preserve">Biaya Uang Makan Operator </v>
          </cell>
          <cell r="F282" t="str">
            <v>27 Feb 05 - 8 Maret 05</v>
          </cell>
          <cell r="I282">
            <v>850000</v>
          </cell>
          <cell r="J282">
            <v>850000</v>
          </cell>
        </row>
        <row r="283">
          <cell r="B283" t="str">
            <v>ralb079</v>
          </cell>
          <cell r="E283" t="str">
            <v xml:space="preserve">Biaya Uang Makan Operator </v>
          </cell>
          <cell r="F283" t="str">
            <v>16 Feb 05 - 28 Feb 05</v>
          </cell>
          <cell r="I283">
            <v>1100000</v>
          </cell>
          <cell r="J283">
            <v>1100000</v>
          </cell>
        </row>
        <row r="285">
          <cell r="E285" t="str">
            <v>Simamora</v>
          </cell>
          <cell r="F285" t="str">
            <v>Upah Jaga Alat di Pembuangan</v>
          </cell>
        </row>
        <row r="286">
          <cell r="B286" t="str">
            <v>ralb080</v>
          </cell>
          <cell r="E286" t="str">
            <v>Upah Jaga Alat di Pembuangan</v>
          </cell>
          <cell r="F286" t="str">
            <v>Periode : 20 feb - 26 feb 2005</v>
          </cell>
          <cell r="H286">
            <v>7</v>
          </cell>
          <cell r="I286">
            <v>100000</v>
          </cell>
          <cell r="J286">
            <v>700000</v>
          </cell>
        </row>
        <row r="288">
          <cell r="E288" t="str">
            <v>Mob/Demobilisasi Tower Crane</v>
          </cell>
        </row>
        <row r="289">
          <cell r="B289" t="str">
            <v>ralb081</v>
          </cell>
          <cell r="E289" t="str">
            <v>Biaya Pengawalan Mobilisasi Tower Crane</v>
          </cell>
          <cell r="H289">
            <v>1</v>
          </cell>
          <cell r="I289">
            <v>250000</v>
          </cell>
          <cell r="J289">
            <v>250000</v>
          </cell>
        </row>
        <row r="291">
          <cell r="B291" t="str">
            <v>ralb082</v>
          </cell>
          <cell r="E291" t="str">
            <v>Biaya Erection Tower Crane</v>
          </cell>
          <cell r="F291" t="str">
            <v>Biaya Erection Tower Crane</v>
          </cell>
          <cell r="H291">
            <v>1</v>
          </cell>
          <cell r="I291">
            <v>4000000</v>
          </cell>
          <cell r="J291">
            <v>4000000</v>
          </cell>
        </row>
        <row r="293">
          <cell r="B293" t="str">
            <v>ralb083</v>
          </cell>
          <cell r="E293" t="str">
            <v xml:space="preserve">Lembur Operator Crane </v>
          </cell>
          <cell r="I293">
            <v>400000</v>
          </cell>
          <cell r="J293">
            <v>400000</v>
          </cell>
        </row>
        <row r="294">
          <cell r="B294" t="str">
            <v>ralb084</v>
          </cell>
          <cell r="E294" t="str">
            <v>Makan Minum Operator Crane &amp; Supir Mobil Concrete Mix</v>
          </cell>
          <cell r="J294">
            <v>427500</v>
          </cell>
        </row>
        <row r="296">
          <cell r="B296" t="str">
            <v>ralb085</v>
          </cell>
          <cell r="E296" t="str">
            <v>Ongkos Angkut Genset dari Proy. Zaenab ke Proy. Senapelan</v>
          </cell>
          <cell r="J296">
            <v>250000</v>
          </cell>
        </row>
        <row r="298">
          <cell r="B298" t="str">
            <v>ralb086</v>
          </cell>
          <cell r="E298" t="str">
            <v>Selang Vibrator</v>
          </cell>
          <cell r="F298" t="str">
            <v>Selang Vibrator</v>
          </cell>
          <cell r="H298">
            <v>1</v>
          </cell>
          <cell r="I298">
            <v>1175000</v>
          </cell>
          <cell r="J298">
            <v>1175000</v>
          </cell>
        </row>
        <row r="299">
          <cell r="E299" t="str">
            <v>141/NK-PPS/ORD/3/2005</v>
          </cell>
        </row>
        <row r="301">
          <cell r="B301" t="str">
            <v>ralb087</v>
          </cell>
          <cell r="E301" t="str">
            <v>Brecker</v>
          </cell>
          <cell r="F301" t="str">
            <v>Grenda &amp; Sparepart Brecker</v>
          </cell>
          <cell r="J301">
            <v>892500</v>
          </cell>
        </row>
        <row r="303">
          <cell r="B303" t="str">
            <v>ralb088</v>
          </cell>
          <cell r="E303" t="str">
            <v>Alat Bantu Pekerjaan</v>
          </cell>
          <cell r="F303" t="str">
            <v>Gerinda, Gergaji, dll</v>
          </cell>
          <cell r="J303">
            <v>3809600</v>
          </cell>
        </row>
        <row r="304">
          <cell r="B304" t="str">
            <v>ralb089</v>
          </cell>
          <cell r="E304" t="str">
            <v>Oxygen</v>
          </cell>
          <cell r="F304" t="str">
            <v>Oxygen</v>
          </cell>
          <cell r="H304">
            <v>2</v>
          </cell>
          <cell r="I304">
            <v>40000</v>
          </cell>
          <cell r="J304">
            <v>80000</v>
          </cell>
        </row>
        <row r="306">
          <cell r="B306" t="str">
            <v>ralb090</v>
          </cell>
          <cell r="E306" t="str">
            <v>Instalasi Listrik</v>
          </cell>
          <cell r="J306">
            <v>49900</v>
          </cell>
        </row>
        <row r="312">
          <cell r="F312" t="str">
            <v xml:space="preserve">Sub Jumlah        </v>
          </cell>
          <cell r="G312" t="str">
            <v>Rp</v>
          </cell>
          <cell r="I312">
            <v>16580500</v>
          </cell>
          <cell r="J312">
            <v>16580500</v>
          </cell>
        </row>
        <row r="313">
          <cell r="F313" t="str">
            <v xml:space="preserve">Total </v>
          </cell>
          <cell r="G313" t="str">
            <v>Rp</v>
          </cell>
          <cell r="I313">
            <v>17064000</v>
          </cell>
          <cell r="J313">
            <v>17064000</v>
          </cell>
        </row>
        <row r="315">
          <cell r="C315" t="str">
            <v>DP - 08</v>
          </cell>
        </row>
        <row r="317">
          <cell r="E317" t="str">
            <v>Denny</v>
          </cell>
        </row>
        <row r="318">
          <cell r="E318" t="str">
            <v>002/NK-PPS/SPSA/11/04</v>
          </cell>
          <cell r="F318" t="str">
            <v>Angs-2 dr total Time Sheet 210 Jam</v>
          </cell>
          <cell r="H318">
            <v>2851028</v>
          </cell>
        </row>
        <row r="319">
          <cell r="B319" t="str">
            <v>ralb091</v>
          </cell>
          <cell r="E319" t="str">
            <v>Angs-1 dr total Time Sheet 100 Jam</v>
          </cell>
          <cell r="F319" t="str">
            <v>Angs-1 dr total Time Sheet 100 Jam</v>
          </cell>
          <cell r="I319">
            <v>13106383</v>
          </cell>
          <cell r="J319">
            <v>15957411</v>
          </cell>
        </row>
        <row r="321">
          <cell r="E321" t="str">
            <v>Nendra Jaya Gemilang</v>
          </cell>
        </row>
        <row r="322">
          <cell r="B322" t="str">
            <v>ralb092</v>
          </cell>
          <cell r="E322" t="str">
            <v>Ongkos angkut tanah</v>
          </cell>
          <cell r="F322" t="str">
            <v>Ongkos angkut tanah</v>
          </cell>
          <cell r="H322">
            <v>88</v>
          </cell>
          <cell r="I322">
            <v>42500</v>
          </cell>
          <cell r="J322">
            <v>3740000</v>
          </cell>
        </row>
        <row r="328">
          <cell r="B328" t="str">
            <v/>
          </cell>
          <cell r="C328" t="str">
            <v/>
          </cell>
          <cell r="E328" t="str">
            <v/>
          </cell>
        </row>
        <row r="329">
          <cell r="I329">
            <v>19697411</v>
          </cell>
          <cell r="J329">
            <v>19697411</v>
          </cell>
        </row>
        <row r="330">
          <cell r="B330" t="str">
            <v/>
          </cell>
        </row>
        <row r="331">
          <cell r="B331" t="str">
            <v>ralb093</v>
          </cell>
          <cell r="E331" t="str">
            <v>BBM alat/ Gemuk</v>
          </cell>
          <cell r="F331" t="str">
            <v>BBM alat/ Gemuk</v>
          </cell>
          <cell r="I331">
            <v>725000</v>
          </cell>
          <cell r="J331">
            <v>725000</v>
          </cell>
        </row>
        <row r="332">
          <cell r="B332" t="str">
            <v>ralb094</v>
          </cell>
          <cell r="E332" t="str">
            <v>BBM Crane</v>
          </cell>
          <cell r="F332" t="str">
            <v>BBM Crane</v>
          </cell>
          <cell r="I332">
            <v>600000</v>
          </cell>
          <cell r="J332">
            <v>600000</v>
          </cell>
        </row>
        <row r="333">
          <cell r="E333" t="str">
            <v xml:space="preserve">Biaya Uang Makan Operator </v>
          </cell>
        </row>
        <row r="334">
          <cell r="B334" t="str">
            <v>ralb095</v>
          </cell>
          <cell r="E334" t="str">
            <v xml:space="preserve">Biaya Uang Makan Operator </v>
          </cell>
          <cell r="F334" t="str">
            <v>24 Feb 05 - 08 Maret 05</v>
          </cell>
          <cell r="I334">
            <v>1000000</v>
          </cell>
          <cell r="J334">
            <v>1000000</v>
          </cell>
        </row>
        <row r="335">
          <cell r="E335" t="str">
            <v>"</v>
          </cell>
          <cell r="F335" t="str">
            <v>Upah Jaga Alat di Pembuangan</v>
          </cell>
        </row>
        <row r="336">
          <cell r="B336" t="str">
            <v>ralb096</v>
          </cell>
          <cell r="E336" t="str">
            <v>Upah Jaga Alat di Pembuangan</v>
          </cell>
          <cell r="F336" t="str">
            <v>27 Feb 05 - 08 Maret 05</v>
          </cell>
          <cell r="I336">
            <v>1000000</v>
          </cell>
          <cell r="J336">
            <v>1000000</v>
          </cell>
        </row>
        <row r="338">
          <cell r="E338" t="str">
            <v xml:space="preserve">Lembur Operator Crane </v>
          </cell>
        </row>
        <row r="339">
          <cell r="B339" t="str">
            <v>ralb097</v>
          </cell>
          <cell r="E339" t="str">
            <v xml:space="preserve">Makan Minum Operator T Crane </v>
          </cell>
          <cell r="I339">
            <v>2100000</v>
          </cell>
          <cell r="J339">
            <v>2100000</v>
          </cell>
        </row>
        <row r="341">
          <cell r="B341" t="str">
            <v>ralb098</v>
          </cell>
          <cell r="E341" t="str">
            <v>Bar Cutter</v>
          </cell>
          <cell r="F341" t="str">
            <v>Spare Part</v>
          </cell>
          <cell r="I341">
            <v>269000</v>
          </cell>
          <cell r="J341">
            <v>269000</v>
          </cell>
        </row>
        <row r="343">
          <cell r="B343" t="str">
            <v>ralb099</v>
          </cell>
          <cell r="E343" t="str">
            <v>Vibroator</v>
          </cell>
          <cell r="F343" t="str">
            <v>Spare Part</v>
          </cell>
          <cell r="I343">
            <v>461000</v>
          </cell>
          <cell r="J343">
            <v>461000</v>
          </cell>
        </row>
        <row r="345">
          <cell r="B345" t="str">
            <v>ralb100</v>
          </cell>
          <cell r="E345" t="str">
            <v>Breaker</v>
          </cell>
          <cell r="F345" t="str">
            <v xml:space="preserve">Spare Part </v>
          </cell>
          <cell r="I345">
            <v>170000</v>
          </cell>
          <cell r="J345">
            <v>170000</v>
          </cell>
        </row>
        <row r="347">
          <cell r="B347" t="str">
            <v>ralb101</v>
          </cell>
          <cell r="E347" t="str">
            <v>New Panger Reklame</v>
          </cell>
          <cell r="F347" t="str">
            <v>Neon box di T.Crane</v>
          </cell>
          <cell r="H347">
            <v>3</v>
          </cell>
          <cell r="I347">
            <v>550000</v>
          </cell>
          <cell r="J347">
            <v>1650000</v>
          </cell>
        </row>
        <row r="348">
          <cell r="E348" t="str">
            <v>144/NK-PPS/ORD/03/05</v>
          </cell>
        </row>
        <row r="350">
          <cell r="E350" t="str">
            <v>Alat Bantu Pekerjaan</v>
          </cell>
        </row>
        <row r="351">
          <cell r="B351" t="str">
            <v>ralb102</v>
          </cell>
          <cell r="E351" t="str">
            <v>Cirkel Saw</v>
          </cell>
          <cell r="F351" t="str">
            <v>Cirkel Saw</v>
          </cell>
          <cell r="H351">
            <v>1</v>
          </cell>
          <cell r="I351">
            <v>675000</v>
          </cell>
          <cell r="J351">
            <v>675000</v>
          </cell>
        </row>
        <row r="352">
          <cell r="B352" t="str">
            <v>ralb103</v>
          </cell>
          <cell r="E352" t="str">
            <v>Busa,Linggis,Skraf,M.Gergaji dll</v>
          </cell>
          <cell r="F352" t="str">
            <v>Busa,Linggis,Skraf,M.Gergaji dll</v>
          </cell>
          <cell r="I352">
            <v>865500</v>
          </cell>
          <cell r="J352">
            <v>865500</v>
          </cell>
        </row>
        <row r="353">
          <cell r="B353" t="str">
            <v>ralb104</v>
          </cell>
          <cell r="E353" t="str">
            <v>Oxgen Tk.Las</v>
          </cell>
          <cell r="F353" t="str">
            <v>Oxgen Tk.Las</v>
          </cell>
          <cell r="I353">
            <v>160000</v>
          </cell>
          <cell r="J353">
            <v>160000</v>
          </cell>
        </row>
        <row r="355">
          <cell r="B355" t="str">
            <v>ralb105</v>
          </cell>
          <cell r="E355" t="str">
            <v>Ongkos kirim,mesin dan Barang ke Padang</v>
          </cell>
          <cell r="I355">
            <v>375000</v>
          </cell>
          <cell r="J355">
            <v>375000</v>
          </cell>
        </row>
        <row r="357">
          <cell r="B357" t="str">
            <v>ralb106</v>
          </cell>
          <cell r="E357" t="str">
            <v>Instlasi air</v>
          </cell>
          <cell r="F357" t="str">
            <v>Pipa,Elbow,Socket dll</v>
          </cell>
          <cell r="I357">
            <v>256500</v>
          </cell>
          <cell r="J357">
            <v>256500</v>
          </cell>
        </row>
        <row r="359">
          <cell r="B359" t="str">
            <v>ralb107</v>
          </cell>
          <cell r="E359" t="str">
            <v>Elbow,Socket dll</v>
          </cell>
          <cell r="F359" t="str">
            <v>Elbow,Socket dll</v>
          </cell>
          <cell r="I359">
            <v>706500</v>
          </cell>
          <cell r="J359">
            <v>706500</v>
          </cell>
        </row>
        <row r="365">
          <cell r="F365" t="str">
            <v xml:space="preserve">Sub Jumlah        </v>
          </cell>
          <cell r="G365" t="str">
            <v>Rp</v>
          </cell>
          <cell r="I365">
            <v>11013500</v>
          </cell>
          <cell r="J365">
            <v>11013500</v>
          </cell>
        </row>
        <row r="366">
          <cell r="F366" t="str">
            <v xml:space="preserve">Total </v>
          </cell>
          <cell r="G366" t="str">
            <v>Rp</v>
          </cell>
          <cell r="I366">
            <v>30710911</v>
          </cell>
          <cell r="J366">
            <v>30710911</v>
          </cell>
        </row>
        <row r="368">
          <cell r="C368" t="str">
            <v>DP - 09</v>
          </cell>
        </row>
        <row r="371">
          <cell r="D371" t="str">
            <v>Sewa Excavator Galian</v>
          </cell>
          <cell r="J371">
            <v>0</v>
          </cell>
        </row>
        <row r="372">
          <cell r="B372" t="str">
            <v>ralb108</v>
          </cell>
          <cell r="D372" t="str">
            <v>Deny</v>
          </cell>
          <cell r="E372" t="str">
            <v>Sewa Excavator 100 jam</v>
          </cell>
          <cell r="F372">
            <v>53.571428571428569</v>
          </cell>
          <cell r="G372">
            <v>148936</v>
          </cell>
          <cell r="H372">
            <v>53.571428571428569</v>
          </cell>
          <cell r="I372">
            <v>148936</v>
          </cell>
          <cell r="J372">
            <v>7978714.2857142854</v>
          </cell>
        </row>
        <row r="373">
          <cell r="D373" t="str">
            <v>003/NK-PPS/SPSM/XII/2004</v>
          </cell>
          <cell r="E373" t="str">
            <v>Angs. 2 (53,57 jam)</v>
          </cell>
        </row>
        <row r="375">
          <cell r="D375" t="str">
            <v>MAJU BERSAMA</v>
          </cell>
        </row>
        <row r="376">
          <cell r="B376" t="str">
            <v>ralb109</v>
          </cell>
          <cell r="D376" t="str">
            <v>122/NK-PPS/ORD/II/2005</v>
          </cell>
          <cell r="E376" t="str">
            <v>Solar  (Angs - 3 / lunas)</v>
          </cell>
          <cell r="F376">
            <v>3000</v>
          </cell>
          <cell r="G376">
            <v>2500</v>
          </cell>
          <cell r="H376">
            <v>3000</v>
          </cell>
          <cell r="I376">
            <v>2500</v>
          </cell>
          <cell r="J376">
            <v>7500000</v>
          </cell>
        </row>
        <row r="377">
          <cell r="B377" t="str">
            <v>ralb110</v>
          </cell>
          <cell r="D377" t="str">
            <v>164/NK-PPS/ORD/III/2005</v>
          </cell>
          <cell r="E377" t="str">
            <v>Solar  (Angs - 1)</v>
          </cell>
          <cell r="F377">
            <v>1800</v>
          </cell>
          <cell r="G377">
            <v>2500</v>
          </cell>
          <cell r="H377">
            <v>1800</v>
          </cell>
          <cell r="I377">
            <v>2500</v>
          </cell>
          <cell r="J377">
            <v>4500000</v>
          </cell>
        </row>
        <row r="382">
          <cell r="B382" t="str">
            <v/>
          </cell>
          <cell r="C382" t="str">
            <v/>
          </cell>
          <cell r="D382" t="str">
            <v/>
          </cell>
        </row>
        <row r="383">
          <cell r="J383">
            <v>19978714.285714284</v>
          </cell>
        </row>
        <row r="384">
          <cell r="B384" t="str">
            <v/>
          </cell>
        </row>
        <row r="385">
          <cell r="B385" t="str">
            <v>ralb111</v>
          </cell>
          <cell r="D385" t="str">
            <v>BBM Peralatan</v>
          </cell>
          <cell r="E385" t="str">
            <v>BBM Pompa &amp; Vibrator</v>
          </cell>
          <cell r="J385">
            <v>1102500</v>
          </cell>
        </row>
        <row r="387">
          <cell r="D387" t="str">
            <v xml:space="preserve">Biaya Uang Makan Operator </v>
          </cell>
        </row>
        <row r="388">
          <cell r="B388" t="str">
            <v>ralb112</v>
          </cell>
          <cell r="D388" t="str">
            <v>Operator Excavator</v>
          </cell>
          <cell r="E388" t="str">
            <v>Operator Excavator</v>
          </cell>
          <cell r="J388">
            <v>2100000</v>
          </cell>
        </row>
        <row r="389">
          <cell r="B389" t="str">
            <v>ralb113</v>
          </cell>
          <cell r="D389" t="str">
            <v>Operator Genset</v>
          </cell>
          <cell r="E389" t="str">
            <v>Operator Genset</v>
          </cell>
          <cell r="J389">
            <v>750000</v>
          </cell>
        </row>
        <row r="391">
          <cell r="B391" t="str">
            <v>ralb114</v>
          </cell>
          <cell r="D391" t="str">
            <v>Pompa Dewatering</v>
          </cell>
          <cell r="E391" t="str">
            <v>Service dan Sparepart</v>
          </cell>
          <cell r="J391">
            <v>472500</v>
          </cell>
        </row>
        <row r="393">
          <cell r="D393" t="str">
            <v>MOBILISASI TC (DLM KOTA)</v>
          </cell>
        </row>
        <row r="394">
          <cell r="B394" t="str">
            <v>ralb115</v>
          </cell>
          <cell r="D394" t="str">
            <v>Mobilisasi, Pengawalan Mobil Crane ke Proyek Senapelan</v>
          </cell>
          <cell r="E394" t="str">
            <v>Mobilisasi, Pengawalan Mobil Crane ke Proyek Senapelan</v>
          </cell>
          <cell r="J394">
            <v>1000000</v>
          </cell>
        </row>
        <row r="396">
          <cell r="D396" t="str">
            <v>Sewa Crane u/ Erection TC</v>
          </cell>
        </row>
        <row r="397">
          <cell r="D397" t="str">
            <v>Roy</v>
          </cell>
          <cell r="E397" t="str">
            <v>Angs-1</v>
          </cell>
        </row>
        <row r="398">
          <cell r="B398" t="str">
            <v>ralb116</v>
          </cell>
          <cell r="D398" t="str">
            <v>016/NK-PPS/SPSM/II/2005</v>
          </cell>
          <cell r="E398" t="str">
            <v>Sewa selama 3 hari</v>
          </cell>
          <cell r="J398">
            <v>3723404</v>
          </cell>
        </row>
        <row r="399">
          <cell r="B399" t="str">
            <v>ralb117</v>
          </cell>
          <cell r="D399" t="str">
            <v>Sparepart Tower Crane</v>
          </cell>
          <cell r="E399" t="str">
            <v>Sparepart Tower Crane</v>
          </cell>
          <cell r="J399">
            <v>753600</v>
          </cell>
        </row>
        <row r="401">
          <cell r="D401" t="str">
            <v xml:space="preserve">Lembur Operator Crane </v>
          </cell>
        </row>
        <row r="402">
          <cell r="D402" t="str">
            <v xml:space="preserve">Uang makan &amp; lembur Oprt. Crane </v>
          </cell>
        </row>
        <row r="403">
          <cell r="B403" t="str">
            <v>ralb118</v>
          </cell>
          <cell r="D403" t="str">
            <v>Periode : 8 Mar - 31 Mar 05 (Angs. 1)</v>
          </cell>
          <cell r="E403" t="str">
            <v xml:space="preserve">Uang makan &amp; lembur Oprt. Crane </v>
          </cell>
          <cell r="J403">
            <v>2120000</v>
          </cell>
        </row>
        <row r="405">
          <cell r="B405" t="str">
            <v>ralb119</v>
          </cell>
          <cell r="D405" t="str">
            <v>Vibrator</v>
          </cell>
          <cell r="E405" t="str">
            <v>Spare Part</v>
          </cell>
          <cell r="J405">
            <v>23500</v>
          </cell>
        </row>
        <row r="407">
          <cell r="B407" t="str">
            <v>ralb120</v>
          </cell>
          <cell r="D407" t="str">
            <v>Bar Cutter</v>
          </cell>
          <cell r="E407" t="str">
            <v>Service &amp; Spare Part</v>
          </cell>
          <cell r="J407">
            <v>1641500</v>
          </cell>
        </row>
        <row r="409">
          <cell r="B409" t="str">
            <v>ralb121</v>
          </cell>
          <cell r="D409" t="str">
            <v>Breaker</v>
          </cell>
          <cell r="E409" t="str">
            <v xml:space="preserve">Service &amp; Spare Part </v>
          </cell>
          <cell r="J409">
            <v>1163000</v>
          </cell>
        </row>
        <row r="411">
          <cell r="B411" t="str">
            <v>ralb122</v>
          </cell>
          <cell r="D411" t="str">
            <v>Penerangan Lokasi</v>
          </cell>
          <cell r="E411" t="str">
            <v>Instalasi Listrik</v>
          </cell>
          <cell r="J411">
            <v>23000</v>
          </cell>
        </row>
        <row r="413">
          <cell r="D413" t="str">
            <v>Alat Bantu Pekerjaan</v>
          </cell>
        </row>
        <row r="414">
          <cell r="B414" t="str">
            <v>ralb123</v>
          </cell>
          <cell r="E414" t="str">
            <v>Kawat, Batu Grenda, Busa, dll</v>
          </cell>
          <cell r="J414">
            <v>2354000</v>
          </cell>
        </row>
        <row r="415">
          <cell r="B415" t="str">
            <v>ralb124</v>
          </cell>
          <cell r="E415" t="str">
            <v>Oxgen Tk.Las</v>
          </cell>
          <cell r="J415">
            <v>200000</v>
          </cell>
        </row>
        <row r="417">
          <cell r="B417" t="str">
            <v>ralb125</v>
          </cell>
          <cell r="D417" t="str">
            <v>Ongkos kirim,mesin dan Barang dari Padang ke Pku</v>
          </cell>
          <cell r="E417" t="str">
            <v>Ongkos kirim,mesin dan Barang dari Padang ke Pku</v>
          </cell>
          <cell r="J417">
            <v>200000</v>
          </cell>
        </row>
        <row r="425">
          <cell r="E425" t="str">
            <v xml:space="preserve">Sub Jumlah        </v>
          </cell>
          <cell r="F425" t="str">
            <v>Rp</v>
          </cell>
          <cell r="H425">
            <v>17627004</v>
          </cell>
          <cell r="I425">
            <v>223404</v>
          </cell>
          <cell r="J425">
            <v>17403600</v>
          </cell>
        </row>
        <row r="426">
          <cell r="E426" t="str">
            <v xml:space="preserve">Total </v>
          </cell>
          <cell r="F426" t="str">
            <v>Rp</v>
          </cell>
          <cell r="H426">
            <v>37605718.285714284</v>
          </cell>
          <cell r="I426">
            <v>702118.28571428568</v>
          </cell>
          <cell r="J426">
            <v>36903600</v>
          </cell>
        </row>
        <row r="428">
          <cell r="C428" t="str">
            <v>DP - 10</v>
          </cell>
        </row>
        <row r="429">
          <cell r="D429" t="str">
            <v>Denny</v>
          </cell>
        </row>
        <row r="430">
          <cell r="B430" t="str">
            <v>ralb126</v>
          </cell>
          <cell r="D430" t="str">
            <v>003/NK-PPS/SPSM/XII/04</v>
          </cell>
          <cell r="E430" t="str">
            <v>Angs- 2 Sewa Excavator</v>
          </cell>
          <cell r="I430">
            <v>13297872</v>
          </cell>
          <cell r="J430">
            <v>13297872</v>
          </cell>
        </row>
        <row r="432">
          <cell r="D432" t="str">
            <v>Nendra Jaya gemilang</v>
          </cell>
        </row>
        <row r="433">
          <cell r="B433" t="str">
            <v>ralb127</v>
          </cell>
          <cell r="D433" t="str">
            <v>003/NK-PPS/SKAT/XII/04</v>
          </cell>
          <cell r="E433" t="str">
            <v xml:space="preserve">Ongkos angkut tanah </v>
          </cell>
          <cell r="F433" t="str">
            <v>127 rit</v>
          </cell>
          <cell r="H433">
            <v>42500</v>
          </cell>
          <cell r="I433">
            <v>5397500</v>
          </cell>
          <cell r="J433">
            <v>5397500</v>
          </cell>
        </row>
        <row r="440">
          <cell r="B440" t="str">
            <v/>
          </cell>
          <cell r="C440" t="str">
            <v/>
          </cell>
          <cell r="D440" t="str">
            <v/>
          </cell>
        </row>
        <row r="441">
          <cell r="I441">
            <v>18695372</v>
          </cell>
          <cell r="J441">
            <v>18695372</v>
          </cell>
        </row>
        <row r="442">
          <cell r="B442" t="str">
            <v/>
          </cell>
        </row>
        <row r="443">
          <cell r="D443" t="str">
            <v>Masril</v>
          </cell>
        </row>
        <row r="444">
          <cell r="B444" t="str">
            <v>ralb128</v>
          </cell>
          <cell r="D444" t="str">
            <v>005/NK-PPS/SPSM/04/05</v>
          </cell>
          <cell r="E444" t="str">
            <v xml:space="preserve">Ongkos angkut tanah </v>
          </cell>
          <cell r="F444">
            <v>118</v>
          </cell>
          <cell r="H444">
            <v>42500</v>
          </cell>
          <cell r="I444">
            <v>5015000</v>
          </cell>
          <cell r="J444">
            <v>5015000</v>
          </cell>
        </row>
        <row r="446">
          <cell r="B446" t="str">
            <v>ralb129</v>
          </cell>
          <cell r="D446" t="str">
            <v>BBM Peralatan</v>
          </cell>
          <cell r="E446" t="str">
            <v>BBM Pompa &amp; Vibrator</v>
          </cell>
          <cell r="I446">
            <v>698448</v>
          </cell>
          <cell r="J446">
            <v>698448</v>
          </cell>
        </row>
        <row r="448">
          <cell r="D448" t="str">
            <v xml:space="preserve">Biaya Uang Makan Operator </v>
          </cell>
        </row>
        <row r="449">
          <cell r="B449" t="str">
            <v>ralb130</v>
          </cell>
          <cell r="D449" t="str">
            <v>Operator Excavator</v>
          </cell>
          <cell r="E449" t="str">
            <v>1 April 05 - 18 April 05</v>
          </cell>
          <cell r="I449">
            <v>1250000</v>
          </cell>
          <cell r="J449">
            <v>1250000</v>
          </cell>
        </row>
        <row r="451">
          <cell r="D451" t="str">
            <v>Lembur/ U.Makan Operator TC</v>
          </cell>
        </row>
        <row r="452">
          <cell r="B452" t="str">
            <v>ralb131</v>
          </cell>
          <cell r="D452" t="str">
            <v>Opertaor T C</v>
          </cell>
          <cell r="E452" t="str">
            <v>23 Maret 05 s/d 15 april 2005</v>
          </cell>
          <cell r="I452">
            <v>4610000</v>
          </cell>
          <cell r="J452">
            <v>4610000</v>
          </cell>
        </row>
        <row r="454">
          <cell r="D454" t="str">
            <v>Penerangan Lokasi</v>
          </cell>
        </row>
        <row r="455">
          <cell r="D455" t="str">
            <v>New Panger</v>
          </cell>
        </row>
        <row r="456">
          <cell r="B456" t="str">
            <v>ralb132</v>
          </cell>
          <cell r="D456" t="str">
            <v>266/NK-PPS/ORD/04/05</v>
          </cell>
          <cell r="E456" t="str">
            <v>Neon Box untuk TC</v>
          </cell>
          <cell r="F456">
            <v>3</v>
          </cell>
          <cell r="H456">
            <v>1100000</v>
          </cell>
          <cell r="I456">
            <v>3300000</v>
          </cell>
          <cell r="J456">
            <v>3300000</v>
          </cell>
        </row>
        <row r="457">
          <cell r="B457" t="str">
            <v>ralb133</v>
          </cell>
          <cell r="D457" t="str">
            <v>Bohlam,Tespen,Elbow dll u/ Listrik</v>
          </cell>
          <cell r="E457" t="str">
            <v>Bohlam,Tespen,Elbow dll u/ Listrik</v>
          </cell>
          <cell r="I457">
            <v>294600</v>
          </cell>
          <cell r="J457">
            <v>294600</v>
          </cell>
        </row>
        <row r="459">
          <cell r="D459" t="str">
            <v>Vibrator</v>
          </cell>
          <cell r="E459" t="str">
            <v>Vibrator</v>
          </cell>
        </row>
        <row r="460">
          <cell r="B460" t="str">
            <v>ralb134</v>
          </cell>
          <cell r="D460" t="str">
            <v>Spare Part  &amp; Oli</v>
          </cell>
          <cell r="E460" t="str">
            <v>Spare Part  &amp; Oli</v>
          </cell>
          <cell r="I460">
            <v>95000</v>
          </cell>
          <cell r="J460">
            <v>95000</v>
          </cell>
        </row>
        <row r="462">
          <cell r="D462" t="str">
            <v>Bar Bender</v>
          </cell>
          <cell r="E462" t="str">
            <v>Bar Bender</v>
          </cell>
        </row>
        <row r="463">
          <cell r="B463" t="str">
            <v>ralb135</v>
          </cell>
          <cell r="D463" t="str">
            <v>Spare Part</v>
          </cell>
          <cell r="E463" t="str">
            <v>Spare Part</v>
          </cell>
          <cell r="I463">
            <v>1403000</v>
          </cell>
          <cell r="J463">
            <v>1403000</v>
          </cell>
        </row>
        <row r="465">
          <cell r="D465" t="str">
            <v>Throwler Finisher</v>
          </cell>
          <cell r="E465" t="str">
            <v>Throwler Finisher</v>
          </cell>
        </row>
        <row r="466">
          <cell r="B466" t="str">
            <v>ralb136</v>
          </cell>
          <cell r="D466" t="str">
            <v>Service &amp; Spare Part</v>
          </cell>
          <cell r="E466" t="str">
            <v>Service &amp; Spare Part</v>
          </cell>
          <cell r="I466">
            <v>550000</v>
          </cell>
          <cell r="J466">
            <v>550000</v>
          </cell>
        </row>
        <row r="468">
          <cell r="D468" t="str">
            <v>Alat Bantu Pekerjaan</v>
          </cell>
          <cell r="E468" t="str">
            <v>Alat Bantu Pekerjaan</v>
          </cell>
        </row>
        <row r="469">
          <cell r="B469" t="str">
            <v>ralb137</v>
          </cell>
          <cell r="D469" t="str">
            <v>Batu Nippon,Baut,Cros bress,Kunci,Plastik dll</v>
          </cell>
          <cell r="E469" t="str">
            <v>Batu Nippon,Baut,Cros bress,Kunci,Plastik dll</v>
          </cell>
          <cell r="I469">
            <v>1261900</v>
          </cell>
          <cell r="J469">
            <v>1261900</v>
          </cell>
        </row>
        <row r="470">
          <cell r="B470" t="str">
            <v>ralb138</v>
          </cell>
          <cell r="D470" t="str">
            <v>Oxgen untuk Las</v>
          </cell>
          <cell r="E470" t="str">
            <v>Oxgen untuk Las</v>
          </cell>
          <cell r="I470">
            <v>200000</v>
          </cell>
          <cell r="J470">
            <v>200000</v>
          </cell>
        </row>
        <row r="472">
          <cell r="D472" t="str">
            <v>POMPA AIR</v>
          </cell>
          <cell r="E472" t="str">
            <v>POMPA AIR</v>
          </cell>
        </row>
        <row r="473">
          <cell r="B473" t="str">
            <v>ralb139</v>
          </cell>
          <cell r="D473" t="str">
            <v>Perbaikan dan Spare Part</v>
          </cell>
          <cell r="E473" t="str">
            <v>Perbaikan dan Spare Part</v>
          </cell>
          <cell r="I473">
            <v>1042500</v>
          </cell>
          <cell r="J473">
            <v>1042500</v>
          </cell>
        </row>
        <row r="475">
          <cell r="E475" t="str">
            <v xml:space="preserve">Sub Jumlah        </v>
          </cell>
          <cell r="F475" t="str">
            <v>Rp</v>
          </cell>
          <cell r="I475">
            <v>19720448</v>
          </cell>
          <cell r="J475">
            <v>19720448</v>
          </cell>
        </row>
        <row r="476">
          <cell r="E476" t="str">
            <v xml:space="preserve">Total </v>
          </cell>
          <cell r="F476" t="str">
            <v>Rp</v>
          </cell>
          <cell r="I476">
            <v>38415820</v>
          </cell>
          <cell r="J476">
            <v>38415820</v>
          </cell>
        </row>
        <row r="478">
          <cell r="C478" t="str">
            <v>DP - 11</v>
          </cell>
        </row>
        <row r="481">
          <cell r="D481" t="str">
            <v>Nendra Jaya gemilang</v>
          </cell>
        </row>
        <row r="482">
          <cell r="B482" t="str">
            <v>ralb140</v>
          </cell>
          <cell r="D482" t="str">
            <v>003/NK-PPS/SKAT/XII/04</v>
          </cell>
          <cell r="E482" t="str">
            <v xml:space="preserve">Ongkos angkut tanah </v>
          </cell>
          <cell r="F482" t="str">
            <v>8 Rit</v>
          </cell>
          <cell r="H482">
            <v>42500</v>
          </cell>
          <cell r="I482">
            <v>340000</v>
          </cell>
          <cell r="J482">
            <v>340000</v>
          </cell>
        </row>
        <row r="484">
          <cell r="D484" t="str">
            <v>Masri</v>
          </cell>
        </row>
        <row r="485">
          <cell r="B485" t="str">
            <v>ralb141</v>
          </cell>
          <cell r="D485" t="str">
            <v>004/NK-PPS/SKAT/II/05</v>
          </cell>
          <cell r="E485" t="str">
            <v xml:space="preserve">Ongkos angkut tanah </v>
          </cell>
          <cell r="F485" t="str">
            <v>628 Rit</v>
          </cell>
          <cell r="H485">
            <v>42500</v>
          </cell>
          <cell r="I485">
            <v>26707500</v>
          </cell>
          <cell r="J485">
            <v>26707500</v>
          </cell>
        </row>
        <row r="487">
          <cell r="D487" t="str">
            <v>MAJU BERSAMA</v>
          </cell>
        </row>
        <row r="488">
          <cell r="D488" t="str">
            <v>164/NK-PPS/ORD/II/05</v>
          </cell>
          <cell r="E488" t="str">
            <v>Solar</v>
          </cell>
        </row>
        <row r="489">
          <cell r="B489" t="str">
            <v>ralb142</v>
          </cell>
          <cell r="E489" t="str">
            <v>Solar</v>
          </cell>
          <cell r="F489">
            <v>3000</v>
          </cell>
          <cell r="H489">
            <v>2500</v>
          </cell>
          <cell r="I489">
            <v>7500000</v>
          </cell>
          <cell r="J489">
            <v>7500000</v>
          </cell>
        </row>
        <row r="491">
          <cell r="D491" t="str">
            <v xml:space="preserve">Roy </v>
          </cell>
        </row>
        <row r="492">
          <cell r="D492" t="str">
            <v>016/NK-PPS/SPSM/03/05</v>
          </cell>
          <cell r="E492" t="str">
            <v>Sewa Crane 3 hari</v>
          </cell>
        </row>
        <row r="493">
          <cell r="E493" t="str">
            <v>Sewa Crane 3 hari</v>
          </cell>
        </row>
        <row r="494">
          <cell r="B494" t="str">
            <v>ralb143</v>
          </cell>
          <cell r="E494" t="str">
            <v>Sewa Crane 3 hari</v>
          </cell>
          <cell r="I494">
            <v>3680851</v>
          </cell>
          <cell r="J494">
            <v>3680851</v>
          </cell>
        </row>
        <row r="495">
          <cell r="B495" t="str">
            <v>ralb144</v>
          </cell>
          <cell r="E495" t="str">
            <v>Demobilisasi Mobil Crane</v>
          </cell>
          <cell r="I495">
            <v>500000</v>
          </cell>
          <cell r="J495">
            <v>500000</v>
          </cell>
        </row>
        <row r="498">
          <cell r="D498" t="str">
            <v>PT. Sentra Karya Cahaya Raya</v>
          </cell>
        </row>
        <row r="499">
          <cell r="D499" t="str">
            <v>077/NK-PPS/ORD/XII/04</v>
          </cell>
          <cell r="E499" t="str">
            <v>Peralatan Listrik</v>
          </cell>
        </row>
        <row r="500">
          <cell r="E500" t="str">
            <v>Angs. 1 : 3.204.000,-</v>
          </cell>
        </row>
        <row r="501">
          <cell r="B501" t="str">
            <v>ralb145</v>
          </cell>
          <cell r="E501" t="str">
            <v>Angs. 2 : Peralatan listrik</v>
          </cell>
          <cell r="I501">
            <v>5590000</v>
          </cell>
          <cell r="J501">
            <v>5590000</v>
          </cell>
        </row>
        <row r="502">
          <cell r="E502" t="str">
            <v>Sisa : 2.100.000,-</v>
          </cell>
        </row>
        <row r="507">
          <cell r="B507" t="str">
            <v/>
          </cell>
          <cell r="C507" t="str">
            <v/>
          </cell>
          <cell r="D507" t="str">
            <v/>
          </cell>
        </row>
        <row r="508">
          <cell r="I508">
            <v>44318351</v>
          </cell>
          <cell r="J508">
            <v>44318351</v>
          </cell>
        </row>
        <row r="509">
          <cell r="B509" t="str">
            <v/>
          </cell>
        </row>
        <row r="511">
          <cell r="B511" t="str">
            <v>ralb146</v>
          </cell>
          <cell r="D511" t="str">
            <v>BBM Peralatan</v>
          </cell>
          <cell r="E511" t="str">
            <v>BBM Peralatan</v>
          </cell>
          <cell r="I511">
            <v>200000</v>
          </cell>
          <cell r="J511">
            <v>200000</v>
          </cell>
        </row>
        <row r="513">
          <cell r="D513" t="str">
            <v xml:space="preserve">Biaya Uang Makan Operator </v>
          </cell>
          <cell r="E513" t="str">
            <v xml:space="preserve">Biaya Uang Makan Operator </v>
          </cell>
        </row>
        <row r="514">
          <cell r="B514" t="str">
            <v>ralb147</v>
          </cell>
          <cell r="D514" t="str">
            <v>Operator Genset</v>
          </cell>
          <cell r="E514" t="str">
            <v>Operator Genset</v>
          </cell>
          <cell r="I514">
            <v>750000</v>
          </cell>
          <cell r="J514">
            <v>750000</v>
          </cell>
        </row>
        <row r="515">
          <cell r="B515" t="str">
            <v>ralb148</v>
          </cell>
          <cell r="D515" t="str">
            <v>Operator Excavator</v>
          </cell>
          <cell r="E515" t="str">
            <v>Operator Excavator</v>
          </cell>
          <cell r="I515">
            <v>800000</v>
          </cell>
          <cell r="J515">
            <v>800000</v>
          </cell>
        </row>
        <row r="518">
          <cell r="D518" t="str">
            <v>Lembur/ U.Makan Operator TC</v>
          </cell>
          <cell r="E518" t="str">
            <v>Lembur/ U.Makan Operator TC</v>
          </cell>
        </row>
        <row r="519">
          <cell r="B519" t="str">
            <v>ralb149</v>
          </cell>
          <cell r="D519" t="str">
            <v>Operator TC 1</v>
          </cell>
          <cell r="E519" t="str">
            <v>Operator TC 1</v>
          </cell>
          <cell r="I519">
            <v>4390000</v>
          </cell>
          <cell r="J519">
            <v>4390000</v>
          </cell>
        </row>
        <row r="520">
          <cell r="B520" t="str">
            <v>ralb150</v>
          </cell>
          <cell r="D520" t="str">
            <v>Operator TC 2</v>
          </cell>
          <cell r="E520" t="str">
            <v>Operator TC 2</v>
          </cell>
          <cell r="I520">
            <v>2360000</v>
          </cell>
          <cell r="J520">
            <v>2360000</v>
          </cell>
        </row>
        <row r="523">
          <cell r="D523" t="str">
            <v>Vibrator</v>
          </cell>
          <cell r="E523" t="str">
            <v>Vibrator</v>
          </cell>
        </row>
        <row r="524">
          <cell r="B524" t="str">
            <v>ralb151</v>
          </cell>
          <cell r="D524" t="str">
            <v>Spare Part  &amp; Oli</v>
          </cell>
          <cell r="E524" t="str">
            <v>Spare Part  &amp; Oli</v>
          </cell>
          <cell r="I524">
            <v>90000</v>
          </cell>
          <cell r="J524">
            <v>90000</v>
          </cell>
        </row>
        <row r="526">
          <cell r="D526" t="str">
            <v>Bar Cutter</v>
          </cell>
          <cell r="E526" t="str">
            <v>Bar Cutter</v>
          </cell>
        </row>
        <row r="527">
          <cell r="B527" t="str">
            <v>ralb152</v>
          </cell>
          <cell r="D527" t="str">
            <v>Spare Part</v>
          </cell>
          <cell r="E527" t="str">
            <v>Spare Part</v>
          </cell>
          <cell r="I527">
            <v>2860000</v>
          </cell>
          <cell r="J527">
            <v>2860000</v>
          </cell>
        </row>
        <row r="529">
          <cell r="D529" t="str">
            <v>Breaker GSH</v>
          </cell>
          <cell r="E529" t="str">
            <v>Breaker GSH</v>
          </cell>
        </row>
        <row r="530">
          <cell r="B530" t="str">
            <v>ralb153</v>
          </cell>
          <cell r="D530" t="str">
            <v>Spare Part</v>
          </cell>
          <cell r="E530" t="str">
            <v>Spare Part</v>
          </cell>
          <cell r="I530">
            <v>909000</v>
          </cell>
          <cell r="J530">
            <v>909000</v>
          </cell>
        </row>
        <row r="532">
          <cell r="D532" t="str">
            <v>Alat Bantu Pekerjaan</v>
          </cell>
          <cell r="E532" t="str">
            <v>Alat Bantu Pekerjaan</v>
          </cell>
        </row>
        <row r="533">
          <cell r="B533" t="str">
            <v>ralb154</v>
          </cell>
          <cell r="D533" t="str">
            <v>Stood Bolt, Pahat Kayu, Meteran, dll</v>
          </cell>
          <cell r="E533" t="str">
            <v>Stood Bolt, Pahat Kayu, Meteran, dll</v>
          </cell>
          <cell r="I533">
            <v>4251500</v>
          </cell>
          <cell r="J533">
            <v>4251500</v>
          </cell>
        </row>
        <row r="534">
          <cell r="B534" t="str">
            <v>ralb155</v>
          </cell>
          <cell r="D534" t="str">
            <v>Oxygen untuk Las</v>
          </cell>
          <cell r="E534" t="str">
            <v>Oxygen untuk Las</v>
          </cell>
          <cell r="I534">
            <v>120000</v>
          </cell>
          <cell r="J534">
            <v>120000</v>
          </cell>
        </row>
        <row r="535">
          <cell r="B535" t="str">
            <v>ralb156</v>
          </cell>
          <cell r="D535" t="str">
            <v>Diamond Wheel Boson, dll u/ Finishing</v>
          </cell>
          <cell r="E535" t="str">
            <v>Diamond Wheel Boson, dll u/ Finishing</v>
          </cell>
          <cell r="I535">
            <v>290000</v>
          </cell>
          <cell r="J535">
            <v>290000</v>
          </cell>
        </row>
        <row r="537">
          <cell r="B537" t="str">
            <v>ralb157</v>
          </cell>
          <cell r="D537" t="str">
            <v>Biaya Penyimpanan dan Pas Masuk Pengambilan Barang</v>
          </cell>
          <cell r="E537" t="str">
            <v>Biaya Penyimpanan dan Pas Masuk Pengambilan Barang</v>
          </cell>
          <cell r="I537">
            <v>653392</v>
          </cell>
          <cell r="J537">
            <v>653392</v>
          </cell>
        </row>
        <row r="539">
          <cell r="D539" t="str">
            <v>Lift Barang</v>
          </cell>
          <cell r="E539" t="str">
            <v>Lift Barang</v>
          </cell>
        </row>
        <row r="540">
          <cell r="D540" t="str">
            <v>PT.Nindya Karya Proyek Mal Ciputra</v>
          </cell>
          <cell r="E540" t="str">
            <v>PT.Nindya Karya Proyek Mal Ciputra</v>
          </cell>
        </row>
        <row r="541">
          <cell r="B541" t="str">
            <v>ralb158</v>
          </cell>
          <cell r="D541" t="str">
            <v>Perjanjian Tgl. 29 April 2005</v>
          </cell>
          <cell r="E541" t="str">
            <v>Perjanjian Tgl. 29 April 2005</v>
          </cell>
          <cell r="I541">
            <v>15000000</v>
          </cell>
          <cell r="J541">
            <v>15000000</v>
          </cell>
        </row>
        <row r="542">
          <cell r="B542" t="str">
            <v>ralb159</v>
          </cell>
          <cell r="D542" t="str">
            <v xml:space="preserve"> </v>
          </cell>
          <cell r="E542" t="str">
            <v>Angs-2 Lift barang 2 unit</v>
          </cell>
          <cell r="I542">
            <v>16500000</v>
          </cell>
          <cell r="J542">
            <v>16500000</v>
          </cell>
        </row>
        <row r="546">
          <cell r="E546" t="str">
            <v xml:space="preserve">Sub Jumlah        </v>
          </cell>
          <cell r="F546" t="str">
            <v>Rp</v>
          </cell>
          <cell r="I546">
            <v>49173892</v>
          </cell>
          <cell r="J546">
            <v>49173892</v>
          </cell>
        </row>
        <row r="547">
          <cell r="E547" t="str">
            <v xml:space="preserve">Total </v>
          </cell>
          <cell r="F547" t="str">
            <v>Rp</v>
          </cell>
          <cell r="I547">
            <v>93492243</v>
          </cell>
          <cell r="J547">
            <v>93492243</v>
          </cell>
        </row>
        <row r="550">
          <cell r="C550" t="str">
            <v>DP - 13</v>
          </cell>
        </row>
        <row r="551">
          <cell r="D551" t="str">
            <v>MAJU MANDIRI</v>
          </cell>
        </row>
        <row r="552">
          <cell r="D552" t="str">
            <v>012/NK-PPS/ORD/01/2005</v>
          </cell>
          <cell r="E552" t="str">
            <v>Pompa Celup dia. 4"</v>
          </cell>
          <cell r="F552" t="str">
            <v xml:space="preserve">     2 unit</v>
          </cell>
          <cell r="H552">
            <v>4800000</v>
          </cell>
        </row>
        <row r="553">
          <cell r="E553" t="str">
            <v>Selang Pompa dia. 4"</v>
          </cell>
          <cell r="F553" t="str">
            <v>100 meter</v>
          </cell>
          <cell r="H553">
            <v>13500</v>
          </cell>
        </row>
        <row r="554">
          <cell r="E554" t="str">
            <v>HT - Kenwood TH - 234</v>
          </cell>
          <cell r="F554" t="str">
            <v xml:space="preserve">      4 bh</v>
          </cell>
          <cell r="H554">
            <v>1300000</v>
          </cell>
        </row>
        <row r="555">
          <cell r="E555" t="str">
            <v>Safety Shoes</v>
          </cell>
          <cell r="F555" t="str">
            <v xml:space="preserve">      1 psg</v>
          </cell>
          <cell r="H555">
            <v>195000</v>
          </cell>
        </row>
        <row r="556">
          <cell r="E556" t="str">
            <v>Jas Hujan</v>
          </cell>
          <cell r="F556" t="str">
            <v xml:space="preserve">    10 bh</v>
          </cell>
          <cell r="H556">
            <v>45000</v>
          </cell>
        </row>
        <row r="557">
          <cell r="E557" t="str">
            <v>Safety Helmet</v>
          </cell>
          <cell r="F557" t="str">
            <v xml:space="preserve">      6 bh</v>
          </cell>
          <cell r="H557">
            <v>22500</v>
          </cell>
        </row>
        <row r="558">
          <cell r="B558" t="str">
            <v>ralb160</v>
          </cell>
          <cell r="E558" t="str">
            <v>Angs-1 : Maju Mandiri</v>
          </cell>
          <cell r="I558">
            <v>3504000</v>
          </cell>
          <cell r="J558">
            <v>3504000</v>
          </cell>
        </row>
        <row r="564">
          <cell r="B564" t="str">
            <v/>
          </cell>
          <cell r="C564" t="str">
            <v/>
          </cell>
          <cell r="D564" t="str">
            <v/>
          </cell>
        </row>
        <row r="565">
          <cell r="I565">
            <v>3504000</v>
          </cell>
          <cell r="J565">
            <v>3504000</v>
          </cell>
        </row>
        <row r="566">
          <cell r="B566" t="str">
            <v/>
          </cell>
        </row>
        <row r="568">
          <cell r="B568" t="str">
            <v>ralb161</v>
          </cell>
          <cell r="D568" t="str">
            <v>BBM Alat</v>
          </cell>
          <cell r="E568" t="str">
            <v>BBM Pompa, Alat, Genset</v>
          </cell>
          <cell r="I568">
            <v>798000</v>
          </cell>
          <cell r="J568">
            <v>798000</v>
          </cell>
        </row>
        <row r="570">
          <cell r="D570" t="str">
            <v>BIAYA UANG MAKAN OPERATOR</v>
          </cell>
        </row>
        <row r="571">
          <cell r="D571" t="str">
            <v xml:space="preserve"> -  Uang makan &amp; lembur oprt. Excavator </v>
          </cell>
          <cell r="E571" t="str">
            <v xml:space="preserve"> -  Uang makan &amp; lembur oprt. Excavator </v>
          </cell>
        </row>
        <row r="572">
          <cell r="B572" t="str">
            <v>ralb162</v>
          </cell>
          <cell r="D572" t="str">
            <v xml:space="preserve"> -  Uang makan &amp; lembur oprt. Excavator </v>
          </cell>
          <cell r="E572" t="str">
            <v xml:space="preserve"> -  Uang makan &amp; lembur oprt. Excavator </v>
          </cell>
          <cell r="I572">
            <v>600000</v>
          </cell>
          <cell r="J572">
            <v>600000</v>
          </cell>
        </row>
        <row r="573">
          <cell r="D573" t="str">
            <v xml:space="preserve"> -  Uang makan &amp; lembur oprt. Genset</v>
          </cell>
          <cell r="E573" t="str">
            <v xml:space="preserve"> -  Uang makan &amp; lembur oprt. Genset</v>
          </cell>
        </row>
        <row r="574">
          <cell r="B574" t="str">
            <v>ralb163</v>
          </cell>
          <cell r="D574" t="str">
            <v xml:space="preserve"> -  Uang makan &amp; lembur oprt. Genset</v>
          </cell>
          <cell r="E574" t="str">
            <v xml:space="preserve"> -  Uang makan &amp; lembur oprt. Genset</v>
          </cell>
          <cell r="I574">
            <v>750000</v>
          </cell>
          <cell r="J574">
            <v>750000</v>
          </cell>
        </row>
        <row r="576">
          <cell r="D576" t="str">
            <v>Tower Crane</v>
          </cell>
          <cell r="E576" t="str">
            <v>Tower Crane</v>
          </cell>
        </row>
        <row r="577">
          <cell r="B577" t="str">
            <v>ralb164</v>
          </cell>
          <cell r="D577" t="str">
            <v xml:space="preserve"> -  Sparepart TC</v>
          </cell>
          <cell r="E577" t="str">
            <v xml:space="preserve"> -  Sparepart TC</v>
          </cell>
          <cell r="I577">
            <v>809600</v>
          </cell>
          <cell r="J577">
            <v>809600</v>
          </cell>
        </row>
        <row r="578">
          <cell r="D578" t="str">
            <v xml:space="preserve"> -  Uang makan &amp; lembur Oprt. TC 1 &amp; 2</v>
          </cell>
          <cell r="E578" t="str">
            <v xml:space="preserve"> -  Uang makan &amp; lembur Oprt. TC 1 &amp; 2</v>
          </cell>
        </row>
        <row r="579">
          <cell r="B579" t="str">
            <v>ralb165</v>
          </cell>
          <cell r="D579" t="str">
            <v xml:space="preserve"> -  Uang makan &amp; lembur Oprt. TC 1 &amp; 3</v>
          </cell>
          <cell r="E579" t="str">
            <v xml:space="preserve"> -  Uang makan &amp; lembur Oprt. TC 1 &amp; 3</v>
          </cell>
          <cell r="I579">
            <v>4710000</v>
          </cell>
          <cell r="J579">
            <v>4710000</v>
          </cell>
        </row>
        <row r="581">
          <cell r="D581" t="str">
            <v>Vibrator</v>
          </cell>
          <cell r="E581" t="str">
            <v>Vibrator</v>
          </cell>
        </row>
        <row r="582">
          <cell r="B582" t="str">
            <v>ralb166</v>
          </cell>
          <cell r="D582" t="str">
            <v xml:space="preserve"> - Sparepart</v>
          </cell>
          <cell r="E582" t="str">
            <v xml:space="preserve"> - Sparepart</v>
          </cell>
          <cell r="I582">
            <v>239500</v>
          </cell>
          <cell r="J582">
            <v>239500</v>
          </cell>
        </row>
        <row r="584">
          <cell r="D584" t="str">
            <v>Bar Bender</v>
          </cell>
          <cell r="E584" t="str">
            <v>Bar Bender</v>
          </cell>
        </row>
        <row r="585">
          <cell r="B585" t="str">
            <v>ralb167</v>
          </cell>
          <cell r="D585" t="str">
            <v xml:space="preserve"> - Service &amp; Sparepart </v>
          </cell>
          <cell r="E585" t="str">
            <v xml:space="preserve"> - Service &amp; Sparepart </v>
          </cell>
          <cell r="I585">
            <v>1515000</v>
          </cell>
          <cell r="J585">
            <v>1515000</v>
          </cell>
        </row>
        <row r="587">
          <cell r="D587" t="str">
            <v>Mata Brecker</v>
          </cell>
          <cell r="E587" t="str">
            <v>Mata Brecker</v>
          </cell>
        </row>
        <row r="588">
          <cell r="B588" t="str">
            <v>ralb168</v>
          </cell>
          <cell r="D588" t="str">
            <v xml:space="preserve"> - Service </v>
          </cell>
          <cell r="E588" t="str">
            <v xml:space="preserve"> - Service </v>
          </cell>
          <cell r="I588">
            <v>70000</v>
          </cell>
          <cell r="J588">
            <v>70000</v>
          </cell>
        </row>
        <row r="590">
          <cell r="D590" t="str">
            <v>Bar Cutter</v>
          </cell>
          <cell r="E590" t="str">
            <v>Bar Cutter</v>
          </cell>
        </row>
        <row r="591">
          <cell r="D591" t="str">
            <v>PT.Nindya Karya Proyek Mal Ciputra tgl. 29 april 2005</v>
          </cell>
          <cell r="E591" t="str">
            <v>PT.Nindya Karya Proyek Mal Ciputra tgl. 29 april 2005</v>
          </cell>
        </row>
        <row r="592">
          <cell r="B592" t="str">
            <v>ralb169</v>
          </cell>
          <cell r="D592" t="str">
            <v>Angs-5 : Bar Cutter</v>
          </cell>
          <cell r="E592" t="str">
            <v>Angs-5 : Bar Cutter</v>
          </cell>
          <cell r="I592">
            <v>35000000</v>
          </cell>
          <cell r="J592">
            <v>35000000</v>
          </cell>
        </row>
        <row r="593">
          <cell r="D593" t="str">
            <v>Sisa : 12.075.000,-</v>
          </cell>
          <cell r="E593" t="str">
            <v>Sisa : 12.075.000,-</v>
          </cell>
        </row>
        <row r="595">
          <cell r="D595" t="str">
            <v>Penerangan</v>
          </cell>
          <cell r="E595" t="str">
            <v>Penerangan</v>
          </cell>
        </row>
        <row r="596">
          <cell r="B596" t="str">
            <v>ralb170</v>
          </cell>
          <cell r="D596" t="str">
            <v>Bola Halogen, Cam Stater, dll</v>
          </cell>
          <cell r="E596" t="str">
            <v>Bola Halogen, Cam Stater, dll</v>
          </cell>
          <cell r="I596">
            <v>1160000</v>
          </cell>
          <cell r="J596">
            <v>1160000</v>
          </cell>
        </row>
        <row r="598">
          <cell r="D598" t="str">
            <v>Alat Bantu Pekerjaan</v>
          </cell>
          <cell r="E598" t="str">
            <v>Alat Bantu Pekerjaan</v>
          </cell>
        </row>
        <row r="599">
          <cell r="B599" t="str">
            <v>ralb171</v>
          </cell>
          <cell r="D599" t="str">
            <v xml:space="preserve"> -  Engsel, Tikar, Tang, Jidar Hallow, dll</v>
          </cell>
          <cell r="E599" t="str">
            <v xml:space="preserve"> -  Engsel, Tikar, Tang, Jidar Hallow, dll</v>
          </cell>
          <cell r="I599">
            <v>5728000</v>
          </cell>
          <cell r="J599">
            <v>5728000</v>
          </cell>
        </row>
        <row r="600">
          <cell r="B600" t="str">
            <v>ralb172</v>
          </cell>
          <cell r="D600" t="str">
            <v xml:space="preserve"> -  Oxigen untuk Las</v>
          </cell>
          <cell r="E600" t="str">
            <v xml:space="preserve"> -  Oxigen untuk Las</v>
          </cell>
          <cell r="I600">
            <v>160000</v>
          </cell>
          <cell r="J600">
            <v>160000</v>
          </cell>
        </row>
        <row r="602">
          <cell r="D602" t="str">
            <v>Mobilisasi/Demobilisasi Excavator</v>
          </cell>
          <cell r="E602" t="str">
            <v>Mobilisasi/Demobilisasi Excavator</v>
          </cell>
        </row>
        <row r="603">
          <cell r="B603" t="str">
            <v>ralb173</v>
          </cell>
          <cell r="D603" t="str">
            <v>Mobilisasi 1 unit Excavator</v>
          </cell>
          <cell r="E603" t="str">
            <v>Mobilisasi 1 unit Excavator</v>
          </cell>
          <cell r="I603">
            <v>1000000</v>
          </cell>
          <cell r="J603">
            <v>1000000</v>
          </cell>
        </row>
        <row r="605">
          <cell r="E605" t="str">
            <v xml:space="preserve">Sub Jumlah        </v>
          </cell>
          <cell r="F605" t="str">
            <v>Rp</v>
          </cell>
          <cell r="H605">
            <v>52540100</v>
          </cell>
          <cell r="J605">
            <v>52540100</v>
          </cell>
        </row>
        <row r="606">
          <cell r="E606" t="str">
            <v xml:space="preserve">Total </v>
          </cell>
          <cell r="F606" t="str">
            <v>Rp</v>
          </cell>
          <cell r="H606">
            <v>56044100</v>
          </cell>
          <cell r="J606">
            <v>56044100</v>
          </cell>
        </row>
        <row r="608">
          <cell r="C608" t="str">
            <v>DP - 14</v>
          </cell>
        </row>
        <row r="612">
          <cell r="D612" t="str">
            <v xml:space="preserve">PT. Nindya Karya Proyek Mall Ciputra </v>
          </cell>
        </row>
        <row r="613">
          <cell r="D613" t="str">
            <v xml:space="preserve"> -  Bar Cutter, Bar Bender, dan Lift Barang</v>
          </cell>
        </row>
        <row r="614">
          <cell r="B614" t="str">
            <v>ralb174</v>
          </cell>
          <cell r="D614" t="str">
            <v xml:space="preserve">     Pelunasan Bar Cutter, Bar Bender &amp; Lift Barang</v>
          </cell>
          <cell r="E614" t="str">
            <v xml:space="preserve">     Pelunasan Bar Cutter, Bar Bender &amp; Lift Barang</v>
          </cell>
          <cell r="I614">
            <v>12075000</v>
          </cell>
          <cell r="J614">
            <v>12075000</v>
          </cell>
        </row>
        <row r="616">
          <cell r="D616" t="str">
            <v>PT. SENTRA KARYA CAHAYA RAYA</v>
          </cell>
        </row>
        <row r="617">
          <cell r="D617" t="str">
            <v>010/NK-PPS/ORD/01/2005</v>
          </cell>
          <cell r="E617" t="str">
            <v>NYM 2x1,5 @ 50 m Eterna</v>
          </cell>
          <cell r="F617">
            <v>6</v>
          </cell>
          <cell r="G617" t="str">
            <v>Rol</v>
          </cell>
          <cell r="H617">
            <v>984000</v>
          </cell>
        </row>
        <row r="618">
          <cell r="E618" t="str">
            <v>Lampu Spiral 20 w Bess @ 50</v>
          </cell>
          <cell r="F618">
            <v>20</v>
          </cell>
          <cell r="G618" t="str">
            <v>Bh</v>
          </cell>
          <cell r="H618">
            <v>400000</v>
          </cell>
        </row>
        <row r="619">
          <cell r="E619" t="str">
            <v>Cam stater 63 A VYBA</v>
          </cell>
          <cell r="F619">
            <v>1</v>
          </cell>
          <cell r="G619" t="str">
            <v>Bh</v>
          </cell>
          <cell r="H619">
            <v>65000</v>
          </cell>
        </row>
        <row r="620">
          <cell r="E620" t="str">
            <v>Kap Balast 40 W SUN @10</v>
          </cell>
          <cell r="F620">
            <v>60</v>
          </cell>
          <cell r="G620" t="str">
            <v>pcs</v>
          </cell>
          <cell r="H620">
            <v>3900000</v>
          </cell>
        </row>
        <row r="621">
          <cell r="E621" t="str">
            <v>Isolasi 3/4 Standard @120 Uni</v>
          </cell>
          <cell r="F621">
            <v>20</v>
          </cell>
          <cell r="G621" t="str">
            <v>pcs</v>
          </cell>
          <cell r="H621">
            <v>130000</v>
          </cell>
        </row>
        <row r="622">
          <cell r="E622" t="str">
            <v>Contactor SN 18 25A Mitsubishi</v>
          </cell>
          <cell r="F622">
            <v>1</v>
          </cell>
          <cell r="G622" t="str">
            <v>bh</v>
          </cell>
          <cell r="H622">
            <v>335000</v>
          </cell>
        </row>
        <row r="623">
          <cell r="E623" t="str">
            <v>SK Arde 2L 128 Uticon @12</v>
          </cell>
          <cell r="F623">
            <v>24</v>
          </cell>
          <cell r="G623" t="str">
            <v>pcs</v>
          </cell>
          <cell r="H623">
            <v>168000</v>
          </cell>
        </row>
        <row r="624">
          <cell r="E624" t="str">
            <v>Bola TL 36 w</v>
          </cell>
          <cell r="F624">
            <v>10</v>
          </cell>
          <cell r="G624" t="str">
            <v>pcs</v>
          </cell>
          <cell r="H624">
            <v>100000</v>
          </cell>
        </row>
        <row r="625">
          <cell r="E625" t="str">
            <v>MCB 1P 32 A MG/R</v>
          </cell>
          <cell r="F625">
            <v>17</v>
          </cell>
          <cell r="G625" t="str">
            <v>bh</v>
          </cell>
          <cell r="H625">
            <v>425000</v>
          </cell>
        </row>
        <row r="626">
          <cell r="E626" t="str">
            <v>Terminal 16 mm 30A Hitam 300/D</v>
          </cell>
          <cell r="F626">
            <v>10</v>
          </cell>
          <cell r="G626" t="str">
            <v>bh</v>
          </cell>
          <cell r="H626">
            <v>60000</v>
          </cell>
        </row>
        <row r="627">
          <cell r="E627" t="str">
            <v>Ballast 40 W Sinar @20</v>
          </cell>
          <cell r="F627">
            <v>10</v>
          </cell>
          <cell r="G627" t="str">
            <v>pcs</v>
          </cell>
          <cell r="H627">
            <v>180000</v>
          </cell>
        </row>
        <row r="628">
          <cell r="E628" t="str">
            <v>Isolasi 3m/23 Scocth</v>
          </cell>
          <cell r="F628">
            <v>4</v>
          </cell>
          <cell r="G628" t="str">
            <v>pcs</v>
          </cell>
          <cell r="H628">
            <v>200000</v>
          </cell>
        </row>
        <row r="629">
          <cell r="E629" t="str">
            <v>Pararel Group AL-AL 25-70</v>
          </cell>
          <cell r="F629">
            <v>6</v>
          </cell>
          <cell r="G629" t="str">
            <v>pcs</v>
          </cell>
          <cell r="H629">
            <v>72000</v>
          </cell>
          <cell r="J629">
            <v>0</v>
          </cell>
        </row>
        <row r="630">
          <cell r="E630" t="str">
            <v>Angs-1 : Rp. 7.019.000,-</v>
          </cell>
        </row>
        <row r="631">
          <cell r="B631" t="str">
            <v>ralb175</v>
          </cell>
          <cell r="E631" t="str">
            <v>Lunas PT. SENTRA KARYA CAHAYA RAYA</v>
          </cell>
          <cell r="I631">
            <v>1670000</v>
          </cell>
          <cell r="J631">
            <v>1670000</v>
          </cell>
        </row>
        <row r="632">
          <cell r="D632" t="str">
            <v>045/NK-PPS/ORD/01/2005</v>
          </cell>
          <cell r="E632" t="str">
            <v>SK Arde 2L 128 Uticon @ 12</v>
          </cell>
          <cell r="F632">
            <v>12</v>
          </cell>
          <cell r="G632" t="str">
            <v>pcs</v>
          </cell>
          <cell r="H632">
            <v>84000</v>
          </cell>
        </row>
        <row r="633">
          <cell r="E633" t="str">
            <v>Stiker 16 Ampere</v>
          </cell>
          <cell r="F633">
            <v>25</v>
          </cell>
          <cell r="G633" t="str">
            <v>pcs</v>
          </cell>
          <cell r="H633">
            <v>262500</v>
          </cell>
        </row>
        <row r="634">
          <cell r="B634" t="str">
            <v>ralb176</v>
          </cell>
          <cell r="E634" t="str">
            <v>Lampu Halogen</v>
          </cell>
          <cell r="F634">
            <v>5</v>
          </cell>
          <cell r="G634" t="str">
            <v>pcs</v>
          </cell>
          <cell r="H634">
            <v>750000</v>
          </cell>
          <cell r="I634">
            <v>1096500</v>
          </cell>
          <cell r="J634">
            <v>1096500</v>
          </cell>
        </row>
        <row r="635">
          <cell r="D635" t="str">
            <v>065/NK-PPS/ORD/01/2005</v>
          </cell>
          <cell r="E635" t="str">
            <v>NYM 2x1,5 @ 50 m Eterna</v>
          </cell>
          <cell r="F635">
            <v>5</v>
          </cell>
          <cell r="G635" t="str">
            <v>rol</v>
          </cell>
          <cell r="H635">
            <v>820000</v>
          </cell>
        </row>
        <row r="636">
          <cell r="B636" t="str">
            <v>ralb177</v>
          </cell>
          <cell r="E636" t="str">
            <v>Terminal 6 mm 5A Hitam 500 / D</v>
          </cell>
          <cell r="F636">
            <v>4</v>
          </cell>
          <cell r="G636" t="str">
            <v>bh</v>
          </cell>
          <cell r="H636">
            <v>14000</v>
          </cell>
          <cell r="I636">
            <v>834000</v>
          </cell>
          <cell r="J636">
            <v>834000</v>
          </cell>
        </row>
        <row r="637">
          <cell r="D637" t="str">
            <v>025/NK-PPS/ORD/01/2005</v>
          </cell>
          <cell r="E637" t="str">
            <v>Lampu Sorot Zetalux 400 W PH</v>
          </cell>
          <cell r="F637">
            <v>1</v>
          </cell>
          <cell r="G637" t="str">
            <v>set</v>
          </cell>
          <cell r="H637">
            <v>600000</v>
          </cell>
        </row>
        <row r="638">
          <cell r="E638" t="str">
            <v>Bola HPI - T 250W PH</v>
          </cell>
          <cell r="F638">
            <v>2</v>
          </cell>
          <cell r="G638" t="str">
            <v>pcs</v>
          </cell>
          <cell r="H638">
            <v>350000</v>
          </cell>
        </row>
        <row r="639">
          <cell r="E639" t="str">
            <v>Halogen 500 W CHN</v>
          </cell>
          <cell r="F639">
            <v>5</v>
          </cell>
          <cell r="G639" t="str">
            <v>bh</v>
          </cell>
          <cell r="H639">
            <v>75000</v>
          </cell>
        </row>
        <row r="640">
          <cell r="E640" t="str">
            <v>Rotary light 6 "</v>
          </cell>
          <cell r="F640">
            <v>1</v>
          </cell>
          <cell r="G640" t="str">
            <v>bh</v>
          </cell>
          <cell r="H640">
            <v>350000</v>
          </cell>
        </row>
        <row r="641">
          <cell r="E641" t="str">
            <v>Kabel Box 10 W RC - 2210 Presto</v>
          </cell>
          <cell r="F641">
            <v>1</v>
          </cell>
          <cell r="G641" t="str">
            <v>pcs</v>
          </cell>
          <cell r="H641">
            <v>35000</v>
          </cell>
        </row>
        <row r="642">
          <cell r="E642" t="str">
            <v>Klem Kabel no 9 IKK</v>
          </cell>
          <cell r="F642">
            <v>2</v>
          </cell>
          <cell r="G642" t="str">
            <v>bks</v>
          </cell>
          <cell r="H642">
            <v>20000</v>
          </cell>
        </row>
        <row r="643">
          <cell r="E643" t="str">
            <v>Angs-1 : Rp. 350.000,-</v>
          </cell>
        </row>
        <row r="644">
          <cell r="B644" t="str">
            <v>ralb178</v>
          </cell>
          <cell r="E644" t="str">
            <v>Lunas :Lampu</v>
          </cell>
          <cell r="I644">
            <v>1080000</v>
          </cell>
          <cell r="J644">
            <v>1080000</v>
          </cell>
        </row>
        <row r="645">
          <cell r="D645" t="str">
            <v>097/NK-PPS/ORD/02/2005</v>
          </cell>
          <cell r="E645" t="str">
            <v>Kap Halogen 1000 W</v>
          </cell>
          <cell r="F645">
            <v>9</v>
          </cell>
          <cell r="G645" t="str">
            <v>Bh</v>
          </cell>
          <cell r="H645">
            <v>1485000</v>
          </cell>
        </row>
        <row r="646">
          <cell r="E646" t="str">
            <v>Bola Halogen 1000 W</v>
          </cell>
          <cell r="F646">
            <v>10</v>
          </cell>
          <cell r="G646" t="str">
            <v>pcs</v>
          </cell>
          <cell r="H646">
            <v>350000</v>
          </cell>
        </row>
        <row r="647">
          <cell r="E647" t="str">
            <v>Mcb IP 32 A MG / R</v>
          </cell>
          <cell r="F647">
            <v>6</v>
          </cell>
          <cell r="G647" t="str">
            <v>Bh</v>
          </cell>
          <cell r="H647">
            <v>150000</v>
          </cell>
        </row>
        <row r="648">
          <cell r="E648" t="str">
            <v xml:space="preserve">Mcb 3P 32 A MG </v>
          </cell>
          <cell r="F648">
            <v>4</v>
          </cell>
          <cell r="G648" t="str">
            <v>Bh</v>
          </cell>
          <cell r="H648">
            <v>700000</v>
          </cell>
        </row>
        <row r="649">
          <cell r="B649" t="str">
            <v>ralb179</v>
          </cell>
          <cell r="E649" t="str">
            <v>Angs-1 : MCB</v>
          </cell>
          <cell r="I649">
            <v>350000</v>
          </cell>
          <cell r="J649">
            <v>350000</v>
          </cell>
        </row>
        <row r="651">
          <cell r="D651" t="str">
            <v>CV. RAMA</v>
          </cell>
        </row>
        <row r="652">
          <cell r="D652" t="str">
            <v>286/NK-PPS/ORD/04/2005</v>
          </cell>
          <cell r="E652" t="str">
            <v>SK Arde 2 L Uticon</v>
          </cell>
          <cell r="F652">
            <v>12</v>
          </cell>
          <cell r="G652" t="str">
            <v>Pcs</v>
          </cell>
          <cell r="H652">
            <v>7500</v>
          </cell>
          <cell r="I652">
            <v>90000</v>
          </cell>
        </row>
        <row r="653">
          <cell r="E653" t="str">
            <v>MCB 3 Phasa 50 Amp. MG</v>
          </cell>
          <cell r="F653">
            <v>4</v>
          </cell>
          <cell r="G653" t="str">
            <v>Pcs</v>
          </cell>
          <cell r="H653">
            <v>210000</v>
          </cell>
          <cell r="I653">
            <v>840000</v>
          </cell>
        </row>
        <row r="654">
          <cell r="E654" t="str">
            <v>MCB 1 Phasa 32 Amp. MG/R</v>
          </cell>
          <cell r="F654">
            <v>20</v>
          </cell>
          <cell r="G654" t="str">
            <v>Pcs</v>
          </cell>
          <cell r="H654">
            <v>25000</v>
          </cell>
          <cell r="I654">
            <v>500000</v>
          </cell>
        </row>
        <row r="655">
          <cell r="E655" t="str">
            <v>MCB 1 Phasa 25 Amp. MG/R</v>
          </cell>
          <cell r="F655">
            <v>10</v>
          </cell>
          <cell r="G655" t="str">
            <v>Pcs</v>
          </cell>
          <cell r="H655">
            <v>25000</v>
          </cell>
          <cell r="I655">
            <v>250000</v>
          </cell>
        </row>
        <row r="656">
          <cell r="E656" t="str">
            <v>MCB 1 Phasa 16 Amp. MG/R</v>
          </cell>
          <cell r="F656">
            <v>10</v>
          </cell>
          <cell r="G656" t="str">
            <v>Pcs</v>
          </cell>
          <cell r="H656">
            <v>25000</v>
          </cell>
          <cell r="I656">
            <v>250000</v>
          </cell>
        </row>
        <row r="657">
          <cell r="E657" t="str">
            <v>Kabel NYM 2 x 1,5 @ 50 m</v>
          </cell>
          <cell r="F657">
            <v>6</v>
          </cell>
          <cell r="G657" t="str">
            <v>Rol</v>
          </cell>
          <cell r="H657">
            <v>180500</v>
          </cell>
          <cell r="I657">
            <v>1083000</v>
          </cell>
        </row>
        <row r="658">
          <cell r="B658" t="str">
            <v>ralb180</v>
          </cell>
          <cell r="E658" t="str">
            <v>Kap Ballas 40W+Bola+Stater</v>
          </cell>
          <cell r="F658">
            <v>20</v>
          </cell>
          <cell r="G658" t="str">
            <v>Set</v>
          </cell>
          <cell r="H658">
            <v>95000</v>
          </cell>
          <cell r="I658">
            <v>1900000</v>
          </cell>
          <cell r="J658">
            <v>4913000</v>
          </cell>
        </row>
        <row r="661">
          <cell r="B661" t="str">
            <v/>
          </cell>
          <cell r="C661" t="str">
            <v/>
          </cell>
          <cell r="D661" t="str">
            <v/>
          </cell>
          <cell r="J661" t="str">
            <v/>
          </cell>
        </row>
        <row r="662">
          <cell r="I662">
            <v>22018500</v>
          </cell>
          <cell r="J662">
            <v>22018500</v>
          </cell>
        </row>
        <row r="665">
          <cell r="I665" t="str">
            <v>Pekanbaru, 25 Juni 2005</v>
          </cell>
        </row>
        <row r="666">
          <cell r="I666" t="str">
            <v>Pembuat Daftar</v>
          </cell>
        </row>
        <row r="671">
          <cell r="I671" t="str">
            <v>PAHOTAN SITORUS, SE</v>
          </cell>
        </row>
        <row r="672">
          <cell r="I672" t="str">
            <v>Adm/Keu Proyek</v>
          </cell>
        </row>
        <row r="678">
          <cell r="D678" t="str">
            <v>Sub Jumlah</v>
          </cell>
          <cell r="I678">
            <v>22018500</v>
          </cell>
          <cell r="J678">
            <v>22018500</v>
          </cell>
        </row>
        <row r="681">
          <cell r="B681" t="str">
            <v>ralb181</v>
          </cell>
          <cell r="D681" t="str">
            <v>RITASE DUMP TRUCK</v>
          </cell>
          <cell r="E681" t="str">
            <v>Angkut Tanah</v>
          </cell>
          <cell r="F681">
            <v>71</v>
          </cell>
          <cell r="G681" t="str">
            <v>Rit</v>
          </cell>
          <cell r="H681">
            <v>42500</v>
          </cell>
          <cell r="I681">
            <v>3017500</v>
          </cell>
          <cell r="J681">
            <v>3017500</v>
          </cell>
        </row>
        <row r="683">
          <cell r="B683" t="str">
            <v>ralb182</v>
          </cell>
          <cell r="D683" t="str">
            <v>BBM Alat</v>
          </cell>
          <cell r="E683" t="str">
            <v>BBM Pompa, Alat, Genset</v>
          </cell>
          <cell r="I683">
            <v>590000</v>
          </cell>
          <cell r="J683">
            <v>590000</v>
          </cell>
        </row>
        <row r="686">
          <cell r="D686" t="str">
            <v>BIAYA UANG MAKAN OPERATOR</v>
          </cell>
        </row>
        <row r="687">
          <cell r="D687" t="str">
            <v xml:space="preserve"> -  Uang makan &amp; lembur oprt. Excavator </v>
          </cell>
          <cell r="E687" t="str">
            <v xml:space="preserve"> -  Uang makan &amp; lembur oprt. Excavator </v>
          </cell>
        </row>
        <row r="688">
          <cell r="B688" t="str">
            <v>ralb183</v>
          </cell>
          <cell r="D688" t="str">
            <v xml:space="preserve"> -  Uang makan &amp; lembur oprt. Excavator </v>
          </cell>
          <cell r="E688" t="str">
            <v xml:space="preserve"> -  Uang makan &amp; lembur oprt. Excavator </v>
          </cell>
          <cell r="I688">
            <v>1750000</v>
          </cell>
          <cell r="J688">
            <v>1750000</v>
          </cell>
        </row>
        <row r="689">
          <cell r="D689" t="str">
            <v xml:space="preserve"> -  Uang makan &amp; lembur oprt. Genset</v>
          </cell>
          <cell r="E689" t="str">
            <v xml:space="preserve"> -  Uang makan &amp; lembur oprt. Genset</v>
          </cell>
        </row>
        <row r="690">
          <cell r="B690" t="str">
            <v>ralb184</v>
          </cell>
          <cell r="D690" t="str">
            <v xml:space="preserve"> -  Uang makan &amp; lembur oprt. Genset</v>
          </cell>
          <cell r="E690" t="str">
            <v xml:space="preserve"> -  Uang makan &amp; lembur oprt. Genset</v>
          </cell>
          <cell r="I690">
            <v>750000</v>
          </cell>
          <cell r="J690">
            <v>750000</v>
          </cell>
        </row>
        <row r="692">
          <cell r="D692" t="str">
            <v>Pompa Air</v>
          </cell>
          <cell r="E692" t="str">
            <v>Pompa Air</v>
          </cell>
        </row>
        <row r="693">
          <cell r="B693" t="str">
            <v>ralb185</v>
          </cell>
          <cell r="D693" t="str">
            <v xml:space="preserve"> - Sparepart </v>
          </cell>
          <cell r="E693" t="str">
            <v xml:space="preserve"> - Sparepart </v>
          </cell>
          <cell r="I693">
            <v>152000</v>
          </cell>
          <cell r="J693">
            <v>152000</v>
          </cell>
        </row>
        <row r="695">
          <cell r="D695" t="str">
            <v>Tower Crane</v>
          </cell>
          <cell r="E695" t="str">
            <v>Tower Crane</v>
          </cell>
          <cell r="J695">
            <v>0</v>
          </cell>
        </row>
        <row r="696">
          <cell r="D696" t="str">
            <v xml:space="preserve"> -  Uang makan &amp; lembur Oprt. TC 1 &amp; 2</v>
          </cell>
          <cell r="E696" t="str">
            <v xml:space="preserve"> -  Uang makan &amp; lembur Oprt. TC 1 &amp; 2</v>
          </cell>
        </row>
        <row r="697">
          <cell r="B697" t="str">
            <v>ralb186</v>
          </cell>
          <cell r="D697" t="str">
            <v xml:space="preserve"> -  Uang makan &amp; lembur Oprt. TC 1 &amp; 3</v>
          </cell>
          <cell r="E697" t="str">
            <v xml:space="preserve"> -  Uang makan &amp; lembur Oprt. TC 1 &amp; 3</v>
          </cell>
          <cell r="I697">
            <v>4640000</v>
          </cell>
          <cell r="J697">
            <v>4640000</v>
          </cell>
        </row>
        <row r="699">
          <cell r="D699" t="str">
            <v>Lift Barang</v>
          </cell>
          <cell r="E699" t="str">
            <v>Lift Barang</v>
          </cell>
        </row>
        <row r="700">
          <cell r="B700" t="str">
            <v>ralb187</v>
          </cell>
          <cell r="D700" t="str">
            <v>Ongkos angkut Lift barang dari Mall Ciputra</v>
          </cell>
          <cell r="E700" t="str">
            <v>Ongkos angkut Lift barang dari Mall Ciputra</v>
          </cell>
          <cell r="I700">
            <v>80000</v>
          </cell>
        </row>
        <row r="701">
          <cell r="B701" t="str">
            <v>ralb188</v>
          </cell>
          <cell r="D701" t="str">
            <v>Sparepart</v>
          </cell>
          <cell r="E701" t="str">
            <v>Sparepart</v>
          </cell>
          <cell r="I701">
            <v>1642500</v>
          </cell>
          <cell r="J701">
            <v>1722500</v>
          </cell>
        </row>
        <row r="703">
          <cell r="D703" t="str">
            <v>Vibrator</v>
          </cell>
          <cell r="E703" t="str">
            <v>Vibrator</v>
          </cell>
        </row>
        <row r="704">
          <cell r="B704" t="str">
            <v>ralb189</v>
          </cell>
          <cell r="D704" t="str">
            <v xml:space="preserve"> - Sparepart</v>
          </cell>
          <cell r="E704" t="str">
            <v xml:space="preserve"> - Sparepart</v>
          </cell>
          <cell r="I704">
            <v>344000</v>
          </cell>
          <cell r="J704">
            <v>344000</v>
          </cell>
        </row>
        <row r="706">
          <cell r="D706" t="str">
            <v>Bar Bender</v>
          </cell>
          <cell r="E706" t="str">
            <v>Bar Bender</v>
          </cell>
        </row>
        <row r="708">
          <cell r="D708" t="str">
            <v>Brecker</v>
          </cell>
          <cell r="E708" t="str">
            <v>Brecker</v>
          </cell>
        </row>
        <row r="709">
          <cell r="B709" t="str">
            <v>ralb190</v>
          </cell>
          <cell r="D709" t="str">
            <v xml:space="preserve"> - Service &amp; Sparepart </v>
          </cell>
          <cell r="E709" t="str">
            <v xml:space="preserve"> - Service &amp; Sparepart </v>
          </cell>
          <cell r="I709">
            <v>4548000</v>
          </cell>
          <cell r="J709">
            <v>4548000</v>
          </cell>
        </row>
        <row r="711">
          <cell r="D711" t="str">
            <v>Bar Cutter</v>
          </cell>
          <cell r="E711" t="str">
            <v>Bar Cutter</v>
          </cell>
        </row>
        <row r="712">
          <cell r="B712" t="str">
            <v>ralb191</v>
          </cell>
          <cell r="D712" t="str">
            <v xml:space="preserve"> - Sparepart</v>
          </cell>
          <cell r="E712" t="str">
            <v xml:space="preserve"> - Sparepart</v>
          </cell>
          <cell r="I712">
            <v>70000</v>
          </cell>
          <cell r="J712">
            <v>70000</v>
          </cell>
        </row>
        <row r="714">
          <cell r="D714" t="str">
            <v>Penerangan</v>
          </cell>
          <cell r="E714" t="str">
            <v>Penerangan</v>
          </cell>
        </row>
        <row r="715">
          <cell r="D715" t="str">
            <v>Lampu, isolasi, MCB 25 A, dll</v>
          </cell>
          <cell r="E715" t="str">
            <v>Lampu, isolasi, MCB 25 A, dll</v>
          </cell>
          <cell r="I715">
            <v>328000</v>
          </cell>
        </row>
        <row r="716">
          <cell r="B716" t="str">
            <v>ralb192</v>
          </cell>
          <cell r="D716" t="str">
            <v>Biaya tambah daya arus listrik</v>
          </cell>
          <cell r="E716" t="str">
            <v>Biaya tambah daya arus listrik</v>
          </cell>
          <cell r="I716">
            <v>2902800</v>
          </cell>
          <cell r="J716">
            <v>3230800</v>
          </cell>
        </row>
        <row r="718">
          <cell r="D718" t="str">
            <v>Alat Bantu Pekerjaan</v>
          </cell>
          <cell r="E718" t="str">
            <v>Alat Bantu Pekerjaan</v>
          </cell>
        </row>
        <row r="719">
          <cell r="D719" t="str">
            <v xml:space="preserve"> - Karung goni, baut, senter, tang, dll</v>
          </cell>
          <cell r="E719" t="str">
            <v xml:space="preserve"> - Karung goni, baut, senter, tang, dll</v>
          </cell>
          <cell r="I719">
            <v>3350000</v>
          </cell>
        </row>
        <row r="720">
          <cell r="B720" t="str">
            <v>ralb193</v>
          </cell>
          <cell r="D720" t="str">
            <v xml:space="preserve"> -  Oxigen tukang las, dan Regular Elpiji</v>
          </cell>
          <cell r="E720" t="str">
            <v xml:space="preserve"> -  Oxigen tukang las, dan Regular Elpiji</v>
          </cell>
          <cell r="I720">
            <v>2775000</v>
          </cell>
          <cell r="J720">
            <v>6125000</v>
          </cell>
        </row>
        <row r="722">
          <cell r="D722" t="str">
            <v>Bor Beton</v>
          </cell>
          <cell r="E722" t="str">
            <v>Bor Beton</v>
          </cell>
        </row>
        <row r="723">
          <cell r="B723" t="str">
            <v>ralb194</v>
          </cell>
          <cell r="D723" t="str">
            <v xml:space="preserve"> - Service &amp; Sparepart </v>
          </cell>
          <cell r="E723" t="str">
            <v xml:space="preserve"> - Service &amp; Sparepart </v>
          </cell>
          <cell r="I723">
            <v>1781000</v>
          </cell>
          <cell r="J723">
            <v>1781000</v>
          </cell>
        </row>
        <row r="725">
          <cell r="B725" t="str">
            <v>ralb195</v>
          </cell>
          <cell r="D725" t="str">
            <v>Ongkos angkut water stop dari jakarta</v>
          </cell>
          <cell r="E725" t="str">
            <v>Ongkos angkut water stop dari jakarta</v>
          </cell>
          <cell r="I725">
            <v>100000</v>
          </cell>
          <cell r="J725">
            <v>100000</v>
          </cell>
        </row>
        <row r="726">
          <cell r="B726" t="str">
            <v>ralb196</v>
          </cell>
          <cell r="D726" t="str">
            <v>Ongkos Kirim Barang</v>
          </cell>
          <cell r="E726" t="str">
            <v>Ongkos Kirim Barang</v>
          </cell>
          <cell r="I726">
            <v>25000</v>
          </cell>
          <cell r="J726">
            <v>25000</v>
          </cell>
        </row>
        <row r="727">
          <cell r="B727" t="str">
            <v>ralb197</v>
          </cell>
          <cell r="D727" t="str">
            <v>Jidar Hollo u/ Finishing</v>
          </cell>
          <cell r="E727" t="str">
            <v>Jidar Hollo u/ Finishing</v>
          </cell>
          <cell r="I727">
            <v>500000</v>
          </cell>
          <cell r="J727">
            <v>500000</v>
          </cell>
        </row>
        <row r="729">
          <cell r="E729" t="str">
            <v xml:space="preserve">Sub Jumlah        </v>
          </cell>
          <cell r="F729" t="str">
            <v>Rp</v>
          </cell>
          <cell r="I729">
            <v>29345800</v>
          </cell>
          <cell r="J729">
            <v>29345800</v>
          </cell>
        </row>
        <row r="730">
          <cell r="E730" t="str">
            <v xml:space="preserve">Total </v>
          </cell>
          <cell r="F730" t="str">
            <v>Rp</v>
          </cell>
          <cell r="I730">
            <v>51364300</v>
          </cell>
          <cell r="J730">
            <v>51364300</v>
          </cell>
        </row>
        <row r="732">
          <cell r="C732" t="str">
            <v>DP - 17</v>
          </cell>
        </row>
        <row r="734">
          <cell r="D734" t="str">
            <v>Masril</v>
          </cell>
        </row>
        <row r="735">
          <cell r="B735" t="str">
            <v>ralb198</v>
          </cell>
          <cell r="D735" t="str">
            <v>006/NK-PPS/SKAT/06/05</v>
          </cell>
          <cell r="E735" t="str">
            <v>Ritase Angkut Tanah</v>
          </cell>
          <cell r="F735">
            <v>222</v>
          </cell>
          <cell r="G735" t="str">
            <v>Rit</v>
          </cell>
          <cell r="H735">
            <v>45000</v>
          </cell>
          <cell r="I735">
            <v>10000000</v>
          </cell>
          <cell r="J735">
            <v>10000000</v>
          </cell>
        </row>
        <row r="739">
          <cell r="B739" t="str">
            <v/>
          </cell>
          <cell r="C739" t="str">
            <v/>
          </cell>
        </row>
        <row r="740">
          <cell r="I740">
            <v>10000000</v>
          </cell>
          <cell r="J740">
            <v>10000000</v>
          </cell>
        </row>
        <row r="742">
          <cell r="B742" t="str">
            <v>ralb199</v>
          </cell>
          <cell r="D742" t="str">
            <v>BBM Alat</v>
          </cell>
          <cell r="E742" t="str">
            <v>BBM Alat, Vibrator, Pompa, dll</v>
          </cell>
          <cell r="I742">
            <v>547000</v>
          </cell>
          <cell r="J742">
            <v>547000</v>
          </cell>
        </row>
        <row r="745">
          <cell r="D745" t="str">
            <v>Uang makan/Lembur</v>
          </cell>
          <cell r="E745" t="str">
            <v>Operator Excavator</v>
          </cell>
        </row>
        <row r="746">
          <cell r="B746" t="str">
            <v>ralb200</v>
          </cell>
          <cell r="E746" t="str">
            <v>Periode : 21 Juli s/d 31 Juli 2005</v>
          </cell>
          <cell r="I746">
            <v>3275000</v>
          </cell>
          <cell r="J746">
            <v>3275000</v>
          </cell>
        </row>
        <row r="747">
          <cell r="E747" t="str">
            <v>Operator Genset</v>
          </cell>
        </row>
        <row r="748">
          <cell r="B748" t="str">
            <v>ralb201</v>
          </cell>
          <cell r="E748" t="str">
            <v>Periode :11  Juli s/d 25 Juli 2005</v>
          </cell>
          <cell r="I748">
            <v>750000</v>
          </cell>
          <cell r="J748">
            <v>750000</v>
          </cell>
        </row>
        <row r="750">
          <cell r="D750" t="str">
            <v>Pompa Mas Jaya</v>
          </cell>
        </row>
        <row r="751">
          <cell r="B751" t="str">
            <v>ralb202</v>
          </cell>
          <cell r="D751" t="str">
            <v>421/NK-PPS/ORD/06/05</v>
          </cell>
          <cell r="E751" t="str">
            <v>Pompa Air</v>
          </cell>
          <cell r="I751">
            <v>1850000</v>
          </cell>
          <cell r="J751">
            <v>1850000</v>
          </cell>
        </row>
        <row r="752">
          <cell r="B752" t="str">
            <v>ralb203</v>
          </cell>
          <cell r="E752" t="str">
            <v>Servis Sparepart</v>
          </cell>
          <cell r="I752">
            <v>500000</v>
          </cell>
          <cell r="J752">
            <v>500000</v>
          </cell>
        </row>
        <row r="754">
          <cell r="B754" t="str">
            <v>ralb204</v>
          </cell>
          <cell r="D754" t="str">
            <v>TOWER CRANE</v>
          </cell>
          <cell r="E754" t="str">
            <v xml:space="preserve"> -  Sparepart</v>
          </cell>
          <cell r="I754">
            <v>450000</v>
          </cell>
          <cell r="J754">
            <v>450000</v>
          </cell>
        </row>
        <row r="756">
          <cell r="D756" t="str">
            <v xml:space="preserve"> -  Uang makan &amp; lembur </v>
          </cell>
          <cell r="E756" t="str">
            <v>Operator TC</v>
          </cell>
        </row>
        <row r="757">
          <cell r="B757" t="str">
            <v>ralb205</v>
          </cell>
          <cell r="E757" t="str">
            <v xml:space="preserve">    TC 1 Periode:16 Juli - 31 Juli 05</v>
          </cell>
          <cell r="I757">
            <v>2990000</v>
          </cell>
          <cell r="J757">
            <v>2990000</v>
          </cell>
        </row>
        <row r="758">
          <cell r="B758" t="str">
            <v>ralb206</v>
          </cell>
          <cell r="E758" t="str">
            <v xml:space="preserve">    TC 2 Periode:16 Juli - 31 Juli 05</v>
          </cell>
          <cell r="I758">
            <v>2720000</v>
          </cell>
          <cell r="J758">
            <v>2720000</v>
          </cell>
        </row>
        <row r="760">
          <cell r="B760" t="str">
            <v>ralb207</v>
          </cell>
          <cell r="D760" t="str">
            <v xml:space="preserve"> - Mobilisasi Operator TC ( Semarang - Pku )</v>
          </cell>
          <cell r="E760" t="str">
            <v xml:space="preserve"> - Mobilisasi Operator TC ( Semarang - Pku )</v>
          </cell>
          <cell r="I760">
            <v>985500</v>
          </cell>
          <cell r="J760">
            <v>985500</v>
          </cell>
        </row>
        <row r="762">
          <cell r="B762" t="str">
            <v>ralb208</v>
          </cell>
          <cell r="D762" t="str">
            <v>LIFT BARANG</v>
          </cell>
          <cell r="E762" t="str">
            <v xml:space="preserve">Service dan sparepart </v>
          </cell>
          <cell r="I762">
            <v>312500</v>
          </cell>
          <cell r="J762">
            <v>312500</v>
          </cell>
        </row>
        <row r="764">
          <cell r="B764" t="str">
            <v>ralb209</v>
          </cell>
          <cell r="D764" t="str">
            <v>VIBRATOR</v>
          </cell>
          <cell r="E764" t="str">
            <v xml:space="preserve">Sparepart </v>
          </cell>
          <cell r="I764">
            <v>3500</v>
          </cell>
          <cell r="J764">
            <v>3500</v>
          </cell>
        </row>
        <row r="766">
          <cell r="B766" t="str">
            <v>ralb210</v>
          </cell>
          <cell r="D766" t="str">
            <v>Bar Cutter</v>
          </cell>
          <cell r="E766" t="str">
            <v xml:space="preserve">Service dan sparepart </v>
          </cell>
          <cell r="I766">
            <v>674500</v>
          </cell>
          <cell r="J766">
            <v>674500</v>
          </cell>
        </row>
        <row r="768">
          <cell r="B768" t="str">
            <v>ralb211</v>
          </cell>
          <cell r="D768" t="str">
            <v>Bar Bender</v>
          </cell>
          <cell r="E768" t="str">
            <v xml:space="preserve">Service dan sparepart </v>
          </cell>
          <cell r="I768">
            <v>67150</v>
          </cell>
          <cell r="J768">
            <v>67150</v>
          </cell>
        </row>
        <row r="770">
          <cell r="B770" t="str">
            <v>ralb212</v>
          </cell>
          <cell r="D770" t="str">
            <v>COMPRESSOR</v>
          </cell>
          <cell r="E770" t="str">
            <v>Service sparepart</v>
          </cell>
          <cell r="I770">
            <v>100000</v>
          </cell>
          <cell r="J770">
            <v>100000</v>
          </cell>
        </row>
        <row r="772">
          <cell r="B772" t="str">
            <v>ralb213</v>
          </cell>
          <cell r="D772" t="str">
            <v>BRECKER</v>
          </cell>
          <cell r="E772" t="str">
            <v xml:space="preserve">Service dan sparepart </v>
          </cell>
          <cell r="I772">
            <v>1364000</v>
          </cell>
          <cell r="J772">
            <v>1364000</v>
          </cell>
        </row>
        <row r="774">
          <cell r="B774" t="str">
            <v>ralb214</v>
          </cell>
          <cell r="D774" t="str">
            <v>INSTALASI LISTRIK</v>
          </cell>
          <cell r="E774" t="str">
            <v>Magnetic contraktor,lampu hologen dll</v>
          </cell>
          <cell r="I774">
            <v>688000</v>
          </cell>
          <cell r="J774">
            <v>688000</v>
          </cell>
        </row>
        <row r="776">
          <cell r="D776" t="str">
            <v>ALAT BANTU PEKERJAAN</v>
          </cell>
        </row>
        <row r="777">
          <cell r="B777" t="str">
            <v>ralb215</v>
          </cell>
          <cell r="E777" t="str">
            <v>List, Meteran, Chalk ling rool, ember, water pas dll</v>
          </cell>
          <cell r="I777">
            <v>405000</v>
          </cell>
          <cell r="J777">
            <v>405000</v>
          </cell>
        </row>
        <row r="779">
          <cell r="B779" t="str">
            <v>ralb216</v>
          </cell>
          <cell r="D779" t="str">
            <v>Oxygen</v>
          </cell>
          <cell r="E779" t="str">
            <v>Oxygen untuk las</v>
          </cell>
          <cell r="I779">
            <v>200000</v>
          </cell>
          <cell r="J779">
            <v>200000</v>
          </cell>
        </row>
        <row r="781">
          <cell r="B781" t="str">
            <v>ralb217</v>
          </cell>
          <cell r="D781" t="str">
            <v>Mata Gerinda</v>
          </cell>
          <cell r="E781" t="str">
            <v>Sparepart</v>
          </cell>
          <cell r="I781">
            <v>410000</v>
          </cell>
          <cell r="J781">
            <v>410000</v>
          </cell>
        </row>
        <row r="783">
          <cell r="B783" t="str">
            <v>ralb218</v>
          </cell>
          <cell r="D783" t="str">
            <v>Mata Bor</v>
          </cell>
          <cell r="E783" t="str">
            <v>Bor Kayu</v>
          </cell>
          <cell r="I783">
            <v>350000</v>
          </cell>
          <cell r="J783">
            <v>350000</v>
          </cell>
        </row>
        <row r="785">
          <cell r="B785" t="str">
            <v>ralb219</v>
          </cell>
          <cell r="D785" t="str">
            <v>Ongkos kirim barang dari Pku - Jkt</v>
          </cell>
          <cell r="E785" t="str">
            <v>Ongkos kirim barang dari Pku - Jkt</v>
          </cell>
          <cell r="I785">
            <v>109150</v>
          </cell>
          <cell r="J785">
            <v>109150</v>
          </cell>
        </row>
        <row r="787">
          <cell r="E787" t="str">
            <v xml:space="preserve">Sub Jumlah        </v>
          </cell>
          <cell r="F787" t="str">
            <v>Rp</v>
          </cell>
          <cell r="I787">
            <v>18751300</v>
          </cell>
          <cell r="J787">
            <v>18751300</v>
          </cell>
        </row>
        <row r="788">
          <cell r="E788" t="str">
            <v xml:space="preserve">Total </v>
          </cell>
          <cell r="F788" t="str">
            <v>Rp</v>
          </cell>
          <cell r="I788">
            <v>28751300</v>
          </cell>
          <cell r="J788">
            <v>28751300</v>
          </cell>
        </row>
        <row r="790">
          <cell r="C790" t="str">
            <v>DP - 18</v>
          </cell>
        </row>
        <row r="792">
          <cell r="D792" t="str">
            <v>Rianita</v>
          </cell>
        </row>
        <row r="793">
          <cell r="B793" t="str">
            <v>ralb220</v>
          </cell>
          <cell r="D793" t="str">
            <v>014/NK-PPS/SPSM/0/2005</v>
          </cell>
          <cell r="E793" t="str">
            <v>Sewa Excavator 45,26 Jam</v>
          </cell>
          <cell r="I793">
            <v>6500105</v>
          </cell>
          <cell r="J793">
            <v>6500105</v>
          </cell>
        </row>
        <row r="795">
          <cell r="D795" t="str">
            <v>Masril</v>
          </cell>
        </row>
        <row r="796">
          <cell r="B796" t="str">
            <v>ralb221</v>
          </cell>
          <cell r="D796" t="str">
            <v>006/NK-PPS/SKAT/06/05</v>
          </cell>
          <cell r="E796" t="str">
            <v>Ritase Angkut Tanah</v>
          </cell>
          <cell r="F796">
            <v>222</v>
          </cell>
          <cell r="G796" t="str">
            <v>Rit</v>
          </cell>
          <cell r="H796">
            <v>45000</v>
          </cell>
          <cell r="I796">
            <v>9990000</v>
          </cell>
          <cell r="J796">
            <v>9990000</v>
          </cell>
        </row>
        <row r="798">
          <cell r="D798" t="str">
            <v>Maju Bersama</v>
          </cell>
        </row>
        <row r="799">
          <cell r="D799" t="str">
            <v>512/NK-PPS/ORD/07/2005</v>
          </cell>
          <cell r="E799" t="str">
            <v>Solar  Angs - 1  Rp. 6.900.000,-</v>
          </cell>
        </row>
        <row r="800">
          <cell r="B800" t="str">
            <v>ralb222</v>
          </cell>
          <cell r="E800" t="str">
            <v>Angs - 2 Solar 6000 ltr</v>
          </cell>
          <cell r="F800">
            <v>6000</v>
          </cell>
          <cell r="G800" t="str">
            <v>Ltr</v>
          </cell>
          <cell r="H800">
            <v>2500</v>
          </cell>
          <cell r="I800">
            <v>15000000</v>
          </cell>
          <cell r="J800">
            <v>15000000</v>
          </cell>
        </row>
        <row r="804">
          <cell r="B804" t="str">
            <v/>
          </cell>
          <cell r="C804" t="str">
            <v/>
          </cell>
        </row>
        <row r="805">
          <cell r="I805">
            <v>31490105</v>
          </cell>
          <cell r="J805">
            <v>31490105</v>
          </cell>
        </row>
        <row r="807">
          <cell r="B807" t="str">
            <v>ralb223</v>
          </cell>
          <cell r="D807" t="str">
            <v>BBM Alat</v>
          </cell>
          <cell r="E807" t="str">
            <v>BBM Alat, Vibrator, Pompa, dll</v>
          </cell>
          <cell r="I807">
            <v>965000</v>
          </cell>
          <cell r="J807">
            <v>965000</v>
          </cell>
        </row>
        <row r="810">
          <cell r="D810" t="str">
            <v>Uang makan/Lembur</v>
          </cell>
          <cell r="E810" t="str">
            <v>Operator Excavator</v>
          </cell>
        </row>
        <row r="811">
          <cell r="B811" t="str">
            <v>ralb224</v>
          </cell>
          <cell r="E811" t="str">
            <v>Uang makan/Lembur</v>
          </cell>
          <cell r="I811">
            <v>1500000</v>
          </cell>
          <cell r="J811">
            <v>1500000</v>
          </cell>
        </row>
        <row r="813">
          <cell r="B813" t="str">
            <v>ralb225</v>
          </cell>
          <cell r="D813" t="str">
            <v>Tower Crane</v>
          </cell>
          <cell r="E813" t="str">
            <v>Tower Crane</v>
          </cell>
          <cell r="I813">
            <v>750000</v>
          </cell>
          <cell r="J813">
            <v>750000</v>
          </cell>
        </row>
        <row r="814">
          <cell r="D814" t="str">
            <v>Uang Makan/ Lembur</v>
          </cell>
          <cell r="E814" t="str">
            <v>Operator TC</v>
          </cell>
        </row>
        <row r="815">
          <cell r="B815" t="str">
            <v>ralb226</v>
          </cell>
          <cell r="E815" t="str">
            <v>TC 1 Periode : 01 Agustus s/d 15 Agustus 2005</v>
          </cell>
          <cell r="I815">
            <v>3160000</v>
          </cell>
          <cell r="J815">
            <v>3160000</v>
          </cell>
        </row>
        <row r="816">
          <cell r="B816" t="str">
            <v>ralb227</v>
          </cell>
          <cell r="E816" t="str">
            <v>TC 2 Periode : 01 Agustus s/d 15 Agustus 2005</v>
          </cell>
          <cell r="I816">
            <v>2550000</v>
          </cell>
          <cell r="J816">
            <v>2550000</v>
          </cell>
        </row>
        <row r="818">
          <cell r="B818" t="str">
            <v>ralb228</v>
          </cell>
          <cell r="D818" t="str">
            <v>VIBRATOR</v>
          </cell>
          <cell r="E818" t="str">
            <v xml:space="preserve">Sparepart </v>
          </cell>
          <cell r="I818">
            <v>135000</v>
          </cell>
          <cell r="J818">
            <v>135000</v>
          </cell>
        </row>
        <row r="820">
          <cell r="B820" t="str">
            <v>ralb229</v>
          </cell>
          <cell r="D820" t="str">
            <v>INSTALASI LISTRIK</v>
          </cell>
          <cell r="E820" t="str">
            <v>Isolasi Unibel, Lampu Philip dll</v>
          </cell>
          <cell r="I820">
            <v>671000</v>
          </cell>
          <cell r="J820">
            <v>671000</v>
          </cell>
        </row>
        <row r="822">
          <cell r="D822" t="str">
            <v>ALAT BANTU PEKERJAAN</v>
          </cell>
        </row>
        <row r="823">
          <cell r="B823" t="str">
            <v>ralb230</v>
          </cell>
          <cell r="E823" t="str">
            <v>Ember Cor, palu, Bros Kawat, Tang dll</v>
          </cell>
          <cell r="I823">
            <v>1568500</v>
          </cell>
          <cell r="J823">
            <v>1568500</v>
          </cell>
        </row>
        <row r="825">
          <cell r="B825" t="str">
            <v>ralb231</v>
          </cell>
          <cell r="D825" t="str">
            <v>Oxygen</v>
          </cell>
          <cell r="E825" t="str">
            <v>Oxygen untuk las</v>
          </cell>
          <cell r="I825">
            <v>160000</v>
          </cell>
          <cell r="J825">
            <v>160000</v>
          </cell>
        </row>
        <row r="827">
          <cell r="B827" t="str">
            <v>ralb232</v>
          </cell>
          <cell r="D827" t="str">
            <v>Mata Gerinda</v>
          </cell>
          <cell r="E827" t="str">
            <v>Sparepart</v>
          </cell>
          <cell r="I827">
            <v>495000</v>
          </cell>
          <cell r="J827">
            <v>495000</v>
          </cell>
        </row>
        <row r="829">
          <cell r="B829" t="str">
            <v>ralb233</v>
          </cell>
          <cell r="D829" t="str">
            <v>Mata Bor</v>
          </cell>
          <cell r="E829" t="str">
            <v>Bor Kayu, Sparepart</v>
          </cell>
          <cell r="I829">
            <v>95000</v>
          </cell>
          <cell r="J829">
            <v>95000</v>
          </cell>
        </row>
        <row r="831">
          <cell r="D831" t="str">
            <v>UD. Jaya Bersama</v>
          </cell>
        </row>
        <row r="832">
          <cell r="B832" t="str">
            <v>ralb234</v>
          </cell>
          <cell r="D832" t="str">
            <v>605/NK-PPS/ORD/08/2005</v>
          </cell>
          <cell r="E832" t="str">
            <v>Selang hisap, Water Pump, Foot Klep</v>
          </cell>
          <cell r="I832">
            <v>3230000</v>
          </cell>
          <cell r="J832">
            <v>3230000</v>
          </cell>
        </row>
        <row r="834">
          <cell r="B834" t="str">
            <v>ralb235</v>
          </cell>
          <cell r="D834" t="str">
            <v>Pompa Air</v>
          </cell>
          <cell r="E834" t="str">
            <v xml:space="preserve">sparepart </v>
          </cell>
          <cell r="I834">
            <v>242000</v>
          </cell>
          <cell r="J834">
            <v>242000</v>
          </cell>
        </row>
        <row r="836">
          <cell r="B836" t="str">
            <v>ralb236</v>
          </cell>
          <cell r="D836" t="str">
            <v>Bar Bender</v>
          </cell>
          <cell r="E836" t="str">
            <v>Las &amp; Bubut</v>
          </cell>
          <cell r="I836">
            <v>800000</v>
          </cell>
          <cell r="J836">
            <v>800000</v>
          </cell>
        </row>
        <row r="838">
          <cell r="B838" t="str">
            <v>ralb237</v>
          </cell>
          <cell r="D838" t="str">
            <v>Perlengkapan Tukang Las</v>
          </cell>
          <cell r="E838" t="str">
            <v>Perlengkapan Tukang Las</v>
          </cell>
          <cell r="I838">
            <v>2655000</v>
          </cell>
          <cell r="J838">
            <v>2655000</v>
          </cell>
        </row>
        <row r="840">
          <cell r="B840" t="str">
            <v>ralb238</v>
          </cell>
          <cell r="D840" t="str">
            <v>Catrol u/ Penaikan Material</v>
          </cell>
          <cell r="E840" t="str">
            <v>Catrol u/ Penaikan Material</v>
          </cell>
          <cell r="I840">
            <v>300000</v>
          </cell>
          <cell r="J840">
            <v>300000</v>
          </cell>
        </row>
        <row r="842">
          <cell r="B842" t="str">
            <v>ralb239</v>
          </cell>
          <cell r="D842" t="str">
            <v>Ongkos Pengiriman Sparepart Ke Jakarta</v>
          </cell>
          <cell r="E842" t="str">
            <v>Ongkos Pengiriman Sparepart Ke Jakarta</v>
          </cell>
          <cell r="I842">
            <v>63200</v>
          </cell>
          <cell r="J842">
            <v>63200</v>
          </cell>
        </row>
        <row r="844">
          <cell r="B844" t="str">
            <v>ralb240</v>
          </cell>
          <cell r="D844" t="str">
            <v>Upah harian storing pompa Air diBlok D</v>
          </cell>
          <cell r="E844" t="str">
            <v>Upah harian storing pompa Air diBlok D</v>
          </cell>
          <cell r="I844">
            <v>1046500</v>
          </cell>
          <cell r="J844">
            <v>1046500</v>
          </cell>
        </row>
        <row r="846">
          <cell r="B846" t="str">
            <v>ralb241</v>
          </cell>
          <cell r="D846" t="str">
            <v>Upah harian Pengganti Operator lift 3 Hari</v>
          </cell>
          <cell r="E846" t="str">
            <v>Upah harian Pengganti Operator lift 3 Hari</v>
          </cell>
          <cell r="I846">
            <v>195000</v>
          </cell>
          <cell r="J846">
            <v>195000</v>
          </cell>
        </row>
        <row r="848">
          <cell r="E848" t="str">
            <v xml:space="preserve">Sub Jumlah        </v>
          </cell>
          <cell r="F848" t="str">
            <v>Rp</v>
          </cell>
          <cell r="I848">
            <v>20581200</v>
          </cell>
          <cell r="J848">
            <v>20581200</v>
          </cell>
        </row>
        <row r="849">
          <cell r="E849" t="str">
            <v xml:space="preserve">Total </v>
          </cell>
          <cell r="F849" t="str">
            <v>Rp</v>
          </cell>
          <cell r="I849">
            <v>52071305</v>
          </cell>
          <cell r="J849">
            <v>52071305</v>
          </cell>
        </row>
        <row r="850">
          <cell r="C850" t="str">
            <v>DP - 21</v>
          </cell>
        </row>
        <row r="853">
          <cell r="D853" t="str">
            <v>Rianita</v>
          </cell>
        </row>
        <row r="854">
          <cell r="B854" t="str">
            <v>ralb242</v>
          </cell>
          <cell r="D854" t="str">
            <v>014/NK-PPS/SPSM/XI/2005</v>
          </cell>
          <cell r="E854" t="str">
            <v>Sewa Excavator  22,63 Jam</v>
          </cell>
          <cell r="I854">
            <v>3250025</v>
          </cell>
          <cell r="J854">
            <v>3250025</v>
          </cell>
        </row>
        <row r="856">
          <cell r="D856" t="str">
            <v>Maju Mandiri</v>
          </cell>
        </row>
        <row r="857">
          <cell r="B857" t="str">
            <v>ralb243</v>
          </cell>
          <cell r="D857" t="str">
            <v>462/NK-PPS/ORD/08/2005</v>
          </cell>
          <cell r="E857" t="str">
            <v>Kipas Impeller</v>
          </cell>
          <cell r="F857">
            <v>2</v>
          </cell>
          <cell r="G857" t="str">
            <v>bh</v>
          </cell>
          <cell r="H857">
            <v>1050000</v>
          </cell>
          <cell r="I857">
            <v>2100000</v>
          </cell>
          <cell r="J857">
            <v>2100000</v>
          </cell>
        </row>
        <row r="859">
          <cell r="D859" t="str">
            <v>PT. Sentra Karya Cahaya Raya</v>
          </cell>
        </row>
        <row r="860">
          <cell r="D860" t="str">
            <v>248/NK-PPS/ORD/04/2005</v>
          </cell>
          <cell r="E860" t="str">
            <v>MCb,Kabel Nym dll</v>
          </cell>
          <cell r="H860">
            <v>4115000</v>
          </cell>
        </row>
        <row r="861">
          <cell r="E861" t="str">
            <v>Angs - 1 Rp. 2.202.800,-</v>
          </cell>
        </row>
        <row r="862">
          <cell r="B862" t="str">
            <v>ralb244</v>
          </cell>
          <cell r="E862" t="str">
            <v>Angs - 2 ( Pelunasan ) MCB</v>
          </cell>
          <cell r="I862">
            <v>2768200</v>
          </cell>
          <cell r="J862">
            <v>2768200</v>
          </cell>
        </row>
        <row r="863">
          <cell r="B863" t="str">
            <v>ralb245</v>
          </cell>
          <cell r="D863" t="str">
            <v>264/NK-PPS/ORD/04/2005</v>
          </cell>
          <cell r="E863" t="str">
            <v>MCb,Kabel Nym, Bola Halogen dll</v>
          </cell>
          <cell r="I863">
            <v>4115000</v>
          </cell>
          <cell r="J863">
            <v>4115000</v>
          </cell>
        </row>
        <row r="866">
          <cell r="B866" t="str">
            <v/>
          </cell>
          <cell r="C866" t="str">
            <v/>
          </cell>
        </row>
        <row r="867">
          <cell r="I867">
            <v>12233225</v>
          </cell>
          <cell r="J867">
            <v>12233225</v>
          </cell>
        </row>
        <row r="869">
          <cell r="B869" t="str">
            <v>ralb246</v>
          </cell>
          <cell r="D869" t="str">
            <v>Sewa Dump Truck 1 Hari</v>
          </cell>
          <cell r="E869" t="str">
            <v>Sewa Dump Truck 1 Hari</v>
          </cell>
          <cell r="I869">
            <v>350000</v>
          </cell>
          <cell r="J869">
            <v>350000</v>
          </cell>
        </row>
        <row r="871">
          <cell r="B871" t="str">
            <v>ralb247</v>
          </cell>
          <cell r="D871" t="str">
            <v>BBM Alat</v>
          </cell>
          <cell r="E871" t="str">
            <v>BBM Pompa, Vibrator</v>
          </cell>
          <cell r="I871">
            <v>984500</v>
          </cell>
          <cell r="J871">
            <v>984500</v>
          </cell>
        </row>
        <row r="873">
          <cell r="D873" t="str">
            <v>Uang Makan/Lembur</v>
          </cell>
          <cell r="E873" t="str">
            <v>Operator Excavator</v>
          </cell>
        </row>
        <row r="874">
          <cell r="B874" t="str">
            <v>ralb248</v>
          </cell>
          <cell r="E874" t="str">
            <v>Operator Excavator</v>
          </cell>
          <cell r="I874">
            <v>1500000</v>
          </cell>
          <cell r="J874">
            <v>1500000</v>
          </cell>
        </row>
        <row r="875">
          <cell r="B875" t="str">
            <v>ralb249</v>
          </cell>
          <cell r="E875" t="str">
            <v>Operator Excavator</v>
          </cell>
          <cell r="I875">
            <v>1050000</v>
          </cell>
          <cell r="J875">
            <v>1050000</v>
          </cell>
        </row>
        <row r="877">
          <cell r="D877" t="str">
            <v>Tower Crane</v>
          </cell>
        </row>
        <row r="878">
          <cell r="D878" t="str">
            <v>Uang Makan/Lembur</v>
          </cell>
          <cell r="E878" t="str">
            <v>Operator TC</v>
          </cell>
        </row>
        <row r="879">
          <cell r="B879" t="str">
            <v>ralb250</v>
          </cell>
          <cell r="E879" t="str">
            <v>Operator TC</v>
          </cell>
          <cell r="I879">
            <v>2460000</v>
          </cell>
          <cell r="J879">
            <v>2460000</v>
          </cell>
        </row>
        <row r="880">
          <cell r="B880" t="str">
            <v>ralb251</v>
          </cell>
          <cell r="E880" t="str">
            <v>Operator TC</v>
          </cell>
          <cell r="I880">
            <v>2100000</v>
          </cell>
          <cell r="J880">
            <v>2100000</v>
          </cell>
        </row>
        <row r="882">
          <cell r="B882" t="str">
            <v>ralb252</v>
          </cell>
          <cell r="D882" t="str">
            <v>Sparepart TC</v>
          </cell>
          <cell r="E882" t="str">
            <v>Sparepart TC</v>
          </cell>
          <cell r="I882">
            <v>719000</v>
          </cell>
          <cell r="J882">
            <v>719000</v>
          </cell>
        </row>
        <row r="884">
          <cell r="B884" t="str">
            <v>ralb253</v>
          </cell>
          <cell r="D884" t="str">
            <v>Bar Cutter</v>
          </cell>
          <cell r="E884" t="str">
            <v>Bar Cutter</v>
          </cell>
          <cell r="I884">
            <v>783500</v>
          </cell>
          <cell r="J884">
            <v>783500</v>
          </cell>
        </row>
        <row r="886">
          <cell r="B886" t="str">
            <v>ralb254</v>
          </cell>
          <cell r="D886" t="str">
            <v>Pompa Air</v>
          </cell>
          <cell r="E886" t="str">
            <v>Pompa Air</v>
          </cell>
          <cell r="I886">
            <v>455500</v>
          </cell>
          <cell r="J886">
            <v>455500</v>
          </cell>
        </row>
        <row r="888">
          <cell r="B888" t="str">
            <v>ralb255</v>
          </cell>
          <cell r="D888" t="str">
            <v>Mata Bor</v>
          </cell>
          <cell r="E888" t="str">
            <v>Mata Bor</v>
          </cell>
          <cell r="I888">
            <v>760000</v>
          </cell>
          <cell r="J888">
            <v>760000</v>
          </cell>
        </row>
        <row r="890">
          <cell r="B890" t="str">
            <v>ralb256</v>
          </cell>
          <cell r="D890" t="str">
            <v>Alat Bantu Pekerjaan</v>
          </cell>
          <cell r="E890" t="str">
            <v>Busa, Kran, Amplas, Sapu dll</v>
          </cell>
          <cell r="I890">
            <v>1456000</v>
          </cell>
          <cell r="J890">
            <v>1456000</v>
          </cell>
        </row>
        <row r="891">
          <cell r="B891" t="str">
            <v>ralb257</v>
          </cell>
          <cell r="E891" t="str">
            <v>Alat Bantu Surveyor</v>
          </cell>
          <cell r="I891">
            <v>695500</v>
          </cell>
          <cell r="J891">
            <v>695500</v>
          </cell>
        </row>
        <row r="892">
          <cell r="B892" t="str">
            <v>ralb258</v>
          </cell>
          <cell r="E892" t="str">
            <v>Slang Biru Buang 8" 10 Meter</v>
          </cell>
          <cell r="I892">
            <v>850000</v>
          </cell>
          <cell r="J892">
            <v>850000</v>
          </cell>
        </row>
        <row r="894">
          <cell r="B894" t="str">
            <v>ralb259</v>
          </cell>
          <cell r="D894" t="str">
            <v>Instalasi Listrik</v>
          </cell>
          <cell r="E894" t="str">
            <v>Lampu, Stater sigma, Kabel Rol</v>
          </cell>
          <cell r="I894">
            <v>403000</v>
          </cell>
          <cell r="J894">
            <v>403000</v>
          </cell>
        </row>
        <row r="895">
          <cell r="B895" t="str">
            <v>ralb260</v>
          </cell>
          <cell r="D895" t="str">
            <v>Oxigen</v>
          </cell>
          <cell r="E895" t="str">
            <v>Oxigen, Kawat las dll</v>
          </cell>
          <cell r="I895">
            <v>1012500</v>
          </cell>
          <cell r="J895">
            <v>1012500</v>
          </cell>
        </row>
        <row r="897">
          <cell r="B897" t="str">
            <v>ralb261</v>
          </cell>
          <cell r="D897" t="str">
            <v>Retribusi &amp; Jasa Gudang dr Jakarta</v>
          </cell>
          <cell r="E897" t="str">
            <v>Retribusi &amp; Jasa Gudang dr Jakarta</v>
          </cell>
          <cell r="I897">
            <v>15150</v>
          </cell>
          <cell r="J897">
            <v>15150</v>
          </cell>
        </row>
        <row r="899">
          <cell r="B899" t="str">
            <v>ralb262</v>
          </cell>
          <cell r="D899" t="str">
            <v>Ongkos Angkut Scafolding ke Medan</v>
          </cell>
          <cell r="E899" t="str">
            <v>Ongkos Angkut Scafolding ke Medan</v>
          </cell>
          <cell r="I899">
            <v>9000000</v>
          </cell>
          <cell r="J899">
            <v>9000000</v>
          </cell>
        </row>
        <row r="902">
          <cell r="E902" t="str">
            <v xml:space="preserve">Sub Jumlah        </v>
          </cell>
          <cell r="F902" t="str">
            <v>Rp</v>
          </cell>
          <cell r="I902">
            <v>24594650</v>
          </cell>
          <cell r="J902">
            <v>24594650</v>
          </cell>
        </row>
        <row r="903">
          <cell r="E903" t="str">
            <v xml:space="preserve">Total </v>
          </cell>
          <cell r="F903" t="str">
            <v>Rp</v>
          </cell>
          <cell r="I903">
            <v>36827875</v>
          </cell>
          <cell r="J903">
            <v>36827875</v>
          </cell>
        </row>
        <row r="906">
          <cell r="C906" t="str">
            <v>DP - 22</v>
          </cell>
        </row>
        <row r="907">
          <cell r="D907" t="str">
            <v>Maju Bersama</v>
          </cell>
        </row>
        <row r="908">
          <cell r="B908" t="str">
            <v>ralb263</v>
          </cell>
          <cell r="D908" t="str">
            <v>635/NK-PPS/ORD/08/05</v>
          </cell>
          <cell r="E908" t="str">
            <v>Solar</v>
          </cell>
          <cell r="F908">
            <v>4000</v>
          </cell>
          <cell r="G908" t="str">
            <v>ltr</v>
          </cell>
          <cell r="H908">
            <v>2500</v>
          </cell>
          <cell r="I908">
            <v>10000000</v>
          </cell>
          <cell r="J908">
            <v>10000000</v>
          </cell>
        </row>
        <row r="915">
          <cell r="B915" t="str">
            <v/>
          </cell>
          <cell r="C915" t="str">
            <v/>
          </cell>
        </row>
        <row r="916">
          <cell r="I916">
            <v>10000000</v>
          </cell>
          <cell r="J916">
            <v>10000000</v>
          </cell>
        </row>
        <row r="919">
          <cell r="D919" t="str">
            <v>Rianita</v>
          </cell>
        </row>
        <row r="920">
          <cell r="B920" t="str">
            <v>ralb264</v>
          </cell>
          <cell r="D920" t="str">
            <v>014/NK-PPS/SPSM/XI/2005</v>
          </cell>
          <cell r="E920" t="str">
            <v>Sewa Excavator  21,67 Jam</v>
          </cell>
          <cell r="F920">
            <v>21.67</v>
          </cell>
          <cell r="G920" t="str">
            <v>jam</v>
          </cell>
          <cell r="H920">
            <v>143617</v>
          </cell>
          <cell r="I920">
            <v>3112180.39</v>
          </cell>
          <cell r="J920">
            <v>3112180.39</v>
          </cell>
        </row>
        <row r="922">
          <cell r="B922" t="str">
            <v>ralb265</v>
          </cell>
          <cell r="D922" t="str">
            <v>BBM Alat</v>
          </cell>
          <cell r="E922" t="str">
            <v>BBM Pompa, Vibrator</v>
          </cell>
          <cell r="I922">
            <v>362500</v>
          </cell>
          <cell r="J922">
            <v>362500</v>
          </cell>
        </row>
        <row r="924">
          <cell r="D924" t="str">
            <v>Uang Makan/Lembur</v>
          </cell>
          <cell r="E924" t="str">
            <v>Operator Excavator</v>
          </cell>
        </row>
        <row r="925">
          <cell r="B925" t="str">
            <v>ralb266</v>
          </cell>
          <cell r="E925" t="str">
            <v>Periode: 01 Okt s/d 15 Okt 2005</v>
          </cell>
          <cell r="I925">
            <v>1050000</v>
          </cell>
          <cell r="J925">
            <v>1050000</v>
          </cell>
        </row>
        <row r="927">
          <cell r="D927" t="str">
            <v>Tower Crane</v>
          </cell>
        </row>
        <row r="928">
          <cell r="D928" t="str">
            <v>Uang Makan/Lembur</v>
          </cell>
          <cell r="E928" t="str">
            <v>Operator TC</v>
          </cell>
        </row>
        <row r="929">
          <cell r="B929" t="str">
            <v>ralb267</v>
          </cell>
          <cell r="E929" t="str">
            <v xml:space="preserve">Periode: 01 Okt s/d 15 Okt 2005 </v>
          </cell>
          <cell r="I929">
            <v>1770000</v>
          </cell>
          <cell r="J929">
            <v>1770000</v>
          </cell>
        </row>
        <row r="932">
          <cell r="B932" t="str">
            <v>ralb268</v>
          </cell>
          <cell r="D932" t="str">
            <v>Mata Bor</v>
          </cell>
          <cell r="E932" t="str">
            <v>Mata bor potong Keramik</v>
          </cell>
          <cell r="I932">
            <v>778500</v>
          </cell>
          <cell r="J932">
            <v>778500</v>
          </cell>
        </row>
        <row r="934">
          <cell r="D934" t="str">
            <v>Alat Bantu Pekerjaan</v>
          </cell>
        </row>
        <row r="935">
          <cell r="B935" t="str">
            <v>ralb269</v>
          </cell>
          <cell r="E935" t="str">
            <v>Kunci,Ember Cor,Gembok, martil dll</v>
          </cell>
          <cell r="I935">
            <v>761500</v>
          </cell>
          <cell r="J935">
            <v>761500</v>
          </cell>
        </row>
        <row r="936">
          <cell r="B936" t="str">
            <v>ralb270</v>
          </cell>
          <cell r="E936" t="str">
            <v>Ongkos kirim alat-alat</v>
          </cell>
          <cell r="I936">
            <v>13000</v>
          </cell>
          <cell r="J936">
            <v>13000</v>
          </cell>
        </row>
        <row r="939">
          <cell r="B939" t="str">
            <v>ralb271</v>
          </cell>
          <cell r="D939" t="str">
            <v>Penerangan Proyek</v>
          </cell>
          <cell r="E939" t="str">
            <v>Lampu, Stater sigma, Kabel Rol</v>
          </cell>
          <cell r="I939">
            <v>528500</v>
          </cell>
          <cell r="J939">
            <v>528500</v>
          </cell>
        </row>
        <row r="940">
          <cell r="B940" t="str">
            <v>ralb272</v>
          </cell>
          <cell r="E940" t="str">
            <v>Biaya Adm dan Penyambungan Listrik Proyek</v>
          </cell>
          <cell r="I940">
            <v>13750000</v>
          </cell>
          <cell r="J940">
            <v>13750000</v>
          </cell>
        </row>
        <row r="948">
          <cell r="E948" t="str">
            <v xml:space="preserve">Sub Jumlah        </v>
          </cell>
          <cell r="F948" t="str">
            <v>Rp</v>
          </cell>
          <cell r="I948">
            <v>22126180.390000001</v>
          </cell>
          <cell r="J948">
            <v>22126180.390000001</v>
          </cell>
        </row>
        <row r="949">
          <cell r="E949" t="str">
            <v xml:space="preserve">Total </v>
          </cell>
          <cell r="F949" t="str">
            <v>Rp</v>
          </cell>
          <cell r="I949">
            <v>32126180.390000001</v>
          </cell>
          <cell r="J949">
            <v>32126180.390000001</v>
          </cell>
        </row>
        <row r="951">
          <cell r="C951" t="str">
            <v>DP - 12</v>
          </cell>
        </row>
        <row r="953">
          <cell r="D953" t="str">
            <v>Maju Bersama</v>
          </cell>
          <cell r="E953" t="str">
            <v>Angs- 2</v>
          </cell>
        </row>
        <row r="954">
          <cell r="B954" t="str">
            <v>ralb273</v>
          </cell>
          <cell r="D954" t="str">
            <v>295/NK-PPS/ORD/5/05</v>
          </cell>
          <cell r="E954" t="str">
            <v xml:space="preserve">Solar </v>
          </cell>
          <cell r="F954">
            <v>4560</v>
          </cell>
          <cell r="G954">
            <v>2500</v>
          </cell>
          <cell r="H954">
            <v>11400000</v>
          </cell>
          <cell r="J954">
            <v>11400000</v>
          </cell>
        </row>
        <row r="956">
          <cell r="D956" t="str">
            <v>PT.Sentra Karya Cahaya Raya</v>
          </cell>
        </row>
        <row r="957">
          <cell r="B957" t="str">
            <v>ralb274</v>
          </cell>
          <cell r="D957" t="str">
            <v>077/NK-PPS/ORD/XII/04</v>
          </cell>
          <cell r="E957" t="str">
            <v>Peralatan Listrik Ans- 2 ( lunas)</v>
          </cell>
          <cell r="H957">
            <v>2100000</v>
          </cell>
          <cell r="J957">
            <v>2100000</v>
          </cell>
        </row>
        <row r="958">
          <cell r="B958" t="str">
            <v>ralb275</v>
          </cell>
          <cell r="D958" t="str">
            <v>066/NK-PPS/ORD/1/05</v>
          </cell>
          <cell r="E958" t="str">
            <v>Peralatan Listrik</v>
          </cell>
          <cell r="H958">
            <v>2495000</v>
          </cell>
          <cell r="J958">
            <v>2495000</v>
          </cell>
        </row>
        <row r="959">
          <cell r="B959" t="str">
            <v>ralb276</v>
          </cell>
          <cell r="D959" t="str">
            <v>038/NK-PPS/ORD/1/05</v>
          </cell>
          <cell r="E959" t="str">
            <v>Peralatan Listrik</v>
          </cell>
          <cell r="H959">
            <v>129000</v>
          </cell>
          <cell r="J959">
            <v>129000</v>
          </cell>
        </row>
        <row r="960">
          <cell r="B960" t="str">
            <v>ralb277</v>
          </cell>
          <cell r="D960" t="str">
            <v>088/NK-PPS/ORD/2/05</v>
          </cell>
          <cell r="E960" t="str">
            <v>Peralatan Listrik</v>
          </cell>
          <cell r="H960">
            <v>144000</v>
          </cell>
          <cell r="J960">
            <v>144000</v>
          </cell>
        </row>
        <row r="961">
          <cell r="B961" t="str">
            <v>ralb278</v>
          </cell>
          <cell r="D961" t="str">
            <v>107/NK-PPS/ORD/2/05</v>
          </cell>
          <cell r="E961" t="str">
            <v>Peralatan Listrik</v>
          </cell>
          <cell r="H961">
            <v>95000</v>
          </cell>
          <cell r="J961">
            <v>95000</v>
          </cell>
        </row>
        <row r="962">
          <cell r="B962" t="str">
            <v>ralb279</v>
          </cell>
          <cell r="D962" t="str">
            <v>025/NK-PPS/ORD/1/05</v>
          </cell>
          <cell r="E962" t="str">
            <v>Peralatan Listrik Ans- 1</v>
          </cell>
          <cell r="H962">
            <v>350000</v>
          </cell>
          <cell r="J962">
            <v>350000</v>
          </cell>
        </row>
        <row r="964">
          <cell r="D964" t="str">
            <v>Maju Mandiri</v>
          </cell>
        </row>
        <row r="965">
          <cell r="B965" t="str">
            <v>ralb280</v>
          </cell>
          <cell r="D965" t="str">
            <v>029/NK-PPS/ORD/4/05</v>
          </cell>
          <cell r="E965" t="str">
            <v>Jas Hujan</v>
          </cell>
          <cell r="H965">
            <v>675000</v>
          </cell>
          <cell r="J965">
            <v>675000</v>
          </cell>
        </row>
        <row r="966">
          <cell r="B966" t="str">
            <v>ralb281</v>
          </cell>
          <cell r="D966" t="str">
            <v>017A/NK-PPS/ORD/1/05</v>
          </cell>
          <cell r="E966" t="str">
            <v>Helm ( angs- 2 ) Lunas</v>
          </cell>
          <cell r="H966">
            <v>1475000</v>
          </cell>
          <cell r="J966">
            <v>1475000</v>
          </cell>
        </row>
        <row r="971">
          <cell r="C971" t="str">
            <v/>
          </cell>
          <cell r="D971" t="str">
            <v/>
          </cell>
        </row>
        <row r="972">
          <cell r="B972" t="str">
            <v/>
          </cell>
          <cell r="H972">
            <v>18863000</v>
          </cell>
          <cell r="J972">
            <v>18863000</v>
          </cell>
        </row>
        <row r="974">
          <cell r="B974" t="str">
            <v/>
          </cell>
          <cell r="D974" t="str">
            <v>Masril</v>
          </cell>
        </row>
        <row r="975">
          <cell r="B975" t="str">
            <v>ralb282</v>
          </cell>
          <cell r="D975" t="str">
            <v>005/NK-PPS/SKAT/I/05</v>
          </cell>
          <cell r="E975" t="str">
            <v xml:space="preserve">Ongkos angkut tanah </v>
          </cell>
          <cell r="F975">
            <v>71</v>
          </cell>
          <cell r="G975">
            <v>42500</v>
          </cell>
          <cell r="H975">
            <v>3017500</v>
          </cell>
          <cell r="J975">
            <v>3017500</v>
          </cell>
        </row>
        <row r="978">
          <cell r="B978" t="str">
            <v>ralb283</v>
          </cell>
          <cell r="D978" t="str">
            <v>BBM Peralatan</v>
          </cell>
          <cell r="E978" t="str">
            <v>BBM Pompa &amp; Vibrator</v>
          </cell>
          <cell r="H978">
            <v>718000</v>
          </cell>
          <cell r="J978">
            <v>718000</v>
          </cell>
        </row>
        <row r="980">
          <cell r="D980" t="str">
            <v xml:space="preserve">Biaya Uang Makan Operator </v>
          </cell>
        </row>
        <row r="981">
          <cell r="B981" t="str">
            <v>ralb284</v>
          </cell>
          <cell r="D981" t="str">
            <v>Operator Genset</v>
          </cell>
          <cell r="E981" t="str">
            <v>Operator Genset</v>
          </cell>
          <cell r="H981">
            <v>750000</v>
          </cell>
          <cell r="J981">
            <v>750000</v>
          </cell>
        </row>
        <row r="982">
          <cell r="B982" t="str">
            <v>ralb285</v>
          </cell>
          <cell r="D982" t="str">
            <v>Operator Excavator</v>
          </cell>
          <cell r="E982" t="str">
            <v>Operator Excavator</v>
          </cell>
          <cell r="H982">
            <v>2000000</v>
          </cell>
          <cell r="J982">
            <v>2000000</v>
          </cell>
        </row>
        <row r="984">
          <cell r="B984" t="str">
            <v>ralb286</v>
          </cell>
          <cell r="D984" t="str">
            <v>Spare Part T.C</v>
          </cell>
          <cell r="E984" t="str">
            <v>Squl Crosby,Besi Plat ,selang Dll</v>
          </cell>
          <cell r="H984">
            <v>1262000</v>
          </cell>
          <cell r="J984">
            <v>1262000</v>
          </cell>
        </row>
        <row r="986">
          <cell r="D986" t="str">
            <v>Lembur/ U.Makan Operator TC</v>
          </cell>
        </row>
        <row r="987">
          <cell r="B987" t="str">
            <v>ralb287</v>
          </cell>
          <cell r="D987" t="str">
            <v>Operator TC 1</v>
          </cell>
          <cell r="E987" t="str">
            <v>Lembur/ U.Makan Operator TC</v>
          </cell>
          <cell r="H987">
            <v>810000</v>
          </cell>
          <cell r="J987">
            <v>810000</v>
          </cell>
        </row>
        <row r="988">
          <cell r="B988" t="str">
            <v>ralb288</v>
          </cell>
          <cell r="D988" t="str">
            <v>Operator TC 2</v>
          </cell>
          <cell r="E988" t="str">
            <v>Lembur/ U.Makan Operator TC</v>
          </cell>
          <cell r="H988">
            <v>2220000</v>
          </cell>
          <cell r="J988">
            <v>2220000</v>
          </cell>
        </row>
        <row r="990">
          <cell r="D990" t="str">
            <v>Bar Cutter</v>
          </cell>
        </row>
        <row r="991">
          <cell r="D991" t="str">
            <v>PT.Nindya Karya Proyek Mal Ciputra</v>
          </cell>
        </row>
        <row r="992">
          <cell r="B992" t="str">
            <v>ralb289</v>
          </cell>
          <cell r="D992" t="str">
            <v xml:space="preserve">293/NK-PPS/ORD/04/2005      </v>
          </cell>
          <cell r="E992" t="str">
            <v>Angs-3 ;Bar Cutter,Bender &amp; Lift  Barang</v>
          </cell>
          <cell r="H992">
            <v>4000000</v>
          </cell>
          <cell r="J992">
            <v>4000000</v>
          </cell>
        </row>
        <row r="993">
          <cell r="B993" t="str">
            <v>ralb290</v>
          </cell>
          <cell r="D993" t="str">
            <v>"</v>
          </cell>
          <cell r="E993" t="str">
            <v>Angs-4 ;Bar Cutter,Bender &amp; Lift  Barang</v>
          </cell>
          <cell r="H993">
            <v>22425000</v>
          </cell>
          <cell r="J993">
            <v>22425000</v>
          </cell>
        </row>
        <row r="994">
          <cell r="B994" t="str">
            <v>ralb291</v>
          </cell>
          <cell r="E994" t="str">
            <v>Spare Part bar Cutter</v>
          </cell>
          <cell r="H994">
            <v>1620000</v>
          </cell>
          <cell r="J994">
            <v>1620000</v>
          </cell>
        </row>
        <row r="996">
          <cell r="B996" t="str">
            <v>ralb292</v>
          </cell>
          <cell r="D996" t="str">
            <v>Breaker GSH</v>
          </cell>
          <cell r="E996" t="str">
            <v>Service dan spre part</v>
          </cell>
          <cell r="H996">
            <v>700000</v>
          </cell>
          <cell r="J996">
            <v>700000</v>
          </cell>
        </row>
        <row r="998">
          <cell r="B998" t="str">
            <v>ralb293</v>
          </cell>
          <cell r="D998" t="str">
            <v>Penerangan</v>
          </cell>
          <cell r="E998" t="str">
            <v>Kabel,Boh Lamp dll</v>
          </cell>
          <cell r="H998">
            <v>132800</v>
          </cell>
          <cell r="J998">
            <v>132800</v>
          </cell>
        </row>
        <row r="1000">
          <cell r="D1000" t="str">
            <v>Alat Bantu Pekerjaan</v>
          </cell>
          <cell r="E1000" t="str">
            <v>Alat Bantu Pekerjaan</v>
          </cell>
        </row>
        <row r="1001">
          <cell r="B1001" t="str">
            <v>ralb294</v>
          </cell>
          <cell r="D1001" t="str">
            <v>Grendel,mata bor, gelas solar, tang,martil,mata bor dll</v>
          </cell>
          <cell r="E1001" t="str">
            <v>Grendel,mata bor, gelas solar, tang,martil,mata bor dll</v>
          </cell>
          <cell r="H1001">
            <v>2486000</v>
          </cell>
          <cell r="J1001">
            <v>2486000</v>
          </cell>
        </row>
        <row r="1002">
          <cell r="B1002" t="str">
            <v>ralb295</v>
          </cell>
          <cell r="D1002" t="str">
            <v>Oxygen untuk Las</v>
          </cell>
          <cell r="E1002" t="str">
            <v>Oxygen untuk Las</v>
          </cell>
          <cell r="H1002">
            <v>200000</v>
          </cell>
          <cell r="J1002">
            <v>200000</v>
          </cell>
        </row>
        <row r="1003">
          <cell r="B1003" t="str">
            <v>ralb296</v>
          </cell>
          <cell r="D1003" t="str">
            <v>Holo,Batu Gerindfa dll U/ Finishing</v>
          </cell>
          <cell r="E1003" t="str">
            <v>Holo,Batu Gerindfa dll U/ Finishing</v>
          </cell>
          <cell r="H1003">
            <v>2602000</v>
          </cell>
          <cell r="J1003">
            <v>2602000</v>
          </cell>
        </row>
        <row r="1005">
          <cell r="B1005" t="str">
            <v>ralb297</v>
          </cell>
          <cell r="D1005" t="str">
            <v>Pompa Air</v>
          </cell>
          <cell r="E1005" t="str">
            <v>Service &amp; Spare Part</v>
          </cell>
          <cell r="H1005">
            <v>1837000</v>
          </cell>
          <cell r="J1005">
            <v>1837000</v>
          </cell>
        </row>
        <row r="1009">
          <cell r="E1009" t="str">
            <v xml:space="preserve">Sub Jumlah        </v>
          </cell>
          <cell r="F1009" t="str">
            <v>Rp</v>
          </cell>
          <cell r="H1009">
            <v>46780300</v>
          </cell>
          <cell r="J1009">
            <v>46780300</v>
          </cell>
        </row>
        <row r="1010">
          <cell r="E1010" t="str">
            <v xml:space="preserve">Total </v>
          </cell>
          <cell r="F1010" t="str">
            <v>Rp</v>
          </cell>
          <cell r="H1010">
            <v>65643300</v>
          </cell>
          <cell r="J1010">
            <v>65643300</v>
          </cell>
        </row>
        <row r="1012">
          <cell r="C1012" t="str">
            <v>DP - 15</v>
          </cell>
        </row>
        <row r="1014">
          <cell r="D1014" t="str">
            <v>MAJU BERSAMA</v>
          </cell>
        </row>
        <row r="1015">
          <cell r="D1015" t="str">
            <v>381/NK-PPS/ORD/06/2005</v>
          </cell>
          <cell r="E1015" t="str">
            <v>Solar</v>
          </cell>
          <cell r="F1015">
            <v>24000</v>
          </cell>
          <cell r="G1015" t="str">
            <v>Ltr</v>
          </cell>
          <cell r="H1015">
            <v>60000000</v>
          </cell>
        </row>
        <row r="1016">
          <cell r="E1016" t="str">
            <v>Angs-1 : Rp.   7,900,000.-</v>
          </cell>
        </row>
        <row r="1017">
          <cell r="E1017" t="str">
            <v>Angs-2 : Rp. 12,000,000.-</v>
          </cell>
        </row>
        <row r="1018">
          <cell r="E1018" t="str">
            <v>Angs-3 : Rp. 12,000,000.-</v>
          </cell>
        </row>
        <row r="1019">
          <cell r="B1019" t="str">
            <v>ralb298</v>
          </cell>
          <cell r="E1019" t="str">
            <v>Solar</v>
          </cell>
          <cell r="I1019">
            <v>10000000</v>
          </cell>
          <cell r="J1019">
            <v>10000000</v>
          </cell>
        </row>
        <row r="1021">
          <cell r="D1021" t="str">
            <v>PT. SENTRA KARYA CAHAYA RAYA</v>
          </cell>
        </row>
        <row r="1022">
          <cell r="D1022" t="str">
            <v>097/NK-PPS/ORD/02/2005</v>
          </cell>
          <cell r="E1022" t="str">
            <v>Kap Halogen 1000 W</v>
          </cell>
          <cell r="F1022">
            <v>9</v>
          </cell>
          <cell r="G1022" t="str">
            <v>Bh</v>
          </cell>
          <cell r="H1022">
            <v>1485000</v>
          </cell>
        </row>
        <row r="1023">
          <cell r="E1023" t="str">
            <v>Bola Halogen 1000 W</v>
          </cell>
          <cell r="F1023">
            <v>10</v>
          </cell>
          <cell r="G1023" t="str">
            <v>pcs</v>
          </cell>
          <cell r="H1023">
            <v>350000</v>
          </cell>
        </row>
        <row r="1024">
          <cell r="E1024" t="str">
            <v>Mcb IP 32 A MG / R</v>
          </cell>
          <cell r="F1024">
            <v>6</v>
          </cell>
          <cell r="G1024" t="str">
            <v>Bh</v>
          </cell>
          <cell r="H1024">
            <v>150000</v>
          </cell>
        </row>
        <row r="1025">
          <cell r="E1025" t="str">
            <v xml:space="preserve">Mcb 3P 32 A MG </v>
          </cell>
          <cell r="F1025">
            <v>4</v>
          </cell>
          <cell r="G1025" t="str">
            <v>Bh</v>
          </cell>
          <cell r="H1025">
            <v>700000</v>
          </cell>
        </row>
        <row r="1026">
          <cell r="E1026" t="str">
            <v>Angs-1 : Rp. 350,000.-</v>
          </cell>
        </row>
        <row r="1027">
          <cell r="B1027" t="str">
            <v>ralb299</v>
          </cell>
          <cell r="E1027" t="str">
            <v>Kap Halogen 1000 W</v>
          </cell>
          <cell r="I1027">
            <v>2000000</v>
          </cell>
          <cell r="J1027">
            <v>2000000</v>
          </cell>
        </row>
        <row r="1030">
          <cell r="B1030" t="str">
            <v/>
          </cell>
          <cell r="C1030" t="str">
            <v/>
          </cell>
          <cell r="D1030" t="str">
            <v/>
          </cell>
        </row>
        <row r="1031">
          <cell r="I1031">
            <v>12000000</v>
          </cell>
          <cell r="J1031">
            <v>12000000</v>
          </cell>
        </row>
        <row r="1033">
          <cell r="B1033" t="str">
            <v>ralb300</v>
          </cell>
          <cell r="D1033" t="str">
            <v>BBM ALAT</v>
          </cell>
          <cell r="E1033" t="str">
            <v>BBM Alat, Vibrator, Pompa, dll</v>
          </cell>
          <cell r="I1033">
            <v>2232500</v>
          </cell>
          <cell r="J1033">
            <v>2232500</v>
          </cell>
        </row>
        <row r="1035">
          <cell r="D1035" t="str">
            <v>BIAYA UANG MAKAN OPERATOR</v>
          </cell>
        </row>
        <row r="1036">
          <cell r="B1036" t="str">
            <v>ralb301</v>
          </cell>
          <cell r="D1036" t="str">
            <v xml:space="preserve"> -  Operator Excavator 1</v>
          </cell>
          <cell r="E1036" t="str">
            <v xml:space="preserve"> -  Operator Excavator 1</v>
          </cell>
          <cell r="I1036">
            <v>1300000</v>
          </cell>
          <cell r="J1036">
            <v>1300000</v>
          </cell>
        </row>
        <row r="1037">
          <cell r="B1037" t="str">
            <v>ralb302</v>
          </cell>
          <cell r="D1037" t="str">
            <v xml:space="preserve"> -  Operator Excavator 2</v>
          </cell>
          <cell r="E1037" t="str">
            <v xml:space="preserve"> -  Operator Excavator 2</v>
          </cell>
          <cell r="I1037">
            <v>750000</v>
          </cell>
          <cell r="J1037">
            <v>750000</v>
          </cell>
        </row>
        <row r="1038">
          <cell r="B1038" t="str">
            <v>ralb303</v>
          </cell>
          <cell r="D1038" t="str">
            <v xml:space="preserve"> -  Operator Excavator 3 di Pembuangan</v>
          </cell>
          <cell r="E1038" t="str">
            <v xml:space="preserve"> -  Operator Excavator 3 di Pembuangan</v>
          </cell>
          <cell r="I1038">
            <v>700000</v>
          </cell>
          <cell r="J1038">
            <v>700000</v>
          </cell>
        </row>
        <row r="1040">
          <cell r="B1040" t="str">
            <v>ralb304</v>
          </cell>
          <cell r="D1040" t="str">
            <v>Upah Jaga malam alat excavator di pembuangan</v>
          </cell>
          <cell r="E1040" t="str">
            <v>Upah Jaga malam alat excavator di pembuangan</v>
          </cell>
          <cell r="I1040">
            <v>800000</v>
          </cell>
          <cell r="J1040">
            <v>800000</v>
          </cell>
        </row>
        <row r="1042">
          <cell r="B1042" t="str">
            <v>ralb305</v>
          </cell>
          <cell r="D1042" t="str">
            <v xml:space="preserve"> -  Operator Genset</v>
          </cell>
          <cell r="E1042" t="str">
            <v xml:space="preserve"> -  Operator Genset</v>
          </cell>
          <cell r="I1042">
            <v>750000</v>
          </cell>
          <cell r="J1042">
            <v>750000</v>
          </cell>
        </row>
        <row r="1044">
          <cell r="B1044" t="str">
            <v>ralb306</v>
          </cell>
          <cell r="D1044" t="str">
            <v>POMPA</v>
          </cell>
          <cell r="E1044" t="str">
            <v>Sparepart</v>
          </cell>
          <cell r="I1044">
            <v>32500</v>
          </cell>
          <cell r="J1044">
            <v>32500</v>
          </cell>
        </row>
        <row r="1046">
          <cell r="B1046" t="str">
            <v>ralb307</v>
          </cell>
          <cell r="D1046" t="str">
            <v>TOWER CRANE</v>
          </cell>
          <cell r="E1046" t="str">
            <v xml:space="preserve"> -  Sparepart</v>
          </cell>
          <cell r="I1046">
            <v>170000</v>
          </cell>
          <cell r="J1046">
            <v>170000</v>
          </cell>
        </row>
        <row r="1047">
          <cell r="B1047" t="str">
            <v>ralb308</v>
          </cell>
          <cell r="E1047" t="str">
            <v xml:space="preserve"> -  Uang makan &amp; lembur </v>
          </cell>
          <cell r="I1047">
            <v>2230000</v>
          </cell>
          <cell r="J1047">
            <v>2230000</v>
          </cell>
        </row>
        <row r="1048">
          <cell r="B1048" t="str">
            <v>ralb309</v>
          </cell>
          <cell r="E1048" t="str">
            <v xml:space="preserve">    TC 1 Periode:16 juni - 30 juni 05</v>
          </cell>
          <cell r="I1048">
            <v>2270000</v>
          </cell>
          <cell r="J1048">
            <v>2270000</v>
          </cell>
        </row>
        <row r="1049">
          <cell r="E1049" t="str">
            <v xml:space="preserve">    TC 2 Periode:16 juni - 30 juni 05</v>
          </cell>
        </row>
        <row r="1051">
          <cell r="B1051" t="str">
            <v>ralb310</v>
          </cell>
          <cell r="D1051" t="str">
            <v>LIFT BARANG</v>
          </cell>
          <cell r="E1051" t="str">
            <v xml:space="preserve">Service dan sparepart </v>
          </cell>
          <cell r="I1051">
            <v>810000</v>
          </cell>
          <cell r="J1051">
            <v>810000</v>
          </cell>
        </row>
        <row r="1053">
          <cell r="B1053" t="str">
            <v>ralb311</v>
          </cell>
          <cell r="D1053" t="str">
            <v>VIBRATOR</v>
          </cell>
          <cell r="E1053" t="str">
            <v xml:space="preserve">Service dan sparepart </v>
          </cell>
          <cell r="I1053">
            <v>181000</v>
          </cell>
          <cell r="J1053">
            <v>181000</v>
          </cell>
        </row>
        <row r="1055">
          <cell r="B1055" t="str">
            <v>ralb312</v>
          </cell>
          <cell r="D1055" t="str">
            <v>BAR BENDER</v>
          </cell>
          <cell r="E1055" t="str">
            <v xml:space="preserve">Service dan sparepart </v>
          </cell>
          <cell r="I1055">
            <v>2452000</v>
          </cell>
          <cell r="J1055">
            <v>2452000</v>
          </cell>
        </row>
        <row r="1057">
          <cell r="B1057" t="str">
            <v>ralb313</v>
          </cell>
          <cell r="D1057" t="str">
            <v>Ongkos kirim barang ke Jakarta</v>
          </cell>
          <cell r="E1057" t="str">
            <v>Ongkos kirim barang ke Jakarta</v>
          </cell>
          <cell r="I1057">
            <v>106220</v>
          </cell>
          <cell r="J1057">
            <v>106220</v>
          </cell>
        </row>
        <row r="1059">
          <cell r="B1059" t="str">
            <v>ralb314</v>
          </cell>
          <cell r="D1059" t="str">
            <v>MATA GERINDA</v>
          </cell>
          <cell r="E1059" t="str">
            <v xml:space="preserve">Service dan sparepart </v>
          </cell>
          <cell r="I1059">
            <v>610000</v>
          </cell>
          <cell r="J1059">
            <v>610000</v>
          </cell>
        </row>
        <row r="1061">
          <cell r="B1061" t="str">
            <v>ralb315</v>
          </cell>
          <cell r="D1061" t="str">
            <v>COMPRESSOR</v>
          </cell>
          <cell r="E1061" t="str">
            <v xml:space="preserve"> -  Ongkos angkut kompressor dan meja</v>
          </cell>
          <cell r="I1061">
            <v>200000</v>
          </cell>
          <cell r="J1061">
            <v>200000</v>
          </cell>
        </row>
        <row r="1062">
          <cell r="B1062" t="str">
            <v>ralb316</v>
          </cell>
          <cell r="E1062" t="str">
            <v xml:space="preserve"> -  Kepala Batrai </v>
          </cell>
          <cell r="I1062">
            <v>12000</v>
          </cell>
          <cell r="J1062">
            <v>12000</v>
          </cell>
        </row>
        <row r="1064">
          <cell r="B1064" t="str">
            <v>ralb317</v>
          </cell>
          <cell r="D1064" t="str">
            <v>BRECKER</v>
          </cell>
          <cell r="E1064" t="str">
            <v xml:space="preserve">Service dan sparepart </v>
          </cell>
          <cell r="I1064">
            <v>447000</v>
          </cell>
          <cell r="J1064">
            <v>447000</v>
          </cell>
        </row>
        <row r="1066">
          <cell r="B1066" t="str">
            <v>ralb318</v>
          </cell>
          <cell r="D1066" t="str">
            <v>INSTALASI LISTRIK</v>
          </cell>
          <cell r="E1066" t="str">
            <v>Lampu, Coil Contractor, Stater, Lampu, dll</v>
          </cell>
          <cell r="I1066">
            <v>652500</v>
          </cell>
          <cell r="J1066">
            <v>652500</v>
          </cell>
        </row>
        <row r="1069">
          <cell r="E1069" t="str">
            <v xml:space="preserve">Sub Jumlah        </v>
          </cell>
          <cell r="F1069" t="str">
            <v>Rp</v>
          </cell>
          <cell r="I1069">
            <v>16705720</v>
          </cell>
          <cell r="J1069">
            <v>16705720</v>
          </cell>
        </row>
        <row r="1072">
          <cell r="I1072" t="str">
            <v>Pekanbaru, 10 Juli 2005</v>
          </cell>
          <cell r="J1072" t="str">
            <v>Pekanbaru, 10 Juli 2005</v>
          </cell>
        </row>
        <row r="1073">
          <cell r="I1073" t="str">
            <v>Pembuat Daftar</v>
          </cell>
          <cell r="J1073" t="str">
            <v>Pembuat Daftar</v>
          </cell>
        </row>
        <row r="1078">
          <cell r="I1078" t="str">
            <v>PAHOTAN SITORUS, SE</v>
          </cell>
          <cell r="J1078" t="str">
            <v>PAHOTAN SITORUS, SE</v>
          </cell>
        </row>
        <row r="1079">
          <cell r="I1079" t="str">
            <v>Adm/Keu Proyek</v>
          </cell>
          <cell r="J1079" t="str">
            <v>Adm/Keu Proyek</v>
          </cell>
        </row>
        <row r="1083">
          <cell r="D1083" t="str">
            <v>Sub Jumlah</v>
          </cell>
          <cell r="I1083">
            <v>16705720</v>
          </cell>
          <cell r="J1083">
            <v>16705720</v>
          </cell>
        </row>
        <row r="1085">
          <cell r="B1085" t="str">
            <v>ralb319</v>
          </cell>
          <cell r="D1085" t="str">
            <v>BOR BETON</v>
          </cell>
          <cell r="E1085" t="str">
            <v xml:space="preserve">Service dan sparepart </v>
          </cell>
          <cell r="I1085">
            <v>242000</v>
          </cell>
          <cell r="J1085">
            <v>242000</v>
          </cell>
        </row>
        <row r="1087">
          <cell r="B1087" t="str">
            <v>ralb320</v>
          </cell>
          <cell r="D1087" t="str">
            <v>Alat u/ kereta sorong</v>
          </cell>
          <cell r="E1087" t="str">
            <v>Alat u/ kereta sorong</v>
          </cell>
          <cell r="I1087">
            <v>875000</v>
          </cell>
          <cell r="J1087">
            <v>875000</v>
          </cell>
        </row>
        <row r="1089">
          <cell r="D1089" t="str">
            <v>ALAT BANTU PEKERJAAN</v>
          </cell>
        </row>
        <row r="1090">
          <cell r="B1090" t="str">
            <v>ralb321</v>
          </cell>
          <cell r="E1090" t="str">
            <v xml:space="preserve"> -  Segel omega, klomen selang, reskam, dll</v>
          </cell>
          <cell r="I1090">
            <v>735500</v>
          </cell>
          <cell r="J1090">
            <v>735500</v>
          </cell>
        </row>
        <row r="1091">
          <cell r="B1091" t="str">
            <v>ralb322</v>
          </cell>
          <cell r="E1091" t="str">
            <v xml:space="preserve"> -  Oksigen</v>
          </cell>
          <cell r="I1091">
            <v>120000</v>
          </cell>
          <cell r="J1091">
            <v>120000</v>
          </cell>
        </row>
        <row r="1092">
          <cell r="B1092" t="str">
            <v>ralb323</v>
          </cell>
          <cell r="E1092" t="str">
            <v xml:space="preserve"> -  Martil, Sapu, benang u/ Surveyor</v>
          </cell>
          <cell r="I1092">
            <v>218000</v>
          </cell>
          <cell r="J1092">
            <v>218000</v>
          </cell>
        </row>
        <row r="1094">
          <cell r="D1094" t="str">
            <v>MOB/DEMOB EXCAVATOR (1,5X2X5)</v>
          </cell>
        </row>
        <row r="1095">
          <cell r="B1095" t="str">
            <v>ralb324</v>
          </cell>
          <cell r="E1095" t="str">
            <v>Mobilisasi excavatorke Proyek Senapelan</v>
          </cell>
          <cell r="I1095">
            <v>1000000</v>
          </cell>
          <cell r="J1095">
            <v>1000000</v>
          </cell>
        </row>
        <row r="1099">
          <cell r="E1099" t="str">
            <v xml:space="preserve">Sub Jumlah        </v>
          </cell>
          <cell r="F1099" t="str">
            <v>Rp</v>
          </cell>
          <cell r="I1099">
            <v>19896220</v>
          </cell>
          <cell r="J1099">
            <v>19896220</v>
          </cell>
        </row>
        <row r="1100">
          <cell r="E1100" t="str">
            <v xml:space="preserve">Total </v>
          </cell>
          <cell r="F1100" t="str">
            <v>Rp</v>
          </cell>
          <cell r="I1100">
            <v>31896220</v>
          </cell>
          <cell r="J1100">
            <v>31896220</v>
          </cell>
        </row>
        <row r="1102">
          <cell r="C1102" t="str">
            <v>DP - 16</v>
          </cell>
        </row>
        <row r="1104">
          <cell r="B1104" t="str">
            <v>ralb325</v>
          </cell>
          <cell r="D1104" t="str">
            <v>Rianita Panggabean</v>
          </cell>
          <cell r="E1104" t="str">
            <v xml:space="preserve">Sewa alat Excavator </v>
          </cell>
          <cell r="F1104">
            <v>41.45</v>
          </cell>
          <cell r="G1104" t="str">
            <v>Jam</v>
          </cell>
          <cell r="H1104">
            <v>143617</v>
          </cell>
          <cell r="I1104">
            <v>5952924.6500000004</v>
          </cell>
          <cell r="J1104">
            <v>5952924.6500000004</v>
          </cell>
        </row>
        <row r="1105">
          <cell r="D1105" t="str">
            <v>014/NK-PPS/SPSA/12/04</v>
          </cell>
        </row>
        <row r="1107">
          <cell r="D1107" t="str">
            <v>Masril</v>
          </cell>
        </row>
        <row r="1108">
          <cell r="B1108" t="str">
            <v>ralb326</v>
          </cell>
          <cell r="D1108" t="str">
            <v>006/NK-PPS/SKAT/06/05</v>
          </cell>
          <cell r="E1108" t="str">
            <v>Ritase Angkut Tanah</v>
          </cell>
          <cell r="F1108">
            <v>444</v>
          </cell>
          <cell r="G1108" t="str">
            <v>Rit</v>
          </cell>
          <cell r="H1108">
            <v>45000</v>
          </cell>
          <cell r="I1108">
            <v>19980000</v>
          </cell>
          <cell r="J1108">
            <v>19980000</v>
          </cell>
        </row>
        <row r="1111">
          <cell r="B1111" t="str">
            <v/>
          </cell>
          <cell r="C1111" t="str">
            <v/>
          </cell>
        </row>
        <row r="1112">
          <cell r="I1112">
            <v>25932924.649999999</v>
          </cell>
          <cell r="J1112">
            <v>25932924.649999999</v>
          </cell>
        </row>
        <row r="1114">
          <cell r="B1114" t="str">
            <v>ralb327</v>
          </cell>
          <cell r="D1114" t="str">
            <v>BBM Alat</v>
          </cell>
          <cell r="E1114" t="str">
            <v>BBM Alat, Vibrator, Pompa, dll</v>
          </cell>
          <cell r="I1114">
            <v>1580000</v>
          </cell>
          <cell r="J1114">
            <v>1580000</v>
          </cell>
        </row>
        <row r="1116">
          <cell r="D1116" t="str">
            <v>Ir.Maniur</v>
          </cell>
          <cell r="E1116" t="str">
            <v>Pemakaian Truck angkut Sampah</v>
          </cell>
        </row>
        <row r="1117">
          <cell r="E1117" t="str">
            <v>Pemakaian Truck angkut Sampah</v>
          </cell>
        </row>
        <row r="1118">
          <cell r="B1118" t="str">
            <v>ralb328</v>
          </cell>
          <cell r="E1118" t="str">
            <v>Pemakaian Truck angkut Sampah</v>
          </cell>
          <cell r="I1118">
            <v>2580000</v>
          </cell>
          <cell r="J1118">
            <v>2580000</v>
          </cell>
        </row>
        <row r="1119">
          <cell r="E1119" t="str">
            <v>Pemakaian Truck angkut Sampah</v>
          </cell>
        </row>
        <row r="1120">
          <cell r="D1120" t="str">
            <v>Ir.Maniur</v>
          </cell>
          <cell r="E1120" t="str">
            <v>Pemakaian Truck angkut Sampah</v>
          </cell>
        </row>
        <row r="1121">
          <cell r="B1121" t="str">
            <v>ralb329</v>
          </cell>
          <cell r="E1121" t="str">
            <v>Pemakaian Truck angkut Sampah</v>
          </cell>
          <cell r="I1121">
            <v>11130000</v>
          </cell>
          <cell r="J1121">
            <v>11130000</v>
          </cell>
        </row>
        <row r="1123">
          <cell r="D1123" t="str">
            <v>Uang makan/Lembur</v>
          </cell>
          <cell r="E1123" t="str">
            <v>Operator Excavator</v>
          </cell>
        </row>
        <row r="1124">
          <cell r="B1124" t="str">
            <v>ralb330</v>
          </cell>
          <cell r="E1124" t="str">
            <v>Operator Excavator</v>
          </cell>
          <cell r="I1124">
            <v>1050000</v>
          </cell>
          <cell r="J1124">
            <v>1050000</v>
          </cell>
        </row>
        <row r="1125">
          <cell r="B1125" t="str">
            <v>ralb331</v>
          </cell>
          <cell r="E1125" t="str">
            <v>Operator Excavator</v>
          </cell>
          <cell r="I1125">
            <v>500000</v>
          </cell>
          <cell r="J1125">
            <v>500000</v>
          </cell>
        </row>
        <row r="1126">
          <cell r="E1126" t="str">
            <v>Operator Genset</v>
          </cell>
        </row>
        <row r="1127">
          <cell r="B1127" t="str">
            <v>ralb332</v>
          </cell>
          <cell r="E1127" t="str">
            <v>Operator Genset</v>
          </cell>
          <cell r="I1127">
            <v>750000</v>
          </cell>
          <cell r="J1127">
            <v>750000</v>
          </cell>
        </row>
        <row r="1129">
          <cell r="B1129" t="str">
            <v>ralb333</v>
          </cell>
          <cell r="D1129" t="str">
            <v>POMPA</v>
          </cell>
          <cell r="E1129" t="str">
            <v>Sparepart</v>
          </cell>
          <cell r="I1129">
            <v>2501500</v>
          </cell>
          <cell r="J1129">
            <v>2501500</v>
          </cell>
        </row>
        <row r="1131">
          <cell r="B1131" t="str">
            <v>ralb334</v>
          </cell>
          <cell r="D1131" t="str">
            <v>TOWER CRANE</v>
          </cell>
          <cell r="E1131" t="str">
            <v xml:space="preserve"> -  Sparepart</v>
          </cell>
          <cell r="I1131">
            <v>490000</v>
          </cell>
          <cell r="J1131">
            <v>490000</v>
          </cell>
        </row>
        <row r="1132">
          <cell r="B1132" t="str">
            <v>ralb335</v>
          </cell>
          <cell r="E1132" t="str">
            <v xml:space="preserve"> -  Biaya Pengiriman Angkur TC ke Medan</v>
          </cell>
          <cell r="I1132">
            <v>450000</v>
          </cell>
          <cell r="J1132">
            <v>450000</v>
          </cell>
        </row>
        <row r="1134">
          <cell r="D1134" t="str">
            <v xml:space="preserve"> -  Uang makan &amp; lembur </v>
          </cell>
          <cell r="E1134" t="str">
            <v>Operator TC</v>
          </cell>
        </row>
        <row r="1135">
          <cell r="B1135" t="str">
            <v>ralb336</v>
          </cell>
          <cell r="E1135" t="str">
            <v xml:space="preserve">    TC 1 Periode:01 Juli - 15 Juli 05</v>
          </cell>
          <cell r="I1135">
            <v>2460000</v>
          </cell>
          <cell r="J1135">
            <v>2460000</v>
          </cell>
        </row>
        <row r="1136">
          <cell r="B1136" t="str">
            <v>ralb337</v>
          </cell>
          <cell r="E1136" t="str">
            <v xml:space="preserve">    TC 2 Periode:01 Juli - 15 Juli 05</v>
          </cell>
          <cell r="I1136">
            <v>2630000</v>
          </cell>
          <cell r="J1136">
            <v>2630000</v>
          </cell>
        </row>
        <row r="1138">
          <cell r="B1138" t="str">
            <v>ralb338</v>
          </cell>
          <cell r="D1138" t="str">
            <v xml:space="preserve"> - Sewa Mobil Crane  SPSM No.016/NK-PPS/SPSM/II/2005</v>
          </cell>
          <cell r="E1138" t="str">
            <v xml:space="preserve"> - Sewa Mobil Crane  SPSM No.016/NK-PPS/SPSM/II/2006</v>
          </cell>
          <cell r="I1138">
            <v>3191489</v>
          </cell>
          <cell r="J1138">
            <v>3191489</v>
          </cell>
        </row>
        <row r="1140">
          <cell r="B1140" t="str">
            <v>ralb339</v>
          </cell>
          <cell r="D1140" t="str">
            <v>LIFT BARANG</v>
          </cell>
          <cell r="E1140" t="str">
            <v xml:space="preserve">Service dan sparepart </v>
          </cell>
          <cell r="I1140">
            <v>90000</v>
          </cell>
          <cell r="J1140">
            <v>90000</v>
          </cell>
        </row>
        <row r="1142">
          <cell r="B1142" t="str">
            <v>ralb340</v>
          </cell>
          <cell r="D1142" t="str">
            <v>VIBRATOR</v>
          </cell>
          <cell r="E1142" t="str">
            <v xml:space="preserve">Service dan sparepart </v>
          </cell>
          <cell r="I1142">
            <v>197000</v>
          </cell>
          <cell r="J1142">
            <v>197000</v>
          </cell>
        </row>
        <row r="1144">
          <cell r="B1144" t="str">
            <v>ralb341</v>
          </cell>
          <cell r="D1144" t="str">
            <v>Bar Cutter</v>
          </cell>
          <cell r="E1144" t="str">
            <v xml:space="preserve">Service dan sparepart </v>
          </cell>
          <cell r="I1144">
            <v>295000</v>
          </cell>
          <cell r="J1144">
            <v>295000</v>
          </cell>
        </row>
        <row r="1146">
          <cell r="B1146" t="str">
            <v>ralb342</v>
          </cell>
          <cell r="D1146" t="str">
            <v>COMPRESSOR</v>
          </cell>
          <cell r="E1146" t="str">
            <v xml:space="preserve"> -Pembayaran Alternator Untuk Compressor Yanmard</v>
          </cell>
          <cell r="I1146">
            <v>490000</v>
          </cell>
          <cell r="J1146">
            <v>490000</v>
          </cell>
        </row>
        <row r="1148">
          <cell r="B1148" t="str">
            <v>ralb343</v>
          </cell>
          <cell r="D1148" t="str">
            <v>BRECKER</v>
          </cell>
          <cell r="E1148" t="str">
            <v xml:space="preserve">Service dan sparepart </v>
          </cell>
          <cell r="I1148">
            <v>1518000</v>
          </cell>
          <cell r="J1148">
            <v>1518000</v>
          </cell>
        </row>
        <row r="1150">
          <cell r="B1150" t="str">
            <v>ralb344</v>
          </cell>
          <cell r="D1150" t="str">
            <v>INSTALASI LISTRIK</v>
          </cell>
          <cell r="E1150" t="str">
            <v>Fisher, Tespen Matsuka, Tang Kombinasi, Lampu, dll</v>
          </cell>
          <cell r="I1150">
            <v>381500</v>
          </cell>
          <cell r="J1150">
            <v>381500</v>
          </cell>
        </row>
        <row r="1153">
          <cell r="E1153" t="str">
            <v xml:space="preserve">Sub Jumlah        </v>
          </cell>
          <cell r="F1153" t="str">
            <v>Rp</v>
          </cell>
          <cell r="I1153">
            <v>32284489</v>
          </cell>
          <cell r="J1153">
            <v>32284489</v>
          </cell>
        </row>
        <row r="1156">
          <cell r="I1156" t="str">
            <v>Pekanbaru, 25 Juli 2005</v>
          </cell>
          <cell r="J1156" t="str">
            <v>Pekanbaru, 25 Juli 2005</v>
          </cell>
        </row>
        <row r="1157">
          <cell r="I1157" t="str">
            <v>Pembuat Daftar</v>
          </cell>
          <cell r="J1157" t="str">
            <v>Pembuat Daftar</v>
          </cell>
        </row>
        <row r="1162">
          <cell r="I1162" t="str">
            <v>PAHOTAN SITORUS, SE</v>
          </cell>
          <cell r="J1162" t="str">
            <v>PAHOTAN SITORUS, SE</v>
          </cell>
        </row>
        <row r="1163">
          <cell r="I1163" t="str">
            <v>Adm/Keu Proyek</v>
          </cell>
          <cell r="J1163" t="str">
            <v>Adm/Keu Proyek</v>
          </cell>
        </row>
        <row r="1166">
          <cell r="D1166" t="str">
            <v>Sub Jumlah</v>
          </cell>
          <cell r="I1166">
            <v>32284489</v>
          </cell>
          <cell r="J1166">
            <v>32284489</v>
          </cell>
        </row>
        <row r="1168">
          <cell r="B1168" t="str">
            <v>ralb345</v>
          </cell>
          <cell r="D1168" t="str">
            <v>BOR BETON</v>
          </cell>
          <cell r="E1168" t="str">
            <v xml:space="preserve">Service dan sparepart </v>
          </cell>
          <cell r="I1168">
            <v>363000</v>
          </cell>
          <cell r="J1168">
            <v>363000</v>
          </cell>
        </row>
        <row r="1170">
          <cell r="D1170" t="str">
            <v>ALAT BANTU PEKERJAAN</v>
          </cell>
        </row>
        <row r="1171">
          <cell r="B1171" t="str">
            <v>ralb346</v>
          </cell>
          <cell r="E1171" t="str">
            <v xml:space="preserve"> - Baterai, senter, tang, tali, meteran dll</v>
          </cell>
          <cell r="I1171">
            <v>1272500</v>
          </cell>
          <cell r="J1171">
            <v>1272500</v>
          </cell>
        </row>
        <row r="1172">
          <cell r="B1172" t="str">
            <v>ralb347</v>
          </cell>
          <cell r="E1172" t="str">
            <v xml:space="preserve"> - Terpal untuk menutup material</v>
          </cell>
          <cell r="I1172">
            <v>1040000</v>
          </cell>
          <cell r="J1172">
            <v>1040000</v>
          </cell>
        </row>
        <row r="1173">
          <cell r="B1173" t="str">
            <v>ralb348</v>
          </cell>
          <cell r="E1173" t="str">
            <v xml:space="preserve"> - Tong plastik untuk tempat solar</v>
          </cell>
          <cell r="I1173">
            <v>1800000</v>
          </cell>
          <cell r="J1173">
            <v>1800000</v>
          </cell>
        </row>
        <row r="1174">
          <cell r="B1174" t="str">
            <v>ralb349</v>
          </cell>
          <cell r="E1174" t="str">
            <v xml:space="preserve"> - Drum untuk tempat sampah</v>
          </cell>
          <cell r="I1174">
            <v>1350000</v>
          </cell>
          <cell r="J1174">
            <v>1350000</v>
          </cell>
        </row>
        <row r="1176">
          <cell r="B1176" t="str">
            <v>ralb350</v>
          </cell>
          <cell r="D1176" t="str">
            <v>Oxygen</v>
          </cell>
          <cell r="E1176" t="str">
            <v xml:space="preserve"> - Oxygen untuk las</v>
          </cell>
          <cell r="I1176">
            <v>280000</v>
          </cell>
          <cell r="J1176">
            <v>280000</v>
          </cell>
        </row>
        <row r="1178">
          <cell r="D1178" t="str">
            <v xml:space="preserve"> - Pembelian tabung gas oxygen </v>
          </cell>
        </row>
        <row r="1179">
          <cell r="B1179" t="str">
            <v>ralb351</v>
          </cell>
          <cell r="D1179" t="str">
            <v>524/NK-PPS/ORD/07/05</v>
          </cell>
          <cell r="E1179" t="str">
            <v xml:space="preserve"> - Pembelian tabung gas oxygen </v>
          </cell>
          <cell r="F1179">
            <v>2</v>
          </cell>
          <cell r="G1179" t="str">
            <v>Btl</v>
          </cell>
          <cell r="H1179">
            <v>700000</v>
          </cell>
          <cell r="I1179">
            <v>1400000</v>
          </cell>
          <cell r="J1179">
            <v>1400000</v>
          </cell>
        </row>
        <row r="1182">
          <cell r="E1182" t="str">
            <v xml:space="preserve">Sub Jumlah        </v>
          </cell>
          <cell r="F1182" t="str">
            <v>Rp</v>
          </cell>
          <cell r="I1182">
            <v>39789989</v>
          </cell>
          <cell r="J1182">
            <v>39789989</v>
          </cell>
        </row>
        <row r="1183">
          <cell r="E1183" t="str">
            <v xml:space="preserve">Total </v>
          </cell>
          <cell r="F1183" t="str">
            <v>Rp</v>
          </cell>
          <cell r="I1183">
            <v>65722913.649999999</v>
          </cell>
          <cell r="J1183">
            <v>65722913.649999999</v>
          </cell>
        </row>
        <row r="1185">
          <cell r="C1185" t="str">
            <v>DP - 19</v>
          </cell>
        </row>
        <row r="1187">
          <cell r="D1187" t="str">
            <v>MAJU BERSAMA</v>
          </cell>
        </row>
        <row r="1188">
          <cell r="D1188" t="str">
            <v>512/NK-PPS/ORD/07/2005</v>
          </cell>
          <cell r="E1188" t="str">
            <v>Solar</v>
          </cell>
          <cell r="F1188">
            <v>24000</v>
          </cell>
          <cell r="G1188" t="str">
            <v>Ltr</v>
          </cell>
          <cell r="H1188">
            <v>60000000</v>
          </cell>
        </row>
        <row r="1189">
          <cell r="E1189" t="str">
            <v>Angs-1 : Rp.   6.900.000,-</v>
          </cell>
        </row>
        <row r="1190">
          <cell r="E1190" t="str">
            <v>Angs-2 : Rp. 15.000.000,-</v>
          </cell>
        </row>
        <row r="1191">
          <cell r="B1191" t="str">
            <v>ralb352</v>
          </cell>
          <cell r="E1191" t="str">
            <v>Solar</v>
          </cell>
          <cell r="I1191">
            <v>12000000</v>
          </cell>
          <cell r="J1191">
            <v>12000000</v>
          </cell>
        </row>
        <row r="1193">
          <cell r="D1193" t="str">
            <v>MAJU MANDIRI</v>
          </cell>
        </row>
        <row r="1194">
          <cell r="B1194" t="str">
            <v>ralb353</v>
          </cell>
          <cell r="D1194" t="str">
            <v>612/NK-PPS/ORD/08/2005</v>
          </cell>
          <cell r="E1194" t="str">
            <v>Kipas / Impeller dia. 4"</v>
          </cell>
          <cell r="F1194">
            <v>2</v>
          </cell>
          <cell r="G1194" t="str">
            <v>Unit</v>
          </cell>
          <cell r="H1194">
            <v>1050000</v>
          </cell>
          <cell r="I1194">
            <v>2100000</v>
          </cell>
          <cell r="J1194">
            <v>2100000</v>
          </cell>
        </row>
        <row r="1199">
          <cell r="B1199" t="str">
            <v/>
          </cell>
          <cell r="C1199" t="str">
            <v/>
          </cell>
        </row>
        <row r="1200">
          <cell r="I1200">
            <v>14100000</v>
          </cell>
          <cell r="J1200">
            <v>14100000</v>
          </cell>
        </row>
        <row r="1202">
          <cell r="B1202" t="str">
            <v>ralb354</v>
          </cell>
          <cell r="D1202" t="str">
            <v>Ritase Dump Truck</v>
          </cell>
          <cell r="E1202" t="str">
            <v>Angkut Tanah</v>
          </cell>
          <cell r="F1202">
            <v>94</v>
          </cell>
          <cell r="G1202" t="str">
            <v>Rit</v>
          </cell>
          <cell r="H1202">
            <v>42500</v>
          </cell>
          <cell r="I1202">
            <v>3995000</v>
          </cell>
          <cell r="J1202">
            <v>3995000</v>
          </cell>
        </row>
        <row r="1204">
          <cell r="B1204" t="str">
            <v>ralb355</v>
          </cell>
          <cell r="D1204" t="str">
            <v>BBM Alat</v>
          </cell>
          <cell r="E1204" t="str">
            <v>Bensin</v>
          </cell>
          <cell r="I1204">
            <v>1695000</v>
          </cell>
          <cell r="J1204">
            <v>1695000</v>
          </cell>
        </row>
        <row r="1207">
          <cell r="D1207" t="str">
            <v>BIAYA UANG MAKAN OPERATOR</v>
          </cell>
        </row>
        <row r="1208">
          <cell r="B1208" t="str">
            <v>ralb356</v>
          </cell>
          <cell r="D1208" t="str">
            <v>Operator Genset</v>
          </cell>
          <cell r="E1208" t="str">
            <v>Periode : 26 Juli - 9 Agustus 2005</v>
          </cell>
          <cell r="I1208">
            <v>675000</v>
          </cell>
          <cell r="J1208">
            <v>675000</v>
          </cell>
        </row>
        <row r="1209">
          <cell r="B1209" t="str">
            <v>ralb357</v>
          </cell>
          <cell r="E1209" t="str">
            <v>Periode : 10 Agustus - 24 Agustus 2005</v>
          </cell>
          <cell r="I1209">
            <v>700000</v>
          </cell>
          <cell r="J1209">
            <v>700000</v>
          </cell>
        </row>
        <row r="1211">
          <cell r="B1211" t="str">
            <v>ralb358</v>
          </cell>
          <cell r="D1211" t="str">
            <v>Operator Mobil Crane</v>
          </cell>
          <cell r="E1211" t="str">
            <v>Operator Mobil Crane</v>
          </cell>
          <cell r="I1211">
            <v>225000</v>
          </cell>
          <cell r="J1211">
            <v>225000</v>
          </cell>
        </row>
        <row r="1213">
          <cell r="B1213" t="str">
            <v>ralb359</v>
          </cell>
          <cell r="D1213" t="str">
            <v>Operator Excavator</v>
          </cell>
          <cell r="E1213" t="str">
            <v>Operator Excavator</v>
          </cell>
          <cell r="I1213">
            <v>1350000</v>
          </cell>
          <cell r="J1213">
            <v>1350000</v>
          </cell>
        </row>
        <row r="1215">
          <cell r="B1215" t="str">
            <v>ralb360</v>
          </cell>
          <cell r="D1215" t="str">
            <v>Operator Tower Crane I</v>
          </cell>
          <cell r="E1215" t="str">
            <v>Operator Tower Crane I</v>
          </cell>
          <cell r="I1215">
            <v>2890000</v>
          </cell>
          <cell r="J1215">
            <v>2890000</v>
          </cell>
        </row>
        <row r="1216">
          <cell r="B1216" t="str">
            <v>ralb361</v>
          </cell>
          <cell r="D1216" t="str">
            <v>Operator Tower Crane II</v>
          </cell>
          <cell r="E1216" t="str">
            <v>Operator Tower Crane II</v>
          </cell>
          <cell r="I1216">
            <v>2660000</v>
          </cell>
          <cell r="J1216">
            <v>2660000</v>
          </cell>
        </row>
        <row r="1219">
          <cell r="B1219" t="str">
            <v>ralb362</v>
          </cell>
          <cell r="D1219" t="str">
            <v>Tower Crane</v>
          </cell>
          <cell r="E1219" t="str">
            <v>Sarung Tangan</v>
          </cell>
          <cell r="I1219">
            <v>15000</v>
          </cell>
          <cell r="J1219">
            <v>15000</v>
          </cell>
        </row>
        <row r="1221">
          <cell r="B1221" t="str">
            <v>ralb363</v>
          </cell>
          <cell r="D1221" t="str">
            <v>INSTALASI LISTRIK</v>
          </cell>
          <cell r="E1221" t="str">
            <v>Lampu Philips, Adaptor DC, ignitor, dll</v>
          </cell>
          <cell r="I1221">
            <v>1518000</v>
          </cell>
          <cell r="J1221">
            <v>1518000</v>
          </cell>
        </row>
        <row r="1223">
          <cell r="D1223" t="str">
            <v>ALAT BANTU PEKERJAAN</v>
          </cell>
        </row>
        <row r="1224">
          <cell r="B1224" t="str">
            <v>ralb364</v>
          </cell>
          <cell r="D1224" t="str">
            <v>Oksigen</v>
          </cell>
          <cell r="E1224" t="str">
            <v>Oksigen</v>
          </cell>
          <cell r="I1224">
            <v>280000</v>
          </cell>
          <cell r="J1224">
            <v>280000</v>
          </cell>
        </row>
        <row r="1225">
          <cell r="B1225" t="str">
            <v>ralb365</v>
          </cell>
          <cell r="D1225" t="str">
            <v>Kuas, pahat beton, dll</v>
          </cell>
          <cell r="E1225" t="str">
            <v>Kuas, pahat beton, dll</v>
          </cell>
          <cell r="I1225">
            <v>2363000</v>
          </cell>
          <cell r="J1225">
            <v>2363000</v>
          </cell>
        </row>
        <row r="1228">
          <cell r="B1228" t="str">
            <v>ralb366</v>
          </cell>
          <cell r="D1228" t="str">
            <v>Gerinda</v>
          </cell>
          <cell r="E1228" t="str">
            <v>Mata gerinda potong keramik dan besi</v>
          </cell>
          <cell r="I1228">
            <v>2635000</v>
          </cell>
          <cell r="J1228">
            <v>2635000</v>
          </cell>
        </row>
        <row r="1230">
          <cell r="B1230" t="str">
            <v>ralb367</v>
          </cell>
          <cell r="D1230" t="str">
            <v>Mata Bor</v>
          </cell>
          <cell r="E1230" t="str">
            <v>Mata bor beton</v>
          </cell>
          <cell r="I1230">
            <v>116000</v>
          </cell>
          <cell r="J1230">
            <v>116000</v>
          </cell>
        </row>
        <row r="1232">
          <cell r="B1232" t="str">
            <v>ralb368</v>
          </cell>
          <cell r="D1232" t="str">
            <v>Bar Cutter</v>
          </cell>
          <cell r="E1232" t="str">
            <v>Sparepart</v>
          </cell>
          <cell r="I1232">
            <v>378000</v>
          </cell>
          <cell r="J1232">
            <v>378000</v>
          </cell>
        </row>
        <row r="1234">
          <cell r="B1234" t="str">
            <v>ralb369</v>
          </cell>
          <cell r="D1234" t="str">
            <v>Perlengkapan Tukang Las</v>
          </cell>
          <cell r="E1234" t="str">
            <v>Perlengkapan Tukang Las</v>
          </cell>
          <cell r="I1234">
            <v>1357500</v>
          </cell>
          <cell r="J1234">
            <v>1357500</v>
          </cell>
        </row>
        <row r="1236">
          <cell r="B1236" t="str">
            <v>ralb370</v>
          </cell>
          <cell r="D1236" t="str">
            <v>Finishing</v>
          </cell>
          <cell r="E1236" t="str">
            <v>Ember cor, mata potong keramik</v>
          </cell>
          <cell r="I1236">
            <v>122500</v>
          </cell>
          <cell r="J1236">
            <v>122500</v>
          </cell>
        </row>
        <row r="1238">
          <cell r="B1238" t="str">
            <v>ralb371</v>
          </cell>
          <cell r="D1238" t="str">
            <v>Ongkos angkut scafolding ke Medan</v>
          </cell>
          <cell r="E1238" t="str">
            <v>Ongkos angkut scafolding ke Medan</v>
          </cell>
          <cell r="I1238">
            <v>5500000</v>
          </cell>
          <cell r="J1238">
            <v>5500000</v>
          </cell>
        </row>
        <row r="1239">
          <cell r="B1239" t="str">
            <v>ralb372</v>
          </cell>
          <cell r="D1239" t="str">
            <v>Ongkos angkut power pack dari Bukit Tinggi ke Proyek Pasar Senapelan</v>
          </cell>
          <cell r="E1239" t="str">
            <v>Ongkos angkut power pack dari Bukit Tinggi ke Proyek Pasar Senapelan</v>
          </cell>
          <cell r="I1239">
            <v>300000</v>
          </cell>
          <cell r="J1239">
            <v>300000</v>
          </cell>
        </row>
        <row r="1241">
          <cell r="E1241" t="str">
            <v xml:space="preserve">Sub Jumlah        </v>
          </cell>
          <cell r="F1241" t="str">
            <v>Rp</v>
          </cell>
          <cell r="I1241">
            <v>28775000</v>
          </cell>
          <cell r="J1241">
            <v>28775000</v>
          </cell>
        </row>
        <row r="1242">
          <cell r="E1242" t="str">
            <v xml:space="preserve">Total </v>
          </cell>
          <cell r="F1242" t="str">
            <v>Rp</v>
          </cell>
          <cell r="I1242">
            <v>42875000</v>
          </cell>
          <cell r="J1242">
            <v>42875000</v>
          </cell>
        </row>
        <row r="1244">
          <cell r="C1244" t="str">
            <v>DP - 20</v>
          </cell>
        </row>
        <row r="1246">
          <cell r="D1246" t="str">
            <v>Rianita</v>
          </cell>
        </row>
        <row r="1247">
          <cell r="B1247" t="str">
            <v>ralb373</v>
          </cell>
          <cell r="D1247" t="str">
            <v>014/NK-PPS/SPSM/XI/2005</v>
          </cell>
          <cell r="E1247" t="str">
            <v>Sewa excavator 28,41 Jam</v>
          </cell>
          <cell r="I1247">
            <v>4080158</v>
          </cell>
          <cell r="J1247">
            <v>4080158</v>
          </cell>
        </row>
        <row r="1249">
          <cell r="D1249" t="str">
            <v>Maju Bersama</v>
          </cell>
          <cell r="E1249" t="str">
            <v>Solar  Angs - 1  Rp. 6.900.000,-</v>
          </cell>
        </row>
        <row r="1250">
          <cell r="D1250" t="str">
            <v>512/NK-PPS/ORD/07/2005</v>
          </cell>
          <cell r="E1250" t="str">
            <v>Angs - 2 Rp. 15,000,000,-</v>
          </cell>
        </row>
        <row r="1251">
          <cell r="E1251" t="str">
            <v>Angs - 3 Rp. 12,000,000,-</v>
          </cell>
        </row>
        <row r="1252">
          <cell r="B1252" t="str">
            <v>ralb374</v>
          </cell>
          <cell r="E1252" t="str">
            <v>Solar  Angs - 1  Rp. 6.900.000,-</v>
          </cell>
          <cell r="F1252">
            <v>4000</v>
          </cell>
          <cell r="G1252" t="str">
            <v>Ltr</v>
          </cell>
          <cell r="H1252">
            <v>2500</v>
          </cell>
          <cell r="I1252">
            <v>10000000</v>
          </cell>
          <cell r="J1252">
            <v>10000000</v>
          </cell>
        </row>
        <row r="1254">
          <cell r="D1254" t="str">
            <v>Maju Bersama</v>
          </cell>
          <cell r="E1254" t="str">
            <v>Solar  Angs - 1  Rp. 6.900.000,-</v>
          </cell>
        </row>
        <row r="1255">
          <cell r="D1255" t="str">
            <v>512/NK-PPS/ORD/07/2005</v>
          </cell>
          <cell r="E1255" t="str">
            <v>Angs - 2 Rp. 15,000,000,-</v>
          </cell>
        </row>
        <row r="1256">
          <cell r="E1256" t="str">
            <v>Angs - 3 Rp. 12,000,000,-</v>
          </cell>
        </row>
        <row r="1257">
          <cell r="E1257" t="str">
            <v>Angs - 4 Rp. 10.000.000,-</v>
          </cell>
        </row>
        <row r="1258">
          <cell r="C1258" t="e">
            <v>#REF!</v>
          </cell>
          <cell r="E1258" t="str">
            <v>Solar  Angs - 1  Rp. 6.900.000,-</v>
          </cell>
          <cell r="F1258">
            <v>4200</v>
          </cell>
          <cell r="G1258" t="str">
            <v>Ltr</v>
          </cell>
          <cell r="H1258">
            <v>2500</v>
          </cell>
          <cell r="I1258">
            <v>10500000</v>
          </cell>
          <cell r="J1258">
            <v>10500000</v>
          </cell>
        </row>
        <row r="1259">
          <cell r="E1259" t="str">
            <v>Angs - 4 Rp. 10.000.000,-</v>
          </cell>
        </row>
        <row r="1260">
          <cell r="B1260" t="str">
            <v>ralb375</v>
          </cell>
          <cell r="E1260" t="str">
            <v>Solar  Angs - 1  Rp. 6.900.000,-</v>
          </cell>
          <cell r="F1260">
            <v>4200</v>
          </cell>
          <cell r="G1260" t="str">
            <v>Ltr</v>
          </cell>
          <cell r="H1260">
            <v>2500</v>
          </cell>
          <cell r="I1260">
            <v>10500000</v>
          </cell>
          <cell r="J1260">
            <v>10500000</v>
          </cell>
        </row>
        <row r="1262">
          <cell r="C1262" t="str">
            <v>Sub Jumlah</v>
          </cell>
          <cell r="I1262">
            <v>24580158</v>
          </cell>
          <cell r="J1262">
            <v>24580158</v>
          </cell>
        </row>
        <row r="1265">
          <cell r="B1265" t="str">
            <v>ralb376</v>
          </cell>
          <cell r="D1265" t="str">
            <v>BBM Alat</v>
          </cell>
          <cell r="E1265" t="str">
            <v>BBM Alat, Pompa, Vibrator</v>
          </cell>
          <cell r="I1265">
            <v>757500</v>
          </cell>
          <cell r="J1265">
            <v>757500</v>
          </cell>
        </row>
        <row r="1267">
          <cell r="B1267" t="str">
            <v>ralb377</v>
          </cell>
          <cell r="D1267" t="str">
            <v>Tower Crane</v>
          </cell>
          <cell r="E1267" t="str">
            <v>Sparepart TC</v>
          </cell>
          <cell r="I1267">
            <v>505000</v>
          </cell>
          <cell r="J1267">
            <v>505000</v>
          </cell>
        </row>
        <row r="1269">
          <cell r="B1269" t="str">
            <v>ralb378</v>
          </cell>
          <cell r="D1269" t="str">
            <v>Sparepart Genset</v>
          </cell>
          <cell r="E1269" t="str">
            <v>Baut, Skun, slang dll</v>
          </cell>
          <cell r="I1269">
            <v>223000</v>
          </cell>
          <cell r="J1269">
            <v>223000</v>
          </cell>
        </row>
        <row r="1271">
          <cell r="B1271" t="str">
            <v>ralb379</v>
          </cell>
          <cell r="D1271" t="str">
            <v>Pompa Air</v>
          </cell>
          <cell r="E1271" t="str">
            <v>Sparepart Pompa air</v>
          </cell>
          <cell r="I1271">
            <v>150000</v>
          </cell>
          <cell r="J1271">
            <v>150000</v>
          </cell>
        </row>
        <row r="1273">
          <cell r="B1273" t="str">
            <v>ralb380</v>
          </cell>
          <cell r="D1273" t="str">
            <v>Mata Gerinda</v>
          </cell>
          <cell r="E1273" t="str">
            <v>Mata Gerinda, Batu gerinda</v>
          </cell>
          <cell r="I1273">
            <v>2365000</v>
          </cell>
          <cell r="J1273">
            <v>2365000</v>
          </cell>
        </row>
        <row r="1275">
          <cell r="B1275" t="str">
            <v>ralb381</v>
          </cell>
          <cell r="D1275" t="str">
            <v>Mata Bor</v>
          </cell>
          <cell r="E1275" t="str">
            <v>Sparepart Bor beton</v>
          </cell>
          <cell r="I1275">
            <v>130000</v>
          </cell>
          <cell r="J1275">
            <v>130000</v>
          </cell>
        </row>
        <row r="1277">
          <cell r="B1277" t="str">
            <v>ralb382</v>
          </cell>
          <cell r="D1277" t="str">
            <v>Alat Bantu Pekerjaan</v>
          </cell>
          <cell r="E1277" t="str">
            <v>Tang, Obeng, Kawat, martil</v>
          </cell>
          <cell r="I1277">
            <v>2107100</v>
          </cell>
          <cell r="J1277">
            <v>2107100</v>
          </cell>
        </row>
        <row r="1279">
          <cell r="B1279" t="str">
            <v>ralb383</v>
          </cell>
          <cell r="D1279" t="str">
            <v>Oxygen</v>
          </cell>
          <cell r="E1279" t="str">
            <v>Oxygen Untuk Las</v>
          </cell>
          <cell r="I1279">
            <v>120000</v>
          </cell>
          <cell r="J1279">
            <v>120000</v>
          </cell>
        </row>
        <row r="1281">
          <cell r="B1281" t="str">
            <v>ralb384</v>
          </cell>
          <cell r="D1281" t="str">
            <v>Peralatan Las</v>
          </cell>
          <cell r="E1281" t="str">
            <v>Kawat las, kovet merah dll</v>
          </cell>
          <cell r="I1281">
            <v>751500</v>
          </cell>
          <cell r="J1281">
            <v>751500</v>
          </cell>
        </row>
        <row r="1283">
          <cell r="B1283" t="str">
            <v>ralb385</v>
          </cell>
          <cell r="D1283" t="str">
            <v>Kertas Semen</v>
          </cell>
          <cell r="E1283" t="str">
            <v>Kertas Semen</v>
          </cell>
          <cell r="I1283">
            <v>60000</v>
          </cell>
          <cell r="J1283">
            <v>60000</v>
          </cell>
        </row>
        <row r="1285">
          <cell r="B1285" t="str">
            <v>ralb386</v>
          </cell>
          <cell r="D1285" t="str">
            <v>Instalasi Listrik</v>
          </cell>
          <cell r="E1285" t="str">
            <v>Lampu, Bola halogen dll</v>
          </cell>
          <cell r="I1285">
            <v>323300</v>
          </cell>
          <cell r="J1285">
            <v>323300</v>
          </cell>
        </row>
        <row r="1287">
          <cell r="B1287" t="str">
            <v>ralb387</v>
          </cell>
          <cell r="D1287" t="str">
            <v>Biaya Pembuangan tanah Dump truck</v>
          </cell>
          <cell r="E1287" t="str">
            <v>Biaya Pembuangan tanah Dump truck</v>
          </cell>
          <cell r="I1287">
            <v>900000</v>
          </cell>
          <cell r="J1287">
            <v>900000</v>
          </cell>
        </row>
        <row r="1289">
          <cell r="B1289" t="str">
            <v>ralb388</v>
          </cell>
          <cell r="D1289" t="str">
            <v>Mitra Graha</v>
          </cell>
          <cell r="E1289" t="str">
            <v>Lever Handle, Lock Case dll</v>
          </cell>
          <cell r="I1289">
            <v>653500</v>
          </cell>
          <cell r="J1289">
            <v>653500</v>
          </cell>
        </row>
        <row r="1295">
          <cell r="E1295" t="str">
            <v xml:space="preserve">Sub Jumlah        </v>
          </cell>
          <cell r="F1295" t="str">
            <v>Rp</v>
          </cell>
          <cell r="I1295">
            <v>9045900</v>
          </cell>
          <cell r="J1295">
            <v>9045900</v>
          </cell>
        </row>
        <row r="1296">
          <cell r="E1296" t="str">
            <v xml:space="preserve">Total </v>
          </cell>
          <cell r="F1296" t="str">
            <v>Rp</v>
          </cell>
          <cell r="I1296">
            <v>33626058</v>
          </cell>
          <cell r="J1296">
            <v>33626058</v>
          </cell>
        </row>
      </sheetData>
      <sheetData sheetId="1">
        <row r="11">
          <cell r="C11" t="str">
            <v/>
          </cell>
          <cell r="J11">
            <v>0</v>
          </cell>
        </row>
        <row r="12">
          <cell r="C12" t="str">
            <v/>
          </cell>
          <cell r="J12">
            <v>0</v>
          </cell>
        </row>
        <row r="13">
          <cell r="C13" t="str">
            <v/>
          </cell>
          <cell r="J13">
            <v>0</v>
          </cell>
        </row>
        <row r="14">
          <cell r="C14" t="str">
            <v/>
          </cell>
          <cell r="J14">
            <v>0</v>
          </cell>
        </row>
        <row r="15">
          <cell r="C15" t="str">
            <v/>
          </cell>
          <cell r="E15" t="str">
            <v/>
          </cell>
          <cell r="J15">
            <v>0</v>
          </cell>
        </row>
        <row r="16">
          <cell r="C16" t="str">
            <v/>
          </cell>
          <cell r="E16" t="str">
            <v/>
          </cell>
          <cell r="K16" t="str">
            <v/>
          </cell>
        </row>
        <row r="17">
          <cell r="C17" t="str">
            <v/>
          </cell>
          <cell r="E17" t="str">
            <v/>
          </cell>
          <cell r="K17" t="str">
            <v/>
          </cell>
        </row>
        <row r="18">
          <cell r="C18" t="str">
            <v/>
          </cell>
          <cell r="E18" t="str">
            <v/>
          </cell>
          <cell r="K18" t="str">
            <v/>
          </cell>
        </row>
        <row r="19">
          <cell r="C19" t="str">
            <v/>
          </cell>
          <cell r="E19" t="str">
            <v/>
          </cell>
          <cell r="K19" t="str">
            <v/>
          </cell>
        </row>
        <row r="20">
          <cell r="I20">
            <v>0</v>
          </cell>
          <cell r="J20">
            <v>0</v>
          </cell>
          <cell r="K20">
            <v>0</v>
          </cell>
        </row>
        <row r="21">
          <cell r="D21" t="str">
            <v>DP : 1</v>
          </cell>
        </row>
        <row r="22">
          <cell r="C22" t="str">
            <v>rupb001</v>
          </cell>
          <cell r="E22" t="str">
            <v>Sugani</v>
          </cell>
          <cell r="F22" t="str">
            <v>Upah Harian Tukang Babat</v>
          </cell>
          <cell r="I22">
            <v>30000</v>
          </cell>
          <cell r="J22">
            <v>0</v>
          </cell>
          <cell r="K22">
            <v>30000</v>
          </cell>
        </row>
        <row r="25">
          <cell r="C25" t="str">
            <v>rupb002</v>
          </cell>
          <cell r="E25" t="str">
            <v>Kastari</v>
          </cell>
          <cell r="F25" t="str">
            <v>Pembuatan Air Kerja</v>
          </cell>
          <cell r="I25">
            <v>3000000</v>
          </cell>
          <cell r="J25">
            <v>19211</v>
          </cell>
          <cell r="K25">
            <v>3019211</v>
          </cell>
        </row>
        <row r="26">
          <cell r="E26" t="str">
            <v>001/SPB/NKWI-PPS/11/2004</v>
          </cell>
        </row>
        <row r="28">
          <cell r="D28" t="str">
            <v>DP : 2</v>
          </cell>
        </row>
        <row r="29">
          <cell r="C29" t="str">
            <v>rupb003</v>
          </cell>
          <cell r="E29" t="str">
            <v>Amir</v>
          </cell>
          <cell r="F29" t="str">
            <v>Pekerjaan Urug Jalan</v>
          </cell>
          <cell r="I29">
            <v>600000</v>
          </cell>
          <cell r="J29">
            <v>0</v>
          </cell>
          <cell r="K29">
            <v>600000</v>
          </cell>
        </row>
        <row r="32">
          <cell r="C32" t="str">
            <v>rupb004</v>
          </cell>
          <cell r="E32" t="str">
            <v>TD. Simamora</v>
          </cell>
          <cell r="F32" t="str">
            <v>Upah Harian Pekerja Jaga malam</v>
          </cell>
          <cell r="I32">
            <v>1000000</v>
          </cell>
          <cell r="J32">
            <v>0</v>
          </cell>
          <cell r="K32">
            <v>1000000</v>
          </cell>
        </row>
        <row r="34">
          <cell r="C34" t="str">
            <v>rupb005</v>
          </cell>
          <cell r="F34" t="str">
            <v>Upah harian angkut besi beton</v>
          </cell>
          <cell r="I34">
            <v>3000000</v>
          </cell>
          <cell r="J34">
            <v>0</v>
          </cell>
          <cell r="K34">
            <v>3000000</v>
          </cell>
        </row>
        <row r="36">
          <cell r="C36" t="str">
            <v>rupb006</v>
          </cell>
          <cell r="F36" t="str">
            <v>Upah harian menurunkan besi</v>
          </cell>
          <cell r="I36">
            <v>120000</v>
          </cell>
          <cell r="J36">
            <v>0</v>
          </cell>
          <cell r="K36">
            <v>120000</v>
          </cell>
        </row>
        <row r="38">
          <cell r="F38" t="str">
            <v xml:space="preserve">Upah Harian &amp; lembur </v>
          </cell>
        </row>
        <row r="39">
          <cell r="C39" t="str">
            <v>rupb007</v>
          </cell>
          <cell r="F39" t="str">
            <v>Harian &amp; Lembur Periode 4 Des - 17 Des 2004</v>
          </cell>
          <cell r="I39">
            <v>925000</v>
          </cell>
          <cell r="J39">
            <v>0</v>
          </cell>
          <cell r="K39">
            <v>925000</v>
          </cell>
        </row>
        <row r="41">
          <cell r="C41" t="str">
            <v>rupb008</v>
          </cell>
          <cell r="F41" t="str">
            <v>Upah harian angkut besi + kayu</v>
          </cell>
          <cell r="I41">
            <v>100000</v>
          </cell>
          <cell r="J41">
            <v>0</v>
          </cell>
          <cell r="K41">
            <v>100000</v>
          </cell>
        </row>
        <row r="42">
          <cell r="K42" t="str">
            <v/>
          </cell>
        </row>
        <row r="43">
          <cell r="C43" t="str">
            <v>rupb009</v>
          </cell>
          <cell r="F43" t="str">
            <v>Upah harian Bongkar Steel Bar</v>
          </cell>
          <cell r="I43">
            <v>350000</v>
          </cell>
          <cell r="J43">
            <v>0</v>
          </cell>
          <cell r="K43">
            <v>350000</v>
          </cell>
        </row>
        <row r="45">
          <cell r="D45" t="str">
            <v>DP : 4</v>
          </cell>
        </row>
        <row r="46">
          <cell r="E46" t="str">
            <v>Sutrisno</v>
          </cell>
          <cell r="F46" t="str">
            <v xml:space="preserve">Upah Buat Kantor </v>
          </cell>
        </row>
        <row r="47">
          <cell r="E47" t="str">
            <v>002/SPB/NKWI-PPS/11/04</v>
          </cell>
          <cell r="F47" t="str">
            <v>Direksi,Konsultan &amp;</v>
          </cell>
        </row>
        <row r="48">
          <cell r="C48" t="str">
            <v>rupb014</v>
          </cell>
          <cell r="F48" t="str">
            <v>Upah buat Kantor Kontraktor, Direksi &amp; Konsultan</v>
          </cell>
          <cell r="G48">
            <v>143.63399999999999</v>
          </cell>
          <cell r="H48" t="str">
            <v>m2</v>
          </cell>
          <cell r="I48">
            <v>100000</v>
          </cell>
          <cell r="J48">
            <v>14363400</v>
          </cell>
          <cell r="K48">
            <v>14363400</v>
          </cell>
        </row>
        <row r="50">
          <cell r="C50" t="str">
            <v>rupb015</v>
          </cell>
          <cell r="E50" t="str">
            <v>Sutrisno</v>
          </cell>
          <cell r="F50" t="str">
            <v>Upah pasang Pintu Gerbang</v>
          </cell>
          <cell r="I50">
            <v>70000</v>
          </cell>
          <cell r="J50">
            <v>70000</v>
          </cell>
          <cell r="K50">
            <v>70000</v>
          </cell>
        </row>
        <row r="51">
          <cell r="C51" t="str">
            <v>rupb016</v>
          </cell>
          <cell r="E51" t="str">
            <v>Sutrisno</v>
          </cell>
          <cell r="F51" t="str">
            <v>Upah Perbaikan Mess direksi</v>
          </cell>
          <cell r="I51">
            <v>950000</v>
          </cell>
          <cell r="J51">
            <v>950000</v>
          </cell>
          <cell r="K51">
            <v>950000</v>
          </cell>
        </row>
        <row r="52">
          <cell r="C52" t="str">
            <v>rupb017</v>
          </cell>
          <cell r="E52" t="str">
            <v>Sutrisno</v>
          </cell>
          <cell r="F52" t="str">
            <v>Upah Bobok Sefti Tank</v>
          </cell>
          <cell r="I52">
            <v>500000</v>
          </cell>
          <cell r="J52">
            <v>500000</v>
          </cell>
          <cell r="K52">
            <v>500000</v>
          </cell>
        </row>
        <row r="53">
          <cell r="C53" t="str">
            <v>rupb018</v>
          </cell>
          <cell r="E53" t="str">
            <v>Sutrisno</v>
          </cell>
          <cell r="F53" t="str">
            <v>Upah bongkar Bendrant</v>
          </cell>
          <cell r="I53">
            <v>70000</v>
          </cell>
          <cell r="J53">
            <v>70000</v>
          </cell>
          <cell r="K53">
            <v>70000</v>
          </cell>
        </row>
        <row r="54">
          <cell r="C54" t="str">
            <v>rupb019</v>
          </cell>
          <cell r="E54" t="str">
            <v>Sutrisno</v>
          </cell>
          <cell r="F54" t="str">
            <v>Upah bongkar &amp; Muat pipa</v>
          </cell>
          <cell r="I54">
            <v>70000</v>
          </cell>
          <cell r="J54">
            <v>70000</v>
          </cell>
          <cell r="K54">
            <v>70000</v>
          </cell>
        </row>
        <row r="55">
          <cell r="C55" t="str">
            <v>rupb020</v>
          </cell>
          <cell r="E55" t="str">
            <v>Sutrisno</v>
          </cell>
          <cell r="F55" t="str">
            <v>Upah  Pembersihan jalan</v>
          </cell>
          <cell r="I55">
            <v>3105000</v>
          </cell>
          <cell r="J55">
            <v>3105000</v>
          </cell>
          <cell r="K55">
            <v>3105000</v>
          </cell>
        </row>
        <row r="56">
          <cell r="C56" t="str">
            <v>rupb021</v>
          </cell>
          <cell r="E56" t="str">
            <v>Sutrisno</v>
          </cell>
          <cell r="F56" t="str">
            <v>Upah Bongkar besi</v>
          </cell>
          <cell r="I56">
            <v>1115000</v>
          </cell>
          <cell r="J56">
            <v>1115000</v>
          </cell>
          <cell r="K56">
            <v>1115000</v>
          </cell>
        </row>
        <row r="57">
          <cell r="C57" t="str">
            <v>rupb022</v>
          </cell>
          <cell r="E57" t="str">
            <v>Sutrisno</v>
          </cell>
          <cell r="F57" t="str">
            <v>Upah Bongkar Kantor Pos Jaga</v>
          </cell>
          <cell r="I57">
            <v>325000</v>
          </cell>
          <cell r="J57">
            <v>325000</v>
          </cell>
          <cell r="K57">
            <v>325000</v>
          </cell>
        </row>
        <row r="58">
          <cell r="C58" t="str">
            <v>rupb023</v>
          </cell>
          <cell r="E58" t="str">
            <v>Sutrisno</v>
          </cell>
          <cell r="F58" t="str">
            <v>Upah Bongkar Kantor Pasar</v>
          </cell>
          <cell r="I58">
            <v>255000</v>
          </cell>
          <cell r="J58">
            <v>255000</v>
          </cell>
          <cell r="K58">
            <v>255000</v>
          </cell>
        </row>
        <row r="60">
          <cell r="E60" t="str">
            <v>Sutrisno</v>
          </cell>
        </row>
        <row r="61">
          <cell r="E61" t="str">
            <v>003/SPB/NK-PPS/11/04</v>
          </cell>
          <cell r="F61" t="str">
            <v>Upah Borong Pekerjaan :</v>
          </cell>
        </row>
        <row r="62">
          <cell r="C62" t="str">
            <v>rupb024</v>
          </cell>
          <cell r="F62" t="str">
            <v xml:space="preserve">Cor Jln Akses road </v>
          </cell>
          <cell r="G62">
            <v>77</v>
          </cell>
          <cell r="H62" t="str">
            <v>m3</v>
          </cell>
          <cell r="I62">
            <v>1155000</v>
          </cell>
          <cell r="K62">
            <v>1155000</v>
          </cell>
        </row>
        <row r="63">
          <cell r="C63" t="str">
            <v>rupb025</v>
          </cell>
          <cell r="F63" t="str">
            <v xml:space="preserve">Buat Bekisting </v>
          </cell>
          <cell r="G63">
            <v>165</v>
          </cell>
          <cell r="H63" t="str">
            <v>m2</v>
          </cell>
          <cell r="I63">
            <v>825000</v>
          </cell>
          <cell r="K63">
            <v>825000</v>
          </cell>
        </row>
        <row r="64">
          <cell r="J64">
            <v>1980000</v>
          </cell>
        </row>
        <row r="67">
          <cell r="C67" t="str">
            <v>rupb026</v>
          </cell>
          <cell r="E67" t="str">
            <v>Mansyur Diah</v>
          </cell>
          <cell r="F67" t="str">
            <v>Upah Pasang pipa dll</v>
          </cell>
          <cell r="I67">
            <v>1330000</v>
          </cell>
          <cell r="J67">
            <v>1330000</v>
          </cell>
          <cell r="K67">
            <v>1330000</v>
          </cell>
        </row>
        <row r="69">
          <cell r="E69" t="str">
            <v>A d e k</v>
          </cell>
        </row>
        <row r="70">
          <cell r="E70" t="str">
            <v>008/SPB/NKWI-PPS/12/04</v>
          </cell>
          <cell r="F70" t="str">
            <v>Upah borong pekerjaan :</v>
          </cell>
        </row>
        <row r="71">
          <cell r="F71" t="str">
            <v xml:space="preserve">Buat Buat &amp; pasang </v>
          </cell>
        </row>
        <row r="72">
          <cell r="C72" t="str">
            <v>rupb027</v>
          </cell>
          <cell r="F72" t="str">
            <v>Instlasi Sumur Bor</v>
          </cell>
          <cell r="G72">
            <v>1</v>
          </cell>
          <cell r="H72" t="str">
            <v>ls</v>
          </cell>
          <cell r="I72">
            <v>1000000</v>
          </cell>
          <cell r="J72">
            <v>1000000</v>
          </cell>
          <cell r="K72">
            <v>1000000</v>
          </cell>
        </row>
        <row r="74">
          <cell r="E74" t="str">
            <v>Sunaryo</v>
          </cell>
        </row>
        <row r="75">
          <cell r="E75" t="str">
            <v>006/SPB/NKWI-PPS/12/04</v>
          </cell>
          <cell r="F75" t="str">
            <v>Upah borong Pekerjaan  :</v>
          </cell>
        </row>
        <row r="76">
          <cell r="C76" t="str">
            <v>rupb028</v>
          </cell>
          <cell r="F76" t="str">
            <v>Bekisting B.Bata</v>
          </cell>
          <cell r="G76">
            <v>210.5</v>
          </cell>
          <cell r="H76" t="str">
            <v>m2</v>
          </cell>
          <cell r="I76">
            <v>1684000</v>
          </cell>
          <cell r="K76">
            <v>1684000</v>
          </cell>
        </row>
        <row r="77">
          <cell r="C77" t="str">
            <v>rupb029</v>
          </cell>
          <cell r="F77" t="str">
            <v>Langsir Batu bata</v>
          </cell>
          <cell r="G77">
            <v>373</v>
          </cell>
          <cell r="H77" t="str">
            <v>bh</v>
          </cell>
          <cell r="I77">
            <v>746000</v>
          </cell>
          <cell r="K77">
            <v>746000</v>
          </cell>
        </row>
        <row r="78">
          <cell r="C78" t="str">
            <v>rupb030</v>
          </cell>
          <cell r="F78" t="str">
            <v>Cor Lantai Kerja</v>
          </cell>
          <cell r="G78">
            <v>3.33</v>
          </cell>
          <cell r="H78" t="str">
            <v>m3</v>
          </cell>
          <cell r="I78">
            <v>49950</v>
          </cell>
          <cell r="J78">
            <v>2479950</v>
          </cell>
          <cell r="K78">
            <v>49950</v>
          </cell>
        </row>
        <row r="80">
          <cell r="E80" t="str">
            <v>Benny</v>
          </cell>
          <cell r="F80" t="str">
            <v>Upah Bobok Bore Pile  :</v>
          </cell>
        </row>
        <row r="81">
          <cell r="C81" t="str">
            <v>rupb031</v>
          </cell>
          <cell r="E81" t="str">
            <v>006/SPB/NKWI-PPS/12/04</v>
          </cell>
          <cell r="F81" t="str">
            <v>Gedung C</v>
          </cell>
          <cell r="G81">
            <v>25</v>
          </cell>
          <cell r="H81" t="str">
            <v>bh</v>
          </cell>
          <cell r="I81">
            <v>2000000</v>
          </cell>
          <cell r="K81">
            <v>2000000</v>
          </cell>
        </row>
        <row r="82">
          <cell r="C82" t="str">
            <v>rupb032</v>
          </cell>
          <cell r="F82" t="str">
            <v>Gedung B</v>
          </cell>
          <cell r="G82">
            <v>21</v>
          </cell>
          <cell r="H82" t="str">
            <v>bh</v>
          </cell>
          <cell r="I82">
            <v>1680000</v>
          </cell>
          <cell r="J82">
            <v>3680000</v>
          </cell>
          <cell r="K82">
            <v>1680000</v>
          </cell>
        </row>
        <row r="84">
          <cell r="E84" t="str">
            <v>Kohar</v>
          </cell>
          <cell r="F84" t="str">
            <v>Upah Borong Pembesian :</v>
          </cell>
        </row>
        <row r="85">
          <cell r="C85" t="str">
            <v>rupb033</v>
          </cell>
          <cell r="E85" t="str">
            <v>014/SPB/NKWI-PPS/1/05</v>
          </cell>
          <cell r="F85" t="str">
            <v>Besi  Dia 22</v>
          </cell>
          <cell r="G85">
            <v>7370</v>
          </cell>
          <cell r="H85" t="str">
            <v>kg</v>
          </cell>
          <cell r="I85">
            <v>1842500</v>
          </cell>
          <cell r="K85">
            <v>1842500</v>
          </cell>
        </row>
        <row r="86">
          <cell r="C86" t="str">
            <v>rupb034</v>
          </cell>
          <cell r="F86" t="str">
            <v>Besi  Dia 25</v>
          </cell>
          <cell r="G86">
            <v>630</v>
          </cell>
          <cell r="H86" t="str">
            <v>kg</v>
          </cell>
          <cell r="I86">
            <v>157500</v>
          </cell>
          <cell r="J86">
            <v>2000000</v>
          </cell>
          <cell r="K86">
            <v>157500</v>
          </cell>
        </row>
        <row r="88">
          <cell r="K88">
            <v>33293350</v>
          </cell>
        </row>
        <row r="89">
          <cell r="D89" t="str">
            <v>DP : 5</v>
          </cell>
        </row>
        <row r="91">
          <cell r="C91" t="str">
            <v>rupb035</v>
          </cell>
          <cell r="F91" t="str">
            <v>Ongkos angkut Besi dr Proy RS Zainab Ke Proy Senapelan</v>
          </cell>
          <cell r="H91" t="str">
            <v>ls</v>
          </cell>
          <cell r="K91">
            <v>30000</v>
          </cell>
        </row>
        <row r="93">
          <cell r="E93" t="str">
            <v>BENNY</v>
          </cell>
          <cell r="F93" t="str">
            <v>Upah potong boor Pile</v>
          </cell>
        </row>
        <row r="94">
          <cell r="D94" t="str">
            <v>005/SPB/NK-PPS/12/04</v>
          </cell>
          <cell r="F94" t="str">
            <v>Gedung C</v>
          </cell>
          <cell r="G94" t="str">
            <v>8 btg</v>
          </cell>
          <cell r="I94">
            <v>640000</v>
          </cell>
        </row>
        <row r="95">
          <cell r="C95" t="str">
            <v>rupb036</v>
          </cell>
          <cell r="F95" t="str">
            <v>Gedung B</v>
          </cell>
          <cell r="G95">
            <v>4</v>
          </cell>
          <cell r="H95" t="str">
            <v>btg</v>
          </cell>
          <cell r="I95">
            <v>320000</v>
          </cell>
          <cell r="J95">
            <v>960000</v>
          </cell>
          <cell r="K95">
            <v>960000</v>
          </cell>
        </row>
        <row r="97">
          <cell r="E97" t="str">
            <v>SUNARYO</v>
          </cell>
        </row>
        <row r="98">
          <cell r="D98" t="str">
            <v>021/SPB/NK-PPS/01/05</v>
          </cell>
          <cell r="F98" t="str">
            <v>Bekisting</v>
          </cell>
          <cell r="G98" t="str">
            <v>340 m2</v>
          </cell>
          <cell r="I98">
            <v>2720000</v>
          </cell>
        </row>
        <row r="99">
          <cell r="C99" t="str">
            <v>rupb037</v>
          </cell>
          <cell r="F99" t="str">
            <v>Cor lantai</v>
          </cell>
          <cell r="G99">
            <v>102</v>
          </cell>
          <cell r="H99" t="str">
            <v>m3</v>
          </cell>
          <cell r="I99">
            <v>1530000</v>
          </cell>
          <cell r="J99">
            <v>4250000</v>
          </cell>
          <cell r="K99">
            <v>4250000</v>
          </cell>
        </row>
        <row r="101">
          <cell r="E101" t="str">
            <v>Kohar</v>
          </cell>
          <cell r="F101" t="str">
            <v>Pembesian Pile Cap Gedung C</v>
          </cell>
        </row>
        <row r="102">
          <cell r="C102" t="str">
            <v>rupb038</v>
          </cell>
          <cell r="D102" t="str">
            <v>014/SPB/NK-PPS/01/05</v>
          </cell>
          <cell r="F102" t="str">
            <v xml:space="preserve">Besi dia 25 </v>
          </cell>
          <cell r="G102">
            <v>3948</v>
          </cell>
          <cell r="H102" t="str">
            <v>kg</v>
          </cell>
          <cell r="I102">
            <v>987000</v>
          </cell>
          <cell r="K102">
            <v>987000</v>
          </cell>
        </row>
        <row r="104">
          <cell r="E104" t="str">
            <v>Kohar</v>
          </cell>
          <cell r="F104" t="str">
            <v>Pembesian Pile Cap Gedung C</v>
          </cell>
        </row>
        <row r="105">
          <cell r="D105" t="str">
            <v>014/SPB/NK-PPS/01/05</v>
          </cell>
          <cell r="F105" t="str">
            <v>Besi dia 10</v>
          </cell>
          <cell r="G105" t="str">
            <v>1,625 kg</v>
          </cell>
          <cell r="H105" t="str">
            <v>kg</v>
          </cell>
          <cell r="I105">
            <v>528125</v>
          </cell>
        </row>
        <row r="106">
          <cell r="F106" t="str">
            <v>Besi dia 13</v>
          </cell>
          <cell r="G106" t="str">
            <v>265 kg</v>
          </cell>
          <cell r="H106" t="str">
            <v>kg</v>
          </cell>
          <cell r="I106">
            <v>86125</v>
          </cell>
        </row>
        <row r="107">
          <cell r="F107" t="str">
            <v>Besi dia 19</v>
          </cell>
          <cell r="G107" t="str">
            <v>172 kg</v>
          </cell>
          <cell r="H107" t="str">
            <v>kg</v>
          </cell>
          <cell r="I107">
            <v>43000</v>
          </cell>
        </row>
        <row r="108">
          <cell r="C108" t="str">
            <v>rupb039</v>
          </cell>
          <cell r="F108" t="str">
            <v>Besi dia 22</v>
          </cell>
          <cell r="G108">
            <v>3375</v>
          </cell>
          <cell r="H108" t="str">
            <v>kg</v>
          </cell>
          <cell r="I108">
            <v>843750</v>
          </cell>
          <cell r="J108">
            <v>1501000</v>
          </cell>
          <cell r="K108">
            <v>1501000</v>
          </cell>
        </row>
        <row r="110">
          <cell r="E110" t="str">
            <v>Bambang</v>
          </cell>
        </row>
        <row r="111">
          <cell r="C111" t="str">
            <v>rupb040</v>
          </cell>
          <cell r="D111" t="str">
            <v>007/SPB/NK-PPS/12/04</v>
          </cell>
          <cell r="F111" t="str">
            <v>Pagar proyek</v>
          </cell>
          <cell r="G111">
            <v>117</v>
          </cell>
          <cell r="H111" t="str">
            <v>m</v>
          </cell>
          <cell r="I111">
            <v>6025500</v>
          </cell>
          <cell r="K111">
            <v>6025500</v>
          </cell>
        </row>
        <row r="113">
          <cell r="E113" t="str">
            <v>Marmin</v>
          </cell>
          <cell r="F113" t="str">
            <v>Pasang Keramik kantor</v>
          </cell>
        </row>
        <row r="114">
          <cell r="D114" t="str">
            <v>013/SPB/NK-PPS/12/04</v>
          </cell>
          <cell r="F114" t="str">
            <v>Lantai kantor</v>
          </cell>
          <cell r="G114" t="str">
            <v>72,5 m2</v>
          </cell>
          <cell r="H114" t="str">
            <v>m2</v>
          </cell>
          <cell r="I114">
            <v>1087500</v>
          </cell>
        </row>
        <row r="115">
          <cell r="C115" t="str">
            <v>rupb041</v>
          </cell>
          <cell r="F115" t="str">
            <v>Kamar mandi</v>
          </cell>
          <cell r="G115">
            <v>2</v>
          </cell>
          <cell r="H115" t="str">
            <v>unit</v>
          </cell>
          <cell r="I115">
            <v>482500</v>
          </cell>
          <cell r="J115">
            <v>1570000</v>
          </cell>
          <cell r="K115">
            <v>1570000</v>
          </cell>
        </row>
        <row r="117">
          <cell r="E117" t="str">
            <v>A d e k</v>
          </cell>
          <cell r="F117" t="str">
            <v>Angs- 2 ( lunas )</v>
          </cell>
        </row>
        <row r="118">
          <cell r="C118" t="str">
            <v>rupb042</v>
          </cell>
          <cell r="D118" t="str">
            <v>008/SPB/NK-PPS/12/04</v>
          </cell>
          <cell r="F118" t="str">
            <v>Buat sumur dan Instlasi ke K.Mandi</v>
          </cell>
          <cell r="H118" t="str">
            <v>ls</v>
          </cell>
          <cell r="I118">
            <v>1382250</v>
          </cell>
          <cell r="K118">
            <v>1382250</v>
          </cell>
        </row>
        <row r="120">
          <cell r="K120">
            <v>16705750</v>
          </cell>
        </row>
        <row r="122">
          <cell r="D122" t="str">
            <v>DP : 3</v>
          </cell>
        </row>
        <row r="123">
          <cell r="E123" t="str">
            <v>B E N N Y</v>
          </cell>
          <cell r="F123" t="str">
            <v>Bobok  Bore Pile Gedung C :</v>
          </cell>
        </row>
        <row r="124">
          <cell r="C124" t="str">
            <v>rupb010</v>
          </cell>
          <cell r="E124" t="str">
            <v>005/SPB/NK-PPS/12/04</v>
          </cell>
          <cell r="F124" t="str">
            <v>Bobok Bore Pile 39 bh @ Rp.80.000,-</v>
          </cell>
          <cell r="I124">
            <v>3088750</v>
          </cell>
          <cell r="J124">
            <v>31250</v>
          </cell>
          <cell r="K124">
            <v>3120000</v>
          </cell>
        </row>
        <row r="126">
          <cell r="E126" t="str">
            <v>K O H A R</v>
          </cell>
          <cell r="F126" t="str">
            <v>Pembesian di gedung C</v>
          </cell>
        </row>
        <row r="127">
          <cell r="E127" t="str">
            <v>10/SPB/NK-PPS/12/04</v>
          </cell>
          <cell r="F127" t="str">
            <v>Besi  10 = 347 kg @ Rp.325</v>
          </cell>
        </row>
        <row r="128">
          <cell r="C128" t="str">
            <v>rupb011</v>
          </cell>
          <cell r="F128" t="str">
            <v>Pembesian Besi  16 = 7875 kg @ Rp.250</v>
          </cell>
          <cell r="I128">
            <v>2059248</v>
          </cell>
          <cell r="J128">
            <v>22276</v>
          </cell>
          <cell r="K128">
            <v>2081524</v>
          </cell>
        </row>
        <row r="130">
          <cell r="E130" t="str">
            <v>SUNARYO</v>
          </cell>
          <cell r="F130" t="str">
            <v>Bekisting Batu bata Gedung C</v>
          </cell>
          <cell r="K130">
            <v>0</v>
          </cell>
        </row>
        <row r="131">
          <cell r="C131" t="str">
            <v>rupb012</v>
          </cell>
          <cell r="E131" t="str">
            <v>006/SPB/NK-PPS/12/04</v>
          </cell>
          <cell r="F131" t="str">
            <v>Bekisting 162,5 M2 @ Rp.8.000</v>
          </cell>
          <cell r="I131">
            <v>1286125</v>
          </cell>
          <cell r="J131">
            <v>13875</v>
          </cell>
          <cell r="K131">
            <v>1300000</v>
          </cell>
        </row>
        <row r="133">
          <cell r="E133" t="str">
            <v>BAMBANG</v>
          </cell>
          <cell r="F133" t="str">
            <v>Pasang Pagar proyek</v>
          </cell>
        </row>
        <row r="134">
          <cell r="C134" t="str">
            <v>rupb013</v>
          </cell>
          <cell r="E134" t="str">
            <v>004/SPB/NK-PPS/11/04</v>
          </cell>
          <cell r="F134" t="str">
            <v>Pagar Proyek 405 M  @ Rp.51500</v>
          </cell>
          <cell r="I134">
            <v>20826925</v>
          </cell>
          <cell r="J134">
            <v>30575</v>
          </cell>
          <cell r="K134">
            <v>20857500</v>
          </cell>
        </row>
        <row r="135">
          <cell r="K135" t="str">
            <v/>
          </cell>
        </row>
        <row r="136">
          <cell r="K136">
            <v>27359024</v>
          </cell>
        </row>
        <row r="138">
          <cell r="D138" t="str">
            <v>DP : 6</v>
          </cell>
        </row>
        <row r="139">
          <cell r="C139" t="str">
            <v>rupb043</v>
          </cell>
          <cell r="F139" t="str">
            <v>Upah harian Pembersihan lantai kerja dll</v>
          </cell>
          <cell r="J139">
            <v>5492500</v>
          </cell>
          <cell r="K139">
            <v>5492500</v>
          </cell>
        </row>
        <row r="140">
          <cell r="C140" t="str">
            <v>rupb044</v>
          </cell>
          <cell r="F140" t="str">
            <v>Upah harian pembersihan lokasi, tanah timbunan dan bobokan</v>
          </cell>
          <cell r="J140">
            <v>2275000</v>
          </cell>
          <cell r="K140">
            <v>2275000</v>
          </cell>
        </row>
        <row r="142">
          <cell r="C142" t="str">
            <v>rupb045</v>
          </cell>
          <cell r="F142" t="str">
            <v>Upah bongkar semen</v>
          </cell>
          <cell r="G142">
            <v>650</v>
          </cell>
          <cell r="H142" t="str">
            <v>zak</v>
          </cell>
          <cell r="J142">
            <v>380000</v>
          </cell>
          <cell r="K142">
            <v>380000</v>
          </cell>
        </row>
        <row r="143">
          <cell r="C143" t="str">
            <v>rupb046</v>
          </cell>
          <cell r="F143" t="str">
            <v>Upah muat Scapulding  dan bongkar</v>
          </cell>
          <cell r="J143">
            <v>90000</v>
          </cell>
          <cell r="K143">
            <v>90000</v>
          </cell>
        </row>
        <row r="144">
          <cell r="C144" t="str">
            <v>rupb047</v>
          </cell>
          <cell r="F144" t="str">
            <v>Upah bongkar Triplex</v>
          </cell>
          <cell r="J144">
            <v>25000</v>
          </cell>
          <cell r="K144">
            <v>25000</v>
          </cell>
        </row>
        <row r="146">
          <cell r="F146" t="str">
            <v>Benny</v>
          </cell>
        </row>
        <row r="147">
          <cell r="C147" t="str">
            <v>rupb048</v>
          </cell>
          <cell r="E147" t="str">
            <v>005/SPB/NK-PPS/01/05</v>
          </cell>
          <cell r="F147" t="str">
            <v>Bobok Bore Pile</v>
          </cell>
          <cell r="G147">
            <v>50</v>
          </cell>
          <cell r="H147" t="str">
            <v>bh</v>
          </cell>
          <cell r="J147">
            <v>4000000</v>
          </cell>
          <cell r="K147">
            <v>4000000</v>
          </cell>
        </row>
        <row r="149">
          <cell r="C149" t="str">
            <v>rupb049</v>
          </cell>
          <cell r="F149" t="str">
            <v>Upah harian penyambungan Bore Pile</v>
          </cell>
          <cell r="J149">
            <v>875000</v>
          </cell>
          <cell r="K149">
            <v>875000</v>
          </cell>
        </row>
        <row r="151">
          <cell r="F151" t="str">
            <v>Sunaryo</v>
          </cell>
        </row>
        <row r="152">
          <cell r="C152" t="str">
            <v>rupb050</v>
          </cell>
          <cell r="E152" t="str">
            <v>021/SPB/NK-PPS/01/05</v>
          </cell>
          <cell r="F152" t="str">
            <v>Bekisting Batu bata</v>
          </cell>
          <cell r="G152">
            <v>352.7</v>
          </cell>
          <cell r="H152" t="str">
            <v>M2</v>
          </cell>
          <cell r="J152">
            <v>2821600</v>
          </cell>
          <cell r="K152">
            <v>2821600</v>
          </cell>
        </row>
        <row r="153">
          <cell r="C153" t="str">
            <v>rupb051</v>
          </cell>
          <cell r="F153" t="str">
            <v>Cor Lantai Kerja</v>
          </cell>
          <cell r="G153">
            <v>502.2</v>
          </cell>
          <cell r="H153" t="str">
            <v>M3</v>
          </cell>
          <cell r="J153">
            <v>7533000</v>
          </cell>
          <cell r="K153">
            <v>7533000</v>
          </cell>
        </row>
        <row r="155">
          <cell r="F155" t="str">
            <v>Kohar</v>
          </cell>
        </row>
        <row r="156">
          <cell r="C156" t="str">
            <v>rupb052</v>
          </cell>
          <cell r="E156" t="str">
            <v>016/SPB/NK-PPS/01/05</v>
          </cell>
          <cell r="F156" t="str">
            <v>Besi Dia 10</v>
          </cell>
          <cell r="G156">
            <v>4522</v>
          </cell>
          <cell r="H156" t="str">
            <v>kg</v>
          </cell>
          <cell r="J156">
            <v>1469650</v>
          </cell>
          <cell r="K156">
            <v>1469650</v>
          </cell>
        </row>
        <row r="157">
          <cell r="C157" t="str">
            <v>rupb053</v>
          </cell>
          <cell r="F157" t="str">
            <v>Besi Dia 13</v>
          </cell>
          <cell r="G157">
            <v>3398</v>
          </cell>
          <cell r="H157" t="str">
            <v>kg</v>
          </cell>
          <cell r="J157">
            <v>1104350</v>
          </cell>
          <cell r="K157">
            <v>1104350</v>
          </cell>
        </row>
        <row r="158">
          <cell r="C158" t="str">
            <v>rupb054</v>
          </cell>
          <cell r="F158" t="str">
            <v>Besi Dia 19</v>
          </cell>
          <cell r="G158">
            <v>729</v>
          </cell>
          <cell r="H158" t="str">
            <v>kg</v>
          </cell>
          <cell r="J158">
            <v>182250</v>
          </cell>
          <cell r="K158">
            <v>182250</v>
          </cell>
        </row>
        <row r="159">
          <cell r="C159" t="str">
            <v>rupb055</v>
          </cell>
          <cell r="F159" t="str">
            <v>Besi Dia 22</v>
          </cell>
          <cell r="G159">
            <v>4975</v>
          </cell>
          <cell r="H159" t="str">
            <v>kg</v>
          </cell>
          <cell r="J159">
            <v>1243750</v>
          </cell>
          <cell r="K159">
            <v>1243750</v>
          </cell>
        </row>
        <row r="161">
          <cell r="F161" t="str">
            <v>Sunaryo</v>
          </cell>
        </row>
        <row r="162">
          <cell r="C162" t="str">
            <v>rupb056</v>
          </cell>
          <cell r="E162" t="str">
            <v>024/SPB/NK-PPS/01/05</v>
          </cell>
          <cell r="F162" t="str">
            <v>Cor Readymix</v>
          </cell>
          <cell r="G162">
            <v>415.5</v>
          </cell>
          <cell r="H162" t="str">
            <v>M3</v>
          </cell>
          <cell r="J162">
            <v>4155000</v>
          </cell>
          <cell r="K162">
            <v>4155000</v>
          </cell>
        </row>
        <row r="163">
          <cell r="C163" t="str">
            <v>rupb057</v>
          </cell>
          <cell r="F163" t="str">
            <v>Bekisting triplex</v>
          </cell>
          <cell r="G163">
            <v>101.34</v>
          </cell>
          <cell r="H163" t="str">
            <v>m2</v>
          </cell>
          <cell r="J163">
            <v>760050</v>
          </cell>
          <cell r="K163">
            <v>760050</v>
          </cell>
        </row>
        <row r="166">
          <cell r="C166" t="str">
            <v>rupb058</v>
          </cell>
          <cell r="F166" t="str">
            <v>Ongkos langsir Tanah untuk Penimbunan lokasi</v>
          </cell>
          <cell r="J166">
            <v>800000</v>
          </cell>
          <cell r="K166">
            <v>800000</v>
          </cell>
        </row>
        <row r="168">
          <cell r="F168" t="str">
            <v>Sunaryo</v>
          </cell>
        </row>
        <row r="169">
          <cell r="C169" t="str">
            <v>rupb059</v>
          </cell>
          <cell r="E169" t="str">
            <v>024/SPB/NK-PPS/01/05</v>
          </cell>
          <cell r="F169" t="str">
            <v>Cor Readymix</v>
          </cell>
          <cell r="G169">
            <v>364.5</v>
          </cell>
          <cell r="H169" t="str">
            <v>M3</v>
          </cell>
          <cell r="J169">
            <v>3645000</v>
          </cell>
          <cell r="K169">
            <v>3645000</v>
          </cell>
        </row>
        <row r="171">
          <cell r="J171">
            <v>36852150</v>
          </cell>
          <cell r="K171">
            <v>36852150</v>
          </cell>
        </row>
        <row r="173">
          <cell r="D173" t="str">
            <v>DP : 7</v>
          </cell>
        </row>
        <row r="174">
          <cell r="F174" t="str">
            <v>Pembersihan Sampah:</v>
          </cell>
        </row>
        <row r="175">
          <cell r="C175" t="str">
            <v>rupb060</v>
          </cell>
          <cell r="F175" t="str">
            <v>Pembersihan jalan (Penyemprotan) dengan 4 Tank air</v>
          </cell>
          <cell r="K175">
            <v>1000000</v>
          </cell>
        </row>
        <row r="176">
          <cell r="F176" t="str">
            <v>Upah Bongkar/Muat Barang</v>
          </cell>
        </row>
        <row r="177">
          <cell r="C177" t="str">
            <v>rupb061</v>
          </cell>
          <cell r="F177" t="str">
            <v>Upah Bongkar Triplek</v>
          </cell>
          <cell r="K177">
            <v>25000</v>
          </cell>
        </row>
        <row r="178">
          <cell r="C178" t="str">
            <v>rupb062</v>
          </cell>
          <cell r="F178" t="str">
            <v>Upah Bongkar Semen</v>
          </cell>
          <cell r="K178">
            <v>25000</v>
          </cell>
        </row>
        <row r="179">
          <cell r="C179" t="str">
            <v>rupb063</v>
          </cell>
          <cell r="F179" t="str">
            <v>Upah  Bongkar Scafolding dari Truck</v>
          </cell>
          <cell r="K179">
            <v>600000</v>
          </cell>
        </row>
        <row r="180">
          <cell r="C180" t="str">
            <v>rupb064</v>
          </cell>
          <cell r="F180" t="str">
            <v>Upah Muat/bongkar &amp; Ongkos angkut Scafolding Dr Rs Zainab</v>
          </cell>
          <cell r="K180">
            <v>2455000</v>
          </cell>
        </row>
        <row r="181">
          <cell r="C181" t="str">
            <v>rupb065</v>
          </cell>
          <cell r="F181" t="str">
            <v>Upah muat / bongkar &amp; angkut besi dari RS Zainab</v>
          </cell>
          <cell r="K181">
            <v>150000</v>
          </cell>
        </row>
        <row r="183">
          <cell r="F183" t="str">
            <v>Upah Harian Pekerja</v>
          </cell>
        </row>
        <row r="184">
          <cell r="F184" t="str">
            <v>Upah pembersihan lantai kerja, T.Beam,Pasang Buis beton,</v>
          </cell>
        </row>
        <row r="185">
          <cell r="C185" t="str">
            <v>rupb066</v>
          </cell>
          <cell r="F185" t="str">
            <v>u/B.Pile,Barak Pabrikasi Kayu ( 25/02/05 s/d 01/03/05 )</v>
          </cell>
          <cell r="K185">
            <v>2220000</v>
          </cell>
        </row>
        <row r="186">
          <cell r="C186" t="str">
            <v>rupb067</v>
          </cell>
          <cell r="F186" t="str">
            <v>Upah harian Perataan tanah bekas galian ( 25/2/05 s/d 28/2/05</v>
          </cell>
          <cell r="K186">
            <v>520000</v>
          </cell>
        </row>
        <row r="187">
          <cell r="F187" t="str">
            <v>Upah Harian  (17 feb - 24 feb 05)</v>
          </cell>
        </row>
        <row r="188">
          <cell r="C188" t="str">
            <v>rupb068</v>
          </cell>
          <cell r="F188" t="str">
            <v>Timbun, Perataan tanah lantai kerja Blok B</v>
          </cell>
          <cell r="K188">
            <v>2475000</v>
          </cell>
        </row>
        <row r="189">
          <cell r="C189" t="str">
            <v>rupb069</v>
          </cell>
          <cell r="F189" t="str">
            <v>Psg. Buis Beton, Sambung Besi Bore Pile &amp; Cor 29 Ttk</v>
          </cell>
          <cell r="K189">
            <v>1031250</v>
          </cell>
        </row>
        <row r="190">
          <cell r="C190" t="str">
            <v>rupb070</v>
          </cell>
          <cell r="F190" t="str">
            <v>Timbun, Perataan tanah lantai kerja Blok C</v>
          </cell>
          <cell r="K190">
            <v>412500</v>
          </cell>
        </row>
        <row r="191">
          <cell r="C191" t="str">
            <v>rupb071</v>
          </cell>
          <cell r="F191" t="str">
            <v>Besi Bore Pile sebanyak 8 Titik</v>
          </cell>
          <cell r="K191">
            <v>206250</v>
          </cell>
        </row>
        <row r="193">
          <cell r="C193" t="str">
            <v>rupb072</v>
          </cell>
          <cell r="F193" t="str">
            <v>Upahharian/lembur Buat beton deking ( 15/01/05 s/d 01/033/05</v>
          </cell>
          <cell r="K193">
            <v>3000000</v>
          </cell>
        </row>
        <row r="194">
          <cell r="C194" t="str">
            <v>rupb073</v>
          </cell>
          <cell r="F194" t="str">
            <v>Upah harian bongkar psg buis beton ( 25/02/05 s/d 27/02/05</v>
          </cell>
          <cell r="K194">
            <v>605000</v>
          </cell>
        </row>
        <row r="195">
          <cell r="C195" t="str">
            <v>rupb074</v>
          </cell>
          <cell r="F195" t="str">
            <v>Upah harian/lembur potong &amp; lurus kan tiang pancang</v>
          </cell>
          <cell r="K195">
            <v>2935000</v>
          </cell>
        </row>
        <row r="196">
          <cell r="C196" t="str">
            <v>rupb075</v>
          </cell>
          <cell r="F196" t="str">
            <v>Upah/lembur langsir besi ke Pabrikasi &amp; ke lokasi pemasangan</v>
          </cell>
          <cell r="K196">
            <v>15965000</v>
          </cell>
        </row>
        <row r="197">
          <cell r="C197" t="str">
            <v>rupb076</v>
          </cell>
          <cell r="F197" t="str">
            <v>Upah harian pembersihan bekas bobokan Bore Pile</v>
          </cell>
          <cell r="K197">
            <v>180000</v>
          </cell>
        </row>
        <row r="198">
          <cell r="F198" t="str">
            <v>Junaidi</v>
          </cell>
        </row>
        <row r="199">
          <cell r="C199" t="str">
            <v>rupb077</v>
          </cell>
          <cell r="E199" t="str">
            <v>035/SPB/NK-PPS/02/05</v>
          </cell>
          <cell r="F199" t="str">
            <v>Bore Pile Gd. B</v>
          </cell>
          <cell r="G199">
            <v>45</v>
          </cell>
          <cell r="H199" t="str">
            <v>ttk</v>
          </cell>
          <cell r="J199">
            <v>3600000</v>
          </cell>
          <cell r="K199">
            <v>3600000</v>
          </cell>
        </row>
        <row r="200">
          <cell r="C200" t="str">
            <v>rupb078</v>
          </cell>
          <cell r="F200" t="str">
            <v>Bore Pile TC Gd. B</v>
          </cell>
          <cell r="G200">
            <v>4</v>
          </cell>
          <cell r="H200" t="str">
            <v>ttk</v>
          </cell>
          <cell r="J200">
            <v>320000</v>
          </cell>
          <cell r="K200">
            <v>320000</v>
          </cell>
        </row>
        <row r="201">
          <cell r="C201" t="str">
            <v>rupb079</v>
          </cell>
          <cell r="F201" t="str">
            <v>Bore Pile TC Gd. C</v>
          </cell>
          <cell r="G201">
            <v>4</v>
          </cell>
          <cell r="H201" t="str">
            <v>ttk</v>
          </cell>
          <cell r="J201">
            <v>320000</v>
          </cell>
          <cell r="K201">
            <v>320000</v>
          </cell>
        </row>
        <row r="203">
          <cell r="F203" t="str">
            <v>Kohar</v>
          </cell>
        </row>
        <row r="204">
          <cell r="C204" t="str">
            <v>rupb080</v>
          </cell>
          <cell r="E204" t="str">
            <v>022/SPB/NK-PPS/01/05</v>
          </cell>
          <cell r="F204" t="str">
            <v>Besi Dia 10</v>
          </cell>
          <cell r="G204">
            <v>30468.06</v>
          </cell>
          <cell r="H204" t="str">
            <v>kg</v>
          </cell>
          <cell r="J204">
            <v>9902120</v>
          </cell>
          <cell r="K204">
            <v>9902120</v>
          </cell>
        </row>
        <row r="205">
          <cell r="C205" t="str">
            <v>rupb081</v>
          </cell>
          <cell r="F205" t="str">
            <v>Besi Dia 12</v>
          </cell>
          <cell r="G205">
            <v>14695.14</v>
          </cell>
          <cell r="H205" t="str">
            <v>kg</v>
          </cell>
          <cell r="J205">
            <v>4775921</v>
          </cell>
          <cell r="K205">
            <v>4775921</v>
          </cell>
        </row>
        <row r="206">
          <cell r="C206" t="str">
            <v>rupb082</v>
          </cell>
          <cell r="F206" t="str">
            <v>Besi Dia 13</v>
          </cell>
          <cell r="G206">
            <v>2962.1</v>
          </cell>
          <cell r="H206" t="str">
            <v>kg</v>
          </cell>
          <cell r="J206">
            <v>962683</v>
          </cell>
          <cell r="K206">
            <v>962683</v>
          </cell>
        </row>
        <row r="207">
          <cell r="C207" t="str">
            <v>rupb083</v>
          </cell>
          <cell r="F207" t="str">
            <v>Besi Dia 22</v>
          </cell>
          <cell r="G207">
            <v>26628.959999999999</v>
          </cell>
          <cell r="H207" t="str">
            <v>kg</v>
          </cell>
          <cell r="J207">
            <v>6657240</v>
          </cell>
          <cell r="K207">
            <v>6657240</v>
          </cell>
        </row>
        <row r="208">
          <cell r="C208" t="str">
            <v>rupb084</v>
          </cell>
          <cell r="F208" t="str">
            <v>Besi Dia 25</v>
          </cell>
          <cell r="G208">
            <v>40055.49</v>
          </cell>
          <cell r="H208" t="str">
            <v>kg</v>
          </cell>
          <cell r="J208">
            <v>10013873</v>
          </cell>
          <cell r="K208">
            <v>10013873</v>
          </cell>
        </row>
        <row r="210">
          <cell r="F210" t="str">
            <v xml:space="preserve">Mobilisasi Tenaga Kerja </v>
          </cell>
        </row>
        <row r="211">
          <cell r="C211" t="str">
            <v>rupb085</v>
          </cell>
          <cell r="F211" t="str">
            <v>Mobilisasi Tenaga Kerja dari Jawa ke Pekanbaru</v>
          </cell>
          <cell r="K211">
            <v>5000000</v>
          </cell>
        </row>
        <row r="213">
          <cell r="K213">
            <v>75356837</v>
          </cell>
        </row>
        <row r="215">
          <cell r="D215" t="str">
            <v>DP : 8</v>
          </cell>
        </row>
        <row r="216">
          <cell r="C216" t="str">
            <v>rupb086</v>
          </cell>
          <cell r="F216" t="str">
            <v>Upah Harian Penambahan Ruangan Kantor proyek</v>
          </cell>
          <cell r="J216">
            <v>0</v>
          </cell>
          <cell r="K216">
            <v>1400000</v>
          </cell>
        </row>
        <row r="218">
          <cell r="C218" t="str">
            <v>rupb087</v>
          </cell>
          <cell r="F218" t="str">
            <v>Upah Harian Penambahan Ruangan Kantor Direksi 4 Org</v>
          </cell>
          <cell r="K218">
            <v>1610000</v>
          </cell>
        </row>
        <row r="220">
          <cell r="F220" t="str">
            <v>UPAH BONGKAR/MUAT BARANG</v>
          </cell>
        </row>
        <row r="221">
          <cell r="C221" t="str">
            <v>rupb088</v>
          </cell>
          <cell r="F221" t="str">
            <v>Upah Bongkar Semen dari Padang</v>
          </cell>
          <cell r="J221">
            <v>540000</v>
          </cell>
          <cell r="K221">
            <v>540000</v>
          </cell>
        </row>
        <row r="222">
          <cell r="C222" t="str">
            <v>rupb089</v>
          </cell>
          <cell r="F222" t="str">
            <v>Upah Bongkar Besi dari Padang</v>
          </cell>
          <cell r="J222">
            <v>200000</v>
          </cell>
          <cell r="K222">
            <v>200000</v>
          </cell>
        </row>
        <row r="223">
          <cell r="C223" t="str">
            <v>rupb090</v>
          </cell>
          <cell r="F223" t="str">
            <v>Upah Bongkar Floor Hardstop</v>
          </cell>
          <cell r="J223">
            <v>100000</v>
          </cell>
          <cell r="K223">
            <v>100000</v>
          </cell>
        </row>
        <row r="224">
          <cell r="C224" t="str">
            <v>rupb091</v>
          </cell>
          <cell r="F224" t="str">
            <v>Dana Kompensasi SPSI u/ Bongkar Muat Barang</v>
          </cell>
          <cell r="J224">
            <v>525000</v>
          </cell>
          <cell r="K224">
            <v>525000</v>
          </cell>
        </row>
        <row r="226">
          <cell r="F226" t="str">
            <v>UPAH BONGKAR SCAFFOLDING</v>
          </cell>
        </row>
        <row r="227">
          <cell r="C227" t="str">
            <v>rupb092</v>
          </cell>
          <cell r="F227" t="str">
            <v>Upah Bongkar Scafolding</v>
          </cell>
          <cell r="K227">
            <v>320000</v>
          </cell>
        </row>
        <row r="229">
          <cell r="C229" t="str">
            <v>rupb093</v>
          </cell>
          <cell r="F229" t="str">
            <v>Makan Siang Tenagan Harian u/ Angkut Kayu</v>
          </cell>
          <cell r="K229">
            <v>20000</v>
          </cell>
        </row>
        <row r="231">
          <cell r="C231" t="str">
            <v>rupb094</v>
          </cell>
          <cell r="F231" t="str">
            <v>Upah Harian Langsir Material (15 Maret - 16 Maret 05)</v>
          </cell>
          <cell r="K231">
            <v>300000</v>
          </cell>
        </row>
        <row r="233">
          <cell r="C233" t="str">
            <v>rupb095</v>
          </cell>
          <cell r="F233" t="str">
            <v>Upah Harian Pasang Buis Beton (6 Maret - 9 Maret 05)</v>
          </cell>
          <cell r="K233">
            <v>720000</v>
          </cell>
        </row>
        <row r="235">
          <cell r="C235" t="str">
            <v>rupb096</v>
          </cell>
          <cell r="F235" t="str">
            <v>Upah Perapihan Galian Tanah</v>
          </cell>
          <cell r="K235">
            <v>1080000</v>
          </cell>
        </row>
        <row r="237">
          <cell r="C237" t="str">
            <v>rupb097</v>
          </cell>
          <cell r="F237" t="str">
            <v>Upah Perapihan Galian Tanah T. Beam &amp; Langsir Material</v>
          </cell>
          <cell r="K237">
            <v>480000</v>
          </cell>
        </row>
        <row r="239">
          <cell r="C239" t="str">
            <v>rupb098</v>
          </cell>
          <cell r="F239" t="str">
            <v>Upah Harian Perapihan Pemasangan Batu Bata, Lantai Kerja</v>
          </cell>
          <cell r="K239">
            <v>1080000</v>
          </cell>
        </row>
        <row r="241">
          <cell r="C241" t="str">
            <v>rupb099</v>
          </cell>
          <cell r="E241" t="str">
            <v>Junaidi</v>
          </cell>
          <cell r="F241" t="str">
            <v>Bobok Bore Pile</v>
          </cell>
          <cell r="G241">
            <v>8</v>
          </cell>
          <cell r="H241" t="str">
            <v>Titik</v>
          </cell>
          <cell r="I241">
            <v>80000</v>
          </cell>
          <cell r="K241">
            <v>640000</v>
          </cell>
        </row>
        <row r="242">
          <cell r="E242" t="str">
            <v>035/NK-PPS/SPB/02/05</v>
          </cell>
        </row>
        <row r="244">
          <cell r="E244" t="str">
            <v>Bambang Budianto</v>
          </cell>
          <cell r="F244" t="str">
            <v>Buat, Pasang, Bongkar Bekisting &amp; Cor</v>
          </cell>
        </row>
        <row r="245">
          <cell r="C245" t="str">
            <v>rupb100</v>
          </cell>
          <cell r="E245" t="str">
            <v>027/NK-PPS/SPB/01/05</v>
          </cell>
          <cell r="F245" t="str">
            <v>(Pelunasan) Bekisting &amp; Cor</v>
          </cell>
          <cell r="K245">
            <v>409753</v>
          </cell>
        </row>
        <row r="247">
          <cell r="C247" t="str">
            <v>rupb101</v>
          </cell>
          <cell r="E247" t="str">
            <v>Ali Amran</v>
          </cell>
          <cell r="F247" t="str">
            <v>Bekisting Batu Bata</v>
          </cell>
          <cell r="G247">
            <v>557.57000000000005</v>
          </cell>
          <cell r="H247" t="str">
            <v>m2</v>
          </cell>
          <cell r="I247">
            <v>8000</v>
          </cell>
          <cell r="K247">
            <v>4460560</v>
          </cell>
        </row>
        <row r="248">
          <cell r="C248" t="str">
            <v>rupb102</v>
          </cell>
          <cell r="E248" t="str">
            <v>039/NK-PPS/SPB/02/05</v>
          </cell>
          <cell r="F248" t="str">
            <v>Bekisting Kayu</v>
          </cell>
          <cell r="G248">
            <v>24.72</v>
          </cell>
          <cell r="H248" t="str">
            <v>m2</v>
          </cell>
          <cell r="I248">
            <v>11334.9514563107</v>
          </cell>
          <cell r="K248">
            <v>280200.00000000052</v>
          </cell>
        </row>
        <row r="249">
          <cell r="C249" t="str">
            <v>rupb103</v>
          </cell>
          <cell r="F249" t="str">
            <v>Cor Lantai Kerja Manual</v>
          </cell>
          <cell r="G249">
            <v>16.321000000000002</v>
          </cell>
          <cell r="H249" t="str">
            <v>m3</v>
          </cell>
          <cell r="I249">
            <v>15000</v>
          </cell>
          <cell r="K249">
            <v>244815.00000000003</v>
          </cell>
        </row>
        <row r="250">
          <cell r="C250" t="str">
            <v>rupb104</v>
          </cell>
          <cell r="F250" t="str">
            <v>Cor Lantai Kerja Manual Ready Mix</v>
          </cell>
          <cell r="G250">
            <v>176.5</v>
          </cell>
          <cell r="H250" t="str">
            <v>m3</v>
          </cell>
          <cell r="I250">
            <v>10000</v>
          </cell>
          <cell r="K250">
            <v>1765000</v>
          </cell>
        </row>
        <row r="251">
          <cell r="C251" t="str">
            <v>rupb105</v>
          </cell>
          <cell r="F251" t="str">
            <v>Urugan Tanah</v>
          </cell>
          <cell r="G251">
            <v>268.91000000000003</v>
          </cell>
          <cell r="H251" t="str">
            <v>m3</v>
          </cell>
          <cell r="I251">
            <v>14083.566992674099</v>
          </cell>
          <cell r="K251">
            <v>3787211.9999999925</v>
          </cell>
        </row>
        <row r="252">
          <cell r="C252" t="str">
            <v>rupb106</v>
          </cell>
          <cell r="F252" t="str">
            <v>Galian Tanah</v>
          </cell>
          <cell r="G252">
            <v>4.4969999999999999</v>
          </cell>
          <cell r="H252" t="str">
            <v>m3</v>
          </cell>
          <cell r="I252">
            <v>15000</v>
          </cell>
          <cell r="K252">
            <v>67455</v>
          </cell>
        </row>
        <row r="253">
          <cell r="C253" t="str">
            <v>rupb107</v>
          </cell>
          <cell r="F253" t="str">
            <v>Cor K-300 Ready Mix</v>
          </cell>
          <cell r="G253">
            <v>0.81599999999999995</v>
          </cell>
          <cell r="H253" t="str">
            <v>m3</v>
          </cell>
          <cell r="I253">
            <v>10000</v>
          </cell>
          <cell r="K253">
            <v>8159.9999999999991</v>
          </cell>
        </row>
        <row r="255">
          <cell r="E255" t="str">
            <v>Bambang Budianto</v>
          </cell>
          <cell r="F255" t="str">
            <v>Pekerjaan Gedung C:</v>
          </cell>
        </row>
        <row r="256">
          <cell r="C256" t="str">
            <v>rupb108</v>
          </cell>
          <cell r="E256" t="str">
            <v>030/NK-PPS/SPB/02/05</v>
          </cell>
          <cell r="F256" t="str">
            <v>Buat Bekisting Kolom</v>
          </cell>
          <cell r="G256">
            <v>54.564</v>
          </cell>
          <cell r="H256" t="str">
            <v>m2</v>
          </cell>
          <cell r="I256">
            <v>3500</v>
          </cell>
          <cell r="K256">
            <v>190974</v>
          </cell>
        </row>
        <row r="257">
          <cell r="C257" t="str">
            <v>rupb109</v>
          </cell>
          <cell r="F257" t="str">
            <v>Stel &amp; Bongkar Bekisting</v>
          </cell>
          <cell r="G257">
            <v>3139.087</v>
          </cell>
          <cell r="H257" t="str">
            <v>m2</v>
          </cell>
          <cell r="I257">
            <v>12500</v>
          </cell>
          <cell r="K257">
            <v>39238587.5</v>
          </cell>
        </row>
        <row r="258">
          <cell r="C258" t="str">
            <v>rupb110</v>
          </cell>
          <cell r="F258" t="str">
            <v>Buat Bekisting Balok</v>
          </cell>
          <cell r="G258">
            <v>1020.913</v>
          </cell>
          <cell r="H258" t="str">
            <v>m2</v>
          </cell>
          <cell r="I258">
            <v>2499.9995102422999</v>
          </cell>
          <cell r="K258">
            <v>2552281.9999999972</v>
          </cell>
        </row>
        <row r="259">
          <cell r="C259" t="str">
            <v>rupb111</v>
          </cell>
          <cell r="F259" t="str">
            <v>Cor dengan Tower Crane</v>
          </cell>
          <cell r="G259">
            <v>276.43400000000003</v>
          </cell>
          <cell r="H259" t="str">
            <v>m3</v>
          </cell>
          <cell r="I259">
            <v>15108.525000542601</v>
          </cell>
          <cell r="K259">
            <v>4176509.9999999935</v>
          </cell>
        </row>
        <row r="260">
          <cell r="C260" t="str">
            <v>rupb112</v>
          </cell>
          <cell r="F260" t="str">
            <v>Cor dengan Concrete Pump</v>
          </cell>
          <cell r="G260">
            <v>143</v>
          </cell>
          <cell r="H260" t="str">
            <v>m3</v>
          </cell>
          <cell r="I260">
            <v>10000</v>
          </cell>
          <cell r="K260">
            <v>1430000</v>
          </cell>
        </row>
        <row r="261">
          <cell r="C261" t="str">
            <v>rupb113</v>
          </cell>
          <cell r="F261" t="str">
            <v>Buat, Stel, dan Bongkar Kolom</v>
          </cell>
          <cell r="G261">
            <v>47</v>
          </cell>
          <cell r="H261" t="str">
            <v>unt</v>
          </cell>
          <cell r="I261">
            <v>20000</v>
          </cell>
          <cell r="K261">
            <v>940000</v>
          </cell>
        </row>
        <row r="262">
          <cell r="C262" t="str">
            <v>rupb114</v>
          </cell>
          <cell r="F262" t="str">
            <v>Stop Cor Plat Lantai Sisir</v>
          </cell>
          <cell r="G262">
            <v>65</v>
          </cell>
          <cell r="H262" t="str">
            <v>m</v>
          </cell>
          <cell r="I262">
            <v>2500</v>
          </cell>
          <cell r="K262">
            <v>162500</v>
          </cell>
        </row>
        <row r="263">
          <cell r="C263" t="str">
            <v>rupb115</v>
          </cell>
          <cell r="F263" t="str">
            <v>Stop Cor di Balok dgn Kawat Ayam</v>
          </cell>
          <cell r="G263">
            <v>16</v>
          </cell>
          <cell r="H263" t="str">
            <v>unt</v>
          </cell>
          <cell r="I263">
            <v>2500</v>
          </cell>
          <cell r="K263">
            <v>40000</v>
          </cell>
        </row>
        <row r="264">
          <cell r="C264" t="str">
            <v>rupb116</v>
          </cell>
          <cell r="F264" t="str">
            <v>Bor Stak Tangga</v>
          </cell>
          <cell r="G264">
            <v>128</v>
          </cell>
          <cell r="H264" t="str">
            <v>unt</v>
          </cell>
          <cell r="I264">
            <v>500</v>
          </cell>
          <cell r="K264">
            <v>64000</v>
          </cell>
        </row>
        <row r="265">
          <cell r="C265" t="str">
            <v>rupb117</v>
          </cell>
          <cell r="F265" t="str">
            <v>Buat dan Stel Bekisting Guter</v>
          </cell>
          <cell r="G265">
            <v>607.15</v>
          </cell>
          <cell r="H265" t="str">
            <v>m2</v>
          </cell>
          <cell r="I265">
            <v>5000</v>
          </cell>
          <cell r="K265">
            <v>3035750</v>
          </cell>
        </row>
        <row r="266">
          <cell r="C266" t="str">
            <v>rupb118</v>
          </cell>
          <cell r="F266" t="str">
            <v>Pasang Sparing Pipa</v>
          </cell>
          <cell r="G266">
            <v>48</v>
          </cell>
          <cell r="H266" t="str">
            <v>unt</v>
          </cell>
          <cell r="I266">
            <v>5000</v>
          </cell>
          <cell r="K266">
            <v>240000</v>
          </cell>
        </row>
        <row r="268">
          <cell r="E268" t="str">
            <v>Bambang Budianto</v>
          </cell>
          <cell r="F268" t="str">
            <v>Pekerjaan Gedung B :</v>
          </cell>
        </row>
        <row r="269">
          <cell r="C269" t="str">
            <v>rupb119</v>
          </cell>
          <cell r="E269" t="str">
            <v>031/NK-PPS/SPB/02/05</v>
          </cell>
          <cell r="F269" t="str">
            <v>Bekisting batu bata</v>
          </cell>
          <cell r="G269">
            <v>209.83600000000001</v>
          </cell>
          <cell r="H269" t="str">
            <v>m2</v>
          </cell>
          <cell r="I269">
            <v>8000</v>
          </cell>
          <cell r="K269">
            <v>1678688</v>
          </cell>
        </row>
        <row r="270">
          <cell r="C270" t="str">
            <v>rupb120</v>
          </cell>
          <cell r="F270" t="str">
            <v>Bekisting Kayu</v>
          </cell>
          <cell r="G270">
            <v>52.581000000000003</v>
          </cell>
          <cell r="H270" t="str">
            <v>m2</v>
          </cell>
          <cell r="I270">
            <v>12500</v>
          </cell>
          <cell r="K270">
            <v>657262.5</v>
          </cell>
        </row>
        <row r="271">
          <cell r="C271" t="str">
            <v>rupb121</v>
          </cell>
          <cell r="F271" t="str">
            <v>Lantai kerja Manual</v>
          </cell>
          <cell r="G271">
            <v>426.62</v>
          </cell>
          <cell r="H271" t="str">
            <v>m2</v>
          </cell>
          <cell r="I271">
            <v>2000</v>
          </cell>
          <cell r="K271">
            <v>853240</v>
          </cell>
        </row>
        <row r="272">
          <cell r="C272" t="str">
            <v>rupb122</v>
          </cell>
          <cell r="F272" t="str">
            <v>Cor dengan T.Crane</v>
          </cell>
          <cell r="G272">
            <v>37.5</v>
          </cell>
          <cell r="H272" t="str">
            <v>m3</v>
          </cell>
          <cell r="I272">
            <v>15000</v>
          </cell>
          <cell r="K272">
            <v>562500</v>
          </cell>
        </row>
        <row r="273">
          <cell r="C273" t="str">
            <v>rupb123</v>
          </cell>
          <cell r="F273" t="str">
            <v>Cor Plat Lantai</v>
          </cell>
          <cell r="G273">
            <v>16.757999999999999</v>
          </cell>
          <cell r="H273" t="str">
            <v>m3</v>
          </cell>
          <cell r="I273">
            <v>10000</v>
          </cell>
          <cell r="K273">
            <v>167580</v>
          </cell>
        </row>
        <row r="274">
          <cell r="C274" t="str">
            <v>rupb124</v>
          </cell>
          <cell r="F274" t="str">
            <v>Lantai Kerja Plat Manual Reademix</v>
          </cell>
          <cell r="G274">
            <v>76</v>
          </cell>
          <cell r="H274" t="str">
            <v>m2</v>
          </cell>
          <cell r="I274">
            <v>1000</v>
          </cell>
          <cell r="K274">
            <v>76000</v>
          </cell>
        </row>
        <row r="275">
          <cell r="C275" t="str">
            <v>rupb125</v>
          </cell>
          <cell r="F275" t="str">
            <v>Talang Cor</v>
          </cell>
          <cell r="G275">
            <v>3</v>
          </cell>
          <cell r="H275" t="str">
            <v>bh</v>
          </cell>
          <cell r="I275">
            <v>50000</v>
          </cell>
          <cell r="K275">
            <v>150000</v>
          </cell>
        </row>
        <row r="276">
          <cell r="C276" t="str">
            <v>rupb126</v>
          </cell>
          <cell r="F276" t="str">
            <v>Stop Cor</v>
          </cell>
          <cell r="G276">
            <v>8</v>
          </cell>
          <cell r="H276" t="str">
            <v>bh</v>
          </cell>
          <cell r="I276">
            <v>2500</v>
          </cell>
          <cell r="K276">
            <v>20000</v>
          </cell>
        </row>
        <row r="277">
          <cell r="C277" t="str">
            <v>rupb127</v>
          </cell>
          <cell r="F277" t="str">
            <v>Urugan Tanah manual</v>
          </cell>
          <cell r="G277">
            <v>207.941</v>
          </cell>
          <cell r="H277" t="str">
            <v>m3</v>
          </cell>
          <cell r="I277">
            <v>12500</v>
          </cell>
          <cell r="K277">
            <v>2599262.5</v>
          </cell>
        </row>
        <row r="278">
          <cell r="C278" t="str">
            <v>rupb128</v>
          </cell>
          <cell r="F278" t="str">
            <v>Galian tanah manual</v>
          </cell>
          <cell r="G278">
            <v>13.875</v>
          </cell>
          <cell r="H278" t="str">
            <v>m3</v>
          </cell>
          <cell r="I278">
            <v>12500</v>
          </cell>
          <cell r="K278">
            <v>173437.5</v>
          </cell>
        </row>
        <row r="280">
          <cell r="E280" t="str">
            <v>Kahar</v>
          </cell>
          <cell r="F280" t="str">
            <v>Pekerjaan Pembesian Gedung B &amp; C :</v>
          </cell>
        </row>
        <row r="281">
          <cell r="E281" t="str">
            <v>029/NK-PPS/SPB/02/05</v>
          </cell>
          <cell r="F281" t="str">
            <v>Total Upah : Rp. 56.606.329,-</v>
          </cell>
        </row>
        <row r="282">
          <cell r="C282" t="str">
            <v>rupb129</v>
          </cell>
          <cell r="F282" t="str">
            <v>Angsuran 1: Pembesian Rp.   5.428.566,-</v>
          </cell>
          <cell r="K282">
            <v>5428566</v>
          </cell>
        </row>
        <row r="283">
          <cell r="F283" t="str">
            <v>Sisa           : Rp. 56.527.763,-</v>
          </cell>
        </row>
        <row r="285">
          <cell r="K285">
            <v>84475294.999999985</v>
          </cell>
        </row>
        <row r="286">
          <cell r="D286" t="str">
            <v>DP : 9</v>
          </cell>
        </row>
        <row r="287">
          <cell r="E287" t="str">
            <v>Upah pembersihan Lokasi</v>
          </cell>
        </row>
        <row r="288">
          <cell r="C288" t="str">
            <v>rupb130</v>
          </cell>
          <cell r="E288" t="str">
            <v>Suyoto</v>
          </cell>
          <cell r="F288" t="str">
            <v xml:space="preserve"> -  Upah Harian Pek. Perapihan Lokasi</v>
          </cell>
          <cell r="J288">
            <v>420000</v>
          </cell>
          <cell r="K288">
            <v>420000</v>
          </cell>
        </row>
        <row r="289">
          <cell r="C289" t="str">
            <v>rupb131</v>
          </cell>
          <cell r="E289" t="str">
            <v>Bambang Budiono</v>
          </cell>
          <cell r="F289" t="str">
            <v xml:space="preserve"> -  Upah Harian Perapihan lokasi tempat besi &amp; M.Crane</v>
          </cell>
          <cell r="J289">
            <v>245000</v>
          </cell>
          <cell r="K289">
            <v>245000</v>
          </cell>
        </row>
        <row r="290">
          <cell r="C290" t="str">
            <v>rupb132</v>
          </cell>
          <cell r="E290" t="str">
            <v>Bambang Budiono</v>
          </cell>
          <cell r="F290" t="str">
            <v xml:space="preserve"> -  Upah Harian Pembersihan Lokasi Lt. Dasar u/ Persiapan Cor</v>
          </cell>
          <cell r="J290">
            <v>350000</v>
          </cell>
          <cell r="K290">
            <v>350000</v>
          </cell>
        </row>
        <row r="291">
          <cell r="C291" t="str">
            <v>rupb133</v>
          </cell>
          <cell r="E291" t="str">
            <v>Suminta</v>
          </cell>
          <cell r="F291" t="str">
            <v xml:space="preserve"> -  Upah Harian Pembersihan Lokasi u/ Cor</v>
          </cell>
          <cell r="J291">
            <v>1960000</v>
          </cell>
          <cell r="K291">
            <v>1960000</v>
          </cell>
        </row>
        <row r="292">
          <cell r="E292" t="str">
            <v>Upah bongkar Muat Barang</v>
          </cell>
        </row>
        <row r="293">
          <cell r="C293" t="str">
            <v>rupb134</v>
          </cell>
          <cell r="F293" t="str">
            <v xml:space="preserve"> -  Upah pengawalan Bandek</v>
          </cell>
          <cell r="J293">
            <v>100000</v>
          </cell>
          <cell r="K293">
            <v>100000</v>
          </cell>
        </row>
        <row r="294">
          <cell r="C294" t="str">
            <v>rupb135</v>
          </cell>
          <cell r="F294" t="str">
            <v xml:space="preserve"> -  Kompensasi SPTI Bongkar Besi</v>
          </cell>
          <cell r="J294">
            <v>75000</v>
          </cell>
          <cell r="K294">
            <v>75000</v>
          </cell>
        </row>
        <row r="295">
          <cell r="C295" t="str">
            <v>rupb136</v>
          </cell>
          <cell r="F295" t="str">
            <v xml:space="preserve"> -  Kompensasi SPTI Bongkar Besi</v>
          </cell>
          <cell r="J295">
            <v>4000000</v>
          </cell>
          <cell r="K295">
            <v>4000000</v>
          </cell>
        </row>
        <row r="296">
          <cell r="C296" t="str">
            <v>rupb137</v>
          </cell>
          <cell r="F296" t="str">
            <v xml:space="preserve"> -  Kompensasi SPSI Bulan april 2005</v>
          </cell>
          <cell r="J296">
            <v>500000</v>
          </cell>
          <cell r="K296">
            <v>500000</v>
          </cell>
        </row>
        <row r="297">
          <cell r="C297" t="str">
            <v>rupb138</v>
          </cell>
          <cell r="F297" t="str">
            <v xml:space="preserve"> -  Jasa gudang bandara pengiriman barang</v>
          </cell>
          <cell r="J297">
            <v>14300</v>
          </cell>
          <cell r="K297">
            <v>14300</v>
          </cell>
        </row>
        <row r="298">
          <cell r="C298" t="str">
            <v>rupb139</v>
          </cell>
          <cell r="F298" t="str">
            <v xml:space="preserve"> -  Upah bongkar Wiremesh </v>
          </cell>
          <cell r="J298">
            <v>425000</v>
          </cell>
          <cell r="K298">
            <v>425000</v>
          </cell>
        </row>
        <row r="299">
          <cell r="C299" t="str">
            <v>rupb140</v>
          </cell>
          <cell r="F299" t="str">
            <v xml:space="preserve"> -  Upah bongkar Floor Hardiner,kombidek dll </v>
          </cell>
          <cell r="J299">
            <v>875000</v>
          </cell>
          <cell r="K299">
            <v>875000</v>
          </cell>
        </row>
        <row r="300">
          <cell r="C300" t="str">
            <v>rupb141</v>
          </cell>
          <cell r="F300" t="str">
            <v xml:space="preserve"> -  Upah Angkut dan Bongkar Scafulding</v>
          </cell>
          <cell r="J300">
            <v>900000</v>
          </cell>
          <cell r="K300">
            <v>900000</v>
          </cell>
        </row>
        <row r="301">
          <cell r="E301" t="str">
            <v>Upah Pengumpulan Material</v>
          </cell>
        </row>
        <row r="302">
          <cell r="C302" t="str">
            <v>rupb142</v>
          </cell>
          <cell r="E302" t="str">
            <v>Suyoto</v>
          </cell>
          <cell r="F302" t="str">
            <v xml:space="preserve"> -  Harian mengumpulkan Potongan Pralon &amp; Scafulding</v>
          </cell>
          <cell r="J302">
            <v>420000</v>
          </cell>
          <cell r="K302">
            <v>420000</v>
          </cell>
        </row>
        <row r="303">
          <cell r="C303" t="str">
            <v>rupb143</v>
          </cell>
          <cell r="F303" t="str">
            <v xml:space="preserve"> -  Harian mengumpulkan Kayu </v>
          </cell>
          <cell r="J303">
            <v>35000</v>
          </cell>
          <cell r="K303">
            <v>35000</v>
          </cell>
        </row>
        <row r="304">
          <cell r="E304" t="str">
            <v>Bobok Bore Pile</v>
          </cell>
        </row>
        <row r="305">
          <cell r="C305" t="str">
            <v>rupb144</v>
          </cell>
          <cell r="E305" t="str">
            <v>Junaidi</v>
          </cell>
          <cell r="F305" t="str">
            <v xml:space="preserve"> -  Harian Perapihan sambungan Bore Pile</v>
          </cell>
          <cell r="J305">
            <v>975000</v>
          </cell>
          <cell r="K305">
            <v>975000</v>
          </cell>
        </row>
        <row r="306">
          <cell r="C306" t="str">
            <v>rupb145</v>
          </cell>
          <cell r="E306" t="str">
            <v>Junaidi</v>
          </cell>
          <cell r="F306" t="str">
            <v xml:space="preserve"> -  Pekerjaan Bobok Bore Pile</v>
          </cell>
          <cell r="G306">
            <v>8</v>
          </cell>
          <cell r="H306" t="str">
            <v>ttk</v>
          </cell>
          <cell r="I306">
            <v>80000</v>
          </cell>
          <cell r="J306">
            <v>640000</v>
          </cell>
          <cell r="K306">
            <v>640000</v>
          </cell>
        </row>
        <row r="307">
          <cell r="E307" t="str">
            <v>035/SPB/NK-PPS/02/05</v>
          </cell>
        </row>
        <row r="308">
          <cell r="E308" t="str">
            <v>Pembesian</v>
          </cell>
        </row>
        <row r="309">
          <cell r="C309" t="str">
            <v>rupb146</v>
          </cell>
          <cell r="E309" t="str">
            <v>Kahar</v>
          </cell>
          <cell r="F309" t="str">
            <v xml:space="preserve"> -  Langsir besi ke Pabrikasi dan Ke Lokasi Pekerjaan</v>
          </cell>
          <cell r="J309">
            <v>12600000</v>
          </cell>
          <cell r="K309">
            <v>12600000</v>
          </cell>
        </row>
        <row r="310">
          <cell r="C310" t="str">
            <v>rupb147</v>
          </cell>
          <cell r="E310" t="str">
            <v>Kahar</v>
          </cell>
          <cell r="F310" t="str">
            <v xml:space="preserve"> -  Meluruskan besi di Pabrikasi</v>
          </cell>
          <cell r="J310">
            <v>6225000</v>
          </cell>
          <cell r="K310">
            <v>6225000</v>
          </cell>
        </row>
        <row r="311">
          <cell r="C311" t="str">
            <v>rupb148</v>
          </cell>
          <cell r="E311" t="str">
            <v>Kahar</v>
          </cell>
          <cell r="F311" t="str">
            <v xml:space="preserve"> -  Meluruskan Besi Bore Pile</v>
          </cell>
          <cell r="J311">
            <v>375000</v>
          </cell>
          <cell r="K311">
            <v>375000</v>
          </cell>
        </row>
        <row r="312">
          <cell r="C312" t="str">
            <v>rupb149</v>
          </cell>
          <cell r="E312" t="str">
            <v>Kahar</v>
          </cell>
          <cell r="F312" t="str">
            <v xml:space="preserve"> -  Meluruskan Besi B.Pile , Bongkar Pile Cap Karena perubahan gambar</v>
          </cell>
          <cell r="J312">
            <v>600000</v>
          </cell>
          <cell r="K312">
            <v>600000</v>
          </cell>
        </row>
        <row r="313">
          <cell r="E313" t="str">
            <v>Kahar</v>
          </cell>
          <cell r="F313" t="str">
            <v>Pekerjan Pembesian Gd. B</v>
          </cell>
        </row>
        <row r="314">
          <cell r="C314" t="str">
            <v>rupb150</v>
          </cell>
          <cell r="E314" t="str">
            <v>029/SPB/NK-PPS/02/05</v>
          </cell>
          <cell r="F314" t="str">
            <v xml:space="preserve"> -  Besi Ø 10 </v>
          </cell>
          <cell r="G314">
            <v>3772.54</v>
          </cell>
          <cell r="H314" t="str">
            <v>Kg</v>
          </cell>
          <cell r="I314">
            <v>325</v>
          </cell>
          <cell r="J314">
            <v>1226075.5</v>
          </cell>
          <cell r="K314">
            <v>1226075.5</v>
          </cell>
        </row>
        <row r="315">
          <cell r="C315" t="str">
            <v>rupb151</v>
          </cell>
          <cell r="F315" t="str">
            <v xml:space="preserve"> -  Besi Ø 22 </v>
          </cell>
          <cell r="G315">
            <v>3975.35</v>
          </cell>
          <cell r="H315" t="str">
            <v>Kg</v>
          </cell>
          <cell r="I315">
            <v>250</v>
          </cell>
          <cell r="J315">
            <v>993837.5</v>
          </cell>
          <cell r="K315">
            <v>993837.5</v>
          </cell>
        </row>
        <row r="316">
          <cell r="C316" t="str">
            <v>rupb152</v>
          </cell>
          <cell r="F316" t="str">
            <v xml:space="preserve"> -  Besi Ø 25 </v>
          </cell>
          <cell r="G316">
            <v>21713.62</v>
          </cell>
          <cell r="H316" t="str">
            <v>Kg</v>
          </cell>
          <cell r="I316">
            <v>250</v>
          </cell>
          <cell r="J316">
            <v>5428405</v>
          </cell>
          <cell r="K316">
            <v>5428405</v>
          </cell>
        </row>
        <row r="317">
          <cell r="E317" t="str">
            <v>Kahar</v>
          </cell>
          <cell r="F317" t="str">
            <v>Angs - 2 Pekerjan Pembesian Gd. B &amp; C</v>
          </cell>
        </row>
        <row r="318">
          <cell r="E318" t="str">
            <v>029/SPB/NK-PPS/02/05</v>
          </cell>
          <cell r="F318" t="str">
            <v xml:space="preserve"> -  Besi Ø 10 = 106.682,430 Kg</v>
          </cell>
          <cell r="G318">
            <v>325</v>
          </cell>
          <cell r="I318">
            <v>34671790</v>
          </cell>
        </row>
        <row r="319">
          <cell r="F319" t="str">
            <v xml:space="preserve"> -  Besi Ø 13 =     5.438,238 Kg</v>
          </cell>
          <cell r="G319">
            <v>325</v>
          </cell>
          <cell r="I319">
            <v>1767427</v>
          </cell>
        </row>
        <row r="320">
          <cell r="F320" t="str">
            <v xml:space="preserve"> -  Besi Ø 16 =     5.474,749 Kg</v>
          </cell>
          <cell r="G320">
            <v>250</v>
          </cell>
          <cell r="I320">
            <v>1368687</v>
          </cell>
        </row>
        <row r="321">
          <cell r="F321" t="str">
            <v xml:space="preserve"> -  Besi Ø 19 =        369,247 Kg</v>
          </cell>
          <cell r="G321">
            <v>250</v>
          </cell>
          <cell r="I321">
            <v>92312</v>
          </cell>
        </row>
        <row r="322">
          <cell r="F322" t="str">
            <v xml:space="preserve"> -  Besi Ø 22 =   62.914,582 Kg</v>
          </cell>
          <cell r="G322">
            <v>250</v>
          </cell>
          <cell r="I322">
            <v>15728646</v>
          </cell>
        </row>
        <row r="323">
          <cell r="F323" t="str">
            <v xml:space="preserve"> -  Besi Ø 25 =   11.909,870 Kg</v>
          </cell>
          <cell r="G323">
            <v>250</v>
          </cell>
          <cell r="I323">
            <v>2977468</v>
          </cell>
        </row>
        <row r="324">
          <cell r="F324" t="str">
            <v>Jumlah</v>
          </cell>
          <cell r="I324">
            <v>56606330</v>
          </cell>
        </row>
        <row r="325">
          <cell r="E325" t="str">
            <v xml:space="preserve"> </v>
          </cell>
          <cell r="F325" t="str">
            <v>Angsuran -1</v>
          </cell>
          <cell r="I325">
            <v>5428566</v>
          </cell>
        </row>
        <row r="326">
          <cell r="C326" t="str">
            <v>rupb153</v>
          </cell>
          <cell r="F326" t="str">
            <v>Pembayaran saat ini Besi dia 325</v>
          </cell>
          <cell r="J326">
            <v>51177764</v>
          </cell>
          <cell r="K326">
            <v>51177764</v>
          </cell>
        </row>
        <row r="327">
          <cell r="E327" t="str">
            <v>Bekisting dan Cor</v>
          </cell>
        </row>
        <row r="328">
          <cell r="E328" t="str">
            <v>Ali Amran</v>
          </cell>
          <cell r="F328" t="str">
            <v>Upah Borong Pek. Buat/Pasang Bekisting &amp; Cor Gedung B</v>
          </cell>
        </row>
        <row r="329">
          <cell r="C329" t="str">
            <v>rupb154</v>
          </cell>
          <cell r="E329" t="str">
            <v>039/SPB/NK-PPS/02/05</v>
          </cell>
          <cell r="F329" t="str">
            <v xml:space="preserve"> -  Pile Cap</v>
          </cell>
          <cell r="J329">
            <v>2831826</v>
          </cell>
          <cell r="K329">
            <v>2831826</v>
          </cell>
        </row>
        <row r="330">
          <cell r="C330" t="str">
            <v>rupb155</v>
          </cell>
          <cell r="F330" t="str">
            <v xml:space="preserve"> -  Tie Beam</v>
          </cell>
          <cell r="J330">
            <v>3349748</v>
          </cell>
          <cell r="K330">
            <v>3349748</v>
          </cell>
        </row>
        <row r="331">
          <cell r="C331" t="str">
            <v>rupb156</v>
          </cell>
          <cell r="F331" t="str">
            <v xml:space="preserve"> -  Plat Lantai</v>
          </cell>
          <cell r="J331">
            <v>1240000</v>
          </cell>
          <cell r="K331">
            <v>1240000</v>
          </cell>
        </row>
        <row r="332">
          <cell r="C332" t="str">
            <v>rupb157</v>
          </cell>
          <cell r="F332" t="str">
            <v xml:space="preserve"> -  Sumpit</v>
          </cell>
          <cell r="J332">
            <v>92240</v>
          </cell>
          <cell r="K332">
            <v>92240</v>
          </cell>
        </row>
        <row r="334">
          <cell r="C334" t="str">
            <v>rupb158</v>
          </cell>
          <cell r="E334" t="str">
            <v>Suyoto</v>
          </cell>
          <cell r="F334" t="str">
            <v xml:space="preserve"> -  Harian Bongkar Pasang bekisting karena Perubahan gambar</v>
          </cell>
          <cell r="J334">
            <v>630000</v>
          </cell>
          <cell r="K334">
            <v>630000</v>
          </cell>
        </row>
        <row r="335">
          <cell r="C335" t="str">
            <v>rupb159</v>
          </cell>
          <cell r="E335" t="str">
            <v>Ali Amran</v>
          </cell>
          <cell r="F335" t="str">
            <v xml:space="preserve"> -  Harian Galian &amp; Perapihan Galian serta Pengeringan</v>
          </cell>
          <cell r="J335">
            <v>2580000</v>
          </cell>
          <cell r="K335">
            <v>2580000</v>
          </cell>
        </row>
        <row r="336">
          <cell r="C336" t="str">
            <v>rupb160</v>
          </cell>
          <cell r="F336" t="str">
            <v xml:space="preserve"> -  Harian Angkut Material &amp; Scafolding</v>
          </cell>
          <cell r="J336">
            <v>600000</v>
          </cell>
          <cell r="K336">
            <v>600000</v>
          </cell>
        </row>
        <row r="337">
          <cell r="C337" t="str">
            <v>rupb161</v>
          </cell>
          <cell r="E337" t="str">
            <v>Bambang Budianto</v>
          </cell>
          <cell r="F337" t="str">
            <v xml:space="preserve"> -  Harian Bongkar Pasang bekisting karena Perubahan gambar</v>
          </cell>
          <cell r="J337">
            <v>140000</v>
          </cell>
          <cell r="K337">
            <v>140000</v>
          </cell>
        </row>
        <row r="338">
          <cell r="C338" t="str">
            <v>rupb162</v>
          </cell>
          <cell r="E338" t="str">
            <v>Suminta</v>
          </cell>
          <cell r="F338" t="str">
            <v xml:space="preserve"> -  Harian Pembersihan &amp; perapihan Kayu bekas dan langsir ke Pabrikasi</v>
          </cell>
          <cell r="J338">
            <v>3447500</v>
          </cell>
          <cell r="K338">
            <v>3447500</v>
          </cell>
        </row>
        <row r="339">
          <cell r="C339" t="str">
            <v>rupb163</v>
          </cell>
          <cell r="E339" t="str">
            <v>Kahar</v>
          </cell>
          <cell r="F339" t="str">
            <v xml:space="preserve"> -  Harian Buat beton deking</v>
          </cell>
          <cell r="J339">
            <v>2100000</v>
          </cell>
          <cell r="K339">
            <v>2100000</v>
          </cell>
        </row>
        <row r="340">
          <cell r="C340" t="str">
            <v>rupb164</v>
          </cell>
          <cell r="F340" t="str">
            <v xml:space="preserve"> -  Upah Harian Pek. Bobok Beton &amp; Perapihan Bekas Coran</v>
          </cell>
          <cell r="J340">
            <v>1500625</v>
          </cell>
          <cell r="K340">
            <v>1500625</v>
          </cell>
        </row>
        <row r="342">
          <cell r="E342" t="str">
            <v>Suyoto</v>
          </cell>
          <cell r="F342" t="str">
            <v>Upah Borong Pek. Gedung B</v>
          </cell>
        </row>
        <row r="343">
          <cell r="C343" t="str">
            <v>rupb165</v>
          </cell>
          <cell r="E343" t="str">
            <v>041/SPB/NK-PPS/03/05</v>
          </cell>
          <cell r="F343" t="str">
            <v xml:space="preserve"> -  Pasang Bekisting</v>
          </cell>
          <cell r="G343">
            <v>663.00300000000004</v>
          </cell>
          <cell r="H343" t="str">
            <v>m2</v>
          </cell>
          <cell r="I343">
            <v>12500</v>
          </cell>
          <cell r="J343">
            <v>8287537.5000000009</v>
          </cell>
          <cell r="K343">
            <v>8287537.5000000009</v>
          </cell>
        </row>
        <row r="344">
          <cell r="C344" t="str">
            <v>rupb166</v>
          </cell>
          <cell r="F344" t="str">
            <v xml:space="preserve"> -  Pabrikasi Bekisting</v>
          </cell>
          <cell r="G344">
            <v>619.57299999999998</v>
          </cell>
          <cell r="H344" t="str">
            <v>m2</v>
          </cell>
          <cell r="I344">
            <v>3500</v>
          </cell>
          <cell r="J344">
            <v>2168505.5</v>
          </cell>
          <cell r="K344">
            <v>2168505.5</v>
          </cell>
        </row>
        <row r="345">
          <cell r="C345" t="str">
            <v>rupb167</v>
          </cell>
          <cell r="F345" t="str">
            <v xml:space="preserve"> -  Cor Beton (Manual)</v>
          </cell>
          <cell r="G345">
            <v>26</v>
          </cell>
          <cell r="H345" t="str">
            <v>m3</v>
          </cell>
          <cell r="I345">
            <v>15000</v>
          </cell>
          <cell r="J345">
            <v>390000</v>
          </cell>
          <cell r="K345">
            <v>390000</v>
          </cell>
        </row>
        <row r="346">
          <cell r="C346" t="str">
            <v>rupb168</v>
          </cell>
          <cell r="F346" t="str">
            <v xml:space="preserve"> -  Cor Beton (Concrete Pump)</v>
          </cell>
          <cell r="G346">
            <v>182.095</v>
          </cell>
          <cell r="H346" t="str">
            <v>m3</v>
          </cell>
          <cell r="I346">
            <v>10000</v>
          </cell>
          <cell r="J346">
            <v>1820950</v>
          </cell>
          <cell r="K346">
            <v>1820950</v>
          </cell>
        </row>
        <row r="347">
          <cell r="C347" t="str">
            <v>rupb169</v>
          </cell>
          <cell r="F347" t="str">
            <v xml:space="preserve"> -  Cor Beton (T.C.)</v>
          </cell>
          <cell r="G347">
            <v>69.185000000000002</v>
          </cell>
          <cell r="H347" t="str">
            <v>m3</v>
          </cell>
          <cell r="I347">
            <v>10000</v>
          </cell>
          <cell r="J347">
            <v>691850</v>
          </cell>
          <cell r="K347">
            <v>691850</v>
          </cell>
        </row>
        <row r="348">
          <cell r="C348" t="str">
            <v>rupb170</v>
          </cell>
          <cell r="F348" t="str">
            <v xml:space="preserve"> -  Stop Cor (Kawat Ayam)</v>
          </cell>
          <cell r="G348">
            <v>176.52</v>
          </cell>
          <cell r="H348" t="str">
            <v>m</v>
          </cell>
          <cell r="I348">
            <v>2500</v>
          </cell>
          <cell r="J348">
            <v>441300</v>
          </cell>
          <cell r="K348">
            <v>441300</v>
          </cell>
        </row>
        <row r="349">
          <cell r="C349" t="str">
            <v>rupb171</v>
          </cell>
          <cell r="F349" t="str">
            <v xml:space="preserve"> -  Stop Cor Balok</v>
          </cell>
          <cell r="G349">
            <v>9</v>
          </cell>
          <cell r="H349" t="str">
            <v>unt</v>
          </cell>
          <cell r="I349">
            <v>2500</v>
          </cell>
          <cell r="J349">
            <v>22500</v>
          </cell>
          <cell r="K349">
            <v>22500</v>
          </cell>
        </row>
        <row r="350">
          <cell r="C350" t="str">
            <v>rupb172</v>
          </cell>
          <cell r="F350" t="str">
            <v xml:space="preserve"> -  Talang Cor, Jembatan</v>
          </cell>
          <cell r="G350">
            <v>151</v>
          </cell>
          <cell r="H350" t="str">
            <v>m</v>
          </cell>
          <cell r="I350">
            <v>5000</v>
          </cell>
          <cell r="J350">
            <v>755000</v>
          </cell>
          <cell r="K350">
            <v>755000</v>
          </cell>
        </row>
        <row r="351">
          <cell r="C351" t="str">
            <v>rupb173</v>
          </cell>
          <cell r="F351" t="str">
            <v xml:space="preserve"> -  Pasang Sparing pipa</v>
          </cell>
          <cell r="G351">
            <v>29</v>
          </cell>
          <cell r="H351" t="str">
            <v>unt</v>
          </cell>
          <cell r="I351">
            <v>5000</v>
          </cell>
          <cell r="J351">
            <v>145000</v>
          </cell>
          <cell r="K351">
            <v>145000</v>
          </cell>
        </row>
        <row r="352">
          <cell r="C352" t="str">
            <v>rupb174</v>
          </cell>
          <cell r="F352" t="str">
            <v xml:space="preserve"> -  Bor Stek</v>
          </cell>
          <cell r="G352">
            <v>40</v>
          </cell>
          <cell r="H352" t="str">
            <v>unt</v>
          </cell>
          <cell r="I352">
            <v>500</v>
          </cell>
          <cell r="J352">
            <v>20000</v>
          </cell>
          <cell r="K352">
            <v>20000</v>
          </cell>
        </row>
        <row r="353">
          <cell r="E353" t="str">
            <v>Ali Amran</v>
          </cell>
          <cell r="F353" t="str">
            <v>Upah Borong Pekerjaan Gedung B:</v>
          </cell>
        </row>
        <row r="354">
          <cell r="C354" t="str">
            <v>rupb175</v>
          </cell>
          <cell r="E354" t="str">
            <v>042/SPB/NK-PPS/03/05</v>
          </cell>
          <cell r="F354" t="str">
            <v xml:space="preserve"> -  Urugan Tanah</v>
          </cell>
          <cell r="G354">
            <v>384.464</v>
          </cell>
          <cell r="H354" t="str">
            <v>m3</v>
          </cell>
          <cell r="I354">
            <v>13200</v>
          </cell>
          <cell r="J354">
            <v>5074924.8</v>
          </cell>
          <cell r="K354">
            <v>5074924.8</v>
          </cell>
        </row>
        <row r="355">
          <cell r="C355" t="str">
            <v>rupb176</v>
          </cell>
          <cell r="F355" t="str">
            <v xml:space="preserve"> -  Bekisting Retaining</v>
          </cell>
          <cell r="G355">
            <v>21.57</v>
          </cell>
          <cell r="H355" t="str">
            <v>m2</v>
          </cell>
          <cell r="I355">
            <v>8000</v>
          </cell>
          <cell r="J355">
            <v>172560</v>
          </cell>
          <cell r="K355">
            <v>172560</v>
          </cell>
        </row>
        <row r="356">
          <cell r="C356" t="str">
            <v>rupb177</v>
          </cell>
          <cell r="F356" t="str">
            <v xml:space="preserve"> -  Turap Retaining Wall</v>
          </cell>
          <cell r="G356">
            <v>16</v>
          </cell>
          <cell r="H356" t="str">
            <v>Btg</v>
          </cell>
          <cell r="I356">
            <v>10000</v>
          </cell>
          <cell r="J356">
            <v>160000</v>
          </cell>
          <cell r="K356">
            <v>160000</v>
          </cell>
        </row>
        <row r="358">
          <cell r="J358">
            <v>129222448.8</v>
          </cell>
          <cell r="K358">
            <v>129222448.8</v>
          </cell>
        </row>
        <row r="360">
          <cell r="D360" t="str">
            <v>DP : 10</v>
          </cell>
        </row>
        <row r="361">
          <cell r="C361" t="str">
            <v>rupb178</v>
          </cell>
          <cell r="F361" t="str">
            <v xml:space="preserve"> -  Kompensasi SPTI Bongkar ,Hardinar,Besi,Kombedeg</v>
          </cell>
          <cell r="J361">
            <v>600000</v>
          </cell>
          <cell r="K361">
            <v>600000</v>
          </cell>
        </row>
        <row r="362">
          <cell r="C362" t="str">
            <v>rupb179</v>
          </cell>
          <cell r="F362" t="str">
            <v xml:space="preserve"> -  Upah bongkar Wiremesh </v>
          </cell>
          <cell r="J362">
            <v>150000</v>
          </cell>
          <cell r="K362">
            <v>150000</v>
          </cell>
        </row>
        <row r="363">
          <cell r="C363" t="str">
            <v>rupb180</v>
          </cell>
          <cell r="F363" t="str">
            <v xml:space="preserve"> -  Upah Pengawalan barang dalam truck ke Proyek</v>
          </cell>
          <cell r="J363">
            <v>100000</v>
          </cell>
          <cell r="K363">
            <v>100000</v>
          </cell>
        </row>
        <row r="364">
          <cell r="C364" t="str">
            <v>rupb181</v>
          </cell>
          <cell r="F364" t="str">
            <v xml:space="preserve"> -  Upah Angkut semen ke Gudang</v>
          </cell>
          <cell r="J364">
            <v>70000</v>
          </cell>
          <cell r="K364">
            <v>70000</v>
          </cell>
        </row>
        <row r="366">
          <cell r="C366" t="str">
            <v>rupb182</v>
          </cell>
          <cell r="F366" t="str">
            <v xml:space="preserve"> -  Harian Pembersihan Jalan</v>
          </cell>
          <cell r="J366">
            <v>140000</v>
          </cell>
          <cell r="K366">
            <v>140000</v>
          </cell>
        </row>
        <row r="367">
          <cell r="C367" t="str">
            <v>rupb183</v>
          </cell>
          <cell r="F367" t="str">
            <v xml:space="preserve"> -  Harian Pembersihan Jalan &amp; Pencucian ban Mobil</v>
          </cell>
          <cell r="J367">
            <v>1365000</v>
          </cell>
          <cell r="K367">
            <v>1365000</v>
          </cell>
        </row>
        <row r="369">
          <cell r="C369" t="str">
            <v>rupb184</v>
          </cell>
          <cell r="F369" t="str">
            <v xml:space="preserve"> -  Harian Pasang Pagar Pintu Proyek</v>
          </cell>
          <cell r="J369">
            <v>70000</v>
          </cell>
          <cell r="K369">
            <v>70000</v>
          </cell>
        </row>
        <row r="370">
          <cell r="C370" t="str">
            <v>rupb185</v>
          </cell>
          <cell r="F370" t="str">
            <v xml:space="preserve"> -  Harian Pembersihan saluran  &amp; Cor Jembatan  Pintu Proyek</v>
          </cell>
          <cell r="J370">
            <v>455000</v>
          </cell>
          <cell r="K370">
            <v>455000</v>
          </cell>
        </row>
        <row r="371">
          <cell r="C371" t="str">
            <v>rupb186</v>
          </cell>
          <cell r="F371" t="str">
            <v xml:space="preserve"> -  Harian Pengurasan lumpur Jembatan  Pintu Proyek</v>
          </cell>
          <cell r="J371">
            <v>730000</v>
          </cell>
          <cell r="K371">
            <v>730000</v>
          </cell>
        </row>
        <row r="373">
          <cell r="C373" t="str">
            <v>rupb187</v>
          </cell>
          <cell r="F373" t="str">
            <v xml:space="preserve"> -  Upah Angkut dan Bongkar Scafulding</v>
          </cell>
          <cell r="J373">
            <v>750000</v>
          </cell>
          <cell r="K373">
            <v>750000</v>
          </cell>
        </row>
        <row r="374">
          <cell r="C374" t="str">
            <v>rupb188</v>
          </cell>
          <cell r="F374" t="str">
            <v xml:space="preserve"> -  Harian Pengumpulan  &amp; Pemindahan Join Pint /Scafulding</v>
          </cell>
          <cell r="J374">
            <v>665000</v>
          </cell>
          <cell r="K374">
            <v>665000</v>
          </cell>
        </row>
        <row r="375">
          <cell r="C375" t="str">
            <v>rupb189</v>
          </cell>
          <cell r="F375" t="str">
            <v xml:space="preserve"> -  Harian bongkar &amp; Pengumpulan Scafulding</v>
          </cell>
          <cell r="J375">
            <v>1204000</v>
          </cell>
          <cell r="K375">
            <v>1204000</v>
          </cell>
        </row>
        <row r="376">
          <cell r="C376" t="str">
            <v>rupb190</v>
          </cell>
          <cell r="F376" t="str">
            <v xml:space="preserve"> -  Harian bongkar &amp; Pengumpulan M.Frem &amp; Jac Base</v>
          </cell>
          <cell r="J376">
            <v>444500</v>
          </cell>
          <cell r="K376">
            <v>444500</v>
          </cell>
        </row>
        <row r="377">
          <cell r="C377" t="str">
            <v>rupb191</v>
          </cell>
          <cell r="F377" t="str">
            <v xml:space="preserve"> -  Harian Pembersihan  Pengumpulan Material</v>
          </cell>
          <cell r="J377">
            <v>125000</v>
          </cell>
          <cell r="K377">
            <v>125000</v>
          </cell>
        </row>
        <row r="378">
          <cell r="C378" t="str">
            <v>rupb192</v>
          </cell>
          <cell r="F378" t="str">
            <v xml:space="preserve"> -  Harian mengumpulkan Kayu  dll</v>
          </cell>
          <cell r="J378">
            <v>1414000</v>
          </cell>
          <cell r="K378">
            <v>1414000</v>
          </cell>
        </row>
        <row r="379">
          <cell r="C379" t="str">
            <v>rupb193</v>
          </cell>
          <cell r="F379" t="str">
            <v xml:space="preserve"> -  Harian Pembersihan Lokasi</v>
          </cell>
          <cell r="J379">
            <v>1106000</v>
          </cell>
          <cell r="K379">
            <v>1106000</v>
          </cell>
        </row>
        <row r="380">
          <cell r="C380" t="str">
            <v>rupb194</v>
          </cell>
          <cell r="F380" t="str">
            <v xml:space="preserve"> -  Harian Pembersihan Lokasi</v>
          </cell>
          <cell r="J380">
            <v>647500</v>
          </cell>
          <cell r="K380">
            <v>647500</v>
          </cell>
        </row>
        <row r="381">
          <cell r="C381" t="str">
            <v>rupb195</v>
          </cell>
          <cell r="F381" t="str">
            <v xml:space="preserve"> -  Harian Pengeringan &amp; buang lumpur dll Lokasi</v>
          </cell>
          <cell r="J381">
            <v>2940000</v>
          </cell>
          <cell r="K381">
            <v>2940000</v>
          </cell>
        </row>
        <row r="382">
          <cell r="C382" t="str">
            <v>rupb196</v>
          </cell>
          <cell r="F382" t="str">
            <v xml:space="preserve"> -  Harian Pengeringan &amp; buang lumpur dll Gedung B</v>
          </cell>
          <cell r="J382">
            <v>2035000</v>
          </cell>
          <cell r="K382">
            <v>2035000</v>
          </cell>
        </row>
        <row r="385">
          <cell r="C385" t="str">
            <v>rupb197</v>
          </cell>
          <cell r="F385" t="str">
            <v xml:space="preserve">Bobok Bore Pile </v>
          </cell>
          <cell r="G385">
            <v>8</v>
          </cell>
          <cell r="H385" t="str">
            <v>bh</v>
          </cell>
          <cell r="I385">
            <v>80000</v>
          </cell>
          <cell r="J385">
            <v>640000</v>
          </cell>
          <cell r="K385">
            <v>640000</v>
          </cell>
        </row>
        <row r="387">
          <cell r="C387" t="str">
            <v>rupb198</v>
          </cell>
          <cell r="F387" t="str">
            <v xml:space="preserve"> -  Harian Pasang Bekisting bata</v>
          </cell>
          <cell r="J387">
            <v>70000</v>
          </cell>
          <cell r="K387">
            <v>70000</v>
          </cell>
        </row>
        <row r="389">
          <cell r="C389" t="str">
            <v>rupb199</v>
          </cell>
          <cell r="F389" t="str">
            <v>Buat Bekisting bata</v>
          </cell>
          <cell r="G389">
            <v>114.714</v>
          </cell>
          <cell r="H389" t="str">
            <v>m2</v>
          </cell>
          <cell r="I389">
            <v>925712</v>
          </cell>
          <cell r="K389">
            <v>925712</v>
          </cell>
        </row>
        <row r="390">
          <cell r="C390" t="str">
            <v>rupb200</v>
          </cell>
          <cell r="F390" t="str">
            <v>Buat Bekisting Kayu</v>
          </cell>
          <cell r="G390">
            <v>31.73</v>
          </cell>
          <cell r="H390" t="str">
            <v>m2</v>
          </cell>
          <cell r="I390">
            <v>47595</v>
          </cell>
          <cell r="K390">
            <v>47595</v>
          </cell>
        </row>
        <row r="391">
          <cell r="C391" t="str">
            <v>rupb201</v>
          </cell>
          <cell r="F391" t="str">
            <v>Buat Bekisting balok</v>
          </cell>
          <cell r="G391">
            <v>1037.1279999999999</v>
          </cell>
          <cell r="H391" t="str">
            <v>m2</v>
          </cell>
          <cell r="I391">
            <v>3629948</v>
          </cell>
          <cell r="K391">
            <v>3629948</v>
          </cell>
        </row>
        <row r="392">
          <cell r="C392" t="str">
            <v>rupb202</v>
          </cell>
          <cell r="F392" t="str">
            <v>Stel &amp; Bongkar Bekisting</v>
          </cell>
          <cell r="G392">
            <v>2107.2440000000001</v>
          </cell>
          <cell r="H392" t="str">
            <v>m2</v>
          </cell>
          <cell r="I392">
            <v>26712300</v>
          </cell>
          <cell r="K392">
            <v>26712300</v>
          </cell>
        </row>
        <row r="393">
          <cell r="C393" t="str">
            <v>rupb203</v>
          </cell>
          <cell r="F393" t="str">
            <v>Bongkar &amp; Pasang Icon Deck Scaful</v>
          </cell>
          <cell r="G393">
            <v>2102.4110000000001</v>
          </cell>
          <cell r="H393" t="str">
            <v>m2</v>
          </cell>
          <cell r="I393">
            <v>5256027</v>
          </cell>
          <cell r="K393">
            <v>5256027</v>
          </cell>
        </row>
        <row r="394">
          <cell r="C394" t="str">
            <v>rupb204</v>
          </cell>
          <cell r="F394" t="str">
            <v>Cor Steck Tangga</v>
          </cell>
          <cell r="G394">
            <v>168</v>
          </cell>
          <cell r="H394" t="str">
            <v>m3</v>
          </cell>
          <cell r="I394">
            <v>84000</v>
          </cell>
          <cell r="K394">
            <v>84000</v>
          </cell>
        </row>
        <row r="395">
          <cell r="C395" t="str">
            <v>rupb205</v>
          </cell>
          <cell r="F395" t="str">
            <v>Cor C.Pump</v>
          </cell>
          <cell r="G395">
            <v>535</v>
          </cell>
          <cell r="H395" t="str">
            <v>m3</v>
          </cell>
          <cell r="I395">
            <v>5350000</v>
          </cell>
          <cell r="K395">
            <v>5350000</v>
          </cell>
        </row>
        <row r="396">
          <cell r="C396" t="str">
            <v>rupb206</v>
          </cell>
          <cell r="F396" t="str">
            <v>Cor Readimix</v>
          </cell>
          <cell r="G396">
            <v>407.82499999999999</v>
          </cell>
          <cell r="H396" t="str">
            <v>m3</v>
          </cell>
          <cell r="I396">
            <v>6117375</v>
          </cell>
          <cell r="K396">
            <v>6117375</v>
          </cell>
        </row>
        <row r="397">
          <cell r="C397" t="str">
            <v>rupb207</v>
          </cell>
          <cell r="F397" t="str">
            <v>Stop Cor</v>
          </cell>
          <cell r="G397">
            <v>157.34</v>
          </cell>
          <cell r="H397" t="str">
            <v>m</v>
          </cell>
          <cell r="I397">
            <v>393350</v>
          </cell>
          <cell r="K397">
            <v>393350</v>
          </cell>
        </row>
        <row r="398">
          <cell r="C398" t="str">
            <v>rupb208</v>
          </cell>
          <cell r="F398" t="str">
            <v>Stop Cor Balok</v>
          </cell>
          <cell r="G398">
            <v>49</v>
          </cell>
          <cell r="H398" t="str">
            <v>m</v>
          </cell>
          <cell r="I398">
            <v>245000</v>
          </cell>
          <cell r="K398">
            <v>245000</v>
          </cell>
        </row>
        <row r="399">
          <cell r="C399" t="str">
            <v>rupb209</v>
          </cell>
          <cell r="F399" t="str">
            <v>Talang cor</v>
          </cell>
          <cell r="G399">
            <v>6</v>
          </cell>
          <cell r="H399" t="str">
            <v>unt</v>
          </cell>
          <cell r="I399">
            <v>360000</v>
          </cell>
          <cell r="K399">
            <v>360000</v>
          </cell>
        </row>
        <row r="400">
          <cell r="C400" t="str">
            <v>rupb210</v>
          </cell>
          <cell r="F400" t="str">
            <v>Lantai kerja Icon</v>
          </cell>
          <cell r="G400">
            <v>548.08000000000004</v>
          </cell>
          <cell r="H400" t="str">
            <v>m2</v>
          </cell>
          <cell r="I400">
            <v>1096160</v>
          </cell>
          <cell r="K400">
            <v>1096160</v>
          </cell>
        </row>
        <row r="401">
          <cell r="C401" t="str">
            <v>rupb211</v>
          </cell>
          <cell r="F401" t="str">
            <v>Plat Lantai</v>
          </cell>
          <cell r="G401">
            <v>58.32</v>
          </cell>
          <cell r="H401" t="str">
            <v>m2</v>
          </cell>
          <cell r="I401">
            <v>758160</v>
          </cell>
          <cell r="K401">
            <v>758160</v>
          </cell>
        </row>
        <row r="402">
          <cell r="C402" t="str">
            <v>rupb212</v>
          </cell>
          <cell r="F402" t="str">
            <v>Pasang Icon deck</v>
          </cell>
          <cell r="G402">
            <v>2102.4110000000001</v>
          </cell>
          <cell r="H402" t="str">
            <v>m2</v>
          </cell>
          <cell r="I402">
            <v>8409644</v>
          </cell>
          <cell r="K402">
            <v>8409644</v>
          </cell>
        </row>
        <row r="403">
          <cell r="C403" t="str">
            <v>rupb213</v>
          </cell>
          <cell r="F403" t="str">
            <v>Bkr /Psng Kepala Kolom</v>
          </cell>
          <cell r="G403">
            <v>47</v>
          </cell>
          <cell r="H403" t="str">
            <v>m2</v>
          </cell>
          <cell r="I403">
            <v>940000</v>
          </cell>
          <cell r="K403">
            <v>940000</v>
          </cell>
        </row>
        <row r="404">
          <cell r="C404" t="str">
            <v>rupb214</v>
          </cell>
          <cell r="F404" t="str">
            <v>Stel Kepala Kolom</v>
          </cell>
          <cell r="G404">
            <v>30</v>
          </cell>
          <cell r="H404" t="str">
            <v>bh</v>
          </cell>
          <cell r="I404">
            <v>600000</v>
          </cell>
          <cell r="K404">
            <v>600000</v>
          </cell>
        </row>
        <row r="405">
          <cell r="C405" t="str">
            <v>rupb215</v>
          </cell>
          <cell r="F405" t="str">
            <v>Buat tangga darurat</v>
          </cell>
          <cell r="G405">
            <v>3</v>
          </cell>
          <cell r="H405" t="str">
            <v>unt</v>
          </cell>
          <cell r="I405">
            <v>3000000</v>
          </cell>
          <cell r="K405">
            <v>3000000</v>
          </cell>
        </row>
        <row r="406">
          <cell r="C406" t="str">
            <v>rupb216</v>
          </cell>
          <cell r="F406" t="str">
            <v>Buat tangga Tengah</v>
          </cell>
          <cell r="G406">
            <v>1</v>
          </cell>
          <cell r="H406" t="str">
            <v>unt</v>
          </cell>
          <cell r="I406">
            <v>1250000</v>
          </cell>
          <cell r="K406">
            <v>1250000</v>
          </cell>
        </row>
        <row r="407">
          <cell r="C407" t="str">
            <v>rupb217</v>
          </cell>
          <cell r="F407" t="str">
            <v>Bongkar Kanopi</v>
          </cell>
          <cell r="G407">
            <v>6</v>
          </cell>
          <cell r="H407" t="str">
            <v>unt</v>
          </cell>
          <cell r="I407">
            <v>150000</v>
          </cell>
          <cell r="K407">
            <v>150000</v>
          </cell>
        </row>
        <row r="408">
          <cell r="F408" t="str">
            <v>Pekerjaan tambah :</v>
          </cell>
        </row>
        <row r="409">
          <cell r="C409" t="str">
            <v>rupb218</v>
          </cell>
          <cell r="F409" t="str">
            <v>Stel &amp; Bongkar Bekisting Kolom</v>
          </cell>
          <cell r="G409">
            <v>52.92</v>
          </cell>
          <cell r="H409" t="str">
            <v>m2</v>
          </cell>
          <cell r="I409">
            <v>661500</v>
          </cell>
          <cell r="K409">
            <v>661500</v>
          </cell>
        </row>
        <row r="410">
          <cell r="C410" t="str">
            <v>rupb219</v>
          </cell>
          <cell r="F410" t="str">
            <v>Cor Kolom</v>
          </cell>
          <cell r="G410">
            <v>7.9379999999999997</v>
          </cell>
          <cell r="H410" t="str">
            <v>m3</v>
          </cell>
          <cell r="I410">
            <v>119070</v>
          </cell>
          <cell r="K410">
            <v>119070</v>
          </cell>
        </row>
        <row r="411">
          <cell r="C411" t="str">
            <v>rupb220</v>
          </cell>
          <cell r="F411" t="str">
            <v>Bongkar/Pasang Icon deck</v>
          </cell>
          <cell r="G411">
            <v>276</v>
          </cell>
          <cell r="H411" t="str">
            <v>m2</v>
          </cell>
          <cell r="I411">
            <v>690000</v>
          </cell>
          <cell r="J411">
            <v>66795842</v>
          </cell>
          <cell r="K411">
            <v>690000</v>
          </cell>
        </row>
        <row r="413">
          <cell r="F413" t="str">
            <v>Upah Borong Pek. Gedung B</v>
          </cell>
        </row>
        <row r="414">
          <cell r="C414" t="str">
            <v>rupb221</v>
          </cell>
          <cell r="F414" t="str">
            <v xml:space="preserve"> -  Pasang Bekisting</v>
          </cell>
          <cell r="G414">
            <v>109.76</v>
          </cell>
          <cell r="H414" t="str">
            <v>m2</v>
          </cell>
          <cell r="I414">
            <v>1372000</v>
          </cell>
          <cell r="K414">
            <v>1372000</v>
          </cell>
        </row>
        <row r="415">
          <cell r="C415" t="str">
            <v>rupb222</v>
          </cell>
          <cell r="F415" t="str">
            <v xml:space="preserve"> -  Pabrikasi Bekisting</v>
          </cell>
          <cell r="G415">
            <v>15.96</v>
          </cell>
          <cell r="H415" t="str">
            <v>m2</v>
          </cell>
          <cell r="I415">
            <v>55860</v>
          </cell>
          <cell r="K415">
            <v>55860</v>
          </cell>
        </row>
        <row r="416">
          <cell r="C416" t="str">
            <v>rupb223</v>
          </cell>
          <cell r="F416" t="str">
            <v xml:space="preserve"> -  Cor Beton (Manual)</v>
          </cell>
          <cell r="G416">
            <v>105.125</v>
          </cell>
          <cell r="H416" t="str">
            <v>m3</v>
          </cell>
          <cell r="I416">
            <v>1576875</v>
          </cell>
          <cell r="K416">
            <v>1576875</v>
          </cell>
        </row>
        <row r="417">
          <cell r="C417" t="str">
            <v>rupb224</v>
          </cell>
          <cell r="F417" t="str">
            <v xml:space="preserve"> -  Stop Cor (Kawat Ayam)</v>
          </cell>
          <cell r="G417">
            <v>8</v>
          </cell>
          <cell r="H417" t="str">
            <v>m</v>
          </cell>
          <cell r="I417">
            <v>20000</v>
          </cell>
          <cell r="J417">
            <v>3024735</v>
          </cell>
          <cell r="K417">
            <v>20000</v>
          </cell>
        </row>
        <row r="419">
          <cell r="F419" t="str">
            <v>Upah Borong Pek. Gedung B</v>
          </cell>
        </row>
        <row r="420">
          <cell r="C420" t="str">
            <v>rupb225</v>
          </cell>
          <cell r="F420" t="str">
            <v xml:space="preserve"> -  Pasang Bekisting</v>
          </cell>
          <cell r="G420">
            <v>109.048</v>
          </cell>
          <cell r="H420" t="str">
            <v>m2</v>
          </cell>
          <cell r="I420">
            <v>1363100</v>
          </cell>
          <cell r="K420">
            <v>1363100</v>
          </cell>
        </row>
        <row r="421">
          <cell r="C421" t="str">
            <v>rupb226</v>
          </cell>
          <cell r="F421" t="str">
            <v xml:space="preserve"> -  Pabrikasi Bekisting</v>
          </cell>
          <cell r="G421">
            <v>811.93</v>
          </cell>
          <cell r="H421" t="str">
            <v>m2</v>
          </cell>
          <cell r="I421">
            <v>2841755</v>
          </cell>
          <cell r="K421">
            <v>2841755</v>
          </cell>
        </row>
        <row r="422">
          <cell r="C422" t="str">
            <v>rupb227</v>
          </cell>
          <cell r="F422" t="str">
            <v xml:space="preserve"> -  Stop Cor &amp; Jembatan cor</v>
          </cell>
          <cell r="G422">
            <v>194.94</v>
          </cell>
          <cell r="H422" t="str">
            <v>m2</v>
          </cell>
          <cell r="I422">
            <v>974700</v>
          </cell>
          <cell r="K422">
            <v>974700</v>
          </cell>
        </row>
        <row r="423">
          <cell r="C423" t="str">
            <v>rupb228</v>
          </cell>
          <cell r="F423" t="str">
            <v xml:space="preserve"> -  Cor Beton  TC</v>
          </cell>
          <cell r="G423">
            <v>77.64</v>
          </cell>
          <cell r="H423" t="str">
            <v>m3</v>
          </cell>
          <cell r="I423">
            <v>1164600</v>
          </cell>
          <cell r="K423">
            <v>1164600</v>
          </cell>
        </row>
        <row r="424">
          <cell r="C424" t="str">
            <v>rupb229</v>
          </cell>
          <cell r="F424" t="str">
            <v xml:space="preserve"> -  Kepala Kolom</v>
          </cell>
          <cell r="G424">
            <v>24</v>
          </cell>
          <cell r="H424" t="str">
            <v>bh</v>
          </cell>
          <cell r="I424">
            <v>480000</v>
          </cell>
          <cell r="K424">
            <v>480000</v>
          </cell>
        </row>
        <row r="425">
          <cell r="C425" t="str">
            <v>rupb230</v>
          </cell>
          <cell r="F425" t="str">
            <v xml:space="preserve"> -  Pasang Besi siku</v>
          </cell>
          <cell r="G425">
            <v>192</v>
          </cell>
          <cell r="H425" t="str">
            <v>bh</v>
          </cell>
          <cell r="I425">
            <v>96000</v>
          </cell>
          <cell r="K425">
            <v>96000</v>
          </cell>
        </row>
        <row r="427">
          <cell r="C427" t="str">
            <v>rupb231</v>
          </cell>
          <cell r="F427" t="str">
            <v xml:space="preserve"> -  Stop cor Lantai</v>
          </cell>
          <cell r="G427">
            <v>73</v>
          </cell>
          <cell r="H427" t="str">
            <v>m2</v>
          </cell>
          <cell r="I427">
            <v>365000</v>
          </cell>
          <cell r="K427">
            <v>365000</v>
          </cell>
        </row>
        <row r="428">
          <cell r="C428" t="str">
            <v>rupb232</v>
          </cell>
          <cell r="F428" t="str">
            <v xml:space="preserve"> -  Stel &amp; Bongkar bekisting</v>
          </cell>
          <cell r="G428">
            <v>709.52</v>
          </cell>
          <cell r="H428" t="str">
            <v>m2</v>
          </cell>
          <cell r="I428">
            <v>7804742</v>
          </cell>
          <cell r="K428">
            <v>7804742</v>
          </cell>
        </row>
        <row r="429">
          <cell r="C429" t="str">
            <v>rupb233</v>
          </cell>
          <cell r="F429" t="str">
            <v xml:space="preserve"> -  Buat siku</v>
          </cell>
          <cell r="G429">
            <v>135</v>
          </cell>
          <cell r="H429" t="str">
            <v>bh</v>
          </cell>
          <cell r="I429">
            <v>101250</v>
          </cell>
          <cell r="K429">
            <v>101250</v>
          </cell>
        </row>
        <row r="430">
          <cell r="C430" t="str">
            <v>rupb234</v>
          </cell>
          <cell r="F430" t="str">
            <v xml:space="preserve"> -  Bor bondex</v>
          </cell>
          <cell r="G430">
            <v>48</v>
          </cell>
          <cell r="H430" t="str">
            <v>bh</v>
          </cell>
          <cell r="I430">
            <v>24000</v>
          </cell>
          <cell r="K430">
            <v>24000</v>
          </cell>
        </row>
        <row r="431">
          <cell r="C431" t="str">
            <v>rupb235</v>
          </cell>
          <cell r="F431" t="str">
            <v xml:space="preserve"> -  Pasang Bondex</v>
          </cell>
          <cell r="G431">
            <v>715</v>
          </cell>
          <cell r="H431" t="str">
            <v>bh</v>
          </cell>
          <cell r="I431">
            <v>2860000</v>
          </cell>
          <cell r="K431">
            <v>2860000</v>
          </cell>
        </row>
        <row r="432">
          <cell r="C432" t="str">
            <v>rupb236</v>
          </cell>
          <cell r="F432" t="str">
            <v xml:space="preserve"> -  Scafulding Bondex</v>
          </cell>
          <cell r="G432">
            <v>890.39599999999996</v>
          </cell>
          <cell r="H432" t="str">
            <v>m2</v>
          </cell>
          <cell r="I432">
            <v>2225990</v>
          </cell>
          <cell r="J432">
            <v>20301137</v>
          </cell>
          <cell r="K432">
            <v>2225990</v>
          </cell>
        </row>
        <row r="434">
          <cell r="C434" t="str">
            <v>rupb237</v>
          </cell>
          <cell r="F434" t="str">
            <v xml:space="preserve"> - Harian bobok &amp; Bongkar Lantai basment &amp; R.Wall</v>
          </cell>
          <cell r="J434">
            <v>721000</v>
          </cell>
          <cell r="K434">
            <v>721000</v>
          </cell>
        </row>
        <row r="435">
          <cell r="C435" t="str">
            <v>rupb238</v>
          </cell>
          <cell r="F435" t="str">
            <v xml:space="preserve"> - Harian Merobah Balok Exclator Krn Perobahan Gambar</v>
          </cell>
          <cell r="J435">
            <v>416500</v>
          </cell>
          <cell r="K435">
            <v>416500</v>
          </cell>
        </row>
        <row r="436">
          <cell r="C436" t="str">
            <v>rupb239</v>
          </cell>
          <cell r="F436" t="str">
            <v xml:space="preserve"> - Harian Bongkar pasang bekisting krn Perobahan gambar</v>
          </cell>
          <cell r="J436">
            <v>1715000</v>
          </cell>
          <cell r="K436">
            <v>1715000</v>
          </cell>
        </row>
        <row r="437">
          <cell r="C437" t="str">
            <v>rupb240</v>
          </cell>
          <cell r="F437" t="str">
            <v xml:space="preserve"> - Harian Pasang kembali Patok karena longsor</v>
          </cell>
          <cell r="J437">
            <v>1575000</v>
          </cell>
          <cell r="K437">
            <v>1575000</v>
          </cell>
        </row>
        <row r="438">
          <cell r="C438" t="str">
            <v>rupb241</v>
          </cell>
          <cell r="F438" t="str">
            <v xml:space="preserve"> - Harian Pasang Cerucuk dolken</v>
          </cell>
          <cell r="J438">
            <v>1092000</v>
          </cell>
          <cell r="K438">
            <v>1092000</v>
          </cell>
        </row>
        <row r="439">
          <cell r="C439" t="str">
            <v>rupb242</v>
          </cell>
          <cell r="F439" t="str">
            <v xml:space="preserve"> - Harian Bgkr/ Psng Bekisting Balok  &amp; Plat Perobahan gbr</v>
          </cell>
          <cell r="J439">
            <v>577500</v>
          </cell>
          <cell r="K439">
            <v>577500</v>
          </cell>
        </row>
        <row r="440">
          <cell r="C440" t="str">
            <v>rupb243</v>
          </cell>
          <cell r="F440" t="str">
            <v xml:space="preserve"> - Harian Buat tangga darurat</v>
          </cell>
          <cell r="J440">
            <v>35000</v>
          </cell>
          <cell r="K440">
            <v>35000</v>
          </cell>
        </row>
        <row r="442">
          <cell r="F442" t="str">
            <v>Pekerjaan gedung B:</v>
          </cell>
        </row>
        <row r="443">
          <cell r="C443" t="str">
            <v>rupb244</v>
          </cell>
          <cell r="F443" t="str">
            <v>Cor dengan C.Pump</v>
          </cell>
          <cell r="G443">
            <v>212</v>
          </cell>
          <cell r="H443" t="str">
            <v>m2</v>
          </cell>
          <cell r="I443">
            <v>2120000</v>
          </cell>
          <cell r="K443">
            <v>2120000</v>
          </cell>
        </row>
        <row r="444">
          <cell r="C444" t="str">
            <v>rupb245</v>
          </cell>
          <cell r="F444" t="str">
            <v>Pasang besi siku  &amp; Lat siku</v>
          </cell>
          <cell r="G444">
            <v>192</v>
          </cell>
          <cell r="H444" t="str">
            <v>unt</v>
          </cell>
          <cell r="I444">
            <v>96000</v>
          </cell>
          <cell r="K444">
            <v>96000</v>
          </cell>
        </row>
        <row r="445">
          <cell r="C445" t="str">
            <v>rupb246</v>
          </cell>
          <cell r="F445" t="str">
            <v>Bekisting dll</v>
          </cell>
          <cell r="I445">
            <v>24827012</v>
          </cell>
          <cell r="J445">
            <v>27043012</v>
          </cell>
          <cell r="K445">
            <v>24827012</v>
          </cell>
        </row>
        <row r="447">
          <cell r="C447" t="str">
            <v>rupb247</v>
          </cell>
          <cell r="F447" t="str">
            <v xml:space="preserve"> - Harian buat beton deking</v>
          </cell>
          <cell r="J447">
            <v>1650000</v>
          </cell>
          <cell r="K447">
            <v>1650000</v>
          </cell>
        </row>
        <row r="448">
          <cell r="C448" t="str">
            <v>rupb248</v>
          </cell>
          <cell r="F448" t="str">
            <v xml:space="preserve"> - Harian bongkar/pasang besi beton karena tanah longsor</v>
          </cell>
          <cell r="J448">
            <v>875000</v>
          </cell>
          <cell r="K448">
            <v>875000</v>
          </cell>
        </row>
        <row r="449">
          <cell r="C449" t="str">
            <v>rupb249</v>
          </cell>
          <cell r="F449" t="str">
            <v xml:space="preserve"> - Harian bobok beton,besi siku &amp; sepatu kolom</v>
          </cell>
          <cell r="J449">
            <v>315000</v>
          </cell>
          <cell r="K449">
            <v>315000</v>
          </cell>
        </row>
        <row r="450">
          <cell r="C450" t="str">
            <v>rupb250</v>
          </cell>
          <cell r="F450" t="str">
            <v xml:space="preserve"> - Harian Bongkar pasang besi balok krn perobahan gambar</v>
          </cell>
          <cell r="J450">
            <v>750000</v>
          </cell>
          <cell r="K450">
            <v>750000</v>
          </cell>
        </row>
        <row r="451">
          <cell r="C451" t="str">
            <v>rupb251</v>
          </cell>
          <cell r="F451" t="str">
            <v xml:space="preserve"> - Harian Angkut besi ke Pabrikasi 7 lokasi krn TC Rusak</v>
          </cell>
          <cell r="J451">
            <v>11437500</v>
          </cell>
          <cell r="K451">
            <v>11437500</v>
          </cell>
        </row>
        <row r="453">
          <cell r="F453" t="str">
            <v>Pekerjan Pembesian Gd. B</v>
          </cell>
        </row>
        <row r="454">
          <cell r="C454" t="str">
            <v>rupb252</v>
          </cell>
          <cell r="F454" t="str">
            <v xml:space="preserve"> -  Besi Ø 10 </v>
          </cell>
          <cell r="G454">
            <v>7419.4</v>
          </cell>
          <cell r="H454" t="str">
            <v>Kg</v>
          </cell>
          <cell r="I454">
            <v>2411305</v>
          </cell>
          <cell r="K454">
            <v>2411305</v>
          </cell>
        </row>
        <row r="455">
          <cell r="C455" t="str">
            <v>rupb253</v>
          </cell>
          <cell r="F455" t="str">
            <v xml:space="preserve"> -  Besi Ø 22 </v>
          </cell>
          <cell r="G455">
            <v>31099.7</v>
          </cell>
          <cell r="H455" t="str">
            <v>Kg</v>
          </cell>
          <cell r="I455">
            <v>7774925</v>
          </cell>
          <cell r="J455">
            <v>10186230</v>
          </cell>
          <cell r="K455">
            <v>7774925</v>
          </cell>
        </row>
        <row r="457">
          <cell r="F457" t="str">
            <v>Angs - 2 Pekerjan Pembesian Gd. B &amp; C</v>
          </cell>
        </row>
        <row r="458">
          <cell r="C458" t="str">
            <v>rupb254</v>
          </cell>
          <cell r="F458" t="str">
            <v xml:space="preserve"> -  Besi Ø 10   &amp; 13</v>
          </cell>
          <cell r="G458">
            <v>74779.498000000007</v>
          </cell>
          <cell r="H458" t="str">
            <v>kg</v>
          </cell>
          <cell r="I458">
            <v>24303337</v>
          </cell>
          <cell r="K458">
            <v>24303337</v>
          </cell>
        </row>
        <row r="459">
          <cell r="C459" t="str">
            <v>rupb255</v>
          </cell>
          <cell r="F459" t="str">
            <v xml:space="preserve"> -  Besi Ø 16,19,22,25</v>
          </cell>
          <cell r="G459">
            <v>89972.31</v>
          </cell>
          <cell r="H459" t="str">
            <v>kg</v>
          </cell>
          <cell r="I459">
            <v>22493077</v>
          </cell>
          <cell r="K459">
            <v>22493077</v>
          </cell>
        </row>
        <row r="460">
          <cell r="C460" t="str">
            <v>rupb256</v>
          </cell>
          <cell r="F460" t="str">
            <v xml:space="preserve"> -  Pasang Wire mess</v>
          </cell>
          <cell r="G460">
            <v>1953.28</v>
          </cell>
          <cell r="H460" t="str">
            <v>m2</v>
          </cell>
          <cell r="I460">
            <v>2929920</v>
          </cell>
          <cell r="K460">
            <v>2929920</v>
          </cell>
        </row>
        <row r="461">
          <cell r="C461" t="str">
            <v>rupb257</v>
          </cell>
          <cell r="F461" t="str">
            <v xml:space="preserve"> - Tangga darurat</v>
          </cell>
          <cell r="I461">
            <v>500000</v>
          </cell>
          <cell r="K461">
            <v>500000</v>
          </cell>
        </row>
        <row r="462">
          <cell r="C462" t="str">
            <v>rupb258</v>
          </cell>
          <cell r="F462" t="str">
            <v xml:space="preserve"> - Tangga pd As CB</v>
          </cell>
          <cell r="I462">
            <v>1000000</v>
          </cell>
          <cell r="K462">
            <v>1000000</v>
          </cell>
        </row>
        <row r="463">
          <cell r="C463" t="str">
            <v>rupb259</v>
          </cell>
          <cell r="F463" t="str">
            <v xml:space="preserve"> - Tangga tengah dr Basment ke lt I</v>
          </cell>
          <cell r="I463">
            <v>500000</v>
          </cell>
          <cell r="J463">
            <v>51726334</v>
          </cell>
          <cell r="K463">
            <v>500000</v>
          </cell>
        </row>
        <row r="465">
          <cell r="C465" t="str">
            <v>rupb260</v>
          </cell>
          <cell r="F465" t="str">
            <v xml:space="preserve"> - Harian galian tanah</v>
          </cell>
          <cell r="J465">
            <v>140000</v>
          </cell>
          <cell r="K465">
            <v>140000</v>
          </cell>
        </row>
        <row r="466">
          <cell r="C466" t="str">
            <v>rupb261</v>
          </cell>
          <cell r="F466" t="str">
            <v xml:space="preserve"> - Harian Urugan tanah samping dinding ram</v>
          </cell>
          <cell r="J466">
            <v>280000</v>
          </cell>
          <cell r="K466">
            <v>280000</v>
          </cell>
        </row>
        <row r="468">
          <cell r="J468">
            <v>216377790</v>
          </cell>
          <cell r="K468">
            <v>216377789</v>
          </cell>
        </row>
        <row r="470">
          <cell r="D470" t="str">
            <v>DP : 11</v>
          </cell>
        </row>
        <row r="471">
          <cell r="C471" t="str">
            <v>rupb262</v>
          </cell>
          <cell r="F471" t="str">
            <v xml:space="preserve"> -  Harian Bongkar Kayu Gater &amp; Pembersihan sampah Blok C Lt. Bsmnt</v>
          </cell>
          <cell r="J471">
            <v>2625000</v>
          </cell>
          <cell r="K471">
            <v>2625000</v>
          </cell>
        </row>
        <row r="472">
          <cell r="C472" t="str">
            <v>rupb263</v>
          </cell>
          <cell r="F472" t="str">
            <v xml:space="preserve"> -  Harian Pembersihan Lantai Basement</v>
          </cell>
          <cell r="J472">
            <v>182000</v>
          </cell>
          <cell r="K472">
            <v>182000</v>
          </cell>
        </row>
        <row r="473">
          <cell r="C473" t="str">
            <v>rupb264</v>
          </cell>
          <cell r="F473" t="str">
            <v xml:space="preserve"> -  Harian Pembersihan Dinding dan Puing - puing di Retaining Wall</v>
          </cell>
          <cell r="J473">
            <v>2191000</v>
          </cell>
          <cell r="K473">
            <v>2191000</v>
          </cell>
        </row>
        <row r="474">
          <cell r="C474" t="str">
            <v>rupb265</v>
          </cell>
          <cell r="F474" t="str">
            <v xml:space="preserve"> -  Harian Pembersihan Baket 1 orang</v>
          </cell>
          <cell r="J474">
            <v>52500</v>
          </cell>
          <cell r="K474">
            <v>52500</v>
          </cell>
        </row>
        <row r="475">
          <cell r="C475" t="str">
            <v>rupb266</v>
          </cell>
          <cell r="F475" t="str">
            <v xml:space="preserve"> -  Harian Pekerja 2 hari &amp; lembur 7 jam</v>
          </cell>
          <cell r="J475">
            <v>150000</v>
          </cell>
          <cell r="K475">
            <v>150000</v>
          </cell>
        </row>
        <row r="476">
          <cell r="C476" t="str">
            <v>rupb267</v>
          </cell>
          <cell r="F476" t="str">
            <v xml:space="preserve"> -  Harian Angkut Jackbase ke Gedung B</v>
          </cell>
          <cell r="J476">
            <v>70000</v>
          </cell>
          <cell r="K476">
            <v>70000</v>
          </cell>
        </row>
        <row r="477">
          <cell r="C477" t="str">
            <v>rupb268</v>
          </cell>
          <cell r="F477" t="str">
            <v xml:space="preserve"> -  Harian Pembersihan Scafolding, Kayu, Parit 13 Apr-27Apr 05</v>
          </cell>
          <cell r="J477">
            <v>823000</v>
          </cell>
          <cell r="K477">
            <v>823000</v>
          </cell>
        </row>
        <row r="479">
          <cell r="C479" t="str">
            <v>rupb269</v>
          </cell>
          <cell r="F479" t="str">
            <v xml:space="preserve"> -  Upah bongkar Wiremesh 27 April - 28 April 2005</v>
          </cell>
          <cell r="J479">
            <v>1000000</v>
          </cell>
          <cell r="K479">
            <v>1000000</v>
          </cell>
        </row>
        <row r="480">
          <cell r="C480" t="str">
            <v>rupb270</v>
          </cell>
          <cell r="F480" t="str">
            <v xml:space="preserve"> -  Kompensasi SPSI Pembongkaran Wiremesh dr Jkt</v>
          </cell>
          <cell r="J480">
            <v>800000</v>
          </cell>
          <cell r="K480">
            <v>800000</v>
          </cell>
        </row>
        <row r="481">
          <cell r="C481" t="str">
            <v>rupb271</v>
          </cell>
          <cell r="F481" t="str">
            <v xml:space="preserve"> -  Upah Bongkar Combidek</v>
          </cell>
          <cell r="J481">
            <v>600000</v>
          </cell>
          <cell r="K481">
            <v>600000</v>
          </cell>
        </row>
        <row r="482">
          <cell r="C482" t="str">
            <v>rupb272</v>
          </cell>
          <cell r="F482" t="str">
            <v xml:space="preserve"> -  Kompensasi SPSI Pembongkaran Combidek dr Jkt</v>
          </cell>
          <cell r="J482">
            <v>550000</v>
          </cell>
          <cell r="K482">
            <v>550000</v>
          </cell>
        </row>
        <row r="483">
          <cell r="C483" t="str">
            <v>rupb273</v>
          </cell>
          <cell r="F483" t="str">
            <v xml:space="preserve"> -  Upah Bongkar Florhardiner dr Jkt</v>
          </cell>
          <cell r="J483">
            <v>250000</v>
          </cell>
          <cell r="K483">
            <v>250000</v>
          </cell>
        </row>
        <row r="484">
          <cell r="C484" t="str">
            <v>rupb274</v>
          </cell>
          <cell r="F484" t="str">
            <v xml:space="preserve"> -  Kompensasi SPSI NIBA Pasar Kodim</v>
          </cell>
          <cell r="J484">
            <v>1000000</v>
          </cell>
          <cell r="K484">
            <v>1000000</v>
          </cell>
        </row>
        <row r="486">
          <cell r="C486" t="str">
            <v>rupb275</v>
          </cell>
          <cell r="F486" t="str">
            <v xml:space="preserve"> -  Upah Harian Pembersihan Jalan Raya</v>
          </cell>
          <cell r="J486">
            <v>350000</v>
          </cell>
          <cell r="K486">
            <v>350000</v>
          </cell>
        </row>
        <row r="487">
          <cell r="C487" t="str">
            <v>rupb276</v>
          </cell>
          <cell r="F487" t="str">
            <v xml:space="preserve"> -  Upah Harian Cuci Ban Mobil 2 orang</v>
          </cell>
          <cell r="J487">
            <v>245000</v>
          </cell>
          <cell r="K487">
            <v>245000</v>
          </cell>
        </row>
        <row r="489">
          <cell r="C489" t="str">
            <v>rupb277</v>
          </cell>
          <cell r="F489" t="str">
            <v xml:space="preserve"> -  Upah Harian Pemindahan Besi dr depan kantor ke pabrikasi</v>
          </cell>
          <cell r="J489">
            <v>375000</v>
          </cell>
          <cell r="K489">
            <v>375000</v>
          </cell>
        </row>
        <row r="490">
          <cell r="C490" t="str">
            <v>rupb278</v>
          </cell>
          <cell r="F490" t="str">
            <v xml:space="preserve"> -  Upah Harian Pemindahan Man Fram dr Zona A ke Block B</v>
          </cell>
          <cell r="J490">
            <v>227500</v>
          </cell>
          <cell r="K490">
            <v>227500</v>
          </cell>
        </row>
        <row r="492">
          <cell r="C492" t="str">
            <v>rupb279</v>
          </cell>
          <cell r="F492" t="str">
            <v xml:space="preserve"> -  Upah Harian buat Tangga Darurat/tangga inspeksi ke lt. 2 Block C</v>
          </cell>
          <cell r="J492">
            <v>140000</v>
          </cell>
          <cell r="K492">
            <v>140000</v>
          </cell>
        </row>
        <row r="493">
          <cell r="C493" t="str">
            <v>rupb280</v>
          </cell>
          <cell r="F493" t="str">
            <v xml:space="preserve"> -  Upah Harian buat Tangga Darurat di As B1 &amp; B4</v>
          </cell>
        </row>
        <row r="494">
          <cell r="C494" t="str">
            <v>rupb281</v>
          </cell>
          <cell r="F494" t="str">
            <v xml:space="preserve">     Periode : 18 April - 21 April 2005</v>
          </cell>
          <cell r="J494">
            <v>140000</v>
          </cell>
          <cell r="K494">
            <v>140000</v>
          </cell>
        </row>
        <row r="495">
          <cell r="C495" t="str">
            <v>rupb282</v>
          </cell>
          <cell r="F495" t="str">
            <v xml:space="preserve"> -  Upah Harian Bongkar pasang balok tangga excalator krn prbhan gmbr</v>
          </cell>
          <cell r="J495">
            <v>300000</v>
          </cell>
          <cell r="K495">
            <v>300000</v>
          </cell>
        </row>
        <row r="497">
          <cell r="F497" t="str">
            <v xml:space="preserve"> -  Upah Bongkar pasang bekisting, listplank, sparing krn perub. Gambar</v>
          </cell>
        </row>
        <row r="498">
          <cell r="C498" t="str">
            <v>rupb283</v>
          </cell>
          <cell r="F498" t="str">
            <v xml:space="preserve">     di kamar mandi. Bondek, dan blok out</v>
          </cell>
          <cell r="J498">
            <v>542500</v>
          </cell>
          <cell r="K498">
            <v>542500</v>
          </cell>
        </row>
        <row r="499">
          <cell r="C499" t="str">
            <v>rupb284</v>
          </cell>
          <cell r="F499" t="str">
            <v xml:space="preserve"> -  Upah Harian Penguatan Bekisting</v>
          </cell>
          <cell r="J499">
            <v>490000</v>
          </cell>
          <cell r="K499">
            <v>490000</v>
          </cell>
        </row>
        <row r="501">
          <cell r="C501" t="str">
            <v>rupb285</v>
          </cell>
          <cell r="F501" t="str">
            <v xml:space="preserve"> -  Upah Harian buat sparing &amp; kotak sparing 15 bh</v>
          </cell>
          <cell r="J501">
            <v>161000</v>
          </cell>
          <cell r="K501">
            <v>161000</v>
          </cell>
        </row>
        <row r="502">
          <cell r="C502" t="str">
            <v>rupb286</v>
          </cell>
          <cell r="F502" t="str">
            <v xml:space="preserve"> -  Upah Harian Merubah Balok sebelah Lift 2 orang</v>
          </cell>
          <cell r="J502">
            <v>140000</v>
          </cell>
          <cell r="K502">
            <v>140000</v>
          </cell>
        </row>
        <row r="503">
          <cell r="C503" t="str">
            <v>rupb287</v>
          </cell>
          <cell r="F503" t="str">
            <v xml:space="preserve"> -  Upah Harian pasang sparing pipa 3 unit &amp; penambahan balok tangga</v>
          </cell>
          <cell r="J503">
            <v>70000</v>
          </cell>
          <cell r="K503">
            <v>70000</v>
          </cell>
        </row>
        <row r="505">
          <cell r="C505" t="str">
            <v>rupb288</v>
          </cell>
          <cell r="F505" t="str">
            <v xml:space="preserve"> -  Upah Harian Bongkar bekisting dinding balok B AS BE, Bi &amp; B</v>
          </cell>
          <cell r="J505">
            <v>352500</v>
          </cell>
          <cell r="K505">
            <v>352500</v>
          </cell>
        </row>
        <row r="506">
          <cell r="C506" t="str">
            <v>rupb289</v>
          </cell>
          <cell r="F506" t="str">
            <v xml:space="preserve"> -  Upah Harian pekerjaan dinding ramp 5 orang</v>
          </cell>
          <cell r="J506">
            <v>350000</v>
          </cell>
          <cell r="K506">
            <v>350000</v>
          </cell>
        </row>
        <row r="508">
          <cell r="C508" t="str">
            <v>rupb290</v>
          </cell>
          <cell r="F508" t="str">
            <v xml:space="preserve"> -  Upah Harian bongkar pasang bondek karena tertimpa besi</v>
          </cell>
          <cell r="J508">
            <v>52500</v>
          </cell>
          <cell r="K508">
            <v>52500</v>
          </cell>
        </row>
        <row r="509">
          <cell r="C509" t="str">
            <v>rupb291</v>
          </cell>
          <cell r="F509" t="str">
            <v xml:space="preserve"> -  Upah Harian pasang &amp; penambahan combidek + besi siku</v>
          </cell>
          <cell r="J509">
            <v>105000</v>
          </cell>
          <cell r="K509">
            <v>105000</v>
          </cell>
        </row>
        <row r="510">
          <cell r="C510" t="str">
            <v>rupb292</v>
          </cell>
          <cell r="F510" t="str">
            <v xml:space="preserve"> -  Upah Harian tambal bondek </v>
          </cell>
          <cell r="J510">
            <v>280000</v>
          </cell>
          <cell r="K510">
            <v>280000</v>
          </cell>
        </row>
        <row r="511">
          <cell r="C511" t="str">
            <v>rupb293</v>
          </cell>
          <cell r="F511" t="str">
            <v xml:space="preserve"> -  Upah Harian bongkar balok &amp; bondek 10 - 16 April 2005</v>
          </cell>
          <cell r="J511">
            <v>175000</v>
          </cell>
          <cell r="K511">
            <v>175000</v>
          </cell>
        </row>
        <row r="513">
          <cell r="C513" t="str">
            <v>rupb294</v>
          </cell>
          <cell r="F513" t="str">
            <v xml:space="preserve"> -  Upah Harian bongkar Hardiner 4 orang</v>
          </cell>
          <cell r="J513">
            <v>140000</v>
          </cell>
          <cell r="K513">
            <v>140000</v>
          </cell>
        </row>
        <row r="515">
          <cell r="C515" t="str">
            <v>rupb295</v>
          </cell>
          <cell r="F515" t="str">
            <v xml:space="preserve"> -  Upah Harian Pembersihan lokasi untuk pengecoran</v>
          </cell>
          <cell r="J515">
            <v>665000</v>
          </cell>
          <cell r="K515">
            <v>665000</v>
          </cell>
        </row>
        <row r="516">
          <cell r="C516" t="str">
            <v>rupb296</v>
          </cell>
          <cell r="F516" t="str">
            <v xml:space="preserve"> -  Upah Harian menyedot air dengan pompa 1 orang</v>
          </cell>
          <cell r="J516">
            <v>35000</v>
          </cell>
          <cell r="K516">
            <v>35000</v>
          </cell>
        </row>
        <row r="517">
          <cell r="C517" t="str">
            <v>rupb297</v>
          </cell>
          <cell r="F517" t="str">
            <v xml:space="preserve"> -  Upah Harian Pembersihan lantai 3 untuk cor 4 orang</v>
          </cell>
          <cell r="J517">
            <v>280000</v>
          </cell>
          <cell r="K517">
            <v>280000</v>
          </cell>
        </row>
        <row r="518">
          <cell r="C518" t="str">
            <v>rupb298</v>
          </cell>
          <cell r="F518" t="str">
            <v xml:space="preserve"> -  Upah Harian Pembersihan lokasi u/ persiapan cor </v>
          </cell>
          <cell r="J518">
            <v>1400000</v>
          </cell>
          <cell r="K518">
            <v>1400000</v>
          </cell>
        </row>
        <row r="520">
          <cell r="F520" t="str">
            <v xml:space="preserve"> -  Upah Harian memotong besi &amp; buat stek u/ perkuatan</v>
          </cell>
        </row>
        <row r="521">
          <cell r="C521" t="str">
            <v>rupb299</v>
          </cell>
          <cell r="F521" t="str">
            <v xml:space="preserve">    Periode : 15 April - 16 April 2005</v>
          </cell>
          <cell r="J521">
            <v>140000</v>
          </cell>
          <cell r="K521">
            <v>140000</v>
          </cell>
        </row>
        <row r="523">
          <cell r="C523" t="str">
            <v>rupb300</v>
          </cell>
          <cell r="F523" t="str">
            <v xml:space="preserve"> -  Upah Harian Bongkar &amp; pasang Plat Kanopi krn perubahan gambar </v>
          </cell>
          <cell r="J523">
            <v>112500</v>
          </cell>
          <cell r="K523">
            <v>112500</v>
          </cell>
        </row>
        <row r="525">
          <cell r="C525" t="str">
            <v>rupb301</v>
          </cell>
          <cell r="F525" t="str">
            <v xml:space="preserve"> -  Upah Harian Pasang Stek dinding Lt. atap Block C krn Perubahan gmbr</v>
          </cell>
          <cell r="J525">
            <v>90000</v>
          </cell>
          <cell r="K525">
            <v>90000</v>
          </cell>
        </row>
        <row r="526">
          <cell r="C526" t="str">
            <v>rupb302</v>
          </cell>
          <cell r="F526" t="str">
            <v xml:space="preserve"> -  Upah Harian Pasang Balok Kolom &amp; Cor Block B 2 orang</v>
          </cell>
          <cell r="J526">
            <v>75000</v>
          </cell>
          <cell r="K526">
            <v>75000</v>
          </cell>
        </row>
        <row r="527">
          <cell r="C527" t="str">
            <v>rupb303</v>
          </cell>
          <cell r="F527" t="str">
            <v xml:space="preserve"> -  Upah Harian Pasang Stek serip Lt. atap Block C krn Perubahan gmbr</v>
          </cell>
          <cell r="J527">
            <v>150000</v>
          </cell>
          <cell r="K527">
            <v>150000</v>
          </cell>
        </row>
        <row r="528">
          <cell r="C528" t="str">
            <v>rupb304</v>
          </cell>
          <cell r="F528" t="str">
            <v xml:space="preserve"> -  Upah Harian Bongkar &amp; pasang Balok krn perubahan gambar</v>
          </cell>
          <cell r="J528">
            <v>75000</v>
          </cell>
          <cell r="K528">
            <v>75000</v>
          </cell>
        </row>
        <row r="529">
          <cell r="C529" t="str">
            <v>rupb305</v>
          </cell>
          <cell r="F529" t="str">
            <v xml:space="preserve"> -  Upah Harian Bongkar &amp; pasang Balok dan plat kompensional KM Block B</v>
          </cell>
          <cell r="J529">
            <v>525000</v>
          </cell>
          <cell r="K529">
            <v>525000</v>
          </cell>
        </row>
        <row r="531">
          <cell r="C531" t="str">
            <v>rupb306</v>
          </cell>
          <cell r="F531" t="str">
            <v xml:space="preserve"> -  Upah Harian mesunding besi karena alat rusak</v>
          </cell>
          <cell r="J531">
            <v>375000</v>
          </cell>
          <cell r="K531">
            <v>375000</v>
          </cell>
        </row>
        <row r="533">
          <cell r="E533" t="str">
            <v>Kahar</v>
          </cell>
        </row>
        <row r="534">
          <cell r="E534" t="str">
            <v>055/SPB/NK-PPS/04/2005</v>
          </cell>
          <cell r="F534" t="str">
            <v>Gedung B</v>
          </cell>
        </row>
        <row r="535">
          <cell r="C535" t="str">
            <v>rupb307</v>
          </cell>
          <cell r="F535" t="str">
            <v xml:space="preserve"> -   Pembesian  Ø 10,13</v>
          </cell>
          <cell r="G535">
            <v>26343.173999999999</v>
          </cell>
          <cell r="H535" t="str">
            <v>Kg</v>
          </cell>
          <cell r="I535">
            <v>325</v>
          </cell>
          <cell r="J535">
            <v>8561531.5499999989</v>
          </cell>
          <cell r="K535">
            <v>8561531.5499999989</v>
          </cell>
        </row>
        <row r="536">
          <cell r="C536" t="str">
            <v>rupb308</v>
          </cell>
          <cell r="F536" t="str">
            <v xml:space="preserve"> -   Pembesian   Ø 16,19,22</v>
          </cell>
          <cell r="G536">
            <v>47495.303999999996</v>
          </cell>
          <cell r="H536" t="str">
            <v>Kg</v>
          </cell>
          <cell r="I536">
            <v>250</v>
          </cell>
          <cell r="J536">
            <v>11873826</v>
          </cell>
          <cell r="K536">
            <v>11873826</v>
          </cell>
        </row>
        <row r="537">
          <cell r="C537" t="str">
            <v>rupb309</v>
          </cell>
          <cell r="F537" t="str">
            <v xml:space="preserve"> -   Pasang Wiremess</v>
          </cell>
          <cell r="G537">
            <v>2417.79</v>
          </cell>
          <cell r="H537" t="str">
            <v>m2</v>
          </cell>
          <cell r="I537">
            <v>1500</v>
          </cell>
          <cell r="J537">
            <v>3626685</v>
          </cell>
          <cell r="K537">
            <v>3626685</v>
          </cell>
        </row>
        <row r="538">
          <cell r="F538" t="str">
            <v>Gedung C</v>
          </cell>
          <cell r="J538">
            <v>0</v>
          </cell>
          <cell r="K538">
            <v>0</v>
          </cell>
        </row>
        <row r="539">
          <cell r="C539" t="str">
            <v>rupb310</v>
          </cell>
          <cell r="F539" t="str">
            <v xml:space="preserve"> -   Pembesian Ø 10,13</v>
          </cell>
          <cell r="G539">
            <v>31123.668000000001</v>
          </cell>
          <cell r="H539" t="str">
            <v>Kg</v>
          </cell>
          <cell r="I539">
            <v>325</v>
          </cell>
          <cell r="J539">
            <v>10115192.1</v>
          </cell>
          <cell r="K539">
            <v>10115192.1</v>
          </cell>
        </row>
        <row r="540">
          <cell r="C540" t="str">
            <v>rupb311</v>
          </cell>
          <cell r="F540" t="str">
            <v xml:space="preserve"> -   Pembesian   Ø 16,19,22</v>
          </cell>
          <cell r="G540">
            <v>48945.415999999997</v>
          </cell>
          <cell r="H540" t="str">
            <v>Kg</v>
          </cell>
          <cell r="I540">
            <v>250</v>
          </cell>
          <cell r="J540">
            <v>12236354</v>
          </cell>
          <cell r="K540">
            <v>12236354</v>
          </cell>
        </row>
        <row r="541">
          <cell r="C541" t="str">
            <v>rupb312</v>
          </cell>
          <cell r="F541" t="str">
            <v xml:space="preserve"> -   Pasang Wiremess</v>
          </cell>
          <cell r="G541">
            <v>1683.28</v>
          </cell>
          <cell r="H541" t="str">
            <v>m2</v>
          </cell>
          <cell r="I541">
            <v>1500</v>
          </cell>
          <cell r="J541">
            <v>2524920</v>
          </cell>
          <cell r="K541">
            <v>2524920</v>
          </cell>
        </row>
        <row r="542">
          <cell r="C542" t="str">
            <v>rupb313</v>
          </cell>
          <cell r="F542" t="str">
            <v xml:space="preserve"> -   Tangga</v>
          </cell>
          <cell r="G542">
            <v>5</v>
          </cell>
          <cell r="H542" t="str">
            <v>unt</v>
          </cell>
          <cell r="I542">
            <v>500000</v>
          </cell>
          <cell r="J542">
            <v>2500000</v>
          </cell>
          <cell r="K542">
            <v>2500000</v>
          </cell>
        </row>
        <row r="544">
          <cell r="C544" t="str">
            <v>rupb314</v>
          </cell>
          <cell r="E544" t="str">
            <v>Kahar</v>
          </cell>
          <cell r="F544" t="str">
            <v xml:space="preserve"> - Upah Harian buat beton beking</v>
          </cell>
          <cell r="J544">
            <v>1200000</v>
          </cell>
          <cell r="K544">
            <v>1200000</v>
          </cell>
        </row>
        <row r="546">
          <cell r="E546" t="str">
            <v>Suyoto</v>
          </cell>
        </row>
        <row r="547">
          <cell r="C547" t="str">
            <v>rupb315</v>
          </cell>
          <cell r="E547" t="str">
            <v>041/SPB/NK-PPS/03/2005</v>
          </cell>
          <cell r="F547" t="str">
            <v xml:space="preserve">Pasang Bekisting </v>
          </cell>
          <cell r="G547">
            <v>333.24</v>
          </cell>
          <cell r="H547" t="str">
            <v>m2</v>
          </cell>
          <cell r="I547">
            <v>12500</v>
          </cell>
          <cell r="J547">
            <v>4165500</v>
          </cell>
          <cell r="K547">
            <v>4165500</v>
          </cell>
        </row>
        <row r="548">
          <cell r="C548" t="str">
            <v>rupb316</v>
          </cell>
          <cell r="F548" t="str">
            <v>Pabrikasi Bekisting</v>
          </cell>
          <cell r="G548">
            <v>392</v>
          </cell>
          <cell r="H548" t="str">
            <v>m2</v>
          </cell>
          <cell r="I548">
            <v>3500</v>
          </cell>
          <cell r="J548">
            <v>1372000</v>
          </cell>
          <cell r="K548">
            <v>1372000</v>
          </cell>
        </row>
        <row r="550">
          <cell r="E550" t="str">
            <v>Suyoto</v>
          </cell>
        </row>
        <row r="551">
          <cell r="E551" t="str">
            <v>053/SPB/NK-PPS/04/2005</v>
          </cell>
          <cell r="F551" t="str">
            <v>Upah Bongkar Pek. Gd. B :</v>
          </cell>
        </row>
        <row r="552">
          <cell r="C552" t="str">
            <v>rupb317</v>
          </cell>
          <cell r="F552" t="str">
            <v xml:space="preserve"> -  Pasang Bekisting </v>
          </cell>
          <cell r="G552">
            <v>252.53</v>
          </cell>
          <cell r="H552" t="str">
            <v>m2</v>
          </cell>
          <cell r="I552">
            <v>12500</v>
          </cell>
          <cell r="J552">
            <v>3156625</v>
          </cell>
          <cell r="K552">
            <v>3156625</v>
          </cell>
        </row>
        <row r="553">
          <cell r="C553" t="str">
            <v>rupb318</v>
          </cell>
          <cell r="F553" t="str">
            <v xml:space="preserve"> -  Pabrikasi Bekisting</v>
          </cell>
          <cell r="G553">
            <v>872.07</v>
          </cell>
          <cell r="H553" t="str">
            <v>m2</v>
          </cell>
          <cell r="I553">
            <v>3500</v>
          </cell>
          <cell r="J553">
            <v>3052245</v>
          </cell>
          <cell r="K553">
            <v>3052245</v>
          </cell>
        </row>
        <row r="554">
          <cell r="C554" t="str">
            <v>rupb319</v>
          </cell>
          <cell r="F554" t="str">
            <v xml:space="preserve"> -  Stop Cor Balok &amp; Psng lat Siku</v>
          </cell>
          <cell r="G554">
            <v>22</v>
          </cell>
          <cell r="H554" t="str">
            <v>bh</v>
          </cell>
          <cell r="I554">
            <v>2500</v>
          </cell>
          <cell r="J554">
            <v>55000</v>
          </cell>
          <cell r="K554">
            <v>55000</v>
          </cell>
        </row>
        <row r="555">
          <cell r="C555" t="str">
            <v>rupb320</v>
          </cell>
          <cell r="F555" t="str">
            <v xml:space="preserve"> -  Stop Cor  lantai ( K.Ayam )</v>
          </cell>
          <cell r="G555">
            <v>77.03</v>
          </cell>
          <cell r="H555" t="str">
            <v>m</v>
          </cell>
          <cell r="I555">
            <v>5000</v>
          </cell>
          <cell r="J555">
            <v>385150</v>
          </cell>
          <cell r="K555">
            <v>385150</v>
          </cell>
        </row>
        <row r="556">
          <cell r="C556" t="str">
            <v>rupb321</v>
          </cell>
          <cell r="F556" t="str">
            <v xml:space="preserve"> -  Cor dg TC</v>
          </cell>
          <cell r="G556">
            <v>95.5</v>
          </cell>
          <cell r="H556" t="str">
            <v>m3</v>
          </cell>
          <cell r="I556">
            <v>15000</v>
          </cell>
          <cell r="J556">
            <v>1432500</v>
          </cell>
          <cell r="K556">
            <v>1432500</v>
          </cell>
        </row>
        <row r="557">
          <cell r="C557" t="str">
            <v>rupb322</v>
          </cell>
          <cell r="F557" t="str">
            <v xml:space="preserve"> -  Cor dg CP</v>
          </cell>
          <cell r="G557">
            <v>385</v>
          </cell>
          <cell r="H557" t="str">
            <v>m3</v>
          </cell>
          <cell r="I557">
            <v>10000</v>
          </cell>
          <cell r="J557">
            <v>3850000</v>
          </cell>
          <cell r="K557">
            <v>3850000</v>
          </cell>
        </row>
        <row r="558">
          <cell r="C558" t="str">
            <v>rupb323</v>
          </cell>
          <cell r="F558" t="str">
            <v xml:space="preserve"> -  Stop Cor Balok &amp; Psng lat Siku</v>
          </cell>
          <cell r="G558">
            <v>155.80000000000001</v>
          </cell>
          <cell r="H558" t="str">
            <v>m</v>
          </cell>
          <cell r="I558">
            <v>2500</v>
          </cell>
          <cell r="J558">
            <v>389500</v>
          </cell>
          <cell r="K558">
            <v>389500</v>
          </cell>
        </row>
        <row r="559">
          <cell r="C559" t="str">
            <v>rupb324</v>
          </cell>
          <cell r="F559" t="str">
            <v xml:space="preserve"> -  Stel Bekisting</v>
          </cell>
          <cell r="G559">
            <v>687.12</v>
          </cell>
          <cell r="H559" t="str">
            <v>m2</v>
          </cell>
          <cell r="I559">
            <v>11000</v>
          </cell>
          <cell r="J559">
            <v>7558320</v>
          </cell>
          <cell r="K559">
            <v>7558320</v>
          </cell>
        </row>
        <row r="560">
          <cell r="C560" t="str">
            <v>rupb325</v>
          </cell>
          <cell r="F560" t="str">
            <v xml:space="preserve"> -  Pasang Bongkar Scapulding</v>
          </cell>
          <cell r="G560">
            <v>614.38300000000004</v>
          </cell>
          <cell r="H560" t="str">
            <v>m2</v>
          </cell>
          <cell r="I560">
            <v>2500</v>
          </cell>
          <cell r="J560">
            <v>1535957.5</v>
          </cell>
          <cell r="K560">
            <v>1535957.5</v>
          </cell>
        </row>
        <row r="561">
          <cell r="C561" t="str">
            <v>rupb326</v>
          </cell>
          <cell r="F561" t="str">
            <v xml:space="preserve"> -  Bongkar bekisting Ram R.wall</v>
          </cell>
          <cell r="G561">
            <v>52.92</v>
          </cell>
          <cell r="H561" t="str">
            <v>m2</v>
          </cell>
          <cell r="I561">
            <v>1500</v>
          </cell>
          <cell r="J561">
            <v>79380</v>
          </cell>
          <cell r="K561">
            <v>79380</v>
          </cell>
        </row>
        <row r="562">
          <cell r="C562" t="str">
            <v>rupb327</v>
          </cell>
          <cell r="F562" t="str">
            <v xml:space="preserve"> -  Bor Stek</v>
          </cell>
          <cell r="G562">
            <v>813.84</v>
          </cell>
          <cell r="H562" t="str">
            <v>titik</v>
          </cell>
          <cell r="I562">
            <v>500</v>
          </cell>
          <cell r="J562">
            <v>406920</v>
          </cell>
          <cell r="K562">
            <v>406920</v>
          </cell>
        </row>
        <row r="563">
          <cell r="C563" t="str">
            <v>rupb328</v>
          </cell>
          <cell r="F563" t="str">
            <v xml:space="preserve"> -  Pasang Bondex</v>
          </cell>
          <cell r="G563">
            <v>825.71</v>
          </cell>
          <cell r="H563" t="str">
            <v>m2</v>
          </cell>
          <cell r="I563">
            <v>4000</v>
          </cell>
          <cell r="J563">
            <v>3302840</v>
          </cell>
          <cell r="K563">
            <v>3302840</v>
          </cell>
        </row>
        <row r="564">
          <cell r="C564" t="str">
            <v>rupb329</v>
          </cell>
          <cell r="F564" t="str">
            <v xml:space="preserve"> -  Pasang Bekisting sisi luar</v>
          </cell>
          <cell r="G564">
            <v>29.79</v>
          </cell>
          <cell r="H564" t="str">
            <v>m2</v>
          </cell>
          <cell r="I564">
            <v>14500</v>
          </cell>
          <cell r="J564">
            <v>431955</v>
          </cell>
          <cell r="K564">
            <v>431955</v>
          </cell>
        </row>
        <row r="566">
          <cell r="E566" t="str">
            <v>Bambang Budiono</v>
          </cell>
        </row>
        <row r="567">
          <cell r="E567" t="str">
            <v>044/SPB/NK-PPS/03/2005</v>
          </cell>
          <cell r="F567" t="str">
            <v>Upah Borong Pek. Buat / pasang &amp; Stel Bekisting Cor, dll</v>
          </cell>
        </row>
        <row r="568">
          <cell r="C568" t="str">
            <v>rupb330</v>
          </cell>
          <cell r="F568" t="str">
            <v xml:space="preserve"> -  Stel &amp; Bngkr Bekisting Balok Lt. 1</v>
          </cell>
          <cell r="G568">
            <v>187.89</v>
          </cell>
          <cell r="H568" t="str">
            <v>m2</v>
          </cell>
          <cell r="I568">
            <v>12500</v>
          </cell>
          <cell r="J568">
            <v>2348613</v>
          </cell>
          <cell r="K568">
            <v>2348613</v>
          </cell>
        </row>
        <row r="569">
          <cell r="C569" t="str">
            <v>rupb331</v>
          </cell>
          <cell r="F569" t="str">
            <v xml:space="preserve"> -  Stel &amp; Bngkr Bekisting Balok Lt. 2</v>
          </cell>
          <cell r="G569">
            <v>920.42</v>
          </cell>
          <cell r="H569" t="str">
            <v>m2</v>
          </cell>
          <cell r="I569">
            <v>12500</v>
          </cell>
          <cell r="J569">
            <v>11505300</v>
          </cell>
          <cell r="K569">
            <v>11505300</v>
          </cell>
        </row>
        <row r="570">
          <cell r="C570" t="str">
            <v>rupb332</v>
          </cell>
          <cell r="F570" t="str">
            <v xml:space="preserve"> -  Cor Kolom</v>
          </cell>
          <cell r="G570">
            <v>45.412999999999997</v>
          </cell>
          <cell r="H570" t="str">
            <v>m2</v>
          </cell>
          <cell r="I570">
            <v>15000</v>
          </cell>
          <cell r="J570">
            <v>681195</v>
          </cell>
          <cell r="K570">
            <v>681195</v>
          </cell>
        </row>
        <row r="571">
          <cell r="C571" t="str">
            <v>rupb333</v>
          </cell>
          <cell r="F571" t="str">
            <v xml:space="preserve"> -  Pabrikasi Bekisting Balok </v>
          </cell>
          <cell r="G571">
            <v>433.82</v>
          </cell>
          <cell r="H571" t="str">
            <v>m2</v>
          </cell>
          <cell r="I571">
            <v>3500</v>
          </cell>
          <cell r="J571">
            <v>1518370</v>
          </cell>
          <cell r="K571">
            <v>1518370</v>
          </cell>
        </row>
        <row r="572">
          <cell r="C572" t="str">
            <v>rupb334</v>
          </cell>
          <cell r="F572" t="str">
            <v xml:space="preserve"> -  Psg &amp; Bngkr icon Deck Scafolding</v>
          </cell>
          <cell r="G572">
            <v>1000.4109999999999</v>
          </cell>
          <cell r="H572" t="str">
            <v>m2</v>
          </cell>
          <cell r="I572">
            <v>2500</v>
          </cell>
          <cell r="J572">
            <v>2501027.5</v>
          </cell>
          <cell r="K572">
            <v>2501027.5</v>
          </cell>
        </row>
        <row r="573">
          <cell r="C573" t="str">
            <v>rupb335</v>
          </cell>
          <cell r="F573" t="str">
            <v xml:space="preserve"> -  Pasang icon Deck </v>
          </cell>
          <cell r="G573">
            <v>1000.4109999999999</v>
          </cell>
          <cell r="H573" t="str">
            <v>m2</v>
          </cell>
          <cell r="I573">
            <v>4000</v>
          </cell>
          <cell r="J573">
            <v>4001644</v>
          </cell>
          <cell r="K573">
            <v>4001644</v>
          </cell>
        </row>
        <row r="574">
          <cell r="C574" t="str">
            <v>rupb336</v>
          </cell>
          <cell r="F574" t="str">
            <v xml:space="preserve"> -  Stel &amp; Bongkar Kepala Kolom</v>
          </cell>
          <cell r="G574">
            <v>17</v>
          </cell>
          <cell r="H574" t="str">
            <v>m2</v>
          </cell>
          <cell r="I574">
            <v>20000</v>
          </cell>
          <cell r="J574">
            <v>340000</v>
          </cell>
          <cell r="K574">
            <v>340000</v>
          </cell>
        </row>
        <row r="576">
          <cell r="E576" t="str">
            <v>Bambang Budiono</v>
          </cell>
        </row>
        <row r="577">
          <cell r="C577" t="str">
            <v>rupb337</v>
          </cell>
          <cell r="E577" t="str">
            <v>051/SPB/NK-PPS/04/2005</v>
          </cell>
          <cell r="F577" t="str">
            <v xml:space="preserve">Stel &amp; Bongkar bekisting balok  </v>
          </cell>
          <cell r="G577">
            <v>1069.1099999999999</v>
          </cell>
          <cell r="H577" t="str">
            <v>m2</v>
          </cell>
          <cell r="I577">
            <v>12500</v>
          </cell>
          <cell r="J577">
            <v>13363874.999999998</v>
          </cell>
          <cell r="K577">
            <v>13363874.999999998</v>
          </cell>
        </row>
        <row r="578">
          <cell r="C578" t="str">
            <v>rupb338</v>
          </cell>
          <cell r="F578" t="str">
            <v>Bekisting Kupinagn &amp; Plat Lantai konpensioal</v>
          </cell>
          <cell r="G578">
            <v>59.65</v>
          </cell>
          <cell r="H578" t="str">
            <v>m2</v>
          </cell>
          <cell r="I578">
            <v>14500</v>
          </cell>
          <cell r="J578">
            <v>864925</v>
          </cell>
          <cell r="K578">
            <v>864925</v>
          </cell>
        </row>
        <row r="579">
          <cell r="C579" t="str">
            <v>rupb339</v>
          </cell>
          <cell r="F579" t="str">
            <v>Cor C.P</v>
          </cell>
          <cell r="G579">
            <v>578</v>
          </cell>
          <cell r="H579" t="str">
            <v>m3</v>
          </cell>
          <cell r="I579">
            <v>15000</v>
          </cell>
          <cell r="J579">
            <v>8670000</v>
          </cell>
          <cell r="K579">
            <v>8670000</v>
          </cell>
        </row>
        <row r="580">
          <cell r="C580" t="str">
            <v>rupb340</v>
          </cell>
          <cell r="F580" t="str">
            <v>Cor T.C</v>
          </cell>
          <cell r="G580">
            <v>108.72</v>
          </cell>
          <cell r="H580" t="str">
            <v>m3</v>
          </cell>
          <cell r="I580">
            <v>10000</v>
          </cell>
          <cell r="J580">
            <v>1087200</v>
          </cell>
          <cell r="K580">
            <v>1087200</v>
          </cell>
        </row>
        <row r="581">
          <cell r="C581" t="str">
            <v>rupb341</v>
          </cell>
          <cell r="F581" t="str">
            <v>Pabrikasi bekisting Balok</v>
          </cell>
          <cell r="G581">
            <v>923.65</v>
          </cell>
          <cell r="H581" t="str">
            <v>m2</v>
          </cell>
          <cell r="I581">
            <v>3500</v>
          </cell>
          <cell r="J581">
            <v>3232775</v>
          </cell>
          <cell r="K581">
            <v>3232775</v>
          </cell>
        </row>
        <row r="582">
          <cell r="C582" t="str">
            <v>rupb342</v>
          </cell>
          <cell r="F582" t="str">
            <v xml:space="preserve">Psg &amp; Bongkar  Icon Deck </v>
          </cell>
          <cell r="G582">
            <v>1701.92</v>
          </cell>
          <cell r="H582" t="str">
            <v>m2</v>
          </cell>
          <cell r="I582">
            <v>4000</v>
          </cell>
          <cell r="J582">
            <v>6807680</v>
          </cell>
          <cell r="K582">
            <v>6807680</v>
          </cell>
        </row>
        <row r="583">
          <cell r="C583" t="str">
            <v>rupb343</v>
          </cell>
          <cell r="F583" t="str">
            <v>Stop Cor</v>
          </cell>
          <cell r="G583">
            <v>139</v>
          </cell>
          <cell r="H583" t="str">
            <v>m2</v>
          </cell>
          <cell r="I583">
            <v>2500</v>
          </cell>
          <cell r="J583">
            <v>347500</v>
          </cell>
          <cell r="K583">
            <v>347500</v>
          </cell>
        </row>
        <row r="584">
          <cell r="C584" t="str">
            <v>rupb344</v>
          </cell>
          <cell r="F584" t="str">
            <v>Stop Cor Kawat Ayam &amp; Block Out</v>
          </cell>
          <cell r="G584">
            <v>114.75</v>
          </cell>
          <cell r="H584" t="str">
            <v>bh</v>
          </cell>
          <cell r="I584">
            <v>5000</v>
          </cell>
          <cell r="J584">
            <v>573750</v>
          </cell>
          <cell r="K584">
            <v>573750</v>
          </cell>
        </row>
        <row r="585">
          <cell r="C585" t="str">
            <v>rupb345</v>
          </cell>
          <cell r="F585" t="str">
            <v>Bongkar /Pasang Scafulding, lat siku dll</v>
          </cell>
          <cell r="G585">
            <v>1104.615</v>
          </cell>
          <cell r="H585" t="str">
            <v>m2</v>
          </cell>
          <cell r="I585">
            <v>2500</v>
          </cell>
          <cell r="J585">
            <v>2761537.5</v>
          </cell>
          <cell r="K585">
            <v>2761537.5</v>
          </cell>
        </row>
        <row r="586">
          <cell r="C586" t="str">
            <v>rupb346</v>
          </cell>
          <cell r="F586" t="str">
            <v>Bor Steck</v>
          </cell>
          <cell r="G586">
            <v>400</v>
          </cell>
          <cell r="H586" t="str">
            <v>bh</v>
          </cell>
          <cell r="I586">
            <v>500</v>
          </cell>
          <cell r="J586">
            <v>200000</v>
          </cell>
          <cell r="K586">
            <v>200000</v>
          </cell>
        </row>
        <row r="587">
          <cell r="C587" t="str">
            <v>rupb347</v>
          </cell>
          <cell r="F587" t="str">
            <v>Tangga AS C1 ( Basement )</v>
          </cell>
          <cell r="G587">
            <v>3</v>
          </cell>
          <cell r="H587" t="str">
            <v>bh</v>
          </cell>
          <cell r="I587">
            <v>1000000</v>
          </cell>
          <cell r="J587">
            <v>3000000</v>
          </cell>
          <cell r="K587">
            <v>3000000</v>
          </cell>
        </row>
        <row r="588">
          <cell r="C588" t="str">
            <v>rupb348</v>
          </cell>
          <cell r="F588" t="str">
            <v>Tangga Tengah dr lt Dasar s/d Lt - 2</v>
          </cell>
          <cell r="G588">
            <v>2</v>
          </cell>
          <cell r="H588" t="str">
            <v>bh</v>
          </cell>
          <cell r="I588">
            <v>1250000</v>
          </cell>
          <cell r="J588">
            <v>2500000</v>
          </cell>
          <cell r="K588">
            <v>2500000</v>
          </cell>
        </row>
        <row r="590">
          <cell r="C590" t="str">
            <v>rupb349</v>
          </cell>
          <cell r="E590" t="str">
            <v>Suyoto</v>
          </cell>
          <cell r="F590" t="str">
            <v xml:space="preserve"> - Upah Harian kolom sehabis pengecoran</v>
          </cell>
          <cell r="J590">
            <v>70000</v>
          </cell>
          <cell r="K590">
            <v>70000</v>
          </cell>
        </row>
        <row r="591">
          <cell r="C591" t="str">
            <v>rupb350</v>
          </cell>
          <cell r="E591" t="str">
            <v>Suyoto</v>
          </cell>
          <cell r="F591" t="str">
            <v xml:space="preserve"> - Upah Harian Menyiram Beton</v>
          </cell>
          <cell r="J591">
            <v>45500</v>
          </cell>
          <cell r="K591">
            <v>45500</v>
          </cell>
        </row>
        <row r="593">
          <cell r="C593" t="str">
            <v>rupb351</v>
          </cell>
          <cell r="E593" t="str">
            <v>Bambang Budianto</v>
          </cell>
          <cell r="F593" t="str">
            <v xml:space="preserve"> - Upah Harian menutup lubang di lokasi Ramp Blok B</v>
          </cell>
          <cell r="J593">
            <v>70000</v>
          </cell>
          <cell r="K593">
            <v>70000</v>
          </cell>
        </row>
        <row r="595">
          <cell r="C595" t="str">
            <v>rupb352</v>
          </cell>
          <cell r="E595" t="str">
            <v>Bambang Budianto</v>
          </cell>
          <cell r="F595" t="str">
            <v xml:space="preserve"> - Upah Harian Bobok dinding retaining wall as-01</v>
          </cell>
          <cell r="J595">
            <v>175000</v>
          </cell>
          <cell r="K595">
            <v>175000</v>
          </cell>
        </row>
        <row r="596">
          <cell r="C596" t="str">
            <v>rupb353</v>
          </cell>
          <cell r="E596" t="str">
            <v>Suyoto</v>
          </cell>
          <cell r="F596" t="str">
            <v xml:space="preserve"> - Upah Harian Bobok AS B.F tanggal 17 April 2005</v>
          </cell>
          <cell r="J596">
            <v>70000</v>
          </cell>
          <cell r="K596">
            <v>70000</v>
          </cell>
        </row>
        <row r="597">
          <cell r="C597" t="str">
            <v>rupb354</v>
          </cell>
          <cell r="E597" t="str">
            <v>Bambang Budianto</v>
          </cell>
          <cell r="F597" t="str">
            <v xml:space="preserve"> - Upah Harian Bobok Kolom</v>
          </cell>
          <cell r="J597">
            <v>350000</v>
          </cell>
          <cell r="K597">
            <v>350000</v>
          </cell>
        </row>
        <row r="598">
          <cell r="C598" t="str">
            <v>rupb355</v>
          </cell>
          <cell r="E598" t="str">
            <v>Suyoto</v>
          </cell>
          <cell r="F598" t="str">
            <v xml:space="preserve"> - Upah Harian Bobok &amp; pasang paralon lampu 2 orang</v>
          </cell>
          <cell r="J598">
            <v>70000</v>
          </cell>
          <cell r="K598">
            <v>70000</v>
          </cell>
        </row>
        <row r="600">
          <cell r="C600" t="str">
            <v>rupb356</v>
          </cell>
          <cell r="E600" t="str">
            <v>Bambang Budianto</v>
          </cell>
          <cell r="F600" t="str">
            <v xml:space="preserve"> - Upah Harian urugan tanah &amp; pemasangan pipa paralon</v>
          </cell>
          <cell r="J600">
            <v>1470000</v>
          </cell>
          <cell r="K600">
            <v>1470000</v>
          </cell>
        </row>
        <row r="601">
          <cell r="C601" t="str">
            <v>rupb357</v>
          </cell>
          <cell r="E601" t="str">
            <v>Bambang Budianto</v>
          </cell>
          <cell r="F601" t="str">
            <v xml:space="preserve"> - Upah Harian gali &amp; perataan tanah</v>
          </cell>
          <cell r="J601">
            <v>280000</v>
          </cell>
          <cell r="K601">
            <v>280000</v>
          </cell>
        </row>
        <row r="602">
          <cell r="C602" t="str">
            <v>rupb358</v>
          </cell>
          <cell r="E602" t="str">
            <v>Suyoto</v>
          </cell>
          <cell r="F602" t="str">
            <v xml:space="preserve"> - Upah Harian galian tanah u/ pasang cerucuk di Block B</v>
          </cell>
          <cell r="J602">
            <v>300000</v>
          </cell>
          <cell r="K602">
            <v>300000</v>
          </cell>
        </row>
        <row r="603">
          <cell r="C603" t="str">
            <v>rupb359</v>
          </cell>
          <cell r="E603" t="str">
            <v>Bambang Budianto</v>
          </cell>
          <cell r="F603" t="str">
            <v xml:space="preserve"> - Upah Harian membantu surveyor dalam pengukuran lantai Block B</v>
          </cell>
          <cell r="J603">
            <v>52500</v>
          </cell>
          <cell r="K603">
            <v>52500</v>
          </cell>
        </row>
        <row r="605">
          <cell r="J605">
            <v>171922793.15000001</v>
          </cell>
          <cell r="K605">
            <v>171922793.15000001</v>
          </cell>
        </row>
        <row r="607">
          <cell r="D607" t="str">
            <v>DP : 13</v>
          </cell>
        </row>
        <row r="608">
          <cell r="F608" t="str">
            <v xml:space="preserve"> - Upah Harian Pekerja </v>
          </cell>
        </row>
        <row r="609">
          <cell r="C609" t="str">
            <v>rupb360</v>
          </cell>
          <cell r="F609" t="str">
            <v xml:space="preserve">   Upah Harian Periode : 28 Mei - 4 Juni 2005</v>
          </cell>
          <cell r="J609">
            <v>284000</v>
          </cell>
          <cell r="K609">
            <v>284000</v>
          </cell>
        </row>
        <row r="611">
          <cell r="C611" t="str">
            <v>rupb361</v>
          </cell>
          <cell r="F611" t="str">
            <v xml:space="preserve"> - Upah Harian Pembersihan &amp; Pengumpulan Material</v>
          </cell>
          <cell r="J611">
            <v>1792500</v>
          </cell>
          <cell r="K611">
            <v>1792500</v>
          </cell>
        </row>
        <row r="612">
          <cell r="C612" t="str">
            <v>rupb362</v>
          </cell>
          <cell r="F612" t="str">
            <v xml:space="preserve"> - Upah Harian Pembersihan Sampah Lt. Basement, Dasar, dan Atap Block C</v>
          </cell>
          <cell r="J612">
            <v>2550000</v>
          </cell>
          <cell r="K612">
            <v>2550000</v>
          </cell>
        </row>
        <row r="613">
          <cell r="C613" t="str">
            <v>rupb363</v>
          </cell>
          <cell r="F613" t="str">
            <v xml:space="preserve"> - Upah Harian Pembersihan Lokasi Lt. Basement Floor Hard</v>
          </cell>
          <cell r="J613">
            <v>616000</v>
          </cell>
          <cell r="K613">
            <v>616000</v>
          </cell>
        </row>
        <row r="614">
          <cell r="C614" t="str">
            <v>rupb364</v>
          </cell>
          <cell r="F614" t="str">
            <v xml:space="preserve"> - Upah Harian Pembersihan Lokasi Lt. Basement 3 orang</v>
          </cell>
          <cell r="J614">
            <v>97500</v>
          </cell>
          <cell r="K614">
            <v>97500</v>
          </cell>
        </row>
        <row r="616">
          <cell r="C616" t="str">
            <v>rupb365</v>
          </cell>
          <cell r="F616" t="str">
            <v xml:space="preserve"> - Upah Bongkar bondek &amp; Kompensasi SPSI</v>
          </cell>
          <cell r="J616">
            <v>1050000</v>
          </cell>
          <cell r="K616">
            <v>1050000</v>
          </cell>
        </row>
        <row r="617">
          <cell r="C617" t="str">
            <v>rupb366</v>
          </cell>
          <cell r="F617" t="str">
            <v xml:space="preserve"> - Upah Bongkar Semen &amp; Material</v>
          </cell>
          <cell r="J617">
            <v>460000</v>
          </cell>
          <cell r="K617">
            <v>460000</v>
          </cell>
        </row>
        <row r="618">
          <cell r="C618" t="str">
            <v>rupb367</v>
          </cell>
          <cell r="F618" t="str">
            <v xml:space="preserve"> - Upah Bongkar Muat Besi</v>
          </cell>
          <cell r="J618">
            <v>187500</v>
          </cell>
          <cell r="K618">
            <v>187500</v>
          </cell>
        </row>
        <row r="619">
          <cell r="C619" t="str">
            <v>rupb368</v>
          </cell>
          <cell r="F619" t="str">
            <v xml:space="preserve"> - Upah Bongkar Besi &amp; Kompensasi SPSI</v>
          </cell>
          <cell r="J619">
            <v>1550000</v>
          </cell>
          <cell r="K619">
            <v>1550000</v>
          </cell>
        </row>
        <row r="622">
          <cell r="F622" t="str">
            <v>Upah Borong Pekerjaan :</v>
          </cell>
        </row>
        <row r="623">
          <cell r="C623" t="str">
            <v>rupb369</v>
          </cell>
          <cell r="F623" t="str">
            <v xml:space="preserve"> -  Bobok Bore Pile </v>
          </cell>
          <cell r="G623">
            <v>50</v>
          </cell>
          <cell r="H623" t="str">
            <v>ttk</v>
          </cell>
          <cell r="I623">
            <v>80000</v>
          </cell>
          <cell r="J623">
            <v>4000000</v>
          </cell>
          <cell r="K623">
            <v>4000000</v>
          </cell>
        </row>
        <row r="624">
          <cell r="C624" t="str">
            <v>rupb370</v>
          </cell>
          <cell r="F624" t="str">
            <v xml:space="preserve"> -  Bobok Listplank</v>
          </cell>
          <cell r="G624">
            <v>1</v>
          </cell>
          <cell r="H624" t="str">
            <v>ttk</v>
          </cell>
          <cell r="I624">
            <v>150000</v>
          </cell>
          <cell r="J624">
            <v>150000</v>
          </cell>
          <cell r="K624">
            <v>150000</v>
          </cell>
        </row>
        <row r="625">
          <cell r="C625" t="str">
            <v>rupb371</v>
          </cell>
          <cell r="F625" t="str">
            <v xml:space="preserve"> -  Bobok Balok yang rusak</v>
          </cell>
          <cell r="G625">
            <v>1</v>
          </cell>
          <cell r="H625" t="str">
            <v>ttk</v>
          </cell>
          <cell r="I625">
            <v>150000</v>
          </cell>
          <cell r="J625">
            <v>150000</v>
          </cell>
          <cell r="K625">
            <v>150000</v>
          </cell>
        </row>
        <row r="627">
          <cell r="C627" t="str">
            <v>rupb372</v>
          </cell>
          <cell r="F627" t="str">
            <v xml:space="preserve"> - Upah Harian Bobok Sambungan Lt. Floor Hardiner Lt. Basement</v>
          </cell>
          <cell r="J627">
            <v>140000</v>
          </cell>
          <cell r="K627">
            <v>140000</v>
          </cell>
        </row>
        <row r="629">
          <cell r="F629" t="str">
            <v xml:space="preserve"> - Upah Harian Bongkar Bekisting &amp; Scafolding Block C</v>
          </cell>
        </row>
        <row r="630">
          <cell r="C630" t="str">
            <v>rupb373</v>
          </cell>
          <cell r="F630" t="str">
            <v xml:space="preserve">   Periode : 6 mei - 17 mei 2005</v>
          </cell>
          <cell r="J630">
            <v>3000000</v>
          </cell>
          <cell r="K630">
            <v>3000000</v>
          </cell>
        </row>
        <row r="631">
          <cell r="F631" t="str">
            <v xml:space="preserve"> - Upah Harian Bongkar Kayu Bekisting Block B</v>
          </cell>
        </row>
        <row r="632">
          <cell r="C632" t="str">
            <v>rupb374</v>
          </cell>
          <cell r="F632" t="str">
            <v xml:space="preserve">   Periode : 2 mei - 15 mei 2005</v>
          </cell>
          <cell r="J632">
            <v>2302500</v>
          </cell>
          <cell r="K632">
            <v>2302500</v>
          </cell>
        </row>
        <row r="634">
          <cell r="F634" t="str">
            <v xml:space="preserve"> - Upah Harian Bongkar Kayu Gutter &amp; Balok Kayu Block C</v>
          </cell>
        </row>
        <row r="635">
          <cell r="C635" t="str">
            <v>rupb375</v>
          </cell>
          <cell r="F635" t="str">
            <v xml:space="preserve">  Upah Harian Bongkar Kayu Periode : 9 mei - 16 mei 2005</v>
          </cell>
          <cell r="J635">
            <v>1410000</v>
          </cell>
          <cell r="K635">
            <v>1410000</v>
          </cell>
        </row>
        <row r="636">
          <cell r="C636" t="str">
            <v>rupb376</v>
          </cell>
          <cell r="F636" t="str">
            <v xml:space="preserve"> - Upah Harian Bongkar Balok Block B</v>
          </cell>
          <cell r="J636">
            <v>300000</v>
          </cell>
          <cell r="K636">
            <v>300000</v>
          </cell>
        </row>
        <row r="639">
          <cell r="F639" t="str">
            <v>Upah Borong Pekerjaan :</v>
          </cell>
        </row>
        <row r="640">
          <cell r="C640" t="str">
            <v>rupb377</v>
          </cell>
          <cell r="F640" t="str">
            <v xml:space="preserve"> -  Cor dengan CP</v>
          </cell>
          <cell r="G640">
            <v>131</v>
          </cell>
          <cell r="H640" t="str">
            <v>m3</v>
          </cell>
          <cell r="I640">
            <v>10000</v>
          </cell>
          <cell r="J640">
            <v>1310000</v>
          </cell>
          <cell r="K640">
            <v>1310000</v>
          </cell>
        </row>
        <row r="641">
          <cell r="C641" t="str">
            <v>rupb378</v>
          </cell>
          <cell r="F641" t="str">
            <v xml:space="preserve"> -  Cor tie beam &amp; slob lantai manual</v>
          </cell>
          <cell r="G641">
            <v>14</v>
          </cell>
          <cell r="H641" t="str">
            <v>m3</v>
          </cell>
          <cell r="I641">
            <v>15000</v>
          </cell>
          <cell r="J641">
            <v>210000</v>
          </cell>
          <cell r="K641">
            <v>210000</v>
          </cell>
        </row>
        <row r="642">
          <cell r="C642" t="str">
            <v>rupb379</v>
          </cell>
          <cell r="F642" t="str">
            <v xml:space="preserve"> -  Stop cor di toilet</v>
          </cell>
          <cell r="G642">
            <v>42</v>
          </cell>
          <cell r="H642" t="str">
            <v>m2</v>
          </cell>
          <cell r="I642">
            <v>2500</v>
          </cell>
          <cell r="J642">
            <v>105000</v>
          </cell>
          <cell r="K642">
            <v>105000</v>
          </cell>
        </row>
        <row r="643">
          <cell r="C643" t="str">
            <v>rupb380</v>
          </cell>
          <cell r="F643" t="str">
            <v xml:space="preserve"> -  Pasang Lat siku di void excalator</v>
          </cell>
          <cell r="G643">
            <v>32.700000000000003</v>
          </cell>
          <cell r="H643" t="str">
            <v>m'</v>
          </cell>
          <cell r="I643">
            <v>2500</v>
          </cell>
          <cell r="J643">
            <v>81750</v>
          </cell>
          <cell r="K643">
            <v>81750</v>
          </cell>
        </row>
        <row r="644">
          <cell r="C644" t="str">
            <v>rupb381</v>
          </cell>
          <cell r="F644" t="str">
            <v xml:space="preserve"> -  Plat Lantai konvensional</v>
          </cell>
          <cell r="G644">
            <v>39.979999999999997</v>
          </cell>
          <cell r="H644" t="str">
            <v>m'</v>
          </cell>
          <cell r="I644">
            <v>14500</v>
          </cell>
          <cell r="J644">
            <v>579710</v>
          </cell>
          <cell r="K644">
            <v>579710</v>
          </cell>
        </row>
        <row r="645">
          <cell r="C645" t="str">
            <v>rupb382</v>
          </cell>
          <cell r="F645" t="str">
            <v xml:space="preserve"> -  Scap lantai konvensional &amp; bondek</v>
          </cell>
          <cell r="G645">
            <v>499.55</v>
          </cell>
          <cell r="H645" t="str">
            <v>m2</v>
          </cell>
          <cell r="I645">
            <v>2500</v>
          </cell>
          <cell r="J645">
            <v>1248875</v>
          </cell>
          <cell r="K645">
            <v>1248875</v>
          </cell>
        </row>
        <row r="646">
          <cell r="C646" t="str">
            <v>rupb383</v>
          </cell>
          <cell r="F646" t="str">
            <v xml:space="preserve"> -  Pabrikasi</v>
          </cell>
          <cell r="G646">
            <v>336.16</v>
          </cell>
          <cell r="H646" t="str">
            <v>m2</v>
          </cell>
          <cell r="I646">
            <v>3500</v>
          </cell>
          <cell r="J646">
            <v>1176560</v>
          </cell>
          <cell r="K646">
            <v>1176560</v>
          </cell>
        </row>
        <row r="647">
          <cell r="C647" t="str">
            <v>rupb384</v>
          </cell>
          <cell r="F647" t="str">
            <v xml:space="preserve"> -  Stell &amp; pasang balok</v>
          </cell>
          <cell r="G647">
            <v>336.16</v>
          </cell>
          <cell r="H647" t="str">
            <v>m2</v>
          </cell>
          <cell r="I647">
            <v>11000</v>
          </cell>
          <cell r="J647">
            <v>3697760.0000000005</v>
          </cell>
          <cell r="K647">
            <v>3697760</v>
          </cell>
        </row>
        <row r="648">
          <cell r="C648" t="str">
            <v>rupb385</v>
          </cell>
          <cell r="F648" t="str">
            <v xml:space="preserve"> -  Pasang bondek</v>
          </cell>
          <cell r="G648">
            <v>459.57</v>
          </cell>
          <cell r="H648" t="str">
            <v>m2</v>
          </cell>
          <cell r="I648">
            <v>4000</v>
          </cell>
          <cell r="J648">
            <v>1838280</v>
          </cell>
          <cell r="K648">
            <v>1838280</v>
          </cell>
        </row>
        <row r="649">
          <cell r="C649" t="str">
            <v>rupb386</v>
          </cell>
          <cell r="F649" t="str">
            <v xml:space="preserve"> -  Bongkar Bekisting Balok</v>
          </cell>
          <cell r="G649">
            <v>614.27</v>
          </cell>
          <cell r="H649" t="str">
            <v>m2</v>
          </cell>
          <cell r="I649">
            <v>1500</v>
          </cell>
          <cell r="J649">
            <v>921405</v>
          </cell>
          <cell r="K649">
            <v>921405</v>
          </cell>
        </row>
        <row r="650">
          <cell r="C650" t="str">
            <v>rupb387</v>
          </cell>
          <cell r="F650" t="str">
            <v xml:space="preserve"> -  Pabrikasi, bongkar, dan stel bekisting t. beam</v>
          </cell>
          <cell r="G650">
            <v>13.26</v>
          </cell>
          <cell r="H650" t="str">
            <v>m2</v>
          </cell>
          <cell r="I650">
            <v>16000</v>
          </cell>
          <cell r="J650">
            <v>212160</v>
          </cell>
          <cell r="K650">
            <v>212160</v>
          </cell>
        </row>
        <row r="652">
          <cell r="F652" t="str">
            <v xml:space="preserve"> -  Upah harian buat beton deking </v>
          </cell>
        </row>
        <row r="653">
          <cell r="C653" t="str">
            <v>rupb388</v>
          </cell>
          <cell r="F653" t="str">
            <v xml:space="preserve">  Upah Beton deking  Periode : 1 mei - 15 mei 2005</v>
          </cell>
          <cell r="J653">
            <v>1125000</v>
          </cell>
          <cell r="K653">
            <v>1125000</v>
          </cell>
        </row>
        <row r="655">
          <cell r="F655" t="str">
            <v xml:space="preserve"> -  Upah Harian Bongkar Besi Balok, Kolom, Plat, dan Wiremesh</v>
          </cell>
        </row>
        <row r="656">
          <cell r="C656" t="str">
            <v>rupb389</v>
          </cell>
          <cell r="F656" t="str">
            <v xml:space="preserve"> Bongkar Balok Besi   Periode : 3 Mei - 13 Mei 2005</v>
          </cell>
          <cell r="J656">
            <v>1207500</v>
          </cell>
          <cell r="K656">
            <v>1207500</v>
          </cell>
        </row>
        <row r="659">
          <cell r="F659" t="str">
            <v>Upah Borong Pekerjaan Pembesian :</v>
          </cell>
        </row>
        <row r="660">
          <cell r="C660" t="str">
            <v>rupb390</v>
          </cell>
          <cell r="F660" t="str">
            <v xml:space="preserve"> -Pembesian Dia. 10 &amp; 13</v>
          </cell>
          <cell r="G660">
            <v>7000</v>
          </cell>
          <cell r="H660" t="str">
            <v>Kg</v>
          </cell>
          <cell r="I660">
            <v>325</v>
          </cell>
          <cell r="J660">
            <v>2275000</v>
          </cell>
          <cell r="K660">
            <v>2275000</v>
          </cell>
        </row>
        <row r="661">
          <cell r="C661" t="str">
            <v>rupb391</v>
          </cell>
          <cell r="F661" t="str">
            <v xml:space="preserve"> -Pembesian  Dia. 22</v>
          </cell>
          <cell r="G661">
            <v>20500</v>
          </cell>
          <cell r="H661" t="str">
            <v>Kg</v>
          </cell>
          <cell r="I661">
            <v>250</v>
          </cell>
          <cell r="J661">
            <v>5125000</v>
          </cell>
          <cell r="K661">
            <v>5125000</v>
          </cell>
        </row>
        <row r="664">
          <cell r="F664" t="str">
            <v>Upah Borong Pekerjaan Pembesian :</v>
          </cell>
        </row>
        <row r="665">
          <cell r="C665" t="str">
            <v>rupb392</v>
          </cell>
          <cell r="F665" t="str">
            <v xml:space="preserve"> -Pembesian  Dia. 10 &amp; 13</v>
          </cell>
          <cell r="G665">
            <v>13508.02</v>
          </cell>
          <cell r="H665" t="str">
            <v>Kg</v>
          </cell>
          <cell r="I665">
            <v>325</v>
          </cell>
          <cell r="J665">
            <v>4390106.5</v>
          </cell>
          <cell r="K665">
            <v>4390106.5</v>
          </cell>
        </row>
        <row r="666">
          <cell r="C666" t="str">
            <v>rupb393</v>
          </cell>
          <cell r="F666" t="str">
            <v xml:space="preserve"> -Pembesian  Dia. 16, 19, dan 22</v>
          </cell>
          <cell r="G666">
            <v>9751.2000000000007</v>
          </cell>
          <cell r="H666" t="str">
            <v>Kg</v>
          </cell>
          <cell r="I666">
            <v>250</v>
          </cell>
          <cell r="J666">
            <v>2437800</v>
          </cell>
          <cell r="K666">
            <v>2437800</v>
          </cell>
        </row>
        <row r="669">
          <cell r="F669" t="str">
            <v>Upah Borong Pekerjaan Finishing Gedung C :</v>
          </cell>
        </row>
        <row r="670">
          <cell r="C670" t="str">
            <v>rupb394</v>
          </cell>
          <cell r="F670" t="str">
            <v xml:space="preserve"> -  Pasang batu bata meja</v>
          </cell>
          <cell r="G670">
            <v>349.92</v>
          </cell>
          <cell r="H670" t="str">
            <v>m2</v>
          </cell>
          <cell r="I670">
            <v>10500</v>
          </cell>
          <cell r="J670">
            <v>3674160</v>
          </cell>
          <cell r="K670">
            <v>3674160</v>
          </cell>
        </row>
        <row r="671">
          <cell r="C671" t="str">
            <v>rupb395</v>
          </cell>
          <cell r="F671" t="str">
            <v xml:space="preserve"> -  Pasang batu bata ruang panel</v>
          </cell>
          <cell r="G671">
            <v>52.36</v>
          </cell>
          <cell r="H671" t="str">
            <v>m2</v>
          </cell>
          <cell r="I671">
            <v>8500</v>
          </cell>
          <cell r="J671">
            <v>445060</v>
          </cell>
          <cell r="K671">
            <v>445060</v>
          </cell>
        </row>
        <row r="672">
          <cell r="C672" t="str">
            <v>rupb396</v>
          </cell>
          <cell r="F672" t="str">
            <v xml:space="preserve"> -  Pasang bekisting meja</v>
          </cell>
          <cell r="G672">
            <v>6.96</v>
          </cell>
          <cell r="H672" t="str">
            <v>m2</v>
          </cell>
          <cell r="I672">
            <v>1500</v>
          </cell>
          <cell r="J672">
            <v>10440</v>
          </cell>
          <cell r="K672">
            <v>10440</v>
          </cell>
        </row>
        <row r="673">
          <cell r="C673" t="str">
            <v>rupb397</v>
          </cell>
          <cell r="F673" t="str">
            <v xml:space="preserve"> -  Pasang dinding bata</v>
          </cell>
          <cell r="G673">
            <v>491.05</v>
          </cell>
          <cell r="H673" t="str">
            <v>m2</v>
          </cell>
          <cell r="I673">
            <v>8500</v>
          </cell>
          <cell r="J673">
            <v>4173925</v>
          </cell>
          <cell r="K673">
            <v>4173925</v>
          </cell>
        </row>
        <row r="674">
          <cell r="C674" t="str">
            <v>rupb398</v>
          </cell>
          <cell r="F674" t="str">
            <v xml:space="preserve"> -  Cor Kolom praktis &amp; R.B</v>
          </cell>
          <cell r="G674">
            <v>391.4</v>
          </cell>
          <cell r="H674" t="str">
            <v>m3</v>
          </cell>
          <cell r="I674">
            <v>4000</v>
          </cell>
          <cell r="J674">
            <v>1565600</v>
          </cell>
          <cell r="K674">
            <v>1565600</v>
          </cell>
        </row>
        <row r="675">
          <cell r="C675" t="str">
            <v>rupb399</v>
          </cell>
          <cell r="F675" t="str">
            <v xml:space="preserve"> -  Cor plat meja los</v>
          </cell>
          <cell r="G675">
            <v>20.43</v>
          </cell>
          <cell r="H675" t="str">
            <v>m3</v>
          </cell>
          <cell r="I675">
            <v>65000</v>
          </cell>
          <cell r="J675">
            <v>1327950</v>
          </cell>
          <cell r="K675">
            <v>1327950</v>
          </cell>
        </row>
        <row r="676">
          <cell r="C676" t="str">
            <v>rupb400</v>
          </cell>
          <cell r="F676" t="str">
            <v xml:space="preserve"> -  Cor tambahan plat bawah meja</v>
          </cell>
          <cell r="G676">
            <v>18.16</v>
          </cell>
          <cell r="H676" t="str">
            <v>m3</v>
          </cell>
          <cell r="I676">
            <v>65000</v>
          </cell>
          <cell r="J676">
            <v>1180400</v>
          </cell>
          <cell r="K676">
            <v>1180400</v>
          </cell>
        </row>
        <row r="677">
          <cell r="C677" t="str">
            <v>rupb401</v>
          </cell>
          <cell r="F677" t="str">
            <v xml:space="preserve"> -  Plester beton balok</v>
          </cell>
          <cell r="G677">
            <v>40.26</v>
          </cell>
          <cell r="H677" t="str">
            <v>m2</v>
          </cell>
          <cell r="I677">
            <v>10500</v>
          </cell>
          <cell r="J677">
            <v>422730</v>
          </cell>
          <cell r="K677">
            <v>422730</v>
          </cell>
        </row>
        <row r="678">
          <cell r="C678" t="str">
            <v>rupb402</v>
          </cell>
          <cell r="F678" t="str">
            <v xml:space="preserve"> -  Acian beton balok</v>
          </cell>
          <cell r="G678">
            <v>40.26</v>
          </cell>
          <cell r="H678" t="str">
            <v>m2</v>
          </cell>
          <cell r="I678">
            <v>3500</v>
          </cell>
          <cell r="J678">
            <v>140910</v>
          </cell>
          <cell r="K678">
            <v>140910</v>
          </cell>
        </row>
        <row r="679">
          <cell r="C679" t="str">
            <v>rupb403</v>
          </cell>
          <cell r="F679" t="str">
            <v xml:space="preserve"> -  Sponingan/sudutan balok</v>
          </cell>
          <cell r="G679">
            <v>118.4</v>
          </cell>
          <cell r="H679" t="str">
            <v>m2</v>
          </cell>
          <cell r="I679">
            <v>2500</v>
          </cell>
          <cell r="J679">
            <v>296000</v>
          </cell>
          <cell r="K679">
            <v>296000</v>
          </cell>
        </row>
        <row r="680">
          <cell r="C680" t="str">
            <v>rupb404</v>
          </cell>
          <cell r="F680" t="str">
            <v xml:space="preserve"> -  Pasang sparing pipa 2"</v>
          </cell>
          <cell r="G680">
            <v>147</v>
          </cell>
          <cell r="H680" t="str">
            <v>bh</v>
          </cell>
          <cell r="I680">
            <v>3500</v>
          </cell>
          <cell r="J680">
            <v>514500</v>
          </cell>
          <cell r="K680">
            <v>514500</v>
          </cell>
        </row>
        <row r="681">
          <cell r="C681" t="str">
            <v>rupb405</v>
          </cell>
          <cell r="F681" t="str">
            <v xml:space="preserve"> -  Pasang Block Out</v>
          </cell>
          <cell r="G681">
            <v>164</v>
          </cell>
          <cell r="H681" t="str">
            <v>bh</v>
          </cell>
          <cell r="I681">
            <v>2500</v>
          </cell>
          <cell r="J681">
            <v>410000</v>
          </cell>
          <cell r="K681">
            <v>410000</v>
          </cell>
        </row>
        <row r="682">
          <cell r="C682" t="str">
            <v>rupb406</v>
          </cell>
          <cell r="F682" t="str">
            <v xml:space="preserve"> -  Buat tanggulan meja</v>
          </cell>
          <cell r="G682">
            <v>410.44</v>
          </cell>
          <cell r="H682" t="str">
            <v>m2</v>
          </cell>
          <cell r="I682">
            <v>3000</v>
          </cell>
          <cell r="J682">
            <v>1231320</v>
          </cell>
          <cell r="K682">
            <v>1231320</v>
          </cell>
        </row>
        <row r="685">
          <cell r="F685" t="str">
            <v>Upah Borong Pekerjaan Finishing Gedung C :</v>
          </cell>
        </row>
        <row r="686">
          <cell r="C686" t="str">
            <v>rupb407</v>
          </cell>
          <cell r="F686" t="str">
            <v xml:space="preserve"> -  Pas batu bata meja</v>
          </cell>
          <cell r="G686">
            <v>319.23</v>
          </cell>
          <cell r="H686" t="str">
            <v>m2</v>
          </cell>
          <cell r="I686">
            <v>10500</v>
          </cell>
          <cell r="J686">
            <v>3351915</v>
          </cell>
          <cell r="K686">
            <v>3351915</v>
          </cell>
        </row>
        <row r="687">
          <cell r="C687" t="str">
            <v>rupb408</v>
          </cell>
          <cell r="F687" t="str">
            <v xml:space="preserve"> -  Pas bata dinding external</v>
          </cell>
          <cell r="G687">
            <v>404.93</v>
          </cell>
          <cell r="H687" t="str">
            <v>m2</v>
          </cell>
          <cell r="I687">
            <v>9000</v>
          </cell>
          <cell r="J687">
            <v>3644370</v>
          </cell>
          <cell r="K687">
            <v>3644370</v>
          </cell>
        </row>
        <row r="688">
          <cell r="C688" t="str">
            <v>rupb409</v>
          </cell>
          <cell r="F688" t="str">
            <v xml:space="preserve"> -  Pas dinding bata</v>
          </cell>
          <cell r="G688">
            <v>681.26</v>
          </cell>
          <cell r="H688" t="str">
            <v>m2</v>
          </cell>
          <cell r="I688">
            <v>8500</v>
          </cell>
          <cell r="J688">
            <v>5790710</v>
          </cell>
          <cell r="K688">
            <v>5790710</v>
          </cell>
        </row>
        <row r="689">
          <cell r="C689" t="str">
            <v>rupb410</v>
          </cell>
          <cell r="F689" t="str">
            <v xml:space="preserve"> -  Cor kolom praktis</v>
          </cell>
          <cell r="G689">
            <v>567.99</v>
          </cell>
          <cell r="H689" t="str">
            <v>m2</v>
          </cell>
          <cell r="I689">
            <v>4000</v>
          </cell>
          <cell r="J689">
            <v>2271960</v>
          </cell>
          <cell r="K689">
            <v>2271960</v>
          </cell>
        </row>
        <row r="690">
          <cell r="C690" t="str">
            <v>rupb411</v>
          </cell>
          <cell r="F690" t="str">
            <v xml:space="preserve"> -  Cor meja los</v>
          </cell>
          <cell r="G690">
            <v>31.25</v>
          </cell>
          <cell r="H690" t="str">
            <v>m2</v>
          </cell>
          <cell r="I690">
            <v>65000</v>
          </cell>
          <cell r="J690">
            <v>2031250</v>
          </cell>
          <cell r="K690">
            <v>2031250</v>
          </cell>
        </row>
        <row r="691">
          <cell r="C691" t="str">
            <v>rupb412</v>
          </cell>
          <cell r="F691" t="str">
            <v xml:space="preserve"> -  Buat tanggulan meja</v>
          </cell>
          <cell r="G691">
            <v>637.6</v>
          </cell>
          <cell r="H691" t="str">
            <v>m2</v>
          </cell>
          <cell r="I691">
            <v>3000</v>
          </cell>
          <cell r="J691">
            <v>1912800</v>
          </cell>
          <cell r="K691">
            <v>1912800</v>
          </cell>
        </row>
        <row r="692">
          <cell r="C692" t="str">
            <v>rupb413</v>
          </cell>
          <cell r="F692" t="str">
            <v xml:space="preserve"> -  Plester beton</v>
          </cell>
          <cell r="G692">
            <v>618.97</v>
          </cell>
          <cell r="H692" t="str">
            <v>m2</v>
          </cell>
          <cell r="I692">
            <v>10500</v>
          </cell>
          <cell r="J692">
            <v>6499185</v>
          </cell>
          <cell r="K692">
            <v>6499185</v>
          </cell>
        </row>
        <row r="693">
          <cell r="C693" t="str">
            <v>rupb414</v>
          </cell>
          <cell r="F693" t="str">
            <v xml:space="preserve"> -  Acian</v>
          </cell>
          <cell r="G693">
            <v>643.6</v>
          </cell>
          <cell r="H693" t="str">
            <v>m2</v>
          </cell>
          <cell r="I693">
            <v>3500</v>
          </cell>
          <cell r="J693">
            <v>2252600</v>
          </cell>
          <cell r="K693">
            <v>2252600</v>
          </cell>
        </row>
        <row r="694">
          <cell r="C694" t="str">
            <v>rupb415</v>
          </cell>
          <cell r="F694" t="str">
            <v xml:space="preserve"> -  Sponengan/Sudutan</v>
          </cell>
          <cell r="G694">
            <v>2915.1</v>
          </cell>
          <cell r="H694" t="str">
            <v>m2</v>
          </cell>
          <cell r="I694">
            <v>2500</v>
          </cell>
          <cell r="J694">
            <v>7287750</v>
          </cell>
          <cell r="K694">
            <v>7287750</v>
          </cell>
        </row>
        <row r="695">
          <cell r="C695" t="str">
            <v>rupb416</v>
          </cell>
          <cell r="F695" t="str">
            <v xml:space="preserve"> -  Finish ban2an</v>
          </cell>
          <cell r="G695">
            <v>390</v>
          </cell>
          <cell r="H695" t="str">
            <v>m2</v>
          </cell>
          <cell r="I695">
            <v>1500</v>
          </cell>
          <cell r="J695">
            <v>585000</v>
          </cell>
          <cell r="K695">
            <v>585000</v>
          </cell>
        </row>
        <row r="696">
          <cell r="C696" t="str">
            <v>rupb417</v>
          </cell>
          <cell r="F696" t="str">
            <v xml:space="preserve"> -  Expose</v>
          </cell>
          <cell r="G696">
            <v>1001.2</v>
          </cell>
          <cell r="H696" t="str">
            <v>m2</v>
          </cell>
          <cell r="I696">
            <v>3000</v>
          </cell>
          <cell r="J696">
            <v>3003600</v>
          </cell>
          <cell r="K696">
            <v>3003600</v>
          </cell>
        </row>
        <row r="697">
          <cell r="C697" t="str">
            <v>rupb418</v>
          </cell>
          <cell r="F697" t="str">
            <v xml:space="preserve"> -  Bor stek</v>
          </cell>
          <cell r="G697">
            <v>2064</v>
          </cell>
          <cell r="H697" t="str">
            <v>m2</v>
          </cell>
          <cell r="I697">
            <v>250</v>
          </cell>
          <cell r="J697">
            <v>516000</v>
          </cell>
          <cell r="K697">
            <v>516000</v>
          </cell>
        </row>
        <row r="698">
          <cell r="C698" t="str">
            <v>rupb419</v>
          </cell>
          <cell r="F698" t="str">
            <v xml:space="preserve"> -  Pas Sparing pipa</v>
          </cell>
          <cell r="G698">
            <v>238</v>
          </cell>
          <cell r="H698" t="str">
            <v>m2</v>
          </cell>
          <cell r="I698">
            <v>3500</v>
          </cell>
          <cell r="J698">
            <v>833000</v>
          </cell>
          <cell r="K698">
            <v>833000</v>
          </cell>
        </row>
        <row r="699">
          <cell r="C699" t="str">
            <v>rupb420</v>
          </cell>
          <cell r="F699" t="str">
            <v xml:space="preserve"> -  Pas block out</v>
          </cell>
          <cell r="G699">
            <v>346</v>
          </cell>
          <cell r="H699" t="str">
            <v>m2</v>
          </cell>
          <cell r="I699">
            <v>2500</v>
          </cell>
          <cell r="J699">
            <v>865000</v>
          </cell>
          <cell r="K699">
            <v>865000</v>
          </cell>
        </row>
        <row r="700">
          <cell r="C700" t="str">
            <v>rupb421</v>
          </cell>
          <cell r="F700" t="str">
            <v xml:space="preserve"> -  Bobok Retaining wall</v>
          </cell>
          <cell r="G700">
            <v>97.5</v>
          </cell>
          <cell r="H700" t="str">
            <v>m2</v>
          </cell>
          <cell r="I700">
            <v>15000</v>
          </cell>
          <cell r="J700">
            <v>1462500</v>
          </cell>
          <cell r="K700">
            <v>1462500</v>
          </cell>
        </row>
        <row r="701">
          <cell r="C701" t="str">
            <v>rupb422</v>
          </cell>
          <cell r="F701" t="str">
            <v xml:space="preserve"> -  Pas / bongkar scafolding</v>
          </cell>
          <cell r="G701">
            <v>222.3</v>
          </cell>
          <cell r="H701" t="str">
            <v>m2</v>
          </cell>
          <cell r="I701">
            <v>2500</v>
          </cell>
          <cell r="J701">
            <v>555750</v>
          </cell>
          <cell r="K701">
            <v>555750</v>
          </cell>
        </row>
        <row r="702">
          <cell r="C702" t="str">
            <v>rupb423</v>
          </cell>
          <cell r="F702" t="str">
            <v xml:space="preserve"> -  Pas lantai triplek</v>
          </cell>
          <cell r="G702">
            <v>19.11</v>
          </cell>
          <cell r="H702" t="str">
            <v>m2</v>
          </cell>
          <cell r="I702">
            <v>5000</v>
          </cell>
          <cell r="J702">
            <v>95550</v>
          </cell>
          <cell r="K702">
            <v>95550</v>
          </cell>
        </row>
        <row r="704">
          <cell r="F704" t="str">
            <v xml:space="preserve"> -  Upah harian Bobok, perbaikan balok &amp; dinding (Finishing)</v>
          </cell>
        </row>
        <row r="705">
          <cell r="C705" t="str">
            <v>rupb424</v>
          </cell>
          <cell r="F705" t="str">
            <v>Upah Bobok    Periode : 18 mei - 28 mei 2005</v>
          </cell>
          <cell r="J705">
            <v>1287000</v>
          </cell>
          <cell r="K705">
            <v>1287000</v>
          </cell>
        </row>
        <row r="707">
          <cell r="F707" t="str">
            <v xml:space="preserve"> -  Upah Harian groting 1 orang</v>
          </cell>
        </row>
        <row r="708">
          <cell r="C708" t="str">
            <v>rupb425</v>
          </cell>
          <cell r="F708" t="str">
            <v xml:space="preserve"> Upah Grouting   Periode : 20 mei - 21 mei 2005</v>
          </cell>
          <cell r="J708">
            <v>65000</v>
          </cell>
          <cell r="K708">
            <v>65000</v>
          </cell>
        </row>
        <row r="710">
          <cell r="F710" t="str">
            <v xml:space="preserve"> -  Upah harian finishing (bongkar bekisting yang terjepit)</v>
          </cell>
        </row>
        <row r="711">
          <cell r="C711" t="str">
            <v>rupb426</v>
          </cell>
          <cell r="F711" t="str">
            <v>Upah Finishing    Periode : 18 mei - 22 mei 2005</v>
          </cell>
          <cell r="J711">
            <v>585000</v>
          </cell>
          <cell r="K711">
            <v>585000</v>
          </cell>
        </row>
        <row r="713">
          <cell r="F713" t="str">
            <v xml:space="preserve"> -  Upah harian Borr Steck balok &amp; bordes 2 orang </v>
          </cell>
        </row>
        <row r="714">
          <cell r="C714" t="str">
            <v>rupb427</v>
          </cell>
          <cell r="F714" t="str">
            <v>Upah Harian Borr Steck    Periode : 22 mei - 23 mei 2005</v>
          </cell>
          <cell r="J714">
            <v>130000</v>
          </cell>
          <cell r="K714">
            <v>130000</v>
          </cell>
        </row>
        <row r="716">
          <cell r="C716" t="str">
            <v>rupb428</v>
          </cell>
          <cell r="F716" t="str">
            <v xml:space="preserve"> -  Upah harian Galian tanah</v>
          </cell>
          <cell r="J716">
            <v>1890000</v>
          </cell>
          <cell r="K716">
            <v>1890000</v>
          </cell>
        </row>
        <row r="718">
          <cell r="J718">
            <v>110290841.5</v>
          </cell>
          <cell r="K718">
            <v>110290841.5</v>
          </cell>
        </row>
        <row r="720">
          <cell r="D720" t="str">
            <v>DP : 14</v>
          </cell>
        </row>
        <row r="721">
          <cell r="E721" t="str">
            <v>Ir. Maniur Pasaribu</v>
          </cell>
          <cell r="F721" t="str">
            <v>Ongkos Angkut Bongkaran Sampah material ke pembuangan</v>
          </cell>
        </row>
        <row r="722">
          <cell r="C722" t="str">
            <v>rupb429</v>
          </cell>
          <cell r="F722" t="str">
            <v>Angs - 1: Angkut Bongkar Sampah</v>
          </cell>
          <cell r="J722">
            <v>7500000</v>
          </cell>
          <cell r="K722">
            <v>7500000</v>
          </cell>
        </row>
        <row r="724">
          <cell r="E724" t="str">
            <v>Mirza Noor</v>
          </cell>
          <cell r="F724" t="str">
            <v xml:space="preserve"> -  Upah pekerja harian proyek </v>
          </cell>
        </row>
        <row r="725">
          <cell r="C725" t="str">
            <v>rupb430</v>
          </cell>
          <cell r="F725" t="str">
            <v xml:space="preserve">  Upah Harian  periode : 28 mei - 10 juni 2005</v>
          </cell>
          <cell r="J725">
            <v>2736500</v>
          </cell>
          <cell r="K725">
            <v>2736500</v>
          </cell>
        </row>
        <row r="727">
          <cell r="E727" t="str">
            <v>Bambang Budiono</v>
          </cell>
          <cell r="F727" t="str">
            <v xml:space="preserve"> -  Upah Harian Pembersihan Lt. 3 &amp; Plat Lt. Basement </v>
          </cell>
        </row>
        <row r="728">
          <cell r="C728" t="str">
            <v>rupb431</v>
          </cell>
          <cell r="F728" t="str">
            <v xml:space="preserve"> Upah Pembersihan   periode : 18 mei - 30 mei 2005</v>
          </cell>
          <cell r="J728">
            <v>630000</v>
          </cell>
          <cell r="K728">
            <v>630000</v>
          </cell>
        </row>
        <row r="729">
          <cell r="E729" t="str">
            <v>Suyoto</v>
          </cell>
          <cell r="F729" t="str">
            <v xml:space="preserve"> -  Upah Harian Pembersihan Lt. 1 Block B</v>
          </cell>
        </row>
        <row r="730">
          <cell r="C730" t="str">
            <v>rupb432</v>
          </cell>
          <cell r="F730" t="str">
            <v xml:space="preserve"> Upah Pembersihan   periode : 2 juni - 3 juni 2005</v>
          </cell>
          <cell r="J730">
            <v>637000</v>
          </cell>
          <cell r="K730">
            <v>637000</v>
          </cell>
        </row>
        <row r="732">
          <cell r="E732" t="str">
            <v>Bongkar/Muat Barang</v>
          </cell>
        </row>
        <row r="733">
          <cell r="C733" t="str">
            <v>rupb433</v>
          </cell>
          <cell r="E733" t="str">
            <v>Pahotan Sitorus</v>
          </cell>
          <cell r="F733" t="str">
            <v xml:space="preserve"> -  SPSI Pasar Kodim</v>
          </cell>
          <cell r="I733">
            <v>1000000</v>
          </cell>
          <cell r="K733">
            <v>1000000</v>
          </cell>
        </row>
        <row r="734">
          <cell r="C734" t="str">
            <v>rupb434</v>
          </cell>
          <cell r="F734" t="str">
            <v xml:space="preserve"> -  SPTI Pekanbaru</v>
          </cell>
          <cell r="I734">
            <v>300000</v>
          </cell>
          <cell r="K734">
            <v>300000</v>
          </cell>
        </row>
        <row r="735">
          <cell r="C735" t="str">
            <v>rupb435</v>
          </cell>
          <cell r="F735" t="str">
            <v xml:space="preserve"> -  SPSI Bongkar Besi</v>
          </cell>
          <cell r="I735">
            <v>250000</v>
          </cell>
          <cell r="J735">
            <v>1550000</v>
          </cell>
          <cell r="K735">
            <v>250000</v>
          </cell>
        </row>
        <row r="737">
          <cell r="C737" t="str">
            <v>rupb436</v>
          </cell>
          <cell r="E737" t="str">
            <v>Dwi Tantomo</v>
          </cell>
          <cell r="F737" t="str">
            <v xml:space="preserve"> -  Upah Bongkar Semen 320 Zak</v>
          </cell>
          <cell r="J737">
            <v>1440000</v>
          </cell>
          <cell r="K737">
            <v>1440000</v>
          </cell>
        </row>
        <row r="738">
          <cell r="C738" t="str">
            <v>rupb437</v>
          </cell>
          <cell r="E738" t="str">
            <v>Dwi Tantomo</v>
          </cell>
          <cell r="F738" t="str">
            <v xml:space="preserve"> -  Upah Bongkar Besi</v>
          </cell>
          <cell r="J738">
            <v>425000</v>
          </cell>
          <cell r="K738">
            <v>425000</v>
          </cell>
        </row>
        <row r="740">
          <cell r="C740" t="str">
            <v>rupb438</v>
          </cell>
          <cell r="E740" t="str">
            <v>Suyoto</v>
          </cell>
          <cell r="F740" t="str">
            <v xml:space="preserve"> -  Upah mengumpulkan bondek 2 orang</v>
          </cell>
          <cell r="J740">
            <v>70000</v>
          </cell>
          <cell r="K740">
            <v>70000</v>
          </cell>
        </row>
        <row r="742">
          <cell r="C742" t="str">
            <v>rupb439</v>
          </cell>
          <cell r="E742" t="str">
            <v>Kahar</v>
          </cell>
          <cell r="F742" t="str">
            <v xml:space="preserve"> -  Upah harian pemindahan besi 2 orang</v>
          </cell>
          <cell r="J742">
            <v>75000</v>
          </cell>
          <cell r="K742">
            <v>75000</v>
          </cell>
        </row>
        <row r="744">
          <cell r="C744" t="str">
            <v>rupb440</v>
          </cell>
          <cell r="E744" t="str">
            <v>Singgih Hernawan</v>
          </cell>
          <cell r="F744" t="str">
            <v xml:space="preserve"> -  Upah pengangkutan kayu dari Proyek Mal Ciputra ke Proyek Senapelan</v>
          </cell>
          <cell r="J744">
            <v>100000</v>
          </cell>
          <cell r="K744">
            <v>100000</v>
          </cell>
        </row>
        <row r="746">
          <cell r="E746" t="str">
            <v xml:space="preserve">Junaidi </v>
          </cell>
        </row>
        <row r="747">
          <cell r="E747" t="str">
            <v>075/SPB/NK-PPS/05/2005</v>
          </cell>
          <cell r="F747" t="str">
            <v>Upah Pekerjaan Borongan</v>
          </cell>
        </row>
        <row r="748">
          <cell r="C748" t="str">
            <v>rupb441</v>
          </cell>
          <cell r="F748" t="str">
            <v xml:space="preserve"> -  Bobok Potong Bore Pile Gedung A</v>
          </cell>
          <cell r="G748">
            <v>48</v>
          </cell>
          <cell r="H748" t="str">
            <v>Ttk</v>
          </cell>
          <cell r="I748">
            <v>80000</v>
          </cell>
          <cell r="J748">
            <v>3840000</v>
          </cell>
          <cell r="K748">
            <v>3840000</v>
          </cell>
        </row>
        <row r="750">
          <cell r="C750" t="str">
            <v>rupb442</v>
          </cell>
          <cell r="E750" t="str">
            <v>Suyoto</v>
          </cell>
          <cell r="F750" t="str">
            <v xml:space="preserve"> -  Upah harian pengecekan persiapan pengecoran Lt.3 Block B</v>
          </cell>
          <cell r="J750">
            <v>136500</v>
          </cell>
          <cell r="K750">
            <v>136500</v>
          </cell>
        </row>
        <row r="752">
          <cell r="C752" t="str">
            <v>rupb443</v>
          </cell>
          <cell r="E752" t="str">
            <v>Suyoto</v>
          </cell>
          <cell r="F752" t="str">
            <v xml:space="preserve"> -  Upah harian buat tangga darurat pada As BH/BH</v>
          </cell>
          <cell r="J752">
            <v>206500</v>
          </cell>
          <cell r="K752">
            <v>206500</v>
          </cell>
        </row>
        <row r="753">
          <cell r="C753" t="str">
            <v>rupb444</v>
          </cell>
          <cell r="E753" t="str">
            <v>Kahar</v>
          </cell>
          <cell r="F753" t="str">
            <v xml:space="preserve"> -  Upah harian bongkar pasang steck tangga di Lt. basement karena pergeseran As</v>
          </cell>
          <cell r="J753">
            <v>112500</v>
          </cell>
          <cell r="K753">
            <v>112500</v>
          </cell>
        </row>
        <row r="755">
          <cell r="C755" t="str">
            <v>rupb445</v>
          </cell>
          <cell r="E755" t="str">
            <v>Suyoto</v>
          </cell>
          <cell r="F755" t="str">
            <v xml:space="preserve"> -  Upah harian pasang kembali balok bondek karena perubahan gambar</v>
          </cell>
          <cell r="J755">
            <v>175000</v>
          </cell>
          <cell r="K755">
            <v>175000</v>
          </cell>
        </row>
        <row r="757">
          <cell r="E757" t="str">
            <v>Adwison</v>
          </cell>
          <cell r="F757" t="str">
            <v>Upah Pekerjaan Block B :</v>
          </cell>
        </row>
        <row r="758">
          <cell r="C758" t="str">
            <v>rupb446</v>
          </cell>
          <cell r="F758" t="str">
            <v xml:space="preserve"> -  Expose balok Lt. Dasar</v>
          </cell>
          <cell r="G758">
            <v>72.33</v>
          </cell>
          <cell r="H758" t="str">
            <v>m2</v>
          </cell>
          <cell r="I758">
            <v>3000</v>
          </cell>
          <cell r="J758">
            <v>216990</v>
          </cell>
          <cell r="K758">
            <v>216990</v>
          </cell>
        </row>
        <row r="759">
          <cell r="C759" t="str">
            <v>rupb447</v>
          </cell>
          <cell r="F759" t="str">
            <v xml:space="preserve"> -  Sconengan Balok</v>
          </cell>
          <cell r="G759">
            <v>44.6</v>
          </cell>
          <cell r="H759" t="str">
            <v>m'</v>
          </cell>
          <cell r="I759">
            <v>2500</v>
          </cell>
          <cell r="J759">
            <v>111500</v>
          </cell>
          <cell r="K759">
            <v>111500</v>
          </cell>
        </row>
        <row r="760">
          <cell r="C760" t="str">
            <v>rupb448</v>
          </cell>
          <cell r="F760" t="str">
            <v xml:space="preserve"> -  Buat Sudutan</v>
          </cell>
          <cell r="G760">
            <v>109.94</v>
          </cell>
          <cell r="H760" t="str">
            <v>m'</v>
          </cell>
          <cell r="I760">
            <v>2500</v>
          </cell>
          <cell r="J760">
            <v>274850</v>
          </cell>
          <cell r="K760">
            <v>274850</v>
          </cell>
        </row>
        <row r="762">
          <cell r="C762" t="str">
            <v>rupb449</v>
          </cell>
          <cell r="E762" t="str">
            <v>Suyoto</v>
          </cell>
          <cell r="F762" t="str">
            <v xml:space="preserve"> -  Upah harian menutup lubang toilet 2 orang</v>
          </cell>
          <cell r="J762">
            <v>70000</v>
          </cell>
          <cell r="K762">
            <v>70000</v>
          </cell>
        </row>
        <row r="764">
          <cell r="E764" t="str">
            <v>Kahar</v>
          </cell>
          <cell r="F764" t="str">
            <v xml:space="preserve"> -  Upah harian bongkar pasang bekisting dan kau gutter lt. dasar block B</v>
          </cell>
        </row>
        <row r="765">
          <cell r="C765" t="str">
            <v>rupb450</v>
          </cell>
          <cell r="F765" t="str">
            <v xml:space="preserve">    periode : 5 juni - 6 juni 05</v>
          </cell>
          <cell r="J765">
            <v>1012500</v>
          </cell>
          <cell r="K765">
            <v>1012500</v>
          </cell>
        </row>
        <row r="766">
          <cell r="E766" t="str">
            <v>Bambang Budiono</v>
          </cell>
          <cell r="F766" t="str">
            <v xml:space="preserve"> -  Upah harian bongkar pasang bekisting </v>
          </cell>
        </row>
        <row r="767">
          <cell r="C767" t="str">
            <v>rupb451</v>
          </cell>
          <cell r="F767" t="str">
            <v xml:space="preserve">    periode : 31 mei - 6 juni 05</v>
          </cell>
          <cell r="J767">
            <v>472500</v>
          </cell>
          <cell r="K767">
            <v>472500</v>
          </cell>
        </row>
        <row r="769">
          <cell r="E769" t="str">
            <v xml:space="preserve">Bambang Budiono </v>
          </cell>
          <cell r="F769" t="str">
            <v>Upah Pekerjaan Borongan :</v>
          </cell>
        </row>
        <row r="770">
          <cell r="C770" t="str">
            <v>rupb452</v>
          </cell>
          <cell r="E770" t="str">
            <v>078/SPB/NK-PPS/05/2005</v>
          </cell>
          <cell r="F770" t="str">
            <v xml:space="preserve"> -  Tangga Lt Basment s/d  Lt -2,As BA/B1"</v>
          </cell>
          <cell r="G770">
            <v>3</v>
          </cell>
          <cell r="H770" t="str">
            <v>Unit</v>
          </cell>
          <cell r="I770">
            <v>1000000</v>
          </cell>
          <cell r="J770">
            <v>3000000</v>
          </cell>
          <cell r="K770">
            <v>3000000</v>
          </cell>
        </row>
        <row r="771">
          <cell r="C771" t="str">
            <v>rupb453</v>
          </cell>
          <cell r="F771" t="str">
            <v xml:space="preserve"> -  Tangga oid As BB/BC-B1/B2</v>
          </cell>
          <cell r="G771">
            <v>1</v>
          </cell>
          <cell r="H771" t="str">
            <v>Unit</v>
          </cell>
          <cell r="I771">
            <v>1000000</v>
          </cell>
          <cell r="J771">
            <v>1000000</v>
          </cell>
          <cell r="K771">
            <v>1000000</v>
          </cell>
        </row>
        <row r="772">
          <cell r="C772" t="str">
            <v>rupb454</v>
          </cell>
          <cell r="F772" t="str">
            <v xml:space="preserve"> -  Pabrikasi Bekisting</v>
          </cell>
          <cell r="G772">
            <v>779.27</v>
          </cell>
          <cell r="H772" t="str">
            <v>m2</v>
          </cell>
          <cell r="I772">
            <v>3500</v>
          </cell>
          <cell r="J772">
            <v>2727445</v>
          </cell>
          <cell r="K772">
            <v>2727445</v>
          </cell>
        </row>
        <row r="773">
          <cell r="C773" t="str">
            <v>rupb455</v>
          </cell>
          <cell r="F773" t="str">
            <v xml:space="preserve"> -  Cor  ( T C )</v>
          </cell>
          <cell r="G773">
            <v>63.805999999999997</v>
          </cell>
          <cell r="H773" t="str">
            <v>m3</v>
          </cell>
          <cell r="I773">
            <v>15000</v>
          </cell>
          <cell r="J773">
            <v>957090</v>
          </cell>
          <cell r="K773">
            <v>957090</v>
          </cell>
        </row>
        <row r="774">
          <cell r="C774" t="str">
            <v>rupb456</v>
          </cell>
          <cell r="F774" t="str">
            <v xml:space="preserve"> -  Cor dg CP</v>
          </cell>
          <cell r="G774">
            <v>215</v>
          </cell>
          <cell r="H774" t="str">
            <v>m3</v>
          </cell>
          <cell r="I774">
            <v>10000</v>
          </cell>
          <cell r="J774">
            <v>2150000</v>
          </cell>
          <cell r="K774">
            <v>2150000</v>
          </cell>
        </row>
        <row r="775">
          <cell r="C775" t="str">
            <v>rupb457</v>
          </cell>
          <cell r="F775" t="str">
            <v xml:space="preserve"> -  Stel &amp; Bongkar</v>
          </cell>
          <cell r="G775">
            <v>261.55</v>
          </cell>
          <cell r="H775" t="str">
            <v>m2</v>
          </cell>
          <cell r="I775">
            <v>12500</v>
          </cell>
          <cell r="J775">
            <v>3269375</v>
          </cell>
          <cell r="K775">
            <v>3269375</v>
          </cell>
        </row>
        <row r="776">
          <cell r="C776" t="str">
            <v>rupb458</v>
          </cell>
          <cell r="F776" t="str">
            <v xml:space="preserve"> -  Stop Cor dinding K.Ayam</v>
          </cell>
          <cell r="G776">
            <v>21</v>
          </cell>
          <cell r="H776" t="str">
            <v>m'</v>
          </cell>
          <cell r="I776">
            <v>5000</v>
          </cell>
          <cell r="J776">
            <v>105000</v>
          </cell>
          <cell r="K776">
            <v>105000</v>
          </cell>
        </row>
        <row r="777">
          <cell r="C777" t="str">
            <v>rupb459</v>
          </cell>
          <cell r="F777" t="str">
            <v xml:space="preserve"> -  Talang Cor</v>
          </cell>
          <cell r="G777">
            <v>124</v>
          </cell>
          <cell r="H777" t="str">
            <v>m'</v>
          </cell>
          <cell r="I777">
            <v>5000</v>
          </cell>
          <cell r="J777">
            <v>620000</v>
          </cell>
          <cell r="K777">
            <v>620000</v>
          </cell>
        </row>
        <row r="778">
          <cell r="C778" t="str">
            <v>rupb460</v>
          </cell>
          <cell r="F778" t="str">
            <v xml:space="preserve"> -  Bor Steck &amp; Pasang dinding kabel Ledder</v>
          </cell>
          <cell r="G778">
            <v>56</v>
          </cell>
          <cell r="H778" t="str">
            <v>Titik</v>
          </cell>
          <cell r="I778">
            <v>1000</v>
          </cell>
          <cell r="J778">
            <v>56000</v>
          </cell>
          <cell r="K778">
            <v>56000</v>
          </cell>
        </row>
        <row r="779">
          <cell r="C779" t="str">
            <v>rupb461</v>
          </cell>
          <cell r="F779" t="str">
            <v xml:space="preserve"> -  Bongkar bekisting</v>
          </cell>
          <cell r="G779">
            <v>1408.28</v>
          </cell>
          <cell r="H779" t="str">
            <v>m2</v>
          </cell>
          <cell r="I779">
            <v>1500</v>
          </cell>
          <cell r="J779">
            <v>2112420</v>
          </cell>
          <cell r="K779">
            <v>2112420</v>
          </cell>
        </row>
        <row r="780">
          <cell r="F780" t="str">
            <v xml:space="preserve"> -  Pembersihan lantai dasar</v>
          </cell>
          <cell r="G780">
            <v>0</v>
          </cell>
          <cell r="H780" t="str">
            <v>m2</v>
          </cell>
          <cell r="I780">
            <v>1250</v>
          </cell>
          <cell r="J780">
            <v>0</v>
          </cell>
          <cell r="K780">
            <v>0</v>
          </cell>
        </row>
        <row r="781">
          <cell r="C781" t="str">
            <v>rupb462</v>
          </cell>
          <cell r="F781" t="str">
            <v xml:space="preserve"> -  Stel Bekisting</v>
          </cell>
          <cell r="G781">
            <v>605.54</v>
          </cell>
          <cell r="H781" t="str">
            <v>m2</v>
          </cell>
          <cell r="I781">
            <v>11000</v>
          </cell>
          <cell r="J781">
            <v>6660940</v>
          </cell>
          <cell r="K781">
            <v>6660940</v>
          </cell>
        </row>
        <row r="782">
          <cell r="C782" t="str">
            <v>rupb463</v>
          </cell>
          <cell r="F782" t="str">
            <v xml:space="preserve"> -  Pasang Bondex</v>
          </cell>
          <cell r="G782">
            <v>919.13</v>
          </cell>
          <cell r="H782" t="str">
            <v>m2</v>
          </cell>
          <cell r="I782">
            <v>4000</v>
          </cell>
          <cell r="J782">
            <v>3676520</v>
          </cell>
          <cell r="K782">
            <v>3676520</v>
          </cell>
        </row>
        <row r="783">
          <cell r="C783" t="str">
            <v>rupb464</v>
          </cell>
          <cell r="F783" t="str">
            <v xml:space="preserve"> -  Scapulding Bondex</v>
          </cell>
          <cell r="G783">
            <v>919.13</v>
          </cell>
          <cell r="H783" t="str">
            <v>m2</v>
          </cell>
          <cell r="I783">
            <v>2500</v>
          </cell>
          <cell r="J783">
            <v>2297825</v>
          </cell>
          <cell r="K783">
            <v>2297825</v>
          </cell>
        </row>
        <row r="784">
          <cell r="C784" t="str">
            <v>rupb465</v>
          </cell>
          <cell r="F784" t="str">
            <v xml:space="preserve"> -  Stop Cor Lantai</v>
          </cell>
          <cell r="G784">
            <v>70.150000000000006</v>
          </cell>
          <cell r="H784" t="str">
            <v>m'</v>
          </cell>
          <cell r="I784">
            <v>2500</v>
          </cell>
          <cell r="J784">
            <v>175375</v>
          </cell>
          <cell r="K784">
            <v>175375</v>
          </cell>
        </row>
        <row r="785">
          <cell r="C785" t="str">
            <v>rupb466</v>
          </cell>
          <cell r="F785" t="str">
            <v xml:space="preserve"> -  Plat lantai Konvensional</v>
          </cell>
          <cell r="G785">
            <v>39.979999999999997</v>
          </cell>
          <cell r="H785" t="str">
            <v>m2</v>
          </cell>
          <cell r="I785">
            <v>14500</v>
          </cell>
          <cell r="J785">
            <v>579710</v>
          </cell>
          <cell r="K785">
            <v>579710</v>
          </cell>
        </row>
        <row r="786">
          <cell r="C786" t="str">
            <v>rupb467</v>
          </cell>
          <cell r="F786" t="str">
            <v xml:space="preserve"> -  Scap Lantai Konvensional</v>
          </cell>
          <cell r="G786">
            <v>39.979999999999997</v>
          </cell>
          <cell r="H786" t="str">
            <v>m2</v>
          </cell>
          <cell r="I786">
            <v>2500</v>
          </cell>
          <cell r="J786">
            <v>99949.999999999985</v>
          </cell>
          <cell r="K786">
            <v>99950</v>
          </cell>
        </row>
        <row r="787">
          <cell r="C787" t="str">
            <v>rupb468</v>
          </cell>
          <cell r="F787" t="str">
            <v xml:space="preserve"> -  Pasang Lat siku di Void Exclator</v>
          </cell>
          <cell r="G787">
            <v>32.700000000000003</v>
          </cell>
          <cell r="H787" t="str">
            <v>m'</v>
          </cell>
          <cell r="I787">
            <v>2500</v>
          </cell>
          <cell r="J787">
            <v>81750</v>
          </cell>
          <cell r="K787">
            <v>81750</v>
          </cell>
        </row>
        <row r="788">
          <cell r="C788" t="str">
            <v>rupb469</v>
          </cell>
          <cell r="F788" t="str">
            <v xml:space="preserve"> -  Pembersihan di As BB4/BA-BF </v>
          </cell>
          <cell r="G788">
            <v>1</v>
          </cell>
          <cell r="H788" t="str">
            <v>ls</v>
          </cell>
          <cell r="I788">
            <v>750000</v>
          </cell>
          <cell r="J788">
            <v>750000</v>
          </cell>
          <cell r="K788">
            <v>750000</v>
          </cell>
        </row>
        <row r="789">
          <cell r="C789" t="str">
            <v>rupb470</v>
          </cell>
          <cell r="F789" t="str">
            <v xml:space="preserve"> -  Bekisting As B4/B4" - BB ( TB )</v>
          </cell>
          <cell r="G789">
            <v>11.9</v>
          </cell>
          <cell r="H789" t="str">
            <v>m'</v>
          </cell>
          <cell r="I789">
            <v>12500</v>
          </cell>
          <cell r="J789">
            <v>148750</v>
          </cell>
          <cell r="K789">
            <v>148750</v>
          </cell>
        </row>
        <row r="790">
          <cell r="C790" t="str">
            <v>rupb471</v>
          </cell>
          <cell r="F790" t="str">
            <v xml:space="preserve"> -  Pabrikasi Bekisting Tutup tangga As C1</v>
          </cell>
          <cell r="G790">
            <v>70.58</v>
          </cell>
          <cell r="H790" t="str">
            <v>m2</v>
          </cell>
          <cell r="I790">
            <v>3500</v>
          </cell>
          <cell r="J790">
            <v>247030</v>
          </cell>
          <cell r="K790">
            <v>247030</v>
          </cell>
        </row>
        <row r="791">
          <cell r="C791" t="str">
            <v>rupb472</v>
          </cell>
          <cell r="F791" t="str">
            <v xml:space="preserve"> -  Stel &amp; Bongkar Bekisting </v>
          </cell>
          <cell r="G791">
            <v>121.54</v>
          </cell>
          <cell r="H791" t="str">
            <v>m2</v>
          </cell>
          <cell r="I791">
            <v>12500</v>
          </cell>
          <cell r="J791">
            <v>1519250</v>
          </cell>
          <cell r="K791">
            <v>1519250</v>
          </cell>
        </row>
        <row r="792">
          <cell r="C792" t="str">
            <v>rupb473</v>
          </cell>
          <cell r="F792" t="str">
            <v xml:space="preserve"> -  Cor TC</v>
          </cell>
          <cell r="G792">
            <v>15</v>
          </cell>
          <cell r="H792" t="str">
            <v>m3</v>
          </cell>
          <cell r="I792">
            <v>15000</v>
          </cell>
          <cell r="J792">
            <v>225000</v>
          </cell>
          <cell r="K792">
            <v>225000</v>
          </cell>
        </row>
        <row r="793">
          <cell r="C793" t="str">
            <v>rupb474</v>
          </cell>
          <cell r="F793" t="str">
            <v xml:space="preserve"> -  Kepala Kolom Perapet</v>
          </cell>
          <cell r="G793">
            <v>16</v>
          </cell>
          <cell r="H793" t="str">
            <v>bh</v>
          </cell>
          <cell r="I793">
            <v>20000</v>
          </cell>
          <cell r="J793">
            <v>320000</v>
          </cell>
          <cell r="K793">
            <v>320000</v>
          </cell>
        </row>
        <row r="794">
          <cell r="C794" t="str">
            <v>rupb475</v>
          </cell>
          <cell r="F794" t="str">
            <v xml:space="preserve"> -  Tangga As C6-C7 Lt -1 As C1 Lt-2- Lt atap</v>
          </cell>
          <cell r="G794">
            <v>3</v>
          </cell>
          <cell r="H794" t="str">
            <v>Unit</v>
          </cell>
          <cell r="I794">
            <v>1000000</v>
          </cell>
          <cell r="J794">
            <v>3000000</v>
          </cell>
          <cell r="K794">
            <v>3000000</v>
          </cell>
        </row>
        <row r="795">
          <cell r="C795" t="str">
            <v>rupb476</v>
          </cell>
          <cell r="F795" t="str">
            <v xml:space="preserve"> -  Pembersihan lt - 2 &amp; lt atap</v>
          </cell>
          <cell r="G795">
            <v>400</v>
          </cell>
          <cell r="H795" t="str">
            <v>m2</v>
          </cell>
          <cell r="I795">
            <v>1250</v>
          </cell>
          <cell r="J795">
            <v>500000</v>
          </cell>
          <cell r="K795">
            <v>500000</v>
          </cell>
        </row>
        <row r="796">
          <cell r="C796" t="str">
            <v>rupb477</v>
          </cell>
          <cell r="F796" t="str">
            <v xml:space="preserve"> -  Pekerjaan strip Beton</v>
          </cell>
          <cell r="G796">
            <v>6</v>
          </cell>
          <cell r="H796" t="str">
            <v>Unit</v>
          </cell>
          <cell r="I796">
            <v>100000</v>
          </cell>
          <cell r="J796">
            <v>600000</v>
          </cell>
          <cell r="K796">
            <v>600000</v>
          </cell>
        </row>
        <row r="798">
          <cell r="E798" t="str">
            <v>Bambang Budiono</v>
          </cell>
        </row>
        <row r="799">
          <cell r="E799" t="str">
            <v>059/SPB/NK-PPS/04/2005</v>
          </cell>
          <cell r="F799" t="str">
            <v>Upah Pekerjaan Borongan :</v>
          </cell>
        </row>
        <row r="800">
          <cell r="C800" t="str">
            <v>rupb478</v>
          </cell>
          <cell r="F800" t="str">
            <v xml:space="preserve"> -  Stel Pebisting</v>
          </cell>
          <cell r="G800">
            <v>507</v>
          </cell>
          <cell r="H800" t="str">
            <v>m2</v>
          </cell>
          <cell r="I800">
            <v>12500</v>
          </cell>
          <cell r="J800">
            <v>6337500</v>
          </cell>
          <cell r="K800">
            <v>6337500</v>
          </cell>
        </row>
        <row r="801">
          <cell r="C801" t="str">
            <v>rupb479</v>
          </cell>
          <cell r="F801" t="str">
            <v xml:space="preserve"> -  Cor TC</v>
          </cell>
          <cell r="G801">
            <v>65.45</v>
          </cell>
          <cell r="H801" t="str">
            <v>m3</v>
          </cell>
          <cell r="I801">
            <v>15000</v>
          </cell>
          <cell r="J801">
            <v>981750</v>
          </cell>
          <cell r="K801">
            <v>981750</v>
          </cell>
        </row>
        <row r="802">
          <cell r="C802" t="str">
            <v>rupb480</v>
          </cell>
          <cell r="F802" t="str">
            <v xml:space="preserve"> -  Kepala Kolom</v>
          </cell>
          <cell r="G802">
            <v>24</v>
          </cell>
          <cell r="H802" t="str">
            <v>bh</v>
          </cell>
          <cell r="I802">
            <v>20000</v>
          </cell>
          <cell r="J802">
            <v>480000</v>
          </cell>
          <cell r="K802">
            <v>480000</v>
          </cell>
        </row>
        <row r="803">
          <cell r="C803" t="str">
            <v>rupb481</v>
          </cell>
          <cell r="F803" t="str">
            <v xml:space="preserve"> -  Talang Cor</v>
          </cell>
          <cell r="G803">
            <v>12</v>
          </cell>
          <cell r="H803" t="str">
            <v>m'</v>
          </cell>
          <cell r="I803">
            <v>5000</v>
          </cell>
          <cell r="J803">
            <v>60000</v>
          </cell>
          <cell r="K803">
            <v>60000</v>
          </cell>
        </row>
        <row r="805">
          <cell r="E805" t="str">
            <v>Suyoto</v>
          </cell>
        </row>
        <row r="806">
          <cell r="E806" t="str">
            <v>079/SPB/NK-PPS/05/2005</v>
          </cell>
          <cell r="F806" t="str">
            <v>Upah Pekerjaan Borongan :</v>
          </cell>
        </row>
        <row r="807">
          <cell r="F807" t="str">
            <v>Block B</v>
          </cell>
        </row>
        <row r="808">
          <cell r="C808" t="str">
            <v>rupb482</v>
          </cell>
          <cell r="F808" t="str">
            <v xml:space="preserve"> -  Tangga darurat lt bas - lt dasar -lt -1 ke lt - 2</v>
          </cell>
          <cell r="G808">
            <v>3</v>
          </cell>
          <cell r="H808" t="str">
            <v>unit</v>
          </cell>
          <cell r="I808">
            <v>1000000</v>
          </cell>
          <cell r="J808">
            <v>3000000</v>
          </cell>
          <cell r="K808">
            <v>3000000</v>
          </cell>
        </row>
        <row r="809">
          <cell r="C809" t="str">
            <v>rupb483</v>
          </cell>
          <cell r="F809" t="str">
            <v xml:space="preserve"> -  Tangga Void As BJ-BK</v>
          </cell>
          <cell r="G809">
            <v>1</v>
          </cell>
          <cell r="H809" t="str">
            <v>unit</v>
          </cell>
          <cell r="I809">
            <v>1500000</v>
          </cell>
          <cell r="J809">
            <v>1500000</v>
          </cell>
          <cell r="K809">
            <v>1500000</v>
          </cell>
        </row>
        <row r="810">
          <cell r="C810" t="str">
            <v>rupb484</v>
          </cell>
          <cell r="F810" t="str">
            <v xml:space="preserve"> -  Tangga  B2/B3-BG/F</v>
          </cell>
          <cell r="G810">
            <v>0.5</v>
          </cell>
          <cell r="H810" t="str">
            <v>unit</v>
          </cell>
          <cell r="I810">
            <v>2000000</v>
          </cell>
          <cell r="J810">
            <v>1000000</v>
          </cell>
          <cell r="K810">
            <v>1000000</v>
          </cell>
        </row>
        <row r="811">
          <cell r="C811" t="str">
            <v>rupb485</v>
          </cell>
          <cell r="F811" t="str">
            <v xml:space="preserve"> -  Pabrikasi Bekisting</v>
          </cell>
          <cell r="G811">
            <v>750.327</v>
          </cell>
          <cell r="H811" t="str">
            <v>m2</v>
          </cell>
          <cell r="I811">
            <v>3500</v>
          </cell>
          <cell r="J811">
            <v>2626144.5</v>
          </cell>
          <cell r="K811">
            <v>2626144.5</v>
          </cell>
        </row>
        <row r="812">
          <cell r="C812" t="str">
            <v>rupb486</v>
          </cell>
          <cell r="F812" t="str">
            <v xml:space="preserve"> -  Cor  ( T C )</v>
          </cell>
          <cell r="G812">
            <v>88.6</v>
          </cell>
          <cell r="H812" t="str">
            <v>m3</v>
          </cell>
          <cell r="I812">
            <v>15000</v>
          </cell>
          <cell r="J812">
            <v>1329000</v>
          </cell>
          <cell r="K812">
            <v>1329000</v>
          </cell>
        </row>
        <row r="813">
          <cell r="C813" t="str">
            <v>rupb487</v>
          </cell>
          <cell r="F813" t="str">
            <v xml:space="preserve"> -  Cor dg CP</v>
          </cell>
          <cell r="G813">
            <v>263</v>
          </cell>
          <cell r="H813" t="str">
            <v>m3</v>
          </cell>
          <cell r="I813">
            <v>10000</v>
          </cell>
          <cell r="J813">
            <v>2630000</v>
          </cell>
          <cell r="K813">
            <v>2630000</v>
          </cell>
        </row>
        <row r="814">
          <cell r="C814" t="str">
            <v>rupb488</v>
          </cell>
          <cell r="F814" t="str">
            <v xml:space="preserve"> -  Stel &amp; Bongkar</v>
          </cell>
          <cell r="G814">
            <v>522.55999999999995</v>
          </cell>
          <cell r="H814" t="str">
            <v>m2</v>
          </cell>
          <cell r="I814">
            <v>12500</v>
          </cell>
          <cell r="J814">
            <v>6531999.9999999991</v>
          </cell>
          <cell r="K814">
            <v>6531999.9999999991</v>
          </cell>
        </row>
        <row r="815">
          <cell r="C815" t="str">
            <v>rupb489</v>
          </cell>
          <cell r="F815" t="str">
            <v xml:space="preserve"> -  Stop Cor dinding K.Ayam</v>
          </cell>
          <cell r="G815">
            <v>12</v>
          </cell>
          <cell r="H815" t="str">
            <v>m'</v>
          </cell>
          <cell r="I815">
            <v>5000</v>
          </cell>
          <cell r="J815">
            <v>60000</v>
          </cell>
          <cell r="K815">
            <v>60000</v>
          </cell>
        </row>
        <row r="816">
          <cell r="C816" t="str">
            <v>rupb490</v>
          </cell>
          <cell r="F816" t="str">
            <v xml:space="preserve"> -  Kepala Kolom</v>
          </cell>
          <cell r="G816">
            <v>48</v>
          </cell>
          <cell r="H816" t="str">
            <v>m'</v>
          </cell>
          <cell r="I816">
            <v>20000</v>
          </cell>
          <cell r="J816">
            <v>960000</v>
          </cell>
          <cell r="K816">
            <v>960000</v>
          </cell>
        </row>
        <row r="817">
          <cell r="C817" t="str">
            <v>rupb491</v>
          </cell>
          <cell r="F817" t="str">
            <v xml:space="preserve"> -  Bor Steck </v>
          </cell>
          <cell r="G817">
            <v>54</v>
          </cell>
          <cell r="H817" t="str">
            <v>titik</v>
          </cell>
          <cell r="I817">
            <v>500</v>
          </cell>
          <cell r="J817">
            <v>27000</v>
          </cell>
          <cell r="K817">
            <v>27000</v>
          </cell>
        </row>
        <row r="818">
          <cell r="C818" t="str">
            <v>rupb492</v>
          </cell>
          <cell r="F818" t="str">
            <v xml:space="preserve"> -  Bongkar bekisting</v>
          </cell>
          <cell r="G818">
            <v>1659.63</v>
          </cell>
          <cell r="H818" t="str">
            <v>m2</v>
          </cell>
          <cell r="I818">
            <v>1500</v>
          </cell>
          <cell r="J818">
            <v>2489445</v>
          </cell>
          <cell r="K818">
            <v>2489445</v>
          </cell>
        </row>
        <row r="819">
          <cell r="C819" t="str">
            <v>rupb493</v>
          </cell>
          <cell r="F819" t="str">
            <v xml:space="preserve"> -  Pembersihan lantai dasar &amp; Lt-1</v>
          </cell>
          <cell r="G819">
            <v>2490</v>
          </cell>
          <cell r="H819" t="str">
            <v>m2</v>
          </cell>
          <cell r="I819">
            <v>1250</v>
          </cell>
          <cell r="J819">
            <v>3112500</v>
          </cell>
          <cell r="K819">
            <v>3112500</v>
          </cell>
        </row>
        <row r="820">
          <cell r="C820" t="str">
            <v>rupb494</v>
          </cell>
          <cell r="F820" t="str">
            <v xml:space="preserve"> -  Stel Bekisting</v>
          </cell>
          <cell r="G820">
            <v>751.16</v>
          </cell>
          <cell r="H820" t="str">
            <v>m2</v>
          </cell>
          <cell r="I820">
            <v>11000</v>
          </cell>
          <cell r="J820">
            <v>8262760</v>
          </cell>
          <cell r="K820">
            <v>8262760</v>
          </cell>
        </row>
        <row r="821">
          <cell r="C821" t="str">
            <v>rupb495</v>
          </cell>
          <cell r="F821" t="str">
            <v xml:space="preserve"> -  Pasang Bondex</v>
          </cell>
          <cell r="G821">
            <v>1130.74</v>
          </cell>
          <cell r="H821" t="str">
            <v>m2</v>
          </cell>
          <cell r="I821">
            <v>4000</v>
          </cell>
          <cell r="J821">
            <v>4522960</v>
          </cell>
          <cell r="K821">
            <v>4522960</v>
          </cell>
        </row>
        <row r="822">
          <cell r="C822" t="str">
            <v>rupb496</v>
          </cell>
          <cell r="F822" t="str">
            <v xml:space="preserve"> -  Scapulding Bondex</v>
          </cell>
          <cell r="G822">
            <v>1171.76</v>
          </cell>
          <cell r="H822" t="str">
            <v>m2</v>
          </cell>
          <cell r="I822">
            <v>2500</v>
          </cell>
          <cell r="J822">
            <v>2929400</v>
          </cell>
          <cell r="K822">
            <v>2929400</v>
          </cell>
        </row>
        <row r="823">
          <cell r="C823" t="str">
            <v>rupb497</v>
          </cell>
          <cell r="F823" t="str">
            <v xml:space="preserve"> -  Stop Cor Lantai</v>
          </cell>
          <cell r="G823">
            <v>154.6</v>
          </cell>
          <cell r="H823" t="str">
            <v>m'</v>
          </cell>
          <cell r="I823">
            <v>2500</v>
          </cell>
          <cell r="J823">
            <v>386500</v>
          </cell>
          <cell r="K823">
            <v>386500</v>
          </cell>
        </row>
        <row r="824">
          <cell r="C824" t="str">
            <v>rupb498</v>
          </cell>
          <cell r="F824" t="str">
            <v xml:space="preserve"> -  Plat lantai Konvensional</v>
          </cell>
          <cell r="G824">
            <v>41.02</v>
          </cell>
          <cell r="H824" t="str">
            <v>m2</v>
          </cell>
          <cell r="I824">
            <v>14500</v>
          </cell>
          <cell r="J824">
            <v>594790</v>
          </cell>
          <cell r="K824">
            <v>594790</v>
          </cell>
        </row>
        <row r="825">
          <cell r="C825" t="str">
            <v>rupb499</v>
          </cell>
          <cell r="F825" t="str">
            <v xml:space="preserve"> -  Block out</v>
          </cell>
          <cell r="G825">
            <v>30</v>
          </cell>
          <cell r="H825" t="str">
            <v>m2</v>
          </cell>
          <cell r="I825">
            <v>5000</v>
          </cell>
          <cell r="J825">
            <v>150000</v>
          </cell>
          <cell r="K825">
            <v>150000</v>
          </cell>
        </row>
        <row r="826">
          <cell r="C826" t="str">
            <v>rupb500</v>
          </cell>
          <cell r="F826" t="str">
            <v xml:space="preserve"> -  Pasang Lat siku </v>
          </cell>
          <cell r="G826">
            <v>54.1</v>
          </cell>
          <cell r="H826" t="str">
            <v>m'</v>
          </cell>
          <cell r="I826">
            <v>2500</v>
          </cell>
          <cell r="J826">
            <v>135250</v>
          </cell>
          <cell r="K826">
            <v>135250</v>
          </cell>
        </row>
        <row r="827">
          <cell r="C827" t="str">
            <v>rupb501</v>
          </cell>
          <cell r="F827" t="str">
            <v xml:space="preserve"> -  Buat shap ME</v>
          </cell>
          <cell r="G827">
            <v>12</v>
          </cell>
          <cell r="H827" t="str">
            <v>m'</v>
          </cell>
          <cell r="I827">
            <v>12500</v>
          </cell>
          <cell r="J827">
            <v>150000</v>
          </cell>
          <cell r="K827">
            <v>150000</v>
          </cell>
        </row>
        <row r="828">
          <cell r="F828" t="str">
            <v>Block C</v>
          </cell>
        </row>
        <row r="829">
          <cell r="C829" t="str">
            <v>rupb502</v>
          </cell>
          <cell r="F829" t="str">
            <v xml:space="preserve"> -  Finishing hardiner</v>
          </cell>
          <cell r="G829">
            <v>27.72</v>
          </cell>
          <cell r="H829" t="str">
            <v>m2</v>
          </cell>
          <cell r="I829">
            <v>3500</v>
          </cell>
          <cell r="J829">
            <v>97020</v>
          </cell>
          <cell r="K829">
            <v>97020</v>
          </cell>
        </row>
        <row r="830">
          <cell r="C830" t="str">
            <v>rupb503</v>
          </cell>
          <cell r="F830" t="str">
            <v xml:space="preserve"> -  Pabrikasi Bekisting Tutup tangga As C1</v>
          </cell>
          <cell r="G830">
            <v>746.74</v>
          </cell>
          <cell r="H830" t="str">
            <v>m2</v>
          </cell>
          <cell r="I830">
            <v>3500</v>
          </cell>
          <cell r="J830">
            <v>2613590</v>
          </cell>
          <cell r="K830">
            <v>2613590</v>
          </cell>
        </row>
        <row r="831">
          <cell r="C831" t="str">
            <v>rupb504</v>
          </cell>
          <cell r="F831" t="str">
            <v xml:space="preserve"> -  Stel &amp; Bongkar Bekisting </v>
          </cell>
          <cell r="G831">
            <v>575.27499999999998</v>
          </cell>
          <cell r="H831" t="str">
            <v>m2</v>
          </cell>
          <cell r="I831">
            <v>12500</v>
          </cell>
          <cell r="J831">
            <v>7190937.5</v>
          </cell>
          <cell r="K831">
            <v>7190937.5</v>
          </cell>
        </row>
        <row r="832">
          <cell r="C832" t="str">
            <v>rupb505</v>
          </cell>
          <cell r="F832" t="str">
            <v xml:space="preserve"> -  Stel &amp; Bongkar Bekisting </v>
          </cell>
          <cell r="G832">
            <v>191.6</v>
          </cell>
          <cell r="H832" t="str">
            <v>m2</v>
          </cell>
          <cell r="I832">
            <v>17500</v>
          </cell>
          <cell r="J832">
            <v>3353000</v>
          </cell>
          <cell r="K832">
            <v>3353000</v>
          </cell>
        </row>
        <row r="833">
          <cell r="C833" t="str">
            <v>rupb506</v>
          </cell>
          <cell r="F833" t="str">
            <v xml:space="preserve"> -  Buat sparing Block Out</v>
          </cell>
          <cell r="G833">
            <v>42</v>
          </cell>
          <cell r="H833" t="str">
            <v>unit</v>
          </cell>
          <cell r="I833">
            <v>5000</v>
          </cell>
          <cell r="J833">
            <v>210000</v>
          </cell>
          <cell r="K833">
            <v>210000</v>
          </cell>
        </row>
        <row r="834">
          <cell r="C834" t="str">
            <v>rupb507</v>
          </cell>
          <cell r="F834" t="str">
            <v xml:space="preserve"> -  Pembersihan lt - 2 &amp; lt atap</v>
          </cell>
          <cell r="G834">
            <v>548</v>
          </cell>
          <cell r="H834" t="str">
            <v>m2</v>
          </cell>
          <cell r="I834">
            <v>1250</v>
          </cell>
          <cell r="J834">
            <v>685000</v>
          </cell>
          <cell r="K834">
            <v>685000</v>
          </cell>
        </row>
        <row r="835">
          <cell r="F835" t="str">
            <v>Pekerjaan tambah</v>
          </cell>
        </row>
        <row r="836">
          <cell r="C836" t="str">
            <v>rupb508</v>
          </cell>
          <cell r="F836" t="str">
            <v xml:space="preserve"> -  Buat Gudang</v>
          </cell>
          <cell r="G836">
            <v>9</v>
          </cell>
          <cell r="H836" t="str">
            <v>m2</v>
          </cell>
          <cell r="I836">
            <v>50000</v>
          </cell>
          <cell r="J836">
            <v>450000</v>
          </cell>
          <cell r="K836">
            <v>450000</v>
          </cell>
        </row>
        <row r="838">
          <cell r="E838" t="str">
            <v>Iksan</v>
          </cell>
        </row>
        <row r="839">
          <cell r="E839" t="str">
            <v>080/SPB/NK-PPS/05/2005</v>
          </cell>
          <cell r="F839" t="str">
            <v>Upah Pekerjaan Borongan :</v>
          </cell>
        </row>
        <row r="840">
          <cell r="C840" t="str">
            <v>rupb509</v>
          </cell>
          <cell r="F840" t="str">
            <v xml:space="preserve"> -  Pasang bata Meja </v>
          </cell>
          <cell r="G840">
            <v>168.27</v>
          </cell>
          <cell r="H840" t="str">
            <v>m2</v>
          </cell>
          <cell r="I840">
            <v>10500</v>
          </cell>
          <cell r="J840">
            <v>1766835</v>
          </cell>
          <cell r="K840">
            <v>1766835</v>
          </cell>
        </row>
        <row r="841">
          <cell r="C841" t="str">
            <v>rupb510</v>
          </cell>
          <cell r="F841" t="str">
            <v xml:space="preserve"> -  Pasang Bata Kios dan Exsternal,Cr,Panel</v>
          </cell>
          <cell r="G841">
            <v>1357.8</v>
          </cell>
          <cell r="H841" t="str">
            <v>m2</v>
          </cell>
          <cell r="I841">
            <v>9000</v>
          </cell>
          <cell r="J841">
            <v>12220200</v>
          </cell>
          <cell r="K841">
            <v>12220200</v>
          </cell>
        </row>
        <row r="842">
          <cell r="C842" t="str">
            <v>rupb511</v>
          </cell>
          <cell r="F842" t="str">
            <v xml:space="preserve"> -  Acian Dinding</v>
          </cell>
          <cell r="G842">
            <v>812.29</v>
          </cell>
          <cell r="H842" t="str">
            <v>m2</v>
          </cell>
          <cell r="I842">
            <v>4000</v>
          </cell>
          <cell r="J842">
            <v>3249160</v>
          </cell>
          <cell r="K842">
            <v>3249160</v>
          </cell>
        </row>
        <row r="843">
          <cell r="C843" t="str">
            <v>rupb512</v>
          </cell>
          <cell r="F843" t="str">
            <v xml:space="preserve"> -  Cor Kolom Praktis &amp; RB</v>
          </cell>
          <cell r="G843">
            <v>1233.27</v>
          </cell>
          <cell r="H843" t="str">
            <v>m'</v>
          </cell>
          <cell r="I843">
            <v>7500</v>
          </cell>
          <cell r="J843">
            <v>9249525</v>
          </cell>
          <cell r="K843">
            <v>9249525</v>
          </cell>
        </row>
        <row r="844">
          <cell r="C844" t="str">
            <v>rupb513</v>
          </cell>
          <cell r="F844" t="str">
            <v xml:space="preserve"> -  Expos Balok,Kolom &amp; Plat</v>
          </cell>
          <cell r="G844">
            <v>693.21</v>
          </cell>
          <cell r="H844" t="str">
            <v>m2</v>
          </cell>
          <cell r="I844">
            <v>3000</v>
          </cell>
          <cell r="J844">
            <v>2079630</v>
          </cell>
          <cell r="K844">
            <v>2079630</v>
          </cell>
        </row>
        <row r="845">
          <cell r="C845" t="str">
            <v>rupb514</v>
          </cell>
          <cell r="F845" t="str">
            <v xml:space="preserve"> -  Scanengan Balok &amp; Kolom</v>
          </cell>
          <cell r="G845">
            <v>1901.68</v>
          </cell>
          <cell r="H845" t="str">
            <v>m'</v>
          </cell>
          <cell r="I845">
            <v>2500</v>
          </cell>
          <cell r="J845">
            <v>4754200</v>
          </cell>
          <cell r="K845">
            <v>4754200</v>
          </cell>
        </row>
        <row r="846">
          <cell r="C846" t="str">
            <v>rupb515</v>
          </cell>
          <cell r="F846" t="str">
            <v xml:space="preserve"> -  Pasang Sparing pipa meja</v>
          </cell>
          <cell r="G846">
            <v>55</v>
          </cell>
          <cell r="H846" t="str">
            <v>bh</v>
          </cell>
          <cell r="I846">
            <v>3500</v>
          </cell>
          <cell r="J846">
            <v>192500</v>
          </cell>
          <cell r="K846">
            <v>192500</v>
          </cell>
        </row>
        <row r="847">
          <cell r="C847" t="str">
            <v>rupb516</v>
          </cell>
          <cell r="F847" t="str">
            <v xml:space="preserve"> -  Pasang Block Out Meja los</v>
          </cell>
          <cell r="G847">
            <v>62</v>
          </cell>
          <cell r="H847" t="str">
            <v>bh</v>
          </cell>
          <cell r="I847">
            <v>2500</v>
          </cell>
          <cell r="J847">
            <v>155000</v>
          </cell>
          <cell r="K847">
            <v>155000</v>
          </cell>
        </row>
        <row r="848">
          <cell r="C848" t="str">
            <v>rupb517</v>
          </cell>
          <cell r="F848" t="str">
            <v xml:space="preserve"> -  Bor U/ Stek</v>
          </cell>
          <cell r="G848">
            <v>1488</v>
          </cell>
          <cell r="H848" t="str">
            <v>titik</v>
          </cell>
          <cell r="I848">
            <v>250</v>
          </cell>
          <cell r="J848">
            <v>372000</v>
          </cell>
          <cell r="K848">
            <v>372000</v>
          </cell>
        </row>
        <row r="849">
          <cell r="C849" t="str">
            <v>rupb518</v>
          </cell>
          <cell r="F849" t="str">
            <v xml:space="preserve"> -  Pasang Stek u/ Kp</v>
          </cell>
          <cell r="G849">
            <v>430</v>
          </cell>
          <cell r="H849" t="str">
            <v>bh</v>
          </cell>
          <cell r="I849">
            <v>1000</v>
          </cell>
          <cell r="J849">
            <v>430000</v>
          </cell>
          <cell r="K849">
            <v>430000</v>
          </cell>
        </row>
        <row r="850">
          <cell r="C850" t="str">
            <v>rupb519</v>
          </cell>
          <cell r="F850" t="str">
            <v xml:space="preserve"> -  Cor Meja Los</v>
          </cell>
          <cell r="G850">
            <v>9.6</v>
          </cell>
          <cell r="H850" t="str">
            <v>m3</v>
          </cell>
          <cell r="I850">
            <v>65000</v>
          </cell>
          <cell r="J850">
            <v>624000</v>
          </cell>
          <cell r="K850">
            <v>624000</v>
          </cell>
        </row>
        <row r="851">
          <cell r="C851" t="str">
            <v>rupb520</v>
          </cell>
          <cell r="F851" t="str">
            <v xml:space="preserve"> -  Buat Tanggulan Meja Los </v>
          </cell>
          <cell r="G851">
            <v>324.39999999999998</v>
          </cell>
          <cell r="H851" t="str">
            <v>m'</v>
          </cell>
          <cell r="I851">
            <v>3000</v>
          </cell>
          <cell r="J851">
            <v>973199.99999999988</v>
          </cell>
          <cell r="K851">
            <v>973200</v>
          </cell>
        </row>
        <row r="852">
          <cell r="C852" t="str">
            <v>rupb521</v>
          </cell>
          <cell r="F852" t="str">
            <v xml:space="preserve"> -  Cor Parapet Tangga,ramp</v>
          </cell>
          <cell r="G852">
            <v>133.52000000000001</v>
          </cell>
          <cell r="H852" t="str">
            <v>m'</v>
          </cell>
          <cell r="I852">
            <v>13500</v>
          </cell>
          <cell r="J852">
            <v>1802520.0000000002</v>
          </cell>
          <cell r="K852">
            <v>1802520</v>
          </cell>
        </row>
        <row r="853">
          <cell r="C853" t="str">
            <v>rupb522</v>
          </cell>
          <cell r="F853" t="str">
            <v xml:space="preserve"> -  Pembersihan lt sebelum dimarking lt dsr</v>
          </cell>
          <cell r="G853">
            <v>3439.44</v>
          </cell>
          <cell r="H853" t="str">
            <v>m2</v>
          </cell>
          <cell r="I853">
            <v>300</v>
          </cell>
          <cell r="J853">
            <v>1031832</v>
          </cell>
          <cell r="K853">
            <v>1031832</v>
          </cell>
        </row>
        <row r="854">
          <cell r="C854" t="str">
            <v>rupb523</v>
          </cell>
          <cell r="F854" t="str">
            <v xml:space="preserve"> -  Pembersihan bekisiting,perbaikan beton &amp; perataan tanah</v>
          </cell>
          <cell r="G854">
            <v>1</v>
          </cell>
          <cell r="H854" t="str">
            <v>ls</v>
          </cell>
          <cell r="I854">
            <v>2387500</v>
          </cell>
          <cell r="J854">
            <v>2387500</v>
          </cell>
          <cell r="K854">
            <v>2387500</v>
          </cell>
        </row>
        <row r="855">
          <cell r="C855" t="str">
            <v>rupb524</v>
          </cell>
          <cell r="F855" t="str">
            <v xml:space="preserve"> -  Cor Bawah Meja Los</v>
          </cell>
          <cell r="G855">
            <v>11.81</v>
          </cell>
          <cell r="H855" t="str">
            <v>m3</v>
          </cell>
          <cell r="I855">
            <v>65000</v>
          </cell>
          <cell r="J855">
            <v>767650</v>
          </cell>
          <cell r="K855">
            <v>767650</v>
          </cell>
        </row>
        <row r="856">
          <cell r="C856" t="str">
            <v>rupb525</v>
          </cell>
          <cell r="F856" t="str">
            <v xml:space="preserve"> -  Plester cor Bt &amp; btn</v>
          </cell>
          <cell r="G856">
            <v>1828.77</v>
          </cell>
          <cell r="H856" t="str">
            <v>m2</v>
          </cell>
          <cell r="I856">
            <v>6500</v>
          </cell>
          <cell r="J856">
            <v>11887005</v>
          </cell>
          <cell r="K856">
            <v>11887005</v>
          </cell>
        </row>
        <row r="858">
          <cell r="E858" t="str">
            <v>Suminta</v>
          </cell>
        </row>
        <row r="859">
          <cell r="E859" t="str">
            <v>087/SPB/NK-PPS/05/2005</v>
          </cell>
          <cell r="F859" t="str">
            <v>Upah Pekerjaan Borongan :</v>
          </cell>
        </row>
        <row r="860">
          <cell r="F860" t="str">
            <v>Pile Cap - 1, 2, 3 A</v>
          </cell>
        </row>
        <row r="861">
          <cell r="C861" t="str">
            <v>rupb526</v>
          </cell>
          <cell r="F861" t="str">
            <v xml:space="preserve"> -  Fabrikasi Bekisting</v>
          </cell>
          <cell r="G861">
            <v>287.81299999999999</v>
          </cell>
          <cell r="H861" t="str">
            <v>m2</v>
          </cell>
          <cell r="I861">
            <v>3500</v>
          </cell>
          <cell r="J861">
            <v>1007345.5</v>
          </cell>
          <cell r="K861">
            <v>1007345.5</v>
          </cell>
        </row>
        <row r="862">
          <cell r="C862" t="str">
            <v>rupb527</v>
          </cell>
          <cell r="F862" t="str">
            <v xml:space="preserve"> -  Stell Bekisting</v>
          </cell>
          <cell r="G862">
            <v>287.81299999999999</v>
          </cell>
          <cell r="H862" t="str">
            <v>m2</v>
          </cell>
          <cell r="I862">
            <v>11000</v>
          </cell>
          <cell r="J862">
            <v>3165943</v>
          </cell>
          <cell r="K862">
            <v>3165943</v>
          </cell>
        </row>
        <row r="863">
          <cell r="C863" t="str">
            <v>rupb528</v>
          </cell>
          <cell r="F863" t="str">
            <v xml:space="preserve"> -  Lantai Kerja</v>
          </cell>
          <cell r="G863">
            <v>287.05</v>
          </cell>
          <cell r="H863" t="str">
            <v>m2</v>
          </cell>
          <cell r="I863">
            <v>35000</v>
          </cell>
          <cell r="J863">
            <v>10046750</v>
          </cell>
          <cell r="K863">
            <v>10046750</v>
          </cell>
        </row>
        <row r="865">
          <cell r="E865" t="str">
            <v>Kahar</v>
          </cell>
          <cell r="F865" t="str">
            <v xml:space="preserve"> -  Upah harian buat beton deking</v>
          </cell>
        </row>
        <row r="866">
          <cell r="C866" t="str">
            <v>rupb529</v>
          </cell>
          <cell r="F866" t="str">
            <v xml:space="preserve">    periode : 1 juni - 13 juni 2005</v>
          </cell>
          <cell r="J866">
            <v>487500</v>
          </cell>
          <cell r="K866">
            <v>487500</v>
          </cell>
        </row>
        <row r="867">
          <cell r="C867" t="str">
            <v>rupb530</v>
          </cell>
          <cell r="F867" t="str">
            <v xml:space="preserve">    periode : 14 juni - 22 juni 2005</v>
          </cell>
          <cell r="J867">
            <v>337500</v>
          </cell>
          <cell r="K867">
            <v>337500</v>
          </cell>
        </row>
        <row r="869">
          <cell r="E869" t="str">
            <v>Kahar</v>
          </cell>
          <cell r="F869" t="str">
            <v>Upah Pekerjaan Borongan :</v>
          </cell>
        </row>
        <row r="870">
          <cell r="C870" t="str">
            <v>rupb531</v>
          </cell>
          <cell r="E870" t="str">
            <v>055/SPB/NK-PPS/04/2005</v>
          </cell>
          <cell r="F870" t="str">
            <v xml:space="preserve"> -  Besi dia. 10</v>
          </cell>
          <cell r="G870">
            <v>11563.57</v>
          </cell>
          <cell r="H870" t="str">
            <v>Kg</v>
          </cell>
          <cell r="I870">
            <v>375</v>
          </cell>
          <cell r="J870">
            <v>4336338.75</v>
          </cell>
          <cell r="K870">
            <v>4336338.75</v>
          </cell>
        </row>
        <row r="871">
          <cell r="C871" t="str">
            <v>rupb532</v>
          </cell>
          <cell r="F871" t="str">
            <v xml:space="preserve"> -  Pasang Wiremesh</v>
          </cell>
          <cell r="G871">
            <v>1287.79</v>
          </cell>
          <cell r="H871" t="str">
            <v>Kg</v>
          </cell>
          <cell r="I871">
            <v>1500</v>
          </cell>
          <cell r="J871">
            <v>1931685</v>
          </cell>
          <cell r="K871">
            <v>1931685</v>
          </cell>
        </row>
        <row r="873">
          <cell r="E873" t="str">
            <v>Kahar</v>
          </cell>
        </row>
        <row r="874">
          <cell r="E874" t="str">
            <v>081/SPB/NK-PPS/05/2005</v>
          </cell>
          <cell r="F874" t="str">
            <v>Upah Pekerjaan Borongan :</v>
          </cell>
        </row>
        <row r="875">
          <cell r="C875" t="str">
            <v>rupb533</v>
          </cell>
          <cell r="F875" t="str">
            <v xml:space="preserve"> -  Besi  Ø  22</v>
          </cell>
          <cell r="G875">
            <v>72372.160000000003</v>
          </cell>
          <cell r="H875" t="str">
            <v>Kg</v>
          </cell>
          <cell r="I875">
            <v>250</v>
          </cell>
          <cell r="J875">
            <v>18093040</v>
          </cell>
          <cell r="K875">
            <v>18093040</v>
          </cell>
        </row>
        <row r="876">
          <cell r="C876" t="str">
            <v>rupb534</v>
          </cell>
          <cell r="F876" t="str">
            <v xml:space="preserve"> -  Besi  Ø 10</v>
          </cell>
          <cell r="G876">
            <v>40931.550000000003</v>
          </cell>
          <cell r="H876" t="str">
            <v>Kg</v>
          </cell>
          <cell r="I876">
            <v>325</v>
          </cell>
          <cell r="J876">
            <v>13302753.750000002</v>
          </cell>
          <cell r="K876">
            <v>13302753.750000002</v>
          </cell>
        </row>
        <row r="877">
          <cell r="C877" t="str">
            <v>rupb535</v>
          </cell>
          <cell r="F877" t="str">
            <v xml:space="preserve"> -  Bikin Bore Pile  Ø 20</v>
          </cell>
          <cell r="G877">
            <v>600</v>
          </cell>
          <cell r="H877" t="str">
            <v>m'</v>
          </cell>
          <cell r="I877">
            <v>4000</v>
          </cell>
          <cell r="J877">
            <v>2400000</v>
          </cell>
          <cell r="K877">
            <v>2400000</v>
          </cell>
        </row>
        <row r="878">
          <cell r="C878" t="str">
            <v>rupb536</v>
          </cell>
          <cell r="F878" t="str">
            <v xml:space="preserve"> -  Luruskan Besi  Ø 22</v>
          </cell>
          <cell r="G878">
            <v>15484.08</v>
          </cell>
          <cell r="H878" t="str">
            <v>kg</v>
          </cell>
          <cell r="I878">
            <v>50</v>
          </cell>
          <cell r="J878">
            <v>774204</v>
          </cell>
          <cell r="K878">
            <v>774204</v>
          </cell>
        </row>
        <row r="879">
          <cell r="C879" t="str">
            <v>rupb537</v>
          </cell>
          <cell r="F879" t="str">
            <v xml:space="preserve"> -  Bongkar Tangga Darurat dari Scafolding Ged.C</v>
          </cell>
          <cell r="G879">
            <v>110.16</v>
          </cell>
          <cell r="H879" t="str">
            <v>m2</v>
          </cell>
          <cell r="I879">
            <v>1500</v>
          </cell>
          <cell r="J879">
            <v>165240</v>
          </cell>
          <cell r="K879">
            <v>165240</v>
          </cell>
        </row>
        <row r="880">
          <cell r="C880" t="str">
            <v>rupb538</v>
          </cell>
          <cell r="F880" t="str">
            <v xml:space="preserve"> -  Tangga dr lt.2 ke lt. atap ( As Co - C1)</v>
          </cell>
          <cell r="G880">
            <v>1</v>
          </cell>
          <cell r="H880" t="str">
            <v>unt</v>
          </cell>
          <cell r="I880">
            <v>500000</v>
          </cell>
          <cell r="J880">
            <v>500000</v>
          </cell>
          <cell r="K880">
            <v>500000</v>
          </cell>
        </row>
        <row r="881">
          <cell r="C881" t="str">
            <v>rupb539</v>
          </cell>
          <cell r="F881" t="str">
            <v xml:space="preserve"> -  Tangga dr lt.1 ke lt. atap ( As C6 - C7)</v>
          </cell>
          <cell r="G881">
            <v>2</v>
          </cell>
          <cell r="H881" t="str">
            <v>unt</v>
          </cell>
          <cell r="I881">
            <v>500000</v>
          </cell>
          <cell r="J881">
            <v>1000000</v>
          </cell>
          <cell r="K881">
            <v>1000000</v>
          </cell>
        </row>
        <row r="882">
          <cell r="C882" t="str">
            <v>rupb540</v>
          </cell>
          <cell r="F882" t="str">
            <v xml:space="preserve"> -  Tangga dr lt.Bas ke lt.3 ( As Bl )</v>
          </cell>
          <cell r="G882">
            <v>3</v>
          </cell>
          <cell r="H882" t="str">
            <v>unt</v>
          </cell>
          <cell r="I882">
            <v>500000</v>
          </cell>
          <cell r="J882">
            <v>1500000</v>
          </cell>
          <cell r="K882">
            <v>1500000</v>
          </cell>
        </row>
        <row r="883">
          <cell r="C883" t="str">
            <v>rupb541</v>
          </cell>
          <cell r="F883" t="str">
            <v xml:space="preserve"> -  Tangga dr lt.Bas ke lt.3 ( As BA )</v>
          </cell>
          <cell r="G883">
            <v>3</v>
          </cell>
          <cell r="H883" t="str">
            <v>unt</v>
          </cell>
          <cell r="I883">
            <v>500000</v>
          </cell>
          <cell r="J883">
            <v>1500000</v>
          </cell>
          <cell r="K883">
            <v>1500000</v>
          </cell>
        </row>
        <row r="884">
          <cell r="C884" t="str">
            <v>rupb542</v>
          </cell>
          <cell r="F884" t="str">
            <v xml:space="preserve"> -  Tangga besar  ( As I - As J )</v>
          </cell>
          <cell r="G884">
            <v>2</v>
          </cell>
          <cell r="H884" t="str">
            <v>unt</v>
          </cell>
          <cell r="I884">
            <v>750000</v>
          </cell>
          <cell r="J884">
            <v>1500000</v>
          </cell>
          <cell r="K884">
            <v>1500000</v>
          </cell>
        </row>
        <row r="886">
          <cell r="E886" t="str">
            <v>Carmidi</v>
          </cell>
        </row>
        <row r="887">
          <cell r="E887" t="str">
            <v>084/SPB/NK-PPS/05/2005</v>
          </cell>
          <cell r="F887" t="str">
            <v>Upah Pekerjaan Borongan :</v>
          </cell>
        </row>
        <row r="888">
          <cell r="F888" t="str">
            <v xml:space="preserve"> -  Pekerjaan pembesian :</v>
          </cell>
        </row>
        <row r="889">
          <cell r="C889" t="str">
            <v>rupb543</v>
          </cell>
          <cell r="F889" t="str">
            <v xml:space="preserve">     -  dia. 10</v>
          </cell>
          <cell r="G889">
            <v>20205.3</v>
          </cell>
          <cell r="H889" t="str">
            <v>Kg</v>
          </cell>
          <cell r="I889">
            <v>325</v>
          </cell>
          <cell r="J889">
            <v>6566722.5</v>
          </cell>
          <cell r="K889">
            <v>6566722.5</v>
          </cell>
        </row>
        <row r="890">
          <cell r="C890" t="str">
            <v>rupb544</v>
          </cell>
          <cell r="F890" t="str">
            <v xml:space="preserve">     -  dia. 13</v>
          </cell>
          <cell r="G890">
            <v>297.47000000000003</v>
          </cell>
          <cell r="H890" t="str">
            <v>Kg</v>
          </cell>
          <cell r="I890">
            <v>325</v>
          </cell>
          <cell r="J890">
            <v>96677.750000000015</v>
          </cell>
          <cell r="K890">
            <v>96677.75</v>
          </cell>
        </row>
        <row r="891">
          <cell r="C891" t="str">
            <v>rupb545</v>
          </cell>
          <cell r="F891" t="str">
            <v xml:space="preserve">     -  dia. 16</v>
          </cell>
          <cell r="G891">
            <v>1099.26</v>
          </cell>
          <cell r="H891" t="str">
            <v>Kg</v>
          </cell>
          <cell r="I891">
            <v>325</v>
          </cell>
          <cell r="J891">
            <v>357259.5</v>
          </cell>
          <cell r="K891">
            <v>357259.5</v>
          </cell>
        </row>
        <row r="892">
          <cell r="C892" t="str">
            <v>rupb546</v>
          </cell>
          <cell r="F892" t="str">
            <v xml:space="preserve">     -  dia. 19</v>
          </cell>
          <cell r="G892">
            <v>410.4</v>
          </cell>
          <cell r="H892" t="str">
            <v>Kg</v>
          </cell>
          <cell r="I892">
            <v>250</v>
          </cell>
          <cell r="J892">
            <v>102600</v>
          </cell>
          <cell r="K892">
            <v>102600</v>
          </cell>
        </row>
        <row r="893">
          <cell r="C893" t="str">
            <v>rupb547</v>
          </cell>
          <cell r="F893" t="str">
            <v xml:space="preserve">     -  dia. 22</v>
          </cell>
          <cell r="G893">
            <v>25454.79</v>
          </cell>
          <cell r="H893" t="str">
            <v>Kg</v>
          </cell>
          <cell r="I893">
            <v>250</v>
          </cell>
          <cell r="J893">
            <v>6363697.5</v>
          </cell>
          <cell r="K893">
            <v>6363697.5</v>
          </cell>
        </row>
        <row r="894">
          <cell r="C894" t="str">
            <v>rupb548</v>
          </cell>
          <cell r="F894" t="str">
            <v xml:space="preserve">     -  dia. 25</v>
          </cell>
          <cell r="G894">
            <v>56053.9</v>
          </cell>
          <cell r="H894" t="str">
            <v>Kg</v>
          </cell>
          <cell r="I894">
            <v>250</v>
          </cell>
          <cell r="J894">
            <v>14013475</v>
          </cell>
          <cell r="K894">
            <v>14013475</v>
          </cell>
        </row>
        <row r="895">
          <cell r="C895" t="str">
            <v>rupb549</v>
          </cell>
          <cell r="F895" t="str">
            <v xml:space="preserve"> -  Steck tangga di kolom Lift Fit</v>
          </cell>
          <cell r="G895">
            <v>48</v>
          </cell>
          <cell r="H895" t="str">
            <v>titik</v>
          </cell>
          <cell r="I895">
            <v>1000</v>
          </cell>
          <cell r="J895">
            <v>48000</v>
          </cell>
          <cell r="K895">
            <v>48000</v>
          </cell>
        </row>
        <row r="896">
          <cell r="C896" t="str">
            <v>rupb550</v>
          </cell>
          <cell r="F896" t="str">
            <v xml:space="preserve"> -  Steck Kolom Praktis</v>
          </cell>
          <cell r="G896">
            <v>9</v>
          </cell>
          <cell r="H896" t="str">
            <v>titik</v>
          </cell>
          <cell r="I896">
            <v>1000</v>
          </cell>
          <cell r="J896">
            <v>9000</v>
          </cell>
          <cell r="K896">
            <v>9000</v>
          </cell>
        </row>
        <row r="897">
          <cell r="F897" t="str">
            <v xml:space="preserve"> -  Meluruskan besi Bore Pile di Pile Cap</v>
          </cell>
          <cell r="J897">
            <v>0</v>
          </cell>
          <cell r="K897">
            <v>0</v>
          </cell>
        </row>
        <row r="898">
          <cell r="C898" t="str">
            <v>rupb551</v>
          </cell>
          <cell r="F898" t="str">
            <v xml:space="preserve"> -  PC.3 = 12 x 3 x 11</v>
          </cell>
          <cell r="G898">
            <v>396</v>
          </cell>
          <cell r="H898" t="str">
            <v>Steck</v>
          </cell>
          <cell r="I898">
            <v>1250</v>
          </cell>
          <cell r="J898">
            <v>495000</v>
          </cell>
          <cell r="K898">
            <v>495000</v>
          </cell>
        </row>
        <row r="899">
          <cell r="C899" t="str">
            <v>rupb552</v>
          </cell>
          <cell r="F899" t="str">
            <v xml:space="preserve"> -  PC.2 = 5 x 2 x 11</v>
          </cell>
          <cell r="G899">
            <v>111</v>
          </cell>
          <cell r="H899" t="str">
            <v>Steck</v>
          </cell>
          <cell r="I899">
            <v>1250</v>
          </cell>
          <cell r="J899">
            <v>138750</v>
          </cell>
          <cell r="K899">
            <v>138750</v>
          </cell>
        </row>
        <row r="901">
          <cell r="E901" t="str">
            <v>Suratman</v>
          </cell>
        </row>
        <row r="902">
          <cell r="E902" t="str">
            <v>085/SPB/NK-PPS/05/2005</v>
          </cell>
          <cell r="F902" t="str">
            <v>Upah Pekerjaan Borongan :</v>
          </cell>
        </row>
        <row r="903">
          <cell r="C903" t="str">
            <v>rupb553</v>
          </cell>
          <cell r="F903" t="str">
            <v xml:space="preserve"> -  Pasang bata Toilet &amp; Kios </v>
          </cell>
          <cell r="G903">
            <v>670.41</v>
          </cell>
          <cell r="H903" t="str">
            <v>m2</v>
          </cell>
          <cell r="I903">
            <v>9000</v>
          </cell>
          <cell r="J903">
            <v>6033690</v>
          </cell>
          <cell r="K903">
            <v>6033690</v>
          </cell>
        </row>
        <row r="904">
          <cell r="C904" t="str">
            <v>rupb554</v>
          </cell>
          <cell r="F904" t="str">
            <v xml:space="preserve"> -  Plester Dinding Beton &amp; Balok</v>
          </cell>
          <cell r="G904">
            <v>456.92</v>
          </cell>
          <cell r="H904" t="str">
            <v>m2</v>
          </cell>
          <cell r="I904">
            <v>6500</v>
          </cell>
          <cell r="J904">
            <v>2969980</v>
          </cell>
          <cell r="K904">
            <v>2969980</v>
          </cell>
        </row>
        <row r="905">
          <cell r="C905" t="str">
            <v>rupb555</v>
          </cell>
          <cell r="F905" t="str">
            <v xml:space="preserve"> -  Cor KP &amp; RB</v>
          </cell>
          <cell r="G905">
            <v>467.05</v>
          </cell>
          <cell r="H905" t="str">
            <v>m2</v>
          </cell>
          <cell r="I905">
            <v>7500</v>
          </cell>
          <cell r="J905">
            <v>3502875</v>
          </cell>
          <cell r="K905">
            <v>3502875</v>
          </cell>
        </row>
        <row r="906">
          <cell r="C906" t="str">
            <v>rupb556</v>
          </cell>
          <cell r="F906" t="str">
            <v xml:space="preserve"> -  Expose Basement</v>
          </cell>
          <cell r="G906">
            <v>1221.94</v>
          </cell>
          <cell r="H906" t="str">
            <v>m'</v>
          </cell>
          <cell r="I906">
            <v>3000</v>
          </cell>
          <cell r="J906">
            <v>3665820</v>
          </cell>
          <cell r="K906">
            <v>3665820</v>
          </cell>
        </row>
        <row r="907">
          <cell r="C907" t="str">
            <v>rupb557</v>
          </cell>
          <cell r="F907" t="str">
            <v xml:space="preserve"> -  Scopengan Balok,Kolom &amp; Ban2an</v>
          </cell>
          <cell r="G907">
            <v>2270.04</v>
          </cell>
          <cell r="H907" t="str">
            <v>m'</v>
          </cell>
          <cell r="I907">
            <v>2500</v>
          </cell>
          <cell r="J907">
            <v>5675100</v>
          </cell>
          <cell r="K907">
            <v>5675100</v>
          </cell>
        </row>
        <row r="908">
          <cell r="C908" t="str">
            <v>rupb558</v>
          </cell>
          <cell r="F908" t="str">
            <v xml:space="preserve"> -  Bor U/ Stek</v>
          </cell>
          <cell r="G908">
            <v>560</v>
          </cell>
          <cell r="H908" t="str">
            <v>ttk</v>
          </cell>
          <cell r="I908">
            <v>250</v>
          </cell>
          <cell r="J908">
            <v>140000</v>
          </cell>
          <cell r="K908">
            <v>140000</v>
          </cell>
        </row>
        <row r="909">
          <cell r="C909" t="str">
            <v>rupb559</v>
          </cell>
          <cell r="F909" t="str">
            <v xml:space="preserve"> -  Pasang Stek U/Kp &amp; Rb</v>
          </cell>
          <cell r="G909">
            <v>1000</v>
          </cell>
          <cell r="H909" t="str">
            <v>bh</v>
          </cell>
          <cell r="I909">
            <v>126</v>
          </cell>
          <cell r="J909">
            <v>126000</v>
          </cell>
          <cell r="K909">
            <v>126000</v>
          </cell>
        </row>
        <row r="910">
          <cell r="C910" t="str">
            <v>rupb560</v>
          </cell>
          <cell r="F910" t="str">
            <v xml:space="preserve"> -  Acian</v>
          </cell>
          <cell r="G910">
            <v>4000</v>
          </cell>
          <cell r="H910" t="str">
            <v>m2</v>
          </cell>
          <cell r="I910">
            <v>456.9</v>
          </cell>
          <cell r="J910">
            <v>1827600</v>
          </cell>
          <cell r="K910">
            <v>1827600</v>
          </cell>
        </row>
        <row r="911">
          <cell r="C911" t="str">
            <v>rupb561</v>
          </cell>
          <cell r="F911" t="str">
            <v xml:space="preserve"> -  Bobok Retaining Wall</v>
          </cell>
          <cell r="G911">
            <v>26.37</v>
          </cell>
          <cell r="H911" t="str">
            <v>m2</v>
          </cell>
          <cell r="I911">
            <v>15000</v>
          </cell>
          <cell r="J911">
            <v>395550</v>
          </cell>
          <cell r="K911">
            <v>395550</v>
          </cell>
        </row>
        <row r="912">
          <cell r="C912" t="str">
            <v>rupb562</v>
          </cell>
          <cell r="F912" t="str">
            <v xml:space="preserve"> -  Plester Dengan Bata</v>
          </cell>
          <cell r="G912">
            <v>70.819999999999993</v>
          </cell>
          <cell r="H912" t="str">
            <v>m2</v>
          </cell>
          <cell r="I912">
            <v>6500</v>
          </cell>
          <cell r="J912">
            <v>460329.99999999994</v>
          </cell>
          <cell r="K912">
            <v>460330</v>
          </cell>
        </row>
        <row r="913">
          <cell r="C913" t="str">
            <v>rupb563</v>
          </cell>
          <cell r="F913" t="str">
            <v xml:space="preserve"> -  Bobok &amp; Fininshing Sudutan Balok</v>
          </cell>
          <cell r="G913">
            <v>246.4</v>
          </cell>
          <cell r="H913" t="str">
            <v>m'</v>
          </cell>
          <cell r="I913">
            <v>2500</v>
          </cell>
          <cell r="J913">
            <v>616000</v>
          </cell>
          <cell r="K913">
            <v>616000</v>
          </cell>
        </row>
        <row r="915">
          <cell r="E915" t="str">
            <v>Muklis</v>
          </cell>
        </row>
        <row r="916">
          <cell r="E916" t="str">
            <v>086/SPB/NK-PPS/05/2005</v>
          </cell>
          <cell r="F916" t="str">
            <v>Upah Pekerjaan Borongan :</v>
          </cell>
        </row>
        <row r="917">
          <cell r="C917" t="str">
            <v>rupb564</v>
          </cell>
          <cell r="F917" t="str">
            <v xml:space="preserve"> -  Pasang Bata Kios</v>
          </cell>
          <cell r="G917">
            <v>723</v>
          </cell>
          <cell r="H917" t="str">
            <v>m2</v>
          </cell>
          <cell r="I917">
            <v>9000</v>
          </cell>
          <cell r="J917">
            <v>6507000</v>
          </cell>
          <cell r="K917">
            <v>6507000</v>
          </cell>
        </row>
        <row r="919">
          <cell r="C919" t="str">
            <v>rupb565</v>
          </cell>
          <cell r="E919" t="str">
            <v>Bambang Budiono</v>
          </cell>
          <cell r="F919" t="str">
            <v xml:space="preserve"> -  Upah harian shipping beton floor hardener 2 orang</v>
          </cell>
          <cell r="J919">
            <v>140000</v>
          </cell>
          <cell r="K919">
            <v>140000</v>
          </cell>
        </row>
        <row r="921">
          <cell r="E921" t="str">
            <v>Suyoto</v>
          </cell>
          <cell r="F921" t="str">
            <v xml:space="preserve"> -  Upah/lembur harian urugan dan perataan tanah di canopi</v>
          </cell>
        </row>
        <row r="922">
          <cell r="C922" t="str">
            <v>rupb566</v>
          </cell>
          <cell r="F922" t="str">
            <v xml:space="preserve">    periode : 23 mei - 3 juni 05</v>
          </cell>
          <cell r="J922">
            <v>3185000</v>
          </cell>
          <cell r="K922">
            <v>3185000</v>
          </cell>
        </row>
        <row r="924">
          <cell r="C924" t="str">
            <v>rupb567</v>
          </cell>
          <cell r="E924" t="str">
            <v>Bambang Budiono</v>
          </cell>
          <cell r="F924" t="str">
            <v xml:space="preserve"> -  Upah harian bor stek balok lantai basement 1 orang</v>
          </cell>
          <cell r="J924">
            <v>105000</v>
          </cell>
          <cell r="K924">
            <v>105000</v>
          </cell>
        </row>
        <row r="925">
          <cell r="C925" t="str">
            <v>rupb568</v>
          </cell>
          <cell r="E925" t="str">
            <v>Bambang Budiono</v>
          </cell>
          <cell r="F925" t="str">
            <v xml:space="preserve"> -  Upah harian bobok steek balok lantai &amp; tie beam</v>
          </cell>
          <cell r="J925">
            <v>175000</v>
          </cell>
          <cell r="K925">
            <v>175000</v>
          </cell>
        </row>
        <row r="926">
          <cell r="C926" t="str">
            <v>rupb569</v>
          </cell>
          <cell r="E926" t="str">
            <v>Suyoto</v>
          </cell>
          <cell r="F926" t="str">
            <v xml:space="preserve"> -  Upah harian mengebor beton stek tangga pada As B3/B4</v>
          </cell>
          <cell r="J926">
            <v>115000</v>
          </cell>
          <cell r="K926">
            <v>115000</v>
          </cell>
        </row>
        <row r="928">
          <cell r="C928" t="str">
            <v>rupb570</v>
          </cell>
          <cell r="E928" t="str">
            <v>Suyoto</v>
          </cell>
          <cell r="F928" t="str">
            <v xml:space="preserve"> -  Upah harian finishing hardiner 2 orang</v>
          </cell>
          <cell r="J928">
            <v>140000</v>
          </cell>
          <cell r="K928">
            <v>140000</v>
          </cell>
        </row>
        <row r="930">
          <cell r="C930" t="str">
            <v>rupb571</v>
          </cell>
          <cell r="E930" t="str">
            <v>Bambang Budiono</v>
          </cell>
          <cell r="F930" t="str">
            <v xml:space="preserve"> -  Upah harian pek. Timbun tanah stop lantai 3 orang</v>
          </cell>
          <cell r="J930">
            <v>157500</v>
          </cell>
          <cell r="K930">
            <v>157500</v>
          </cell>
        </row>
        <row r="932">
          <cell r="C932" t="str">
            <v>rupb572</v>
          </cell>
          <cell r="E932" t="str">
            <v>Bambang Budiono</v>
          </cell>
          <cell r="F932" t="str">
            <v xml:space="preserve"> -  Upah harian pasang dolken 2 orang</v>
          </cell>
          <cell r="J932">
            <v>70000</v>
          </cell>
          <cell r="K932">
            <v>70000</v>
          </cell>
        </row>
        <row r="934">
          <cell r="C934" t="str">
            <v>rupb573</v>
          </cell>
          <cell r="F934" t="str">
            <v xml:space="preserve"> -  Mobilisasi Pekerja dari Jawa ke Pekanbaru</v>
          </cell>
          <cell r="J934">
            <v>3080000</v>
          </cell>
          <cell r="K934">
            <v>3080000</v>
          </cell>
        </row>
        <row r="935">
          <cell r="C935" t="str">
            <v>rupb574</v>
          </cell>
          <cell r="F935" t="str">
            <v xml:space="preserve"> -  Mobilisasi Pekerja a.n. Dodik (Mechanic TC) Jkt - Pku</v>
          </cell>
          <cell r="J935">
            <v>579080</v>
          </cell>
          <cell r="K935">
            <v>579080</v>
          </cell>
        </row>
        <row r="936">
          <cell r="C936" t="str">
            <v>rupb575</v>
          </cell>
          <cell r="F936" t="str">
            <v xml:space="preserve"> -  Mobilisasi Pekerja dari Pekalongan dan Banjar</v>
          </cell>
          <cell r="J936">
            <v>2510000</v>
          </cell>
          <cell r="K936">
            <v>2510000</v>
          </cell>
        </row>
        <row r="937">
          <cell r="C937" t="str">
            <v>rupb576</v>
          </cell>
          <cell r="F937" t="str">
            <v xml:space="preserve"> -  Mobilisasi Pekerja dari Banjar ke Pekanbaru</v>
          </cell>
          <cell r="J937">
            <v>200000</v>
          </cell>
          <cell r="K937">
            <v>200000</v>
          </cell>
        </row>
        <row r="938">
          <cell r="C938" t="str">
            <v>rupb577</v>
          </cell>
          <cell r="F938" t="str">
            <v xml:space="preserve"> -  Mobilisasi Pekerja dari Jawa ke Pekanbaru (Angsuran 1)</v>
          </cell>
          <cell r="J938">
            <v>1800000</v>
          </cell>
          <cell r="K938">
            <v>1800000</v>
          </cell>
        </row>
        <row r="939">
          <cell r="C939" t="str">
            <v>rupb578</v>
          </cell>
          <cell r="F939" t="str">
            <v xml:space="preserve"> -  Pelunasan Mobilisasi Pekerja dari Jawa ke Pekanbaru</v>
          </cell>
          <cell r="J939">
            <v>2500000</v>
          </cell>
          <cell r="K939">
            <v>2500000</v>
          </cell>
        </row>
        <row r="940">
          <cell r="C940" t="str">
            <v>rupb579</v>
          </cell>
          <cell r="F940" t="str">
            <v xml:space="preserve"> -  Mobilisasi Pekerja dari Cirebon ke Pekanbaru</v>
          </cell>
          <cell r="J940">
            <v>4750000</v>
          </cell>
          <cell r="K940">
            <v>4750000</v>
          </cell>
        </row>
        <row r="942">
          <cell r="C942" t="str">
            <v>rupb580</v>
          </cell>
          <cell r="E942" t="str">
            <v>PT. Malibu Jaya Berwisata</v>
          </cell>
          <cell r="F942" t="str">
            <v xml:space="preserve"> -  Tiket a.n. Supriyadi Pku - Jkt</v>
          </cell>
          <cell r="J942">
            <v>468000</v>
          </cell>
          <cell r="K942">
            <v>468000</v>
          </cell>
        </row>
        <row r="944">
          <cell r="J944">
            <v>319605081.25</v>
          </cell>
          <cell r="K944">
            <v>319605081.25</v>
          </cell>
        </row>
        <row r="946">
          <cell r="D946" t="str">
            <v>DP : 17</v>
          </cell>
        </row>
        <row r="947">
          <cell r="E947" t="str">
            <v>Mirza Noor</v>
          </cell>
          <cell r="F947" t="str">
            <v xml:space="preserve">Upah Pekerja Harian </v>
          </cell>
        </row>
        <row r="948">
          <cell r="C948" t="str">
            <v>rupb581</v>
          </cell>
          <cell r="F948" t="str">
            <v xml:space="preserve"> -Upah Harian  Periode : 12 Juli 2005 - 27 Juli 2005</v>
          </cell>
          <cell r="K948">
            <v>4218500</v>
          </cell>
        </row>
        <row r="949">
          <cell r="C949" t="str">
            <v>rupb582</v>
          </cell>
          <cell r="F949" t="str">
            <v xml:space="preserve"> -Upah Harian  Periode : 28 Juli 2005 - 02 Agustus 2005</v>
          </cell>
          <cell r="K949">
            <v>2155500</v>
          </cell>
        </row>
        <row r="951">
          <cell r="E951" t="str">
            <v>Mirza Noor</v>
          </cell>
          <cell r="F951" t="str">
            <v>Upah Harian Proyek</v>
          </cell>
        </row>
        <row r="952">
          <cell r="C952" t="str">
            <v>rupb583</v>
          </cell>
          <cell r="F952" t="str">
            <v xml:space="preserve"> -Upah Harian  Periode : 26 Juni 2005 - 25 Juli 2005</v>
          </cell>
          <cell r="K952">
            <v>2250000</v>
          </cell>
        </row>
        <row r="954">
          <cell r="C954" t="str">
            <v>rupb584</v>
          </cell>
          <cell r="E954" t="str">
            <v>Nurul Widaningggar S.</v>
          </cell>
          <cell r="F954" t="str">
            <v>Upah Harian Periode : 20 Juli 2005 - 25 Juli 2005</v>
          </cell>
          <cell r="K954">
            <v>125000</v>
          </cell>
        </row>
        <row r="956">
          <cell r="C956" t="str">
            <v>rupb585</v>
          </cell>
          <cell r="E956" t="str">
            <v>Dwi Tantomo</v>
          </cell>
          <cell r="F956" t="str">
            <v>Ongkos Bongkar Siku 30 x 3 x 6 x 100 btg</v>
          </cell>
          <cell r="K956">
            <v>18000</v>
          </cell>
        </row>
        <row r="958">
          <cell r="C958" t="str">
            <v>rupb586</v>
          </cell>
          <cell r="E958" t="str">
            <v>Pahotan Sitorus</v>
          </cell>
          <cell r="F958" t="str">
            <v>Kompensasi SPSI NIBA Pasar Kodim Bl. Agustus 2005</v>
          </cell>
          <cell r="K958">
            <v>1000000</v>
          </cell>
        </row>
        <row r="960">
          <cell r="E960" t="str">
            <v>Mirza Noor</v>
          </cell>
          <cell r="F960" t="str">
            <v xml:space="preserve">Uah bongkar semen </v>
          </cell>
        </row>
        <row r="961">
          <cell r="C961" t="str">
            <v>rupb587</v>
          </cell>
          <cell r="F961" t="str">
            <v xml:space="preserve"> -Upah Bongkar semen  Periode : 29 juli 2005 - 10 agustus 2005</v>
          </cell>
          <cell r="K961">
            <v>1490000</v>
          </cell>
        </row>
        <row r="963">
          <cell r="E963" t="str">
            <v>Junaidi</v>
          </cell>
        </row>
        <row r="964">
          <cell r="E964" t="str">
            <v>092/SPB/NK-PPS/05/2005</v>
          </cell>
          <cell r="F964" t="str">
            <v>Upah Borong Pekerjaan</v>
          </cell>
        </row>
        <row r="965">
          <cell r="C965" t="str">
            <v>rupb588</v>
          </cell>
          <cell r="F965" t="str">
            <v xml:space="preserve"> -  Potong / Bobok Bore Pile Block A &amp; D</v>
          </cell>
          <cell r="K965">
            <v>3040000</v>
          </cell>
        </row>
        <row r="966">
          <cell r="C966" t="str">
            <v>rupb589</v>
          </cell>
          <cell r="F966" t="str">
            <v>Pot. Retensi Pekerjaan</v>
          </cell>
          <cell r="K966">
            <v>-193250</v>
          </cell>
        </row>
        <row r="967">
          <cell r="F967" t="str">
            <v>Jumlah</v>
          </cell>
        </row>
        <row r="969">
          <cell r="E969" t="str">
            <v>Junaidi</v>
          </cell>
        </row>
        <row r="970">
          <cell r="E970" t="str">
            <v>135/SPB/NK-PPS/07/2005</v>
          </cell>
          <cell r="F970" t="str">
            <v>Upah Borong Pekerjaan</v>
          </cell>
        </row>
        <row r="971">
          <cell r="C971" t="str">
            <v>rupb590</v>
          </cell>
          <cell r="F971" t="str">
            <v xml:space="preserve"> -  Potong/Bobok Bore Pile Block A &amp; D</v>
          </cell>
          <cell r="G971">
            <v>1</v>
          </cell>
          <cell r="H971" t="str">
            <v>titik</v>
          </cell>
          <cell r="J971">
            <v>80000</v>
          </cell>
          <cell r="K971">
            <v>80000</v>
          </cell>
        </row>
        <row r="972">
          <cell r="C972" t="str">
            <v>rupb591</v>
          </cell>
          <cell r="F972" t="str">
            <v xml:space="preserve"> -  Pembersihan potongan bore pile Block D</v>
          </cell>
          <cell r="G972">
            <v>16</v>
          </cell>
          <cell r="H972" t="str">
            <v>titik</v>
          </cell>
          <cell r="J972">
            <v>40000</v>
          </cell>
          <cell r="K972">
            <v>640000</v>
          </cell>
        </row>
        <row r="973">
          <cell r="C973" t="str">
            <v>rupb592</v>
          </cell>
          <cell r="F973" t="str">
            <v xml:space="preserve"> -  Bobok Tumpukan beton di Block B</v>
          </cell>
          <cell r="G973">
            <v>1</v>
          </cell>
          <cell r="H973" t="str">
            <v>org</v>
          </cell>
          <cell r="J973">
            <v>35000</v>
          </cell>
          <cell r="K973">
            <v>35000</v>
          </cell>
        </row>
        <row r="974">
          <cell r="C974" t="str">
            <v>rupb593</v>
          </cell>
          <cell r="F974" t="str">
            <v xml:space="preserve"> -  Galian tanah Block D</v>
          </cell>
          <cell r="G974">
            <v>2</v>
          </cell>
          <cell r="H974" t="str">
            <v>org</v>
          </cell>
          <cell r="J974">
            <v>35000</v>
          </cell>
          <cell r="K974">
            <v>70000</v>
          </cell>
        </row>
        <row r="976">
          <cell r="E976" t="str">
            <v>Suminta</v>
          </cell>
        </row>
        <row r="977">
          <cell r="E977" t="str">
            <v>132/SPB/NK-PPS/07/2005</v>
          </cell>
          <cell r="F977" t="str">
            <v>Upah Borong Pekerjaan</v>
          </cell>
        </row>
        <row r="978">
          <cell r="E978" t="str">
            <v>Block A</v>
          </cell>
        </row>
        <row r="979">
          <cell r="E979" t="str">
            <v>R.Wall &amp; Kolom 70/70 &amp; 150/40</v>
          </cell>
        </row>
        <row r="980">
          <cell r="C980" t="str">
            <v>rupb594</v>
          </cell>
          <cell r="E980" t="str">
            <v xml:space="preserve"> -</v>
          </cell>
          <cell r="F980" t="str">
            <v>Fabrikasi Bekisting</v>
          </cell>
          <cell r="G980">
            <v>431.27</v>
          </cell>
          <cell r="H980" t="str">
            <v>m2</v>
          </cell>
          <cell r="J980">
            <v>3500</v>
          </cell>
          <cell r="K980">
            <v>1509445</v>
          </cell>
        </row>
        <row r="981">
          <cell r="C981" t="str">
            <v>rupb595</v>
          </cell>
          <cell r="E981" t="str">
            <v xml:space="preserve"> -</v>
          </cell>
          <cell r="F981" t="str">
            <v>Stel + Bongkar bekisitng</v>
          </cell>
          <cell r="G981">
            <v>339.4</v>
          </cell>
          <cell r="H981" t="str">
            <v>m2</v>
          </cell>
          <cell r="J981">
            <v>12500</v>
          </cell>
          <cell r="K981">
            <v>4242500</v>
          </cell>
        </row>
        <row r="982">
          <cell r="C982" t="str">
            <v>rupb596</v>
          </cell>
          <cell r="E982" t="str">
            <v xml:space="preserve"> -</v>
          </cell>
          <cell r="F982" t="str">
            <v>Cor ( TC )</v>
          </cell>
          <cell r="G982">
            <v>38.86</v>
          </cell>
          <cell r="H982" t="str">
            <v>m3</v>
          </cell>
          <cell r="J982">
            <v>15000</v>
          </cell>
          <cell r="K982">
            <v>582900</v>
          </cell>
        </row>
        <row r="983">
          <cell r="C983" t="str">
            <v>rupb597</v>
          </cell>
          <cell r="E983" t="str">
            <v xml:space="preserve"> -</v>
          </cell>
          <cell r="F983" t="str">
            <v>Pasang Lat Siku u/ Batas Coran</v>
          </cell>
          <cell r="G983">
            <v>174.6</v>
          </cell>
          <cell r="H983" t="str">
            <v>m'</v>
          </cell>
          <cell r="J983">
            <v>2500</v>
          </cell>
          <cell r="K983">
            <v>436500</v>
          </cell>
        </row>
        <row r="984">
          <cell r="C984" t="str">
            <v>rupb598</v>
          </cell>
          <cell r="E984" t="str">
            <v xml:space="preserve"> -</v>
          </cell>
          <cell r="F984" t="str">
            <v>Bor dinding u/ Pasang Kawat</v>
          </cell>
          <cell r="G984">
            <v>600</v>
          </cell>
          <cell r="H984" t="str">
            <v>titik</v>
          </cell>
          <cell r="J984">
            <v>250</v>
          </cell>
          <cell r="K984">
            <v>150000</v>
          </cell>
        </row>
        <row r="985">
          <cell r="C985" t="str">
            <v>rupb599</v>
          </cell>
          <cell r="E985" t="str">
            <v xml:space="preserve"> -</v>
          </cell>
          <cell r="F985" t="str">
            <v>Jembatan Cor</v>
          </cell>
          <cell r="G985">
            <v>66</v>
          </cell>
          <cell r="H985" t="str">
            <v>m'</v>
          </cell>
          <cell r="J985">
            <v>5000</v>
          </cell>
          <cell r="K985">
            <v>330000</v>
          </cell>
        </row>
        <row r="986">
          <cell r="C986" t="str">
            <v>rupb600</v>
          </cell>
          <cell r="E986" t="str">
            <v xml:space="preserve"> -</v>
          </cell>
          <cell r="F986" t="str">
            <v>Stop Cor dinding ( Kawat ayam )</v>
          </cell>
          <cell r="G986">
            <v>87</v>
          </cell>
          <cell r="H986" t="str">
            <v>m'</v>
          </cell>
          <cell r="J986">
            <v>2500</v>
          </cell>
          <cell r="K986">
            <v>217500</v>
          </cell>
        </row>
        <row r="987">
          <cell r="C987" t="str">
            <v>rupb601</v>
          </cell>
          <cell r="E987" t="str">
            <v xml:space="preserve"> -</v>
          </cell>
          <cell r="F987" t="str">
            <v>Talang Cor</v>
          </cell>
          <cell r="G987">
            <v>8</v>
          </cell>
          <cell r="H987" t="str">
            <v>m'</v>
          </cell>
          <cell r="J987">
            <v>5000</v>
          </cell>
          <cell r="K987">
            <v>40000</v>
          </cell>
        </row>
        <row r="988">
          <cell r="E988" t="str">
            <v>Lain - Lain</v>
          </cell>
        </row>
        <row r="989">
          <cell r="C989" t="str">
            <v>rupb602</v>
          </cell>
          <cell r="E989" t="str">
            <v xml:space="preserve"> -</v>
          </cell>
          <cell r="F989" t="str">
            <v>Pembuatan Meja Wastafel Blok C</v>
          </cell>
          <cell r="G989">
            <v>5</v>
          </cell>
          <cell r="H989" t="str">
            <v>unit</v>
          </cell>
          <cell r="J989">
            <v>50000</v>
          </cell>
          <cell r="K989">
            <v>250000</v>
          </cell>
        </row>
        <row r="990">
          <cell r="E990" t="str">
            <v xml:space="preserve"> -</v>
          </cell>
          <cell r="F990" t="str">
            <v>Jumlah</v>
          </cell>
          <cell r="K990">
            <v>7758845</v>
          </cell>
        </row>
        <row r="991">
          <cell r="C991" t="str">
            <v>rupb603</v>
          </cell>
          <cell r="E991" t="str">
            <v xml:space="preserve"> -</v>
          </cell>
          <cell r="F991" t="str">
            <v>Pot. Retensi Pekerjaan</v>
          </cell>
          <cell r="K991">
            <v>-1870663</v>
          </cell>
        </row>
        <row r="994">
          <cell r="E994" t="str">
            <v>Suyoto</v>
          </cell>
        </row>
        <row r="995">
          <cell r="C995" t="str">
            <v>rupb604</v>
          </cell>
          <cell r="E995" t="str">
            <v>110/SPB/NK-PPS/06/2005</v>
          </cell>
          <cell r="F995" t="str">
            <v>Retensi Upah Borong Pekerjaan</v>
          </cell>
          <cell r="K995">
            <v>1542131</v>
          </cell>
        </row>
        <row r="997">
          <cell r="E997" t="str">
            <v>Muklis</v>
          </cell>
        </row>
        <row r="998">
          <cell r="C998" t="str">
            <v>rupb605</v>
          </cell>
          <cell r="E998" t="str">
            <v>099/SPB/NK-PPS/06/2005</v>
          </cell>
          <cell r="F998" t="str">
            <v>Retensi Upah Borong Pekerjaan ke-1</v>
          </cell>
          <cell r="K998">
            <v>1005667</v>
          </cell>
        </row>
        <row r="1000">
          <cell r="E1000" t="str">
            <v>Suyoto</v>
          </cell>
        </row>
        <row r="1001">
          <cell r="E1001" t="str">
            <v>133/SPB/NK-PPS/07/2005</v>
          </cell>
          <cell r="F1001" t="str">
            <v>Upah Borong Pekerjaan</v>
          </cell>
        </row>
        <row r="1002">
          <cell r="E1002" t="str">
            <v>Block D : R.Trafo &amp; R Genset.</v>
          </cell>
        </row>
        <row r="1003">
          <cell r="E1003" t="str">
            <v>P.Cup &amp; T.Beam, R.Wall</v>
          </cell>
        </row>
        <row r="1004">
          <cell r="C1004" t="str">
            <v>rupb606</v>
          </cell>
          <cell r="E1004" t="str">
            <v xml:space="preserve"> -</v>
          </cell>
          <cell r="F1004" t="str">
            <v xml:space="preserve">Pabrikasi bekisting </v>
          </cell>
          <cell r="G1004">
            <v>509.28</v>
          </cell>
          <cell r="H1004" t="str">
            <v>m2</v>
          </cell>
          <cell r="J1004">
            <v>3500</v>
          </cell>
          <cell r="K1004">
            <v>1782480</v>
          </cell>
        </row>
        <row r="1005">
          <cell r="C1005" t="str">
            <v>rupb607</v>
          </cell>
          <cell r="E1005" t="str">
            <v xml:space="preserve"> -</v>
          </cell>
          <cell r="F1005" t="str">
            <v>Stel &amp;  Bongkar bekisting</v>
          </cell>
          <cell r="G1005">
            <v>339.1</v>
          </cell>
          <cell r="H1005" t="str">
            <v>m2</v>
          </cell>
          <cell r="J1005">
            <v>12500</v>
          </cell>
          <cell r="K1005">
            <v>4238750</v>
          </cell>
        </row>
        <row r="1006">
          <cell r="C1006" t="str">
            <v>rupb608</v>
          </cell>
          <cell r="E1006" t="str">
            <v xml:space="preserve"> -</v>
          </cell>
          <cell r="F1006" t="str">
            <v>Cor Kolom D.70,30,STP,P.Cup &amp; T.Beam</v>
          </cell>
          <cell r="G1006">
            <v>167.63</v>
          </cell>
          <cell r="H1006" t="str">
            <v>m3</v>
          </cell>
          <cell r="J1006">
            <v>15000</v>
          </cell>
          <cell r="K1006">
            <v>2514450</v>
          </cell>
        </row>
        <row r="1007">
          <cell r="E1007" t="str">
            <v>Block C</v>
          </cell>
        </row>
        <row r="1008">
          <cell r="C1008" t="str">
            <v>rupb609</v>
          </cell>
          <cell r="E1008" t="str">
            <v xml:space="preserve"> -</v>
          </cell>
          <cell r="F1008" t="str">
            <v>Cor tutup Fit Lift. El + 19,65</v>
          </cell>
          <cell r="G1008">
            <v>6.5</v>
          </cell>
          <cell r="H1008" t="str">
            <v>m3</v>
          </cell>
          <cell r="J1008">
            <v>15000</v>
          </cell>
          <cell r="K1008">
            <v>97500</v>
          </cell>
        </row>
        <row r="1009">
          <cell r="C1009" t="str">
            <v>rupb610</v>
          </cell>
          <cell r="E1009" t="str">
            <v xml:space="preserve"> -</v>
          </cell>
          <cell r="F1009" t="str">
            <v>Finishing Hardiner. El. + 19,65</v>
          </cell>
          <cell r="G1009">
            <v>31.88</v>
          </cell>
          <cell r="H1009" t="str">
            <v>m2</v>
          </cell>
          <cell r="J1009">
            <v>10000</v>
          </cell>
          <cell r="K1009">
            <v>318800</v>
          </cell>
        </row>
        <row r="1010">
          <cell r="C1010" t="str">
            <v>rupb611</v>
          </cell>
          <cell r="E1010" t="str">
            <v xml:space="preserve"> -</v>
          </cell>
          <cell r="F1010" t="str">
            <v>Perkuatan Bekisting &amp; K.Kolom Plat. El. + 19,65</v>
          </cell>
          <cell r="G1010">
            <v>1</v>
          </cell>
          <cell r="H1010" t="str">
            <v>org</v>
          </cell>
          <cell r="J1010">
            <v>35000</v>
          </cell>
          <cell r="K1010">
            <v>35000</v>
          </cell>
        </row>
        <row r="1011">
          <cell r="C1011" t="str">
            <v>rupb612</v>
          </cell>
          <cell r="E1011" t="str">
            <v xml:space="preserve"> -</v>
          </cell>
          <cell r="F1011" t="str">
            <v>Cor Sirip &amp; Lantai Ornamen As C1</v>
          </cell>
          <cell r="G1011">
            <v>8.5</v>
          </cell>
          <cell r="H1011" t="str">
            <v>m3</v>
          </cell>
          <cell r="J1011">
            <v>15000</v>
          </cell>
          <cell r="K1011">
            <v>127500</v>
          </cell>
        </row>
        <row r="1012">
          <cell r="C1012" t="str">
            <v>rupb613</v>
          </cell>
          <cell r="E1012" t="str">
            <v xml:space="preserve"> -</v>
          </cell>
          <cell r="F1012" t="str">
            <v>Finishing Hardiner tutup Ornamen</v>
          </cell>
          <cell r="G1012">
            <v>22.5</v>
          </cell>
          <cell r="H1012" t="str">
            <v>m2</v>
          </cell>
          <cell r="J1012">
            <v>10000</v>
          </cell>
          <cell r="K1012">
            <v>225000</v>
          </cell>
        </row>
        <row r="1013">
          <cell r="E1013" t="str">
            <v>Block A : P.Cup &amp; T.Beam.</v>
          </cell>
        </row>
        <row r="1014">
          <cell r="C1014" t="str">
            <v>rupb614</v>
          </cell>
          <cell r="E1014" t="str">
            <v xml:space="preserve"> -</v>
          </cell>
          <cell r="F1014" t="str">
            <v xml:space="preserve">Galian tanah manual </v>
          </cell>
          <cell r="G1014">
            <v>49.243000000000002</v>
          </cell>
          <cell r="H1014" t="str">
            <v>m3</v>
          </cell>
          <cell r="J1014">
            <v>15000</v>
          </cell>
          <cell r="K1014">
            <v>738645</v>
          </cell>
        </row>
        <row r="1015">
          <cell r="C1015" t="str">
            <v>rupb615</v>
          </cell>
          <cell r="E1015" t="str">
            <v xml:space="preserve"> -</v>
          </cell>
          <cell r="F1015" t="str">
            <v>Urugan tanah</v>
          </cell>
          <cell r="G1015">
            <v>115.765</v>
          </cell>
          <cell r="H1015" t="str">
            <v>m2</v>
          </cell>
          <cell r="J1015">
            <v>12500</v>
          </cell>
          <cell r="K1015">
            <v>1447062.5</v>
          </cell>
        </row>
        <row r="1016">
          <cell r="C1016" t="str">
            <v>rupb616</v>
          </cell>
          <cell r="E1016" t="str">
            <v xml:space="preserve"> -</v>
          </cell>
          <cell r="F1016" t="str">
            <v>Pemadatan &amp; Perataan tanah dan Urugan Pasir</v>
          </cell>
          <cell r="G1016">
            <v>413.89</v>
          </cell>
          <cell r="H1016" t="str">
            <v>m2</v>
          </cell>
          <cell r="J1016">
            <v>2500</v>
          </cell>
          <cell r="K1016">
            <v>1034725</v>
          </cell>
        </row>
        <row r="1017">
          <cell r="C1017" t="str">
            <v>rupb617</v>
          </cell>
          <cell r="E1017" t="str">
            <v xml:space="preserve"> -</v>
          </cell>
          <cell r="F1017" t="str">
            <v>Bekisting lantai</v>
          </cell>
          <cell r="G1017">
            <v>15.92</v>
          </cell>
          <cell r="H1017" t="str">
            <v>m2</v>
          </cell>
          <cell r="J1017">
            <v>12500</v>
          </cell>
          <cell r="K1017">
            <v>199000</v>
          </cell>
        </row>
        <row r="1018">
          <cell r="E1018" t="str">
            <v>Lantai Basment,P.Cup 2,3,T.Beam,Lift Pit</v>
          </cell>
        </row>
        <row r="1019">
          <cell r="C1019" t="str">
            <v>rupb618</v>
          </cell>
          <cell r="E1019" t="str">
            <v xml:space="preserve"> -</v>
          </cell>
          <cell r="F1019" t="str">
            <v xml:space="preserve">Pabrikasi bekisting </v>
          </cell>
          <cell r="G1019">
            <v>284.69</v>
          </cell>
          <cell r="H1019" t="str">
            <v>m2</v>
          </cell>
          <cell r="J1019">
            <v>11000</v>
          </cell>
          <cell r="K1019">
            <v>3131590</v>
          </cell>
        </row>
        <row r="1020">
          <cell r="C1020" t="str">
            <v>rupb619</v>
          </cell>
          <cell r="E1020" t="str">
            <v xml:space="preserve"> -</v>
          </cell>
          <cell r="F1020" t="str">
            <v xml:space="preserve">Stel bekisting P.Cup </v>
          </cell>
          <cell r="G1020">
            <v>152.29</v>
          </cell>
          <cell r="H1020" t="str">
            <v>m2</v>
          </cell>
          <cell r="J1020">
            <v>2500</v>
          </cell>
          <cell r="K1020">
            <v>380725</v>
          </cell>
        </row>
        <row r="1021">
          <cell r="C1021" t="str">
            <v>rupb620</v>
          </cell>
          <cell r="E1021" t="str">
            <v xml:space="preserve"> -</v>
          </cell>
          <cell r="F1021" t="str">
            <v xml:space="preserve">Pabrikasi bekisting P.Cup </v>
          </cell>
          <cell r="G1021">
            <v>206.55</v>
          </cell>
          <cell r="H1021" t="str">
            <v>m2</v>
          </cell>
          <cell r="J1021">
            <v>3500</v>
          </cell>
          <cell r="K1021">
            <v>722925</v>
          </cell>
        </row>
        <row r="1022">
          <cell r="C1022" t="str">
            <v>rupb621</v>
          </cell>
          <cell r="E1022" t="str">
            <v xml:space="preserve"> -</v>
          </cell>
          <cell r="F1022" t="str">
            <v>Cor  ( TC )</v>
          </cell>
          <cell r="G1022">
            <v>77</v>
          </cell>
          <cell r="H1022" t="str">
            <v>m3</v>
          </cell>
          <cell r="J1022">
            <v>15000</v>
          </cell>
          <cell r="K1022">
            <v>1155000</v>
          </cell>
        </row>
        <row r="1023">
          <cell r="C1023" t="str">
            <v>rupb622</v>
          </cell>
          <cell r="E1023" t="str">
            <v xml:space="preserve"> -</v>
          </cell>
          <cell r="F1023" t="str">
            <v>Stop Cor Balok</v>
          </cell>
          <cell r="G1023">
            <v>12</v>
          </cell>
          <cell r="H1023" t="str">
            <v>unit</v>
          </cell>
          <cell r="J1023">
            <v>5000</v>
          </cell>
          <cell r="K1023">
            <v>60000</v>
          </cell>
        </row>
        <row r="1024">
          <cell r="C1024" t="str">
            <v>rupb623</v>
          </cell>
          <cell r="E1024" t="str">
            <v xml:space="preserve"> -</v>
          </cell>
          <cell r="F1024" t="str">
            <v>Stel bekisting Lift Pit</v>
          </cell>
          <cell r="G1024">
            <v>54.55</v>
          </cell>
          <cell r="H1024" t="str">
            <v>m2</v>
          </cell>
          <cell r="J1024">
            <v>12500</v>
          </cell>
          <cell r="K1024">
            <v>681875</v>
          </cell>
        </row>
        <row r="1025">
          <cell r="C1025" t="str">
            <v>rupb624</v>
          </cell>
          <cell r="E1025" t="str">
            <v xml:space="preserve"> -</v>
          </cell>
          <cell r="F1025" t="str">
            <v>Lantai Kerja Lift Pit</v>
          </cell>
          <cell r="G1025">
            <v>12.88</v>
          </cell>
          <cell r="H1025" t="str">
            <v>m2</v>
          </cell>
          <cell r="J1025">
            <v>1500</v>
          </cell>
          <cell r="K1025">
            <v>19320</v>
          </cell>
        </row>
        <row r="1026">
          <cell r="E1026" t="str">
            <v>Block B : Lt Atap,Dak W.Tank,Struktur ornamen Dan</v>
          </cell>
        </row>
        <row r="1027">
          <cell r="E1027" t="str">
            <v>Canopy lt - 1,2,3,atap &amp; Balok Lantai</v>
          </cell>
        </row>
        <row r="1028">
          <cell r="C1028" t="str">
            <v>rupb625</v>
          </cell>
          <cell r="E1028" t="str">
            <v xml:space="preserve"> -</v>
          </cell>
          <cell r="F1028" t="str">
            <v>Pembersihan lantai 50 % lantai - 3</v>
          </cell>
          <cell r="G1028">
            <v>1308.1099999999999</v>
          </cell>
          <cell r="H1028" t="str">
            <v>m2</v>
          </cell>
          <cell r="J1028">
            <v>1250</v>
          </cell>
          <cell r="K1028">
            <v>1635137.5</v>
          </cell>
        </row>
        <row r="1029">
          <cell r="C1029" t="str">
            <v>rupb626</v>
          </cell>
          <cell r="E1029" t="str">
            <v xml:space="preserve"> -</v>
          </cell>
          <cell r="F1029" t="str">
            <v>Bgkr bektg Balok Plat Lantai pada Lt atap &amp; W Tank</v>
          </cell>
          <cell r="G1029">
            <v>667.15</v>
          </cell>
          <cell r="H1029" t="str">
            <v>m2</v>
          </cell>
          <cell r="J1029">
            <v>1500</v>
          </cell>
          <cell r="K1029">
            <v>1000725</v>
          </cell>
        </row>
        <row r="1030">
          <cell r="C1030" t="str">
            <v>rupb627</v>
          </cell>
          <cell r="E1030" t="str">
            <v xml:space="preserve"> -</v>
          </cell>
          <cell r="F1030" t="str">
            <v>Bekisting Tanggulan  Dak Water Tank El.19,8</v>
          </cell>
          <cell r="G1030">
            <v>28.4</v>
          </cell>
          <cell r="H1030" t="str">
            <v>m'</v>
          </cell>
          <cell r="J1030">
            <v>5000</v>
          </cell>
          <cell r="K1030">
            <v>142000</v>
          </cell>
        </row>
        <row r="1031">
          <cell r="C1031" t="str">
            <v>rupb628</v>
          </cell>
          <cell r="E1031" t="str">
            <v xml:space="preserve"> -</v>
          </cell>
          <cell r="F1031" t="str">
            <v>Stell &amp; Bongkar bekisting Balok di Bawah Dak W.Tank  &amp; Kolom</v>
          </cell>
          <cell r="G1031">
            <v>204.78</v>
          </cell>
          <cell r="H1031" t="str">
            <v>m2</v>
          </cell>
          <cell r="J1031">
            <v>11000</v>
          </cell>
          <cell r="K1031">
            <v>2252580</v>
          </cell>
        </row>
        <row r="1032">
          <cell r="C1032" t="str">
            <v>rupb629</v>
          </cell>
          <cell r="E1032" t="str">
            <v xml:space="preserve"> -</v>
          </cell>
          <cell r="F1032" t="str">
            <v>Pabrikasi Balok di bawah Dak W.Tank Kolom</v>
          </cell>
          <cell r="G1032">
            <v>408.96</v>
          </cell>
          <cell r="H1032" t="str">
            <v>m2</v>
          </cell>
          <cell r="J1032">
            <v>3500</v>
          </cell>
          <cell r="K1032">
            <v>1431360</v>
          </cell>
        </row>
        <row r="1033">
          <cell r="C1033" t="str">
            <v>rupb630</v>
          </cell>
          <cell r="E1033" t="str">
            <v xml:space="preserve"> -</v>
          </cell>
          <cell r="F1033" t="str">
            <v>Klm Ornamen &amp; K1 Struktur Ornamen Kaca As B1/Bl</v>
          </cell>
          <cell r="G1033">
            <v>4</v>
          </cell>
          <cell r="H1033" t="str">
            <v>unit</v>
          </cell>
          <cell r="J1033">
            <v>100000</v>
          </cell>
          <cell r="K1033">
            <v>400000</v>
          </cell>
        </row>
        <row r="1034">
          <cell r="C1034" t="str">
            <v>rupb631</v>
          </cell>
          <cell r="E1034" t="str">
            <v xml:space="preserve"> -</v>
          </cell>
          <cell r="F1034" t="str">
            <v>Plat Lt Convensional + Pabrikasi &amp; Kolom</v>
          </cell>
          <cell r="G1034">
            <v>357.9</v>
          </cell>
          <cell r="H1034" t="str">
            <v>m2</v>
          </cell>
          <cell r="J1034">
            <v>12500</v>
          </cell>
          <cell r="K1034">
            <v>4473750</v>
          </cell>
        </row>
        <row r="1035">
          <cell r="C1035" t="str">
            <v>rupb632</v>
          </cell>
          <cell r="E1035" t="str">
            <v xml:space="preserve"> -</v>
          </cell>
          <cell r="F1035" t="str">
            <v>Cor Tahap - 1  &amp; Kolom 60/60</v>
          </cell>
          <cell r="G1035">
            <v>72.302000000000007</v>
          </cell>
          <cell r="H1035" t="str">
            <v>m3</v>
          </cell>
          <cell r="J1035">
            <v>15000</v>
          </cell>
          <cell r="K1035">
            <v>1084530</v>
          </cell>
        </row>
        <row r="1036">
          <cell r="C1036" t="str">
            <v>rupb633</v>
          </cell>
          <cell r="E1036" t="str">
            <v xml:space="preserve"> -</v>
          </cell>
          <cell r="F1036" t="str">
            <v>Pasang Tanggulan</v>
          </cell>
          <cell r="G1036">
            <v>41.64</v>
          </cell>
          <cell r="H1036" t="str">
            <v>m1</v>
          </cell>
          <cell r="J1036">
            <v>1000</v>
          </cell>
          <cell r="K1036">
            <v>41640</v>
          </cell>
        </row>
        <row r="1037">
          <cell r="C1037" t="str">
            <v>rupb634</v>
          </cell>
          <cell r="E1037" t="str">
            <v xml:space="preserve"> -</v>
          </cell>
          <cell r="F1037" t="str">
            <v>Bor Steck Balok &amp; Kolom</v>
          </cell>
          <cell r="G1037">
            <v>124</v>
          </cell>
          <cell r="H1037" t="str">
            <v>titik</v>
          </cell>
          <cell r="J1037">
            <v>500</v>
          </cell>
          <cell r="K1037">
            <v>62000</v>
          </cell>
        </row>
        <row r="1038">
          <cell r="C1038" t="str">
            <v>rupb635</v>
          </cell>
          <cell r="E1038" t="str">
            <v xml:space="preserve"> -</v>
          </cell>
          <cell r="F1038" t="str">
            <v>Balok Parapet 20/30</v>
          </cell>
          <cell r="G1038">
            <v>8.4</v>
          </cell>
          <cell r="H1038" t="str">
            <v>m'</v>
          </cell>
          <cell r="J1038">
            <v>5000</v>
          </cell>
          <cell r="K1038">
            <v>42000</v>
          </cell>
        </row>
        <row r="1039">
          <cell r="C1039" t="str">
            <v>rupb636</v>
          </cell>
          <cell r="E1039" t="str">
            <v xml:space="preserve"> -</v>
          </cell>
          <cell r="F1039" t="str">
            <v>Kepala Kolom</v>
          </cell>
          <cell r="G1039">
            <v>8</v>
          </cell>
          <cell r="H1039" t="str">
            <v>unit</v>
          </cell>
          <cell r="J1039">
            <v>20000</v>
          </cell>
          <cell r="K1039">
            <v>160000</v>
          </cell>
        </row>
        <row r="1040">
          <cell r="C1040" t="str">
            <v>rupb637</v>
          </cell>
          <cell r="E1040" t="str">
            <v xml:space="preserve"> -</v>
          </cell>
          <cell r="F1040" t="str">
            <v>Plat lantai Bondeks</v>
          </cell>
          <cell r="G1040">
            <v>139.12</v>
          </cell>
          <cell r="H1040" t="str">
            <v>m2</v>
          </cell>
          <cell r="J1040">
            <v>4000</v>
          </cell>
          <cell r="K1040">
            <v>556480</v>
          </cell>
        </row>
        <row r="1041">
          <cell r="C1041" t="str">
            <v>rupb638</v>
          </cell>
          <cell r="E1041" t="str">
            <v xml:space="preserve"> -</v>
          </cell>
          <cell r="F1041" t="str">
            <v>Scafolding lt. Bondeks</v>
          </cell>
          <cell r="G1041">
            <v>164.4</v>
          </cell>
          <cell r="H1041" t="str">
            <v>m2</v>
          </cell>
          <cell r="J1041">
            <v>2500</v>
          </cell>
          <cell r="K1041">
            <v>411000</v>
          </cell>
        </row>
        <row r="1042">
          <cell r="C1042" t="str">
            <v>rupb639</v>
          </cell>
          <cell r="E1042" t="str">
            <v xml:space="preserve"> -</v>
          </cell>
          <cell r="F1042" t="str">
            <v xml:space="preserve">Pembersihan &amp; Chipping </v>
          </cell>
          <cell r="G1042">
            <v>5</v>
          </cell>
          <cell r="H1042" t="str">
            <v>org</v>
          </cell>
          <cell r="J1042">
            <v>35000</v>
          </cell>
          <cell r="K1042">
            <v>175000</v>
          </cell>
        </row>
        <row r="1043">
          <cell r="C1043" t="str">
            <v>rupb640</v>
          </cell>
          <cell r="E1043" t="str">
            <v xml:space="preserve"> -</v>
          </cell>
          <cell r="F1043" t="str">
            <v>Cor Plat lantai + Balok dg CP</v>
          </cell>
          <cell r="G1043">
            <v>28</v>
          </cell>
          <cell r="H1043" t="str">
            <v>m3</v>
          </cell>
          <cell r="J1043">
            <v>10000</v>
          </cell>
          <cell r="K1043">
            <v>280000</v>
          </cell>
        </row>
        <row r="1044">
          <cell r="C1044" t="str">
            <v>rupb641</v>
          </cell>
          <cell r="E1044" t="str">
            <v xml:space="preserve"> -</v>
          </cell>
          <cell r="F1044" t="str">
            <v>Gutter</v>
          </cell>
          <cell r="G1044">
            <v>25.65</v>
          </cell>
          <cell r="H1044" t="str">
            <v>m'</v>
          </cell>
          <cell r="J1044">
            <v>5000</v>
          </cell>
          <cell r="K1044">
            <v>128250</v>
          </cell>
        </row>
        <row r="1045">
          <cell r="C1045" t="str">
            <v>rupb642</v>
          </cell>
          <cell r="E1045" t="str">
            <v xml:space="preserve"> -</v>
          </cell>
          <cell r="F1045" t="str">
            <v>Bekisting Kupingan sisi luar</v>
          </cell>
          <cell r="G1045">
            <v>15.5</v>
          </cell>
          <cell r="H1045" t="str">
            <v>m'</v>
          </cell>
          <cell r="J1045">
            <v>2500</v>
          </cell>
          <cell r="K1045">
            <v>38750</v>
          </cell>
        </row>
        <row r="1047">
          <cell r="E1047" t="str">
            <v>Karmidi</v>
          </cell>
        </row>
        <row r="1048">
          <cell r="E1048" t="str">
            <v>131/SPB/NK-PPS/07/2005</v>
          </cell>
          <cell r="F1048" t="str">
            <v>Upah Borong Pekerjaan</v>
          </cell>
        </row>
        <row r="1049">
          <cell r="E1049" t="str">
            <v>Block A</v>
          </cell>
        </row>
        <row r="1050">
          <cell r="E1050" t="str">
            <v>Lantai Basement As A4/ Ah - A7/Ak</v>
          </cell>
        </row>
        <row r="1051">
          <cell r="C1051" t="str">
            <v>rupb643</v>
          </cell>
          <cell r="E1051" t="str">
            <v xml:space="preserve"> -</v>
          </cell>
          <cell r="F1051" t="str">
            <v>Pembesian Dia. 10</v>
          </cell>
          <cell r="G1051">
            <v>10212</v>
          </cell>
          <cell r="H1051" t="str">
            <v>kg</v>
          </cell>
          <cell r="J1051">
            <v>325</v>
          </cell>
          <cell r="K1051">
            <v>3318900</v>
          </cell>
        </row>
        <row r="1052">
          <cell r="C1052" t="str">
            <v>rupb644</v>
          </cell>
          <cell r="E1052" t="str">
            <v xml:space="preserve"> -</v>
          </cell>
          <cell r="F1052" t="str">
            <v>Deking Cakar Ayam</v>
          </cell>
          <cell r="G1052">
            <v>900</v>
          </cell>
          <cell r="H1052" t="str">
            <v>unit</v>
          </cell>
          <cell r="J1052">
            <v>350</v>
          </cell>
          <cell r="K1052">
            <v>315000</v>
          </cell>
        </row>
        <row r="1053">
          <cell r="E1053" t="str">
            <v>Kolom ( 16 Kolom )</v>
          </cell>
        </row>
        <row r="1054">
          <cell r="C1054" t="str">
            <v>rupb645</v>
          </cell>
          <cell r="E1054" t="str">
            <v xml:space="preserve"> -</v>
          </cell>
          <cell r="F1054" t="str">
            <v>Pembesian Beugel Dia.Ø10</v>
          </cell>
          <cell r="G1054">
            <v>1667.51</v>
          </cell>
          <cell r="H1054" t="str">
            <v>kg</v>
          </cell>
          <cell r="J1054">
            <v>325</v>
          </cell>
          <cell r="K1054">
            <v>541940.75</v>
          </cell>
        </row>
        <row r="1055">
          <cell r="C1055" t="str">
            <v>rupb646</v>
          </cell>
          <cell r="E1055" t="str">
            <v xml:space="preserve"> -</v>
          </cell>
          <cell r="F1055" t="str">
            <v>Pembesian Besi dia.Ø19</v>
          </cell>
          <cell r="G1055">
            <v>427.2</v>
          </cell>
          <cell r="H1055" t="str">
            <v>kg</v>
          </cell>
          <cell r="J1055">
            <v>250</v>
          </cell>
          <cell r="K1055">
            <v>106800</v>
          </cell>
        </row>
        <row r="1056">
          <cell r="C1056" t="str">
            <v>rupb647</v>
          </cell>
          <cell r="E1056" t="str">
            <v xml:space="preserve"> -</v>
          </cell>
          <cell r="F1056" t="str">
            <v>Pembesian Besi dia. 22</v>
          </cell>
          <cell r="G1056">
            <v>6444</v>
          </cell>
          <cell r="H1056" t="str">
            <v>kg</v>
          </cell>
          <cell r="J1056">
            <v>250</v>
          </cell>
          <cell r="K1056">
            <v>1611000</v>
          </cell>
        </row>
        <row r="1057">
          <cell r="E1057" t="str">
            <v>Retaining Wall As A4/AH-A7/AK</v>
          </cell>
        </row>
        <row r="1058">
          <cell r="C1058" t="str">
            <v>rupb648</v>
          </cell>
          <cell r="E1058" t="str">
            <v xml:space="preserve"> -</v>
          </cell>
          <cell r="F1058" t="str">
            <v>Pembesian Besi dia.13</v>
          </cell>
          <cell r="G1058">
            <v>1216.56</v>
          </cell>
          <cell r="H1058" t="str">
            <v>kg</v>
          </cell>
          <cell r="J1058">
            <v>325</v>
          </cell>
          <cell r="K1058">
            <v>395382</v>
          </cell>
        </row>
        <row r="1059">
          <cell r="C1059" t="str">
            <v>rupb649</v>
          </cell>
          <cell r="E1059" t="str">
            <v xml:space="preserve"> -</v>
          </cell>
          <cell r="F1059" t="str">
            <v>Peminggang dia. 13</v>
          </cell>
          <cell r="G1059">
            <v>1332</v>
          </cell>
          <cell r="H1059" t="str">
            <v>kg</v>
          </cell>
          <cell r="J1059">
            <v>325</v>
          </cell>
          <cell r="K1059">
            <v>432900</v>
          </cell>
        </row>
        <row r="1060">
          <cell r="C1060" t="str">
            <v>rupb650</v>
          </cell>
          <cell r="E1060" t="str">
            <v xml:space="preserve"> -</v>
          </cell>
          <cell r="F1060" t="str">
            <v>Pembesian Beugel  U</v>
          </cell>
          <cell r="G1060">
            <v>144</v>
          </cell>
          <cell r="H1060" t="str">
            <v>unit</v>
          </cell>
          <cell r="J1060">
            <v>350</v>
          </cell>
          <cell r="K1060">
            <v>50400</v>
          </cell>
        </row>
        <row r="1061">
          <cell r="E1061" t="str">
            <v>Block B Lt Atap</v>
          </cell>
        </row>
        <row r="1062">
          <cell r="C1062" t="str">
            <v>rupb651</v>
          </cell>
          <cell r="E1062" t="str">
            <v xml:space="preserve"> -</v>
          </cell>
          <cell r="F1062" t="str">
            <v>Balok tanggulan Ornamen</v>
          </cell>
          <cell r="G1062">
            <v>29.5</v>
          </cell>
          <cell r="H1062" t="str">
            <v>m'</v>
          </cell>
          <cell r="J1062">
            <v>6000</v>
          </cell>
          <cell r="K1062">
            <v>177000</v>
          </cell>
        </row>
        <row r="1063">
          <cell r="C1063" t="str">
            <v>rupb652</v>
          </cell>
          <cell r="E1063" t="str">
            <v xml:space="preserve"> -</v>
          </cell>
          <cell r="F1063" t="str">
            <v>Plat lantai dia.10</v>
          </cell>
          <cell r="G1063">
            <v>133.19999999999999</v>
          </cell>
          <cell r="H1063" t="str">
            <v>kg</v>
          </cell>
          <cell r="J1063">
            <v>325</v>
          </cell>
          <cell r="K1063">
            <v>43290</v>
          </cell>
        </row>
        <row r="1064">
          <cell r="C1064" t="str">
            <v>rupb653</v>
          </cell>
          <cell r="E1064" t="str">
            <v xml:space="preserve"> -</v>
          </cell>
          <cell r="F1064" t="str">
            <v>Balok Atap Lift</v>
          </cell>
          <cell r="G1064">
            <v>26</v>
          </cell>
          <cell r="H1064" t="str">
            <v>m'</v>
          </cell>
          <cell r="J1064">
            <v>6000</v>
          </cell>
          <cell r="K1064">
            <v>156000</v>
          </cell>
        </row>
        <row r="1065">
          <cell r="C1065" t="str">
            <v>rupb654</v>
          </cell>
          <cell r="E1065" t="str">
            <v xml:space="preserve"> -</v>
          </cell>
          <cell r="F1065" t="str">
            <v>Plat Atap Lift dia. 10</v>
          </cell>
          <cell r="G1065">
            <v>355.2</v>
          </cell>
          <cell r="H1065" t="str">
            <v>kg</v>
          </cell>
          <cell r="J1065">
            <v>325</v>
          </cell>
          <cell r="K1065">
            <v>115440</v>
          </cell>
        </row>
        <row r="1066">
          <cell r="C1066" t="str">
            <v>rupb655</v>
          </cell>
          <cell r="E1066" t="str">
            <v xml:space="preserve"> -</v>
          </cell>
          <cell r="F1066" t="str">
            <v>Balok Tanggulan atap Lift</v>
          </cell>
          <cell r="G1066">
            <v>18.5</v>
          </cell>
          <cell r="H1066" t="str">
            <v>m'</v>
          </cell>
          <cell r="J1066">
            <v>6000</v>
          </cell>
          <cell r="K1066">
            <v>111000</v>
          </cell>
        </row>
        <row r="1067">
          <cell r="C1067" t="str">
            <v>rupb656</v>
          </cell>
          <cell r="E1067" t="str">
            <v xml:space="preserve"> -</v>
          </cell>
          <cell r="F1067" t="str">
            <v>Gantungan Lift</v>
          </cell>
          <cell r="G1067">
            <v>4</v>
          </cell>
          <cell r="H1067" t="str">
            <v>unit</v>
          </cell>
          <cell r="J1067">
            <v>15000</v>
          </cell>
          <cell r="K1067">
            <v>60000</v>
          </cell>
        </row>
        <row r="1068">
          <cell r="C1068" t="str">
            <v>rupb657</v>
          </cell>
          <cell r="E1068" t="str">
            <v xml:space="preserve"> -</v>
          </cell>
          <cell r="F1068" t="str">
            <v>Decking Cakar Ayam Lt.EL 16,9</v>
          </cell>
          <cell r="G1068">
            <v>1050</v>
          </cell>
          <cell r="H1068" t="str">
            <v>unit</v>
          </cell>
          <cell r="J1068">
            <v>350</v>
          </cell>
          <cell r="K1068">
            <v>367500</v>
          </cell>
        </row>
        <row r="1069">
          <cell r="C1069" t="str">
            <v>rupb658</v>
          </cell>
          <cell r="E1069" t="str">
            <v xml:space="preserve"> -</v>
          </cell>
          <cell r="F1069" t="str">
            <v>Cakar Ayam Lt EL 19,95</v>
          </cell>
          <cell r="G1069">
            <v>60</v>
          </cell>
          <cell r="H1069" t="str">
            <v>unit</v>
          </cell>
          <cell r="J1069">
            <v>350</v>
          </cell>
          <cell r="K1069">
            <v>21000</v>
          </cell>
        </row>
        <row r="1070">
          <cell r="C1070" t="str">
            <v>rupb659</v>
          </cell>
          <cell r="E1070" t="str">
            <v xml:space="preserve"> -</v>
          </cell>
          <cell r="F1070" t="str">
            <v>Cakar Ayam Lt EL 21,80</v>
          </cell>
          <cell r="G1070">
            <v>30</v>
          </cell>
          <cell r="H1070" t="str">
            <v>unit</v>
          </cell>
          <cell r="J1070">
            <v>350</v>
          </cell>
          <cell r="K1070">
            <v>10500</v>
          </cell>
        </row>
        <row r="1071">
          <cell r="C1071" t="str">
            <v>rupb660</v>
          </cell>
          <cell r="E1071" t="str">
            <v xml:space="preserve"> -</v>
          </cell>
          <cell r="F1071" t="str">
            <v>Cakar Ayam Lt EL 24,70</v>
          </cell>
          <cell r="G1071">
            <v>15</v>
          </cell>
          <cell r="H1071" t="str">
            <v>unit</v>
          </cell>
          <cell r="J1071">
            <v>350</v>
          </cell>
          <cell r="K1071">
            <v>5250</v>
          </cell>
        </row>
        <row r="1072">
          <cell r="C1072" t="str">
            <v>rupb661</v>
          </cell>
          <cell r="E1072" t="str">
            <v xml:space="preserve"> -</v>
          </cell>
          <cell r="F1072" t="str">
            <v>Cakar Ayam Lt EL 22,50</v>
          </cell>
          <cell r="G1072">
            <v>20</v>
          </cell>
          <cell r="H1072" t="str">
            <v>unit</v>
          </cell>
          <cell r="J1072">
            <v>350</v>
          </cell>
          <cell r="K1072">
            <v>7000</v>
          </cell>
        </row>
        <row r="1073">
          <cell r="C1073" t="str">
            <v>rupb662</v>
          </cell>
          <cell r="E1073" t="str">
            <v xml:space="preserve"> -</v>
          </cell>
          <cell r="F1073" t="str">
            <v>Buat besi u/Kolom Praktis 10/10</v>
          </cell>
          <cell r="G1073">
            <v>1259</v>
          </cell>
          <cell r="H1073" t="str">
            <v>m'</v>
          </cell>
          <cell r="J1073">
            <v>2500</v>
          </cell>
          <cell r="K1073">
            <v>3147500</v>
          </cell>
        </row>
        <row r="1074">
          <cell r="C1074" t="str">
            <v>rupb663</v>
          </cell>
          <cell r="E1074" t="str">
            <v xml:space="preserve"> -</v>
          </cell>
          <cell r="F1074" t="str">
            <v>Buat besi u/Ring Balok 10/15</v>
          </cell>
          <cell r="G1074">
            <v>558</v>
          </cell>
          <cell r="H1074" t="str">
            <v>bh</v>
          </cell>
          <cell r="J1074">
            <v>3500</v>
          </cell>
          <cell r="K1074">
            <v>1953000</v>
          </cell>
        </row>
        <row r="1075">
          <cell r="C1075" t="str">
            <v>rupb664</v>
          </cell>
          <cell r="E1075" t="str">
            <v xml:space="preserve"> -</v>
          </cell>
          <cell r="F1075" t="str">
            <v>Kolom As BL,BL 16,9 ke 22,5 R.Kaca</v>
          </cell>
          <cell r="G1075">
            <v>11</v>
          </cell>
          <cell r="H1075" t="str">
            <v>m'</v>
          </cell>
          <cell r="J1075">
            <v>6000</v>
          </cell>
          <cell r="K1075">
            <v>66000</v>
          </cell>
        </row>
        <row r="1076">
          <cell r="C1076" t="str">
            <v>rupb665</v>
          </cell>
          <cell r="E1076" t="str">
            <v xml:space="preserve"> -</v>
          </cell>
          <cell r="F1076" t="str">
            <v>Balok Sprator Lift 15/30</v>
          </cell>
          <cell r="G1076">
            <v>82.5</v>
          </cell>
          <cell r="H1076" t="str">
            <v>m'</v>
          </cell>
          <cell r="J1076">
            <v>6000</v>
          </cell>
          <cell r="K1076">
            <v>495000</v>
          </cell>
        </row>
        <row r="1077">
          <cell r="C1077" t="str">
            <v>rupb666</v>
          </cell>
          <cell r="E1077" t="str">
            <v xml:space="preserve"> -</v>
          </cell>
          <cell r="F1077" t="str">
            <v>Steck Balok Lift</v>
          </cell>
          <cell r="G1077">
            <v>160</v>
          </cell>
          <cell r="H1077" t="str">
            <v>unit</v>
          </cell>
          <cell r="J1077">
            <v>500</v>
          </cell>
          <cell r="K1077">
            <v>80000</v>
          </cell>
        </row>
        <row r="1078">
          <cell r="C1078" t="str">
            <v>rupb667</v>
          </cell>
          <cell r="E1078" t="str">
            <v xml:space="preserve"> -</v>
          </cell>
          <cell r="F1078" t="str">
            <v>Bongkar Besi  dr Mobil 500 btg</v>
          </cell>
          <cell r="G1078">
            <v>23107.5</v>
          </cell>
          <cell r="H1078" t="str">
            <v>kg</v>
          </cell>
          <cell r="J1078">
            <v>20</v>
          </cell>
          <cell r="K1078">
            <v>462150</v>
          </cell>
        </row>
        <row r="1079">
          <cell r="C1079" t="str">
            <v>rupb668</v>
          </cell>
          <cell r="E1079" t="str">
            <v xml:space="preserve"> -</v>
          </cell>
          <cell r="F1079" t="str">
            <v>Bor Steck u/Ring Balok &amp; Plat lt atap Block C</v>
          </cell>
          <cell r="G1079">
            <v>840</v>
          </cell>
          <cell r="H1079" t="str">
            <v>titik</v>
          </cell>
          <cell r="J1079">
            <v>500</v>
          </cell>
          <cell r="K1079">
            <v>420000</v>
          </cell>
        </row>
        <row r="1080">
          <cell r="E1080" t="str">
            <v>Psng Besi balok + Plat lt atap Parapet Ged C</v>
          </cell>
        </row>
        <row r="1081">
          <cell r="C1081" t="str">
            <v>rupb669</v>
          </cell>
          <cell r="E1081" t="str">
            <v xml:space="preserve"> -</v>
          </cell>
          <cell r="F1081" t="str">
            <v>Plat 60/90</v>
          </cell>
          <cell r="G1081">
            <v>96</v>
          </cell>
          <cell r="H1081" t="str">
            <v>m'</v>
          </cell>
          <cell r="J1081">
            <v>4500</v>
          </cell>
          <cell r="K1081">
            <v>432000</v>
          </cell>
        </row>
        <row r="1082">
          <cell r="C1082" t="str">
            <v>rupb670</v>
          </cell>
          <cell r="E1082" t="str">
            <v xml:space="preserve"> -</v>
          </cell>
          <cell r="F1082" t="str">
            <v>Balok 8/12</v>
          </cell>
          <cell r="G1082">
            <v>57.6</v>
          </cell>
          <cell r="H1082" t="str">
            <v>m2</v>
          </cell>
          <cell r="J1082">
            <v>8500</v>
          </cell>
          <cell r="K1082">
            <v>489600</v>
          </cell>
        </row>
        <row r="1083">
          <cell r="F1083" t="str">
            <v>Jumlah</v>
          </cell>
          <cell r="K1083">
            <v>15391552.75</v>
          </cell>
        </row>
        <row r="1084">
          <cell r="C1084" t="str">
            <v>rupb671</v>
          </cell>
          <cell r="F1084" t="str">
            <v>Pot. Retensi Pekerjaan</v>
          </cell>
          <cell r="K1084">
            <v>-1270129</v>
          </cell>
        </row>
        <row r="1087">
          <cell r="E1087" t="str">
            <v>Kahar</v>
          </cell>
        </row>
        <row r="1088">
          <cell r="E1088" t="str">
            <v>107/SPB/NK-PPS/06/2005</v>
          </cell>
          <cell r="F1088" t="str">
            <v>Upah Borong Pekerjaan</v>
          </cell>
        </row>
        <row r="1089">
          <cell r="E1089" t="str">
            <v>Kolom Praktis &amp; Ring Balok</v>
          </cell>
        </row>
        <row r="1090">
          <cell r="C1090" t="str">
            <v>rupb672</v>
          </cell>
          <cell r="E1090" t="str">
            <v xml:space="preserve"> -</v>
          </cell>
          <cell r="F1090" t="str">
            <v>Pek klm Praktis &amp; Ring blk lt.2 block C</v>
          </cell>
          <cell r="G1090">
            <v>500</v>
          </cell>
          <cell r="H1090" t="str">
            <v>m'</v>
          </cell>
          <cell r="J1090">
            <v>2500</v>
          </cell>
          <cell r="K1090">
            <v>1250000</v>
          </cell>
        </row>
        <row r="1091">
          <cell r="C1091" t="str">
            <v>rupb673</v>
          </cell>
          <cell r="E1091" t="str">
            <v xml:space="preserve"> -</v>
          </cell>
          <cell r="F1091" t="str">
            <v>Pek klm praktis &amp; ring blk lt.1 block c</v>
          </cell>
          <cell r="G1091">
            <v>300</v>
          </cell>
          <cell r="H1091" t="str">
            <v>m'</v>
          </cell>
          <cell r="J1091">
            <v>2500</v>
          </cell>
          <cell r="K1091">
            <v>750000</v>
          </cell>
        </row>
        <row r="1093">
          <cell r="E1093" t="str">
            <v>Kahar</v>
          </cell>
        </row>
        <row r="1094">
          <cell r="E1094" t="str">
            <v>081/SPB/NK-PPS/05/2005</v>
          </cell>
          <cell r="F1094" t="str">
            <v>Upah Borong Pekerjaan</v>
          </cell>
        </row>
        <row r="1095">
          <cell r="C1095" t="str">
            <v>rupb674</v>
          </cell>
          <cell r="E1095" t="str">
            <v xml:space="preserve"> -</v>
          </cell>
          <cell r="F1095" t="str">
            <v>Pembesian Besi dia. 22</v>
          </cell>
          <cell r="G1095">
            <v>1750</v>
          </cell>
          <cell r="H1095" t="str">
            <v>Kg</v>
          </cell>
          <cell r="J1095">
            <v>250</v>
          </cell>
          <cell r="K1095">
            <v>437500</v>
          </cell>
        </row>
        <row r="1096">
          <cell r="C1096" t="str">
            <v>rupb675</v>
          </cell>
          <cell r="E1096" t="str">
            <v xml:space="preserve"> -</v>
          </cell>
          <cell r="F1096" t="str">
            <v>Pembesian Besi dia. 10</v>
          </cell>
          <cell r="G1096">
            <v>2458.1</v>
          </cell>
          <cell r="H1096" t="str">
            <v>Kg</v>
          </cell>
          <cell r="J1096">
            <v>325.00020340913699</v>
          </cell>
          <cell r="K1096">
            <v>798883</v>
          </cell>
        </row>
        <row r="1097">
          <cell r="C1097" t="str">
            <v>rupb676</v>
          </cell>
          <cell r="E1097" t="str">
            <v xml:space="preserve"> -</v>
          </cell>
          <cell r="F1097" t="str">
            <v>Pembesian Besi dia. 16 &amp; 19</v>
          </cell>
          <cell r="G1097">
            <v>617.47</v>
          </cell>
          <cell r="H1097" t="str">
            <v>Kg</v>
          </cell>
          <cell r="J1097">
            <v>250</v>
          </cell>
          <cell r="K1097">
            <v>154367.5</v>
          </cell>
        </row>
        <row r="1099">
          <cell r="E1099" t="str">
            <v>Suratman</v>
          </cell>
        </row>
        <row r="1100">
          <cell r="E1100" t="str">
            <v>125/SPB/NK-PPS/07/2005</v>
          </cell>
          <cell r="F1100" t="str">
            <v>Upah Borong Pekerjaan</v>
          </cell>
        </row>
        <row r="1101">
          <cell r="E1101" t="str">
            <v>Block B</v>
          </cell>
        </row>
        <row r="1102">
          <cell r="E1102" t="str">
            <v xml:space="preserve">Lantai - 2 </v>
          </cell>
        </row>
        <row r="1103">
          <cell r="C1103" t="str">
            <v>rupb677</v>
          </cell>
          <cell r="E1103" t="str">
            <v xml:space="preserve"> -</v>
          </cell>
          <cell r="F1103" t="str">
            <v>Pasang batu bata</v>
          </cell>
          <cell r="G1103">
            <v>845.59</v>
          </cell>
          <cell r="H1103" t="str">
            <v>m2</v>
          </cell>
          <cell r="J1103">
            <v>9000</v>
          </cell>
          <cell r="K1103">
            <v>7610310</v>
          </cell>
        </row>
        <row r="1104">
          <cell r="C1104" t="str">
            <v>rupb678</v>
          </cell>
          <cell r="E1104" t="str">
            <v xml:space="preserve"> -</v>
          </cell>
          <cell r="F1104" t="str">
            <v>Kolom &amp; balok praktis</v>
          </cell>
          <cell r="G1104">
            <v>554</v>
          </cell>
          <cell r="H1104" t="str">
            <v>m'</v>
          </cell>
          <cell r="J1104">
            <v>7500</v>
          </cell>
          <cell r="K1104">
            <v>4155000</v>
          </cell>
        </row>
        <row r="1105">
          <cell r="C1105" t="str">
            <v>rupb679</v>
          </cell>
          <cell r="E1105" t="str">
            <v xml:space="preserve"> -</v>
          </cell>
          <cell r="F1105" t="str">
            <v>Plesteran</v>
          </cell>
          <cell r="G1105">
            <v>670</v>
          </cell>
          <cell r="H1105" t="str">
            <v>m2</v>
          </cell>
          <cell r="J1105">
            <v>6500</v>
          </cell>
          <cell r="K1105">
            <v>4355000</v>
          </cell>
        </row>
        <row r="1106">
          <cell r="C1106" t="str">
            <v>rupb680</v>
          </cell>
          <cell r="E1106" t="str">
            <v xml:space="preserve"> -</v>
          </cell>
          <cell r="F1106" t="str">
            <v>Bor u/ stek</v>
          </cell>
          <cell r="G1106">
            <v>106</v>
          </cell>
          <cell r="H1106" t="str">
            <v>ttk</v>
          </cell>
          <cell r="J1106">
            <v>1000</v>
          </cell>
          <cell r="K1106">
            <v>106000</v>
          </cell>
        </row>
        <row r="1107">
          <cell r="C1107" t="str">
            <v>rupb681</v>
          </cell>
          <cell r="E1107" t="str">
            <v xml:space="preserve"> -</v>
          </cell>
          <cell r="F1107" t="str">
            <v>Bor u/ kolom</v>
          </cell>
          <cell r="G1107">
            <v>320</v>
          </cell>
          <cell r="H1107" t="str">
            <v>ttk</v>
          </cell>
          <cell r="J1107">
            <v>250</v>
          </cell>
          <cell r="K1107">
            <v>80000</v>
          </cell>
        </row>
        <row r="1108">
          <cell r="E1108" t="str">
            <v>Lantai Dasar</v>
          </cell>
        </row>
        <row r="1109">
          <cell r="C1109" t="str">
            <v>rupb682</v>
          </cell>
          <cell r="E1109" t="str">
            <v xml:space="preserve"> -</v>
          </cell>
          <cell r="F1109" t="str">
            <v>Pasang batu bata</v>
          </cell>
          <cell r="G1109">
            <v>105</v>
          </cell>
          <cell r="H1109" t="str">
            <v>m2</v>
          </cell>
          <cell r="J1109">
            <v>9000</v>
          </cell>
          <cell r="K1109">
            <v>945000</v>
          </cell>
        </row>
        <row r="1110">
          <cell r="C1110" t="str">
            <v>rupb683</v>
          </cell>
          <cell r="E1110" t="str">
            <v xml:space="preserve"> -</v>
          </cell>
          <cell r="F1110" t="str">
            <v>Kolom &amp; balok</v>
          </cell>
          <cell r="G1110">
            <v>95</v>
          </cell>
          <cell r="H1110" t="str">
            <v>m'</v>
          </cell>
          <cell r="J1110">
            <v>7500</v>
          </cell>
          <cell r="K1110">
            <v>712500</v>
          </cell>
        </row>
        <row r="1111">
          <cell r="C1111" t="str">
            <v>rupb684</v>
          </cell>
          <cell r="E1111" t="str">
            <v xml:space="preserve"> -</v>
          </cell>
          <cell r="F1111" t="str">
            <v>Plesteran</v>
          </cell>
          <cell r="G1111">
            <v>898</v>
          </cell>
          <cell r="H1111" t="str">
            <v>m2</v>
          </cell>
          <cell r="J1111">
            <v>6500</v>
          </cell>
          <cell r="K1111">
            <v>5837000</v>
          </cell>
        </row>
        <row r="1112">
          <cell r="C1112" t="str">
            <v>rupb685</v>
          </cell>
          <cell r="E1112" t="str">
            <v xml:space="preserve"> -</v>
          </cell>
          <cell r="F1112" t="str">
            <v>Acian</v>
          </cell>
          <cell r="G1112">
            <v>659</v>
          </cell>
          <cell r="H1112" t="str">
            <v>m2</v>
          </cell>
          <cell r="J1112">
            <v>4000</v>
          </cell>
          <cell r="K1112">
            <v>2636000</v>
          </cell>
        </row>
        <row r="1113">
          <cell r="E1113" t="str">
            <v>Jumlah</v>
          </cell>
          <cell r="K1113">
            <v>26436810</v>
          </cell>
        </row>
        <row r="1114">
          <cell r="C1114" t="str">
            <v>rupb686</v>
          </cell>
          <cell r="F1114" t="str">
            <v>Pot. Retensi Pekerjaan</v>
          </cell>
          <cell r="K1114">
            <v>-1321841</v>
          </cell>
        </row>
        <row r="1116">
          <cell r="E1116" t="str">
            <v>Dwika</v>
          </cell>
        </row>
        <row r="1117">
          <cell r="E1117" t="str">
            <v>118/SPB/NK-PPS/07/2005</v>
          </cell>
          <cell r="F1117" t="str">
            <v>Upah Borong Pekerjaan</v>
          </cell>
        </row>
        <row r="1118">
          <cell r="E1118" t="str">
            <v>Block C lt. 2</v>
          </cell>
        </row>
        <row r="1119">
          <cell r="C1119" t="str">
            <v>rupb687</v>
          </cell>
          <cell r="E1119" t="str">
            <v xml:space="preserve"> -</v>
          </cell>
          <cell r="F1119" t="str">
            <v>Pasang Dinding Bata</v>
          </cell>
          <cell r="G1119">
            <v>821</v>
          </cell>
          <cell r="H1119" t="str">
            <v>M2</v>
          </cell>
          <cell r="J1119">
            <v>9000</v>
          </cell>
          <cell r="K1119">
            <v>7389000</v>
          </cell>
        </row>
        <row r="1120">
          <cell r="C1120" t="str">
            <v>rupb688</v>
          </cell>
          <cell r="E1120" t="str">
            <v xml:space="preserve"> -</v>
          </cell>
          <cell r="F1120" t="str">
            <v>Plester  Dinding bata</v>
          </cell>
          <cell r="G1120">
            <v>1954</v>
          </cell>
          <cell r="H1120" t="str">
            <v>M2</v>
          </cell>
          <cell r="J1120">
            <v>6500</v>
          </cell>
          <cell r="K1120">
            <v>12701000</v>
          </cell>
        </row>
        <row r="1121">
          <cell r="E1121" t="str">
            <v xml:space="preserve"> -</v>
          </cell>
          <cell r="F1121" t="str">
            <v>Acian Dinding bata</v>
          </cell>
          <cell r="G1121">
            <v>0</v>
          </cell>
          <cell r="H1121" t="str">
            <v>M2</v>
          </cell>
          <cell r="J1121">
            <v>4000</v>
          </cell>
          <cell r="K1121">
            <v>0</v>
          </cell>
        </row>
        <row r="1122">
          <cell r="C1122" t="str">
            <v>rupb689</v>
          </cell>
          <cell r="E1122" t="str">
            <v xml:space="preserve"> -</v>
          </cell>
          <cell r="F1122" t="str">
            <v>Cor kolom praktis &amp; Ring balok</v>
          </cell>
          <cell r="G1122">
            <v>711</v>
          </cell>
          <cell r="H1122" t="str">
            <v>m'</v>
          </cell>
          <cell r="J1122">
            <v>7500</v>
          </cell>
          <cell r="K1122">
            <v>5332500</v>
          </cell>
        </row>
        <row r="1123">
          <cell r="C1123" t="str">
            <v>rupb690</v>
          </cell>
          <cell r="E1123" t="str">
            <v xml:space="preserve"> -</v>
          </cell>
          <cell r="F1123" t="str">
            <v>Bor u/ stek KP &amp; Ring balok</v>
          </cell>
          <cell r="G1123">
            <v>1200</v>
          </cell>
          <cell r="H1123" t="str">
            <v>ttk</v>
          </cell>
          <cell r="J1123">
            <v>250</v>
          </cell>
          <cell r="K1123">
            <v>300000</v>
          </cell>
        </row>
        <row r="1124">
          <cell r="C1124" t="str">
            <v>rupb691</v>
          </cell>
          <cell r="E1124" t="str">
            <v xml:space="preserve"> -</v>
          </cell>
          <cell r="F1124" t="str">
            <v>Pasang Stek u/ KP &amp; Ring balok</v>
          </cell>
          <cell r="G1124">
            <v>290</v>
          </cell>
          <cell r="H1124" t="str">
            <v>unt</v>
          </cell>
          <cell r="J1124">
            <v>1000</v>
          </cell>
          <cell r="K1124">
            <v>290000</v>
          </cell>
        </row>
        <row r="1125">
          <cell r="E1125" t="str">
            <v>Block B lt 1 &amp; 2</v>
          </cell>
          <cell r="K1125">
            <v>0</v>
          </cell>
        </row>
        <row r="1126">
          <cell r="C1126" t="str">
            <v>rupb692</v>
          </cell>
          <cell r="E1126" t="str">
            <v xml:space="preserve"> -</v>
          </cell>
          <cell r="F1126" t="str">
            <v>Pasang batu bata</v>
          </cell>
          <cell r="G1126">
            <v>785</v>
          </cell>
          <cell r="H1126" t="str">
            <v>m2</v>
          </cell>
          <cell r="J1126">
            <v>9000</v>
          </cell>
          <cell r="K1126">
            <v>7065000</v>
          </cell>
        </row>
        <row r="1127">
          <cell r="C1127" t="str">
            <v>rupb693</v>
          </cell>
          <cell r="E1127" t="str">
            <v xml:space="preserve"> -</v>
          </cell>
          <cell r="F1127" t="str">
            <v>Kolom &amp; balok praktis</v>
          </cell>
          <cell r="G1127">
            <v>824</v>
          </cell>
          <cell r="H1127" t="str">
            <v>m'</v>
          </cell>
          <cell r="J1127">
            <v>7500</v>
          </cell>
          <cell r="K1127">
            <v>6180000</v>
          </cell>
        </row>
        <row r="1128">
          <cell r="C1128" t="str">
            <v>rupb694</v>
          </cell>
          <cell r="E1128" t="str">
            <v xml:space="preserve"> -</v>
          </cell>
          <cell r="F1128" t="str">
            <v>Plester &amp; aci</v>
          </cell>
          <cell r="G1128">
            <v>1145.24</v>
          </cell>
          <cell r="H1128" t="str">
            <v>m2</v>
          </cell>
          <cell r="J1128">
            <v>10500</v>
          </cell>
          <cell r="K1128">
            <v>12025020</v>
          </cell>
        </row>
        <row r="1129">
          <cell r="C1129" t="str">
            <v>rupb695</v>
          </cell>
          <cell r="E1129" t="str">
            <v xml:space="preserve"> -</v>
          </cell>
          <cell r="F1129" t="str">
            <v>Bor u/ stek</v>
          </cell>
          <cell r="G1129">
            <v>134</v>
          </cell>
          <cell r="H1129" t="str">
            <v>ttk</v>
          </cell>
          <cell r="J1129">
            <v>1000</v>
          </cell>
          <cell r="K1129">
            <v>134000</v>
          </cell>
        </row>
        <row r="1130">
          <cell r="C1130" t="str">
            <v>rupb696</v>
          </cell>
          <cell r="E1130" t="str">
            <v xml:space="preserve"> -</v>
          </cell>
          <cell r="F1130" t="str">
            <v>Bor u/ kolom praktis</v>
          </cell>
          <cell r="G1130">
            <v>486</v>
          </cell>
          <cell r="H1130" t="str">
            <v>ttk</v>
          </cell>
          <cell r="J1130">
            <v>250</v>
          </cell>
          <cell r="K1130">
            <v>121500</v>
          </cell>
        </row>
        <row r="1131">
          <cell r="E1131" t="str">
            <v xml:space="preserve"> -</v>
          </cell>
          <cell r="F1131" t="str">
            <v>Openingan</v>
          </cell>
          <cell r="G1131">
            <v>0</v>
          </cell>
          <cell r="H1131" t="str">
            <v>m'</v>
          </cell>
          <cell r="J1131">
            <v>0</v>
          </cell>
          <cell r="K1131">
            <v>0</v>
          </cell>
        </row>
        <row r="1132">
          <cell r="E1132" t="str">
            <v xml:space="preserve"> -</v>
          </cell>
          <cell r="F1132" t="str">
            <v>Sudutan</v>
          </cell>
          <cell r="G1132">
            <v>0</v>
          </cell>
          <cell r="H1132" t="str">
            <v>m'</v>
          </cell>
          <cell r="J1132">
            <v>0</v>
          </cell>
          <cell r="K1132">
            <v>0</v>
          </cell>
        </row>
        <row r="1133">
          <cell r="F1133" t="str">
            <v>Jumlah</v>
          </cell>
          <cell r="K1133">
            <v>51538020</v>
          </cell>
        </row>
        <row r="1134">
          <cell r="C1134" t="str">
            <v>rupb697</v>
          </cell>
          <cell r="F1134" t="str">
            <v>Pot. Retensi Pekerjaan</v>
          </cell>
          <cell r="K1134">
            <v>-2576900</v>
          </cell>
        </row>
        <row r="1137">
          <cell r="E1137" t="str">
            <v>Alian</v>
          </cell>
        </row>
        <row r="1138">
          <cell r="E1138" t="str">
            <v>121/SPB/NK-PPS/07/2005</v>
          </cell>
          <cell r="F1138" t="str">
            <v>Upah Borong Pekerjaan</v>
          </cell>
        </row>
        <row r="1139">
          <cell r="E1139" t="str">
            <v>Lantai 1 Block B</v>
          </cell>
        </row>
        <row r="1140">
          <cell r="C1140" t="str">
            <v>rupb698</v>
          </cell>
          <cell r="E1140" t="str">
            <v xml:space="preserve"> -</v>
          </cell>
          <cell r="F1140" t="str">
            <v xml:space="preserve">Pasang batu bata </v>
          </cell>
          <cell r="G1140">
            <v>425</v>
          </cell>
          <cell r="H1140" t="str">
            <v>m2</v>
          </cell>
          <cell r="J1140">
            <v>9000</v>
          </cell>
          <cell r="K1140">
            <v>3825000</v>
          </cell>
        </row>
        <row r="1141">
          <cell r="C1141" t="str">
            <v>rupb699</v>
          </cell>
          <cell r="E1141" t="str">
            <v xml:space="preserve"> -</v>
          </cell>
          <cell r="F1141" t="str">
            <v>Kolom &amp; Balok Praktis</v>
          </cell>
          <cell r="G1141">
            <v>215</v>
          </cell>
          <cell r="H1141" t="str">
            <v>m'</v>
          </cell>
          <cell r="J1141">
            <v>7500</v>
          </cell>
          <cell r="K1141">
            <v>1612500</v>
          </cell>
        </row>
        <row r="1142">
          <cell r="C1142" t="str">
            <v>rupb700</v>
          </cell>
          <cell r="E1142" t="str">
            <v xml:space="preserve"> -</v>
          </cell>
          <cell r="F1142" t="str">
            <v>Bor u/ Stek</v>
          </cell>
          <cell r="G1142">
            <v>21</v>
          </cell>
          <cell r="H1142" t="str">
            <v>ttk</v>
          </cell>
          <cell r="J1142">
            <v>1000</v>
          </cell>
          <cell r="K1142">
            <v>21000</v>
          </cell>
        </row>
        <row r="1143">
          <cell r="C1143" t="str">
            <v>rupb701</v>
          </cell>
          <cell r="E1143" t="str">
            <v xml:space="preserve"> -</v>
          </cell>
          <cell r="F1143" t="str">
            <v>Bor u/ kolom</v>
          </cell>
          <cell r="G1143">
            <v>371</v>
          </cell>
          <cell r="H1143" t="str">
            <v>ttk</v>
          </cell>
          <cell r="J1143">
            <v>250</v>
          </cell>
          <cell r="K1143">
            <v>92750</v>
          </cell>
        </row>
        <row r="1144">
          <cell r="C1144" t="str">
            <v>rupb702</v>
          </cell>
          <cell r="E1144" t="str">
            <v xml:space="preserve"> -</v>
          </cell>
          <cell r="F1144" t="str">
            <v>Plesteran</v>
          </cell>
          <cell r="G1144">
            <v>1741</v>
          </cell>
          <cell r="H1144" t="str">
            <v>m2</v>
          </cell>
          <cell r="J1144">
            <v>6500</v>
          </cell>
          <cell r="K1144">
            <v>11316500</v>
          </cell>
        </row>
        <row r="1145">
          <cell r="C1145" t="str">
            <v>rupb703</v>
          </cell>
          <cell r="E1145" t="str">
            <v xml:space="preserve"> -</v>
          </cell>
          <cell r="F1145" t="str">
            <v>Acian</v>
          </cell>
          <cell r="G1145">
            <v>650</v>
          </cell>
          <cell r="H1145" t="str">
            <v>m2</v>
          </cell>
          <cell r="J1145">
            <v>4000</v>
          </cell>
          <cell r="K1145">
            <v>2600000</v>
          </cell>
        </row>
        <row r="1146">
          <cell r="F1146" t="str">
            <v>Jumlah</v>
          </cell>
          <cell r="K1146">
            <v>19467750</v>
          </cell>
        </row>
        <row r="1147">
          <cell r="C1147" t="str">
            <v>rupb704</v>
          </cell>
          <cell r="F1147" t="str">
            <v>Pot. Retensi Pekerjaan</v>
          </cell>
          <cell r="K1147">
            <v>-973387</v>
          </cell>
        </row>
        <row r="1150">
          <cell r="E1150" t="str">
            <v>Iksan</v>
          </cell>
        </row>
        <row r="1151">
          <cell r="E1151" t="str">
            <v>119/SPB/NK-PPS/07/2005</v>
          </cell>
          <cell r="F1151" t="str">
            <v>Upah Borong Pekerjaan</v>
          </cell>
        </row>
        <row r="1152">
          <cell r="E1152" t="str">
            <v>Block C</v>
          </cell>
        </row>
        <row r="1153">
          <cell r="C1153" t="str">
            <v>rupb705</v>
          </cell>
          <cell r="E1153" t="str">
            <v xml:space="preserve"> -</v>
          </cell>
          <cell r="F1153" t="str">
            <v xml:space="preserve">Pasang dinding bata </v>
          </cell>
          <cell r="G1153">
            <v>607.62</v>
          </cell>
          <cell r="H1153" t="str">
            <v>m2</v>
          </cell>
          <cell r="J1153">
            <v>9000</v>
          </cell>
          <cell r="K1153">
            <v>5468580</v>
          </cell>
        </row>
        <row r="1154">
          <cell r="C1154" t="str">
            <v>rupb706</v>
          </cell>
          <cell r="E1154" t="str">
            <v xml:space="preserve"> -</v>
          </cell>
          <cell r="F1154" t="str">
            <v xml:space="preserve">Plester Dinding bata internal </v>
          </cell>
          <cell r="G1154">
            <v>2517.06</v>
          </cell>
          <cell r="H1154" t="str">
            <v>m2</v>
          </cell>
          <cell r="J1154">
            <v>6500</v>
          </cell>
          <cell r="K1154">
            <v>16360890</v>
          </cell>
        </row>
        <row r="1155">
          <cell r="C1155" t="str">
            <v>rupb707</v>
          </cell>
          <cell r="E1155" t="str">
            <v xml:space="preserve"> -</v>
          </cell>
          <cell r="F1155" t="str">
            <v xml:space="preserve">Acian dinding bata internal </v>
          </cell>
          <cell r="G1155">
            <v>2869</v>
          </cell>
          <cell r="H1155" t="str">
            <v>m2</v>
          </cell>
          <cell r="J1155">
            <v>4000</v>
          </cell>
          <cell r="K1155">
            <v>11476000</v>
          </cell>
        </row>
        <row r="1156">
          <cell r="C1156" t="str">
            <v>rupb708</v>
          </cell>
          <cell r="E1156" t="str">
            <v xml:space="preserve"> -</v>
          </cell>
          <cell r="F1156" t="str">
            <v xml:space="preserve">Cor klm praktis &amp; ring balok </v>
          </cell>
          <cell r="G1156">
            <v>191.71</v>
          </cell>
          <cell r="H1156" t="str">
            <v>m'</v>
          </cell>
          <cell r="J1156">
            <v>7500</v>
          </cell>
          <cell r="K1156">
            <v>1437825</v>
          </cell>
        </row>
        <row r="1157">
          <cell r="C1157" t="str">
            <v>rupb709</v>
          </cell>
          <cell r="E1157" t="str">
            <v xml:space="preserve"> -</v>
          </cell>
          <cell r="F1157" t="str">
            <v>Fininshing Opening rolling door</v>
          </cell>
          <cell r="G1157">
            <v>917.8</v>
          </cell>
          <cell r="H1157" t="str">
            <v>m'</v>
          </cell>
          <cell r="J1157">
            <v>7500</v>
          </cell>
          <cell r="K1157">
            <v>6883500</v>
          </cell>
        </row>
        <row r="1158">
          <cell r="C1158" t="str">
            <v>rupb710</v>
          </cell>
          <cell r="E1158" t="str">
            <v xml:space="preserve"> -</v>
          </cell>
          <cell r="F1158" t="str">
            <v>Naikan material ke lt. 1</v>
          </cell>
          <cell r="G1158">
            <v>44</v>
          </cell>
          <cell r="H1158" t="str">
            <v>ls</v>
          </cell>
          <cell r="J1158">
            <v>35000</v>
          </cell>
          <cell r="K1158">
            <v>1540000</v>
          </cell>
        </row>
        <row r="1159">
          <cell r="C1159" t="str">
            <v>rupb711</v>
          </cell>
          <cell r="E1159" t="str">
            <v xml:space="preserve"> -</v>
          </cell>
          <cell r="F1159" t="str">
            <v xml:space="preserve">Bobok &amp; finish sudutan balok </v>
          </cell>
          <cell r="G1159">
            <v>133.19999999999999</v>
          </cell>
          <cell r="H1159" t="str">
            <v>m'</v>
          </cell>
          <cell r="J1159">
            <v>2500</v>
          </cell>
          <cell r="K1159">
            <v>333000</v>
          </cell>
        </row>
        <row r="1160">
          <cell r="C1160" t="str">
            <v>rupb712</v>
          </cell>
          <cell r="E1160" t="str">
            <v xml:space="preserve"> -</v>
          </cell>
          <cell r="F1160" t="str">
            <v xml:space="preserve">Expose kolom  </v>
          </cell>
          <cell r="G1160">
            <v>113.82</v>
          </cell>
          <cell r="H1160" t="str">
            <v>m2</v>
          </cell>
          <cell r="J1160">
            <v>3000</v>
          </cell>
          <cell r="K1160">
            <v>341460</v>
          </cell>
        </row>
        <row r="1161">
          <cell r="C1161" t="str">
            <v>rupb713</v>
          </cell>
          <cell r="E1161" t="str">
            <v xml:space="preserve"> -</v>
          </cell>
          <cell r="F1161" t="str">
            <v xml:space="preserve">Sconengan kolom  </v>
          </cell>
          <cell r="G1161">
            <v>398.8</v>
          </cell>
          <cell r="H1161" t="str">
            <v>m'</v>
          </cell>
          <cell r="J1161">
            <v>2500</v>
          </cell>
          <cell r="K1161">
            <v>997000</v>
          </cell>
        </row>
        <row r="1162">
          <cell r="C1162" t="str">
            <v>rupb714</v>
          </cell>
          <cell r="E1162" t="str">
            <v xml:space="preserve"> -</v>
          </cell>
          <cell r="F1162" t="str">
            <v>Pembersihan lt. dsr &amp; lift</v>
          </cell>
          <cell r="G1162">
            <v>18</v>
          </cell>
          <cell r="H1162" t="str">
            <v>ls</v>
          </cell>
          <cell r="J1162">
            <v>35000</v>
          </cell>
          <cell r="K1162">
            <v>630000</v>
          </cell>
        </row>
        <row r="1163">
          <cell r="C1163" t="str">
            <v>rupb715</v>
          </cell>
          <cell r="E1163" t="str">
            <v xml:space="preserve"> -</v>
          </cell>
          <cell r="F1163" t="str">
            <v>Plester &amp; Acian Dinding</v>
          </cell>
          <cell r="G1163">
            <v>144.33000000000001</v>
          </cell>
          <cell r="H1163" t="str">
            <v>m2</v>
          </cell>
          <cell r="J1163">
            <v>16500</v>
          </cell>
          <cell r="K1163">
            <v>2381445</v>
          </cell>
        </row>
        <row r="1164">
          <cell r="C1164" t="str">
            <v>rupb716</v>
          </cell>
          <cell r="E1164" t="str">
            <v xml:space="preserve"> -</v>
          </cell>
          <cell r="F1164" t="str">
            <v xml:space="preserve">Cor &amp; finish klm &amp; dinding </v>
          </cell>
          <cell r="G1164">
            <v>111.9</v>
          </cell>
          <cell r="H1164" t="str">
            <v>m'</v>
          </cell>
          <cell r="J1164">
            <v>5000</v>
          </cell>
          <cell r="K1164">
            <v>559500</v>
          </cell>
        </row>
        <row r="1165">
          <cell r="F1165" t="str">
            <v>Jumlah</v>
          </cell>
          <cell r="K1165">
            <v>48409200</v>
          </cell>
        </row>
        <row r="1166">
          <cell r="C1166" t="str">
            <v>rupb717</v>
          </cell>
          <cell r="F1166" t="str">
            <v>Pot. Retensi Pekerjaan</v>
          </cell>
          <cell r="K1166">
            <v>-2420460</v>
          </cell>
        </row>
        <row r="1169">
          <cell r="E1169" t="str">
            <v>Heri</v>
          </cell>
        </row>
        <row r="1170">
          <cell r="E1170" t="str">
            <v>120/SPB/NK-PPS/07/2005</v>
          </cell>
          <cell r="F1170" t="str">
            <v>Upah Borong Pekerjaan</v>
          </cell>
        </row>
        <row r="1171">
          <cell r="E1171" t="str">
            <v>Block C</v>
          </cell>
        </row>
        <row r="1172">
          <cell r="C1172" t="str">
            <v>rupb718</v>
          </cell>
          <cell r="E1172" t="str">
            <v xml:space="preserve"> -</v>
          </cell>
          <cell r="F1172" t="str">
            <v>Plester &amp; Acian Dinding Bata &amp; Beton Exs</v>
          </cell>
          <cell r="G1172">
            <v>460</v>
          </cell>
          <cell r="H1172" t="str">
            <v>m2</v>
          </cell>
          <cell r="J1172">
            <v>16500</v>
          </cell>
          <cell r="K1172">
            <v>7590000</v>
          </cell>
        </row>
        <row r="1173">
          <cell r="C1173" t="str">
            <v>rupb719</v>
          </cell>
          <cell r="E1173" t="str">
            <v xml:space="preserve"> -</v>
          </cell>
          <cell r="F1173" t="str">
            <v>Finish Opening Tampak kanan</v>
          </cell>
          <cell r="G1173">
            <v>306.5</v>
          </cell>
          <cell r="H1173" t="str">
            <v>m'</v>
          </cell>
          <cell r="J1173">
            <v>7500</v>
          </cell>
          <cell r="K1173">
            <v>2298750</v>
          </cell>
        </row>
        <row r="1174">
          <cell r="C1174" t="str">
            <v>rupb720</v>
          </cell>
          <cell r="E1174" t="str">
            <v xml:space="preserve"> -</v>
          </cell>
          <cell r="F1174" t="str">
            <v xml:space="preserve">Pasang bata  </v>
          </cell>
          <cell r="G1174">
            <v>766.8</v>
          </cell>
          <cell r="H1174" t="str">
            <v>m2</v>
          </cell>
          <cell r="J1174">
            <v>9000</v>
          </cell>
          <cell r="K1174">
            <v>6901200</v>
          </cell>
        </row>
        <row r="1175">
          <cell r="C1175" t="str">
            <v>rupb721</v>
          </cell>
          <cell r="E1175" t="str">
            <v xml:space="preserve"> -</v>
          </cell>
          <cell r="F1175" t="str">
            <v xml:space="preserve">Plester &amp; Acian Dinding Bata </v>
          </cell>
          <cell r="G1175">
            <v>198</v>
          </cell>
          <cell r="H1175" t="str">
            <v>m2</v>
          </cell>
          <cell r="J1175">
            <v>10500</v>
          </cell>
          <cell r="K1175">
            <v>2079000</v>
          </cell>
        </row>
        <row r="1176">
          <cell r="C1176" t="str">
            <v>rupb722</v>
          </cell>
          <cell r="E1176" t="str">
            <v xml:space="preserve"> -</v>
          </cell>
          <cell r="F1176" t="str">
            <v>Cor kolom praktis &amp; ring balok</v>
          </cell>
          <cell r="G1176">
            <v>559.42999999999995</v>
          </cell>
          <cell r="H1176" t="str">
            <v>m'</v>
          </cell>
          <cell r="J1176">
            <v>7500</v>
          </cell>
          <cell r="K1176">
            <v>4195725</v>
          </cell>
        </row>
        <row r="1177">
          <cell r="C1177" t="str">
            <v>rupb723</v>
          </cell>
          <cell r="E1177" t="str">
            <v xml:space="preserve"> -</v>
          </cell>
          <cell r="F1177" t="str">
            <v>Acian Dinding</v>
          </cell>
          <cell r="G1177">
            <v>918.39</v>
          </cell>
          <cell r="H1177" t="str">
            <v>m2</v>
          </cell>
          <cell r="J1177">
            <v>4000</v>
          </cell>
          <cell r="K1177">
            <v>3673560</v>
          </cell>
        </row>
        <row r="1178">
          <cell r="C1178" t="str">
            <v>rupb724</v>
          </cell>
          <cell r="E1178" t="str">
            <v xml:space="preserve"> -</v>
          </cell>
          <cell r="F1178" t="str">
            <v>Plester dinding beton parafet tangga</v>
          </cell>
          <cell r="G1178">
            <v>385.14</v>
          </cell>
          <cell r="H1178" t="str">
            <v>m2</v>
          </cell>
          <cell r="J1178">
            <v>12500</v>
          </cell>
          <cell r="K1178">
            <v>4814250</v>
          </cell>
        </row>
        <row r="1179">
          <cell r="C1179" t="str">
            <v>rupb725</v>
          </cell>
          <cell r="E1179" t="str">
            <v xml:space="preserve"> -</v>
          </cell>
          <cell r="F1179" t="str">
            <v>Sconengan parafet tangga</v>
          </cell>
          <cell r="G1179">
            <v>249.16</v>
          </cell>
          <cell r="H1179" t="str">
            <v>m'</v>
          </cell>
          <cell r="J1179">
            <v>2500</v>
          </cell>
          <cell r="K1179">
            <v>622900</v>
          </cell>
        </row>
        <row r="1180">
          <cell r="C1180" t="str">
            <v>rupb726</v>
          </cell>
          <cell r="E1180" t="str">
            <v xml:space="preserve"> -</v>
          </cell>
          <cell r="F1180" t="str">
            <v>Cor keliling kusen</v>
          </cell>
          <cell r="G1180">
            <v>24.5</v>
          </cell>
          <cell r="H1180" t="str">
            <v>m'</v>
          </cell>
          <cell r="J1180">
            <v>3500</v>
          </cell>
          <cell r="K1180">
            <v>85750</v>
          </cell>
        </row>
        <row r="1181">
          <cell r="C1181" t="str">
            <v>rupb727</v>
          </cell>
          <cell r="E1181" t="str">
            <v xml:space="preserve"> -</v>
          </cell>
          <cell r="F1181" t="str">
            <v>Finish tali air</v>
          </cell>
          <cell r="G1181">
            <v>24.5</v>
          </cell>
          <cell r="H1181" t="str">
            <v>m'</v>
          </cell>
          <cell r="J1181">
            <v>2500</v>
          </cell>
          <cell r="K1181">
            <v>61250</v>
          </cell>
        </row>
        <row r="1182">
          <cell r="C1182" t="str">
            <v>rupb728</v>
          </cell>
          <cell r="E1182" t="str">
            <v xml:space="preserve"> -</v>
          </cell>
          <cell r="F1182" t="str">
            <v>Pasang Scafolding  lift</v>
          </cell>
          <cell r="G1182">
            <v>25.2</v>
          </cell>
          <cell r="H1182" t="str">
            <v>m2</v>
          </cell>
          <cell r="J1182">
            <v>3000</v>
          </cell>
          <cell r="K1182">
            <v>75600</v>
          </cell>
        </row>
        <row r="1183">
          <cell r="C1183" t="str">
            <v>rupb729</v>
          </cell>
          <cell r="E1183" t="str">
            <v xml:space="preserve"> -</v>
          </cell>
          <cell r="F1183" t="str">
            <v>Pasang bekisting u/ balok sparator lift</v>
          </cell>
          <cell r="G1183">
            <v>21.25</v>
          </cell>
          <cell r="H1183" t="str">
            <v>m2</v>
          </cell>
          <cell r="J1183">
            <v>12500</v>
          </cell>
          <cell r="K1183">
            <v>265625</v>
          </cell>
        </row>
        <row r="1184">
          <cell r="C1184" t="str">
            <v>rupb730</v>
          </cell>
          <cell r="E1184" t="str">
            <v xml:space="preserve"> -</v>
          </cell>
          <cell r="F1184" t="str">
            <v xml:space="preserve">Plester diinding dalam </v>
          </cell>
          <cell r="G1184">
            <v>577.49</v>
          </cell>
          <cell r="H1184" t="str">
            <v>m2</v>
          </cell>
          <cell r="J1184">
            <v>6500</v>
          </cell>
          <cell r="K1184">
            <v>3753685</v>
          </cell>
        </row>
        <row r="1185">
          <cell r="C1185" t="str">
            <v>rupb731</v>
          </cell>
          <cell r="E1185" t="str">
            <v xml:space="preserve"> -</v>
          </cell>
          <cell r="F1185" t="str">
            <v>Bobokan kupingan beton</v>
          </cell>
          <cell r="G1185">
            <v>73.8</v>
          </cell>
          <cell r="H1185" t="str">
            <v>m2</v>
          </cell>
          <cell r="J1185">
            <v>3750</v>
          </cell>
          <cell r="K1185">
            <v>276750</v>
          </cell>
        </row>
        <row r="1186">
          <cell r="C1186" t="str">
            <v>rupb732</v>
          </cell>
          <cell r="E1186" t="str">
            <v xml:space="preserve"> -</v>
          </cell>
          <cell r="F1186" t="str">
            <v>Expose R.gudang</v>
          </cell>
          <cell r="G1186">
            <v>24.86</v>
          </cell>
          <cell r="H1186" t="str">
            <v>m2</v>
          </cell>
          <cell r="J1186">
            <v>3000</v>
          </cell>
          <cell r="K1186">
            <v>74580</v>
          </cell>
        </row>
        <row r="1187">
          <cell r="C1187" t="str">
            <v>rupb733</v>
          </cell>
          <cell r="E1187" t="str">
            <v xml:space="preserve"> -</v>
          </cell>
          <cell r="F1187" t="str">
            <v>Angkut material</v>
          </cell>
          <cell r="G1187">
            <v>36</v>
          </cell>
          <cell r="H1187" t="str">
            <v>ls</v>
          </cell>
          <cell r="J1187">
            <v>35000</v>
          </cell>
          <cell r="K1187">
            <v>1260000</v>
          </cell>
        </row>
        <row r="1188">
          <cell r="C1188" t="str">
            <v>rupb734</v>
          </cell>
          <cell r="E1188" t="str">
            <v xml:space="preserve"> -</v>
          </cell>
          <cell r="F1188" t="str">
            <v>Prostekan keramik meja</v>
          </cell>
          <cell r="G1188">
            <v>143.54</v>
          </cell>
          <cell r="H1188" t="str">
            <v>m'</v>
          </cell>
          <cell r="J1188">
            <v>3000</v>
          </cell>
          <cell r="K1188">
            <v>430620</v>
          </cell>
        </row>
        <row r="1189">
          <cell r="C1189" t="str">
            <v>rupb735</v>
          </cell>
          <cell r="E1189" t="str">
            <v xml:space="preserve"> -</v>
          </cell>
          <cell r="F1189" t="str">
            <v xml:space="preserve">Pasang keramik meja los </v>
          </cell>
          <cell r="G1189">
            <v>330</v>
          </cell>
          <cell r="H1189" t="str">
            <v>m2</v>
          </cell>
          <cell r="J1189">
            <v>12500</v>
          </cell>
          <cell r="K1189">
            <v>4125000</v>
          </cell>
        </row>
        <row r="1190">
          <cell r="C1190" t="str">
            <v>rupb736</v>
          </cell>
          <cell r="E1190" t="str">
            <v xml:space="preserve"> -</v>
          </cell>
          <cell r="F1190" t="str">
            <v>Pasang keramik tanggulan meja los</v>
          </cell>
          <cell r="G1190">
            <v>128</v>
          </cell>
          <cell r="H1190" t="str">
            <v>m'</v>
          </cell>
          <cell r="J1190">
            <v>17500</v>
          </cell>
          <cell r="K1190">
            <v>2240000</v>
          </cell>
        </row>
        <row r="1191">
          <cell r="C1191" t="str">
            <v>rupb737</v>
          </cell>
          <cell r="E1191" t="str">
            <v xml:space="preserve"> -</v>
          </cell>
          <cell r="F1191" t="str">
            <v>Bongkar / bobok psg bata cor kolom</v>
          </cell>
          <cell r="G1191">
            <v>14</v>
          </cell>
          <cell r="H1191" t="str">
            <v>ls</v>
          </cell>
          <cell r="J1191">
            <v>35000</v>
          </cell>
          <cell r="K1191">
            <v>490000</v>
          </cell>
        </row>
        <row r="1192">
          <cell r="C1192" t="str">
            <v>rupb738</v>
          </cell>
          <cell r="E1192" t="str">
            <v xml:space="preserve"> -</v>
          </cell>
          <cell r="F1192" t="str">
            <v xml:space="preserve">Bobok &amp; finish sudutan balok </v>
          </cell>
          <cell r="G1192">
            <v>694</v>
          </cell>
          <cell r="H1192" t="str">
            <v>m'</v>
          </cell>
          <cell r="J1192">
            <v>2500</v>
          </cell>
          <cell r="K1192">
            <v>1735000</v>
          </cell>
        </row>
        <row r="1193">
          <cell r="F1193" t="str">
            <v>Jumlah</v>
          </cell>
          <cell r="K1193">
            <v>47049245</v>
          </cell>
        </row>
        <row r="1194">
          <cell r="C1194" t="str">
            <v>rupb739</v>
          </cell>
          <cell r="F1194" t="str">
            <v>Pot. Retensi Pekerjaan</v>
          </cell>
          <cell r="K1194">
            <v>-2352510</v>
          </cell>
        </row>
        <row r="1197">
          <cell r="E1197" t="str">
            <v>Usman</v>
          </cell>
        </row>
        <row r="1198">
          <cell r="E1198" t="str">
            <v>124/SPB/NK-PPS/07/2005</v>
          </cell>
          <cell r="F1198" t="str">
            <v>Upah Borong Pekerjaan</v>
          </cell>
        </row>
        <row r="1199">
          <cell r="E1199" t="str">
            <v xml:space="preserve">Finishing </v>
          </cell>
        </row>
        <row r="1200">
          <cell r="E1200" t="str">
            <v xml:space="preserve"> -</v>
          </cell>
          <cell r="F1200" t="str">
            <v>Lantai 2 block B</v>
          </cell>
        </row>
        <row r="1201">
          <cell r="C1201" t="str">
            <v>rupb740</v>
          </cell>
          <cell r="E1201" t="str">
            <v xml:space="preserve"> -</v>
          </cell>
          <cell r="F1201" t="str">
            <v>Pasang batu bata</v>
          </cell>
          <cell r="G1201">
            <v>187.3</v>
          </cell>
          <cell r="H1201" t="str">
            <v>m2</v>
          </cell>
          <cell r="J1201">
            <v>9000</v>
          </cell>
          <cell r="K1201">
            <v>1685700</v>
          </cell>
        </row>
        <row r="1202">
          <cell r="C1202" t="str">
            <v>rupb741</v>
          </cell>
          <cell r="E1202" t="str">
            <v xml:space="preserve"> -</v>
          </cell>
          <cell r="F1202" t="str">
            <v>Kolom &amp; Balok praktis</v>
          </cell>
          <cell r="G1202">
            <v>142.41</v>
          </cell>
          <cell r="H1202" t="str">
            <v>m'</v>
          </cell>
          <cell r="J1202">
            <v>7500</v>
          </cell>
          <cell r="K1202">
            <v>1068075</v>
          </cell>
        </row>
        <row r="1203">
          <cell r="C1203" t="str">
            <v>rupb742</v>
          </cell>
          <cell r="E1203" t="str">
            <v xml:space="preserve"> -</v>
          </cell>
          <cell r="F1203" t="str">
            <v>Bor u/ stek</v>
          </cell>
          <cell r="G1203">
            <v>80</v>
          </cell>
          <cell r="H1203" t="str">
            <v>ttk</v>
          </cell>
          <cell r="J1203">
            <v>1000</v>
          </cell>
          <cell r="K1203">
            <v>80000</v>
          </cell>
        </row>
        <row r="1204">
          <cell r="C1204" t="str">
            <v>rupb743</v>
          </cell>
          <cell r="E1204" t="str">
            <v xml:space="preserve"> -</v>
          </cell>
          <cell r="F1204" t="str">
            <v>Bor u/ kolom</v>
          </cell>
          <cell r="G1204">
            <v>96</v>
          </cell>
          <cell r="H1204" t="str">
            <v>ttk</v>
          </cell>
          <cell r="J1204">
            <v>250</v>
          </cell>
          <cell r="K1204">
            <v>24000</v>
          </cell>
        </row>
        <row r="1205">
          <cell r="C1205" t="str">
            <v>rupb744</v>
          </cell>
          <cell r="E1205" t="str">
            <v xml:space="preserve"> -</v>
          </cell>
          <cell r="F1205" t="str">
            <v>Plesteran</v>
          </cell>
          <cell r="G1205">
            <v>77.313999999999993</v>
          </cell>
          <cell r="H1205" t="str">
            <v>m2</v>
          </cell>
          <cell r="J1205">
            <v>6500</v>
          </cell>
          <cell r="K1205">
            <v>502541</v>
          </cell>
        </row>
        <row r="1206">
          <cell r="F1206" t="str">
            <v>Jumlah</v>
          </cell>
          <cell r="K1206">
            <v>3360316</v>
          </cell>
        </row>
        <row r="1207">
          <cell r="C1207" t="str">
            <v>rupb745</v>
          </cell>
          <cell r="F1207" t="str">
            <v>Pot. Retensi Pekerjaan</v>
          </cell>
          <cell r="K1207">
            <v>-168015</v>
          </cell>
        </row>
        <row r="1210">
          <cell r="E1210" t="str">
            <v>Livianto</v>
          </cell>
        </row>
        <row r="1211">
          <cell r="E1211" t="str">
            <v>123/SPB/NK-PPS/07/2005</v>
          </cell>
          <cell r="F1211" t="str">
            <v>Upah Borong Pekerjaan</v>
          </cell>
        </row>
        <row r="1212">
          <cell r="E1212" t="str">
            <v>Finishing</v>
          </cell>
        </row>
        <row r="1213">
          <cell r="E1213" t="str">
            <v xml:space="preserve"> -</v>
          </cell>
          <cell r="F1213" t="str">
            <v>Lantai 2 Block B</v>
          </cell>
        </row>
        <row r="1214">
          <cell r="C1214" t="str">
            <v>rupb746</v>
          </cell>
          <cell r="E1214" t="str">
            <v xml:space="preserve"> -</v>
          </cell>
          <cell r="F1214" t="str">
            <v xml:space="preserve">Psg Batu Bata </v>
          </cell>
          <cell r="G1214">
            <v>74.25</v>
          </cell>
          <cell r="H1214" t="str">
            <v>m2</v>
          </cell>
          <cell r="J1214">
            <v>9000</v>
          </cell>
          <cell r="K1214">
            <v>668250</v>
          </cell>
        </row>
        <row r="1215">
          <cell r="C1215" t="str">
            <v>rupb747</v>
          </cell>
          <cell r="E1215" t="str">
            <v xml:space="preserve"> -</v>
          </cell>
          <cell r="F1215" t="str">
            <v>Kolom &amp; Balok Praktis</v>
          </cell>
          <cell r="G1215">
            <v>77.400000000000006</v>
          </cell>
          <cell r="H1215" t="str">
            <v>m'</v>
          </cell>
          <cell r="J1215">
            <v>7500</v>
          </cell>
          <cell r="K1215">
            <v>580500</v>
          </cell>
        </row>
        <row r="1216">
          <cell r="C1216" t="str">
            <v>rupb748</v>
          </cell>
          <cell r="E1216" t="str">
            <v xml:space="preserve"> -</v>
          </cell>
          <cell r="F1216" t="str">
            <v>Bor u/ kolom praktis</v>
          </cell>
          <cell r="G1216">
            <v>116</v>
          </cell>
          <cell r="H1216" t="str">
            <v>ttk</v>
          </cell>
          <cell r="J1216">
            <v>250</v>
          </cell>
          <cell r="K1216">
            <v>29000</v>
          </cell>
        </row>
        <row r="1217">
          <cell r="C1217" t="str">
            <v>rupb749</v>
          </cell>
          <cell r="E1217" t="str">
            <v xml:space="preserve"> -</v>
          </cell>
          <cell r="F1217" t="str">
            <v>Plesteran</v>
          </cell>
          <cell r="G1217">
            <v>791.41</v>
          </cell>
          <cell r="H1217" t="str">
            <v>m2</v>
          </cell>
          <cell r="J1217">
            <v>6500</v>
          </cell>
          <cell r="K1217">
            <v>5144165</v>
          </cell>
        </row>
        <row r="1218">
          <cell r="C1218" t="str">
            <v>rupb750</v>
          </cell>
          <cell r="E1218" t="str">
            <v xml:space="preserve"> -</v>
          </cell>
          <cell r="F1218" t="str">
            <v>Acian</v>
          </cell>
          <cell r="G1218">
            <v>610</v>
          </cell>
          <cell r="H1218" t="str">
            <v>m2</v>
          </cell>
          <cell r="J1218">
            <v>4000</v>
          </cell>
          <cell r="K1218">
            <v>2440000</v>
          </cell>
        </row>
        <row r="1219">
          <cell r="F1219" t="str">
            <v>Jumlah</v>
          </cell>
          <cell r="K1219">
            <v>8861915</v>
          </cell>
        </row>
        <row r="1220">
          <cell r="C1220" t="str">
            <v>rupb751</v>
          </cell>
          <cell r="F1220" t="str">
            <v>Pot. Retensi Pekerjaan</v>
          </cell>
          <cell r="K1220">
            <v>-443095</v>
          </cell>
        </row>
        <row r="1223">
          <cell r="E1223" t="str">
            <v>Kharis</v>
          </cell>
        </row>
        <row r="1224">
          <cell r="E1224" t="str">
            <v>122/SPB/NK-PPS/07/2005</v>
          </cell>
          <cell r="F1224" t="str">
            <v>Upah Borong Pekerjaan</v>
          </cell>
        </row>
        <row r="1225">
          <cell r="E1225" t="str">
            <v>Lantai 1 Block B</v>
          </cell>
        </row>
        <row r="1226">
          <cell r="C1226" t="str">
            <v>rupb752</v>
          </cell>
          <cell r="E1226" t="str">
            <v xml:space="preserve"> -</v>
          </cell>
          <cell r="F1226" t="str">
            <v>Psg Batu Bata</v>
          </cell>
          <cell r="G1226">
            <v>36.96</v>
          </cell>
          <cell r="H1226" t="str">
            <v>m2</v>
          </cell>
          <cell r="J1226">
            <v>9000</v>
          </cell>
          <cell r="K1226">
            <v>332640</v>
          </cell>
        </row>
        <row r="1227">
          <cell r="C1227" t="str">
            <v>rupb753</v>
          </cell>
          <cell r="E1227" t="str">
            <v xml:space="preserve"> -</v>
          </cell>
          <cell r="F1227" t="str">
            <v>Cor Balok Praktis</v>
          </cell>
          <cell r="G1227">
            <v>131.33000000000001</v>
          </cell>
          <cell r="H1227" t="str">
            <v>m'</v>
          </cell>
          <cell r="J1227">
            <v>7500</v>
          </cell>
          <cell r="K1227">
            <v>984975</v>
          </cell>
        </row>
        <row r="1228">
          <cell r="C1228" t="str">
            <v>rupb754</v>
          </cell>
          <cell r="E1228" t="str">
            <v xml:space="preserve"> -</v>
          </cell>
          <cell r="F1228" t="str">
            <v>Bor u/ stek</v>
          </cell>
          <cell r="G1228">
            <v>48</v>
          </cell>
          <cell r="H1228" t="str">
            <v>ttk</v>
          </cell>
          <cell r="J1228">
            <v>1000</v>
          </cell>
          <cell r="K1228">
            <v>48000</v>
          </cell>
        </row>
        <row r="1229">
          <cell r="C1229" t="str">
            <v>rupb755</v>
          </cell>
          <cell r="E1229" t="str">
            <v xml:space="preserve"> -</v>
          </cell>
          <cell r="F1229" t="str">
            <v>Bor u/ Kolom</v>
          </cell>
          <cell r="G1229">
            <v>92</v>
          </cell>
          <cell r="H1229" t="str">
            <v>ttk</v>
          </cell>
          <cell r="J1229">
            <v>250</v>
          </cell>
          <cell r="K1229">
            <v>23000</v>
          </cell>
        </row>
        <row r="1230">
          <cell r="C1230" t="str">
            <v>rupb756</v>
          </cell>
          <cell r="E1230" t="str">
            <v xml:space="preserve"> -</v>
          </cell>
          <cell r="F1230" t="str">
            <v>Plesteran</v>
          </cell>
          <cell r="G1230">
            <v>1194.77</v>
          </cell>
          <cell r="H1230" t="str">
            <v>m2</v>
          </cell>
          <cell r="J1230">
            <v>6500</v>
          </cell>
          <cell r="K1230">
            <v>7766005</v>
          </cell>
        </row>
        <row r="1231">
          <cell r="F1231" t="str">
            <v>Jumlah</v>
          </cell>
          <cell r="K1231">
            <v>9154620</v>
          </cell>
        </row>
        <row r="1232">
          <cell r="C1232" t="str">
            <v>rupb757</v>
          </cell>
          <cell r="F1232" t="str">
            <v>Pot. Retensi Pekerjaan</v>
          </cell>
          <cell r="K1232">
            <v>-457731</v>
          </cell>
        </row>
        <row r="1235">
          <cell r="E1235" t="str">
            <v>Sugito</v>
          </cell>
        </row>
        <row r="1236">
          <cell r="E1236" t="str">
            <v>126/SPB/NK-PPS/07/2005</v>
          </cell>
          <cell r="F1236" t="str">
            <v>Upah Borong Pekerjaan</v>
          </cell>
        </row>
        <row r="1237">
          <cell r="E1237" t="str">
            <v>Lantai Dasar</v>
          </cell>
        </row>
        <row r="1238">
          <cell r="C1238" t="str">
            <v>rupb758</v>
          </cell>
          <cell r="E1238" t="str">
            <v xml:space="preserve"> -</v>
          </cell>
          <cell r="F1238" t="str">
            <v>Pasangan Bata</v>
          </cell>
          <cell r="G1238">
            <v>25.01</v>
          </cell>
          <cell r="H1238" t="str">
            <v>m2</v>
          </cell>
          <cell r="J1238">
            <v>9000</v>
          </cell>
          <cell r="K1238">
            <v>225090</v>
          </cell>
        </row>
        <row r="1239">
          <cell r="C1239" t="str">
            <v>rupb759</v>
          </cell>
          <cell r="E1239" t="str">
            <v xml:space="preserve"> -</v>
          </cell>
          <cell r="F1239" t="str">
            <v>Plesteran</v>
          </cell>
          <cell r="G1239">
            <v>171.84</v>
          </cell>
          <cell r="H1239" t="str">
            <v>m2</v>
          </cell>
          <cell r="J1239">
            <v>6500</v>
          </cell>
          <cell r="K1239">
            <v>1116960</v>
          </cell>
        </row>
        <row r="1240">
          <cell r="C1240" t="str">
            <v>rupb760</v>
          </cell>
          <cell r="E1240" t="str">
            <v xml:space="preserve"> -</v>
          </cell>
          <cell r="F1240" t="str">
            <v>Acian</v>
          </cell>
          <cell r="G1240">
            <v>176.24</v>
          </cell>
          <cell r="H1240" t="str">
            <v>m2</v>
          </cell>
          <cell r="J1240">
            <v>4000</v>
          </cell>
          <cell r="K1240">
            <v>704960</v>
          </cell>
        </row>
        <row r="1241">
          <cell r="C1241" t="str">
            <v>rupb761</v>
          </cell>
          <cell r="E1241" t="str">
            <v xml:space="preserve"> -</v>
          </cell>
          <cell r="F1241" t="str">
            <v>Opening Kios</v>
          </cell>
          <cell r="G1241">
            <v>10.1</v>
          </cell>
          <cell r="H1241" t="str">
            <v>unt</v>
          </cell>
          <cell r="J1241">
            <v>70000</v>
          </cell>
          <cell r="K1241">
            <v>707000</v>
          </cell>
        </row>
        <row r="1242">
          <cell r="E1242" t="str">
            <v>Lantai Satu</v>
          </cell>
        </row>
        <row r="1243">
          <cell r="C1243" t="str">
            <v>rupb762</v>
          </cell>
          <cell r="E1243" t="str">
            <v xml:space="preserve"> -</v>
          </cell>
          <cell r="F1243" t="str">
            <v>Pasangan Bata</v>
          </cell>
          <cell r="G1243">
            <v>189.22</v>
          </cell>
          <cell r="H1243" t="str">
            <v>m2</v>
          </cell>
          <cell r="J1243">
            <v>9000</v>
          </cell>
          <cell r="K1243">
            <v>1702980</v>
          </cell>
        </row>
        <row r="1244">
          <cell r="C1244" t="str">
            <v>rupb763</v>
          </cell>
          <cell r="E1244" t="str">
            <v xml:space="preserve"> -</v>
          </cell>
          <cell r="F1244" t="str">
            <v>Plesteran</v>
          </cell>
          <cell r="G1244">
            <v>192.77600000000001</v>
          </cell>
          <cell r="H1244" t="str">
            <v>m2</v>
          </cell>
          <cell r="J1244">
            <v>6500</v>
          </cell>
          <cell r="K1244">
            <v>1253044</v>
          </cell>
        </row>
        <row r="1245">
          <cell r="C1245" t="str">
            <v>rupb764</v>
          </cell>
          <cell r="E1245" t="str">
            <v xml:space="preserve"> -</v>
          </cell>
          <cell r="F1245" t="str">
            <v>Acian</v>
          </cell>
          <cell r="G1245">
            <v>31.67</v>
          </cell>
          <cell r="H1245" t="str">
            <v>m2</v>
          </cell>
          <cell r="J1245">
            <v>4000</v>
          </cell>
          <cell r="K1245">
            <v>126680</v>
          </cell>
        </row>
        <row r="1246">
          <cell r="C1246" t="str">
            <v>rupb765</v>
          </cell>
          <cell r="E1246" t="str">
            <v xml:space="preserve"> -</v>
          </cell>
          <cell r="F1246" t="str">
            <v>Ring balok/kolom praktis</v>
          </cell>
          <cell r="G1246">
            <v>0.92600000000000005</v>
          </cell>
          <cell r="H1246" t="str">
            <v>m3</v>
          </cell>
          <cell r="J1246">
            <v>450000</v>
          </cell>
          <cell r="K1246">
            <v>416700</v>
          </cell>
        </row>
        <row r="1247">
          <cell r="C1247" t="str">
            <v>rupb766</v>
          </cell>
          <cell r="E1247" t="str">
            <v xml:space="preserve"> -</v>
          </cell>
          <cell r="F1247" t="str">
            <v>Bor Stek</v>
          </cell>
          <cell r="G1247">
            <v>31</v>
          </cell>
          <cell r="H1247" t="str">
            <v>ttk</v>
          </cell>
          <cell r="J1247">
            <v>1000</v>
          </cell>
          <cell r="K1247">
            <v>31000</v>
          </cell>
        </row>
        <row r="1248">
          <cell r="C1248" t="str">
            <v>rupb767</v>
          </cell>
          <cell r="E1248" t="str">
            <v xml:space="preserve"> -</v>
          </cell>
          <cell r="F1248" t="str">
            <v>Pasang kolom praktis</v>
          </cell>
          <cell r="G1248">
            <v>18</v>
          </cell>
          <cell r="H1248" t="str">
            <v>ttk</v>
          </cell>
          <cell r="J1248">
            <v>1000</v>
          </cell>
          <cell r="K1248">
            <v>18000</v>
          </cell>
        </row>
        <row r="1249">
          <cell r="E1249" t="str">
            <v>Lantai Tiga</v>
          </cell>
        </row>
        <row r="1250">
          <cell r="C1250" t="str">
            <v>rupb768</v>
          </cell>
          <cell r="E1250" t="str">
            <v xml:space="preserve"> -</v>
          </cell>
          <cell r="F1250" t="str">
            <v>Pasangan Bata</v>
          </cell>
          <cell r="G1250">
            <v>623.82000000000005</v>
          </cell>
          <cell r="H1250" t="str">
            <v>m2</v>
          </cell>
          <cell r="J1250">
            <v>9000</v>
          </cell>
          <cell r="K1250">
            <v>5614380</v>
          </cell>
        </row>
        <row r="1251">
          <cell r="C1251" t="str">
            <v>rupb769</v>
          </cell>
          <cell r="E1251" t="str">
            <v xml:space="preserve"> -</v>
          </cell>
          <cell r="F1251" t="str">
            <v>Plesteran</v>
          </cell>
          <cell r="G1251">
            <v>50.98</v>
          </cell>
          <cell r="H1251" t="str">
            <v>m2</v>
          </cell>
          <cell r="J1251">
            <v>6500</v>
          </cell>
          <cell r="K1251">
            <v>331370</v>
          </cell>
        </row>
        <row r="1252">
          <cell r="C1252" t="str">
            <v>rupb770</v>
          </cell>
          <cell r="E1252" t="str">
            <v xml:space="preserve"> -</v>
          </cell>
          <cell r="F1252" t="str">
            <v>Bor Stek</v>
          </cell>
          <cell r="G1252">
            <v>67</v>
          </cell>
          <cell r="H1252" t="str">
            <v>ttk</v>
          </cell>
          <cell r="J1252">
            <v>1000</v>
          </cell>
          <cell r="K1252">
            <v>67000</v>
          </cell>
        </row>
        <row r="1253">
          <cell r="C1253" t="str">
            <v>rupb771</v>
          </cell>
          <cell r="E1253" t="str">
            <v xml:space="preserve"> -</v>
          </cell>
          <cell r="F1253" t="str">
            <v>Pasang kolom praktis</v>
          </cell>
          <cell r="G1253">
            <v>58</v>
          </cell>
          <cell r="H1253" t="str">
            <v>ttk</v>
          </cell>
          <cell r="J1253">
            <v>1000</v>
          </cell>
          <cell r="K1253">
            <v>58000</v>
          </cell>
        </row>
        <row r="1254">
          <cell r="F1254" t="str">
            <v>Jumlah</v>
          </cell>
          <cell r="K1254">
            <v>12373164</v>
          </cell>
        </row>
        <row r="1255">
          <cell r="C1255" t="str">
            <v>rupb772</v>
          </cell>
          <cell r="F1255" t="str">
            <v>Pot. Retensi Pekerjaan</v>
          </cell>
          <cell r="K1255">
            <v>-618658</v>
          </cell>
        </row>
        <row r="1258">
          <cell r="E1258" t="str">
            <v>Kahar</v>
          </cell>
        </row>
        <row r="1259">
          <cell r="E1259" t="str">
            <v>128/SPB/NK-PPS/07/2005</v>
          </cell>
          <cell r="F1259" t="str">
            <v>Upah Borong Pekerjaan</v>
          </cell>
        </row>
        <row r="1260">
          <cell r="E1260" t="str">
            <v>Gedung B</v>
          </cell>
        </row>
        <row r="1261">
          <cell r="C1261" t="str">
            <v>rupb773</v>
          </cell>
          <cell r="E1261" t="str">
            <v xml:space="preserve"> -</v>
          </cell>
          <cell r="F1261" t="str">
            <v>Balok Sirip diatas parapet</v>
          </cell>
          <cell r="G1261">
            <v>67.2</v>
          </cell>
          <cell r="H1261" t="str">
            <v>m'</v>
          </cell>
          <cell r="J1261">
            <v>6500</v>
          </cell>
          <cell r="K1261">
            <v>436800</v>
          </cell>
        </row>
        <row r="1262">
          <cell r="C1262" t="str">
            <v>rupb774</v>
          </cell>
          <cell r="E1262" t="str">
            <v xml:space="preserve"> -</v>
          </cell>
          <cell r="F1262" t="str">
            <v>Kolom Sirip</v>
          </cell>
          <cell r="G1262">
            <v>32.174999999999997</v>
          </cell>
          <cell r="H1262" t="str">
            <v>m'</v>
          </cell>
          <cell r="J1262">
            <v>6500</v>
          </cell>
          <cell r="K1262">
            <v>209137.5</v>
          </cell>
        </row>
        <row r="1263">
          <cell r="C1263" t="str">
            <v>rupb775</v>
          </cell>
          <cell r="E1263" t="str">
            <v xml:space="preserve"> -</v>
          </cell>
          <cell r="F1263" t="str">
            <v>Kolom Praktis &amp; Ring Balok lt. 2</v>
          </cell>
          <cell r="G1263">
            <v>1100</v>
          </cell>
          <cell r="H1263" t="str">
            <v>m'</v>
          </cell>
          <cell r="J1263">
            <v>2500</v>
          </cell>
          <cell r="K1263">
            <v>2750000</v>
          </cell>
        </row>
        <row r="1264">
          <cell r="C1264" t="str">
            <v>rupb776</v>
          </cell>
          <cell r="E1264" t="str">
            <v xml:space="preserve"> -</v>
          </cell>
          <cell r="F1264" t="str">
            <v>Pembesian Ø 25</v>
          </cell>
          <cell r="G1264">
            <v>2309.4899999999998</v>
          </cell>
          <cell r="H1264" t="str">
            <v>kg</v>
          </cell>
          <cell r="J1264">
            <v>250</v>
          </cell>
          <cell r="K1264">
            <v>577372.5</v>
          </cell>
        </row>
        <row r="1265">
          <cell r="C1265" t="str">
            <v>rupb777</v>
          </cell>
          <cell r="E1265" t="str">
            <v xml:space="preserve"> -</v>
          </cell>
          <cell r="F1265" t="str">
            <v>Pembesian Ø 22</v>
          </cell>
          <cell r="G1265">
            <v>4919.08</v>
          </cell>
          <cell r="H1265" t="str">
            <v>kg</v>
          </cell>
          <cell r="J1265">
            <v>250</v>
          </cell>
          <cell r="K1265">
            <v>1229770</v>
          </cell>
        </row>
        <row r="1266">
          <cell r="C1266" t="str">
            <v>rupb778</v>
          </cell>
          <cell r="E1266" t="str">
            <v xml:space="preserve"> -</v>
          </cell>
          <cell r="F1266" t="str">
            <v>Pembesian Ø 16</v>
          </cell>
          <cell r="G1266">
            <v>69.88</v>
          </cell>
          <cell r="H1266" t="str">
            <v>kg</v>
          </cell>
          <cell r="J1266">
            <v>250</v>
          </cell>
          <cell r="K1266">
            <v>17470</v>
          </cell>
        </row>
        <row r="1267">
          <cell r="C1267" t="str">
            <v>rupb779</v>
          </cell>
          <cell r="E1267" t="str">
            <v xml:space="preserve"> -</v>
          </cell>
          <cell r="F1267" t="str">
            <v>Pembesian Ø 10</v>
          </cell>
          <cell r="G1267">
            <v>6818.1370000000006</v>
          </cell>
          <cell r="H1267" t="str">
            <v>kg</v>
          </cell>
          <cell r="J1267">
            <v>325</v>
          </cell>
          <cell r="K1267">
            <v>2215894.5250000004</v>
          </cell>
        </row>
        <row r="1268">
          <cell r="E1268" t="str">
            <v>Gedung C</v>
          </cell>
        </row>
        <row r="1269">
          <cell r="C1269" t="str">
            <v>rupb780</v>
          </cell>
          <cell r="E1269" t="str">
            <v xml:space="preserve"> -</v>
          </cell>
          <cell r="F1269" t="str">
            <v xml:space="preserve">Kolom sirip </v>
          </cell>
          <cell r="G1269">
            <v>26.95</v>
          </cell>
          <cell r="H1269" t="str">
            <v>m'</v>
          </cell>
          <cell r="J1269">
            <v>6500</v>
          </cell>
          <cell r="K1269">
            <v>175175</v>
          </cell>
        </row>
        <row r="1270">
          <cell r="C1270" t="str">
            <v>rupb781</v>
          </cell>
          <cell r="E1270" t="str">
            <v xml:space="preserve"> -</v>
          </cell>
          <cell r="F1270" t="str">
            <v>Kolom Praktis &amp; ring balok lt.1</v>
          </cell>
          <cell r="G1270">
            <v>2000</v>
          </cell>
          <cell r="H1270" t="str">
            <v>m'</v>
          </cell>
          <cell r="J1270">
            <v>2500</v>
          </cell>
          <cell r="K1270">
            <v>5000000</v>
          </cell>
        </row>
        <row r="1271">
          <cell r="C1271" t="str">
            <v>rupb782</v>
          </cell>
          <cell r="E1271" t="str">
            <v xml:space="preserve"> -</v>
          </cell>
          <cell r="F1271" t="str">
            <v>Plat &amp; balok Ornamen Kaca As Ba</v>
          </cell>
          <cell r="G1271">
            <v>1594.0350000000001</v>
          </cell>
          <cell r="H1271" t="str">
            <v>kg</v>
          </cell>
          <cell r="J1271">
            <v>325</v>
          </cell>
          <cell r="K1271">
            <v>518061.375</v>
          </cell>
        </row>
        <row r="1272">
          <cell r="E1272" t="str">
            <v>Gedung D</v>
          </cell>
        </row>
        <row r="1273">
          <cell r="C1273" t="str">
            <v>rupb783</v>
          </cell>
          <cell r="E1273" t="str">
            <v xml:space="preserve"> -</v>
          </cell>
          <cell r="F1273" t="str">
            <v>Pembesian Ø 25,22,16</v>
          </cell>
          <cell r="G1273">
            <v>21813.345000000001</v>
          </cell>
          <cell r="H1273" t="str">
            <v>kg</v>
          </cell>
          <cell r="J1273">
            <v>250</v>
          </cell>
          <cell r="K1273">
            <v>5453336.25</v>
          </cell>
        </row>
        <row r="1274">
          <cell r="C1274" t="str">
            <v>rupb784</v>
          </cell>
          <cell r="E1274" t="str">
            <v xml:space="preserve"> -</v>
          </cell>
          <cell r="F1274" t="str">
            <v>Pembesian Ø 10</v>
          </cell>
          <cell r="G1274">
            <v>1749.3219999999999</v>
          </cell>
          <cell r="H1274" t="str">
            <v>kg</v>
          </cell>
          <cell r="J1274">
            <v>325</v>
          </cell>
          <cell r="K1274">
            <v>568529.65</v>
          </cell>
        </row>
        <row r="1275">
          <cell r="E1275" t="str">
            <v>Gedung A ( As AA - AF / Ao - Ab )</v>
          </cell>
        </row>
        <row r="1276">
          <cell r="C1276" t="str">
            <v>rupb785</v>
          </cell>
          <cell r="E1276" t="str">
            <v xml:space="preserve"> -</v>
          </cell>
          <cell r="F1276" t="str">
            <v>Pembesian Ø 25 &amp; 16</v>
          </cell>
          <cell r="G1276">
            <v>12187.59</v>
          </cell>
          <cell r="H1276" t="str">
            <v>kg</v>
          </cell>
          <cell r="J1276">
            <v>250</v>
          </cell>
          <cell r="K1276">
            <v>3046897.5</v>
          </cell>
        </row>
        <row r="1277">
          <cell r="F1277" t="str">
            <v>Jumlah</v>
          </cell>
          <cell r="K1277">
            <v>22198444.299999997</v>
          </cell>
        </row>
        <row r="1278">
          <cell r="C1278" t="str">
            <v>rupb786</v>
          </cell>
          <cell r="F1278" t="str">
            <v>Pot. Retensi Pekerjaan</v>
          </cell>
          <cell r="K1278">
            <v>-1279456</v>
          </cell>
        </row>
        <row r="1281">
          <cell r="E1281" t="str">
            <v>Dedy</v>
          </cell>
        </row>
        <row r="1282">
          <cell r="E1282" t="str">
            <v>127/SPB/NK-PPS/07/2005</v>
          </cell>
          <cell r="F1282" t="str">
            <v>Upah Borong Pekerjaan</v>
          </cell>
        </row>
        <row r="1283">
          <cell r="E1283" t="str">
            <v>Lantai Dasar</v>
          </cell>
        </row>
        <row r="1284">
          <cell r="C1284" t="str">
            <v>rupb787</v>
          </cell>
          <cell r="E1284" t="str">
            <v xml:space="preserve"> -</v>
          </cell>
          <cell r="F1284" t="str">
            <v>Plesteran</v>
          </cell>
          <cell r="G1284">
            <v>629.74</v>
          </cell>
          <cell r="H1284" t="str">
            <v>m2</v>
          </cell>
          <cell r="J1284">
            <v>6500</v>
          </cell>
          <cell r="K1284">
            <v>4093310</v>
          </cell>
        </row>
        <row r="1285">
          <cell r="C1285" t="str">
            <v>rupb788</v>
          </cell>
          <cell r="E1285" t="str">
            <v xml:space="preserve"> -</v>
          </cell>
          <cell r="F1285" t="str">
            <v>Acian</v>
          </cell>
          <cell r="G1285">
            <v>392.37</v>
          </cell>
          <cell r="H1285" t="str">
            <v>m2</v>
          </cell>
          <cell r="J1285">
            <v>4000</v>
          </cell>
          <cell r="K1285">
            <v>1569480</v>
          </cell>
        </row>
        <row r="1286">
          <cell r="C1286" t="str">
            <v>rupb789</v>
          </cell>
          <cell r="E1286" t="str">
            <v xml:space="preserve"> -</v>
          </cell>
          <cell r="F1286" t="str">
            <v>Tiang Opening</v>
          </cell>
          <cell r="G1286">
            <v>5</v>
          </cell>
          <cell r="H1286" t="str">
            <v>unt</v>
          </cell>
          <cell r="J1286">
            <v>70000</v>
          </cell>
          <cell r="K1286">
            <v>350000</v>
          </cell>
        </row>
        <row r="1287">
          <cell r="F1287" t="str">
            <v>Jumlah</v>
          </cell>
          <cell r="K1287">
            <v>6012790</v>
          </cell>
        </row>
        <row r="1288">
          <cell r="C1288" t="str">
            <v>rupb790</v>
          </cell>
          <cell r="F1288" t="str">
            <v>Pot. Retensi Pekerjaan</v>
          </cell>
          <cell r="K1288">
            <v>-300639</v>
          </cell>
        </row>
        <row r="1291">
          <cell r="E1291" t="str">
            <v>Hasrullah</v>
          </cell>
          <cell r="F1291" t="str">
            <v xml:space="preserve">Upah Tenaga harian pekerjaan finishing expose beton </v>
          </cell>
        </row>
        <row r="1292">
          <cell r="C1292" t="str">
            <v>rupb791</v>
          </cell>
          <cell r="F1292" t="str">
            <v>tangga basement blok B</v>
          </cell>
          <cell r="K1292">
            <v>2570000</v>
          </cell>
        </row>
        <row r="1294">
          <cell r="C1294" t="str">
            <v>rupb792</v>
          </cell>
          <cell r="E1294" t="str">
            <v>Iksan</v>
          </cell>
          <cell r="F1294" t="str">
            <v>Mobilisasi tenaga kerja dari Jawa ke Pekanbaru</v>
          </cell>
          <cell r="K1294">
            <v>1000000</v>
          </cell>
        </row>
        <row r="1296">
          <cell r="K1296">
            <v>597634708.5999999</v>
          </cell>
        </row>
        <row r="1297">
          <cell r="D1297" t="str">
            <v>DP : 18</v>
          </cell>
        </row>
        <row r="1298">
          <cell r="D1298" t="str">
            <v>Kahar</v>
          </cell>
          <cell r="F1298" t="str">
            <v>Upah harian kerja pembersihan sampah di lokasi areal Genset &amp; TC-1</v>
          </cell>
        </row>
        <row r="1299">
          <cell r="C1299" t="str">
            <v>rupb793</v>
          </cell>
          <cell r="F1299" t="str">
            <v>Upah harian pada tanggal 8 Agustus 2005</v>
          </cell>
          <cell r="K1299">
            <v>75000</v>
          </cell>
        </row>
        <row r="1301">
          <cell r="D1301" t="str">
            <v>Ir. Maniur Pasaribu</v>
          </cell>
          <cell r="F1301" t="str">
            <v xml:space="preserve">Pemakaian Dump Truk untuk angkut sampah material </v>
          </cell>
        </row>
        <row r="1302">
          <cell r="C1302" t="str">
            <v>rupb794</v>
          </cell>
          <cell r="F1302" t="str">
            <v>Pemakaian Dump Truck Periode : 21 Juni - 30 Juni 2005</v>
          </cell>
          <cell r="K1302">
            <v>2333300</v>
          </cell>
        </row>
        <row r="1304">
          <cell r="D1304" t="str">
            <v>Kahar</v>
          </cell>
          <cell r="F1304" t="str">
            <v>Upah harian kerja untuk pembersihan lantai basement chipping beton,</v>
          </cell>
        </row>
        <row r="1305">
          <cell r="F1305" t="str">
            <v>fit lantai &amp; gutter saluran lantai atap karena untuk pemasangan keramik</v>
          </cell>
        </row>
        <row r="1306">
          <cell r="C1306" t="str">
            <v>rupb795</v>
          </cell>
          <cell r="F1306" t="str">
            <v>Upah harian Periode : 3 Agustus - 7 Agustus 2005</v>
          </cell>
          <cell r="K1306">
            <v>1365000</v>
          </cell>
        </row>
        <row r="1308">
          <cell r="D1308" t="str">
            <v>Awal</v>
          </cell>
          <cell r="F1308" t="str">
            <v xml:space="preserve">Upah pekerja harian untuk pembersihan lokasi kerja, angkut material - </v>
          </cell>
        </row>
        <row r="1309">
          <cell r="C1309" t="str">
            <v>rupb796</v>
          </cell>
          <cell r="F1309" t="str">
            <v>Upah harian ke lt.3, dan bongkar sisa-sisa bekisting struktur</v>
          </cell>
          <cell r="K1309">
            <v>927000</v>
          </cell>
        </row>
        <row r="1311">
          <cell r="D1311" t="str">
            <v>Iksan</v>
          </cell>
          <cell r="F1311" t="str">
            <v>Upah harian lantai 1 yang dimaking pasang cerucuk, puing-puing bekas</v>
          </cell>
        </row>
        <row r="1312">
          <cell r="F1312" t="str">
            <v>babakan Mei + 1</v>
          </cell>
        </row>
        <row r="1313">
          <cell r="C1313" t="str">
            <v>rupb797</v>
          </cell>
          <cell r="F1313" t="str">
            <v>Upah harian Periode : 5 Agustus - 10 Agustus 2005</v>
          </cell>
          <cell r="K1313">
            <v>292500</v>
          </cell>
        </row>
        <row r="1315">
          <cell r="C1315" t="str">
            <v>rupb798</v>
          </cell>
          <cell r="D1315" t="str">
            <v>Mirza Noor</v>
          </cell>
          <cell r="F1315" t="str">
            <v>Upah Bongkar dan Angkut semen Periode : 11 Agustus - 25 Agustus 2005</v>
          </cell>
          <cell r="K1315">
            <v>1560000</v>
          </cell>
        </row>
        <row r="1317">
          <cell r="C1317" t="str">
            <v>rupb799</v>
          </cell>
          <cell r="D1317" t="str">
            <v>Iksan</v>
          </cell>
          <cell r="F1317" t="str">
            <v>Upah angkut semen dari Blok B ke Blok C tgl 2 Agustus 2005</v>
          </cell>
          <cell r="K1317">
            <v>16250</v>
          </cell>
        </row>
        <row r="1319">
          <cell r="C1319" t="str">
            <v>rupb800</v>
          </cell>
          <cell r="D1319" t="str">
            <v>Dwi Tantomo</v>
          </cell>
          <cell r="F1319" t="str">
            <v>Ongkos angkur keramik ke lt. 2</v>
          </cell>
          <cell r="K1319">
            <v>200000</v>
          </cell>
        </row>
        <row r="1321">
          <cell r="C1321" t="str">
            <v>rupb801</v>
          </cell>
          <cell r="D1321" t="str">
            <v>Mirza Noor</v>
          </cell>
          <cell r="F1321" t="str">
            <v>Ongkos pengawalan truk bawa rolling door dari proyek</v>
          </cell>
          <cell r="K1321">
            <v>600000</v>
          </cell>
        </row>
        <row r="1323">
          <cell r="C1323" t="str">
            <v>rupb802</v>
          </cell>
          <cell r="D1323" t="str">
            <v>Kahar</v>
          </cell>
          <cell r="F1323" t="str">
            <v>Upah pemindahan besi dia. 10 dari depan gudang ME tgl. 4 Agust 05</v>
          </cell>
          <cell r="K1323">
            <v>112500</v>
          </cell>
        </row>
        <row r="1325">
          <cell r="D1325" t="str">
            <v>Kahar</v>
          </cell>
          <cell r="F1325" t="str">
            <v>Upah harian langsir alat scafolding dan pembersihan sebanyak 8 orang</v>
          </cell>
        </row>
        <row r="1326">
          <cell r="C1326" t="str">
            <v>rupb803</v>
          </cell>
          <cell r="F1326" t="str">
            <v>Upah harian tanggal 7 agustus 2005</v>
          </cell>
          <cell r="K1326">
            <v>300000</v>
          </cell>
        </row>
        <row r="1328">
          <cell r="D1328" t="str">
            <v>Junaidi</v>
          </cell>
          <cell r="F1328" t="str">
            <v>Upah Borong Pekerjaan</v>
          </cell>
        </row>
        <row r="1329">
          <cell r="C1329" t="str">
            <v>rupb804</v>
          </cell>
          <cell r="D1329" t="str">
            <v>135/SPB/NK-PPS/07/2005</v>
          </cell>
          <cell r="E1329" t="str">
            <v xml:space="preserve"> -</v>
          </cell>
          <cell r="F1329" t="str">
            <v>Potong / Bobok Bore Pile Block A &amp; D</v>
          </cell>
          <cell r="G1329">
            <v>70</v>
          </cell>
          <cell r="H1329" t="str">
            <v>ttk</v>
          </cell>
          <cell r="I1329">
            <v>80000</v>
          </cell>
          <cell r="J1329">
            <v>5600000</v>
          </cell>
          <cell r="K1329">
            <v>5600000</v>
          </cell>
        </row>
        <row r="1330">
          <cell r="C1330" t="str">
            <v>rupb805</v>
          </cell>
          <cell r="F1330" t="str">
            <v>Pot. Retensi Pekerjaan</v>
          </cell>
          <cell r="J1330">
            <v>282500</v>
          </cell>
          <cell r="K1330">
            <v>-282500</v>
          </cell>
        </row>
        <row r="1332">
          <cell r="D1332" t="str">
            <v>Junaidi</v>
          </cell>
          <cell r="F1332" t="str">
            <v xml:space="preserve">Upah tambahan pemotongan bore pile karena pemotongan dilakukan </v>
          </cell>
        </row>
        <row r="1333">
          <cell r="C1333" t="str">
            <v>rupb806</v>
          </cell>
          <cell r="F1333" t="str">
            <v>Uapah pemotongan 2 kali untuk 1 bore pile</v>
          </cell>
          <cell r="K1333">
            <v>280000</v>
          </cell>
        </row>
        <row r="1335">
          <cell r="C1335" t="str">
            <v>rupb807</v>
          </cell>
          <cell r="D1335" t="str">
            <v>Junaidi</v>
          </cell>
          <cell r="F1335" t="str">
            <v>Upah bobok plat lantai / balok tee beam karena perubahan gambar</v>
          </cell>
          <cell r="K1335">
            <v>28000</v>
          </cell>
        </row>
        <row r="1337">
          <cell r="D1337" t="str">
            <v>Suminta</v>
          </cell>
        </row>
        <row r="1338">
          <cell r="D1338" t="str">
            <v>148/SPB/NK-PPS/08/2005</v>
          </cell>
          <cell r="F1338" t="str">
            <v>Upah Borong Pekerjaan</v>
          </cell>
        </row>
        <row r="1339">
          <cell r="F1339" t="str">
            <v>Pekerjaan Block A Lt. Basement</v>
          </cell>
        </row>
        <row r="1340">
          <cell r="F1340" t="str">
            <v>Pile Cap ( PC 2 ,3 &amp; 3 A )</v>
          </cell>
        </row>
        <row r="1341">
          <cell r="C1341" t="str">
            <v>rupb808</v>
          </cell>
          <cell r="E1341" t="str">
            <v xml:space="preserve"> -</v>
          </cell>
          <cell r="F1341" t="str">
            <v>Fabrikasi Bekisting</v>
          </cell>
          <cell r="G1341">
            <v>110.7</v>
          </cell>
          <cell r="H1341" t="str">
            <v>m2</v>
          </cell>
          <cell r="I1341">
            <v>3500</v>
          </cell>
          <cell r="J1341">
            <v>387450</v>
          </cell>
          <cell r="K1341">
            <v>387450</v>
          </cell>
        </row>
        <row r="1342">
          <cell r="C1342" t="str">
            <v>rupb809</v>
          </cell>
          <cell r="E1342" t="str">
            <v xml:space="preserve"> -</v>
          </cell>
          <cell r="F1342" t="str">
            <v>Stell  Bekisting</v>
          </cell>
          <cell r="G1342">
            <v>110.7</v>
          </cell>
          <cell r="H1342" t="str">
            <v>m2</v>
          </cell>
          <cell r="I1342">
            <v>11000</v>
          </cell>
          <cell r="J1342">
            <v>1217700</v>
          </cell>
          <cell r="K1342">
            <v>1217700</v>
          </cell>
        </row>
        <row r="1343">
          <cell r="C1343" t="str">
            <v>rupb810</v>
          </cell>
          <cell r="E1343" t="str">
            <v xml:space="preserve"> -</v>
          </cell>
          <cell r="F1343" t="str">
            <v>Lantai kerja</v>
          </cell>
          <cell r="G1343">
            <v>113.04</v>
          </cell>
          <cell r="H1343" t="str">
            <v>m2</v>
          </cell>
          <cell r="I1343">
            <v>2500</v>
          </cell>
          <cell r="J1343">
            <v>282600</v>
          </cell>
          <cell r="K1343">
            <v>282600</v>
          </cell>
        </row>
        <row r="1344">
          <cell r="C1344" t="str">
            <v>rupb811</v>
          </cell>
          <cell r="E1344" t="str">
            <v xml:space="preserve"> -</v>
          </cell>
          <cell r="F1344" t="str">
            <v>Bongkar bekisting</v>
          </cell>
          <cell r="G1344">
            <v>246.52</v>
          </cell>
          <cell r="H1344" t="str">
            <v>m2</v>
          </cell>
          <cell r="I1344">
            <v>1500</v>
          </cell>
          <cell r="J1344">
            <v>369780</v>
          </cell>
          <cell r="K1344">
            <v>369780</v>
          </cell>
        </row>
        <row r="1345">
          <cell r="E1345" t="str">
            <v>Tie Beam, Kolom 70/70, Pit Lift</v>
          </cell>
        </row>
        <row r="1346">
          <cell r="C1346" t="str">
            <v>rupb812</v>
          </cell>
          <cell r="E1346" t="str">
            <v xml:space="preserve"> -</v>
          </cell>
          <cell r="F1346" t="str">
            <v>Fabrikasi Bekisting</v>
          </cell>
          <cell r="G1346">
            <v>330.89100000000002</v>
          </cell>
          <cell r="H1346" t="str">
            <v>m2</v>
          </cell>
          <cell r="I1346">
            <v>3500</v>
          </cell>
          <cell r="J1346">
            <v>1158118.5</v>
          </cell>
          <cell r="K1346">
            <v>1158118.5</v>
          </cell>
        </row>
        <row r="1347">
          <cell r="C1347" t="str">
            <v>rupb813</v>
          </cell>
          <cell r="E1347" t="str">
            <v xml:space="preserve"> -</v>
          </cell>
          <cell r="F1347" t="str">
            <v>Stell &amp; Bongkar</v>
          </cell>
          <cell r="G1347">
            <v>335.74</v>
          </cell>
          <cell r="H1347" t="str">
            <v>m2</v>
          </cell>
          <cell r="I1347">
            <v>12500</v>
          </cell>
          <cell r="J1347">
            <v>4196750</v>
          </cell>
          <cell r="K1347">
            <v>4196750</v>
          </cell>
        </row>
        <row r="1348">
          <cell r="C1348" t="str">
            <v>rupb814</v>
          </cell>
          <cell r="E1348" t="str">
            <v xml:space="preserve"> -</v>
          </cell>
          <cell r="F1348" t="str">
            <v>Lantai kerja</v>
          </cell>
          <cell r="G1348">
            <v>486.31</v>
          </cell>
          <cell r="H1348" t="str">
            <v>m2</v>
          </cell>
          <cell r="I1348">
            <v>2500</v>
          </cell>
          <cell r="J1348">
            <v>1215775</v>
          </cell>
          <cell r="K1348">
            <v>1215775</v>
          </cell>
        </row>
        <row r="1349">
          <cell r="C1349" t="str">
            <v>rupb815</v>
          </cell>
          <cell r="E1349" t="str">
            <v xml:space="preserve"> -</v>
          </cell>
          <cell r="F1349" t="str">
            <v>Cor pile cap + Tie beam</v>
          </cell>
          <cell r="G1349">
            <v>99.3</v>
          </cell>
          <cell r="H1349" t="str">
            <v>m3</v>
          </cell>
          <cell r="I1349">
            <v>15000</v>
          </cell>
          <cell r="J1349">
            <v>1489500</v>
          </cell>
          <cell r="K1349">
            <v>1489500</v>
          </cell>
        </row>
        <row r="1350">
          <cell r="C1350" t="str">
            <v>rupb816</v>
          </cell>
          <cell r="E1350" t="str">
            <v xml:space="preserve"> -</v>
          </cell>
          <cell r="F1350" t="str">
            <v>Bor stek balok</v>
          </cell>
          <cell r="G1350">
            <v>44</v>
          </cell>
          <cell r="H1350" t="str">
            <v>titik</v>
          </cell>
          <cell r="I1350">
            <v>250</v>
          </cell>
          <cell r="J1350">
            <v>11000</v>
          </cell>
          <cell r="K1350">
            <v>11000</v>
          </cell>
        </row>
        <row r="1351">
          <cell r="E1351" t="str">
            <v>Jumlah</v>
          </cell>
        </row>
        <row r="1353">
          <cell r="D1353" t="str">
            <v>Kahar</v>
          </cell>
          <cell r="E1353" t="str">
            <v xml:space="preserve">Upah harian di gedung D </v>
          </cell>
        </row>
        <row r="1354">
          <cell r="E1354" t="str">
            <v xml:space="preserve"> -</v>
          </cell>
          <cell r="F1354" t="str">
            <v>Meluruskan steck bore pile, balok di R1 &amp; R4</v>
          </cell>
        </row>
        <row r="1355">
          <cell r="C1355" t="str">
            <v>rupb817</v>
          </cell>
          <cell r="E1355" t="str">
            <v xml:space="preserve"> -</v>
          </cell>
          <cell r="F1355" t="str">
            <v>Meluruskan steck bore pile dan tangga ke ruang pompa R8 &amp; R4</v>
          </cell>
          <cell r="K1355">
            <v>262500</v>
          </cell>
        </row>
        <row r="1356">
          <cell r="E1356" t="str">
            <v>Jumlah</v>
          </cell>
        </row>
        <row r="1358">
          <cell r="D1358" t="str">
            <v>Kahar</v>
          </cell>
        </row>
        <row r="1359">
          <cell r="D1359" t="str">
            <v>147/SPB/NK-PPS/08/2005</v>
          </cell>
          <cell r="E1359" t="str">
            <v>Upah Borong Pekerjaan</v>
          </cell>
        </row>
        <row r="1360">
          <cell r="E1360" t="str">
            <v>Gedung B</v>
          </cell>
        </row>
        <row r="1361">
          <cell r="C1361" t="str">
            <v>rupb818</v>
          </cell>
          <cell r="E1361" t="str">
            <v xml:space="preserve"> -</v>
          </cell>
          <cell r="F1361" t="str">
            <v>Kolom Praktis &amp; Ring Balok lt. 2</v>
          </cell>
          <cell r="G1361">
            <v>867</v>
          </cell>
          <cell r="H1361" t="str">
            <v>m'</v>
          </cell>
          <cell r="I1361">
            <v>2500</v>
          </cell>
          <cell r="J1361">
            <v>2167500</v>
          </cell>
          <cell r="K1361">
            <v>2167500</v>
          </cell>
        </row>
        <row r="1362">
          <cell r="E1362" t="str">
            <v>Gedung A ( As AA - AF / Ao - Ab )</v>
          </cell>
        </row>
        <row r="1363">
          <cell r="C1363" t="str">
            <v>rupb819</v>
          </cell>
          <cell r="E1363" t="str">
            <v xml:space="preserve"> -</v>
          </cell>
          <cell r="F1363" t="str">
            <v>Ø 25 &amp; 16</v>
          </cell>
          <cell r="G1363">
            <v>7189.25</v>
          </cell>
          <cell r="H1363" t="str">
            <v>kg</v>
          </cell>
          <cell r="I1363">
            <v>250</v>
          </cell>
          <cell r="J1363">
            <v>1797312.5</v>
          </cell>
          <cell r="K1363">
            <v>1797312.5</v>
          </cell>
        </row>
        <row r="1366">
          <cell r="D1366" t="str">
            <v>Kahar</v>
          </cell>
        </row>
        <row r="1367">
          <cell r="D1367" t="str">
            <v>147/SPB/NK-PPS/08/2005</v>
          </cell>
          <cell r="E1367" t="str">
            <v>Upah Borong Pekerjaan</v>
          </cell>
        </row>
        <row r="1368">
          <cell r="E1368" t="str">
            <v>Gedung A</v>
          </cell>
        </row>
        <row r="1369">
          <cell r="C1369" t="str">
            <v>rupb820</v>
          </cell>
          <cell r="E1369" t="str">
            <v xml:space="preserve"> -</v>
          </cell>
          <cell r="F1369" t="str">
            <v xml:space="preserve">T Beam, Klm Steck &amp; Klm Lt Bas &amp; Dsr </v>
          </cell>
          <cell r="G1369">
            <v>26250</v>
          </cell>
          <cell r="H1369" t="str">
            <v>kg</v>
          </cell>
          <cell r="I1369">
            <v>250</v>
          </cell>
          <cell r="J1369">
            <v>6562500</v>
          </cell>
          <cell r="K1369">
            <v>6562500</v>
          </cell>
        </row>
        <row r="1370">
          <cell r="C1370" t="str">
            <v>rupb821</v>
          </cell>
          <cell r="E1370" t="str">
            <v xml:space="preserve"> -</v>
          </cell>
          <cell r="F1370" t="str">
            <v>Pit Lift &amp; R.Wall</v>
          </cell>
          <cell r="G1370">
            <v>4652.8500000000004</v>
          </cell>
          <cell r="H1370" t="str">
            <v>kg</v>
          </cell>
          <cell r="I1370">
            <v>325</v>
          </cell>
          <cell r="J1370">
            <v>1512176.2500000002</v>
          </cell>
          <cell r="K1370">
            <v>1512176.25</v>
          </cell>
        </row>
        <row r="1371">
          <cell r="E1371" t="str">
            <v>Gedung B</v>
          </cell>
        </row>
        <row r="1372">
          <cell r="C1372" t="str">
            <v>rupb822</v>
          </cell>
          <cell r="E1372" t="str">
            <v xml:space="preserve"> -</v>
          </cell>
          <cell r="F1372" t="str">
            <v>Kolom Praktis &amp; ring balok lt.3</v>
          </cell>
          <cell r="G1372">
            <v>812</v>
          </cell>
          <cell r="H1372" t="str">
            <v>m'</v>
          </cell>
          <cell r="I1372">
            <v>2500</v>
          </cell>
          <cell r="J1372">
            <v>2030000</v>
          </cell>
          <cell r="K1372">
            <v>2030000</v>
          </cell>
        </row>
        <row r="1373">
          <cell r="C1373" t="str">
            <v>rupb823</v>
          </cell>
          <cell r="E1373" t="str">
            <v xml:space="preserve"> -</v>
          </cell>
          <cell r="F1373" t="str">
            <v>Pasang Scapulding External As B4/Bl - Bl'</v>
          </cell>
          <cell r="G1373">
            <v>210</v>
          </cell>
          <cell r="H1373" t="str">
            <v>m2</v>
          </cell>
          <cell r="I1373">
            <v>2000</v>
          </cell>
          <cell r="J1373">
            <v>420000</v>
          </cell>
          <cell r="K1373">
            <v>420000</v>
          </cell>
        </row>
        <row r="1374">
          <cell r="E1374" t="str">
            <v>Gedung D</v>
          </cell>
        </row>
        <row r="1375">
          <cell r="C1375" t="str">
            <v>rupb824</v>
          </cell>
          <cell r="E1375" t="str">
            <v xml:space="preserve"> -</v>
          </cell>
          <cell r="F1375" t="str">
            <v>R.Wall,Plat,Gutter,. Kabel Tanch</v>
          </cell>
          <cell r="G1375">
            <v>39429.269999999997</v>
          </cell>
          <cell r="H1375" t="str">
            <v>kg</v>
          </cell>
          <cell r="I1375">
            <v>325</v>
          </cell>
          <cell r="J1375">
            <v>12814512.749999998</v>
          </cell>
          <cell r="K1375">
            <v>12814512.749999998</v>
          </cell>
        </row>
        <row r="1376">
          <cell r="C1376" t="str">
            <v>rupb825</v>
          </cell>
          <cell r="E1376" t="str">
            <v xml:space="preserve"> -</v>
          </cell>
          <cell r="F1376" t="str">
            <v>Balok &amp; Kolom Kw</v>
          </cell>
          <cell r="G1376">
            <v>10052.41</v>
          </cell>
          <cell r="H1376" t="str">
            <v>kg</v>
          </cell>
          <cell r="I1376">
            <v>250</v>
          </cell>
          <cell r="J1376">
            <v>2513102.5</v>
          </cell>
          <cell r="K1376">
            <v>2513102.5</v>
          </cell>
        </row>
        <row r="1377">
          <cell r="C1377" t="str">
            <v>rupb826</v>
          </cell>
          <cell r="E1377" t="str">
            <v xml:space="preserve"> -</v>
          </cell>
          <cell r="F1377" t="str">
            <v xml:space="preserve">Pengumpulan Besi </v>
          </cell>
          <cell r="G1377">
            <v>266.5</v>
          </cell>
          <cell r="H1377" t="str">
            <v>kg</v>
          </cell>
          <cell r="I1377">
            <v>150</v>
          </cell>
          <cell r="J1377">
            <v>39975</v>
          </cell>
          <cell r="K1377">
            <v>39975</v>
          </cell>
        </row>
        <row r="1378">
          <cell r="C1378" t="str">
            <v>rupb827</v>
          </cell>
          <cell r="E1378" t="str">
            <v xml:space="preserve"> -</v>
          </cell>
          <cell r="F1378" t="str">
            <v>Pabri,Stell R.Wall,Balok,T.B P.lantai</v>
          </cell>
          <cell r="G1378">
            <v>474.65</v>
          </cell>
          <cell r="H1378" t="str">
            <v>kg</v>
          </cell>
          <cell r="I1378">
            <v>325</v>
          </cell>
          <cell r="J1378">
            <v>154261.25</v>
          </cell>
          <cell r="K1378">
            <v>154261.25</v>
          </cell>
        </row>
        <row r="1379">
          <cell r="E1379" t="str">
            <v>Jumlah</v>
          </cell>
          <cell r="J1379">
            <v>26046527.75</v>
          </cell>
        </row>
        <row r="1380">
          <cell r="C1380" t="str">
            <v>rupb828</v>
          </cell>
          <cell r="F1380" t="str">
            <v>Pot. Retensi Pekerjaan</v>
          </cell>
          <cell r="J1380">
            <v>1659367</v>
          </cell>
          <cell r="K1380">
            <v>-1659367</v>
          </cell>
        </row>
        <row r="1382">
          <cell r="D1382" t="str">
            <v>Kahar</v>
          </cell>
        </row>
        <row r="1383">
          <cell r="D1383" t="str">
            <v>109/SPB/NK-PPS/06/2005</v>
          </cell>
          <cell r="E1383" t="str">
            <v>Upah Borong Pekerjaan</v>
          </cell>
        </row>
        <row r="1384">
          <cell r="E1384" t="str">
            <v>Kolom Praktis &amp; Ring Balok</v>
          </cell>
        </row>
        <row r="1385">
          <cell r="C1385" t="str">
            <v>rupb829</v>
          </cell>
          <cell r="E1385" t="str">
            <v xml:space="preserve"> -</v>
          </cell>
          <cell r="F1385" t="str">
            <v>Pek klm Praktis &amp; Ring blk lt.2 block C</v>
          </cell>
          <cell r="G1385">
            <v>384.7</v>
          </cell>
          <cell r="H1385" t="str">
            <v>m'</v>
          </cell>
          <cell r="I1385">
            <v>2500</v>
          </cell>
          <cell r="J1385">
            <v>961750</v>
          </cell>
          <cell r="K1385">
            <v>961750</v>
          </cell>
        </row>
        <row r="1386">
          <cell r="C1386" t="str">
            <v>rupb830</v>
          </cell>
          <cell r="E1386" t="str">
            <v xml:space="preserve"> -</v>
          </cell>
          <cell r="F1386" t="str">
            <v>Pek klm praktis &amp; ring blk lt.1 block c</v>
          </cell>
          <cell r="G1386">
            <v>84.7</v>
          </cell>
          <cell r="H1386" t="str">
            <v>m'</v>
          </cell>
          <cell r="I1386">
            <v>2500</v>
          </cell>
          <cell r="J1386">
            <v>211750</v>
          </cell>
          <cell r="K1386">
            <v>211750</v>
          </cell>
        </row>
        <row r="1389">
          <cell r="D1389" t="str">
            <v>Iksan</v>
          </cell>
          <cell r="F1389" t="str">
            <v xml:space="preserve">Upah harian bobok coran kupingan puing las, karena perubahan </v>
          </cell>
        </row>
        <row r="1390">
          <cell r="F1390" t="str">
            <v>gambar dan pasang keramik.</v>
          </cell>
        </row>
        <row r="1391">
          <cell r="C1391" t="str">
            <v>rupb831</v>
          </cell>
          <cell r="F1391" t="str">
            <v>Upah harian Periode : 2 Agustus 2005 - 8 Agustus 2005</v>
          </cell>
          <cell r="K1391">
            <v>390000</v>
          </cell>
        </row>
        <row r="1393">
          <cell r="C1393" t="str">
            <v>rupb832</v>
          </cell>
          <cell r="D1393" t="str">
            <v>Iksan</v>
          </cell>
          <cell r="F1393" t="str">
            <v>Upah harian langsir pasir dari blok B ke blok C tgl 10 Agustus 2005</v>
          </cell>
          <cell r="K1393">
            <v>130000</v>
          </cell>
        </row>
        <row r="1395">
          <cell r="D1395" t="str">
            <v>Dwika</v>
          </cell>
        </row>
        <row r="1396">
          <cell r="D1396" t="str">
            <v>140/SPB/NK-PPS/08/2005</v>
          </cell>
          <cell r="E1396" t="str">
            <v>Upah Borong Pekerjaan</v>
          </cell>
        </row>
        <row r="1397">
          <cell r="E1397" t="str">
            <v>Lantai 1 Blok B</v>
          </cell>
        </row>
        <row r="1398">
          <cell r="C1398" t="str">
            <v>rupb833</v>
          </cell>
          <cell r="E1398" t="str">
            <v xml:space="preserve"> -</v>
          </cell>
          <cell r="F1398" t="str">
            <v xml:space="preserve">Pasang Batu bata </v>
          </cell>
          <cell r="G1398">
            <v>52.2</v>
          </cell>
          <cell r="H1398" t="str">
            <v>m2</v>
          </cell>
          <cell r="I1398">
            <v>9000</v>
          </cell>
          <cell r="J1398">
            <v>469800</v>
          </cell>
          <cell r="K1398">
            <v>469800</v>
          </cell>
        </row>
        <row r="1399">
          <cell r="C1399" t="str">
            <v>rupb834</v>
          </cell>
          <cell r="E1399" t="str">
            <v xml:space="preserve"> -</v>
          </cell>
          <cell r="F1399" t="str">
            <v>Kolom X balok praktis</v>
          </cell>
          <cell r="G1399">
            <v>49.44</v>
          </cell>
          <cell r="H1399" t="str">
            <v>m'</v>
          </cell>
          <cell r="I1399">
            <v>7500</v>
          </cell>
          <cell r="J1399">
            <v>370800</v>
          </cell>
          <cell r="K1399">
            <v>370800</v>
          </cell>
        </row>
        <row r="1400">
          <cell r="C1400" t="str">
            <v>rupb835</v>
          </cell>
          <cell r="E1400" t="str">
            <v xml:space="preserve"> -</v>
          </cell>
          <cell r="F1400" t="str">
            <v>Bor u/ stek</v>
          </cell>
          <cell r="G1400">
            <v>32</v>
          </cell>
          <cell r="H1400" t="str">
            <v>ttk</v>
          </cell>
          <cell r="I1400">
            <v>1000</v>
          </cell>
          <cell r="J1400">
            <v>32000</v>
          </cell>
          <cell r="K1400">
            <v>32000</v>
          </cell>
        </row>
        <row r="1401">
          <cell r="C1401" t="str">
            <v>rupb836</v>
          </cell>
          <cell r="E1401" t="str">
            <v xml:space="preserve"> -</v>
          </cell>
          <cell r="F1401" t="str">
            <v>Bor u/ Kolom</v>
          </cell>
          <cell r="G1401">
            <v>92</v>
          </cell>
          <cell r="H1401" t="str">
            <v>ttk</v>
          </cell>
          <cell r="I1401">
            <v>250</v>
          </cell>
          <cell r="J1401">
            <v>23000</v>
          </cell>
          <cell r="K1401">
            <v>23000</v>
          </cell>
        </row>
        <row r="1402">
          <cell r="C1402" t="str">
            <v>rupb837</v>
          </cell>
          <cell r="E1402" t="str">
            <v xml:space="preserve"> -</v>
          </cell>
          <cell r="F1402" t="str">
            <v>Plesteran</v>
          </cell>
          <cell r="G1402">
            <v>465.76</v>
          </cell>
          <cell r="H1402" t="str">
            <v>m2</v>
          </cell>
          <cell r="I1402">
            <v>6500</v>
          </cell>
          <cell r="J1402">
            <v>3027440</v>
          </cell>
          <cell r="K1402">
            <v>3027440</v>
          </cell>
        </row>
        <row r="1403">
          <cell r="C1403" t="str">
            <v>rupb838</v>
          </cell>
          <cell r="E1403" t="str">
            <v xml:space="preserve"> -</v>
          </cell>
          <cell r="F1403" t="str">
            <v>Acian</v>
          </cell>
          <cell r="G1403">
            <v>929.57</v>
          </cell>
          <cell r="H1403" t="str">
            <v>m2</v>
          </cell>
          <cell r="I1403">
            <v>4000</v>
          </cell>
          <cell r="J1403">
            <v>3718280</v>
          </cell>
          <cell r="K1403">
            <v>3718280</v>
          </cell>
        </row>
        <row r="1404">
          <cell r="E1404" t="str">
            <v>Lantai 2 Blok B</v>
          </cell>
        </row>
        <row r="1405">
          <cell r="C1405" t="str">
            <v>rupb839</v>
          </cell>
          <cell r="E1405" t="str">
            <v xml:space="preserve"> -</v>
          </cell>
          <cell r="F1405" t="str">
            <v xml:space="preserve">Pasang Batu bata </v>
          </cell>
          <cell r="G1405">
            <v>339.24799999999999</v>
          </cell>
          <cell r="H1405" t="str">
            <v>m2</v>
          </cell>
          <cell r="I1405">
            <v>9000</v>
          </cell>
          <cell r="J1405">
            <v>3053232</v>
          </cell>
          <cell r="K1405">
            <v>3053232</v>
          </cell>
        </row>
        <row r="1406">
          <cell r="C1406" t="str">
            <v>rupb840</v>
          </cell>
          <cell r="E1406" t="str">
            <v xml:space="preserve"> -</v>
          </cell>
          <cell r="F1406" t="str">
            <v>Kolom X balok praktis</v>
          </cell>
          <cell r="G1406">
            <v>231.46</v>
          </cell>
          <cell r="H1406" t="str">
            <v>m'</v>
          </cell>
          <cell r="I1406">
            <v>7500</v>
          </cell>
          <cell r="J1406">
            <v>1735950</v>
          </cell>
          <cell r="K1406">
            <v>1735950</v>
          </cell>
        </row>
        <row r="1407">
          <cell r="C1407" t="str">
            <v>rupb841</v>
          </cell>
          <cell r="E1407" t="str">
            <v xml:space="preserve"> -</v>
          </cell>
          <cell r="F1407" t="str">
            <v>Bor u/ stek</v>
          </cell>
          <cell r="G1407">
            <v>48</v>
          </cell>
          <cell r="H1407" t="str">
            <v>ttk</v>
          </cell>
          <cell r="I1407">
            <v>1000</v>
          </cell>
          <cell r="J1407">
            <v>48000</v>
          </cell>
          <cell r="K1407">
            <v>48000</v>
          </cell>
        </row>
        <row r="1408">
          <cell r="C1408" t="str">
            <v>rupb842</v>
          </cell>
          <cell r="E1408" t="str">
            <v xml:space="preserve"> -</v>
          </cell>
          <cell r="F1408" t="str">
            <v>Bor u/ Kolom</v>
          </cell>
          <cell r="G1408">
            <v>120</v>
          </cell>
          <cell r="H1408" t="str">
            <v>ttk</v>
          </cell>
          <cell r="I1408">
            <v>250</v>
          </cell>
          <cell r="J1408">
            <v>30000</v>
          </cell>
          <cell r="K1408">
            <v>30000</v>
          </cell>
        </row>
        <row r="1409">
          <cell r="C1409" t="str">
            <v>rupb843</v>
          </cell>
          <cell r="E1409" t="str">
            <v xml:space="preserve"> -</v>
          </cell>
          <cell r="F1409" t="str">
            <v>Plesteran</v>
          </cell>
          <cell r="G1409">
            <v>834.17</v>
          </cell>
          <cell r="H1409" t="str">
            <v>m2</v>
          </cell>
          <cell r="I1409">
            <v>6500</v>
          </cell>
          <cell r="J1409">
            <v>5422105</v>
          </cell>
          <cell r="K1409">
            <v>5422105</v>
          </cell>
        </row>
        <row r="1410">
          <cell r="E1410" t="str">
            <v>Lantai 2 Blok C</v>
          </cell>
        </row>
        <row r="1411">
          <cell r="C1411" t="str">
            <v>rupb844</v>
          </cell>
          <cell r="E1411" t="str">
            <v xml:space="preserve"> -</v>
          </cell>
          <cell r="F1411" t="str">
            <v>Finish Openingan rolling door</v>
          </cell>
          <cell r="G1411">
            <v>267.8</v>
          </cell>
          <cell r="H1411" t="str">
            <v>m'</v>
          </cell>
          <cell r="I1411">
            <v>7500</v>
          </cell>
          <cell r="J1411">
            <v>2008500</v>
          </cell>
          <cell r="K1411">
            <v>2008500</v>
          </cell>
        </row>
        <row r="1412">
          <cell r="E1412" t="str">
            <v>Jumlah</v>
          </cell>
        </row>
        <row r="1414">
          <cell r="D1414" t="str">
            <v>Dwika</v>
          </cell>
        </row>
        <row r="1415">
          <cell r="D1415" t="str">
            <v>118/SPB/NK-PPS/07/2005</v>
          </cell>
          <cell r="E1415" t="str">
            <v>Upah Borong Pekerjaan</v>
          </cell>
        </row>
        <row r="1416">
          <cell r="E1416" t="str">
            <v>Block C lt. 2</v>
          </cell>
        </row>
        <row r="1417">
          <cell r="E1417" t="str">
            <v xml:space="preserve"> -</v>
          </cell>
          <cell r="F1417" t="str">
            <v>Pasang Dinding Bata</v>
          </cell>
          <cell r="G1417">
            <v>100</v>
          </cell>
          <cell r="H1417" t="str">
            <v>M2</v>
          </cell>
          <cell r="I1417">
            <v>9000</v>
          </cell>
          <cell r="J1417">
            <v>900000</v>
          </cell>
        </row>
        <row r="1418">
          <cell r="E1418" t="str">
            <v xml:space="preserve"> -</v>
          </cell>
          <cell r="F1418" t="str">
            <v>Plester  Dinding bata</v>
          </cell>
          <cell r="G1418">
            <v>984.5</v>
          </cell>
          <cell r="H1418" t="str">
            <v>M2</v>
          </cell>
          <cell r="I1418">
            <v>6500</v>
          </cell>
          <cell r="J1418">
            <v>6399250</v>
          </cell>
        </row>
        <row r="1419">
          <cell r="E1419" t="str">
            <v xml:space="preserve"> -</v>
          </cell>
          <cell r="F1419" t="str">
            <v>Acian Dinding bata</v>
          </cell>
          <cell r="G1419">
            <v>1874</v>
          </cell>
          <cell r="H1419" t="str">
            <v>M2</v>
          </cell>
          <cell r="I1419">
            <v>4000</v>
          </cell>
          <cell r="J1419">
            <v>7496000</v>
          </cell>
        </row>
        <row r="1420">
          <cell r="E1420" t="str">
            <v xml:space="preserve"> -</v>
          </cell>
          <cell r="F1420" t="str">
            <v>Cor kolom praktis &amp; Ring balok</v>
          </cell>
          <cell r="G1420">
            <v>215.3</v>
          </cell>
          <cell r="H1420" t="str">
            <v>m'</v>
          </cell>
          <cell r="I1420">
            <v>7500</v>
          </cell>
          <cell r="J1420">
            <v>1614750</v>
          </cell>
        </row>
        <row r="1421">
          <cell r="E1421" t="str">
            <v xml:space="preserve"> -</v>
          </cell>
          <cell r="F1421" t="str">
            <v>Bor u/ stek KP &amp; Ring balok</v>
          </cell>
          <cell r="G1421">
            <v>300</v>
          </cell>
          <cell r="H1421" t="str">
            <v>ttk</v>
          </cell>
          <cell r="I1421">
            <v>250</v>
          </cell>
          <cell r="J1421">
            <v>75000</v>
          </cell>
        </row>
        <row r="1422">
          <cell r="E1422" t="str">
            <v xml:space="preserve"> -</v>
          </cell>
          <cell r="F1422" t="str">
            <v>Pasang Stek u/ KP &amp; Ring balok</v>
          </cell>
          <cell r="G1422">
            <v>40</v>
          </cell>
          <cell r="H1422" t="str">
            <v>unt</v>
          </cell>
          <cell r="I1422">
            <v>1000</v>
          </cell>
          <cell r="J1422">
            <v>40000</v>
          </cell>
        </row>
        <row r="1423">
          <cell r="E1423" t="str">
            <v>Jumlah</v>
          </cell>
          <cell r="J1423">
            <v>16525000</v>
          </cell>
        </row>
        <row r="1424">
          <cell r="C1424" t="str">
            <v>rupb845</v>
          </cell>
          <cell r="F1424" t="str">
            <v>Angsuran - 1Block C lt. 2</v>
          </cell>
          <cell r="K1424">
            <v>10060900</v>
          </cell>
        </row>
        <row r="1425">
          <cell r="E1425" t="str">
            <v>Sisa : Rp. 6.464.100,-</v>
          </cell>
        </row>
        <row r="1427">
          <cell r="D1427" t="str">
            <v>Iksan</v>
          </cell>
        </row>
        <row r="1428">
          <cell r="D1428" t="str">
            <v>119/SPB/NK-PPS/07/2005</v>
          </cell>
          <cell r="E1428" t="str">
            <v>Upah Borong Pekerjaan</v>
          </cell>
        </row>
        <row r="1429">
          <cell r="E1429" t="str">
            <v>Block C</v>
          </cell>
        </row>
        <row r="1430">
          <cell r="C1430" t="str">
            <v>rupb846</v>
          </cell>
          <cell r="E1430" t="str">
            <v xml:space="preserve"> -</v>
          </cell>
          <cell r="F1430" t="str">
            <v xml:space="preserve">Pasang dinding bata </v>
          </cell>
          <cell r="G1430">
            <v>110</v>
          </cell>
          <cell r="H1430" t="str">
            <v>m2</v>
          </cell>
          <cell r="I1430">
            <v>9000</v>
          </cell>
          <cell r="J1430">
            <v>990000</v>
          </cell>
          <cell r="K1430">
            <v>990000</v>
          </cell>
        </row>
        <row r="1431">
          <cell r="C1431" t="str">
            <v>rupb847</v>
          </cell>
          <cell r="E1431" t="str">
            <v xml:space="preserve"> -</v>
          </cell>
          <cell r="F1431" t="str">
            <v xml:space="preserve">Plester Dinding bata internal </v>
          </cell>
          <cell r="G1431">
            <v>700</v>
          </cell>
          <cell r="H1431" t="str">
            <v>m2</v>
          </cell>
          <cell r="I1431">
            <v>6500</v>
          </cell>
          <cell r="J1431">
            <v>4550000</v>
          </cell>
          <cell r="K1431">
            <v>4550000</v>
          </cell>
        </row>
        <row r="1432">
          <cell r="C1432" t="str">
            <v>rupb848</v>
          </cell>
          <cell r="E1432" t="str">
            <v xml:space="preserve"> -</v>
          </cell>
          <cell r="F1432" t="str">
            <v xml:space="preserve">Acian dinding bata internal </v>
          </cell>
          <cell r="G1432">
            <v>3000</v>
          </cell>
          <cell r="H1432" t="str">
            <v>m2</v>
          </cell>
          <cell r="I1432">
            <v>4000</v>
          </cell>
          <cell r="J1432">
            <v>12000000</v>
          </cell>
          <cell r="K1432">
            <v>12000000</v>
          </cell>
        </row>
        <row r="1433">
          <cell r="C1433" t="str">
            <v>rupb849</v>
          </cell>
          <cell r="E1433" t="str">
            <v xml:space="preserve"> -</v>
          </cell>
          <cell r="F1433" t="str">
            <v xml:space="preserve">Cor klm praktis &amp; ring balok </v>
          </cell>
          <cell r="G1433">
            <v>70</v>
          </cell>
          <cell r="H1433" t="str">
            <v>m'</v>
          </cell>
          <cell r="I1433">
            <v>7500</v>
          </cell>
          <cell r="J1433">
            <v>525000</v>
          </cell>
          <cell r="K1433">
            <v>525000</v>
          </cell>
        </row>
        <row r="1434">
          <cell r="C1434" t="str">
            <v>rupb850</v>
          </cell>
          <cell r="E1434" t="str">
            <v xml:space="preserve"> -</v>
          </cell>
          <cell r="F1434" t="str">
            <v>Fininshing Opening rolling door</v>
          </cell>
          <cell r="G1434">
            <v>688</v>
          </cell>
          <cell r="H1434" t="str">
            <v>m'</v>
          </cell>
          <cell r="I1434">
            <v>7500</v>
          </cell>
          <cell r="J1434">
            <v>5160000</v>
          </cell>
          <cell r="K1434">
            <v>5160000</v>
          </cell>
        </row>
        <row r="1435">
          <cell r="C1435" t="str">
            <v>rupb851</v>
          </cell>
          <cell r="E1435" t="str">
            <v xml:space="preserve"> -</v>
          </cell>
          <cell r="F1435" t="str">
            <v xml:space="preserve">Sconengan kolom  </v>
          </cell>
          <cell r="G1435">
            <v>370.2</v>
          </cell>
          <cell r="H1435" t="str">
            <v>m'</v>
          </cell>
          <cell r="I1435">
            <v>2500</v>
          </cell>
          <cell r="J1435">
            <v>925500</v>
          </cell>
          <cell r="K1435">
            <v>925500</v>
          </cell>
        </row>
        <row r="1436">
          <cell r="C1436" t="str">
            <v>rupb852</v>
          </cell>
          <cell r="E1436" t="str">
            <v xml:space="preserve"> -</v>
          </cell>
          <cell r="F1436" t="str">
            <v>Plester &amp; Acian Dinding</v>
          </cell>
          <cell r="G1436">
            <v>93.75</v>
          </cell>
          <cell r="H1436" t="str">
            <v>m2</v>
          </cell>
          <cell r="I1436">
            <v>16500</v>
          </cell>
          <cell r="J1436">
            <v>1546875</v>
          </cell>
          <cell r="K1436">
            <v>1546875</v>
          </cell>
        </row>
        <row r="1437">
          <cell r="E1437" t="str">
            <v>Jumlah</v>
          </cell>
        </row>
        <row r="1439">
          <cell r="D1439" t="str">
            <v>Iksan</v>
          </cell>
        </row>
        <row r="1440">
          <cell r="D1440" t="str">
            <v>148/SPB/NK-PPS/08/2005</v>
          </cell>
          <cell r="E1440" t="str">
            <v>Upah Borong Pekerjaan</v>
          </cell>
        </row>
        <row r="1441">
          <cell r="E1441" t="str">
            <v>Blok C</v>
          </cell>
        </row>
        <row r="1442">
          <cell r="E1442" t="str">
            <v>Lantai Atap</v>
          </cell>
        </row>
        <row r="1443">
          <cell r="E1443" t="str">
            <v xml:space="preserve"> -</v>
          </cell>
          <cell r="F1443" t="str">
            <v xml:space="preserve">Plester &amp; Acian beton kolom sirip </v>
          </cell>
          <cell r="G1443">
            <v>109.2</v>
          </cell>
          <cell r="H1443" t="str">
            <v>m2</v>
          </cell>
          <cell r="I1443">
            <v>21500</v>
          </cell>
          <cell r="J1443">
            <v>2347800</v>
          </cell>
        </row>
        <row r="1444">
          <cell r="E1444" t="str">
            <v xml:space="preserve"> -</v>
          </cell>
          <cell r="F1444" t="str">
            <v>Cor Ring Balok diatas parapet</v>
          </cell>
          <cell r="G1444">
            <v>111.5</v>
          </cell>
          <cell r="H1444" t="str">
            <v>m'</v>
          </cell>
          <cell r="I1444">
            <v>7500</v>
          </cell>
          <cell r="J1444">
            <v>836250</v>
          </cell>
        </row>
        <row r="1445">
          <cell r="E1445" t="str">
            <v>Lantai Satu</v>
          </cell>
        </row>
        <row r="1446">
          <cell r="E1446" t="str">
            <v xml:space="preserve"> -</v>
          </cell>
          <cell r="F1446" t="str">
            <v>Sconengan &amp; Sudutan</v>
          </cell>
          <cell r="G1446">
            <v>266.64</v>
          </cell>
          <cell r="H1446" t="str">
            <v>m'</v>
          </cell>
          <cell r="I1446">
            <v>2500</v>
          </cell>
          <cell r="J1446">
            <v>666600</v>
          </cell>
        </row>
        <row r="1447">
          <cell r="E1447" t="str">
            <v xml:space="preserve"> -</v>
          </cell>
          <cell r="F1447" t="str">
            <v>Bongkar &amp; Pasang scafolding</v>
          </cell>
          <cell r="G1447">
            <v>217.1</v>
          </cell>
          <cell r="H1447" t="str">
            <v>m2</v>
          </cell>
          <cell r="I1447">
            <v>3500</v>
          </cell>
          <cell r="J1447">
            <v>759850</v>
          </cell>
        </row>
        <row r="1448">
          <cell r="E1448" t="str">
            <v xml:space="preserve"> -</v>
          </cell>
          <cell r="F1448" t="str">
            <v>Pasang keramik Lt. kios</v>
          </cell>
          <cell r="G1448">
            <v>391.67</v>
          </cell>
          <cell r="H1448" t="str">
            <v>m2</v>
          </cell>
          <cell r="I1448">
            <v>10000</v>
          </cell>
          <cell r="J1448">
            <v>3916700</v>
          </cell>
        </row>
        <row r="1449">
          <cell r="E1449" t="str">
            <v xml:space="preserve"> -</v>
          </cell>
          <cell r="F1449" t="str">
            <v>Pasang plint keramik dlm kios</v>
          </cell>
          <cell r="G1449">
            <v>220.6</v>
          </cell>
          <cell r="H1449" t="str">
            <v>m'</v>
          </cell>
          <cell r="I1449">
            <v>3000</v>
          </cell>
          <cell r="J1449">
            <v>661800</v>
          </cell>
        </row>
        <row r="1450">
          <cell r="E1450" t="str">
            <v xml:space="preserve"> -</v>
          </cell>
          <cell r="F1450" t="str">
            <v>Plester &amp; acian dinding beton</v>
          </cell>
          <cell r="G1450">
            <v>134.77000000000001</v>
          </cell>
          <cell r="H1450" t="str">
            <v>m2</v>
          </cell>
          <cell r="I1450">
            <v>16500</v>
          </cell>
          <cell r="J1450">
            <v>2223705</v>
          </cell>
        </row>
        <row r="1451">
          <cell r="E1451" t="str">
            <v xml:space="preserve"> -</v>
          </cell>
          <cell r="F1451" t="str">
            <v>Sconengan atas parapet</v>
          </cell>
          <cell r="G1451">
            <v>104</v>
          </cell>
          <cell r="H1451" t="str">
            <v>m'</v>
          </cell>
          <cell r="I1451">
            <v>2500</v>
          </cell>
          <cell r="J1451">
            <v>260000</v>
          </cell>
        </row>
        <row r="1452">
          <cell r="E1452" t="str">
            <v xml:space="preserve"> -</v>
          </cell>
          <cell r="F1452" t="str">
            <v>Finish openingan louver</v>
          </cell>
          <cell r="G1452">
            <v>106</v>
          </cell>
          <cell r="H1452" t="str">
            <v>m'</v>
          </cell>
          <cell r="I1452">
            <v>7500</v>
          </cell>
          <cell r="J1452">
            <v>795000</v>
          </cell>
        </row>
        <row r="1453">
          <cell r="E1453" t="str">
            <v xml:space="preserve"> -</v>
          </cell>
          <cell r="F1453" t="str">
            <v>Plester dinding bata</v>
          </cell>
          <cell r="G1453">
            <v>184.54</v>
          </cell>
          <cell r="H1453" t="str">
            <v>m2</v>
          </cell>
          <cell r="I1453">
            <v>6500</v>
          </cell>
          <cell r="J1453">
            <v>1199510</v>
          </cell>
        </row>
        <row r="1454">
          <cell r="E1454" t="str">
            <v xml:space="preserve"> -</v>
          </cell>
          <cell r="F1454" t="str">
            <v>Finish Janggutan lisplank beton</v>
          </cell>
          <cell r="G1454">
            <v>63.68</v>
          </cell>
          <cell r="H1454" t="str">
            <v>m'</v>
          </cell>
          <cell r="I1454">
            <v>7500</v>
          </cell>
          <cell r="J1454">
            <v>477600</v>
          </cell>
        </row>
        <row r="1455">
          <cell r="E1455" t="str">
            <v xml:space="preserve"> -</v>
          </cell>
          <cell r="F1455" t="str">
            <v>Plester beton plat tangga darurat</v>
          </cell>
          <cell r="G1455">
            <v>100.59</v>
          </cell>
          <cell r="H1455" t="str">
            <v>m2</v>
          </cell>
          <cell r="I1455">
            <v>12500</v>
          </cell>
          <cell r="J1455">
            <v>1257375</v>
          </cell>
        </row>
        <row r="1456">
          <cell r="E1456" t="str">
            <v xml:space="preserve"> -</v>
          </cell>
          <cell r="F1456" t="str">
            <v>Pasang bata box hidrant</v>
          </cell>
          <cell r="G1456">
            <v>15.7</v>
          </cell>
          <cell r="H1456" t="str">
            <v>m2</v>
          </cell>
          <cell r="I1456">
            <v>9000</v>
          </cell>
          <cell r="J1456">
            <v>141300</v>
          </cell>
        </row>
        <row r="1457">
          <cell r="E1457" t="str">
            <v xml:space="preserve"> -</v>
          </cell>
          <cell r="F1457" t="str">
            <v>Plesteran &amp; acian dinding</v>
          </cell>
          <cell r="G1457">
            <v>15.7</v>
          </cell>
          <cell r="H1457" t="str">
            <v>m2</v>
          </cell>
          <cell r="I1457">
            <v>10500</v>
          </cell>
          <cell r="J1457">
            <v>164850</v>
          </cell>
        </row>
        <row r="1458">
          <cell r="E1458" t="str">
            <v xml:space="preserve"> -</v>
          </cell>
          <cell r="F1458" t="str">
            <v>Openingan box hidrant</v>
          </cell>
          <cell r="G1458">
            <v>8</v>
          </cell>
          <cell r="H1458" t="str">
            <v>m'</v>
          </cell>
          <cell r="I1458">
            <v>7500</v>
          </cell>
          <cell r="J1458">
            <v>60000</v>
          </cell>
        </row>
        <row r="1459">
          <cell r="E1459" t="str">
            <v xml:space="preserve"> -</v>
          </cell>
          <cell r="F1459" t="str">
            <v>Cor kolom praktis &amp; ring balok</v>
          </cell>
          <cell r="G1459">
            <v>19.72</v>
          </cell>
          <cell r="H1459" t="str">
            <v>m'</v>
          </cell>
          <cell r="I1459">
            <v>7500</v>
          </cell>
          <cell r="J1459">
            <v>147900</v>
          </cell>
        </row>
        <row r="1460">
          <cell r="E1460" t="str">
            <v>Jumlah</v>
          </cell>
          <cell r="J1460">
            <v>15916240</v>
          </cell>
        </row>
        <row r="1461">
          <cell r="C1461" t="str">
            <v>rupb853</v>
          </cell>
          <cell r="F1461" t="str">
            <v>Angsuran 1Block C lantai - 1</v>
          </cell>
          <cell r="K1461">
            <v>6435475</v>
          </cell>
        </row>
        <row r="1462">
          <cell r="E1462" t="str">
            <v>Sisa : Rp. 9.480.765,-</v>
          </cell>
        </row>
        <row r="1464">
          <cell r="D1464" t="str">
            <v>Iksan</v>
          </cell>
          <cell r="F1464" t="str">
            <v>Upah harian langsir keramik dari blok B ke lantai 1 blok C</v>
          </cell>
        </row>
        <row r="1465">
          <cell r="C1465" t="str">
            <v>rupb854</v>
          </cell>
          <cell r="F1465" t="str">
            <v>Upah harianPeriode : 2 Agustus 2005 - 10 Agustus 2005</v>
          </cell>
          <cell r="K1465">
            <v>1235000</v>
          </cell>
        </row>
        <row r="1467">
          <cell r="D1467" t="str">
            <v>Marmin</v>
          </cell>
          <cell r="F1467" t="str">
            <v>Upah harian angkut material keramik dari lantai dasar blok B ke blok C</v>
          </cell>
        </row>
        <row r="1468">
          <cell r="C1468" t="str">
            <v>rupb855</v>
          </cell>
          <cell r="F1468" t="str">
            <v>Upah harian tanggal 4 Agust 05</v>
          </cell>
          <cell r="K1468">
            <v>210000</v>
          </cell>
        </row>
        <row r="1470">
          <cell r="D1470" t="str">
            <v>Marmin</v>
          </cell>
          <cell r="F1470" t="str">
            <v>Upah harian pasang keramik tanggulan meja los lantai dasar</v>
          </cell>
        </row>
        <row r="1471">
          <cell r="C1471" t="str">
            <v>rupb856</v>
          </cell>
          <cell r="F1471" t="str">
            <v>Upah harian Periode : 27 Juli 2005 - 9 Agustus 2005</v>
          </cell>
          <cell r="K1471">
            <v>14700000</v>
          </cell>
        </row>
        <row r="1473">
          <cell r="D1473" t="str">
            <v>Marmin</v>
          </cell>
        </row>
        <row r="1474">
          <cell r="D1474" t="str">
            <v>141/SPB/NK-PPS/08/2005</v>
          </cell>
          <cell r="E1474" t="str">
            <v>Upah Borong Pekerjaan</v>
          </cell>
        </row>
        <row r="1475">
          <cell r="E1475" t="str">
            <v>Block C</v>
          </cell>
        </row>
        <row r="1476">
          <cell r="C1476" t="str">
            <v>rupb857</v>
          </cell>
          <cell r="E1476" t="str">
            <v xml:space="preserve"> -</v>
          </cell>
          <cell r="F1476" t="str">
            <v>Pasang Keramik tanggulan meja los</v>
          </cell>
          <cell r="G1476">
            <v>472.28</v>
          </cell>
          <cell r="H1476" t="str">
            <v>m'</v>
          </cell>
          <cell r="I1476">
            <v>17500</v>
          </cell>
          <cell r="J1476">
            <v>8264899.9999999991</v>
          </cell>
          <cell r="K1476">
            <v>8264899.9999999991</v>
          </cell>
        </row>
        <row r="1477">
          <cell r="C1477" t="str">
            <v>rupb858</v>
          </cell>
          <cell r="E1477" t="str">
            <v xml:space="preserve"> -</v>
          </cell>
          <cell r="F1477" t="str">
            <v>Pasang Keramik Lt. Diagonal Lt. Dasar</v>
          </cell>
          <cell r="G1477">
            <v>186.05</v>
          </cell>
          <cell r="H1477" t="str">
            <v>m2</v>
          </cell>
          <cell r="I1477">
            <v>10000</v>
          </cell>
          <cell r="J1477">
            <v>1860500</v>
          </cell>
          <cell r="K1477">
            <v>1860500</v>
          </cell>
        </row>
        <row r="1478">
          <cell r="C1478" t="str">
            <v>rupb859</v>
          </cell>
          <cell r="E1478" t="str">
            <v xml:space="preserve"> -</v>
          </cell>
          <cell r="F1478" t="str">
            <v>Pasang keramik meja los</v>
          </cell>
          <cell r="G1478">
            <v>48.06</v>
          </cell>
          <cell r="H1478" t="str">
            <v>m2</v>
          </cell>
          <cell r="I1478">
            <v>12500</v>
          </cell>
          <cell r="J1478">
            <v>600750</v>
          </cell>
          <cell r="K1478">
            <v>600750</v>
          </cell>
        </row>
        <row r="1479">
          <cell r="C1479" t="str">
            <v>rupb860</v>
          </cell>
          <cell r="E1479" t="str">
            <v xml:space="preserve"> -</v>
          </cell>
          <cell r="F1479" t="str">
            <v>Cor Parapet Lt. dasar</v>
          </cell>
          <cell r="G1479">
            <v>0.56999999999999995</v>
          </cell>
          <cell r="H1479" t="str">
            <v>m3</v>
          </cell>
          <cell r="I1479">
            <v>65000</v>
          </cell>
          <cell r="J1479">
            <v>37050</v>
          </cell>
          <cell r="K1479">
            <v>37050</v>
          </cell>
        </row>
        <row r="1480">
          <cell r="C1480" t="str">
            <v>rupb861</v>
          </cell>
          <cell r="E1480" t="str">
            <v xml:space="preserve"> -</v>
          </cell>
          <cell r="F1480" t="str">
            <v>Pasang bata hidran Lt. dasar</v>
          </cell>
          <cell r="G1480">
            <v>9.5500000000000007</v>
          </cell>
          <cell r="H1480" t="str">
            <v>m2</v>
          </cell>
          <cell r="I1480">
            <v>9000</v>
          </cell>
          <cell r="J1480">
            <v>85950</v>
          </cell>
          <cell r="K1480">
            <v>85950</v>
          </cell>
        </row>
        <row r="1483">
          <cell r="D1483" t="str">
            <v>Masril</v>
          </cell>
          <cell r="F1483" t="str">
            <v>Upah harian finishing gedung B lantai dasar</v>
          </cell>
        </row>
        <row r="1484">
          <cell r="C1484" t="str">
            <v>rupb862</v>
          </cell>
          <cell r="F1484" t="str">
            <v>Upah harian Periode : 18 Agustus - 24 Agustus 2005</v>
          </cell>
          <cell r="J1484">
            <v>2125000</v>
          </cell>
          <cell r="K1484">
            <v>2125000</v>
          </cell>
        </row>
        <row r="1485">
          <cell r="C1485" t="str">
            <v>rupb863</v>
          </cell>
          <cell r="F1485" t="str">
            <v>Pot. Retensi Pekerjaan</v>
          </cell>
          <cell r="J1485">
            <v>125000</v>
          </cell>
          <cell r="K1485">
            <v>-125000</v>
          </cell>
        </row>
        <row r="1486">
          <cell r="F1486" t="str">
            <v>Jumlah</v>
          </cell>
        </row>
        <row r="1488">
          <cell r="D1488" t="str">
            <v>Awal</v>
          </cell>
        </row>
        <row r="1489">
          <cell r="D1489" t="str">
            <v>144/SPB/NK-PPS/08/2005</v>
          </cell>
          <cell r="E1489" t="str">
            <v>Upah Borong Pekerjaan</v>
          </cell>
        </row>
        <row r="1490">
          <cell r="E1490" t="str">
            <v>Pekerjaan Gedung B &amp; C</v>
          </cell>
        </row>
        <row r="1491">
          <cell r="C1491" t="str">
            <v>rupb864</v>
          </cell>
          <cell r="E1491" t="str">
            <v xml:space="preserve"> -</v>
          </cell>
          <cell r="F1491" t="str">
            <v xml:space="preserve">Toilet Wanita As Ba </v>
          </cell>
          <cell r="G1491">
            <v>0.25</v>
          </cell>
          <cell r="H1491" t="str">
            <v>unt</v>
          </cell>
          <cell r="I1491">
            <v>2000000</v>
          </cell>
          <cell r="J1491">
            <v>500000</v>
          </cell>
          <cell r="K1491">
            <v>500000</v>
          </cell>
        </row>
        <row r="1492">
          <cell r="C1492" t="str">
            <v>rupb865</v>
          </cell>
          <cell r="E1492" t="str">
            <v xml:space="preserve"> -</v>
          </cell>
          <cell r="F1492" t="str">
            <v>Toilet Pria</v>
          </cell>
          <cell r="G1492">
            <v>0.5</v>
          </cell>
          <cell r="H1492" t="str">
            <v>unt</v>
          </cell>
          <cell r="I1492">
            <v>2000000</v>
          </cell>
          <cell r="J1492">
            <v>1000000</v>
          </cell>
          <cell r="K1492">
            <v>1000000</v>
          </cell>
        </row>
        <row r="1493">
          <cell r="C1493" t="str">
            <v>rupb866</v>
          </cell>
          <cell r="E1493" t="str">
            <v xml:space="preserve"> -</v>
          </cell>
          <cell r="F1493" t="str">
            <v>Pasang bata</v>
          </cell>
          <cell r="G1493">
            <v>655</v>
          </cell>
          <cell r="H1493" t="str">
            <v>m2</v>
          </cell>
          <cell r="I1493">
            <v>9000</v>
          </cell>
          <cell r="J1493">
            <v>5895000</v>
          </cell>
          <cell r="K1493">
            <v>5895000</v>
          </cell>
        </row>
        <row r="1494">
          <cell r="C1494" t="str">
            <v>rupb867</v>
          </cell>
          <cell r="E1494" t="str">
            <v xml:space="preserve"> -</v>
          </cell>
          <cell r="F1494" t="str">
            <v>Plesteran</v>
          </cell>
          <cell r="G1494">
            <v>950.76</v>
          </cell>
          <cell r="H1494" t="str">
            <v>m2</v>
          </cell>
          <cell r="I1494">
            <v>6500</v>
          </cell>
          <cell r="J1494">
            <v>6179940</v>
          </cell>
          <cell r="K1494">
            <v>6179940</v>
          </cell>
        </row>
        <row r="1495">
          <cell r="C1495" t="str">
            <v>rupb868</v>
          </cell>
          <cell r="E1495" t="str">
            <v xml:space="preserve"> -</v>
          </cell>
          <cell r="F1495" t="str">
            <v>Acian</v>
          </cell>
          <cell r="G1495">
            <v>379.02</v>
          </cell>
          <cell r="H1495" t="str">
            <v>m2</v>
          </cell>
          <cell r="I1495">
            <v>4000</v>
          </cell>
          <cell r="J1495">
            <v>1516080</v>
          </cell>
          <cell r="K1495">
            <v>1516080</v>
          </cell>
        </row>
        <row r="1496">
          <cell r="C1496" t="str">
            <v>rupb869</v>
          </cell>
          <cell r="E1496" t="str">
            <v xml:space="preserve"> -</v>
          </cell>
          <cell r="F1496" t="str">
            <v>Cor kolom Praktis &amp; Ring balok</v>
          </cell>
          <cell r="G1496">
            <v>0.3</v>
          </cell>
          <cell r="H1496" t="str">
            <v>ttk</v>
          </cell>
          <cell r="I1496">
            <v>450000</v>
          </cell>
          <cell r="J1496">
            <v>135000</v>
          </cell>
          <cell r="K1496">
            <v>135000</v>
          </cell>
        </row>
        <row r="1497">
          <cell r="C1497" t="str">
            <v>rupb870</v>
          </cell>
          <cell r="E1497" t="str">
            <v xml:space="preserve"> -</v>
          </cell>
          <cell r="F1497" t="str">
            <v>Psg Openingan Kolom kios</v>
          </cell>
          <cell r="G1497">
            <v>3</v>
          </cell>
          <cell r="H1497" t="str">
            <v>m2</v>
          </cell>
          <cell r="I1497">
            <v>48000</v>
          </cell>
          <cell r="J1497">
            <v>144000</v>
          </cell>
          <cell r="K1497">
            <v>144000</v>
          </cell>
        </row>
        <row r="1498">
          <cell r="C1498" t="str">
            <v>rupb871</v>
          </cell>
          <cell r="E1498" t="str">
            <v xml:space="preserve"> -</v>
          </cell>
          <cell r="F1498" t="str">
            <v xml:space="preserve">Pasang keramik </v>
          </cell>
          <cell r="G1498">
            <v>197.09</v>
          </cell>
          <cell r="H1498" t="str">
            <v>m2</v>
          </cell>
          <cell r="I1498">
            <v>10000</v>
          </cell>
          <cell r="J1498">
            <v>1970900</v>
          </cell>
          <cell r="K1498">
            <v>1970900</v>
          </cell>
        </row>
        <row r="1499">
          <cell r="C1499" t="str">
            <v>rupb872</v>
          </cell>
          <cell r="E1499" t="str">
            <v xml:space="preserve"> -</v>
          </cell>
          <cell r="F1499" t="str">
            <v xml:space="preserve">Pasang  plint keramik </v>
          </cell>
          <cell r="G1499">
            <v>215</v>
          </cell>
          <cell r="H1499" t="str">
            <v>m2</v>
          </cell>
          <cell r="I1499">
            <v>2500</v>
          </cell>
          <cell r="J1499">
            <v>537500</v>
          </cell>
          <cell r="K1499">
            <v>537500</v>
          </cell>
        </row>
        <row r="1500">
          <cell r="C1500" t="str">
            <v>rupb873</v>
          </cell>
          <cell r="E1500" t="str">
            <v xml:space="preserve"> -</v>
          </cell>
          <cell r="F1500" t="str">
            <v>Kolom Balok Praktis</v>
          </cell>
          <cell r="G1500">
            <v>212.78</v>
          </cell>
          <cell r="H1500" t="str">
            <v>m2</v>
          </cell>
          <cell r="I1500">
            <v>7500</v>
          </cell>
          <cell r="J1500">
            <v>1595850</v>
          </cell>
          <cell r="K1500">
            <v>1595850</v>
          </cell>
        </row>
        <row r="1501">
          <cell r="C1501" t="str">
            <v>rupb874</v>
          </cell>
          <cell r="E1501" t="str">
            <v xml:space="preserve"> -</v>
          </cell>
          <cell r="F1501" t="str">
            <v>Eksternal Plesteran</v>
          </cell>
          <cell r="G1501">
            <v>594.66</v>
          </cell>
          <cell r="H1501" t="str">
            <v>m2</v>
          </cell>
          <cell r="I1501">
            <v>12500</v>
          </cell>
          <cell r="J1501">
            <v>7433250</v>
          </cell>
          <cell r="K1501">
            <v>7433250</v>
          </cell>
        </row>
        <row r="1502">
          <cell r="C1502" t="str">
            <v>rupb875</v>
          </cell>
          <cell r="E1502" t="str">
            <v xml:space="preserve"> -</v>
          </cell>
          <cell r="F1502" t="str">
            <v>Psg Tanggulan keramik meja los</v>
          </cell>
          <cell r="G1502">
            <v>308.83</v>
          </cell>
          <cell r="H1502" t="str">
            <v>m2</v>
          </cell>
          <cell r="I1502">
            <v>17500</v>
          </cell>
          <cell r="J1502">
            <v>5404525</v>
          </cell>
          <cell r="K1502">
            <v>5404525</v>
          </cell>
        </row>
        <row r="1503">
          <cell r="C1503" t="str">
            <v>rupb876</v>
          </cell>
          <cell r="E1503" t="str">
            <v xml:space="preserve"> -</v>
          </cell>
          <cell r="F1503" t="str">
            <v>Psg dinding depan meja los</v>
          </cell>
          <cell r="G1503">
            <v>38.08</v>
          </cell>
          <cell r="H1503" t="str">
            <v>m2</v>
          </cell>
          <cell r="I1503">
            <v>12500</v>
          </cell>
          <cell r="J1503">
            <v>476000</v>
          </cell>
          <cell r="K1503">
            <v>476000</v>
          </cell>
        </row>
        <row r="1504">
          <cell r="C1504" t="str">
            <v>rupb877</v>
          </cell>
          <cell r="E1504" t="str">
            <v xml:space="preserve"> -</v>
          </cell>
          <cell r="F1504" t="str">
            <v xml:space="preserve">Prostekan keramik </v>
          </cell>
          <cell r="G1504">
            <v>78.2</v>
          </cell>
          <cell r="H1504" t="str">
            <v>m2</v>
          </cell>
          <cell r="I1504">
            <v>3000</v>
          </cell>
          <cell r="J1504">
            <v>234600</v>
          </cell>
          <cell r="K1504">
            <v>234600</v>
          </cell>
        </row>
        <row r="1505">
          <cell r="C1505" t="str">
            <v>rupb878</v>
          </cell>
          <cell r="E1505" t="str">
            <v xml:space="preserve"> -</v>
          </cell>
          <cell r="F1505" t="str">
            <v>Plester dinding beton parapet</v>
          </cell>
          <cell r="G1505">
            <v>225</v>
          </cell>
          <cell r="H1505" t="str">
            <v>m2</v>
          </cell>
          <cell r="I1505">
            <v>12500</v>
          </cell>
          <cell r="J1505">
            <v>2812500</v>
          </cell>
          <cell r="K1505">
            <v>2812500</v>
          </cell>
        </row>
        <row r="1506">
          <cell r="C1506" t="str">
            <v>rupb879</v>
          </cell>
          <cell r="E1506" t="str">
            <v xml:space="preserve"> -</v>
          </cell>
          <cell r="F1506" t="str">
            <v>Cor kolom Kolom praktis &amp; Ring balok</v>
          </cell>
          <cell r="G1506">
            <v>40.299999999999997</v>
          </cell>
          <cell r="H1506" t="str">
            <v>m'</v>
          </cell>
          <cell r="I1506">
            <v>7500</v>
          </cell>
          <cell r="J1506">
            <v>302250</v>
          </cell>
          <cell r="K1506">
            <v>302250</v>
          </cell>
        </row>
        <row r="1507">
          <cell r="C1507" t="str">
            <v>rupb880</v>
          </cell>
          <cell r="E1507" t="str">
            <v xml:space="preserve"> -</v>
          </cell>
          <cell r="F1507" t="str">
            <v>Bor u/ stek kolom praktis</v>
          </cell>
          <cell r="G1507">
            <v>235</v>
          </cell>
          <cell r="H1507" t="str">
            <v>ttk</v>
          </cell>
          <cell r="I1507">
            <v>250</v>
          </cell>
          <cell r="J1507">
            <v>58750</v>
          </cell>
          <cell r="K1507">
            <v>58750</v>
          </cell>
        </row>
        <row r="1508">
          <cell r="E1508" t="str">
            <v>Jumlah</v>
          </cell>
          <cell r="J1508">
            <v>36196145</v>
          </cell>
        </row>
        <row r="1509">
          <cell r="C1509" t="str">
            <v>rupb881</v>
          </cell>
          <cell r="F1509" t="str">
            <v>Pot. Retensi Pekerjaan</v>
          </cell>
          <cell r="J1509">
            <v>1878677</v>
          </cell>
          <cell r="K1509">
            <v>-1878677</v>
          </cell>
        </row>
        <row r="1512">
          <cell r="D1512" t="str">
            <v>Suratman</v>
          </cell>
        </row>
        <row r="1513">
          <cell r="D1513" t="str">
            <v>143/SPB/NK-PPS/08/2005</v>
          </cell>
          <cell r="E1513" t="str">
            <v>Upah Borong Pekerjaan</v>
          </cell>
        </row>
        <row r="1514">
          <cell r="E1514" t="str">
            <v>Lantai dasar blok B</v>
          </cell>
        </row>
        <row r="1515">
          <cell r="C1515" t="str">
            <v>rupb882</v>
          </cell>
          <cell r="E1515" t="str">
            <v xml:space="preserve"> -</v>
          </cell>
          <cell r="F1515" t="str">
            <v>Pasangan batu</v>
          </cell>
          <cell r="G1515">
            <v>105</v>
          </cell>
          <cell r="H1515" t="str">
            <v>m2</v>
          </cell>
          <cell r="I1515">
            <v>9000</v>
          </cell>
          <cell r="J1515">
            <v>945000</v>
          </cell>
          <cell r="K1515">
            <v>945000</v>
          </cell>
        </row>
        <row r="1516">
          <cell r="C1516" t="str">
            <v>rupb883</v>
          </cell>
          <cell r="E1516" t="str">
            <v xml:space="preserve"> -</v>
          </cell>
          <cell r="F1516" t="str">
            <v>Kolom &amp; balok praktis</v>
          </cell>
          <cell r="G1516">
            <v>28.56</v>
          </cell>
          <cell r="H1516" t="str">
            <v>m1</v>
          </cell>
          <cell r="I1516">
            <v>7500</v>
          </cell>
          <cell r="J1516">
            <v>214200</v>
          </cell>
          <cell r="K1516">
            <v>214200</v>
          </cell>
        </row>
        <row r="1517">
          <cell r="C1517" t="str">
            <v>rupb884</v>
          </cell>
          <cell r="E1517" t="str">
            <v xml:space="preserve"> -</v>
          </cell>
          <cell r="F1517" t="str">
            <v>Plesteran</v>
          </cell>
          <cell r="G1517">
            <v>90.39</v>
          </cell>
          <cell r="H1517" t="str">
            <v>m2</v>
          </cell>
          <cell r="I1517">
            <v>6500</v>
          </cell>
          <cell r="J1517">
            <v>587535</v>
          </cell>
          <cell r="K1517">
            <v>587535</v>
          </cell>
        </row>
        <row r="1518">
          <cell r="C1518" t="str">
            <v>rupb885</v>
          </cell>
          <cell r="E1518" t="str">
            <v xml:space="preserve"> -</v>
          </cell>
          <cell r="F1518" t="str">
            <v xml:space="preserve">Acian </v>
          </cell>
          <cell r="G1518">
            <v>2328.9</v>
          </cell>
          <cell r="H1518" t="str">
            <v>m2</v>
          </cell>
          <cell r="I1518">
            <v>4000</v>
          </cell>
          <cell r="J1518">
            <v>9315600</v>
          </cell>
          <cell r="K1518">
            <v>9315600</v>
          </cell>
        </row>
        <row r="1519">
          <cell r="E1519" t="str">
            <v>Lantai 1 Blok B</v>
          </cell>
        </row>
        <row r="1520">
          <cell r="C1520" t="str">
            <v>rupb886</v>
          </cell>
          <cell r="E1520" t="str">
            <v xml:space="preserve"> -</v>
          </cell>
          <cell r="F1520" t="str">
            <v>Pasangan batu bata</v>
          </cell>
          <cell r="G1520">
            <v>246</v>
          </cell>
          <cell r="H1520" t="str">
            <v>m2</v>
          </cell>
          <cell r="I1520">
            <v>9000</v>
          </cell>
          <cell r="J1520">
            <v>2214000</v>
          </cell>
          <cell r="K1520">
            <v>2214000</v>
          </cell>
        </row>
        <row r="1521">
          <cell r="C1521" t="str">
            <v>rupb887</v>
          </cell>
          <cell r="E1521" t="str">
            <v xml:space="preserve"> -</v>
          </cell>
          <cell r="F1521" t="str">
            <v>Kolom &amp; balok praktis</v>
          </cell>
          <cell r="G1521">
            <v>281.73</v>
          </cell>
          <cell r="H1521" t="str">
            <v>m1</v>
          </cell>
          <cell r="I1521">
            <v>7500</v>
          </cell>
          <cell r="J1521">
            <v>2112975</v>
          </cell>
          <cell r="K1521">
            <v>2112975</v>
          </cell>
        </row>
        <row r="1522">
          <cell r="C1522" t="str">
            <v>rupb888</v>
          </cell>
          <cell r="E1522" t="str">
            <v xml:space="preserve"> -</v>
          </cell>
          <cell r="F1522" t="str">
            <v>Plesteran</v>
          </cell>
          <cell r="G1522">
            <v>1003</v>
          </cell>
          <cell r="H1522" t="str">
            <v>m2</v>
          </cell>
          <cell r="I1522">
            <v>6500</v>
          </cell>
          <cell r="J1522">
            <v>6519500</v>
          </cell>
          <cell r="K1522">
            <v>6519500</v>
          </cell>
        </row>
        <row r="1523">
          <cell r="C1523" t="str">
            <v>rupb889</v>
          </cell>
          <cell r="E1523" t="str">
            <v xml:space="preserve"> -</v>
          </cell>
          <cell r="F1523" t="str">
            <v xml:space="preserve">Acian </v>
          </cell>
          <cell r="G1523">
            <v>1700</v>
          </cell>
          <cell r="H1523" t="str">
            <v>m2</v>
          </cell>
          <cell r="I1523">
            <v>4000</v>
          </cell>
          <cell r="J1523">
            <v>6800000</v>
          </cell>
          <cell r="K1523">
            <v>6800000</v>
          </cell>
        </row>
        <row r="1524">
          <cell r="C1524" t="str">
            <v>rupb890</v>
          </cell>
          <cell r="E1524" t="str">
            <v xml:space="preserve"> -</v>
          </cell>
          <cell r="F1524" t="str">
            <v>Bor u/ stek</v>
          </cell>
          <cell r="G1524">
            <v>139</v>
          </cell>
          <cell r="H1524" t="str">
            <v>ttk</v>
          </cell>
          <cell r="I1524">
            <v>1000</v>
          </cell>
          <cell r="J1524">
            <v>139000</v>
          </cell>
          <cell r="K1524">
            <v>139000</v>
          </cell>
        </row>
        <row r="1525">
          <cell r="C1525" t="str">
            <v>rupb891</v>
          </cell>
          <cell r="E1525" t="str">
            <v xml:space="preserve"> -</v>
          </cell>
          <cell r="F1525" t="str">
            <v>Bor u/ Kolom</v>
          </cell>
          <cell r="G1525">
            <v>81</v>
          </cell>
          <cell r="H1525" t="str">
            <v>ttk</v>
          </cell>
          <cell r="I1525">
            <v>250</v>
          </cell>
          <cell r="J1525">
            <v>20250</v>
          </cell>
          <cell r="K1525">
            <v>20250</v>
          </cell>
        </row>
        <row r="1526">
          <cell r="C1526" t="str">
            <v>rupb892</v>
          </cell>
          <cell r="E1526" t="str">
            <v xml:space="preserve"> -</v>
          </cell>
          <cell r="F1526" t="str">
            <v>Openingan</v>
          </cell>
          <cell r="G1526">
            <v>270</v>
          </cell>
          <cell r="H1526" t="str">
            <v>ls</v>
          </cell>
          <cell r="I1526">
            <v>7500</v>
          </cell>
          <cell r="J1526">
            <v>2025000</v>
          </cell>
          <cell r="K1526">
            <v>2025000</v>
          </cell>
        </row>
        <row r="1527">
          <cell r="C1527" t="str">
            <v>rupb893</v>
          </cell>
          <cell r="E1527" t="str">
            <v xml:space="preserve"> -</v>
          </cell>
          <cell r="F1527" t="str">
            <v>Sudutan</v>
          </cell>
          <cell r="G1527">
            <v>620</v>
          </cell>
          <cell r="H1527" t="str">
            <v>m'</v>
          </cell>
          <cell r="I1527">
            <v>2500</v>
          </cell>
          <cell r="J1527">
            <v>1550000</v>
          </cell>
          <cell r="K1527">
            <v>1550000</v>
          </cell>
        </row>
        <row r="1528">
          <cell r="E1528" t="str">
            <v>Lantai 2 blok B</v>
          </cell>
        </row>
        <row r="1529">
          <cell r="C1529" t="str">
            <v>rupb894</v>
          </cell>
          <cell r="E1529" t="str">
            <v xml:space="preserve"> -</v>
          </cell>
          <cell r="F1529" t="str">
            <v>Pasangan batu bata</v>
          </cell>
          <cell r="G1529">
            <v>67.48</v>
          </cell>
          <cell r="H1529" t="str">
            <v>m2</v>
          </cell>
          <cell r="I1529">
            <v>9000</v>
          </cell>
          <cell r="J1529">
            <v>607320</v>
          </cell>
          <cell r="K1529">
            <v>607320</v>
          </cell>
        </row>
        <row r="1530">
          <cell r="C1530" t="str">
            <v>rupb895</v>
          </cell>
          <cell r="E1530" t="str">
            <v xml:space="preserve"> -</v>
          </cell>
          <cell r="F1530" t="str">
            <v>Kolom &amp; balok praktis</v>
          </cell>
          <cell r="G1530">
            <v>50</v>
          </cell>
          <cell r="H1530" t="str">
            <v>m1</v>
          </cell>
          <cell r="I1530">
            <v>7500</v>
          </cell>
          <cell r="J1530">
            <v>375000</v>
          </cell>
          <cell r="K1530">
            <v>375000</v>
          </cell>
        </row>
        <row r="1531">
          <cell r="C1531" t="str">
            <v>rupb896</v>
          </cell>
          <cell r="E1531" t="str">
            <v xml:space="preserve"> -</v>
          </cell>
          <cell r="F1531" t="str">
            <v>Plesteran</v>
          </cell>
          <cell r="G1531">
            <v>2017.73</v>
          </cell>
          <cell r="H1531" t="str">
            <v>m2</v>
          </cell>
          <cell r="I1531">
            <v>6500</v>
          </cell>
          <cell r="J1531">
            <v>13115245</v>
          </cell>
          <cell r="K1531">
            <v>13115245</v>
          </cell>
        </row>
        <row r="1532">
          <cell r="C1532" t="str">
            <v>rupb897</v>
          </cell>
          <cell r="E1532" t="str">
            <v xml:space="preserve"> -</v>
          </cell>
          <cell r="F1532" t="str">
            <v>Bor u/ Kolom</v>
          </cell>
          <cell r="G1532">
            <v>224</v>
          </cell>
          <cell r="H1532" t="str">
            <v>ttk</v>
          </cell>
          <cell r="I1532">
            <v>250</v>
          </cell>
          <cell r="J1532">
            <v>56000</v>
          </cell>
          <cell r="K1532">
            <v>56000</v>
          </cell>
        </row>
        <row r="1533">
          <cell r="E1533" t="str">
            <v>Lantai 3 Blok B</v>
          </cell>
        </row>
        <row r="1534">
          <cell r="C1534" t="str">
            <v>rupb898</v>
          </cell>
          <cell r="E1534" t="str">
            <v xml:space="preserve"> -</v>
          </cell>
          <cell r="F1534" t="str">
            <v>Pasangan batu bata</v>
          </cell>
          <cell r="G1534">
            <v>317.52</v>
          </cell>
          <cell r="H1534" t="str">
            <v>m2</v>
          </cell>
          <cell r="I1534">
            <v>9000</v>
          </cell>
          <cell r="J1534">
            <v>2857680</v>
          </cell>
          <cell r="K1534">
            <v>2857680</v>
          </cell>
        </row>
        <row r="1535">
          <cell r="C1535" t="str">
            <v>rupb899</v>
          </cell>
          <cell r="E1535" t="str">
            <v xml:space="preserve"> -</v>
          </cell>
          <cell r="F1535" t="str">
            <v>Kolom &amp; balok praktis</v>
          </cell>
          <cell r="G1535">
            <v>117.76</v>
          </cell>
          <cell r="H1535" t="str">
            <v>m1</v>
          </cell>
          <cell r="I1535">
            <v>7500</v>
          </cell>
          <cell r="J1535">
            <v>883200</v>
          </cell>
          <cell r="K1535">
            <v>883200</v>
          </cell>
        </row>
        <row r="1536">
          <cell r="C1536" t="str">
            <v>rupb900</v>
          </cell>
          <cell r="E1536" t="str">
            <v xml:space="preserve"> -</v>
          </cell>
          <cell r="F1536" t="str">
            <v>Bor u/ Kolom</v>
          </cell>
          <cell r="G1536">
            <v>132</v>
          </cell>
          <cell r="H1536" t="str">
            <v>ttk</v>
          </cell>
          <cell r="I1536">
            <v>250</v>
          </cell>
          <cell r="J1536">
            <v>33000</v>
          </cell>
          <cell r="K1536">
            <v>33000</v>
          </cell>
        </row>
        <row r="1537">
          <cell r="C1537" t="str">
            <v>rupb901</v>
          </cell>
          <cell r="E1537" t="str">
            <v xml:space="preserve"> -</v>
          </cell>
          <cell r="F1537" t="str">
            <v>Bor u/ stek</v>
          </cell>
          <cell r="G1537">
            <v>64</v>
          </cell>
          <cell r="H1537" t="str">
            <v>ttk</v>
          </cell>
          <cell r="I1537">
            <v>1000</v>
          </cell>
          <cell r="J1537">
            <v>64000</v>
          </cell>
          <cell r="K1537">
            <v>64000</v>
          </cell>
        </row>
        <row r="1538">
          <cell r="C1538" t="str">
            <v>rupb902</v>
          </cell>
          <cell r="E1538" t="str">
            <v xml:space="preserve"> -</v>
          </cell>
          <cell r="F1538" t="str">
            <v>Pasangan keramik lantai</v>
          </cell>
          <cell r="G1538">
            <v>166.6</v>
          </cell>
          <cell r="H1538" t="str">
            <v>m2</v>
          </cell>
          <cell r="I1538">
            <v>10000</v>
          </cell>
          <cell r="J1538">
            <v>1666000</v>
          </cell>
          <cell r="K1538">
            <v>1666000</v>
          </cell>
        </row>
        <row r="1539">
          <cell r="C1539" t="str">
            <v>rupb903</v>
          </cell>
          <cell r="E1539" t="str">
            <v xml:space="preserve"> -</v>
          </cell>
          <cell r="F1539" t="str">
            <v>Plin</v>
          </cell>
          <cell r="G1539">
            <v>166.6</v>
          </cell>
          <cell r="H1539" t="str">
            <v>m'</v>
          </cell>
          <cell r="I1539">
            <v>2750</v>
          </cell>
          <cell r="J1539">
            <v>458150</v>
          </cell>
          <cell r="K1539">
            <v>458150</v>
          </cell>
        </row>
        <row r="1540">
          <cell r="C1540" t="str">
            <v>rupb904</v>
          </cell>
          <cell r="E1540" t="str">
            <v xml:space="preserve"> -</v>
          </cell>
          <cell r="F1540" t="str">
            <v>Balok lift</v>
          </cell>
          <cell r="G1540">
            <v>90.6</v>
          </cell>
          <cell r="H1540" t="str">
            <v>m'</v>
          </cell>
          <cell r="I1540">
            <v>7500</v>
          </cell>
          <cell r="J1540">
            <v>679500</v>
          </cell>
          <cell r="K1540">
            <v>679500</v>
          </cell>
        </row>
        <row r="1541">
          <cell r="E1541" t="str">
            <v>Jumlah</v>
          </cell>
          <cell r="J1541">
            <v>53238155</v>
          </cell>
        </row>
        <row r="1542">
          <cell r="C1542" t="str">
            <v>rupb905</v>
          </cell>
          <cell r="F1542" t="str">
            <v>Pot. Retensi Pekerjaan</v>
          </cell>
          <cell r="J1542">
            <v>2713208</v>
          </cell>
          <cell r="K1542">
            <v>-2713208</v>
          </cell>
        </row>
        <row r="1544">
          <cell r="D1544" t="str">
            <v>Kharis</v>
          </cell>
        </row>
        <row r="1545">
          <cell r="D1545" t="str">
            <v>144/SPB/NK-PPS/08/2005</v>
          </cell>
          <cell r="E1545" t="str">
            <v>Upah Borong Pekerjaan</v>
          </cell>
        </row>
        <row r="1546">
          <cell r="E1546" t="str">
            <v>Gedung B</v>
          </cell>
        </row>
        <row r="1547">
          <cell r="E1547" t="str">
            <v xml:space="preserve">Lantai Dasar </v>
          </cell>
        </row>
        <row r="1548">
          <cell r="C1548" t="str">
            <v>rupb906</v>
          </cell>
          <cell r="E1548" t="str">
            <v xml:space="preserve"> -</v>
          </cell>
          <cell r="F1548" t="str">
            <v>Pasang Keramik Lantai</v>
          </cell>
          <cell r="G1548">
            <v>487</v>
          </cell>
          <cell r="H1548" t="str">
            <v>m2</v>
          </cell>
          <cell r="I1548">
            <v>10000</v>
          </cell>
          <cell r="J1548">
            <v>4870000</v>
          </cell>
          <cell r="K1548">
            <v>4870000</v>
          </cell>
        </row>
        <row r="1549">
          <cell r="C1549" t="str">
            <v>rupb907</v>
          </cell>
          <cell r="E1549" t="str">
            <v xml:space="preserve"> -</v>
          </cell>
          <cell r="F1549" t="str">
            <v>Pasangan Pkn</v>
          </cell>
          <cell r="G1549">
            <v>547</v>
          </cell>
          <cell r="H1549" t="str">
            <v>m'</v>
          </cell>
          <cell r="I1549">
            <v>2750</v>
          </cell>
          <cell r="J1549">
            <v>1504250</v>
          </cell>
          <cell r="K1549">
            <v>1504250</v>
          </cell>
        </row>
        <row r="1550">
          <cell r="C1550" t="str">
            <v>rupb908</v>
          </cell>
          <cell r="E1550" t="str">
            <v xml:space="preserve"> -</v>
          </cell>
          <cell r="F1550" t="str">
            <v>Pasang Bata tambahan</v>
          </cell>
          <cell r="G1550">
            <v>43.6</v>
          </cell>
          <cell r="H1550" t="str">
            <v>m2</v>
          </cell>
          <cell r="I1550">
            <v>6500</v>
          </cell>
          <cell r="J1550">
            <v>283400</v>
          </cell>
          <cell r="K1550">
            <v>283400</v>
          </cell>
        </row>
        <row r="1551">
          <cell r="E1551" t="str">
            <v>Lantai Satu</v>
          </cell>
        </row>
        <row r="1552">
          <cell r="C1552" t="str">
            <v>rupb909</v>
          </cell>
          <cell r="E1552" t="str">
            <v xml:space="preserve"> -</v>
          </cell>
          <cell r="F1552" t="str">
            <v>Toilet Wanita</v>
          </cell>
          <cell r="G1552">
            <v>0.85</v>
          </cell>
          <cell r="H1552" t="str">
            <v>unt</v>
          </cell>
          <cell r="I1552">
            <v>2000000</v>
          </cell>
          <cell r="J1552">
            <v>1700000</v>
          </cell>
          <cell r="K1552">
            <v>1700000</v>
          </cell>
        </row>
        <row r="1553">
          <cell r="C1553" t="str">
            <v>rupb910</v>
          </cell>
          <cell r="E1553" t="str">
            <v xml:space="preserve"> -</v>
          </cell>
          <cell r="F1553" t="str">
            <v>Toilet Pria</v>
          </cell>
          <cell r="G1553">
            <v>1.35</v>
          </cell>
          <cell r="H1553" t="str">
            <v>unt</v>
          </cell>
          <cell r="I1553">
            <v>2000000</v>
          </cell>
          <cell r="J1553">
            <v>2700000</v>
          </cell>
          <cell r="K1553">
            <v>2700000</v>
          </cell>
        </row>
        <row r="1554">
          <cell r="C1554" t="str">
            <v>rupb911</v>
          </cell>
          <cell r="E1554" t="str">
            <v xml:space="preserve"> -</v>
          </cell>
          <cell r="F1554" t="str">
            <v>Pasang Bata tambahan</v>
          </cell>
          <cell r="G1554">
            <v>27</v>
          </cell>
          <cell r="H1554" t="str">
            <v>m2</v>
          </cell>
          <cell r="I1554">
            <v>6500</v>
          </cell>
          <cell r="J1554">
            <v>175500</v>
          </cell>
          <cell r="K1554">
            <v>175500</v>
          </cell>
        </row>
        <row r="1555">
          <cell r="E1555" t="str">
            <v>Lantai Dua</v>
          </cell>
        </row>
        <row r="1556">
          <cell r="E1556" t="str">
            <v>Kios H, I</v>
          </cell>
        </row>
        <row r="1557">
          <cell r="C1557" t="str">
            <v>rupb912</v>
          </cell>
          <cell r="E1557" t="str">
            <v xml:space="preserve"> -</v>
          </cell>
          <cell r="F1557" t="str">
            <v>Plesteran</v>
          </cell>
          <cell r="G1557">
            <v>68.5</v>
          </cell>
          <cell r="H1557" t="str">
            <v>m2</v>
          </cell>
          <cell r="I1557">
            <v>6500</v>
          </cell>
          <cell r="J1557">
            <v>445250</v>
          </cell>
          <cell r="K1557">
            <v>445250</v>
          </cell>
        </row>
        <row r="1558">
          <cell r="C1558" t="str">
            <v>rupb913</v>
          </cell>
          <cell r="E1558" t="str">
            <v xml:space="preserve"> -</v>
          </cell>
          <cell r="F1558" t="str">
            <v>Pasang Batu bata</v>
          </cell>
          <cell r="G1558">
            <v>20.9</v>
          </cell>
          <cell r="H1558" t="str">
            <v>m2</v>
          </cell>
          <cell r="I1558">
            <v>9000</v>
          </cell>
          <cell r="J1558">
            <v>188100</v>
          </cell>
          <cell r="K1558">
            <v>188100</v>
          </cell>
        </row>
        <row r="1559">
          <cell r="C1559" t="str">
            <v>rupb914</v>
          </cell>
          <cell r="E1559" t="str">
            <v xml:space="preserve"> -</v>
          </cell>
          <cell r="F1559" t="str">
            <v>Acian</v>
          </cell>
          <cell r="G1559">
            <v>597.5</v>
          </cell>
          <cell r="H1559" t="str">
            <v>m2</v>
          </cell>
          <cell r="I1559">
            <v>4000</v>
          </cell>
          <cell r="J1559">
            <v>2390000</v>
          </cell>
          <cell r="K1559">
            <v>2390000</v>
          </cell>
        </row>
        <row r="1560">
          <cell r="E1560" t="str">
            <v>Kios I - K</v>
          </cell>
        </row>
        <row r="1561">
          <cell r="C1561" t="str">
            <v>rupb915</v>
          </cell>
          <cell r="E1561" t="str">
            <v xml:space="preserve"> -</v>
          </cell>
          <cell r="F1561" t="str">
            <v>Pasangan Bata</v>
          </cell>
          <cell r="G1561">
            <v>33.5</v>
          </cell>
          <cell r="H1561" t="str">
            <v>m2</v>
          </cell>
          <cell r="I1561">
            <v>9000</v>
          </cell>
          <cell r="J1561">
            <v>301500</v>
          </cell>
          <cell r="K1561">
            <v>301500</v>
          </cell>
        </row>
        <row r="1562">
          <cell r="C1562" t="str">
            <v>rupb916</v>
          </cell>
          <cell r="E1562" t="str">
            <v xml:space="preserve"> -</v>
          </cell>
          <cell r="F1562" t="str">
            <v xml:space="preserve">Plesteran </v>
          </cell>
          <cell r="G1562">
            <v>143.12</v>
          </cell>
          <cell r="H1562" t="str">
            <v>m2</v>
          </cell>
          <cell r="I1562">
            <v>6500</v>
          </cell>
          <cell r="J1562">
            <v>930280</v>
          </cell>
          <cell r="K1562">
            <v>930280</v>
          </cell>
        </row>
        <row r="1563">
          <cell r="C1563" t="str">
            <v>rupb917</v>
          </cell>
          <cell r="E1563" t="str">
            <v xml:space="preserve"> -</v>
          </cell>
          <cell r="F1563" t="str">
            <v>Acian</v>
          </cell>
          <cell r="G1563">
            <v>287.154</v>
          </cell>
          <cell r="H1563" t="str">
            <v>m2</v>
          </cell>
          <cell r="I1563">
            <v>4000</v>
          </cell>
          <cell r="J1563">
            <v>1148616</v>
          </cell>
          <cell r="K1563">
            <v>1148616</v>
          </cell>
        </row>
        <row r="1564">
          <cell r="C1564" t="str">
            <v>rupb918</v>
          </cell>
          <cell r="E1564" t="str">
            <v xml:space="preserve"> -</v>
          </cell>
          <cell r="F1564" t="str">
            <v>Sconengan</v>
          </cell>
          <cell r="G1564">
            <v>30</v>
          </cell>
          <cell r="H1564" t="str">
            <v>m'</v>
          </cell>
          <cell r="I1564">
            <v>7500</v>
          </cell>
          <cell r="J1564">
            <v>225000</v>
          </cell>
          <cell r="K1564">
            <v>225000</v>
          </cell>
        </row>
        <row r="1565">
          <cell r="C1565" t="str">
            <v>rupb919</v>
          </cell>
          <cell r="E1565" t="str">
            <v xml:space="preserve"> -</v>
          </cell>
          <cell r="F1565" t="str">
            <v>Sudutan</v>
          </cell>
          <cell r="G1565">
            <v>100</v>
          </cell>
          <cell r="H1565" t="str">
            <v>m'</v>
          </cell>
          <cell r="I1565">
            <v>2500</v>
          </cell>
          <cell r="J1565">
            <v>250000</v>
          </cell>
          <cell r="K1565">
            <v>250000</v>
          </cell>
        </row>
        <row r="1566">
          <cell r="E1566" t="str">
            <v>External</v>
          </cell>
        </row>
        <row r="1567">
          <cell r="C1567" t="str">
            <v>rupb920</v>
          </cell>
          <cell r="E1567" t="str">
            <v xml:space="preserve"> -</v>
          </cell>
          <cell r="F1567" t="str">
            <v>Plesteran Exsternal</v>
          </cell>
          <cell r="G1567">
            <v>91.7</v>
          </cell>
          <cell r="H1567" t="str">
            <v>m2</v>
          </cell>
          <cell r="I1567">
            <v>12500</v>
          </cell>
          <cell r="J1567">
            <v>1146250</v>
          </cell>
          <cell r="K1567">
            <v>1146250</v>
          </cell>
        </row>
        <row r="1568">
          <cell r="C1568" t="str">
            <v>rupb921</v>
          </cell>
          <cell r="E1568" t="str">
            <v xml:space="preserve"> -</v>
          </cell>
          <cell r="F1568" t="str">
            <v>Pasangan Batu bata</v>
          </cell>
          <cell r="G1568">
            <v>72.75</v>
          </cell>
          <cell r="H1568" t="str">
            <v>m2</v>
          </cell>
          <cell r="I1568">
            <v>9000</v>
          </cell>
          <cell r="J1568">
            <v>654750</v>
          </cell>
          <cell r="K1568">
            <v>654750</v>
          </cell>
        </row>
        <row r="1569">
          <cell r="E1569" t="str">
            <v>Blok E - G</v>
          </cell>
        </row>
        <row r="1570">
          <cell r="C1570" t="str">
            <v>rupb922</v>
          </cell>
          <cell r="E1570" t="str">
            <v xml:space="preserve"> -</v>
          </cell>
          <cell r="F1570" t="str">
            <v>Plesteran</v>
          </cell>
          <cell r="G1570">
            <v>592.70000000000005</v>
          </cell>
          <cell r="H1570" t="str">
            <v>m2</v>
          </cell>
          <cell r="I1570">
            <v>6500</v>
          </cell>
          <cell r="J1570">
            <v>3852550.0000000005</v>
          </cell>
          <cell r="K1570">
            <v>3852550</v>
          </cell>
        </row>
        <row r="1571">
          <cell r="C1571" t="str">
            <v>rupb923</v>
          </cell>
          <cell r="E1571" t="str">
            <v xml:space="preserve"> -</v>
          </cell>
          <cell r="F1571" t="str">
            <v>Pasangan batu bata</v>
          </cell>
          <cell r="G1571">
            <v>51.3</v>
          </cell>
          <cell r="H1571" t="str">
            <v>m2</v>
          </cell>
          <cell r="I1571">
            <v>9000</v>
          </cell>
          <cell r="J1571">
            <v>461700</v>
          </cell>
          <cell r="K1571">
            <v>461700</v>
          </cell>
        </row>
        <row r="1572">
          <cell r="E1572" t="str">
            <v>Lantai Tiga</v>
          </cell>
        </row>
        <row r="1573">
          <cell r="C1573" t="str">
            <v>rupb924</v>
          </cell>
          <cell r="E1573" t="str">
            <v xml:space="preserve"> -</v>
          </cell>
          <cell r="F1573" t="str">
            <v>Pasangan Batu bata</v>
          </cell>
          <cell r="G1573">
            <v>469.7</v>
          </cell>
          <cell r="H1573" t="str">
            <v>m2</v>
          </cell>
          <cell r="I1573">
            <v>9000</v>
          </cell>
          <cell r="J1573">
            <v>4227300</v>
          </cell>
          <cell r="K1573">
            <v>4227300</v>
          </cell>
        </row>
        <row r="1574">
          <cell r="C1574" t="str">
            <v>rupb925</v>
          </cell>
          <cell r="E1574" t="str">
            <v xml:space="preserve"> -</v>
          </cell>
          <cell r="F1574" t="str">
            <v>Acian</v>
          </cell>
          <cell r="G1574">
            <v>676</v>
          </cell>
          <cell r="H1574" t="str">
            <v>m2</v>
          </cell>
          <cell r="I1574">
            <v>4000</v>
          </cell>
          <cell r="J1574">
            <v>2704000</v>
          </cell>
          <cell r="K1574">
            <v>2704000</v>
          </cell>
        </row>
        <row r="1575">
          <cell r="C1575" t="str">
            <v>rupb926</v>
          </cell>
          <cell r="E1575" t="str">
            <v xml:space="preserve"> -</v>
          </cell>
          <cell r="F1575" t="str">
            <v>Plesteran</v>
          </cell>
          <cell r="G1575">
            <v>72</v>
          </cell>
          <cell r="H1575" t="str">
            <v>m2</v>
          </cell>
          <cell r="I1575">
            <v>6500</v>
          </cell>
          <cell r="J1575">
            <v>468000</v>
          </cell>
          <cell r="K1575">
            <v>468000</v>
          </cell>
        </row>
        <row r="1576">
          <cell r="C1576" t="str">
            <v>rupb927</v>
          </cell>
          <cell r="E1576" t="str">
            <v xml:space="preserve"> -</v>
          </cell>
          <cell r="F1576" t="str">
            <v>Kolom praktis</v>
          </cell>
          <cell r="G1576">
            <v>94</v>
          </cell>
          <cell r="H1576" t="str">
            <v>m'</v>
          </cell>
          <cell r="I1576">
            <v>7500</v>
          </cell>
          <cell r="J1576">
            <v>705000</v>
          </cell>
          <cell r="K1576">
            <v>705000</v>
          </cell>
        </row>
        <row r="1577">
          <cell r="E1577" t="str">
            <v>Jumlah</v>
          </cell>
          <cell r="J1577">
            <v>31331446</v>
          </cell>
        </row>
        <row r="1578">
          <cell r="C1578" t="str">
            <v>rupb928</v>
          </cell>
          <cell r="F1578" t="str">
            <v>Pot. Retensi Pekerjaan</v>
          </cell>
          <cell r="J1578">
            <v>1549509</v>
          </cell>
          <cell r="K1578">
            <v>-1549509</v>
          </cell>
        </row>
        <row r="1581">
          <cell r="D1581" t="str">
            <v>Heri</v>
          </cell>
        </row>
        <row r="1582">
          <cell r="D1582" t="str">
            <v>142/SPB/NK-PPS/08/2005</v>
          </cell>
          <cell r="E1582" t="str">
            <v>Upah Borong Pekerjaan</v>
          </cell>
        </row>
        <row r="1583">
          <cell r="E1583" t="str">
            <v>Pekerjaan Toilet Lt. Basement,Lt. dasar,</v>
          </cell>
        </row>
        <row r="1584">
          <cell r="E1584" t="str">
            <v xml:space="preserve"> -</v>
          </cell>
          <cell r="F1584" t="str">
            <v>Lt. 1 &amp; Lt. 2</v>
          </cell>
        </row>
        <row r="1585">
          <cell r="C1585" t="str">
            <v>rupb929</v>
          </cell>
          <cell r="E1585" t="str">
            <v xml:space="preserve"> -</v>
          </cell>
          <cell r="F1585" t="str">
            <v>Plester Acian dinding diatas pas keramik</v>
          </cell>
          <cell r="G1585">
            <v>1.5</v>
          </cell>
          <cell r="H1585" t="str">
            <v>unt</v>
          </cell>
          <cell r="I1585">
            <v>3000000</v>
          </cell>
          <cell r="J1585">
            <v>4500000</v>
          </cell>
          <cell r="K1585">
            <v>4500000</v>
          </cell>
        </row>
        <row r="1586">
          <cell r="C1586" t="str">
            <v>rupb930</v>
          </cell>
          <cell r="E1586" t="str">
            <v xml:space="preserve"> -</v>
          </cell>
          <cell r="F1586" t="str">
            <v>Plester dinding luar Lt. atap</v>
          </cell>
          <cell r="G1586">
            <v>108.52</v>
          </cell>
          <cell r="H1586" t="str">
            <v>m2</v>
          </cell>
          <cell r="I1586">
            <v>12500</v>
          </cell>
          <cell r="J1586">
            <v>1356500</v>
          </cell>
          <cell r="K1586">
            <v>1356500</v>
          </cell>
        </row>
        <row r="1587">
          <cell r="C1587" t="str">
            <v>rupb931</v>
          </cell>
          <cell r="E1587" t="str">
            <v xml:space="preserve"> -</v>
          </cell>
          <cell r="F1587" t="str">
            <v>Acian Dinding</v>
          </cell>
          <cell r="G1587">
            <v>191.68</v>
          </cell>
          <cell r="H1587" t="str">
            <v>m2</v>
          </cell>
          <cell r="I1587">
            <v>4000</v>
          </cell>
          <cell r="J1587">
            <v>766720</v>
          </cell>
          <cell r="K1587">
            <v>766720</v>
          </cell>
        </row>
        <row r="1588">
          <cell r="C1588" t="str">
            <v>rupb932</v>
          </cell>
          <cell r="E1588" t="str">
            <v xml:space="preserve"> -</v>
          </cell>
          <cell r="F1588" t="str">
            <v>Plester plat tangga &amp; beton lisplank</v>
          </cell>
          <cell r="G1588">
            <v>83.16</v>
          </cell>
          <cell r="H1588" t="str">
            <v>m2</v>
          </cell>
          <cell r="I1588">
            <v>12500</v>
          </cell>
          <cell r="J1588">
            <v>1039500</v>
          </cell>
          <cell r="K1588">
            <v>1039500</v>
          </cell>
        </row>
        <row r="1589">
          <cell r="C1589" t="str">
            <v>rupb933</v>
          </cell>
          <cell r="E1589" t="str">
            <v xml:space="preserve"> -</v>
          </cell>
          <cell r="F1589" t="str">
            <v>Sconengan beton lisplank</v>
          </cell>
          <cell r="G1589">
            <v>106.85</v>
          </cell>
          <cell r="H1589" t="str">
            <v>m'</v>
          </cell>
          <cell r="I1589">
            <v>2500</v>
          </cell>
          <cell r="J1589">
            <v>267125</v>
          </cell>
          <cell r="K1589">
            <v>267125</v>
          </cell>
        </row>
        <row r="1590">
          <cell r="C1590" t="str">
            <v>rupb934</v>
          </cell>
          <cell r="E1590" t="str">
            <v xml:space="preserve"> -</v>
          </cell>
          <cell r="F1590" t="str">
            <v>Bongkar &amp; psg scafolding luar lift</v>
          </cell>
          <cell r="G1590">
            <v>122.4</v>
          </cell>
          <cell r="H1590" t="str">
            <v>m2</v>
          </cell>
          <cell r="I1590">
            <v>3500</v>
          </cell>
          <cell r="J1590">
            <v>428400</v>
          </cell>
          <cell r="K1590">
            <v>428400</v>
          </cell>
        </row>
        <row r="1591">
          <cell r="C1591" t="str">
            <v>rupb935</v>
          </cell>
          <cell r="E1591" t="str">
            <v xml:space="preserve"> -</v>
          </cell>
          <cell r="F1591" t="str">
            <v>Plester &amp; acian beton parapet tangga lt. dsr</v>
          </cell>
          <cell r="G1591">
            <v>73.819999999999993</v>
          </cell>
          <cell r="H1591" t="str">
            <v>m2</v>
          </cell>
          <cell r="I1591">
            <v>16500</v>
          </cell>
          <cell r="J1591">
            <v>1218030</v>
          </cell>
          <cell r="K1591">
            <v>1218030</v>
          </cell>
        </row>
        <row r="1592">
          <cell r="C1592" t="str">
            <v>rupb936</v>
          </cell>
          <cell r="E1592" t="str">
            <v xml:space="preserve"> -</v>
          </cell>
          <cell r="F1592" t="str">
            <v>Cor atas parapet</v>
          </cell>
          <cell r="G1592">
            <v>37.14</v>
          </cell>
          <cell r="H1592" t="str">
            <v>m2</v>
          </cell>
          <cell r="I1592">
            <v>7500</v>
          </cell>
          <cell r="J1592">
            <v>278550</v>
          </cell>
          <cell r="K1592">
            <v>278550</v>
          </cell>
        </row>
        <row r="1593">
          <cell r="C1593" t="str">
            <v>rupb937</v>
          </cell>
          <cell r="E1593" t="str">
            <v xml:space="preserve"> -</v>
          </cell>
          <cell r="F1593" t="str">
            <v>Finish tangga luar parapet</v>
          </cell>
          <cell r="G1593">
            <v>62</v>
          </cell>
          <cell r="H1593" t="str">
            <v>m'</v>
          </cell>
          <cell r="I1593">
            <v>7500</v>
          </cell>
          <cell r="J1593">
            <v>465000</v>
          </cell>
          <cell r="K1593">
            <v>465000</v>
          </cell>
        </row>
        <row r="1594">
          <cell r="C1594" t="str">
            <v>rupb938</v>
          </cell>
          <cell r="E1594" t="str">
            <v xml:space="preserve"> -</v>
          </cell>
          <cell r="F1594" t="str">
            <v>Pasang bata</v>
          </cell>
          <cell r="G1594">
            <v>56.28</v>
          </cell>
          <cell r="H1594" t="str">
            <v>m2</v>
          </cell>
          <cell r="I1594">
            <v>9000</v>
          </cell>
          <cell r="J1594">
            <v>506520</v>
          </cell>
          <cell r="K1594">
            <v>506520</v>
          </cell>
        </row>
        <row r="1595">
          <cell r="C1595" t="str">
            <v>rupb939</v>
          </cell>
          <cell r="E1595" t="str">
            <v xml:space="preserve"> -</v>
          </cell>
          <cell r="F1595" t="str">
            <v>Cor Kp &amp; Rb</v>
          </cell>
          <cell r="G1595">
            <v>28.8</v>
          </cell>
          <cell r="H1595" t="str">
            <v>m'</v>
          </cell>
          <cell r="I1595">
            <v>7500</v>
          </cell>
          <cell r="J1595">
            <v>216000</v>
          </cell>
          <cell r="K1595">
            <v>216000</v>
          </cell>
        </row>
        <row r="1596">
          <cell r="C1596" t="str">
            <v>rupb940</v>
          </cell>
          <cell r="E1596" t="str">
            <v xml:space="preserve"> -</v>
          </cell>
          <cell r="F1596" t="str">
            <v>Bongkar &amp; psg meja westafel perusahaan</v>
          </cell>
          <cell r="G1596">
            <v>2</v>
          </cell>
          <cell r="H1596" t="str">
            <v>unt</v>
          </cell>
          <cell r="I1596">
            <v>47500</v>
          </cell>
          <cell r="J1596">
            <v>95000</v>
          </cell>
          <cell r="K1596">
            <v>95000</v>
          </cell>
        </row>
        <row r="1597">
          <cell r="C1597" t="str">
            <v>rupb941</v>
          </cell>
          <cell r="E1597" t="str">
            <v xml:space="preserve"> -</v>
          </cell>
          <cell r="F1597" t="str">
            <v>Psg Bekisting sparator lift</v>
          </cell>
          <cell r="G1597">
            <v>4.76</v>
          </cell>
          <cell r="H1597" t="str">
            <v>m2</v>
          </cell>
          <cell r="I1597">
            <v>12500</v>
          </cell>
          <cell r="J1597">
            <v>59500</v>
          </cell>
          <cell r="K1597">
            <v>59500</v>
          </cell>
        </row>
        <row r="1598">
          <cell r="C1598" t="str">
            <v>rupb942</v>
          </cell>
          <cell r="E1598" t="str">
            <v xml:space="preserve"> -</v>
          </cell>
          <cell r="F1598" t="str">
            <v>Cor balok sparator</v>
          </cell>
          <cell r="G1598">
            <v>5.6</v>
          </cell>
          <cell r="H1598" t="str">
            <v>m'</v>
          </cell>
          <cell r="I1598">
            <v>7500</v>
          </cell>
          <cell r="J1598">
            <v>42000</v>
          </cell>
          <cell r="K1598">
            <v>42000</v>
          </cell>
        </row>
        <row r="1599">
          <cell r="C1599" t="str">
            <v>rupb943</v>
          </cell>
          <cell r="E1599" t="str">
            <v xml:space="preserve"> -</v>
          </cell>
          <cell r="F1599" t="str">
            <v>Plester dinding bata</v>
          </cell>
          <cell r="G1599">
            <v>58.68</v>
          </cell>
          <cell r="H1599" t="str">
            <v>m2</v>
          </cell>
          <cell r="I1599">
            <v>6500</v>
          </cell>
          <cell r="J1599">
            <v>381420</v>
          </cell>
          <cell r="K1599">
            <v>381420</v>
          </cell>
        </row>
        <row r="1600">
          <cell r="C1600" t="str">
            <v>rupb944</v>
          </cell>
          <cell r="E1600" t="str">
            <v xml:space="preserve"> -</v>
          </cell>
          <cell r="F1600" t="str">
            <v>Acian</v>
          </cell>
          <cell r="G1600">
            <v>33.479999999999997</v>
          </cell>
          <cell r="H1600" t="str">
            <v>m2</v>
          </cell>
          <cell r="I1600">
            <v>4000</v>
          </cell>
          <cell r="J1600">
            <v>133920</v>
          </cell>
          <cell r="K1600">
            <v>133920</v>
          </cell>
        </row>
        <row r="1601">
          <cell r="E1601" t="str">
            <v>Jumlah</v>
          </cell>
        </row>
        <row r="1603">
          <cell r="D1603" t="str">
            <v>Heri</v>
          </cell>
        </row>
        <row r="1604">
          <cell r="D1604" t="str">
            <v>120/SPB/NK-PPS/07/2005</v>
          </cell>
          <cell r="E1604" t="str">
            <v>Upah Borong Pekerjaan</v>
          </cell>
        </row>
        <row r="1605">
          <cell r="E1605" t="str">
            <v>Block C</v>
          </cell>
        </row>
        <row r="1606">
          <cell r="E1606" t="str">
            <v xml:space="preserve"> -</v>
          </cell>
          <cell r="F1606" t="str">
            <v>Plester &amp; Acian Dinding Bata &amp; Beton Exs</v>
          </cell>
          <cell r="G1606">
            <v>198.93</v>
          </cell>
          <cell r="H1606" t="str">
            <v>m2</v>
          </cell>
          <cell r="I1606">
            <v>16500</v>
          </cell>
          <cell r="J1606">
            <v>3282345</v>
          </cell>
        </row>
        <row r="1607">
          <cell r="E1607" t="str">
            <v xml:space="preserve"> -</v>
          </cell>
          <cell r="F1607" t="str">
            <v>Finish Opening Tampak kanan</v>
          </cell>
          <cell r="G1607">
            <v>318.60000000000002</v>
          </cell>
          <cell r="H1607" t="str">
            <v>m'</v>
          </cell>
          <cell r="I1607">
            <v>7500</v>
          </cell>
          <cell r="J1607">
            <v>2389500</v>
          </cell>
        </row>
        <row r="1608">
          <cell r="E1608" t="str">
            <v xml:space="preserve"> -</v>
          </cell>
          <cell r="F1608" t="str">
            <v xml:space="preserve">Pasang bata  </v>
          </cell>
          <cell r="G1608">
            <v>250</v>
          </cell>
          <cell r="H1608" t="str">
            <v>m2</v>
          </cell>
          <cell r="I1608">
            <v>9000</v>
          </cell>
          <cell r="J1608">
            <v>2250000</v>
          </cell>
        </row>
        <row r="1609">
          <cell r="E1609" t="str">
            <v xml:space="preserve"> -</v>
          </cell>
          <cell r="F1609" t="str">
            <v xml:space="preserve">Plester &amp; Acian Dinding Bata </v>
          </cell>
          <cell r="G1609">
            <v>938.74</v>
          </cell>
          <cell r="H1609" t="str">
            <v>m2</v>
          </cell>
          <cell r="I1609">
            <v>10500</v>
          </cell>
          <cell r="J1609">
            <v>9856770</v>
          </cell>
        </row>
        <row r="1610">
          <cell r="E1610" t="str">
            <v xml:space="preserve"> -</v>
          </cell>
          <cell r="F1610" t="str">
            <v>Cor kolom praktis &amp; ring balok</v>
          </cell>
          <cell r="G1610">
            <v>200</v>
          </cell>
          <cell r="H1610" t="str">
            <v>m'</v>
          </cell>
          <cell r="I1610">
            <v>7500</v>
          </cell>
          <cell r="J1610">
            <v>1500000</v>
          </cell>
        </row>
        <row r="1611">
          <cell r="E1611" t="str">
            <v xml:space="preserve"> -</v>
          </cell>
          <cell r="F1611" t="str">
            <v xml:space="preserve">Pasang keramik meja los </v>
          </cell>
          <cell r="G1611">
            <v>45</v>
          </cell>
          <cell r="H1611" t="str">
            <v>m2</v>
          </cell>
          <cell r="I1611">
            <v>12500</v>
          </cell>
          <cell r="J1611">
            <v>562500</v>
          </cell>
        </row>
        <row r="1612">
          <cell r="E1612" t="str">
            <v xml:space="preserve"> -</v>
          </cell>
          <cell r="F1612" t="str">
            <v>Pasang keramik tanggulan meja los</v>
          </cell>
          <cell r="G1612">
            <v>15</v>
          </cell>
          <cell r="H1612" t="str">
            <v>m'</v>
          </cell>
          <cell r="I1612">
            <v>17500</v>
          </cell>
          <cell r="J1612">
            <v>262500</v>
          </cell>
        </row>
        <row r="1613">
          <cell r="E1613" t="str">
            <v xml:space="preserve"> -</v>
          </cell>
          <cell r="F1613" t="str">
            <v xml:space="preserve">Bobok &amp; finish sudutan balok </v>
          </cell>
          <cell r="G1613">
            <v>200</v>
          </cell>
          <cell r="H1613" t="str">
            <v>m'</v>
          </cell>
          <cell r="I1613">
            <v>2500</v>
          </cell>
          <cell r="J1613">
            <v>500000</v>
          </cell>
        </row>
        <row r="1614">
          <cell r="E1614" t="str">
            <v>Jumlah</v>
          </cell>
          <cell r="J1614">
            <v>20603615</v>
          </cell>
        </row>
        <row r="1615">
          <cell r="C1615" t="str">
            <v>rupb945</v>
          </cell>
          <cell r="F1615" t="str">
            <v>Angsuran 1 Block C</v>
          </cell>
          <cell r="K1615">
            <v>13255785</v>
          </cell>
        </row>
        <row r="1616">
          <cell r="E1616" t="str">
            <v>Sisa : Rp. 7.347.830,-</v>
          </cell>
        </row>
        <row r="1618">
          <cell r="D1618" t="str">
            <v>Sugito</v>
          </cell>
        </row>
        <row r="1619">
          <cell r="D1619" t="str">
            <v>146/SPB/NK-PPS/08/2005</v>
          </cell>
          <cell r="E1619" t="str">
            <v>Upah Borong Pekerjaan</v>
          </cell>
        </row>
        <row r="1620">
          <cell r="E1620" t="str">
            <v>Pekerjaan Block B</v>
          </cell>
        </row>
        <row r="1621">
          <cell r="E1621" t="str">
            <v>Lantai Basement</v>
          </cell>
        </row>
        <row r="1622">
          <cell r="C1622" t="str">
            <v>rupb946</v>
          </cell>
          <cell r="E1622" t="str">
            <v xml:space="preserve"> -</v>
          </cell>
          <cell r="F1622" t="str">
            <v xml:space="preserve">Cor lantai manual </v>
          </cell>
          <cell r="G1622">
            <v>3.1</v>
          </cell>
          <cell r="H1622" t="str">
            <v>m3</v>
          </cell>
          <cell r="I1622">
            <v>450000</v>
          </cell>
          <cell r="J1622">
            <v>1395000</v>
          </cell>
          <cell r="K1622">
            <v>1395000</v>
          </cell>
        </row>
        <row r="1623">
          <cell r="C1623" t="str">
            <v>rupb947</v>
          </cell>
          <cell r="E1623" t="str">
            <v xml:space="preserve"> -</v>
          </cell>
          <cell r="F1623" t="str">
            <v>Pasang bata</v>
          </cell>
          <cell r="G1623">
            <v>35</v>
          </cell>
          <cell r="H1623" t="str">
            <v>m2</v>
          </cell>
          <cell r="I1623">
            <v>9000</v>
          </cell>
          <cell r="J1623">
            <v>315000</v>
          </cell>
          <cell r="K1623">
            <v>315000</v>
          </cell>
        </row>
        <row r="1624">
          <cell r="C1624" t="str">
            <v>rupb948</v>
          </cell>
          <cell r="E1624" t="str">
            <v xml:space="preserve"> -</v>
          </cell>
          <cell r="F1624" t="str">
            <v>Stek kolom praktris</v>
          </cell>
          <cell r="G1624">
            <v>3</v>
          </cell>
          <cell r="H1624" t="str">
            <v>ttk</v>
          </cell>
          <cell r="I1624">
            <v>1000</v>
          </cell>
          <cell r="J1624">
            <v>3000</v>
          </cell>
          <cell r="K1624">
            <v>3000</v>
          </cell>
        </row>
        <row r="1625">
          <cell r="C1625" t="str">
            <v>rupb949</v>
          </cell>
          <cell r="E1625" t="str">
            <v xml:space="preserve"> -</v>
          </cell>
          <cell r="F1625" t="str">
            <v>Bor stek</v>
          </cell>
          <cell r="G1625">
            <v>4</v>
          </cell>
          <cell r="H1625" t="str">
            <v>ttk</v>
          </cell>
          <cell r="I1625">
            <v>1000</v>
          </cell>
          <cell r="J1625">
            <v>4000</v>
          </cell>
          <cell r="K1625">
            <v>4000</v>
          </cell>
        </row>
        <row r="1626">
          <cell r="C1626" t="str">
            <v>rupb950</v>
          </cell>
          <cell r="E1626" t="str">
            <v xml:space="preserve"> -</v>
          </cell>
          <cell r="F1626" t="str">
            <v>Cor kolom praktis</v>
          </cell>
          <cell r="G1626">
            <v>0.104</v>
          </cell>
          <cell r="H1626" t="str">
            <v>m3</v>
          </cell>
          <cell r="I1626">
            <v>450000</v>
          </cell>
          <cell r="J1626">
            <v>46800</v>
          </cell>
          <cell r="K1626">
            <v>46800</v>
          </cell>
        </row>
        <row r="1627">
          <cell r="C1627" t="str">
            <v>rupb951</v>
          </cell>
          <cell r="E1627" t="str">
            <v xml:space="preserve"> -</v>
          </cell>
          <cell r="F1627" t="str">
            <v>Plester dinding  &amp; acian dinding</v>
          </cell>
          <cell r="G1627">
            <v>97.5</v>
          </cell>
          <cell r="H1627" t="str">
            <v>m2</v>
          </cell>
          <cell r="I1627">
            <v>10500</v>
          </cell>
          <cell r="J1627">
            <v>1023750</v>
          </cell>
          <cell r="K1627">
            <v>1023750</v>
          </cell>
        </row>
        <row r="1628">
          <cell r="C1628" t="str">
            <v>rupb952</v>
          </cell>
          <cell r="E1628" t="str">
            <v xml:space="preserve"> -</v>
          </cell>
          <cell r="F1628" t="str">
            <v>Acian retaining wall</v>
          </cell>
          <cell r="G1628">
            <v>74.25</v>
          </cell>
          <cell r="H1628" t="str">
            <v>m2</v>
          </cell>
          <cell r="I1628">
            <v>4000</v>
          </cell>
          <cell r="J1628">
            <v>297000</v>
          </cell>
          <cell r="K1628">
            <v>297000</v>
          </cell>
        </row>
        <row r="1629">
          <cell r="E1629" t="str">
            <v>Lantai Dasar</v>
          </cell>
        </row>
        <row r="1630">
          <cell r="C1630" t="str">
            <v>rupb953</v>
          </cell>
          <cell r="E1630" t="str">
            <v xml:space="preserve"> -</v>
          </cell>
          <cell r="F1630" t="str">
            <v>Pasang bata</v>
          </cell>
          <cell r="G1630">
            <v>5</v>
          </cell>
          <cell r="H1630" t="str">
            <v>m2</v>
          </cell>
          <cell r="I1630">
            <v>9000</v>
          </cell>
          <cell r="J1630">
            <v>45000</v>
          </cell>
          <cell r="K1630">
            <v>45000</v>
          </cell>
        </row>
        <row r="1631">
          <cell r="C1631" t="str">
            <v>rupb954</v>
          </cell>
          <cell r="E1631" t="str">
            <v xml:space="preserve"> -</v>
          </cell>
          <cell r="F1631" t="str">
            <v>Plesteran</v>
          </cell>
          <cell r="G1631">
            <v>40.6</v>
          </cell>
          <cell r="H1631" t="str">
            <v>m2</v>
          </cell>
          <cell r="I1631">
            <v>6500</v>
          </cell>
          <cell r="J1631">
            <v>263900</v>
          </cell>
          <cell r="K1631">
            <v>263900</v>
          </cell>
        </row>
        <row r="1632">
          <cell r="C1632" t="str">
            <v>rupb955</v>
          </cell>
          <cell r="E1632" t="str">
            <v xml:space="preserve"> -</v>
          </cell>
          <cell r="F1632" t="str">
            <v xml:space="preserve">Acian </v>
          </cell>
          <cell r="G1632">
            <v>105.66</v>
          </cell>
          <cell r="H1632" t="str">
            <v>m2</v>
          </cell>
          <cell r="I1632">
            <v>4000</v>
          </cell>
          <cell r="J1632">
            <v>422640</v>
          </cell>
          <cell r="K1632">
            <v>422640</v>
          </cell>
        </row>
        <row r="1633">
          <cell r="E1633" t="str">
            <v>Lantai satu</v>
          </cell>
        </row>
        <row r="1634">
          <cell r="C1634" t="str">
            <v>rupb956</v>
          </cell>
          <cell r="E1634" t="str">
            <v xml:space="preserve"> -</v>
          </cell>
          <cell r="F1634" t="str">
            <v>Acian</v>
          </cell>
          <cell r="G1634">
            <v>148.38999999999999</v>
          </cell>
          <cell r="H1634" t="str">
            <v>m2</v>
          </cell>
          <cell r="I1634">
            <v>4000</v>
          </cell>
          <cell r="J1634">
            <v>593560</v>
          </cell>
          <cell r="K1634">
            <v>593560</v>
          </cell>
        </row>
        <row r="1635">
          <cell r="E1635" t="str">
            <v>Lantai Tiga</v>
          </cell>
        </row>
        <row r="1636">
          <cell r="C1636" t="str">
            <v>rupb957</v>
          </cell>
          <cell r="E1636" t="str">
            <v xml:space="preserve"> -</v>
          </cell>
          <cell r="F1636" t="str">
            <v>Pasang Bata</v>
          </cell>
          <cell r="G1636">
            <v>485.97</v>
          </cell>
          <cell r="H1636" t="str">
            <v>m2</v>
          </cell>
          <cell r="I1636">
            <v>9000</v>
          </cell>
          <cell r="J1636">
            <v>4373730</v>
          </cell>
          <cell r="K1636">
            <v>4373730</v>
          </cell>
        </row>
        <row r="1637">
          <cell r="C1637" t="str">
            <v>rupb958</v>
          </cell>
          <cell r="E1637" t="str">
            <v xml:space="preserve"> -</v>
          </cell>
          <cell r="F1637" t="str">
            <v>Pasang kolom praktis</v>
          </cell>
          <cell r="G1637">
            <v>34</v>
          </cell>
          <cell r="H1637" t="str">
            <v>ttk</v>
          </cell>
          <cell r="I1637">
            <v>1000</v>
          </cell>
          <cell r="J1637">
            <v>34000</v>
          </cell>
          <cell r="K1637">
            <v>34000</v>
          </cell>
        </row>
        <row r="1638">
          <cell r="C1638" t="str">
            <v>rupb959</v>
          </cell>
          <cell r="E1638" t="str">
            <v xml:space="preserve"> -</v>
          </cell>
          <cell r="F1638" t="str">
            <v>Bor stek</v>
          </cell>
          <cell r="G1638">
            <v>172</v>
          </cell>
          <cell r="H1638" t="str">
            <v>ttk</v>
          </cell>
          <cell r="I1638">
            <v>250</v>
          </cell>
          <cell r="J1638">
            <v>43000</v>
          </cell>
          <cell r="K1638">
            <v>43000</v>
          </cell>
        </row>
        <row r="1639">
          <cell r="C1639" t="str">
            <v>rupb960</v>
          </cell>
          <cell r="E1639" t="str">
            <v xml:space="preserve"> -</v>
          </cell>
          <cell r="F1639" t="str">
            <v xml:space="preserve">Cor kolom praktis </v>
          </cell>
          <cell r="G1639">
            <v>2.4900000000000002</v>
          </cell>
          <cell r="H1639" t="str">
            <v>m3</v>
          </cell>
          <cell r="I1639">
            <v>450000</v>
          </cell>
          <cell r="J1639">
            <v>1120500</v>
          </cell>
          <cell r="K1639">
            <v>1120500</v>
          </cell>
        </row>
        <row r="1640">
          <cell r="C1640" t="str">
            <v>rupb961</v>
          </cell>
          <cell r="E1640" t="str">
            <v xml:space="preserve"> -</v>
          </cell>
          <cell r="F1640" t="str">
            <v>Cor ring balok</v>
          </cell>
          <cell r="G1640">
            <v>0.16800000000000001</v>
          </cell>
          <cell r="H1640" t="str">
            <v>m3</v>
          </cell>
          <cell r="I1640">
            <v>450000</v>
          </cell>
          <cell r="J1640">
            <v>75600</v>
          </cell>
          <cell r="K1640">
            <v>75600</v>
          </cell>
        </row>
        <row r="1641">
          <cell r="C1641" t="str">
            <v>rupb962</v>
          </cell>
          <cell r="E1641" t="str">
            <v xml:space="preserve"> -</v>
          </cell>
          <cell r="F1641" t="str">
            <v>Plesteran</v>
          </cell>
          <cell r="G1641">
            <v>486.68</v>
          </cell>
          <cell r="H1641" t="str">
            <v>m2</v>
          </cell>
          <cell r="I1641">
            <v>6500</v>
          </cell>
          <cell r="J1641">
            <v>3163420</v>
          </cell>
          <cell r="K1641">
            <v>3163420</v>
          </cell>
        </row>
        <row r="1642">
          <cell r="E1642" t="str">
            <v>Lantai Atap</v>
          </cell>
        </row>
        <row r="1643">
          <cell r="C1643" t="str">
            <v>rupb963</v>
          </cell>
          <cell r="E1643" t="str">
            <v xml:space="preserve"> -</v>
          </cell>
          <cell r="F1643" t="str">
            <v>Plester/Acian/expose tangga tengah</v>
          </cell>
          <cell r="G1643">
            <v>119.7</v>
          </cell>
          <cell r="H1643" t="str">
            <v>m2</v>
          </cell>
          <cell r="I1643">
            <v>10500</v>
          </cell>
          <cell r="J1643">
            <v>1256850</v>
          </cell>
          <cell r="K1643">
            <v>1256850</v>
          </cell>
        </row>
        <row r="1644">
          <cell r="C1644" t="str">
            <v>rupb964</v>
          </cell>
          <cell r="E1644" t="str">
            <v xml:space="preserve"> -</v>
          </cell>
          <cell r="F1644" t="str">
            <v>Sconengan tangga tengah</v>
          </cell>
          <cell r="G1644">
            <v>573.66</v>
          </cell>
          <cell r="H1644" t="str">
            <v>m'</v>
          </cell>
          <cell r="I1644">
            <v>2500</v>
          </cell>
          <cell r="J1644">
            <v>1434150</v>
          </cell>
          <cell r="K1644">
            <v>1434150</v>
          </cell>
        </row>
        <row r="1645">
          <cell r="C1645" t="str">
            <v>rupb965</v>
          </cell>
          <cell r="E1645" t="str">
            <v xml:space="preserve"> -</v>
          </cell>
          <cell r="F1645" t="str">
            <v>Plester Acian tangga darurat</v>
          </cell>
          <cell r="G1645">
            <v>454.75</v>
          </cell>
          <cell r="H1645" t="str">
            <v>m2</v>
          </cell>
          <cell r="I1645">
            <v>10500</v>
          </cell>
          <cell r="J1645">
            <v>4774875</v>
          </cell>
          <cell r="K1645">
            <v>4774875</v>
          </cell>
        </row>
        <row r="1646">
          <cell r="C1646" t="str">
            <v>rupb966</v>
          </cell>
          <cell r="E1646" t="str">
            <v xml:space="preserve"> -</v>
          </cell>
          <cell r="F1646" t="str">
            <v>Sconengan bordes,balok,pilar</v>
          </cell>
          <cell r="G1646">
            <v>332</v>
          </cell>
          <cell r="H1646" t="str">
            <v>m'</v>
          </cell>
          <cell r="I1646">
            <v>2500</v>
          </cell>
          <cell r="J1646">
            <v>830000</v>
          </cell>
          <cell r="K1646">
            <v>830000</v>
          </cell>
        </row>
        <row r="1647">
          <cell r="C1647" t="str">
            <v>rupb967</v>
          </cell>
          <cell r="E1647" t="str">
            <v xml:space="preserve"> -</v>
          </cell>
          <cell r="F1647" t="str">
            <v>Psg bata area tangga</v>
          </cell>
          <cell r="G1647">
            <v>153.69999999999999</v>
          </cell>
          <cell r="H1647" t="str">
            <v>m2</v>
          </cell>
          <cell r="I1647">
            <v>9000</v>
          </cell>
          <cell r="J1647">
            <v>1383300</v>
          </cell>
          <cell r="K1647">
            <v>1383300</v>
          </cell>
        </row>
        <row r="1648">
          <cell r="C1648" t="str">
            <v>rupb968</v>
          </cell>
          <cell r="E1648" t="str">
            <v xml:space="preserve"> -</v>
          </cell>
          <cell r="F1648" t="str">
            <v>Psg bata area lift atap</v>
          </cell>
          <cell r="G1648">
            <v>68.78</v>
          </cell>
          <cell r="H1648" t="str">
            <v>m2</v>
          </cell>
          <cell r="I1648">
            <v>9000</v>
          </cell>
          <cell r="J1648">
            <v>619020</v>
          </cell>
          <cell r="K1648">
            <v>619020</v>
          </cell>
        </row>
        <row r="1649">
          <cell r="C1649" t="str">
            <v>rupb969</v>
          </cell>
          <cell r="E1649" t="str">
            <v xml:space="preserve"> -</v>
          </cell>
          <cell r="F1649" t="str">
            <v>Cor ring balok</v>
          </cell>
          <cell r="G1649">
            <v>0.14000000000000001</v>
          </cell>
          <cell r="H1649" t="str">
            <v>m3</v>
          </cell>
          <cell r="I1649">
            <v>450000</v>
          </cell>
          <cell r="J1649">
            <v>63000</v>
          </cell>
          <cell r="K1649">
            <v>63000</v>
          </cell>
        </row>
        <row r="1650">
          <cell r="C1650" t="str">
            <v>rupb970</v>
          </cell>
          <cell r="E1650" t="str">
            <v xml:space="preserve"> -</v>
          </cell>
          <cell r="F1650" t="str">
            <v>Acian dinding</v>
          </cell>
          <cell r="G1650">
            <v>28.66</v>
          </cell>
          <cell r="H1650" t="str">
            <v>m2</v>
          </cell>
          <cell r="I1650">
            <v>4000</v>
          </cell>
          <cell r="J1650">
            <v>114640</v>
          </cell>
          <cell r="K1650">
            <v>114640</v>
          </cell>
        </row>
        <row r="1651">
          <cell r="C1651" t="str">
            <v>rupb971</v>
          </cell>
          <cell r="E1651" t="str">
            <v xml:space="preserve"> -</v>
          </cell>
          <cell r="F1651" t="str">
            <v>Openingan lift</v>
          </cell>
          <cell r="G1651">
            <v>3</v>
          </cell>
          <cell r="H1651" t="str">
            <v>unt</v>
          </cell>
          <cell r="I1651">
            <v>500000</v>
          </cell>
          <cell r="J1651">
            <v>1500000</v>
          </cell>
          <cell r="K1651">
            <v>1500000</v>
          </cell>
        </row>
        <row r="1653">
          <cell r="D1653" t="str">
            <v>Sugito</v>
          </cell>
        </row>
        <row r="1654">
          <cell r="C1654" t="str">
            <v>rupb972</v>
          </cell>
          <cell r="D1654" t="str">
            <v>126/SPB/NK-PPS/07/2005</v>
          </cell>
          <cell r="F1654" t="str">
            <v>Retensi Pekerjaan Tgl 13 Agustus 2005</v>
          </cell>
          <cell r="K1654">
            <v>618658</v>
          </cell>
        </row>
        <row r="1656">
          <cell r="D1656" t="str">
            <v>Alian</v>
          </cell>
        </row>
        <row r="1657">
          <cell r="C1657" t="str">
            <v>rupb973</v>
          </cell>
          <cell r="D1657" t="str">
            <v>121/SPB/NK-PPS/07/2005</v>
          </cell>
          <cell r="F1657" t="str">
            <v xml:space="preserve">Retensi Pekerjaan </v>
          </cell>
          <cell r="K1657">
            <v>973387</v>
          </cell>
        </row>
        <row r="1659">
          <cell r="D1659" t="str">
            <v>Suratman</v>
          </cell>
          <cell r="F1659" t="str">
            <v xml:space="preserve">Biaya penggantian transportasi tenaga kerja dari Purwodadi </v>
          </cell>
        </row>
        <row r="1660">
          <cell r="C1660" t="str">
            <v>rupb974</v>
          </cell>
          <cell r="F1660" t="str">
            <v>Biaya transportasi ke Pekanbaru</v>
          </cell>
          <cell r="K1660">
            <v>2000000</v>
          </cell>
        </row>
        <row r="1662">
          <cell r="C1662" t="str">
            <v>rupb975</v>
          </cell>
          <cell r="D1662" t="str">
            <v>Iksan</v>
          </cell>
          <cell r="F1662" t="str">
            <v>Pelunasan penggantian transportasi tenaga kerja dari Jakarta ke Pekanbaru</v>
          </cell>
          <cell r="K1662">
            <v>2400000</v>
          </cell>
        </row>
        <row r="1664">
          <cell r="D1664" t="str">
            <v>Karmidi</v>
          </cell>
        </row>
        <row r="1665">
          <cell r="D1665" t="str">
            <v>190/SPB/NK-PPS/08/2005</v>
          </cell>
          <cell r="E1665" t="str">
            <v>Upah Borong Pekerjaan</v>
          </cell>
        </row>
        <row r="1666">
          <cell r="E1666" t="str">
            <v>Block A</v>
          </cell>
        </row>
        <row r="1667">
          <cell r="E1667" t="str">
            <v>Kolom (11 klm)</v>
          </cell>
        </row>
        <row r="1668">
          <cell r="C1668" t="str">
            <v>rupb976</v>
          </cell>
          <cell r="E1668" t="str">
            <v xml:space="preserve"> -</v>
          </cell>
          <cell r="F1668" t="str">
            <v>Besi Ø 22</v>
          </cell>
          <cell r="G1668">
            <v>7147.4040000000005</v>
          </cell>
          <cell r="H1668" t="str">
            <v>kg</v>
          </cell>
          <cell r="I1668">
            <v>250</v>
          </cell>
          <cell r="J1668">
            <v>1786851</v>
          </cell>
          <cell r="K1668">
            <v>1786851</v>
          </cell>
        </row>
        <row r="1669">
          <cell r="C1669" t="str">
            <v>rupb977</v>
          </cell>
          <cell r="E1669" t="str">
            <v xml:space="preserve"> -</v>
          </cell>
          <cell r="F1669" t="str">
            <v>Besi Ø 10</v>
          </cell>
          <cell r="G1669">
            <v>2401.96</v>
          </cell>
          <cell r="H1669" t="str">
            <v>kg</v>
          </cell>
          <cell r="I1669">
            <v>250</v>
          </cell>
          <cell r="J1669">
            <v>600490</v>
          </cell>
          <cell r="K1669">
            <v>600490</v>
          </cell>
        </row>
        <row r="1670">
          <cell r="E1670" t="str">
            <v>Stek Kolom (11 Klm)</v>
          </cell>
          <cell r="J1670">
            <v>0</v>
          </cell>
          <cell r="K1670">
            <v>0</v>
          </cell>
        </row>
        <row r="1671">
          <cell r="C1671" t="str">
            <v>rupb978</v>
          </cell>
          <cell r="E1671" t="str">
            <v xml:space="preserve"> -</v>
          </cell>
          <cell r="F1671" t="str">
            <v>Besi Ø 22</v>
          </cell>
          <cell r="G1671">
            <v>1849.46</v>
          </cell>
          <cell r="H1671" t="str">
            <v>kg</v>
          </cell>
          <cell r="I1671">
            <v>250</v>
          </cell>
          <cell r="J1671">
            <v>462365</v>
          </cell>
          <cell r="K1671">
            <v>462365</v>
          </cell>
        </row>
        <row r="1672">
          <cell r="C1672" t="str">
            <v>rupb979</v>
          </cell>
          <cell r="E1672" t="str">
            <v xml:space="preserve"> -</v>
          </cell>
          <cell r="F1672" t="str">
            <v>Besi Ø 19</v>
          </cell>
          <cell r="G1672">
            <v>44.5</v>
          </cell>
          <cell r="H1672" t="str">
            <v>kg</v>
          </cell>
          <cell r="I1672">
            <v>250</v>
          </cell>
          <cell r="J1672">
            <v>11125</v>
          </cell>
          <cell r="K1672">
            <v>11125</v>
          </cell>
        </row>
        <row r="1673">
          <cell r="E1673" t="str">
            <v>Pile Cap</v>
          </cell>
          <cell r="J1673">
            <v>0</v>
          </cell>
          <cell r="K1673">
            <v>0</v>
          </cell>
        </row>
        <row r="1674">
          <cell r="C1674" t="str">
            <v>rupb980</v>
          </cell>
          <cell r="E1674" t="str">
            <v xml:space="preserve"> -</v>
          </cell>
          <cell r="F1674" t="str">
            <v>PC 3</v>
          </cell>
          <cell r="G1674">
            <v>8779.5755000000008</v>
          </cell>
          <cell r="H1674" t="str">
            <v>kg</v>
          </cell>
          <cell r="I1674">
            <v>250</v>
          </cell>
          <cell r="J1674">
            <v>2194893.875</v>
          </cell>
          <cell r="K1674">
            <v>2194893.875</v>
          </cell>
        </row>
        <row r="1675">
          <cell r="C1675" t="str">
            <v>rupb981</v>
          </cell>
          <cell r="E1675" t="str">
            <v xml:space="preserve"> -</v>
          </cell>
          <cell r="F1675" t="str">
            <v>PC 2</v>
          </cell>
          <cell r="G1675">
            <v>760.91</v>
          </cell>
          <cell r="H1675" t="str">
            <v>kg</v>
          </cell>
          <cell r="I1675">
            <v>250</v>
          </cell>
          <cell r="J1675">
            <v>190227.5</v>
          </cell>
          <cell r="K1675">
            <v>190227.5</v>
          </cell>
        </row>
        <row r="1676">
          <cell r="E1676" t="str">
            <v>Pit Lift As A4/Ak</v>
          </cell>
          <cell r="J1676">
            <v>0</v>
          </cell>
          <cell r="K1676">
            <v>0</v>
          </cell>
        </row>
        <row r="1677">
          <cell r="C1677" t="str">
            <v>rupb982</v>
          </cell>
          <cell r="E1677" t="str">
            <v xml:space="preserve"> -</v>
          </cell>
          <cell r="F1677" t="str">
            <v>Balok Lift  Ø 22</v>
          </cell>
          <cell r="G1677">
            <v>404.5</v>
          </cell>
          <cell r="H1677" t="str">
            <v>kg</v>
          </cell>
          <cell r="I1677">
            <v>250</v>
          </cell>
          <cell r="J1677">
            <v>101125</v>
          </cell>
          <cell r="K1677">
            <v>101125</v>
          </cell>
        </row>
        <row r="1678">
          <cell r="C1678" t="str">
            <v>rupb983</v>
          </cell>
          <cell r="E1678" t="str">
            <v xml:space="preserve"> -</v>
          </cell>
          <cell r="F1678" t="str">
            <v>Dinding  Ø 10</v>
          </cell>
          <cell r="G1678">
            <v>934.2</v>
          </cell>
          <cell r="H1678" t="str">
            <v>kg</v>
          </cell>
          <cell r="I1678">
            <v>325</v>
          </cell>
          <cell r="J1678">
            <v>303615</v>
          </cell>
          <cell r="K1678">
            <v>303615</v>
          </cell>
        </row>
        <row r="1679">
          <cell r="C1679" t="str">
            <v>rupb984</v>
          </cell>
          <cell r="E1679" t="str">
            <v xml:space="preserve"> -</v>
          </cell>
          <cell r="F1679" t="str">
            <v>Kolom Lift 4,5 X 3</v>
          </cell>
          <cell r="G1679">
            <v>6500</v>
          </cell>
          <cell r="H1679" t="str">
            <v>m'</v>
          </cell>
          <cell r="I1679">
            <v>13.5</v>
          </cell>
          <cell r="J1679">
            <v>87750</v>
          </cell>
          <cell r="K1679">
            <v>87750</v>
          </cell>
        </row>
        <row r="1680">
          <cell r="E1680" t="str">
            <v>Retaining Wall As AK/A4-A2, AH - AK</v>
          </cell>
          <cell r="J1680">
            <v>0</v>
          </cell>
          <cell r="K1680">
            <v>0</v>
          </cell>
        </row>
        <row r="1681">
          <cell r="C1681" t="str">
            <v>rupb985</v>
          </cell>
          <cell r="E1681" t="str">
            <v xml:space="preserve"> -</v>
          </cell>
          <cell r="F1681" t="str">
            <v>Besi  Ø 13</v>
          </cell>
          <cell r="G1681">
            <v>2064.8000000000002</v>
          </cell>
          <cell r="H1681" t="str">
            <v>kg</v>
          </cell>
          <cell r="I1681">
            <v>325</v>
          </cell>
          <cell r="J1681">
            <v>671060</v>
          </cell>
          <cell r="K1681">
            <v>671060</v>
          </cell>
        </row>
        <row r="1682">
          <cell r="C1682" t="str">
            <v>rupb986</v>
          </cell>
          <cell r="E1682" t="str">
            <v xml:space="preserve"> -</v>
          </cell>
          <cell r="F1682" t="str">
            <v>Peminggang  Ø 10</v>
          </cell>
          <cell r="G1682">
            <v>1023.3</v>
          </cell>
          <cell r="H1682" t="str">
            <v>kg</v>
          </cell>
          <cell r="I1682">
            <v>325</v>
          </cell>
          <cell r="J1682">
            <v>332572.5</v>
          </cell>
          <cell r="K1682">
            <v>332572.5</v>
          </cell>
        </row>
        <row r="1683">
          <cell r="E1683" t="str">
            <v>Tie Beam As AK, AJ, AI/2 - 3</v>
          </cell>
          <cell r="J1683">
            <v>0</v>
          </cell>
          <cell r="K1683">
            <v>0</v>
          </cell>
        </row>
        <row r="1684">
          <cell r="C1684" t="str">
            <v>rupb987</v>
          </cell>
          <cell r="E1684" t="str">
            <v xml:space="preserve"> -</v>
          </cell>
          <cell r="F1684" t="str">
            <v>As A2, A3, A2', A3'</v>
          </cell>
          <cell r="G1684">
            <v>9549.36</v>
          </cell>
          <cell r="H1684" t="str">
            <v>kg</v>
          </cell>
          <cell r="I1684">
            <v>250</v>
          </cell>
          <cell r="J1684">
            <v>2387340</v>
          </cell>
          <cell r="K1684">
            <v>2387340</v>
          </cell>
        </row>
        <row r="1685">
          <cell r="E1685" t="str">
            <v>Lain - lain</v>
          </cell>
          <cell r="J1685">
            <v>0</v>
          </cell>
          <cell r="K1685">
            <v>0</v>
          </cell>
        </row>
        <row r="1686">
          <cell r="C1686" t="str">
            <v>rupb988</v>
          </cell>
          <cell r="E1686" t="str">
            <v xml:space="preserve"> -</v>
          </cell>
          <cell r="F1686" t="str">
            <v>Pembuatan besi u/ kolom praktis 10/10</v>
          </cell>
          <cell r="G1686">
            <v>928</v>
          </cell>
          <cell r="H1686" t="str">
            <v>m'</v>
          </cell>
          <cell r="I1686">
            <v>2500</v>
          </cell>
          <cell r="J1686">
            <v>2320000</v>
          </cell>
          <cell r="K1686">
            <v>2320000</v>
          </cell>
        </row>
        <row r="1687">
          <cell r="C1687" t="str">
            <v>rupb989</v>
          </cell>
          <cell r="E1687" t="str">
            <v xml:space="preserve"> -</v>
          </cell>
          <cell r="F1687" t="str">
            <v>Pembuatan besi u/ ring balok 10/15</v>
          </cell>
          <cell r="G1687">
            <v>432</v>
          </cell>
          <cell r="H1687" t="str">
            <v>m'</v>
          </cell>
          <cell r="I1687">
            <v>2500</v>
          </cell>
          <cell r="J1687">
            <v>1080000</v>
          </cell>
          <cell r="K1687">
            <v>1080000</v>
          </cell>
        </row>
        <row r="1690">
          <cell r="K1690">
            <v>328522220.625</v>
          </cell>
        </row>
        <row r="1692">
          <cell r="D1692" t="str">
            <v>DP : 21</v>
          </cell>
        </row>
        <row r="1693">
          <cell r="C1693" t="str">
            <v>rupb990</v>
          </cell>
          <cell r="E1693" t="str">
            <v>Dwi Tantomo</v>
          </cell>
          <cell r="F1693" t="str">
            <v>Upah Bongkar Semen</v>
          </cell>
          <cell r="K1693">
            <v>230000</v>
          </cell>
        </row>
        <row r="1696">
          <cell r="C1696" t="str">
            <v>rupb991</v>
          </cell>
          <cell r="E1696" t="str">
            <v>Dwi Tantomo</v>
          </cell>
          <cell r="F1696" t="str">
            <v xml:space="preserve">Upah Bongkar </v>
          </cell>
          <cell r="K1696">
            <v>250000</v>
          </cell>
        </row>
        <row r="1698">
          <cell r="E1698" t="str">
            <v>Iyon</v>
          </cell>
        </row>
        <row r="1699">
          <cell r="C1699" t="str">
            <v>rupb992</v>
          </cell>
          <cell r="E1699" t="str">
            <v>302/SPB/NK-PPS/08/2005</v>
          </cell>
          <cell r="F1699" t="str">
            <v>Retensi Pekerjaan</v>
          </cell>
          <cell r="K1699">
            <v>286460</v>
          </cell>
        </row>
        <row r="1701">
          <cell r="E1701" t="str">
            <v>Kharis</v>
          </cell>
        </row>
        <row r="1702">
          <cell r="C1702" t="str">
            <v>rupb993</v>
          </cell>
          <cell r="E1702" t="str">
            <v>144/SPB/NK-PPS/08/2005</v>
          </cell>
          <cell r="F1702" t="str">
            <v>Retensi Pekerjaan pada DP 18</v>
          </cell>
          <cell r="K1702">
            <v>374250</v>
          </cell>
        </row>
        <row r="1703">
          <cell r="C1703" t="str">
            <v>rupb994</v>
          </cell>
          <cell r="E1703" t="str">
            <v>144/SPB/NK-PPS/08/2005</v>
          </cell>
          <cell r="F1703" t="str">
            <v>Retensi Pekerjaan pada DP 19</v>
          </cell>
          <cell r="K1703">
            <v>248391</v>
          </cell>
        </row>
        <row r="1704">
          <cell r="C1704" t="str">
            <v>rupb995</v>
          </cell>
          <cell r="E1704" t="str">
            <v>301/SPB/NK-PPS/09/2005</v>
          </cell>
          <cell r="F1704" t="str">
            <v>Retensi Pekerjaan pada DP 20</v>
          </cell>
          <cell r="K1704">
            <v>601801</v>
          </cell>
        </row>
        <row r="1706">
          <cell r="E1706" t="str">
            <v>Awal</v>
          </cell>
        </row>
        <row r="1707">
          <cell r="C1707" t="str">
            <v>rupb996</v>
          </cell>
          <cell r="E1707" t="str">
            <v>198/SPB/NK-PPS/08/2005</v>
          </cell>
          <cell r="F1707" t="str">
            <v>Retensi Pekerjaan pada DP 19</v>
          </cell>
          <cell r="K1707">
            <v>463796</v>
          </cell>
        </row>
        <row r="1709">
          <cell r="E1709" t="str">
            <v>Heri</v>
          </cell>
        </row>
        <row r="1710">
          <cell r="C1710" t="str">
            <v>rupb997</v>
          </cell>
          <cell r="E1710" t="str">
            <v>120/SPB/NK-PPS/07/2005</v>
          </cell>
          <cell r="F1710" t="str">
            <v xml:space="preserve">Retensi Pekerjaan </v>
          </cell>
          <cell r="K1710">
            <v>2352510</v>
          </cell>
        </row>
        <row r="1712">
          <cell r="E1712" t="str">
            <v>Kahar</v>
          </cell>
        </row>
        <row r="1713">
          <cell r="C1713" t="str">
            <v>rupb998</v>
          </cell>
          <cell r="E1713" t="str">
            <v>107/SPB/NK-PPS/06/2005</v>
          </cell>
          <cell r="F1713" t="str">
            <v>Retensi Pekerjaan  pada DP 16</v>
          </cell>
          <cell r="K1713">
            <v>1330547</v>
          </cell>
        </row>
        <row r="1714">
          <cell r="C1714" t="str">
            <v>rupb999</v>
          </cell>
          <cell r="E1714" t="str">
            <v>128/SPB/NK-PPS/07/2005</v>
          </cell>
          <cell r="F1714" t="str">
            <v>Retensi Pekerjaan  pada DP 17</v>
          </cell>
          <cell r="K1714">
            <v>1279456</v>
          </cell>
        </row>
        <row r="1715">
          <cell r="C1715" t="str">
            <v>rupb1000</v>
          </cell>
          <cell r="E1715" t="str">
            <v>147/SPB/NK-PPS/08/2005</v>
          </cell>
          <cell r="F1715" t="str">
            <v>Retensi Pekerjaan  pada DP 18</v>
          </cell>
          <cell r="K1715">
            <v>1659367</v>
          </cell>
        </row>
        <row r="1717">
          <cell r="E1717" t="str">
            <v>Suratman</v>
          </cell>
        </row>
        <row r="1718">
          <cell r="C1718" t="str">
            <v>rupb1001</v>
          </cell>
          <cell r="E1718" t="str">
            <v>193/SPB/NK-PPS/08/2005</v>
          </cell>
          <cell r="F1718" t="str">
            <v>Retensi Pekerjaan  pada DP 19</v>
          </cell>
          <cell r="K1718">
            <v>1226596</v>
          </cell>
        </row>
        <row r="1719">
          <cell r="C1719" t="str">
            <v>rupb1002</v>
          </cell>
          <cell r="E1719" t="str">
            <v>208/SPB/NK-PPS/09/2005</v>
          </cell>
          <cell r="F1719" t="str">
            <v>Retensi Pekerjaan  pada DP 20</v>
          </cell>
          <cell r="K1719">
            <v>3466748</v>
          </cell>
        </row>
        <row r="1721">
          <cell r="E1721" t="str">
            <v>Nofrizal</v>
          </cell>
        </row>
        <row r="1722">
          <cell r="C1722" t="str">
            <v>rupb1003</v>
          </cell>
          <cell r="E1722" t="str">
            <v>199/SPB/NK-PPS/08/2005</v>
          </cell>
          <cell r="F1722" t="str">
            <v>Retensi Pekerjaan  pada DP 19</v>
          </cell>
          <cell r="K1722">
            <v>842735</v>
          </cell>
        </row>
        <row r="1724">
          <cell r="E1724" t="str">
            <v>Zainal</v>
          </cell>
        </row>
        <row r="1725">
          <cell r="C1725" t="str">
            <v>rupb1004</v>
          </cell>
          <cell r="E1725" t="str">
            <v>305/SPB/NK-PPS/09/2005</v>
          </cell>
          <cell r="F1725" t="str">
            <v>Retensi Pekerjaan  pada DP 20</v>
          </cell>
          <cell r="K1725">
            <v>758343</v>
          </cell>
        </row>
        <row r="1727">
          <cell r="E1727" t="str">
            <v>Dwika</v>
          </cell>
        </row>
        <row r="1728">
          <cell r="C1728" t="str">
            <v>rupb1005</v>
          </cell>
          <cell r="E1728" t="str">
            <v>118/SPB/NK-PPS/07/2005</v>
          </cell>
          <cell r="F1728" t="str">
            <v>Retensi Pekerjaan  pada DP 19</v>
          </cell>
          <cell r="K1728">
            <v>1854180</v>
          </cell>
        </row>
        <row r="1729">
          <cell r="C1729" t="str">
            <v>rupb1006</v>
          </cell>
          <cell r="E1729" t="str">
            <v>140/SPB/NK-PPS/08/2005</v>
          </cell>
          <cell r="F1729" t="str">
            <v>Retensi Pekerjaan  pada DP 19</v>
          </cell>
          <cell r="K1729">
            <v>331030</v>
          </cell>
        </row>
        <row r="1731">
          <cell r="D1731" t="str">
            <v>DP : 22</v>
          </cell>
        </row>
        <row r="1732">
          <cell r="E1732" t="str">
            <v>Arif</v>
          </cell>
          <cell r="F1732" t="str">
            <v>Upah Harian Pembersihan &amp; Prasarana Proyek</v>
          </cell>
        </row>
        <row r="1733">
          <cell r="C1733" t="str">
            <v>rupb1007</v>
          </cell>
          <cell r="F1733" t="str">
            <v>Upah Harian Pembersihan &amp; Prasarana Proyek</v>
          </cell>
          <cell r="K1733">
            <v>13880000</v>
          </cell>
        </row>
        <row r="1734">
          <cell r="F1734" t="str">
            <v>Upah Harian Pembersihan &amp; Prasarana Proyek</v>
          </cell>
        </row>
        <row r="1735">
          <cell r="E1735" t="str">
            <v>Arif</v>
          </cell>
          <cell r="F1735" t="str">
            <v>Upah Harian Pembersihan &amp; Prasarana Proyek</v>
          </cell>
        </row>
        <row r="1736">
          <cell r="C1736" t="str">
            <v>rupb1008</v>
          </cell>
          <cell r="F1736" t="str">
            <v>Upah Harian Pembersihan &amp; Prasarana Proyek</v>
          </cell>
          <cell r="K1736">
            <v>6110000</v>
          </cell>
        </row>
        <row r="1737">
          <cell r="F1737" t="str">
            <v>Upah Harian Pembersihan &amp; Prasarana Proyek</v>
          </cell>
        </row>
        <row r="1738">
          <cell r="E1738" t="str">
            <v>Arif</v>
          </cell>
          <cell r="F1738" t="str">
            <v>Upah Harian Pembersihan &amp; Prasarana Proyek</v>
          </cell>
        </row>
        <row r="1739">
          <cell r="C1739" t="str">
            <v>rupb1009</v>
          </cell>
          <cell r="F1739" t="str">
            <v>Upah Harian Pembersihan &amp; Prasarana Proyek</v>
          </cell>
          <cell r="K1739">
            <v>14090000</v>
          </cell>
        </row>
        <row r="1741">
          <cell r="E1741" t="str">
            <v>P. Sitorus</v>
          </cell>
          <cell r="F1741" t="str">
            <v>Upah Harian Pembersihan/Pengosongan Lt.</v>
          </cell>
        </row>
        <row r="1742">
          <cell r="F1742" t="str">
            <v>Upah Harian Pembersihan/Pengosongan Lt.</v>
          </cell>
        </row>
        <row r="1743">
          <cell r="C1743" t="str">
            <v>rupb1010</v>
          </cell>
          <cell r="F1743" t="str">
            <v>Upah Harian Pembersihan/Pengosongan Lt.</v>
          </cell>
          <cell r="K1743">
            <v>2130000</v>
          </cell>
        </row>
        <row r="1745">
          <cell r="E1745" t="str">
            <v>Suyoto</v>
          </cell>
          <cell r="F1745" t="str">
            <v>Block A</v>
          </cell>
        </row>
        <row r="1746">
          <cell r="E1746" t="str">
            <v>309/SPB/NK-PPS/09/2005</v>
          </cell>
          <cell r="F1746" t="str">
            <v>Lt.basment,Pile Cup,Tie Beam,R.Wall,SWP,Lt Dsr</v>
          </cell>
        </row>
        <row r="1747">
          <cell r="C1747" t="str">
            <v>rupb1011</v>
          </cell>
          <cell r="F1747" t="str">
            <v>Pabrikasi bekisting</v>
          </cell>
          <cell r="I1747">
            <v>533.1</v>
          </cell>
          <cell r="J1747" t="str">
            <v>m2</v>
          </cell>
          <cell r="K1747">
            <v>1865850</v>
          </cell>
        </row>
        <row r="1748">
          <cell r="C1748" t="str">
            <v>rupb1012</v>
          </cell>
          <cell r="F1748" t="str">
            <v>Stell bekisting  balok</v>
          </cell>
          <cell r="I1748">
            <v>412.95</v>
          </cell>
          <cell r="J1748" t="str">
            <v>m2</v>
          </cell>
          <cell r="K1748">
            <v>4542450</v>
          </cell>
        </row>
        <row r="1749">
          <cell r="C1749" t="str">
            <v>rupb1013</v>
          </cell>
          <cell r="F1749" t="str">
            <v>Stell bekisting</v>
          </cell>
          <cell r="I1749">
            <v>976.07215000000008</v>
          </cell>
          <cell r="J1749" t="str">
            <v>m2</v>
          </cell>
          <cell r="K1749">
            <v>12200901.875000002</v>
          </cell>
        </row>
        <row r="1750">
          <cell r="C1750" t="str">
            <v>rupb1014</v>
          </cell>
          <cell r="F1750" t="str">
            <v>Stop Cor ( Kawat Ayam )</v>
          </cell>
          <cell r="I1750">
            <v>124.7</v>
          </cell>
          <cell r="J1750" t="str">
            <v>unit</v>
          </cell>
          <cell r="K1750">
            <v>311750</v>
          </cell>
        </row>
        <row r="1751">
          <cell r="C1751" t="str">
            <v>rupb1015</v>
          </cell>
          <cell r="F1751" t="str">
            <v>lantai kerja</v>
          </cell>
          <cell r="I1751">
            <v>433.21</v>
          </cell>
          <cell r="J1751" t="str">
            <v>m2</v>
          </cell>
          <cell r="K1751">
            <v>1083025</v>
          </cell>
        </row>
        <row r="1752">
          <cell r="C1752" t="str">
            <v>rupb1016</v>
          </cell>
          <cell r="F1752" t="str">
            <v>Cor ( C.Pump)</v>
          </cell>
          <cell r="I1752">
            <v>273</v>
          </cell>
          <cell r="J1752" t="str">
            <v>m3</v>
          </cell>
          <cell r="K1752">
            <v>2730000</v>
          </cell>
        </row>
        <row r="1753">
          <cell r="C1753" t="str">
            <v>rupb1017</v>
          </cell>
          <cell r="F1753" t="str">
            <v>Cor ( TC )</v>
          </cell>
          <cell r="I1753">
            <v>305.10000000000002</v>
          </cell>
          <cell r="J1753" t="str">
            <v>m3</v>
          </cell>
          <cell r="K1753">
            <v>4576500</v>
          </cell>
        </row>
        <row r="1754">
          <cell r="C1754" t="str">
            <v>rupb1018</v>
          </cell>
          <cell r="F1754" t="str">
            <v>Galian tanah</v>
          </cell>
          <cell r="I1754">
            <v>71.150000000000006</v>
          </cell>
          <cell r="J1754" t="str">
            <v>m3</v>
          </cell>
          <cell r="K1754">
            <v>2490250</v>
          </cell>
        </row>
        <row r="1755">
          <cell r="C1755" t="str">
            <v>rupb1019</v>
          </cell>
          <cell r="F1755" t="str">
            <v>Urugan tanah</v>
          </cell>
          <cell r="I1755">
            <v>239.82</v>
          </cell>
          <cell r="J1755" t="str">
            <v>m3</v>
          </cell>
          <cell r="K1755">
            <v>3237570</v>
          </cell>
        </row>
        <row r="1756">
          <cell r="C1756" t="str">
            <v>rupb1020</v>
          </cell>
          <cell r="F1756" t="str">
            <v>Pasang Scapulding</v>
          </cell>
          <cell r="I1756">
            <v>614.02</v>
          </cell>
          <cell r="J1756" t="str">
            <v>m2</v>
          </cell>
          <cell r="K1756">
            <v>1535050</v>
          </cell>
        </row>
        <row r="1757">
          <cell r="C1757" t="str">
            <v>rupb1021</v>
          </cell>
          <cell r="F1757" t="str">
            <v>Pasang lat siku kayu</v>
          </cell>
          <cell r="I1757">
            <v>23.6</v>
          </cell>
          <cell r="J1757" t="str">
            <v>m'</v>
          </cell>
          <cell r="K1757">
            <v>59000</v>
          </cell>
        </row>
        <row r="1758">
          <cell r="C1758" t="str">
            <v>rupb1022</v>
          </cell>
          <cell r="F1758" t="str">
            <v>Pembersihan sebelum Cor</v>
          </cell>
          <cell r="I1758">
            <v>677.8</v>
          </cell>
          <cell r="J1758" t="str">
            <v>m2</v>
          </cell>
          <cell r="K1758">
            <v>847250</v>
          </cell>
        </row>
        <row r="1759">
          <cell r="C1759" t="str">
            <v>rupb1023</v>
          </cell>
          <cell r="F1759" t="str">
            <v>Bongkar bekisting</v>
          </cell>
          <cell r="I1759">
            <v>46.49</v>
          </cell>
          <cell r="J1759" t="str">
            <v>m2</v>
          </cell>
          <cell r="K1759">
            <v>69735</v>
          </cell>
        </row>
        <row r="1760">
          <cell r="F1760" t="str">
            <v>Block B</v>
          </cell>
          <cell r="K1760">
            <v>0</v>
          </cell>
        </row>
        <row r="1761">
          <cell r="C1761" t="str">
            <v>rupb1024</v>
          </cell>
          <cell r="F1761" t="str">
            <v>Pasang Scapulding</v>
          </cell>
          <cell r="I1761">
            <v>408</v>
          </cell>
          <cell r="J1761" t="str">
            <v>m2</v>
          </cell>
          <cell r="K1761">
            <v>816000</v>
          </cell>
        </row>
        <row r="1762">
          <cell r="C1762" t="str">
            <v>rupb1025</v>
          </cell>
          <cell r="F1762" t="str">
            <v>Bongkar Scapulding</v>
          </cell>
          <cell r="I1762">
            <v>114.28</v>
          </cell>
          <cell r="J1762" t="str">
            <v>m2</v>
          </cell>
          <cell r="K1762">
            <v>171420</v>
          </cell>
        </row>
        <row r="1763">
          <cell r="C1763" t="str">
            <v>rupb1026</v>
          </cell>
          <cell r="F1763" t="str">
            <v>Bongkar Perancah pelindung lantai</v>
          </cell>
          <cell r="I1763">
            <v>67.2</v>
          </cell>
          <cell r="J1763" t="str">
            <v>m2</v>
          </cell>
          <cell r="K1763">
            <v>168000</v>
          </cell>
        </row>
        <row r="1764">
          <cell r="C1764" t="str">
            <v>rupb1027</v>
          </cell>
          <cell r="F1764" t="str">
            <v>Pasang bekisting kolom sirip</v>
          </cell>
          <cell r="I1764">
            <v>23.8</v>
          </cell>
          <cell r="J1764" t="str">
            <v>m2</v>
          </cell>
          <cell r="K1764">
            <v>238000</v>
          </cell>
        </row>
        <row r="1765">
          <cell r="C1765" t="str">
            <v>rupb1028</v>
          </cell>
          <cell r="F1765" t="str">
            <v>Pasang Scapulding External</v>
          </cell>
          <cell r="I1765">
            <v>281.89999999999998</v>
          </cell>
          <cell r="J1765" t="str">
            <v>m2</v>
          </cell>
          <cell r="K1765">
            <v>563800</v>
          </cell>
        </row>
        <row r="1766">
          <cell r="C1766" t="str">
            <v>rupb1029</v>
          </cell>
          <cell r="F1766" t="str">
            <v>Meratakan tanah</v>
          </cell>
          <cell r="I1766">
            <v>9</v>
          </cell>
          <cell r="J1766" t="str">
            <v>m2</v>
          </cell>
          <cell r="K1766">
            <v>13500</v>
          </cell>
        </row>
        <row r="1767">
          <cell r="F1767" t="str">
            <v>Lantai atap</v>
          </cell>
          <cell r="K1767">
            <v>0</v>
          </cell>
        </row>
        <row r="1768">
          <cell r="C1768" t="str">
            <v>rupb1030</v>
          </cell>
          <cell r="F1768" t="str">
            <v>Pabrikasi,pasang &amp; bongkar bekisting W.Tank</v>
          </cell>
          <cell r="I1768">
            <v>17.2</v>
          </cell>
          <cell r="J1768" t="str">
            <v>m2</v>
          </cell>
          <cell r="K1768">
            <v>215000</v>
          </cell>
        </row>
        <row r="1769">
          <cell r="C1769" t="str">
            <v>rupb1031</v>
          </cell>
          <cell r="F1769" t="str">
            <v>Bongkar bekisting</v>
          </cell>
          <cell r="I1769">
            <v>42</v>
          </cell>
          <cell r="J1769" t="str">
            <v>m2</v>
          </cell>
          <cell r="K1769">
            <v>147000</v>
          </cell>
        </row>
        <row r="1770">
          <cell r="C1770" t="str">
            <v>rupb1032</v>
          </cell>
          <cell r="F1770" t="str">
            <v>Bongkar Scapulding</v>
          </cell>
          <cell r="I1770">
            <v>55</v>
          </cell>
          <cell r="J1770" t="str">
            <v>m2</v>
          </cell>
          <cell r="K1770">
            <v>82500</v>
          </cell>
        </row>
        <row r="1771">
          <cell r="C1771" t="str">
            <v>rupb1033</v>
          </cell>
          <cell r="F1771" t="str">
            <v>Cor Pondasi W.Tank</v>
          </cell>
          <cell r="I1771">
            <v>2</v>
          </cell>
          <cell r="J1771" t="str">
            <v>m3</v>
          </cell>
          <cell r="K1771">
            <v>30000</v>
          </cell>
        </row>
        <row r="1772">
          <cell r="F1772" t="str">
            <v>Lantai Atap Block C</v>
          </cell>
          <cell r="K1772">
            <v>0</v>
          </cell>
        </row>
        <row r="1773">
          <cell r="C1773" t="str">
            <v>rupb1034</v>
          </cell>
          <cell r="F1773" t="str">
            <v>Pabrikasi ,Pasang bekisting W.Tank</v>
          </cell>
          <cell r="I1773">
            <v>12</v>
          </cell>
          <cell r="J1773" t="str">
            <v>m2</v>
          </cell>
          <cell r="K1773">
            <v>150000</v>
          </cell>
        </row>
        <row r="1774">
          <cell r="F1774" t="str">
            <v>Jumlah</v>
          </cell>
          <cell r="K1774">
            <v>38085324</v>
          </cell>
        </row>
        <row r="1775">
          <cell r="C1775" t="str">
            <v>rupb1035</v>
          </cell>
          <cell r="F1775" t="str">
            <v>Pembayaran lalu ( Angsuran 1 )</v>
          </cell>
          <cell r="K1775">
            <v>-29275165</v>
          </cell>
        </row>
        <row r="1776">
          <cell r="F1776" t="str">
            <v>Pembayaran saat ini</v>
          </cell>
          <cell r="K1776">
            <v>8810159</v>
          </cell>
        </row>
        <row r="1779">
          <cell r="C1779" t="str">
            <v>rupb1036</v>
          </cell>
          <cell r="E1779" t="str">
            <v>Dwi Tantomo</v>
          </cell>
          <cell r="F1779" t="str">
            <v>Upah Bongkar Semen</v>
          </cell>
          <cell r="K1779">
            <v>845000</v>
          </cell>
        </row>
        <row r="1781">
          <cell r="E1781" t="str">
            <v>Suyoto</v>
          </cell>
          <cell r="F1781" t="str">
            <v>Block A</v>
          </cell>
        </row>
        <row r="1782">
          <cell r="C1782" t="str">
            <v>rupb1037</v>
          </cell>
          <cell r="E1782" t="str">
            <v>133/SPB/NK-PPS/07/2005</v>
          </cell>
          <cell r="F1782" t="str">
            <v>Pabrikasi bekisting P.Cup - 2</v>
          </cell>
          <cell r="I1782">
            <v>10.15</v>
          </cell>
          <cell r="J1782" t="str">
            <v>m2</v>
          </cell>
          <cell r="K1782">
            <v>35525</v>
          </cell>
        </row>
        <row r="1783">
          <cell r="C1783" t="str">
            <v>rupb1038</v>
          </cell>
          <cell r="F1783" t="str">
            <v>Stel bekisting P.Cup - 2</v>
          </cell>
          <cell r="I1783">
            <v>16.920000000000002</v>
          </cell>
          <cell r="J1783" t="str">
            <v>m2</v>
          </cell>
          <cell r="K1783">
            <v>186120</v>
          </cell>
        </row>
        <row r="1784">
          <cell r="C1784" t="str">
            <v>rupb1039</v>
          </cell>
          <cell r="F1784" t="str">
            <v>Lantai Kerja P.Cup -2</v>
          </cell>
          <cell r="I1784">
            <v>12.16</v>
          </cell>
          <cell r="J1784" t="str">
            <v>m2</v>
          </cell>
          <cell r="K1784">
            <v>30400</v>
          </cell>
        </row>
        <row r="1785">
          <cell r="C1785" t="str">
            <v>rupb1040</v>
          </cell>
          <cell r="F1785" t="str">
            <v>Pabrikasi bekisting P.Cup - 3</v>
          </cell>
          <cell r="I1785">
            <v>43.88</v>
          </cell>
          <cell r="J1785" t="str">
            <v>m2</v>
          </cell>
          <cell r="K1785">
            <v>153580</v>
          </cell>
        </row>
        <row r="1786">
          <cell r="C1786" t="str">
            <v>rupb1041</v>
          </cell>
          <cell r="F1786" t="str">
            <v>Stel bekisting P.Cup - 3</v>
          </cell>
          <cell r="I1786">
            <v>73.13</v>
          </cell>
          <cell r="J1786" t="str">
            <v>m2</v>
          </cell>
          <cell r="K1786">
            <v>804430</v>
          </cell>
        </row>
        <row r="1787">
          <cell r="C1787" t="str">
            <v>rupb1042</v>
          </cell>
          <cell r="F1787" t="str">
            <v>Lantai Kerja P.Cup -3</v>
          </cell>
          <cell r="I1787">
            <v>81.260000000000005</v>
          </cell>
          <cell r="J1787" t="str">
            <v>m2</v>
          </cell>
          <cell r="K1787">
            <v>203150</v>
          </cell>
        </row>
        <row r="1788">
          <cell r="C1788" t="str">
            <v>rupb1043</v>
          </cell>
          <cell r="F1788" t="str">
            <v>Stel bekisting Tie beam</v>
          </cell>
          <cell r="I1788">
            <v>46.27</v>
          </cell>
          <cell r="J1788" t="str">
            <v>m2</v>
          </cell>
          <cell r="K1788">
            <v>508970</v>
          </cell>
        </row>
        <row r="1789">
          <cell r="F1789" t="str">
            <v>Jumlah</v>
          </cell>
        </row>
        <row r="1791">
          <cell r="E1791" t="str">
            <v>Iksan</v>
          </cell>
          <cell r="F1791" t="str">
            <v>Block D</v>
          </cell>
        </row>
        <row r="1792">
          <cell r="C1792" t="str">
            <v>rupb1044</v>
          </cell>
          <cell r="E1792" t="str">
            <v>326/SPB/NK-PPS/09/2005</v>
          </cell>
          <cell r="F1792" t="str">
            <v>Finishing Floor Hardiner pondasi Genset</v>
          </cell>
          <cell r="I1792">
            <v>20.68</v>
          </cell>
          <cell r="J1792" t="str">
            <v>m2</v>
          </cell>
          <cell r="K1792">
            <v>82720</v>
          </cell>
        </row>
        <row r="1793">
          <cell r="C1793" t="str">
            <v>rupb1045</v>
          </cell>
          <cell r="F1793" t="str">
            <v>Finishing tali air pondasi Genset</v>
          </cell>
          <cell r="I1793">
            <v>12</v>
          </cell>
          <cell r="J1793" t="str">
            <v>m'</v>
          </cell>
          <cell r="K1793">
            <v>42000</v>
          </cell>
        </row>
        <row r="1794">
          <cell r="C1794" t="str">
            <v>rupb1046</v>
          </cell>
          <cell r="F1794" t="str">
            <v>Bak Kontrol Pondasi Genset</v>
          </cell>
          <cell r="I1794">
            <v>4</v>
          </cell>
          <cell r="J1794" t="str">
            <v>unit</v>
          </cell>
          <cell r="K1794">
            <v>30000</v>
          </cell>
        </row>
        <row r="1795">
          <cell r="C1795" t="str">
            <v>rupb1047</v>
          </cell>
          <cell r="F1795" t="str">
            <v>Pinggulan Pondasi genset</v>
          </cell>
          <cell r="I1795">
            <v>27.6</v>
          </cell>
          <cell r="J1795" t="str">
            <v>m'</v>
          </cell>
          <cell r="K1795">
            <v>69000</v>
          </cell>
        </row>
        <row r="1796">
          <cell r="C1796" t="str">
            <v>rupb1048</v>
          </cell>
          <cell r="F1796" t="str">
            <v>Sudutan Gutter</v>
          </cell>
          <cell r="I1796">
            <v>10</v>
          </cell>
          <cell r="J1796" t="str">
            <v>m'</v>
          </cell>
          <cell r="K1796">
            <v>25000</v>
          </cell>
        </row>
        <row r="1797">
          <cell r="C1797" t="str">
            <v>rupb1049</v>
          </cell>
          <cell r="F1797" t="str">
            <v>Pasang Bata di Trane Kabel</v>
          </cell>
          <cell r="I1797">
            <v>5</v>
          </cell>
          <cell r="J1797" t="str">
            <v>m2</v>
          </cell>
          <cell r="K1797">
            <v>90000</v>
          </cell>
        </row>
        <row r="1798">
          <cell r="C1798" t="str">
            <v>rupb1050</v>
          </cell>
          <cell r="F1798" t="str">
            <v>Plester Bata di Trane Kabel</v>
          </cell>
          <cell r="I1798">
            <v>12.8</v>
          </cell>
          <cell r="J1798" t="str">
            <v>m2</v>
          </cell>
          <cell r="K1798">
            <v>83200</v>
          </cell>
        </row>
        <row r="1799">
          <cell r="C1799" t="str">
            <v>rupb1051</v>
          </cell>
          <cell r="F1799" t="str">
            <v>Aci Bata di Trane Kabel</v>
          </cell>
          <cell r="I1799">
            <v>10.8</v>
          </cell>
          <cell r="J1799" t="str">
            <v>m2</v>
          </cell>
          <cell r="K1799">
            <v>43200</v>
          </cell>
        </row>
        <row r="1800">
          <cell r="C1800" t="str">
            <v>rupb1052</v>
          </cell>
          <cell r="F1800" t="str">
            <v>Cor + Psg besi Plat u/ dudukan exhoursevan</v>
          </cell>
          <cell r="I1800">
            <v>1</v>
          </cell>
          <cell r="J1800" t="str">
            <v>unit</v>
          </cell>
          <cell r="K1800">
            <v>100000</v>
          </cell>
        </row>
        <row r="1801">
          <cell r="C1801" t="str">
            <v>rupb1053</v>
          </cell>
          <cell r="F1801" t="str">
            <v>Sudutan balok R.STP</v>
          </cell>
          <cell r="I1801">
            <v>148</v>
          </cell>
          <cell r="J1801" t="str">
            <v>m'</v>
          </cell>
          <cell r="K1801">
            <v>370000</v>
          </cell>
        </row>
        <row r="1802">
          <cell r="C1802" t="str">
            <v>rupb1054</v>
          </cell>
          <cell r="F1802" t="str">
            <v>Sudutan balok R.Pompa</v>
          </cell>
          <cell r="I1802">
            <v>105</v>
          </cell>
          <cell r="J1802" t="str">
            <v>m'</v>
          </cell>
          <cell r="K1802">
            <v>262500</v>
          </cell>
        </row>
        <row r="1803">
          <cell r="C1803" t="str">
            <v>rupb1055</v>
          </cell>
          <cell r="F1803" t="str">
            <v>Sudutan balok R.Genset &amp; Trapo</v>
          </cell>
          <cell r="I1803">
            <v>550</v>
          </cell>
          <cell r="J1803" t="str">
            <v>m'</v>
          </cell>
          <cell r="K1803">
            <v>1375000</v>
          </cell>
        </row>
        <row r="1804">
          <cell r="C1804" t="str">
            <v>rupb1056</v>
          </cell>
          <cell r="F1804" t="str">
            <v>Psg Scapulding u/ psg Bata, Plester R.Genset</v>
          </cell>
          <cell r="I1804">
            <v>187</v>
          </cell>
          <cell r="J1804" t="str">
            <v>m2</v>
          </cell>
          <cell r="K1804">
            <v>467500</v>
          </cell>
        </row>
        <row r="1805">
          <cell r="F1805" t="str">
            <v>External Belakang Block B</v>
          </cell>
          <cell r="K1805">
            <v>0</v>
          </cell>
        </row>
        <row r="1806">
          <cell r="C1806" t="str">
            <v>rupb1057</v>
          </cell>
          <cell r="F1806" t="str">
            <v>Plester /Acian</v>
          </cell>
          <cell r="I1806">
            <v>47</v>
          </cell>
          <cell r="J1806" t="str">
            <v>m2</v>
          </cell>
          <cell r="K1806">
            <v>775500</v>
          </cell>
        </row>
        <row r="1807">
          <cell r="C1807" t="str">
            <v>rupb1058</v>
          </cell>
          <cell r="F1807" t="str">
            <v>Penebalan</v>
          </cell>
          <cell r="I1807">
            <v>47</v>
          </cell>
          <cell r="J1807" t="str">
            <v>m2</v>
          </cell>
          <cell r="K1807">
            <v>94000</v>
          </cell>
        </row>
        <row r="1808">
          <cell r="C1808" t="str">
            <v>rupb1059</v>
          </cell>
          <cell r="F1808" t="str">
            <v xml:space="preserve">Pasang Scapulding </v>
          </cell>
          <cell r="I1808">
            <v>164.6</v>
          </cell>
          <cell r="J1808" t="str">
            <v>m2</v>
          </cell>
          <cell r="K1808">
            <v>329200</v>
          </cell>
        </row>
        <row r="1809">
          <cell r="C1809" t="str">
            <v>rupb1060</v>
          </cell>
          <cell r="F1809" t="str">
            <v>Tali air,potong,bobok &amp; finishing</v>
          </cell>
          <cell r="I1809">
            <v>342</v>
          </cell>
          <cell r="J1809" t="str">
            <v>m'</v>
          </cell>
          <cell r="K1809">
            <v>1710000</v>
          </cell>
        </row>
        <row r="1810">
          <cell r="C1810" t="str">
            <v>rupb1061</v>
          </cell>
          <cell r="F1810" t="str">
            <v>Kuran lumpur sampit  basment</v>
          </cell>
          <cell r="I1810">
            <v>1</v>
          </cell>
          <cell r="J1810" t="str">
            <v>unit</v>
          </cell>
          <cell r="K1810">
            <v>60000</v>
          </cell>
        </row>
        <row r="1811">
          <cell r="C1811" t="str">
            <v>rupb1062</v>
          </cell>
          <cell r="F1811" t="str">
            <v>Pasang Granite lt -2</v>
          </cell>
          <cell r="I1811">
            <v>221</v>
          </cell>
          <cell r="J1811" t="str">
            <v>m2</v>
          </cell>
          <cell r="K1811">
            <v>3315000</v>
          </cell>
        </row>
        <row r="1812">
          <cell r="C1812" t="str">
            <v>rupb1063</v>
          </cell>
          <cell r="F1812" t="str">
            <v>Pinggulan Lt - 2</v>
          </cell>
          <cell r="I1812">
            <v>105</v>
          </cell>
          <cell r="J1812" t="str">
            <v>m'</v>
          </cell>
          <cell r="K1812">
            <v>288750</v>
          </cell>
        </row>
        <row r="1813">
          <cell r="C1813" t="str">
            <v>rupb1064</v>
          </cell>
          <cell r="F1813" t="str">
            <v>Pasang Morsip 180 x180</v>
          </cell>
          <cell r="I1813">
            <v>3</v>
          </cell>
          <cell r="J1813" t="str">
            <v>bh</v>
          </cell>
          <cell r="K1813">
            <v>285000</v>
          </cell>
        </row>
        <row r="1814">
          <cell r="C1814" t="str">
            <v>rupb1065</v>
          </cell>
          <cell r="F1814" t="str">
            <v>Pasang Morsip 100 x100</v>
          </cell>
          <cell r="I1814">
            <v>2</v>
          </cell>
          <cell r="J1814" t="str">
            <v>bh</v>
          </cell>
          <cell r="K1814">
            <v>140000</v>
          </cell>
        </row>
        <row r="1815">
          <cell r="C1815" t="str">
            <v>rupb1066</v>
          </cell>
          <cell r="F1815" t="str">
            <v>Plester /Aci bata lt atap</v>
          </cell>
          <cell r="I1815">
            <v>76</v>
          </cell>
          <cell r="J1815" t="str">
            <v>m2</v>
          </cell>
          <cell r="K1815">
            <v>798000</v>
          </cell>
        </row>
        <row r="1816">
          <cell r="C1816" t="str">
            <v>rupb1067</v>
          </cell>
          <cell r="F1816" t="str">
            <v>Bobok balok lt atap</v>
          </cell>
          <cell r="I1816">
            <v>14.4</v>
          </cell>
          <cell r="J1816" t="str">
            <v>m2</v>
          </cell>
          <cell r="K1816">
            <v>216000</v>
          </cell>
        </row>
        <row r="1817">
          <cell r="C1817" t="str">
            <v>rupb1068</v>
          </cell>
          <cell r="F1817" t="str">
            <v>Pasang batu bata lt atap</v>
          </cell>
          <cell r="I1817">
            <v>36</v>
          </cell>
          <cell r="J1817" t="str">
            <v>m2</v>
          </cell>
          <cell r="K1817">
            <v>324000</v>
          </cell>
        </row>
        <row r="1818">
          <cell r="C1818" t="str">
            <v>rupb1069</v>
          </cell>
          <cell r="F1818" t="str">
            <v>Plester/Aci  beton lt atap</v>
          </cell>
          <cell r="I1818">
            <v>44.3</v>
          </cell>
          <cell r="J1818" t="str">
            <v>m2</v>
          </cell>
          <cell r="K1818">
            <v>730950</v>
          </cell>
        </row>
        <row r="1819">
          <cell r="F1819" t="str">
            <v>Block C</v>
          </cell>
          <cell r="K1819">
            <v>0</v>
          </cell>
        </row>
        <row r="1820">
          <cell r="C1820" t="str">
            <v>rupb1070</v>
          </cell>
          <cell r="F1820" t="str">
            <v>Pasang Keramik &amp; Asesoris Toilet lt - 2</v>
          </cell>
          <cell r="I1820">
            <v>0.6</v>
          </cell>
          <cell r="J1820" t="str">
            <v>unit</v>
          </cell>
          <cell r="K1820">
            <v>1800000</v>
          </cell>
        </row>
        <row r="1821">
          <cell r="C1821" t="str">
            <v>rupb1071</v>
          </cell>
          <cell r="F1821" t="str">
            <v>Pasang Keramik Gutter lt basment, l= 25 Cm</v>
          </cell>
          <cell r="I1821">
            <v>50</v>
          </cell>
          <cell r="J1821" t="str">
            <v>m'</v>
          </cell>
          <cell r="K1821">
            <v>1125000</v>
          </cell>
        </row>
        <row r="1822">
          <cell r="C1822" t="str">
            <v>rupb1072</v>
          </cell>
          <cell r="F1822" t="str">
            <v>Pasang Keramik Gutter lt basment, l= 15 Cm</v>
          </cell>
          <cell r="I1822">
            <v>65</v>
          </cell>
          <cell r="J1822" t="str">
            <v>m'</v>
          </cell>
          <cell r="K1822">
            <v>1137500</v>
          </cell>
        </row>
        <row r="1823">
          <cell r="C1823" t="str">
            <v>rupb1073</v>
          </cell>
          <cell r="F1823" t="str">
            <v>Cor Adukan &amp; Fishing Janggutan Meja Los Lt.Bas</v>
          </cell>
          <cell r="I1823">
            <v>200</v>
          </cell>
          <cell r="J1823" t="str">
            <v>m'</v>
          </cell>
          <cell r="K1823">
            <v>1000000</v>
          </cell>
        </row>
        <row r="1824">
          <cell r="C1824" t="str">
            <v>rupb1074</v>
          </cell>
          <cell r="F1824" t="str">
            <v>Bngkar &amp; Psng keramik meja Wastafel Toilet</v>
          </cell>
          <cell r="I1824">
            <v>8</v>
          </cell>
          <cell r="J1824" t="str">
            <v>unit</v>
          </cell>
          <cell r="K1824">
            <v>200000</v>
          </cell>
        </row>
        <row r="1825">
          <cell r="C1825" t="str">
            <v>rupb1075</v>
          </cell>
          <cell r="F1825" t="str">
            <v>Psg Keramik meja L Ayam Lt Bas &amp; Tanggulan</v>
          </cell>
          <cell r="I1825">
            <v>3</v>
          </cell>
          <cell r="J1825" t="str">
            <v>unit</v>
          </cell>
          <cell r="K1825">
            <v>675000</v>
          </cell>
        </row>
        <row r="1826">
          <cell r="C1826" t="str">
            <v>rupb1076</v>
          </cell>
          <cell r="F1826" t="str">
            <v>Penebalan Plester u/ meratakan dinding bata</v>
          </cell>
          <cell r="I1826">
            <v>37.17</v>
          </cell>
          <cell r="J1826" t="str">
            <v>m2</v>
          </cell>
          <cell r="K1826">
            <v>74340</v>
          </cell>
        </row>
        <row r="1827">
          <cell r="C1827" t="str">
            <v>rupb1077</v>
          </cell>
          <cell r="F1827" t="str">
            <v>Screrr Lt R.Gudang Lt Basm, I,II, &amp; atap</v>
          </cell>
          <cell r="I1827">
            <v>75.599999999999994</v>
          </cell>
          <cell r="J1827" t="str">
            <v>m2</v>
          </cell>
          <cell r="K1827">
            <v>378000</v>
          </cell>
        </row>
        <row r="1828">
          <cell r="C1828" t="str">
            <v>rupb1078</v>
          </cell>
          <cell r="F1828" t="str">
            <v>Floor hardiner lantai</v>
          </cell>
          <cell r="I1828">
            <v>75.599999999999994</v>
          </cell>
          <cell r="J1828" t="str">
            <v>m2</v>
          </cell>
          <cell r="K1828">
            <v>378000</v>
          </cell>
        </row>
        <row r="1829">
          <cell r="C1829" t="str">
            <v>rupb1079</v>
          </cell>
          <cell r="F1829" t="str">
            <v>Bobok beton gutter u/sesuaikan ukuran lt bas</v>
          </cell>
          <cell r="I1829">
            <v>250</v>
          </cell>
          <cell r="J1829" t="str">
            <v>m'</v>
          </cell>
          <cell r="K1829">
            <v>1250000</v>
          </cell>
        </row>
        <row r="1830">
          <cell r="F1830" t="str">
            <v xml:space="preserve">External </v>
          </cell>
          <cell r="K1830">
            <v>0</v>
          </cell>
        </row>
        <row r="1831">
          <cell r="C1831" t="str">
            <v>rupb1080</v>
          </cell>
          <cell r="F1831" t="str">
            <v>Plester balok  &amp; kolom As C7-C8/CA-CB</v>
          </cell>
          <cell r="I1831">
            <v>69.06</v>
          </cell>
          <cell r="J1831" t="str">
            <v>m2</v>
          </cell>
          <cell r="K1831">
            <v>863250</v>
          </cell>
        </row>
        <row r="1832">
          <cell r="C1832" t="str">
            <v>rupb1081</v>
          </cell>
          <cell r="F1832" t="str">
            <v xml:space="preserve">Plester  dinding bata </v>
          </cell>
          <cell r="I1832">
            <v>100</v>
          </cell>
          <cell r="J1832" t="str">
            <v>m2</v>
          </cell>
          <cell r="K1832">
            <v>1250000</v>
          </cell>
        </row>
        <row r="1833">
          <cell r="C1833" t="str">
            <v>rupb1082</v>
          </cell>
          <cell r="F1833" t="str">
            <v>Acian</v>
          </cell>
          <cell r="I1833">
            <v>180</v>
          </cell>
          <cell r="J1833" t="str">
            <v>m2</v>
          </cell>
          <cell r="K1833">
            <v>720000</v>
          </cell>
        </row>
        <row r="1834">
          <cell r="C1834" t="str">
            <v>rupb1083</v>
          </cell>
          <cell r="F1834" t="str">
            <v>Finishing Sconengan &amp; Sudutan</v>
          </cell>
          <cell r="I1834">
            <v>260</v>
          </cell>
          <cell r="J1834" t="str">
            <v>m'</v>
          </cell>
          <cell r="K1834">
            <v>650000</v>
          </cell>
        </row>
        <row r="1835">
          <cell r="C1835" t="str">
            <v>rupb1084</v>
          </cell>
          <cell r="F1835" t="str">
            <v>Bongkar &amp; Pasang Scapulding</v>
          </cell>
          <cell r="I1835">
            <v>170</v>
          </cell>
          <cell r="J1835" t="str">
            <v>m2</v>
          </cell>
          <cell r="K1835">
            <v>595000</v>
          </cell>
        </row>
        <row r="1836">
          <cell r="C1836" t="str">
            <v>rupb1085</v>
          </cell>
          <cell r="F1836" t="str">
            <v>Pasang Plat Injak Kayu</v>
          </cell>
          <cell r="I1836">
            <v>78.16</v>
          </cell>
          <cell r="J1836" t="str">
            <v>m2</v>
          </cell>
          <cell r="K1836">
            <v>214940</v>
          </cell>
        </row>
        <row r="1837">
          <cell r="F1837" t="str">
            <v>Jumlah</v>
          </cell>
          <cell r="K1837">
            <v>24417550</v>
          </cell>
        </row>
        <row r="1838">
          <cell r="E1838" t="str">
            <v>Iksan</v>
          </cell>
          <cell r="F1838" t="str">
            <v>Block B</v>
          </cell>
        </row>
        <row r="1839">
          <cell r="E1839" t="str">
            <v>307/SPB/NK-PPS/09/2005</v>
          </cell>
          <cell r="F1839" t="str">
            <v>Exsternal Belakang:</v>
          </cell>
        </row>
        <row r="1840">
          <cell r="C1840" t="str">
            <v>rupb1086</v>
          </cell>
          <cell r="F1840" t="str">
            <v>Plesteran &amp; Acian</v>
          </cell>
          <cell r="I1840">
            <v>256.08</v>
          </cell>
          <cell r="J1840" t="str">
            <v>m2</v>
          </cell>
          <cell r="K1840">
            <v>4225320</v>
          </cell>
        </row>
        <row r="1841">
          <cell r="C1841" t="str">
            <v>rupb1087</v>
          </cell>
          <cell r="F1841" t="str">
            <v>Penebalan, pas kawat ayam</v>
          </cell>
          <cell r="I1841">
            <v>695.4</v>
          </cell>
          <cell r="J1841" t="str">
            <v>m2</v>
          </cell>
          <cell r="K1841">
            <v>3129300</v>
          </cell>
        </row>
        <row r="1842">
          <cell r="C1842" t="str">
            <v>rupb1088</v>
          </cell>
          <cell r="F1842" t="str">
            <v>Pasang plat injak</v>
          </cell>
          <cell r="I1842">
            <v>39.200000000000003</v>
          </cell>
          <cell r="J1842" t="str">
            <v>m2</v>
          </cell>
          <cell r="K1842">
            <v>98000</v>
          </cell>
        </row>
        <row r="1843">
          <cell r="C1843" t="str">
            <v>rupb1089</v>
          </cell>
          <cell r="F1843" t="str">
            <v>Pasang Batu Bata</v>
          </cell>
          <cell r="I1843">
            <v>31.2</v>
          </cell>
          <cell r="J1843" t="str">
            <v>m3</v>
          </cell>
          <cell r="K1843">
            <v>280800</v>
          </cell>
        </row>
        <row r="1844">
          <cell r="C1844" t="str">
            <v>rupb1090</v>
          </cell>
          <cell r="F1844" t="str">
            <v>Cor Kolom Praktis</v>
          </cell>
          <cell r="I1844">
            <v>24</v>
          </cell>
          <cell r="J1844" t="str">
            <v>m'</v>
          </cell>
          <cell r="K1844">
            <v>180000</v>
          </cell>
        </row>
        <row r="1845">
          <cell r="C1845" t="str">
            <v>rupb1091</v>
          </cell>
          <cell r="F1845" t="str">
            <v>Pasang Granite</v>
          </cell>
          <cell r="I1845">
            <v>175</v>
          </cell>
          <cell r="J1845" t="str">
            <v>m2</v>
          </cell>
          <cell r="K1845">
            <v>2625000</v>
          </cell>
        </row>
        <row r="1846">
          <cell r="F1846" t="str">
            <v>Lantai Atap</v>
          </cell>
          <cell r="K1846">
            <v>0</v>
          </cell>
        </row>
        <row r="1847">
          <cell r="F1847" t="str">
            <v xml:space="preserve">Cor,pembesian,psng /bgkr bekisting &amp; </v>
          </cell>
          <cell r="K1847">
            <v>0</v>
          </cell>
        </row>
        <row r="1848">
          <cell r="C1848" t="str">
            <v>rupb1092</v>
          </cell>
          <cell r="F1848" t="str">
            <v>Finish Hardiner Pondasi Pompa</v>
          </cell>
          <cell r="I1848">
            <v>1</v>
          </cell>
          <cell r="J1848" t="str">
            <v>unit</v>
          </cell>
          <cell r="K1848">
            <v>130000</v>
          </cell>
        </row>
        <row r="1849">
          <cell r="C1849" t="str">
            <v>rupb1093</v>
          </cell>
          <cell r="F1849" t="str">
            <v>Finishing pondasi tanki Plester/aci atas hardiner</v>
          </cell>
          <cell r="I1849">
            <v>14.3</v>
          </cell>
          <cell r="J1849" t="str">
            <v>m2</v>
          </cell>
          <cell r="K1849">
            <v>235950</v>
          </cell>
        </row>
        <row r="1850">
          <cell r="F1850" t="str">
            <v>Block D</v>
          </cell>
          <cell r="K1850">
            <v>0</v>
          </cell>
        </row>
        <row r="1851">
          <cell r="F1851" t="str">
            <v>Finishing Trafo &amp; Genset</v>
          </cell>
          <cell r="K1851">
            <v>0</v>
          </cell>
        </row>
        <row r="1852">
          <cell r="C1852" t="str">
            <v>rupb1094</v>
          </cell>
          <cell r="F1852" t="str">
            <v>Pasang Batu bata</v>
          </cell>
          <cell r="I1852">
            <v>40.200000000000003</v>
          </cell>
          <cell r="J1852" t="str">
            <v>m2</v>
          </cell>
          <cell r="K1852">
            <v>361800</v>
          </cell>
        </row>
        <row r="1853">
          <cell r="C1853" t="str">
            <v>rupb1095</v>
          </cell>
          <cell r="F1853" t="str">
            <v>Kolom Praktis, ring balok</v>
          </cell>
          <cell r="I1853">
            <v>10</v>
          </cell>
          <cell r="J1853" t="str">
            <v>m2</v>
          </cell>
          <cell r="K1853">
            <v>75000</v>
          </cell>
        </row>
        <row r="1854">
          <cell r="C1854" t="str">
            <v>rupb1096</v>
          </cell>
          <cell r="F1854" t="str">
            <v>Expose dak beton</v>
          </cell>
          <cell r="I1854">
            <v>66.150000000000006</v>
          </cell>
          <cell r="J1854" t="str">
            <v>m2</v>
          </cell>
          <cell r="K1854">
            <v>198450</v>
          </cell>
        </row>
        <row r="1855">
          <cell r="F1855" t="str">
            <v>Finishing Ground tank</v>
          </cell>
          <cell r="K1855">
            <v>0</v>
          </cell>
        </row>
        <row r="1856">
          <cell r="C1856" t="str">
            <v>rupb1097</v>
          </cell>
          <cell r="F1856" t="str">
            <v>Pembersihan Ground tank &amp; STP</v>
          </cell>
          <cell r="I1856">
            <v>56.25</v>
          </cell>
          <cell r="J1856" t="str">
            <v>m2</v>
          </cell>
          <cell r="K1856">
            <v>84375</v>
          </cell>
        </row>
        <row r="1857">
          <cell r="F1857" t="str">
            <v>Block C</v>
          </cell>
          <cell r="K1857">
            <v>0</v>
          </cell>
        </row>
        <row r="1858">
          <cell r="C1858" t="str">
            <v>rupb1098</v>
          </cell>
          <cell r="F1858" t="str">
            <v>Plester  Kolom, pondasi W.Tank lt - II</v>
          </cell>
          <cell r="I1858">
            <v>187.52</v>
          </cell>
          <cell r="J1858" t="str">
            <v>m2</v>
          </cell>
          <cell r="K1858">
            <v>2344000</v>
          </cell>
        </row>
        <row r="1859">
          <cell r="C1859" t="str">
            <v>rupb1099</v>
          </cell>
          <cell r="F1859" t="str">
            <v>Acian  Kolom, pondasi W.Tank lt - II</v>
          </cell>
          <cell r="I1859">
            <v>255.91</v>
          </cell>
          <cell r="J1859" t="str">
            <v>m2</v>
          </cell>
          <cell r="K1859">
            <v>1023640</v>
          </cell>
        </row>
        <row r="1860">
          <cell r="C1860" t="str">
            <v>rupb1100</v>
          </cell>
          <cell r="F1860" t="str">
            <v>Pasang bekisting u/ pondasi W Tank</v>
          </cell>
          <cell r="I1860">
            <v>10.55</v>
          </cell>
          <cell r="J1860" t="str">
            <v>m2</v>
          </cell>
          <cell r="K1860">
            <v>174075</v>
          </cell>
        </row>
        <row r="1861">
          <cell r="C1861" t="str">
            <v>rupb1101</v>
          </cell>
          <cell r="F1861" t="str">
            <v>Cor Pondasi W.ank</v>
          </cell>
          <cell r="I1861">
            <v>1.21</v>
          </cell>
          <cell r="J1861" t="str">
            <v>m3</v>
          </cell>
          <cell r="K1861">
            <v>66550</v>
          </cell>
        </row>
        <row r="1862">
          <cell r="C1862" t="str">
            <v>rupb1102</v>
          </cell>
          <cell r="F1862" t="str">
            <v>Pasang Keramik Lantai kios Lt - II</v>
          </cell>
          <cell r="I1862">
            <v>120</v>
          </cell>
          <cell r="J1862" t="str">
            <v>m2</v>
          </cell>
          <cell r="K1862">
            <v>1500000</v>
          </cell>
        </row>
        <row r="1863">
          <cell r="C1863" t="str">
            <v>rupb1103</v>
          </cell>
          <cell r="F1863" t="str">
            <v>Pasang Keramik Koridor ( Diagonal ) Lt - II</v>
          </cell>
          <cell r="I1863">
            <v>150</v>
          </cell>
          <cell r="J1863" t="str">
            <v>m2</v>
          </cell>
          <cell r="K1863">
            <v>2250000</v>
          </cell>
        </row>
        <row r="1864">
          <cell r="C1864" t="str">
            <v>rupb1104</v>
          </cell>
          <cell r="F1864" t="str">
            <v>Psg keramik dinding meja los ayam lt Basment</v>
          </cell>
          <cell r="I1864">
            <v>20</v>
          </cell>
          <cell r="J1864" t="str">
            <v>m2</v>
          </cell>
          <cell r="K1864">
            <v>250000</v>
          </cell>
        </row>
        <row r="1865">
          <cell r="C1865" t="str">
            <v>rupb1105</v>
          </cell>
          <cell r="F1865" t="str">
            <v>Pasang Plin keramik 15 x 30</v>
          </cell>
          <cell r="I1865">
            <v>115.8</v>
          </cell>
          <cell r="J1865" t="str">
            <v>m'</v>
          </cell>
          <cell r="K1865">
            <v>347400</v>
          </cell>
        </row>
        <row r="1866">
          <cell r="C1866" t="str">
            <v>rupb1106</v>
          </cell>
          <cell r="F1866" t="str">
            <v>Cor &amp; Finis celah kolom As C1 C6/ Cf &amp; CA</v>
          </cell>
          <cell r="I1866">
            <v>37.200000000000003</v>
          </cell>
          <cell r="J1866" t="str">
            <v>m'</v>
          </cell>
          <cell r="K1866">
            <v>186000</v>
          </cell>
        </row>
        <row r="1867">
          <cell r="C1867" t="str">
            <v>rupb1107</v>
          </cell>
          <cell r="F1867" t="str">
            <v>Groting sparing pipa lt atap</v>
          </cell>
          <cell r="I1867">
            <v>22</v>
          </cell>
          <cell r="J1867" t="str">
            <v>m2</v>
          </cell>
          <cell r="K1867">
            <v>275000</v>
          </cell>
        </row>
        <row r="1868">
          <cell r="C1868" t="str">
            <v>rupb1108</v>
          </cell>
          <cell r="F1868" t="str">
            <v>Finishing psg bata atas pintu besi lt bas ke lt atap</v>
          </cell>
          <cell r="I1868">
            <v>13.16</v>
          </cell>
          <cell r="J1868" t="str">
            <v>m2</v>
          </cell>
          <cell r="K1868">
            <v>118440</v>
          </cell>
        </row>
        <row r="1869">
          <cell r="C1869" t="str">
            <v>rupb1109</v>
          </cell>
          <cell r="F1869" t="str">
            <v xml:space="preserve">Plester &amp; Aci dinding bata </v>
          </cell>
          <cell r="I1869">
            <v>26.02</v>
          </cell>
          <cell r="J1869" t="str">
            <v>m2</v>
          </cell>
          <cell r="K1869">
            <v>273210</v>
          </cell>
        </row>
        <row r="1870">
          <cell r="C1870" t="str">
            <v>rupb1110</v>
          </cell>
          <cell r="F1870" t="str">
            <v>Psng keramik tangga darurat lt basm ke lt atap</v>
          </cell>
          <cell r="I1870">
            <v>1</v>
          </cell>
          <cell r="J1870" t="str">
            <v>unit</v>
          </cell>
          <cell r="K1870">
            <v>1500000</v>
          </cell>
        </row>
        <row r="1871">
          <cell r="C1871" t="str">
            <v>rupb1111</v>
          </cell>
          <cell r="F1871" t="str">
            <v>Finishing openingan kios lt II</v>
          </cell>
          <cell r="I1871">
            <v>216.8</v>
          </cell>
          <cell r="J1871" t="str">
            <v>m'</v>
          </cell>
          <cell r="K1871">
            <v>1626000</v>
          </cell>
        </row>
        <row r="1872">
          <cell r="C1872" t="str">
            <v>rupb1112</v>
          </cell>
          <cell r="F1872" t="str">
            <v>Buat Slop dr Keramik u/Aliran air lt I , II</v>
          </cell>
          <cell r="I1872">
            <v>156.4</v>
          </cell>
          <cell r="J1872" t="str">
            <v>m'</v>
          </cell>
          <cell r="K1872">
            <v>1016600</v>
          </cell>
        </row>
        <row r="1873">
          <cell r="F1873" t="str">
            <v>Scred &amp; Floor Hardiner R Panel &amp; Cool Room</v>
          </cell>
          <cell r="K1873">
            <v>0</v>
          </cell>
        </row>
        <row r="1874">
          <cell r="C1874" t="str">
            <v>rupb1113</v>
          </cell>
          <cell r="F1874" t="str">
            <v>dr lt Basment ke lt II</v>
          </cell>
          <cell r="I1874">
            <v>17</v>
          </cell>
          <cell r="J1874" t="str">
            <v>ruang</v>
          </cell>
          <cell r="K1874">
            <v>2125000</v>
          </cell>
        </row>
        <row r="1875">
          <cell r="C1875" t="str">
            <v>rupb1114</v>
          </cell>
          <cell r="F1875" t="str">
            <v>Sconengan kolom &amp; Balok</v>
          </cell>
          <cell r="I1875">
            <v>359.76</v>
          </cell>
          <cell r="J1875" t="str">
            <v>m'</v>
          </cell>
          <cell r="K1875">
            <v>899400</v>
          </cell>
        </row>
        <row r="1876">
          <cell r="C1876" t="str">
            <v>rupb1115</v>
          </cell>
          <cell r="F1876" t="str">
            <v>Gutter,bobok &amp; finishing Tali air Tampak depan</v>
          </cell>
          <cell r="I1876">
            <v>94.2</v>
          </cell>
          <cell r="J1876" t="str">
            <v>m'</v>
          </cell>
          <cell r="K1876">
            <v>471000</v>
          </cell>
        </row>
        <row r="1877">
          <cell r="C1877" t="str">
            <v>rupb1116</v>
          </cell>
          <cell r="F1877" t="str">
            <v>Pasang Scapulding tali air</v>
          </cell>
          <cell r="I1877">
            <v>106.65</v>
          </cell>
          <cell r="J1877" t="str">
            <v>m2</v>
          </cell>
          <cell r="K1877">
            <v>373275</v>
          </cell>
        </row>
        <row r="1878">
          <cell r="C1878" t="str">
            <v>rupb1117</v>
          </cell>
          <cell r="F1878" t="str">
            <v>Pembersihan lantai sebelum pasang keramik</v>
          </cell>
          <cell r="I1878">
            <v>1555.66</v>
          </cell>
          <cell r="J1878" t="str">
            <v>m2</v>
          </cell>
          <cell r="K1878">
            <v>777830</v>
          </cell>
        </row>
        <row r="1879">
          <cell r="C1879" t="str">
            <v>rupb1118</v>
          </cell>
          <cell r="F1879" t="str">
            <v>Bobok Gutter lt atap</v>
          </cell>
          <cell r="I1879">
            <v>56.9</v>
          </cell>
          <cell r="J1879" t="str">
            <v>m'</v>
          </cell>
          <cell r="K1879">
            <v>284500</v>
          </cell>
        </row>
        <row r="1880">
          <cell r="F1880" t="str">
            <v>Lt basment</v>
          </cell>
          <cell r="K1880">
            <v>0</v>
          </cell>
        </row>
        <row r="1881">
          <cell r="C1881" t="str">
            <v>rupb1119</v>
          </cell>
          <cell r="F1881" t="str">
            <v>Pasang Keramik area penjual,koridor penjual</v>
          </cell>
          <cell r="I1881">
            <v>12.64</v>
          </cell>
          <cell r="J1881" t="str">
            <v>m2</v>
          </cell>
          <cell r="K1881">
            <v>158000</v>
          </cell>
        </row>
        <row r="1882">
          <cell r="C1882" t="str">
            <v>rupb1120</v>
          </cell>
          <cell r="F1882" t="str">
            <v>Pasang Keramik area koridor pembeli</v>
          </cell>
          <cell r="I1882">
            <v>83.3</v>
          </cell>
          <cell r="J1882" t="str">
            <v>m2</v>
          </cell>
          <cell r="K1882">
            <v>1249500</v>
          </cell>
        </row>
        <row r="1883">
          <cell r="C1883" t="str">
            <v>rupb1121</v>
          </cell>
          <cell r="F1883" t="str">
            <v>Pasang Keramik lantai</v>
          </cell>
          <cell r="I1883">
            <v>215</v>
          </cell>
          <cell r="J1883" t="str">
            <v>m2</v>
          </cell>
          <cell r="K1883">
            <v>3225000</v>
          </cell>
        </row>
        <row r="1884">
          <cell r="C1884" t="str">
            <v>rupb1122</v>
          </cell>
          <cell r="F1884" t="str">
            <v>Pasang Keramik border</v>
          </cell>
          <cell r="I1884">
            <v>150</v>
          </cell>
          <cell r="J1884" t="str">
            <v>m'</v>
          </cell>
          <cell r="K1884">
            <v>337500</v>
          </cell>
        </row>
        <row r="1885">
          <cell r="C1885" t="str">
            <v>rupb1123</v>
          </cell>
          <cell r="F1885" t="str">
            <v>Pasang Keramik tanggulan</v>
          </cell>
          <cell r="I1885">
            <v>51</v>
          </cell>
          <cell r="J1885" t="str">
            <v>m'</v>
          </cell>
          <cell r="K1885">
            <v>892500</v>
          </cell>
        </row>
        <row r="1886">
          <cell r="C1886" t="str">
            <v>rupb1124</v>
          </cell>
          <cell r="F1886" t="str">
            <v>Bobok kolom tanggulan meja los</v>
          </cell>
          <cell r="I1886">
            <v>25</v>
          </cell>
          <cell r="J1886" t="str">
            <v>m'</v>
          </cell>
          <cell r="K1886">
            <v>125000</v>
          </cell>
        </row>
        <row r="1887">
          <cell r="F1887" t="str">
            <v>lantai - 1</v>
          </cell>
          <cell r="K1887">
            <v>0</v>
          </cell>
        </row>
        <row r="1888">
          <cell r="C1888" t="str">
            <v>rupb1125</v>
          </cell>
          <cell r="F1888" t="str">
            <v xml:space="preserve">Pasang Keramik Koridor ( Diagonal ) </v>
          </cell>
          <cell r="I1888">
            <v>50</v>
          </cell>
          <cell r="J1888" t="str">
            <v>m2</v>
          </cell>
          <cell r="K1888">
            <v>625000</v>
          </cell>
        </row>
        <row r="1889">
          <cell r="C1889" t="str">
            <v>rupb1126</v>
          </cell>
          <cell r="F1889" t="str">
            <v xml:space="preserve">Pasang Plin keramik Koridor &amp; R.Panel10 x 30 </v>
          </cell>
          <cell r="I1889">
            <v>40</v>
          </cell>
          <cell r="J1889" t="str">
            <v>m'</v>
          </cell>
          <cell r="K1889">
            <v>120000</v>
          </cell>
        </row>
        <row r="1890">
          <cell r="C1890" t="str">
            <v>rupb1127</v>
          </cell>
          <cell r="F1890" t="str">
            <v>Pasang kayu ayakan</v>
          </cell>
          <cell r="I1890">
            <v>67.5</v>
          </cell>
          <cell r="J1890" t="str">
            <v>m2</v>
          </cell>
          <cell r="K1890">
            <v>202500</v>
          </cell>
        </row>
        <row r="1891">
          <cell r="C1891" t="str">
            <v>rupb1128</v>
          </cell>
          <cell r="F1891" t="str">
            <v>Plester dinding bata</v>
          </cell>
          <cell r="I1891">
            <v>64.38</v>
          </cell>
          <cell r="J1891" t="str">
            <v>m2</v>
          </cell>
          <cell r="K1891">
            <v>418470</v>
          </cell>
        </row>
        <row r="1892">
          <cell r="C1892" t="str">
            <v>rupb1129</v>
          </cell>
          <cell r="F1892" t="str">
            <v>Pasang dinding bata</v>
          </cell>
          <cell r="I1892">
            <v>6.33</v>
          </cell>
          <cell r="J1892" t="str">
            <v>m2</v>
          </cell>
          <cell r="K1892">
            <v>56970</v>
          </cell>
        </row>
        <row r="1893">
          <cell r="C1893" t="str">
            <v>rupb1130</v>
          </cell>
          <cell r="F1893" t="str">
            <v>Cor kolom Praktis</v>
          </cell>
          <cell r="I1893">
            <v>7.1</v>
          </cell>
          <cell r="J1893" t="str">
            <v>m2</v>
          </cell>
          <cell r="K1893">
            <v>53250</v>
          </cell>
        </row>
        <row r="1894">
          <cell r="F1894" t="str">
            <v>Jumlah</v>
          </cell>
          <cell r="K1894">
            <v>36969605</v>
          </cell>
        </row>
        <row r="1896">
          <cell r="E1896" t="str">
            <v xml:space="preserve">Iksan </v>
          </cell>
          <cell r="F1896" t="str">
            <v>Block D</v>
          </cell>
        </row>
        <row r="1897">
          <cell r="E1897" t="str">
            <v>307/SPB/NK-PPS/09/2005</v>
          </cell>
          <cell r="F1897" t="str">
            <v>Finishing Trafo &amp; Genset</v>
          </cell>
        </row>
        <row r="1898">
          <cell r="C1898" t="str">
            <v>rupb1131</v>
          </cell>
          <cell r="F1898" t="str">
            <v>Pasang Batu bata</v>
          </cell>
          <cell r="I1898">
            <v>152.80000000000001</v>
          </cell>
          <cell r="J1898" t="str">
            <v>m2</v>
          </cell>
          <cell r="K1898">
            <v>1375200</v>
          </cell>
        </row>
        <row r="1899">
          <cell r="C1899" t="str">
            <v>rupb1132</v>
          </cell>
          <cell r="F1899" t="str">
            <v>Plester &amp; Aci diding b.bata</v>
          </cell>
          <cell r="I1899">
            <v>60</v>
          </cell>
          <cell r="J1899" t="str">
            <v>m2</v>
          </cell>
          <cell r="K1899">
            <v>630000</v>
          </cell>
        </row>
        <row r="1900">
          <cell r="C1900" t="str">
            <v>rupb1133</v>
          </cell>
          <cell r="F1900" t="str">
            <v>Kolom Praktis, ring balok</v>
          </cell>
          <cell r="I1900">
            <v>80</v>
          </cell>
          <cell r="J1900" t="str">
            <v>m2</v>
          </cell>
          <cell r="K1900">
            <v>600000</v>
          </cell>
        </row>
        <row r="1901">
          <cell r="C1901" t="str">
            <v>rupb1134</v>
          </cell>
          <cell r="F1901" t="str">
            <v>Finishing tangga</v>
          </cell>
          <cell r="I1901">
            <v>5</v>
          </cell>
          <cell r="J1901" t="str">
            <v>m2</v>
          </cell>
          <cell r="K1901">
            <v>37500</v>
          </cell>
        </row>
        <row r="1902">
          <cell r="C1902" t="str">
            <v>rupb1135</v>
          </cell>
          <cell r="F1902" t="str">
            <v>Finishing Openingan exhause van</v>
          </cell>
          <cell r="I1902">
            <v>1.5</v>
          </cell>
          <cell r="J1902" t="str">
            <v>m3</v>
          </cell>
          <cell r="K1902">
            <v>4500</v>
          </cell>
        </row>
        <row r="1903">
          <cell r="C1903" t="str">
            <v>rupb1136</v>
          </cell>
          <cell r="F1903" t="str">
            <v>Expose dak beton</v>
          </cell>
          <cell r="I1903">
            <v>147.19999999999999</v>
          </cell>
          <cell r="K1903">
            <v>1692800</v>
          </cell>
        </row>
        <row r="1904">
          <cell r="F1904" t="str">
            <v>Block C</v>
          </cell>
          <cell r="J1904" t="str">
            <v>m2</v>
          </cell>
          <cell r="K1904">
            <v>0</v>
          </cell>
        </row>
        <row r="1905">
          <cell r="C1905" t="str">
            <v>rupb1137</v>
          </cell>
          <cell r="F1905" t="str">
            <v>Cor Pondasi W.ank</v>
          </cell>
          <cell r="I1905">
            <v>22.56</v>
          </cell>
          <cell r="J1905" t="str">
            <v>m2</v>
          </cell>
          <cell r="K1905">
            <v>282000</v>
          </cell>
        </row>
        <row r="1906">
          <cell r="C1906" t="str">
            <v>rupb1138</v>
          </cell>
          <cell r="F1906" t="str">
            <v>Pasang Keramik Lantai kios Lt - II</v>
          </cell>
          <cell r="I1906">
            <v>80</v>
          </cell>
          <cell r="J1906" t="str">
            <v>m2</v>
          </cell>
          <cell r="K1906">
            <v>1200000</v>
          </cell>
        </row>
        <row r="1907">
          <cell r="C1907" t="str">
            <v>rupb1139</v>
          </cell>
          <cell r="F1907" t="str">
            <v>Pasang Keramik Koridor ( Diagonal ) Lt - II</v>
          </cell>
          <cell r="I1907">
            <v>25.2</v>
          </cell>
          <cell r="J1907" t="str">
            <v>m'</v>
          </cell>
          <cell r="K1907">
            <v>315000</v>
          </cell>
        </row>
        <row r="1908">
          <cell r="C1908" t="str">
            <v>rupb1140</v>
          </cell>
          <cell r="F1908" t="str">
            <v>Psg keramik dinding meja los ayam lt Basment</v>
          </cell>
          <cell r="I1908">
            <v>58.1</v>
          </cell>
          <cell r="J1908" t="str">
            <v>unit</v>
          </cell>
          <cell r="K1908">
            <v>174300</v>
          </cell>
        </row>
        <row r="1909">
          <cell r="C1909" t="str">
            <v>rupb1141</v>
          </cell>
          <cell r="F1909" t="str">
            <v xml:space="preserve">Plester &amp; Aci dinding bata </v>
          </cell>
          <cell r="I1909">
            <v>2</v>
          </cell>
          <cell r="J1909" t="str">
            <v>m2</v>
          </cell>
          <cell r="K1909">
            <v>3000000</v>
          </cell>
        </row>
        <row r="1910">
          <cell r="C1910" t="str">
            <v>rupb1142</v>
          </cell>
          <cell r="F1910" t="str">
            <v>Pasang Keramik area koridor pembeli</v>
          </cell>
          <cell r="I1910">
            <v>100</v>
          </cell>
          <cell r="J1910" t="str">
            <v>m'</v>
          </cell>
          <cell r="K1910">
            <v>1500000</v>
          </cell>
        </row>
        <row r="1911">
          <cell r="C1911" t="str">
            <v>rupb1143</v>
          </cell>
          <cell r="F1911" t="str">
            <v>Pasang Keramik lantai</v>
          </cell>
          <cell r="I1911">
            <v>100</v>
          </cell>
          <cell r="J1911" t="str">
            <v>m'</v>
          </cell>
          <cell r="K1911">
            <v>225000</v>
          </cell>
        </row>
        <row r="1912">
          <cell r="C1912" t="str">
            <v>rupb1144</v>
          </cell>
          <cell r="F1912" t="str">
            <v>Pasang Keramik border</v>
          </cell>
          <cell r="I1912">
            <v>50</v>
          </cell>
          <cell r="J1912" t="str">
            <v>m'</v>
          </cell>
          <cell r="K1912">
            <v>875000</v>
          </cell>
        </row>
        <row r="1913">
          <cell r="C1913" t="str">
            <v>rupb1145</v>
          </cell>
          <cell r="F1913" t="str">
            <v>Pasang Keramik tanggulan</v>
          </cell>
          <cell r="I1913">
            <v>56</v>
          </cell>
          <cell r="J1913" t="str">
            <v>m'</v>
          </cell>
          <cell r="K1913">
            <v>280000</v>
          </cell>
        </row>
        <row r="1914">
          <cell r="F1914" t="str">
            <v>Jumlah</v>
          </cell>
          <cell r="K1914">
            <v>12191300</v>
          </cell>
        </row>
        <row r="1916">
          <cell r="E1916" t="str">
            <v xml:space="preserve">Iksan </v>
          </cell>
          <cell r="F1916" t="str">
            <v>Block D</v>
          </cell>
        </row>
        <row r="1917">
          <cell r="C1917" t="str">
            <v>rupb1146</v>
          </cell>
          <cell r="E1917" t="str">
            <v>203/SPB/NK-PPS/09/2005</v>
          </cell>
          <cell r="F1917" t="str">
            <v>Plester dinding beton R.STP</v>
          </cell>
          <cell r="I1917">
            <v>4.8099999999999996</v>
          </cell>
          <cell r="J1917" t="str">
            <v>m2</v>
          </cell>
          <cell r="K1917">
            <v>36075</v>
          </cell>
        </row>
        <row r="1918">
          <cell r="C1918" t="str">
            <v>rupb1147</v>
          </cell>
          <cell r="F1918" t="str">
            <v>Acian dinding beton R.STP</v>
          </cell>
          <cell r="I1918">
            <v>8.81</v>
          </cell>
          <cell r="J1918" t="str">
            <v>m2</v>
          </cell>
          <cell r="K1918">
            <v>35240</v>
          </cell>
        </row>
        <row r="1919">
          <cell r="F1919" t="str">
            <v>Block C</v>
          </cell>
          <cell r="K1919">
            <v>0</v>
          </cell>
        </row>
        <row r="1920">
          <cell r="C1920" t="str">
            <v>rupb1148</v>
          </cell>
          <cell r="F1920" t="str">
            <v>Pasang border keramik</v>
          </cell>
          <cell r="I1920">
            <v>190</v>
          </cell>
          <cell r="J1920" t="str">
            <v>m2</v>
          </cell>
          <cell r="K1920">
            <v>427500</v>
          </cell>
        </row>
        <row r="1921">
          <cell r="C1921" t="str">
            <v>rupb1149</v>
          </cell>
          <cell r="F1921" t="str">
            <v>Pasang plin keramik kios &amp; koridor</v>
          </cell>
          <cell r="I1921">
            <v>500</v>
          </cell>
          <cell r="J1921" t="str">
            <v>m2</v>
          </cell>
          <cell r="K1921">
            <v>1500000</v>
          </cell>
        </row>
        <row r="1922">
          <cell r="C1922" t="str">
            <v>rupb1150</v>
          </cell>
          <cell r="F1922" t="str">
            <v>Finish Pinggulan keramik antara kios &amp; koridor</v>
          </cell>
          <cell r="I1922">
            <v>180</v>
          </cell>
          <cell r="J1922" t="str">
            <v>m2</v>
          </cell>
          <cell r="K1922">
            <v>315000</v>
          </cell>
        </row>
        <row r="1923">
          <cell r="F1923" t="str">
            <v>Jumlah</v>
          </cell>
          <cell r="K1923">
            <v>2313815</v>
          </cell>
        </row>
        <row r="1925">
          <cell r="E1925" t="str">
            <v xml:space="preserve">Iksan </v>
          </cell>
          <cell r="F1925" t="str">
            <v>Block D</v>
          </cell>
        </row>
        <row r="1926">
          <cell r="C1926" t="str">
            <v>rupb1151</v>
          </cell>
          <cell r="E1926" t="str">
            <v>207/SPB/NK-PPS/08/2005</v>
          </cell>
          <cell r="F1926" t="str">
            <v>Plester dinding beton R. STP</v>
          </cell>
          <cell r="I1926">
            <v>542.36</v>
          </cell>
          <cell r="J1926" t="str">
            <v>m2</v>
          </cell>
          <cell r="K1926">
            <v>4067700</v>
          </cell>
        </row>
        <row r="1927">
          <cell r="C1927" t="str">
            <v>rupb1152</v>
          </cell>
          <cell r="F1927" t="str">
            <v>Acian Dinding Beton R. STP</v>
          </cell>
          <cell r="I1927">
            <v>484.6</v>
          </cell>
          <cell r="J1927" t="str">
            <v>m2</v>
          </cell>
          <cell r="K1927">
            <v>1938400</v>
          </cell>
        </row>
        <row r="1928">
          <cell r="C1928" t="str">
            <v>rupb1153</v>
          </cell>
          <cell r="F1928" t="str">
            <v xml:space="preserve">Plester &amp; Acian balok beton </v>
          </cell>
          <cell r="I1928">
            <v>13.1</v>
          </cell>
          <cell r="J1928" t="str">
            <v>m2</v>
          </cell>
          <cell r="K1928">
            <v>216150</v>
          </cell>
        </row>
        <row r="1929">
          <cell r="C1929" t="str">
            <v>rupb1154</v>
          </cell>
          <cell r="F1929" t="str">
            <v>Expose Dak Beton</v>
          </cell>
          <cell r="I1929">
            <v>148.87</v>
          </cell>
          <cell r="J1929" t="str">
            <v>m2</v>
          </cell>
          <cell r="K1929">
            <v>446610</v>
          </cell>
        </row>
        <row r="1930">
          <cell r="F1930" t="str">
            <v>Block C</v>
          </cell>
          <cell r="K1930">
            <v>0</v>
          </cell>
        </row>
        <row r="1931">
          <cell r="C1931" t="str">
            <v>rupb1155</v>
          </cell>
          <cell r="F1931" t="str">
            <v>Expose Plat loby Lift</v>
          </cell>
          <cell r="I1931">
            <v>150</v>
          </cell>
          <cell r="J1931" t="str">
            <v>m2</v>
          </cell>
          <cell r="K1931">
            <v>450000</v>
          </cell>
        </row>
        <row r="1932">
          <cell r="C1932" t="str">
            <v>rupb1156</v>
          </cell>
          <cell r="F1932" t="str">
            <v>Bobok &amp; Finish Gutter</v>
          </cell>
          <cell r="I1932">
            <v>68.099999999999994</v>
          </cell>
          <cell r="J1932" t="str">
            <v>m2</v>
          </cell>
          <cell r="K1932">
            <v>987450</v>
          </cell>
        </row>
        <row r="1933">
          <cell r="C1933" t="str">
            <v>rupb1157</v>
          </cell>
          <cell r="F1933" t="str">
            <v>Plester &amp; Acian R. Panel</v>
          </cell>
          <cell r="I1933">
            <v>32.11</v>
          </cell>
          <cell r="J1933" t="str">
            <v>m2</v>
          </cell>
          <cell r="K1933">
            <v>337197</v>
          </cell>
        </row>
        <row r="1934">
          <cell r="C1934" t="str">
            <v>rupb1158</v>
          </cell>
          <cell r="F1934" t="str">
            <v>Finish Panggulan Keramik Kios</v>
          </cell>
          <cell r="I1934">
            <v>270</v>
          </cell>
          <cell r="J1934" t="str">
            <v>m2</v>
          </cell>
          <cell r="K1934">
            <v>472500</v>
          </cell>
        </row>
        <row r="1935">
          <cell r="C1935" t="str">
            <v>rupb1159</v>
          </cell>
          <cell r="F1935" t="str">
            <v>Pasang Border 10 X 30</v>
          </cell>
          <cell r="I1935">
            <v>200</v>
          </cell>
          <cell r="J1935" t="str">
            <v>m2</v>
          </cell>
          <cell r="K1935">
            <v>450000</v>
          </cell>
        </row>
        <row r="1936">
          <cell r="F1936" t="str">
            <v>Jumlah</v>
          </cell>
          <cell r="K1936">
            <v>9366007</v>
          </cell>
        </row>
        <row r="1937">
          <cell r="K1937">
            <v>0</v>
          </cell>
        </row>
        <row r="1938">
          <cell r="E1938" t="str">
            <v xml:space="preserve">Iksan </v>
          </cell>
          <cell r="F1938" t="str">
            <v>Blok C</v>
          </cell>
          <cell r="K1938">
            <v>0</v>
          </cell>
        </row>
        <row r="1939">
          <cell r="E1939" t="str">
            <v>148/SPB/NK-PPS/08/2005</v>
          </cell>
          <cell r="F1939" t="str">
            <v>Lantai Atap</v>
          </cell>
          <cell r="K1939">
            <v>0</v>
          </cell>
        </row>
        <row r="1940">
          <cell r="C1940" t="str">
            <v>rupb1160</v>
          </cell>
          <cell r="F1940" t="str">
            <v>Pasang keramik Lt. kios</v>
          </cell>
          <cell r="I1940">
            <v>75</v>
          </cell>
          <cell r="J1940" t="str">
            <v>m2</v>
          </cell>
          <cell r="K1940">
            <v>750000</v>
          </cell>
        </row>
        <row r="1941">
          <cell r="C1941" t="str">
            <v>rupb1161</v>
          </cell>
          <cell r="F1941" t="str">
            <v>Pasang plint keramik dlm kios</v>
          </cell>
          <cell r="I1941">
            <v>100</v>
          </cell>
          <cell r="J1941" t="str">
            <v>m'</v>
          </cell>
          <cell r="K1941">
            <v>300000</v>
          </cell>
        </row>
        <row r="1942">
          <cell r="F1942" t="str">
            <v>Jumlah</v>
          </cell>
          <cell r="K1942">
            <v>1050000</v>
          </cell>
        </row>
        <row r="1944">
          <cell r="E1944" t="str">
            <v>Suminta</v>
          </cell>
          <cell r="F1944" t="str">
            <v>Upah Borong pekerjaan Block A,B,C &amp; D</v>
          </cell>
        </row>
        <row r="1945">
          <cell r="E1945" t="str">
            <v>282/SPB/NK-PPS/09/2005</v>
          </cell>
          <cell r="F1945" t="str">
            <v>Pasang Bekisting, Fabrikasi, Stel &amp; Bongkar,</v>
          </cell>
        </row>
        <row r="1946">
          <cell r="F1946" t="str">
            <v>Pasang Scafolding , Cor dll</v>
          </cell>
        </row>
        <row r="1947">
          <cell r="F1947" t="str">
            <v>Jumlah</v>
          </cell>
          <cell r="K1947">
            <v>46867333</v>
          </cell>
        </row>
        <row r="1948">
          <cell r="F1948" t="str">
            <v>Potong Retensi</v>
          </cell>
          <cell r="K1948">
            <v>-327355</v>
          </cell>
        </row>
        <row r="1949">
          <cell r="C1949" t="str">
            <v>rupb1162</v>
          </cell>
          <cell r="F1949" t="str">
            <v>Pembayaran saat ini</v>
          </cell>
          <cell r="K1949">
            <v>46539978</v>
          </cell>
        </row>
        <row r="1951">
          <cell r="E1951" t="str">
            <v>Kahar</v>
          </cell>
          <cell r="F1951" t="str">
            <v>Gedung A</v>
          </cell>
        </row>
        <row r="1952">
          <cell r="C1952" t="str">
            <v>rupb1163</v>
          </cell>
          <cell r="E1952" t="str">
            <v>147/SPB/NK-PPS/08/2005</v>
          </cell>
          <cell r="F1952" t="str">
            <v xml:space="preserve">T Beam  </v>
          </cell>
          <cell r="I1952">
            <v>17590.650000000001</v>
          </cell>
          <cell r="J1952" t="str">
            <v>kg</v>
          </cell>
          <cell r="K1952">
            <v>4397662.5</v>
          </cell>
        </row>
        <row r="1953">
          <cell r="F1953" t="str">
            <v>Retaining Wall</v>
          </cell>
          <cell r="J1953" t="str">
            <v>kg</v>
          </cell>
          <cell r="K1953">
            <v>0</v>
          </cell>
        </row>
        <row r="1954">
          <cell r="C1954" t="str">
            <v>rupb1164</v>
          </cell>
          <cell r="F1954" t="str">
            <v>Kolom Steck</v>
          </cell>
          <cell r="I1954">
            <v>358.06299999999999</v>
          </cell>
          <cell r="J1954" t="str">
            <v>kg</v>
          </cell>
          <cell r="K1954">
            <v>89515.75</v>
          </cell>
        </row>
        <row r="1955">
          <cell r="C1955" t="str">
            <v>rupb1165</v>
          </cell>
          <cell r="F1955" t="str">
            <v>Kolom Lt. basement ke lt. dsr</v>
          </cell>
          <cell r="I1955">
            <v>423.44799999999998</v>
          </cell>
          <cell r="J1955" t="str">
            <v>kg</v>
          </cell>
          <cell r="K1955">
            <v>105862</v>
          </cell>
        </row>
        <row r="1956">
          <cell r="F1956" t="str">
            <v>Jumlah</v>
          </cell>
          <cell r="K1956">
            <v>4593040.25</v>
          </cell>
        </row>
        <row r="1958">
          <cell r="E1958" t="str">
            <v>Kahar</v>
          </cell>
          <cell r="F1958" t="str">
            <v>Block A</v>
          </cell>
        </row>
        <row r="1959">
          <cell r="C1959" t="str">
            <v>rupb1166</v>
          </cell>
          <cell r="E1959" t="str">
            <v>205/SPB/NK-PPS/08/2005</v>
          </cell>
          <cell r="F1959" t="str">
            <v>Pembesian plat lt. basement</v>
          </cell>
          <cell r="I1959">
            <v>966.67200000000003</v>
          </cell>
          <cell r="J1959" t="str">
            <v>kg</v>
          </cell>
          <cell r="K1959">
            <v>314168.40000000002</v>
          </cell>
        </row>
        <row r="1960">
          <cell r="F1960" t="str">
            <v>Block D</v>
          </cell>
          <cell r="K1960">
            <v>0</v>
          </cell>
        </row>
        <row r="1961">
          <cell r="C1961" t="str">
            <v>rupb1167</v>
          </cell>
          <cell r="F1961" t="str">
            <v>Fabrikasi &amp; stel besi plat R.Trafo</v>
          </cell>
          <cell r="I1961">
            <v>1531.38</v>
          </cell>
          <cell r="J1961" t="str">
            <v>kg</v>
          </cell>
          <cell r="K1961">
            <v>497698.5</v>
          </cell>
        </row>
        <row r="1962">
          <cell r="F1962" t="str">
            <v>Jumlah</v>
          </cell>
          <cell r="K1962">
            <v>811866.9</v>
          </cell>
        </row>
        <row r="1964">
          <cell r="E1964" t="str">
            <v>Karmidi</v>
          </cell>
          <cell r="F1964" t="str">
            <v>Upah Borong Pekerjaan  Block D</v>
          </cell>
        </row>
        <row r="1965">
          <cell r="E1965" t="str">
            <v>219/SPB/NK-PPS/09/2005</v>
          </cell>
          <cell r="F1965" t="str">
            <v>Jumlah</v>
          </cell>
          <cell r="K1965">
            <v>6728670</v>
          </cell>
        </row>
        <row r="1966">
          <cell r="F1966" t="str">
            <v>Angsuran I</v>
          </cell>
          <cell r="K1966">
            <v>5999572</v>
          </cell>
        </row>
        <row r="1967">
          <cell r="C1967" t="str">
            <v>rupb1168</v>
          </cell>
          <cell r="F1967" t="str">
            <v>Pembayaran Saat ini</v>
          </cell>
          <cell r="K1967">
            <v>729098</v>
          </cell>
        </row>
        <row r="1969">
          <cell r="E1969" t="str">
            <v>Karmidi</v>
          </cell>
          <cell r="F1969" t="str">
            <v>Block D</v>
          </cell>
        </row>
        <row r="1970">
          <cell r="C1970" t="str">
            <v>rupb1169</v>
          </cell>
          <cell r="E1970" t="str">
            <v>222/SPB/NK-PPS/09/2005</v>
          </cell>
          <cell r="F1970" t="str">
            <v>Balok R : 8,BR : 3,85,35/80</v>
          </cell>
          <cell r="I1970">
            <v>2374.37</v>
          </cell>
          <cell r="J1970" t="str">
            <v>kg</v>
          </cell>
          <cell r="K1970">
            <v>1068466.5</v>
          </cell>
        </row>
        <row r="1971">
          <cell r="C1971" t="str">
            <v>rupb1170</v>
          </cell>
          <cell r="F1971" t="str">
            <v>Plat ram 2</v>
          </cell>
          <cell r="I1971">
            <v>1200.9000000000001</v>
          </cell>
          <cell r="J1971" t="str">
            <v>kg</v>
          </cell>
          <cell r="K1971">
            <v>540405</v>
          </cell>
        </row>
        <row r="1972">
          <cell r="C1972" t="str">
            <v>rupb1171</v>
          </cell>
          <cell r="F1972" t="str">
            <v>Stek ram &amp; tanggulan</v>
          </cell>
          <cell r="I1972">
            <v>131</v>
          </cell>
          <cell r="J1972" t="str">
            <v>kg</v>
          </cell>
          <cell r="K1972">
            <v>45850</v>
          </cell>
        </row>
        <row r="1973">
          <cell r="C1973" t="str">
            <v>rupb1172</v>
          </cell>
          <cell r="F1973" t="str">
            <v>Bore pile u/ ram naik</v>
          </cell>
          <cell r="I1973">
            <v>2238.5</v>
          </cell>
          <cell r="J1973" t="str">
            <v>kg</v>
          </cell>
          <cell r="K1973">
            <v>1007325</v>
          </cell>
        </row>
        <row r="1974">
          <cell r="C1974" t="str">
            <v>rupb1173</v>
          </cell>
          <cell r="F1974" t="str">
            <v>Pembersihan panel dr blok B ke blok D</v>
          </cell>
          <cell r="I1974">
            <v>1</v>
          </cell>
          <cell r="J1974" t="str">
            <v>Ls</v>
          </cell>
          <cell r="K1974">
            <v>250000</v>
          </cell>
        </row>
        <row r="1975">
          <cell r="C1975" t="str">
            <v>rupb1174</v>
          </cell>
          <cell r="F1975" t="str">
            <v>Pembesian balok &amp; Plat ram Besi Ø 10,22</v>
          </cell>
          <cell r="I1975">
            <v>17597.41</v>
          </cell>
          <cell r="J1975" t="str">
            <v>Kg</v>
          </cell>
          <cell r="K1975">
            <v>7918834.5</v>
          </cell>
        </row>
        <row r="1976">
          <cell r="C1976" t="str">
            <v>rupb1175</v>
          </cell>
          <cell r="F1976" t="str">
            <v>Stek tanggulan pembts ram turun &amp; naik Ø 10</v>
          </cell>
          <cell r="I1976">
            <v>85.26</v>
          </cell>
          <cell r="J1976" t="str">
            <v>Kg</v>
          </cell>
          <cell r="K1976">
            <v>38367</v>
          </cell>
        </row>
        <row r="1977">
          <cell r="F1977" t="str">
            <v>Blok A Lt. basement</v>
          </cell>
          <cell r="K1977">
            <v>0</v>
          </cell>
        </row>
        <row r="1978">
          <cell r="C1978" t="str">
            <v>rupb1176</v>
          </cell>
          <cell r="F1978" t="str">
            <v>Pile cap type PC 2 &amp; 3</v>
          </cell>
          <cell r="I1978">
            <v>250</v>
          </cell>
          <cell r="J1978" t="str">
            <v>kg</v>
          </cell>
          <cell r="K1978">
            <v>364348.75</v>
          </cell>
        </row>
        <row r="1979">
          <cell r="C1979" t="str">
            <v>rupb1177</v>
          </cell>
          <cell r="F1979" t="str">
            <v>Pile cap type PC 3 Ø 16</v>
          </cell>
          <cell r="I1979">
            <v>325</v>
          </cell>
          <cell r="J1979" t="str">
            <v>kg</v>
          </cell>
          <cell r="K1979">
            <v>700581.37500000012</v>
          </cell>
        </row>
        <row r="1980">
          <cell r="C1980" t="str">
            <v>rupb1178</v>
          </cell>
          <cell r="F1980" t="str">
            <v>Stek kolom Ø 22</v>
          </cell>
          <cell r="I1980">
            <v>250</v>
          </cell>
          <cell r="J1980" t="str">
            <v>kg</v>
          </cell>
          <cell r="K1980">
            <v>180837.5</v>
          </cell>
        </row>
        <row r="1981">
          <cell r="C1981" t="str">
            <v>rupb1179</v>
          </cell>
          <cell r="F1981" t="str">
            <v>Tie beam as AI/AH-A1,As A2'/AH-AI,</v>
          </cell>
          <cell r="I1981">
            <v>250</v>
          </cell>
          <cell r="J1981" t="str">
            <v>m'</v>
          </cell>
          <cell r="K1981">
            <v>1314570</v>
          </cell>
        </row>
        <row r="1982">
          <cell r="C1982" t="str">
            <v>rupb1180</v>
          </cell>
          <cell r="F1982" t="str">
            <v>Tie beam Beugel Ø 10</v>
          </cell>
          <cell r="I1982">
            <v>325</v>
          </cell>
          <cell r="J1982" t="str">
            <v>m'</v>
          </cell>
          <cell r="K1982">
            <v>135492.5</v>
          </cell>
        </row>
        <row r="1983">
          <cell r="C1983" t="str">
            <v>rupb1181</v>
          </cell>
          <cell r="F1983" t="str">
            <v>Retaining wall dinding &amp; peminggang Ø 13, 10</v>
          </cell>
          <cell r="I1983">
            <v>325</v>
          </cell>
          <cell r="J1983" t="str">
            <v>m3</v>
          </cell>
          <cell r="K1983">
            <v>548405</v>
          </cell>
        </row>
        <row r="1984">
          <cell r="C1984" t="str">
            <v>rupb1182</v>
          </cell>
          <cell r="F1984" t="str">
            <v>Plat lt. dsr As A1-A2/AH-AF Ø 10</v>
          </cell>
          <cell r="I1984">
            <v>325</v>
          </cell>
          <cell r="J1984" t="str">
            <v>m3</v>
          </cell>
          <cell r="K1984">
            <v>1215675.5</v>
          </cell>
        </row>
        <row r="1985">
          <cell r="C1985" t="str">
            <v>rupb1183</v>
          </cell>
          <cell r="F1985" t="str">
            <v>Cakar Ayam</v>
          </cell>
          <cell r="I1985">
            <v>350</v>
          </cell>
          <cell r="J1985" t="str">
            <v>m'</v>
          </cell>
          <cell r="K1985">
            <v>588564.19999999995</v>
          </cell>
        </row>
        <row r="1986">
          <cell r="C1986" t="str">
            <v>rupb1184</v>
          </cell>
          <cell r="F1986" t="str">
            <v>Beton deking di plat, dinding,PC &amp; Tie beam</v>
          </cell>
          <cell r="I1986">
            <v>350</v>
          </cell>
          <cell r="J1986" t="str">
            <v>m3</v>
          </cell>
          <cell r="K1986">
            <v>459648</v>
          </cell>
        </row>
        <row r="1987">
          <cell r="C1987" t="str">
            <v>rupb1185</v>
          </cell>
          <cell r="F1987" t="str">
            <v>Pembesian sumpit As A1/AG-AH</v>
          </cell>
          <cell r="I1987">
            <v>250000</v>
          </cell>
          <cell r="J1987" t="str">
            <v>Kg</v>
          </cell>
          <cell r="K1987">
            <v>250000</v>
          </cell>
        </row>
        <row r="1988">
          <cell r="F1988" t="str">
            <v>Block A Lt. Dasar</v>
          </cell>
          <cell r="K1988">
            <v>0</v>
          </cell>
        </row>
        <row r="1989">
          <cell r="C1989" t="str">
            <v>rupb1186</v>
          </cell>
          <cell r="F1989" t="str">
            <v>Balok As A6,A7,A6',A7'/AK-AI</v>
          </cell>
          <cell r="I1989">
            <v>250</v>
          </cell>
          <cell r="J1989" t="str">
            <v>Kg</v>
          </cell>
          <cell r="K1989">
            <v>699600</v>
          </cell>
        </row>
        <row r="1990">
          <cell r="C1990" t="str">
            <v>rupb1187</v>
          </cell>
          <cell r="F1990" t="str">
            <v>Balok As AJ,AK,AI</v>
          </cell>
          <cell r="I1990">
            <v>250</v>
          </cell>
          <cell r="J1990" t="str">
            <v>Kg</v>
          </cell>
          <cell r="K1990">
            <v>456450</v>
          </cell>
        </row>
        <row r="1991">
          <cell r="C1991" t="str">
            <v>rupb1188</v>
          </cell>
          <cell r="F1991" t="str">
            <v>Peminggang &amp; Beugel Ø 10</v>
          </cell>
          <cell r="I1991">
            <v>325</v>
          </cell>
          <cell r="J1991" t="str">
            <v>Kg</v>
          </cell>
          <cell r="K1991">
            <v>544732.5</v>
          </cell>
        </row>
        <row r="1992">
          <cell r="F1992" t="str">
            <v>Ram Lt. Basement block B (2 Unit)</v>
          </cell>
          <cell r="K1992">
            <v>0</v>
          </cell>
        </row>
        <row r="1993">
          <cell r="C1993" t="str">
            <v>rupb1189</v>
          </cell>
          <cell r="F1993" t="str">
            <v>Ø 10, 13</v>
          </cell>
          <cell r="I1993">
            <v>325</v>
          </cell>
          <cell r="J1993" t="str">
            <v>Kg</v>
          </cell>
          <cell r="K1993">
            <v>620555</v>
          </cell>
        </row>
        <row r="1994">
          <cell r="C1994" t="str">
            <v>rupb1190</v>
          </cell>
          <cell r="F1994" t="str">
            <v>Beton deking diplat</v>
          </cell>
          <cell r="I1994">
            <v>350</v>
          </cell>
          <cell r="J1994" t="str">
            <v>Kg</v>
          </cell>
          <cell r="K1994">
            <v>44100</v>
          </cell>
        </row>
        <row r="1995">
          <cell r="C1995" t="str">
            <v>rupb1191</v>
          </cell>
          <cell r="F1995" t="str">
            <v>Potong bore pile</v>
          </cell>
          <cell r="I1995">
            <v>80000</v>
          </cell>
          <cell r="J1995" t="str">
            <v>Kg</v>
          </cell>
          <cell r="K1995">
            <v>2640000</v>
          </cell>
        </row>
        <row r="1996">
          <cell r="F1996" t="str">
            <v>Block B</v>
          </cell>
          <cell r="K1996">
            <v>0</v>
          </cell>
        </row>
        <row r="1997">
          <cell r="C1997" t="str">
            <v>rupb1192</v>
          </cell>
          <cell r="F1997" t="str">
            <v>Pasang besi kolom sirip</v>
          </cell>
          <cell r="I1997">
            <v>6500</v>
          </cell>
          <cell r="J1997" t="str">
            <v>Kg</v>
          </cell>
          <cell r="K1997">
            <v>1092000</v>
          </cell>
        </row>
        <row r="1998">
          <cell r="C1998" t="str">
            <v>rupb1193</v>
          </cell>
          <cell r="F1998" t="str">
            <v>Besi ring balok 10/15&amp; klm prkts 10/10</v>
          </cell>
          <cell r="I1998">
            <v>2500</v>
          </cell>
          <cell r="J1998" t="str">
            <v>Kg</v>
          </cell>
          <cell r="K1998">
            <v>225750</v>
          </cell>
        </row>
        <row r="1999">
          <cell r="F1999" t="str">
            <v>Block C SWP</v>
          </cell>
          <cell r="K1999">
            <v>0</v>
          </cell>
        </row>
        <row r="2000">
          <cell r="C2000" t="str">
            <v>rupb1194</v>
          </cell>
          <cell r="F2000" t="str">
            <v>Fabrikasi psg &amp; bgkr bekisting</v>
          </cell>
          <cell r="I2000">
            <v>27500</v>
          </cell>
          <cell r="J2000" t="str">
            <v>m3</v>
          </cell>
          <cell r="K2000">
            <v>3313750</v>
          </cell>
        </row>
        <row r="2001">
          <cell r="C2001" t="str">
            <v>rupb1195</v>
          </cell>
          <cell r="F2001" t="str">
            <v>Galian tanah</v>
          </cell>
          <cell r="I2001">
            <v>15000</v>
          </cell>
          <cell r="J2001" t="str">
            <v>m2</v>
          </cell>
          <cell r="K2001">
            <v>443520</v>
          </cell>
        </row>
        <row r="2002">
          <cell r="C2002" t="str">
            <v>rupb1196</v>
          </cell>
          <cell r="F2002" t="str">
            <v>Lantai Kerja</v>
          </cell>
          <cell r="I2002">
            <v>5000</v>
          </cell>
          <cell r="J2002" t="str">
            <v>m3</v>
          </cell>
          <cell r="K2002">
            <v>67200</v>
          </cell>
        </row>
        <row r="2003">
          <cell r="C2003" t="str">
            <v>rupb1197</v>
          </cell>
          <cell r="F2003" t="str">
            <v>Urugan Pasir</v>
          </cell>
          <cell r="I2003">
            <v>7000</v>
          </cell>
          <cell r="J2003" t="str">
            <v>m3</v>
          </cell>
          <cell r="K2003">
            <v>94080</v>
          </cell>
        </row>
        <row r="2004">
          <cell r="C2004" t="str">
            <v>rupb1198</v>
          </cell>
          <cell r="F2004" t="str">
            <v>Fabrikasi, stel besi plat, dinding</v>
          </cell>
          <cell r="I2004">
            <v>350</v>
          </cell>
          <cell r="J2004" t="str">
            <v>m2</v>
          </cell>
          <cell r="K2004">
            <v>469879.2</v>
          </cell>
        </row>
        <row r="2005">
          <cell r="C2005" t="str">
            <v>rupb1199</v>
          </cell>
          <cell r="F2005" t="str">
            <v>Cor Plat &amp; dinding</v>
          </cell>
          <cell r="I2005">
            <v>25000</v>
          </cell>
          <cell r="J2005" t="str">
            <v>m3</v>
          </cell>
          <cell r="K2005">
            <v>235500</v>
          </cell>
        </row>
        <row r="2006">
          <cell r="F2006" t="str">
            <v>Jumlah</v>
          </cell>
          <cell r="K2006">
            <v>27574487.524999999</v>
          </cell>
        </row>
        <row r="2007">
          <cell r="C2007" t="str">
            <v>rupb1200</v>
          </cell>
          <cell r="F2007" t="str">
            <v>Potong Retensi</v>
          </cell>
          <cell r="K2007">
            <v>-1373308</v>
          </cell>
        </row>
        <row r="2008">
          <cell r="F2008" t="str">
            <v>Pembayaran saat ini</v>
          </cell>
          <cell r="K2008">
            <v>26201179.524999999</v>
          </cell>
        </row>
        <row r="2010">
          <cell r="E2010" t="str">
            <v>Karmidi</v>
          </cell>
          <cell r="F2010" t="str">
            <v>Upah Harian Proyek :</v>
          </cell>
        </row>
        <row r="2011">
          <cell r="C2011" t="str">
            <v>rupb1201</v>
          </cell>
          <cell r="F2011" t="str">
            <v>Stel Kolom bulat di ram turun block D</v>
          </cell>
          <cell r="K2011">
            <v>1537500</v>
          </cell>
        </row>
        <row r="2012">
          <cell r="F2012" t="str">
            <v>Periode : 09 Sept s/d 15 Sept 2005</v>
          </cell>
        </row>
        <row r="2014">
          <cell r="E2014" t="str">
            <v>Karmidi</v>
          </cell>
          <cell r="F2014" t="str">
            <v>Upah Harian Proyek :</v>
          </cell>
        </row>
        <row r="2015">
          <cell r="F2015" t="str">
            <v>Stel balok ram, lingkar janggutan, plat diram</v>
          </cell>
        </row>
        <row r="2016">
          <cell r="F2016" t="str">
            <v>turun pasang stek tanggulan putaran ram naik</v>
          </cell>
        </row>
        <row r="2017">
          <cell r="C2017" t="str">
            <v>rupb1202</v>
          </cell>
          <cell r="F2017" t="str">
            <v>7 turun &amp; plat lantai block D</v>
          </cell>
          <cell r="K2017">
            <v>1065000</v>
          </cell>
        </row>
        <row r="2018">
          <cell r="F2018" t="str">
            <v>Periode : 20 Sept s/d 28 Sept 2005</v>
          </cell>
        </row>
        <row r="2020">
          <cell r="E2020" t="str">
            <v>Karmidi</v>
          </cell>
          <cell r="F2020" t="str">
            <v>Upah Harian Proyek :</v>
          </cell>
        </row>
        <row r="2021">
          <cell r="F2021" t="str">
            <v>Stel balok ram, stel kolom &amp; kolom tangki myk</v>
          </cell>
        </row>
        <row r="2022">
          <cell r="C2022" t="str">
            <v>rupb1203</v>
          </cell>
          <cell r="F2022" t="str">
            <v>block D</v>
          </cell>
          <cell r="K2022">
            <v>900000</v>
          </cell>
        </row>
        <row r="2023">
          <cell r="F2023" t="str">
            <v>Periode : 12 Sept s/d 14 Sept 2005</v>
          </cell>
        </row>
        <row r="2025">
          <cell r="E2025" t="str">
            <v>Karmidi</v>
          </cell>
          <cell r="F2025" t="str">
            <v>Upah Harian Proyek :</v>
          </cell>
        </row>
        <row r="2026">
          <cell r="F2026" t="str">
            <v>Bobok &amp; Pemasangan Pipa lt. dasar Block C</v>
          </cell>
        </row>
        <row r="2027">
          <cell r="C2027" t="str">
            <v>rupb1204</v>
          </cell>
          <cell r="F2027" t="str">
            <v>Periode : 15 Sept s/d 26 Sept 2005</v>
          </cell>
          <cell r="K2027">
            <v>1387500</v>
          </cell>
        </row>
        <row r="2029">
          <cell r="E2029" t="str">
            <v>Karmidi</v>
          </cell>
          <cell r="F2029" t="str">
            <v>Upah Harian Proyek :</v>
          </cell>
        </row>
        <row r="2030">
          <cell r="F2030" t="str">
            <v>Bobok atap menhole u/ stel kolom pondasi, blk</v>
          </cell>
        </row>
        <row r="2031">
          <cell r="F2031" t="str">
            <v>plat, parapet &amp; ram block D</v>
          </cell>
        </row>
        <row r="2032">
          <cell r="C2032" t="str">
            <v>rupb1205</v>
          </cell>
          <cell r="F2032" t="str">
            <v>Periode : 16 Sept s/d 25 Septe 2005</v>
          </cell>
          <cell r="K2032">
            <v>3112500</v>
          </cell>
        </row>
        <row r="2034">
          <cell r="E2034" t="str">
            <v>Aris</v>
          </cell>
          <cell r="F2034" t="str">
            <v>Pasang &amp; Finishing Gantungan Meja</v>
          </cell>
        </row>
        <row r="2035">
          <cell r="C2035" t="str">
            <v>rupb1206</v>
          </cell>
          <cell r="E2035" t="str">
            <v>322/SPB/NK-PPS/08/2005</v>
          </cell>
          <cell r="F2035" t="str">
            <v xml:space="preserve">Los lt. Basement </v>
          </cell>
          <cell r="I2035">
            <v>49.25</v>
          </cell>
          <cell r="J2035" t="str">
            <v>m'</v>
          </cell>
          <cell r="K2035">
            <v>2216250</v>
          </cell>
        </row>
        <row r="2037">
          <cell r="E2037" t="str">
            <v>Sugito</v>
          </cell>
          <cell r="F2037" t="str">
            <v>Upah Borong Block B :</v>
          </cell>
        </row>
        <row r="2038">
          <cell r="E2038" t="str">
            <v>310/SPB/NK-PPS/09/2005</v>
          </cell>
          <cell r="F2038" t="str">
            <v>Jumlah</v>
          </cell>
          <cell r="K2038">
            <v>5651900</v>
          </cell>
        </row>
        <row r="2039">
          <cell r="F2039" t="str">
            <v>Angsuran I</v>
          </cell>
          <cell r="K2039">
            <v>5000000</v>
          </cell>
        </row>
        <row r="2040">
          <cell r="F2040" t="str">
            <v>Potong Retensi</v>
          </cell>
          <cell r="K2040">
            <v>-283500</v>
          </cell>
        </row>
        <row r="2041">
          <cell r="C2041" t="str">
            <v>rupb1207</v>
          </cell>
          <cell r="F2041" t="str">
            <v>Jumlah Upah borong</v>
          </cell>
          <cell r="K2041">
            <v>368400</v>
          </cell>
        </row>
        <row r="2043">
          <cell r="E2043" t="str">
            <v>Heri</v>
          </cell>
          <cell r="F2043" t="str">
            <v>Block C</v>
          </cell>
        </row>
        <row r="2044">
          <cell r="E2044" t="str">
            <v>192/SPB/NK-PPS/08/2005</v>
          </cell>
          <cell r="F2044" t="str">
            <v>Lantai Dua</v>
          </cell>
        </row>
        <row r="2045">
          <cell r="F2045" t="str">
            <v>Acian dinding  bata</v>
          </cell>
          <cell r="I2045">
            <v>104.22</v>
          </cell>
          <cell r="J2045" t="str">
            <v>m2</v>
          </cell>
          <cell r="K2045">
            <v>416880</v>
          </cell>
        </row>
        <row r="2046">
          <cell r="F2046" t="str">
            <v>Lantai dasar</v>
          </cell>
          <cell r="K2046">
            <v>0</v>
          </cell>
        </row>
        <row r="2047">
          <cell r="F2047" t="str">
            <v>Pasang keramik lt. diagonal</v>
          </cell>
          <cell r="I2047">
            <v>70.209999999999994</v>
          </cell>
          <cell r="J2047" t="str">
            <v>m2</v>
          </cell>
          <cell r="K2047">
            <v>877625</v>
          </cell>
        </row>
        <row r="2048">
          <cell r="F2048" t="str">
            <v>Pasang keramik lt. area penjual</v>
          </cell>
          <cell r="I2048">
            <v>35.5</v>
          </cell>
          <cell r="J2048" t="str">
            <v>m2</v>
          </cell>
          <cell r="K2048">
            <v>355000</v>
          </cell>
        </row>
        <row r="2049">
          <cell r="F2049" t="str">
            <v>Jumlah</v>
          </cell>
          <cell r="K2049">
            <v>1649505</v>
          </cell>
        </row>
        <row r="2050">
          <cell r="F2050" t="str">
            <v>Potong Retensi</v>
          </cell>
          <cell r="K2050">
            <v>-1306915</v>
          </cell>
        </row>
        <row r="2051">
          <cell r="C2051" t="str">
            <v>rupb1208</v>
          </cell>
          <cell r="F2051" t="str">
            <v>Dibayarkan</v>
          </cell>
          <cell r="K2051">
            <v>342590</v>
          </cell>
        </row>
        <row r="2053">
          <cell r="E2053" t="str">
            <v>Eko</v>
          </cell>
          <cell r="F2053" t="str">
            <v>Block C</v>
          </cell>
        </row>
        <row r="2054">
          <cell r="E2054" t="str">
            <v>325/SPB/NK-PPS/09/2005</v>
          </cell>
          <cell r="F2054" t="str">
            <v xml:space="preserve">Pasang keramik dinding ,lantai &amp; pasang </v>
          </cell>
        </row>
        <row r="2055">
          <cell r="C2055" t="str">
            <v>rupb1209</v>
          </cell>
          <cell r="F2055" t="str">
            <v>asesoris Toilet LT basm,Dasar ,Lt 1 &amp; 2</v>
          </cell>
          <cell r="I2055">
            <v>0.5</v>
          </cell>
          <cell r="J2055" t="str">
            <v>unit</v>
          </cell>
          <cell r="K2055">
            <v>1500000</v>
          </cell>
        </row>
        <row r="2056">
          <cell r="C2056" t="str">
            <v>rupb1210</v>
          </cell>
          <cell r="F2056" t="str">
            <v>Pasang plin keramik bawah meja los lt basm</v>
          </cell>
          <cell r="I2056">
            <v>431.6</v>
          </cell>
          <cell r="J2056" t="str">
            <v>m2</v>
          </cell>
          <cell r="K2056">
            <v>1294800</v>
          </cell>
        </row>
        <row r="2057">
          <cell r="C2057" t="str">
            <v>rupb1211</v>
          </cell>
          <cell r="F2057" t="str">
            <v>Pasang keramik tangga tengah Lt dsr ke lt 2</v>
          </cell>
          <cell r="I2057">
            <v>2</v>
          </cell>
          <cell r="J2057" t="str">
            <v>unit</v>
          </cell>
          <cell r="K2057">
            <v>3000000</v>
          </cell>
        </row>
        <row r="2058">
          <cell r="C2058" t="str">
            <v>rupb1212</v>
          </cell>
          <cell r="F2058" t="str">
            <v>Pasang keramik tangga lt dsr ke lt atap</v>
          </cell>
          <cell r="I2058">
            <v>2</v>
          </cell>
          <cell r="J2058" t="str">
            <v>unit</v>
          </cell>
          <cell r="K2058">
            <v>3000000</v>
          </cell>
        </row>
        <row r="2059">
          <cell r="C2059" t="str">
            <v>rupb1213</v>
          </cell>
          <cell r="F2059" t="str">
            <v>Pasang keramik tangga entrance</v>
          </cell>
          <cell r="I2059">
            <v>3.5</v>
          </cell>
          <cell r="J2059" t="str">
            <v>unit</v>
          </cell>
          <cell r="K2059">
            <v>2625000</v>
          </cell>
        </row>
        <row r="2060">
          <cell r="C2060" t="str">
            <v>rupb1214</v>
          </cell>
          <cell r="F2060" t="str">
            <v>Pasang keramik u/ dudukan Gril Gutter lt Dsr</v>
          </cell>
          <cell r="I2060">
            <v>45</v>
          </cell>
          <cell r="J2060" t="str">
            <v>m'</v>
          </cell>
          <cell r="K2060">
            <v>787500</v>
          </cell>
        </row>
        <row r="2061">
          <cell r="C2061" t="str">
            <v>rupb1215</v>
          </cell>
          <cell r="F2061" t="str">
            <v>Pasang plin keramik .</v>
          </cell>
          <cell r="I2061">
            <v>21.4</v>
          </cell>
          <cell r="J2061" t="str">
            <v>m'</v>
          </cell>
          <cell r="K2061">
            <v>64200</v>
          </cell>
        </row>
        <row r="2062">
          <cell r="C2062" t="str">
            <v>rupb1216</v>
          </cell>
          <cell r="F2062" t="str">
            <v>Pasang border keramik</v>
          </cell>
          <cell r="I2062">
            <v>51.6</v>
          </cell>
          <cell r="J2062" t="str">
            <v>m'</v>
          </cell>
          <cell r="K2062">
            <v>116100</v>
          </cell>
        </row>
        <row r="2063">
          <cell r="C2063" t="str">
            <v>rupb1217</v>
          </cell>
          <cell r="F2063" t="str">
            <v>Bobokan beton gutter Lt dasar</v>
          </cell>
          <cell r="I2063">
            <v>608.70000000000005</v>
          </cell>
          <cell r="J2063" t="str">
            <v>m'</v>
          </cell>
          <cell r="K2063">
            <v>3043500</v>
          </cell>
        </row>
        <row r="2064">
          <cell r="C2064" t="str">
            <v>rupb1218</v>
          </cell>
          <cell r="F2064" t="str">
            <v>Scret bawah meja los lt basment</v>
          </cell>
          <cell r="I2064">
            <v>323.52999999999997</v>
          </cell>
          <cell r="J2064" t="str">
            <v>m2</v>
          </cell>
          <cell r="K2064">
            <v>1294120</v>
          </cell>
        </row>
        <row r="2065">
          <cell r="C2065" t="str">
            <v>rupb1219</v>
          </cell>
          <cell r="F2065" t="str">
            <v>Plester / Aci dinding ruang panel lt dasar</v>
          </cell>
          <cell r="I2065">
            <v>33.9</v>
          </cell>
          <cell r="J2065" t="str">
            <v>m2</v>
          </cell>
          <cell r="K2065">
            <v>355950</v>
          </cell>
        </row>
        <row r="2066">
          <cell r="C2066" t="str">
            <v>rupb1220</v>
          </cell>
          <cell r="F2066" t="str">
            <v>Finishing tali air &amp; Sconengan pintu toilet</v>
          </cell>
          <cell r="I2066">
            <v>120.4</v>
          </cell>
          <cell r="J2066" t="str">
            <v>m'</v>
          </cell>
          <cell r="K2066">
            <v>301000</v>
          </cell>
        </row>
        <row r="2067">
          <cell r="C2067" t="str">
            <v>rupb1221</v>
          </cell>
          <cell r="F2067" t="str">
            <v>Cor keliling kusen Toilet Lt basment,dsr Lt 1 &amp; 2</v>
          </cell>
          <cell r="I2067">
            <v>108</v>
          </cell>
          <cell r="J2067" t="str">
            <v>m'</v>
          </cell>
          <cell r="K2067">
            <v>594000</v>
          </cell>
        </row>
        <row r="2068">
          <cell r="C2068" t="str">
            <v>rupb1222</v>
          </cell>
          <cell r="F2068" t="str">
            <v>Cor adukan &amp; Finishing janggutan meja lt dsr</v>
          </cell>
          <cell r="I2068">
            <v>200</v>
          </cell>
          <cell r="J2068" t="str">
            <v>m'</v>
          </cell>
          <cell r="K2068">
            <v>1000000</v>
          </cell>
        </row>
        <row r="2069">
          <cell r="C2069" t="str">
            <v>rupb1223</v>
          </cell>
          <cell r="F2069" t="str">
            <v>Pasang plin keramik lt -2</v>
          </cell>
          <cell r="I2069">
            <v>232.3</v>
          </cell>
          <cell r="J2069" t="str">
            <v>m'</v>
          </cell>
          <cell r="K2069">
            <v>696900</v>
          </cell>
        </row>
        <row r="2070">
          <cell r="F2070" t="str">
            <v>Jumlah</v>
          </cell>
          <cell r="K2070">
            <v>19673070</v>
          </cell>
        </row>
        <row r="2072">
          <cell r="E2072" t="str">
            <v>Eko</v>
          </cell>
          <cell r="F2072" t="str">
            <v>Block C</v>
          </cell>
        </row>
        <row r="2073">
          <cell r="C2073" t="str">
            <v>rupb1224</v>
          </cell>
          <cell r="E2073" t="str">
            <v>303/SPB/NK-PPS/09/2005</v>
          </cell>
          <cell r="F2073" t="str">
            <v>Bobok &amp; pasang keramik pada gutter</v>
          </cell>
          <cell r="I2073">
            <v>160</v>
          </cell>
          <cell r="J2073" t="str">
            <v>m'</v>
          </cell>
          <cell r="K2073">
            <v>2800000</v>
          </cell>
        </row>
        <row r="2074">
          <cell r="C2074" t="str">
            <v>rupb1225</v>
          </cell>
          <cell r="F2074" t="str">
            <v>Pasang plin keramik</v>
          </cell>
          <cell r="I2074">
            <v>40</v>
          </cell>
          <cell r="J2074" t="str">
            <v>m'</v>
          </cell>
          <cell r="K2074">
            <v>120000</v>
          </cell>
        </row>
        <row r="2075">
          <cell r="C2075" t="str">
            <v>rupb1226</v>
          </cell>
          <cell r="F2075" t="str">
            <v>Pasang border keramik</v>
          </cell>
          <cell r="I2075">
            <v>100</v>
          </cell>
          <cell r="J2075" t="str">
            <v>m'</v>
          </cell>
          <cell r="K2075">
            <v>175000</v>
          </cell>
        </row>
        <row r="2076">
          <cell r="C2076" t="str">
            <v>rupb1227</v>
          </cell>
          <cell r="F2076" t="str">
            <v>Pasang plin meja los</v>
          </cell>
          <cell r="I2076">
            <v>67.48</v>
          </cell>
          <cell r="J2076" t="str">
            <v>m'</v>
          </cell>
          <cell r="K2076">
            <v>202440</v>
          </cell>
        </row>
        <row r="2077">
          <cell r="C2077" t="str">
            <v>rupb1228</v>
          </cell>
          <cell r="F2077" t="str">
            <v>Pasang keramik finish grill pada gutter</v>
          </cell>
          <cell r="I2077">
            <v>45</v>
          </cell>
          <cell r="J2077" t="str">
            <v>m'</v>
          </cell>
          <cell r="K2077">
            <v>1012500</v>
          </cell>
        </row>
        <row r="2078">
          <cell r="C2078" t="str">
            <v>rupb1229</v>
          </cell>
          <cell r="F2078" t="str">
            <v>Pasang keramik tangga</v>
          </cell>
          <cell r="I2078">
            <v>0.2</v>
          </cell>
          <cell r="J2078" t="str">
            <v>unt</v>
          </cell>
          <cell r="K2078">
            <v>300000</v>
          </cell>
        </row>
        <row r="2079">
          <cell r="C2079" t="str">
            <v>rupb1230</v>
          </cell>
          <cell r="F2079" t="str">
            <v>Pasang keramik lantai kios</v>
          </cell>
          <cell r="I2079">
            <v>25.44</v>
          </cell>
          <cell r="J2079" t="str">
            <v>m2</v>
          </cell>
          <cell r="K2079">
            <v>254400</v>
          </cell>
        </row>
        <row r="2080">
          <cell r="F2080" t="str">
            <v>Jumlah</v>
          </cell>
          <cell r="K2080">
            <v>4864340</v>
          </cell>
        </row>
        <row r="2082">
          <cell r="E2082" t="str">
            <v>Tarian</v>
          </cell>
          <cell r="F2082" t="str">
            <v>Finishing &amp; Injeksi</v>
          </cell>
        </row>
        <row r="2083">
          <cell r="C2083" t="str">
            <v>rupb1231</v>
          </cell>
          <cell r="E2083" t="str">
            <v>328/SPB/NK-PPS/09/2005</v>
          </cell>
          <cell r="F2083" t="str">
            <v>Injeksi Ruang Genset</v>
          </cell>
          <cell r="I2083">
            <v>23</v>
          </cell>
          <cell r="J2083" t="str">
            <v>Ls</v>
          </cell>
          <cell r="K2083">
            <v>1955000</v>
          </cell>
        </row>
        <row r="2084">
          <cell r="C2084" t="str">
            <v>rupb1232</v>
          </cell>
          <cell r="F2084" t="str">
            <v>Injeksi Ruang Trafo</v>
          </cell>
          <cell r="I2084">
            <v>32</v>
          </cell>
          <cell r="J2084" t="str">
            <v>Ls</v>
          </cell>
          <cell r="K2084">
            <v>2720000</v>
          </cell>
        </row>
        <row r="2085">
          <cell r="C2085" t="str">
            <v>rupb1233</v>
          </cell>
          <cell r="F2085" t="str">
            <v>Pasang Granite coridor lt 1</v>
          </cell>
          <cell r="I2085">
            <v>543</v>
          </cell>
          <cell r="J2085" t="str">
            <v>m2</v>
          </cell>
          <cell r="K2085">
            <v>9231000</v>
          </cell>
        </row>
        <row r="2086">
          <cell r="C2086" t="str">
            <v>rupb1234</v>
          </cell>
          <cell r="F2086" t="str">
            <v>Pasang keramik kios</v>
          </cell>
          <cell r="I2086">
            <v>81.900000000000006</v>
          </cell>
          <cell r="J2086" t="str">
            <v>m2</v>
          </cell>
          <cell r="K2086">
            <v>859950</v>
          </cell>
        </row>
        <row r="2087">
          <cell r="C2087" t="str">
            <v>rupb1235</v>
          </cell>
          <cell r="F2087" t="str">
            <v>Plint</v>
          </cell>
          <cell r="I2087">
            <v>86.4</v>
          </cell>
          <cell r="J2087" t="str">
            <v>m'</v>
          </cell>
          <cell r="K2087">
            <v>237600</v>
          </cell>
        </row>
        <row r="2088">
          <cell r="F2088" t="str">
            <v>Lantai Dasar</v>
          </cell>
          <cell r="K2088">
            <v>0</v>
          </cell>
        </row>
        <row r="2089">
          <cell r="C2089" t="str">
            <v>rupb1236</v>
          </cell>
          <cell r="F2089" t="str">
            <v>Pasang Granite niro lt. dasar</v>
          </cell>
          <cell r="I2089">
            <v>97</v>
          </cell>
          <cell r="J2089" t="str">
            <v>m2</v>
          </cell>
          <cell r="K2089">
            <v>1212500</v>
          </cell>
        </row>
        <row r="2090">
          <cell r="C2090" t="str">
            <v>rupb1237</v>
          </cell>
          <cell r="F2090" t="str">
            <v xml:space="preserve">Bobokan beton </v>
          </cell>
          <cell r="I2090">
            <v>24.1</v>
          </cell>
          <cell r="J2090" t="str">
            <v>m2</v>
          </cell>
          <cell r="K2090">
            <v>361500</v>
          </cell>
        </row>
        <row r="2091">
          <cell r="C2091" t="str">
            <v>rupb1238</v>
          </cell>
          <cell r="F2091" t="str">
            <v>Ptng kembang tengah &amp; psng</v>
          </cell>
          <cell r="I2091">
            <v>24</v>
          </cell>
          <cell r="J2091" t="str">
            <v>Bh</v>
          </cell>
          <cell r="K2091">
            <v>252000</v>
          </cell>
        </row>
        <row r="2092">
          <cell r="C2092" t="str">
            <v>rupb1239</v>
          </cell>
          <cell r="F2092" t="str">
            <v>Expose</v>
          </cell>
          <cell r="I2092">
            <v>594.6</v>
          </cell>
          <cell r="J2092" t="str">
            <v>m2</v>
          </cell>
          <cell r="K2092">
            <v>2378400</v>
          </cell>
        </row>
        <row r="2093">
          <cell r="C2093" t="str">
            <v>rupb1240</v>
          </cell>
          <cell r="F2093" t="str">
            <v>Bobokan &amp; finish aci</v>
          </cell>
          <cell r="I2093">
            <v>907.5</v>
          </cell>
          <cell r="J2093" t="str">
            <v>m'</v>
          </cell>
          <cell r="K2093">
            <v>4537500</v>
          </cell>
        </row>
        <row r="2094">
          <cell r="C2094" t="str">
            <v>rupb1241</v>
          </cell>
          <cell r="F2094" t="str">
            <v>Sudutan</v>
          </cell>
          <cell r="I2094">
            <v>1226.0999999999999</v>
          </cell>
          <cell r="J2094" t="str">
            <v>m'</v>
          </cell>
          <cell r="K2094">
            <v>3065250</v>
          </cell>
        </row>
        <row r="2095">
          <cell r="C2095" t="str">
            <v>rupb1242</v>
          </cell>
          <cell r="F2095" t="str">
            <v>Plester  &amp; acian beton</v>
          </cell>
          <cell r="I2095">
            <v>196.2</v>
          </cell>
          <cell r="J2095" t="str">
            <v>m2</v>
          </cell>
          <cell r="K2095">
            <v>3237300</v>
          </cell>
        </row>
        <row r="2096">
          <cell r="C2096" t="str">
            <v>rupb1243</v>
          </cell>
          <cell r="F2096" t="str">
            <v>Skonengan</v>
          </cell>
          <cell r="I2096">
            <v>28.6</v>
          </cell>
          <cell r="J2096" t="str">
            <v>m2</v>
          </cell>
          <cell r="K2096">
            <v>214500</v>
          </cell>
        </row>
        <row r="2097">
          <cell r="C2097" t="str">
            <v>rupb1244</v>
          </cell>
          <cell r="F2097" t="str">
            <v>Plester &amp; aci</v>
          </cell>
          <cell r="I2097">
            <v>202.3</v>
          </cell>
          <cell r="J2097" t="str">
            <v>m2</v>
          </cell>
          <cell r="K2097">
            <v>2124150</v>
          </cell>
        </row>
        <row r="2098">
          <cell r="C2098" t="str">
            <v>rupb1245</v>
          </cell>
          <cell r="F2098" t="str">
            <v>Bobok dudukan escalator</v>
          </cell>
          <cell r="I2098">
            <v>6.4</v>
          </cell>
          <cell r="J2098" t="str">
            <v>m'</v>
          </cell>
          <cell r="K2098">
            <v>96000</v>
          </cell>
        </row>
        <row r="2099">
          <cell r="F2099" t="str">
            <v>Lantai Satu</v>
          </cell>
          <cell r="K2099">
            <v>0</v>
          </cell>
        </row>
        <row r="2100">
          <cell r="C2100" t="str">
            <v>rupb1246</v>
          </cell>
          <cell r="F2100" t="str">
            <v>Expose Balok &amp; kolom</v>
          </cell>
          <cell r="I2100">
            <v>1061.2</v>
          </cell>
          <cell r="J2100" t="str">
            <v>m2</v>
          </cell>
          <cell r="K2100">
            <v>4244800</v>
          </cell>
        </row>
        <row r="2101">
          <cell r="C2101" t="str">
            <v>rupb1247</v>
          </cell>
          <cell r="F2101" t="str">
            <v>Bobokan &amp; finish</v>
          </cell>
          <cell r="I2101">
            <v>806</v>
          </cell>
          <cell r="J2101" t="str">
            <v>m'</v>
          </cell>
          <cell r="K2101">
            <v>4030000</v>
          </cell>
        </row>
        <row r="2102">
          <cell r="C2102" t="str">
            <v>rupb1248</v>
          </cell>
          <cell r="F2102" t="str">
            <v>Sudutan</v>
          </cell>
          <cell r="I2102">
            <v>1545</v>
          </cell>
          <cell r="J2102" t="str">
            <v>m'</v>
          </cell>
          <cell r="K2102">
            <v>3862500</v>
          </cell>
        </row>
        <row r="2103">
          <cell r="F2103" t="str">
            <v>Jumlah</v>
          </cell>
          <cell r="K2103">
            <v>44619950</v>
          </cell>
        </row>
        <row r="2104">
          <cell r="C2104" t="str">
            <v>rupb1249</v>
          </cell>
          <cell r="F2104" t="str">
            <v>Potong Retensi</v>
          </cell>
          <cell r="K2104">
            <v>-1905951</v>
          </cell>
        </row>
        <row r="2105">
          <cell r="F2105" t="str">
            <v>Dibayarkan</v>
          </cell>
          <cell r="K2105">
            <v>42713999</v>
          </cell>
        </row>
        <row r="2107">
          <cell r="E2107" t="str">
            <v>Sugiono</v>
          </cell>
          <cell r="F2107" t="str">
            <v>Pekerjaan Block C</v>
          </cell>
        </row>
        <row r="2108">
          <cell r="C2108" t="str">
            <v>rupb1250</v>
          </cell>
          <cell r="E2108" t="str">
            <v>101/SPB/NK-PPS/08/2005</v>
          </cell>
          <cell r="F2108" t="str">
            <v>Block A Meja</v>
          </cell>
          <cell r="I2108">
            <v>0.2</v>
          </cell>
          <cell r="J2108" t="str">
            <v>Unt</v>
          </cell>
          <cell r="K2108">
            <v>120000</v>
          </cell>
        </row>
        <row r="2109">
          <cell r="C2109" t="str">
            <v>rupb1251</v>
          </cell>
          <cell r="F2109" t="str">
            <v>Block B Meja</v>
          </cell>
          <cell r="I2109">
            <v>0.2</v>
          </cell>
          <cell r="J2109" t="str">
            <v>Unt</v>
          </cell>
          <cell r="K2109">
            <v>140000</v>
          </cell>
        </row>
        <row r="2110">
          <cell r="C2110" t="str">
            <v>rupb1252</v>
          </cell>
          <cell r="F2110" t="str">
            <v>Block C Meja</v>
          </cell>
          <cell r="I2110">
            <v>0.4</v>
          </cell>
          <cell r="J2110" t="str">
            <v>Unt</v>
          </cell>
          <cell r="K2110">
            <v>520000</v>
          </cell>
        </row>
        <row r="2111">
          <cell r="C2111" t="str">
            <v>rupb1253</v>
          </cell>
          <cell r="F2111" t="str">
            <v>Tambahan Meja block C</v>
          </cell>
          <cell r="I2111">
            <v>0.2</v>
          </cell>
          <cell r="J2111" t="str">
            <v>Unt</v>
          </cell>
          <cell r="K2111">
            <v>30000</v>
          </cell>
        </row>
        <row r="2112">
          <cell r="C2112" t="str">
            <v>rupb1254</v>
          </cell>
          <cell r="F2112" t="str">
            <v>Block D &amp; Block E</v>
          </cell>
          <cell r="I2112">
            <v>0.8</v>
          </cell>
          <cell r="J2112" t="str">
            <v>Unt</v>
          </cell>
          <cell r="K2112">
            <v>320000</v>
          </cell>
        </row>
        <row r="2113">
          <cell r="C2113" t="str">
            <v>rupb1255</v>
          </cell>
          <cell r="F2113" t="str">
            <v>Block F, G, H &amp; I</v>
          </cell>
          <cell r="I2113">
            <v>0.8</v>
          </cell>
          <cell r="J2113" t="str">
            <v>Unt</v>
          </cell>
          <cell r="K2113">
            <v>320000</v>
          </cell>
        </row>
        <row r="2114">
          <cell r="C2114" t="str">
            <v>rupb1256</v>
          </cell>
          <cell r="F2114" t="str">
            <v>Block V</v>
          </cell>
          <cell r="I2114">
            <v>0.05</v>
          </cell>
          <cell r="J2114" t="str">
            <v>Unt</v>
          </cell>
          <cell r="K2114">
            <v>30000</v>
          </cell>
        </row>
        <row r="2115">
          <cell r="C2115" t="str">
            <v>rupb1257</v>
          </cell>
          <cell r="F2115" t="str">
            <v>Block S</v>
          </cell>
          <cell r="I2115">
            <v>0.5</v>
          </cell>
          <cell r="J2115" t="str">
            <v>Unt</v>
          </cell>
          <cell r="K2115">
            <v>200000</v>
          </cell>
        </row>
        <row r="2116">
          <cell r="C2116" t="str">
            <v>rupb1258</v>
          </cell>
          <cell r="F2116" t="str">
            <v>Block R &amp; Q</v>
          </cell>
          <cell r="I2116">
            <v>0.8</v>
          </cell>
          <cell r="J2116" t="str">
            <v>Unt</v>
          </cell>
          <cell r="K2116">
            <v>320000</v>
          </cell>
        </row>
        <row r="2117">
          <cell r="C2117" t="str">
            <v>rupb1259</v>
          </cell>
          <cell r="F2117" t="str">
            <v>Block P &amp; O</v>
          </cell>
          <cell r="I2117">
            <v>0.2</v>
          </cell>
          <cell r="J2117" t="str">
            <v>Unt</v>
          </cell>
          <cell r="K2117">
            <v>70000</v>
          </cell>
        </row>
        <row r="2118">
          <cell r="C2118" t="str">
            <v>rupb1260</v>
          </cell>
          <cell r="F2118" t="str">
            <v>Block W</v>
          </cell>
          <cell r="I2118">
            <v>2</v>
          </cell>
          <cell r="J2118" t="str">
            <v>Unt</v>
          </cell>
          <cell r="K2118">
            <v>800000</v>
          </cell>
        </row>
        <row r="2119">
          <cell r="C2119" t="str">
            <v>rupb1261</v>
          </cell>
          <cell r="F2119" t="str">
            <v>Block V, U &amp; T</v>
          </cell>
          <cell r="I2119">
            <v>5</v>
          </cell>
          <cell r="J2119" t="str">
            <v>Unt</v>
          </cell>
          <cell r="K2119">
            <v>2000000</v>
          </cell>
        </row>
        <row r="2120">
          <cell r="C2120" t="str">
            <v>rupb1262</v>
          </cell>
          <cell r="F2120" t="str">
            <v>Los Ayam block L, M, N</v>
          </cell>
          <cell r="I2120">
            <v>3.45</v>
          </cell>
          <cell r="J2120" t="str">
            <v>Unt</v>
          </cell>
          <cell r="K2120">
            <v>1552500</v>
          </cell>
        </row>
        <row r="2121">
          <cell r="F2121" t="str">
            <v>Jumlah</v>
          </cell>
          <cell r="K2121">
            <v>6422500</v>
          </cell>
        </row>
        <row r="2123">
          <cell r="E2123" t="str">
            <v>Sugiono</v>
          </cell>
          <cell r="F2123" t="str">
            <v>Pekerjaan Block C</v>
          </cell>
        </row>
        <row r="2124">
          <cell r="C2124" t="str">
            <v>rupb1263</v>
          </cell>
          <cell r="E2124" t="str">
            <v>329/SPB/NK-PPS/09/2005</v>
          </cell>
          <cell r="F2124" t="str">
            <v>Pasang Keramik Maja lt Dasar</v>
          </cell>
          <cell r="I2124">
            <v>36</v>
          </cell>
          <cell r="J2124" t="str">
            <v>Unt</v>
          </cell>
          <cell r="K2124">
            <v>9000000</v>
          </cell>
        </row>
        <row r="2125">
          <cell r="C2125" t="str">
            <v>rupb1264</v>
          </cell>
          <cell r="F2125" t="str">
            <v>Penebalan dinding pagar di bawah relip sayap</v>
          </cell>
          <cell r="I2125">
            <v>174.2</v>
          </cell>
          <cell r="J2125" t="str">
            <v>m2</v>
          </cell>
          <cell r="K2125">
            <v>1567800</v>
          </cell>
        </row>
        <row r="2126">
          <cell r="C2126" t="str">
            <v>rupb1265</v>
          </cell>
          <cell r="F2126" t="str">
            <v>Pas Bata dinding Penahan tanah timbun Ram Jln</v>
          </cell>
          <cell r="I2126">
            <v>18.2</v>
          </cell>
          <cell r="J2126" t="str">
            <v>m2</v>
          </cell>
          <cell r="K2126">
            <v>163800</v>
          </cell>
        </row>
        <row r="2127">
          <cell r="C2127" t="str">
            <v>rupb1266</v>
          </cell>
          <cell r="F2127" t="str">
            <v>Pas slop Pondasi dinding penahan tanah timbun</v>
          </cell>
          <cell r="I2127">
            <v>21</v>
          </cell>
          <cell r="J2127" t="str">
            <v>m2</v>
          </cell>
          <cell r="K2127">
            <v>525000</v>
          </cell>
        </row>
        <row r="2128">
          <cell r="C2128" t="str">
            <v>rupb1267</v>
          </cell>
          <cell r="F2128" t="str">
            <v>Pas Bata kembali yg runtuh kena Excavator</v>
          </cell>
          <cell r="I2128">
            <v>38.4</v>
          </cell>
          <cell r="J2128" t="str">
            <v>m2</v>
          </cell>
          <cell r="K2128">
            <v>345600</v>
          </cell>
        </row>
        <row r="2129">
          <cell r="C2129" t="str">
            <v>rupb1268</v>
          </cell>
          <cell r="F2129" t="str">
            <v>Pas bata tambahan mengikuti kemiringan Ram jln</v>
          </cell>
          <cell r="I2129">
            <v>36.270000000000003</v>
          </cell>
          <cell r="J2129" t="str">
            <v>m2</v>
          </cell>
          <cell r="K2129">
            <v>326430</v>
          </cell>
        </row>
        <row r="2130">
          <cell r="C2130" t="str">
            <v>rupb1269</v>
          </cell>
          <cell r="F2130" t="str">
            <v>Pas Bata /Cor Slop Belakang Block B &amp;  C</v>
          </cell>
          <cell r="I2130">
            <v>44.8</v>
          </cell>
          <cell r="J2130" t="str">
            <v>m'</v>
          </cell>
          <cell r="K2130">
            <v>7391999.9999999991</v>
          </cell>
        </row>
        <row r="2131">
          <cell r="C2131" t="str">
            <v>rupb1270</v>
          </cell>
          <cell r="F2131" t="str">
            <v>Pas Keramik Gutter Lt Basment Block C</v>
          </cell>
          <cell r="I2131">
            <v>198.2</v>
          </cell>
          <cell r="J2131" t="str">
            <v>m'</v>
          </cell>
          <cell r="K2131">
            <v>3468500</v>
          </cell>
        </row>
        <row r="2132">
          <cell r="F2132" t="str">
            <v>Jumlah</v>
          </cell>
          <cell r="K2132">
            <v>22789130</v>
          </cell>
        </row>
        <row r="2133">
          <cell r="C2133" t="str">
            <v>rupb1271</v>
          </cell>
          <cell r="F2133" t="str">
            <v>Potong Retensi</v>
          </cell>
          <cell r="K2133">
            <v>-962500</v>
          </cell>
        </row>
        <row r="2134">
          <cell r="F2134" t="str">
            <v>Dibayarkan</v>
          </cell>
          <cell r="K2134">
            <v>21826630</v>
          </cell>
        </row>
        <row r="2136">
          <cell r="E2136" t="str">
            <v>Awal</v>
          </cell>
        </row>
        <row r="2137">
          <cell r="C2137" t="str">
            <v>rupb1272</v>
          </cell>
          <cell r="E2137" t="str">
            <v>198/SPB/NK-PPS/08/2005</v>
          </cell>
          <cell r="F2137" t="str">
            <v>Jumlah Upah</v>
          </cell>
          <cell r="K2137">
            <v>48201240</v>
          </cell>
        </row>
        <row r="2138">
          <cell r="C2138" t="str">
            <v>rupb1273</v>
          </cell>
          <cell r="F2138" t="str">
            <v>Potong Retensi</v>
          </cell>
          <cell r="K2138">
            <v>-2410271</v>
          </cell>
        </row>
        <row r="2139">
          <cell r="F2139" t="str">
            <v>Penerimaan Mandor</v>
          </cell>
          <cell r="K2139">
            <v>45790969</v>
          </cell>
        </row>
        <row r="2140">
          <cell r="C2140" t="str">
            <v>rupb1274</v>
          </cell>
          <cell r="F2140" t="str">
            <v>Pembayaran lalu ( Angsuran 1 )</v>
          </cell>
          <cell r="K2140">
            <v>-37642479</v>
          </cell>
        </row>
        <row r="2141">
          <cell r="F2141" t="str">
            <v>Dibayarkan</v>
          </cell>
          <cell r="K2141">
            <v>8148490</v>
          </cell>
        </row>
        <row r="2144">
          <cell r="E2144" t="str">
            <v>Suratman</v>
          </cell>
          <cell r="F2144" t="str">
            <v>Block B</v>
          </cell>
        </row>
        <row r="2145">
          <cell r="E2145" t="str">
            <v>308/SPB/NK-PPS/09/2005</v>
          </cell>
          <cell r="F2145" t="str">
            <v>Lantai dua</v>
          </cell>
        </row>
        <row r="2146">
          <cell r="C2146" t="str">
            <v>rupb1275</v>
          </cell>
          <cell r="F2146" t="str">
            <v>Openingan pintu</v>
          </cell>
          <cell r="I2146">
            <v>50</v>
          </cell>
          <cell r="J2146" t="str">
            <v>m'</v>
          </cell>
          <cell r="K2146">
            <v>375000</v>
          </cell>
        </row>
        <row r="2147">
          <cell r="C2147" t="str">
            <v>rupb1276</v>
          </cell>
          <cell r="F2147" t="str">
            <v>Sudutan</v>
          </cell>
          <cell r="I2147">
            <v>100</v>
          </cell>
          <cell r="J2147" t="str">
            <v>m2</v>
          </cell>
          <cell r="K2147">
            <v>250000</v>
          </cell>
        </row>
        <row r="2148">
          <cell r="C2148" t="str">
            <v>rupb1277</v>
          </cell>
          <cell r="F2148" t="str">
            <v>Plesteran &amp; acian</v>
          </cell>
          <cell r="I2148">
            <v>967.3</v>
          </cell>
          <cell r="J2148" t="str">
            <v>m2</v>
          </cell>
          <cell r="K2148">
            <v>10156650</v>
          </cell>
        </row>
        <row r="2149">
          <cell r="C2149" t="str">
            <v>rupb1278</v>
          </cell>
          <cell r="F2149" t="str">
            <v>Pasang tanggulan Exclator</v>
          </cell>
          <cell r="I2149">
            <v>141</v>
          </cell>
          <cell r="J2149" t="str">
            <v>m2</v>
          </cell>
          <cell r="K2149">
            <v>246750</v>
          </cell>
        </row>
        <row r="2150">
          <cell r="C2150" t="str">
            <v>rupb1279</v>
          </cell>
          <cell r="F2150" t="str">
            <v xml:space="preserve">Bikin terminal </v>
          </cell>
          <cell r="I2150">
            <v>1</v>
          </cell>
          <cell r="J2150" t="str">
            <v>m2</v>
          </cell>
          <cell r="K2150">
            <v>55000</v>
          </cell>
        </row>
        <row r="2151">
          <cell r="C2151" t="str">
            <v>rupb1280</v>
          </cell>
          <cell r="F2151" t="str">
            <v>Plester &amp; Aci Tampak belakang</v>
          </cell>
          <cell r="I2151">
            <v>42</v>
          </cell>
          <cell r="J2151" t="str">
            <v>m2</v>
          </cell>
          <cell r="K2151">
            <v>966000</v>
          </cell>
        </row>
        <row r="2152">
          <cell r="C2152" t="str">
            <v>rupb1281</v>
          </cell>
          <cell r="F2152" t="str">
            <v>Plester &amp; Aci Tampak S Kanan</v>
          </cell>
          <cell r="I2152">
            <v>40</v>
          </cell>
          <cell r="J2152" t="str">
            <v>m2</v>
          </cell>
          <cell r="K2152">
            <v>920000</v>
          </cell>
        </row>
        <row r="2153">
          <cell r="C2153" t="str">
            <v>rupb1282</v>
          </cell>
          <cell r="F2153" t="str">
            <v>Pasang Scafulding</v>
          </cell>
          <cell r="I2153">
            <v>102.2</v>
          </cell>
          <cell r="J2153" t="str">
            <v>m2</v>
          </cell>
          <cell r="K2153">
            <v>357700</v>
          </cell>
        </row>
        <row r="2154">
          <cell r="C2154" t="str">
            <v>rupb1283</v>
          </cell>
          <cell r="F2154" t="str">
            <v>Bongkar Scapulding</v>
          </cell>
          <cell r="I2154">
            <v>45.2</v>
          </cell>
          <cell r="J2154" t="str">
            <v>m2</v>
          </cell>
          <cell r="K2154">
            <v>67800</v>
          </cell>
        </row>
        <row r="2155">
          <cell r="C2155" t="str">
            <v>rupb1284</v>
          </cell>
          <cell r="F2155" t="str">
            <v>Psg/bgkr bekisting &amp; Cor sirip, kolom</v>
          </cell>
          <cell r="I2155">
            <v>134.4</v>
          </cell>
          <cell r="J2155" t="str">
            <v>m'</v>
          </cell>
          <cell r="K2155">
            <v>8064000</v>
          </cell>
        </row>
        <row r="2156">
          <cell r="F2156" t="str">
            <v>Block C</v>
          </cell>
          <cell r="K2156">
            <v>0</v>
          </cell>
        </row>
        <row r="2157">
          <cell r="C2157" t="str">
            <v>rupb1285</v>
          </cell>
          <cell r="F2157" t="str">
            <v>Pinishing jangut</v>
          </cell>
          <cell r="I2157">
            <v>20</v>
          </cell>
          <cell r="J2157" t="str">
            <v>m'</v>
          </cell>
          <cell r="K2157">
            <v>400000</v>
          </cell>
        </row>
        <row r="2158">
          <cell r="C2158" t="str">
            <v>rupb1286</v>
          </cell>
          <cell r="F2158" t="str">
            <v>Plester Tampak belakang External</v>
          </cell>
          <cell r="I2158">
            <v>126.72</v>
          </cell>
          <cell r="J2158" t="str">
            <v>m2</v>
          </cell>
          <cell r="K2158">
            <v>1584000</v>
          </cell>
        </row>
        <row r="2159">
          <cell r="C2159" t="str">
            <v>rupb1287</v>
          </cell>
          <cell r="F2159" t="str">
            <v>Pasang Scafulding</v>
          </cell>
          <cell r="I2159">
            <v>315.73</v>
          </cell>
          <cell r="J2159" t="str">
            <v>m2</v>
          </cell>
          <cell r="K2159">
            <v>947190</v>
          </cell>
        </row>
        <row r="2160">
          <cell r="F2160" t="str">
            <v>Jumlah</v>
          </cell>
          <cell r="K2160">
            <v>24390090</v>
          </cell>
        </row>
        <row r="2161">
          <cell r="C2161" t="str">
            <v>rupb1288</v>
          </cell>
          <cell r="F2161" t="str">
            <v>Potong Retensi</v>
          </cell>
          <cell r="K2161">
            <v>-2579240</v>
          </cell>
        </row>
        <row r="2162">
          <cell r="F2162" t="str">
            <v>Dibayarkan</v>
          </cell>
          <cell r="K2162">
            <v>21810850</v>
          </cell>
        </row>
        <row r="2164">
          <cell r="E2164" t="str">
            <v>Suratman</v>
          </cell>
          <cell r="F2164" t="str">
            <v>Block B</v>
          </cell>
        </row>
        <row r="2165">
          <cell r="E2165" t="str">
            <v>208/SPB/NK-PPS/09/2005</v>
          </cell>
          <cell r="F2165" t="str">
            <v>Lantai Dua</v>
          </cell>
        </row>
        <row r="2166">
          <cell r="C2166" t="str">
            <v>rupb1289</v>
          </cell>
          <cell r="F2166" t="str">
            <v>Openingan</v>
          </cell>
          <cell r="I2166">
            <v>14.5</v>
          </cell>
          <cell r="J2166" t="str">
            <v>m'</v>
          </cell>
          <cell r="K2166">
            <v>108750</v>
          </cell>
        </row>
        <row r="2167">
          <cell r="C2167" t="str">
            <v>rupb1290</v>
          </cell>
          <cell r="F2167" t="str">
            <v>Sudutan</v>
          </cell>
          <cell r="I2167">
            <v>24.5</v>
          </cell>
          <cell r="J2167" t="str">
            <v>m'</v>
          </cell>
          <cell r="K2167">
            <v>61250</v>
          </cell>
        </row>
        <row r="2168">
          <cell r="C2168" t="str">
            <v>rupb1291</v>
          </cell>
          <cell r="F2168" t="str">
            <v>Keramik kios</v>
          </cell>
          <cell r="I2168">
            <v>878</v>
          </cell>
          <cell r="J2168" t="str">
            <v>m'</v>
          </cell>
          <cell r="K2168">
            <v>10536000</v>
          </cell>
        </row>
        <row r="2169">
          <cell r="C2169" t="str">
            <v>rupb1292</v>
          </cell>
          <cell r="F2169" t="str">
            <v>Plin</v>
          </cell>
          <cell r="I2169">
            <v>824</v>
          </cell>
          <cell r="J2169" t="str">
            <v>m2</v>
          </cell>
          <cell r="K2169">
            <v>2266000</v>
          </cell>
        </row>
        <row r="2170">
          <cell r="F2170" t="str">
            <v>Lantai Tiga</v>
          </cell>
          <cell r="K2170">
            <v>0</v>
          </cell>
        </row>
        <row r="2171">
          <cell r="C2171" t="str">
            <v>rupb1293</v>
          </cell>
          <cell r="F2171" t="str">
            <v>Pasang bata</v>
          </cell>
          <cell r="I2171">
            <v>371.4</v>
          </cell>
          <cell r="J2171" t="str">
            <v>m2</v>
          </cell>
          <cell r="K2171">
            <v>3342600</v>
          </cell>
        </row>
        <row r="2172">
          <cell r="C2172" t="str">
            <v>rupb1294</v>
          </cell>
          <cell r="F2172" t="str">
            <v>Kolom &amp; balok praktis</v>
          </cell>
          <cell r="I2172">
            <v>237.2</v>
          </cell>
          <cell r="J2172" t="str">
            <v>m2</v>
          </cell>
          <cell r="K2172">
            <v>1779000</v>
          </cell>
        </row>
        <row r="2173">
          <cell r="C2173" t="str">
            <v>rupb1295</v>
          </cell>
          <cell r="F2173" t="str">
            <v>Plesteran &amp; acian</v>
          </cell>
          <cell r="I2173">
            <v>877.75</v>
          </cell>
          <cell r="J2173" t="str">
            <v>m2</v>
          </cell>
          <cell r="K2173">
            <v>9216375</v>
          </cell>
        </row>
        <row r="2174">
          <cell r="C2174" t="str">
            <v>rupb1296</v>
          </cell>
          <cell r="F2174" t="str">
            <v>Bor u/ kolom</v>
          </cell>
          <cell r="I2174">
            <v>242</v>
          </cell>
          <cell r="J2174" t="str">
            <v>m2</v>
          </cell>
          <cell r="K2174">
            <v>60500</v>
          </cell>
        </row>
        <row r="2175">
          <cell r="C2175" t="str">
            <v>rupb1297</v>
          </cell>
          <cell r="F2175" t="str">
            <v>Bor u/ stek</v>
          </cell>
          <cell r="I2175">
            <v>62</v>
          </cell>
          <cell r="J2175" t="str">
            <v>m'</v>
          </cell>
          <cell r="K2175">
            <v>62000</v>
          </cell>
        </row>
        <row r="2176">
          <cell r="C2176" t="str">
            <v>rupb1298</v>
          </cell>
          <cell r="F2176" t="str">
            <v>Openingan</v>
          </cell>
          <cell r="I2176">
            <v>48</v>
          </cell>
          <cell r="J2176" t="str">
            <v>m'</v>
          </cell>
          <cell r="K2176">
            <v>360000</v>
          </cell>
        </row>
        <row r="2177">
          <cell r="C2177" t="str">
            <v>rupb1299</v>
          </cell>
          <cell r="F2177" t="str">
            <v>Sudutan</v>
          </cell>
          <cell r="I2177">
            <v>288.3</v>
          </cell>
          <cell r="J2177" t="str">
            <v>m'</v>
          </cell>
          <cell r="K2177">
            <v>720750</v>
          </cell>
        </row>
        <row r="2178">
          <cell r="F2178" t="str">
            <v>Jumlah</v>
          </cell>
          <cell r="K2178">
            <v>28513225</v>
          </cell>
        </row>
        <row r="2180">
          <cell r="E2180" t="str">
            <v>Darpono</v>
          </cell>
          <cell r="F2180" t="str">
            <v>Pekerjaan Block B</v>
          </cell>
        </row>
        <row r="2181">
          <cell r="E2181" t="str">
            <v>201/SPB/NK-PPS/08/2005</v>
          </cell>
          <cell r="F2181" t="str">
            <v>Lt. Basement As - B1</v>
          </cell>
        </row>
        <row r="2182">
          <cell r="C2182" t="str">
            <v>rupb1300</v>
          </cell>
          <cell r="F2182" t="str">
            <v>Toilet Pria</v>
          </cell>
          <cell r="I2182">
            <v>0.25</v>
          </cell>
          <cell r="J2182" t="str">
            <v>Unit</v>
          </cell>
          <cell r="K2182">
            <v>740000</v>
          </cell>
        </row>
        <row r="2183">
          <cell r="C2183" t="str">
            <v>rupb1301</v>
          </cell>
          <cell r="F2183" t="str">
            <v>Toilet Wanita</v>
          </cell>
          <cell r="I2183">
            <v>0.4</v>
          </cell>
          <cell r="J2183" t="str">
            <v>Unit</v>
          </cell>
          <cell r="K2183">
            <v>1200000</v>
          </cell>
        </row>
        <row r="2184">
          <cell r="F2184" t="str">
            <v>Lt. Dasar As - Ba</v>
          </cell>
          <cell r="K2184">
            <v>0</v>
          </cell>
        </row>
        <row r="2185">
          <cell r="C2185" t="str">
            <v>rupb1302</v>
          </cell>
          <cell r="F2185" t="str">
            <v>Toilet Pria</v>
          </cell>
          <cell r="I2185">
            <v>0.15</v>
          </cell>
          <cell r="J2185" t="str">
            <v>Unit</v>
          </cell>
          <cell r="K2185">
            <v>450000</v>
          </cell>
        </row>
        <row r="2186">
          <cell r="C2186" t="str">
            <v>rupb1303</v>
          </cell>
          <cell r="F2186" t="str">
            <v>Toilet Wanita</v>
          </cell>
          <cell r="I2186">
            <v>0.15</v>
          </cell>
          <cell r="J2186" t="str">
            <v>Unit</v>
          </cell>
          <cell r="K2186">
            <v>450000</v>
          </cell>
        </row>
        <row r="2187">
          <cell r="F2187" t="str">
            <v>Jumlah</v>
          </cell>
          <cell r="K2187">
            <v>2840000</v>
          </cell>
        </row>
        <row r="2189">
          <cell r="E2189" t="str">
            <v>Awal</v>
          </cell>
        </row>
        <row r="2190">
          <cell r="E2190" t="str">
            <v>198/SPB/NK-PPS/08/2005</v>
          </cell>
          <cell r="F2190" t="str">
            <v>Block B</v>
          </cell>
        </row>
        <row r="2191">
          <cell r="C2191" t="str">
            <v>rupb1304</v>
          </cell>
          <cell r="F2191" t="str">
            <v>Toilet Wanita</v>
          </cell>
          <cell r="I2191">
            <v>0.15</v>
          </cell>
          <cell r="J2191" t="str">
            <v>Unt</v>
          </cell>
          <cell r="K2191">
            <v>300000</v>
          </cell>
        </row>
        <row r="2193">
          <cell r="E2193" t="str">
            <v>Kharis</v>
          </cell>
          <cell r="F2193" t="str">
            <v>Block B</v>
          </cell>
        </row>
        <row r="2194">
          <cell r="C2194" t="str">
            <v>rupb1305</v>
          </cell>
          <cell r="E2194" t="str">
            <v>301/SPB/NK-PPS/09/2005</v>
          </cell>
          <cell r="F2194" t="str">
            <v>Toilet Pria</v>
          </cell>
          <cell r="I2194">
            <v>0.75</v>
          </cell>
          <cell r="J2194" t="str">
            <v>Ls</v>
          </cell>
          <cell r="K2194">
            <v>900000</v>
          </cell>
        </row>
        <row r="2195">
          <cell r="C2195" t="str">
            <v>rupb1306</v>
          </cell>
          <cell r="F2195" t="str">
            <v>Toilet Wanita</v>
          </cell>
          <cell r="I2195">
            <v>0.3</v>
          </cell>
          <cell r="J2195" t="str">
            <v>Ls</v>
          </cell>
          <cell r="K2195">
            <v>300000</v>
          </cell>
        </row>
        <row r="2196">
          <cell r="C2196" t="str">
            <v>rupb1307</v>
          </cell>
          <cell r="F2196" t="str">
            <v>Acian</v>
          </cell>
          <cell r="I2196">
            <v>4.76</v>
          </cell>
          <cell r="J2196" t="str">
            <v>m2</v>
          </cell>
          <cell r="K2196">
            <v>14280</v>
          </cell>
        </row>
        <row r="2197">
          <cell r="C2197" t="str">
            <v>rupb1308</v>
          </cell>
          <cell r="F2197" t="str">
            <v>Runcingan</v>
          </cell>
          <cell r="I2197">
            <v>52</v>
          </cell>
          <cell r="J2197" t="str">
            <v>m2</v>
          </cell>
          <cell r="K2197">
            <v>130000</v>
          </cell>
        </row>
        <row r="2198">
          <cell r="F2198" t="str">
            <v>Jumlah</v>
          </cell>
          <cell r="K2198">
            <v>1344280</v>
          </cell>
        </row>
        <row r="2200">
          <cell r="E2200" t="str">
            <v>Awal</v>
          </cell>
          <cell r="F2200" t="str">
            <v>Block B &amp; C</v>
          </cell>
        </row>
        <row r="2201">
          <cell r="C2201" t="str">
            <v>rupb1309</v>
          </cell>
          <cell r="E2201" t="str">
            <v>145/SPB/NK-PPS/07/2005</v>
          </cell>
          <cell r="F2201" t="str">
            <v>Toilet Wanita As Ba</v>
          </cell>
          <cell r="I2201">
            <v>0.08</v>
          </cell>
          <cell r="J2201" t="str">
            <v>Unt</v>
          </cell>
          <cell r="K2201">
            <v>150000</v>
          </cell>
        </row>
        <row r="2203">
          <cell r="E2203" t="str">
            <v>Dwika</v>
          </cell>
          <cell r="F2203" t="str">
            <v>Block B lt. 1 &amp; 2</v>
          </cell>
        </row>
        <row r="2204">
          <cell r="C2204" t="str">
            <v>rupb1310</v>
          </cell>
          <cell r="E2204" t="str">
            <v>118/SPB/NK-PPS/07/2005</v>
          </cell>
          <cell r="F2204" t="str">
            <v>Plester &amp; aci</v>
          </cell>
          <cell r="I2204">
            <v>182.67</v>
          </cell>
          <cell r="J2204" t="str">
            <v>m2</v>
          </cell>
          <cell r="K2204">
            <v>1918035</v>
          </cell>
        </row>
        <row r="2205">
          <cell r="C2205" t="str">
            <v>rupb1311</v>
          </cell>
          <cell r="F2205" t="str">
            <v>Openingan</v>
          </cell>
          <cell r="I2205">
            <v>20</v>
          </cell>
          <cell r="J2205" t="str">
            <v>m'</v>
          </cell>
          <cell r="K2205">
            <v>150000</v>
          </cell>
        </row>
        <row r="2206">
          <cell r="C2206" t="str">
            <v>rupb1312</v>
          </cell>
          <cell r="F2206" t="str">
            <v>Sudutan</v>
          </cell>
          <cell r="I2206">
            <v>44</v>
          </cell>
          <cell r="J2206" t="str">
            <v>m'</v>
          </cell>
          <cell r="K2206">
            <v>110000</v>
          </cell>
        </row>
        <row r="2207">
          <cell r="F2207" t="str">
            <v>Jumlah</v>
          </cell>
          <cell r="K2207">
            <v>2178035</v>
          </cell>
        </row>
        <row r="2209">
          <cell r="E2209" t="str">
            <v>Jamaah</v>
          </cell>
          <cell r="F2209" t="str">
            <v>Block B</v>
          </cell>
        </row>
        <row r="2210">
          <cell r="E2210" t="str">
            <v>330/SPB/NK-PPS/09/2005</v>
          </cell>
          <cell r="F2210" t="str">
            <v>Finishing dinding kussen pintu As BL</v>
          </cell>
        </row>
        <row r="2211">
          <cell r="C2211" t="str">
            <v>rupb1313</v>
          </cell>
          <cell r="F2211" t="str">
            <v>Toilet Pria Lt,Basment,dasar, Lt - 1 &amp; Lt - 2</v>
          </cell>
          <cell r="I2211">
            <v>4</v>
          </cell>
          <cell r="J2211" t="str">
            <v>unit</v>
          </cell>
          <cell r="K2211">
            <v>320000</v>
          </cell>
        </row>
        <row r="2212">
          <cell r="C2212" t="str">
            <v>rupb1314</v>
          </cell>
          <cell r="F2212" t="str">
            <v>Toilet Wanita Lt,Basment,dasar, Lt - 1 &amp; Lt - 2</v>
          </cell>
          <cell r="I2212">
            <v>4</v>
          </cell>
          <cell r="J2212" t="str">
            <v>unit</v>
          </cell>
          <cell r="K2212">
            <v>320000</v>
          </cell>
        </row>
        <row r="2213">
          <cell r="C2213" t="str">
            <v>rupb1315</v>
          </cell>
          <cell r="F2213" t="str">
            <v>Pintu besi tangga darurat,lt basment, Lt- 1 &amp; 2</v>
          </cell>
          <cell r="I2213">
            <v>3</v>
          </cell>
          <cell r="J2213" t="str">
            <v>unit</v>
          </cell>
          <cell r="K2213">
            <v>480000</v>
          </cell>
        </row>
        <row r="2214">
          <cell r="C2214" t="str">
            <v>rupb1316</v>
          </cell>
          <cell r="F2214" t="str">
            <v>Pintu besi tangga darurat,lt dasar</v>
          </cell>
          <cell r="I2214">
            <v>1</v>
          </cell>
          <cell r="J2214" t="str">
            <v>unit</v>
          </cell>
          <cell r="K2214">
            <v>80000</v>
          </cell>
        </row>
        <row r="2215">
          <cell r="C2215" t="str">
            <v>rupb1317</v>
          </cell>
          <cell r="F2215" t="str">
            <v>Ruang Panel lt basment &amp; Lt Dasar</v>
          </cell>
          <cell r="I2215">
            <v>2</v>
          </cell>
          <cell r="J2215" t="str">
            <v>unit</v>
          </cell>
          <cell r="K2215">
            <v>160000</v>
          </cell>
        </row>
        <row r="2216">
          <cell r="C2216" t="str">
            <v>rupb1318</v>
          </cell>
          <cell r="F2216" t="str">
            <v>Ruang Panel lt - 1 &amp; 2</v>
          </cell>
          <cell r="I2216">
            <v>2</v>
          </cell>
          <cell r="J2216" t="str">
            <v>unit</v>
          </cell>
          <cell r="K2216">
            <v>320000</v>
          </cell>
        </row>
        <row r="2217">
          <cell r="F2217" t="str">
            <v>Finishing dinding kussen pintu As BA</v>
          </cell>
          <cell r="K2217">
            <v>0</v>
          </cell>
        </row>
        <row r="2218">
          <cell r="C2218" t="str">
            <v>rupb1319</v>
          </cell>
          <cell r="F2218" t="str">
            <v xml:space="preserve">Toilet Pria Lt - 1 </v>
          </cell>
          <cell r="I2218">
            <v>1</v>
          </cell>
          <cell r="J2218" t="str">
            <v>unit</v>
          </cell>
          <cell r="K2218">
            <v>80000</v>
          </cell>
        </row>
        <row r="2219">
          <cell r="C2219" t="str">
            <v>rupb1320</v>
          </cell>
          <cell r="F2219" t="str">
            <v>Toilet Wanita lt dasar</v>
          </cell>
          <cell r="I2219">
            <v>1</v>
          </cell>
          <cell r="J2219" t="str">
            <v>unit</v>
          </cell>
          <cell r="K2219">
            <v>160000</v>
          </cell>
        </row>
        <row r="2220">
          <cell r="C2220" t="str">
            <v>rupb1321</v>
          </cell>
          <cell r="F2220" t="str">
            <v>Toilet Wanita lt - 1 &amp; 2</v>
          </cell>
          <cell r="I2220">
            <v>2</v>
          </cell>
          <cell r="J2220" t="str">
            <v>unit</v>
          </cell>
          <cell r="K2220">
            <v>160000</v>
          </cell>
        </row>
        <row r="2221">
          <cell r="C2221" t="str">
            <v>rupb1322</v>
          </cell>
          <cell r="F2221" t="str">
            <v>Pintu besi tangga darurat,lt basment</v>
          </cell>
          <cell r="I2221">
            <v>1</v>
          </cell>
          <cell r="J2221" t="str">
            <v>unit</v>
          </cell>
          <cell r="K2221">
            <v>80000</v>
          </cell>
        </row>
        <row r="2222">
          <cell r="C2222" t="str">
            <v>rupb1323</v>
          </cell>
          <cell r="F2222" t="str">
            <v>Pintu besi tangga darurat,lt dasar, lt - 1 &amp; 2</v>
          </cell>
          <cell r="I2222">
            <v>3</v>
          </cell>
          <cell r="J2222" t="str">
            <v>unit</v>
          </cell>
          <cell r="K2222">
            <v>480000</v>
          </cell>
        </row>
        <row r="2223">
          <cell r="C2223" t="str">
            <v>rupb1324</v>
          </cell>
          <cell r="F2223" t="str">
            <v>Finishing tangga darurat ,Lt bast,dsr, lt 1,2 &amp; 3</v>
          </cell>
          <cell r="I2223">
            <v>5</v>
          </cell>
          <cell r="J2223" t="str">
            <v>unit</v>
          </cell>
          <cell r="K2223">
            <v>2250000</v>
          </cell>
        </row>
        <row r="2224">
          <cell r="C2224" t="str">
            <v>rupb1325</v>
          </cell>
          <cell r="F2224" t="str">
            <v>Toilet Pria Lt 2 As BA</v>
          </cell>
          <cell r="I2224">
            <v>0.57999999999999996</v>
          </cell>
          <cell r="J2224" t="str">
            <v>unit</v>
          </cell>
          <cell r="K2224">
            <v>1160000</v>
          </cell>
        </row>
        <row r="2225">
          <cell r="F2225" t="str">
            <v>Finishing dinding Hidrant</v>
          </cell>
          <cell r="K2225">
            <v>0</v>
          </cell>
        </row>
        <row r="2226">
          <cell r="C2226" t="str">
            <v>rupb1326</v>
          </cell>
          <cell r="F2226" t="str">
            <v>As BL,BF &amp; BA,lt Basment,dasar ,1 &amp; 2</v>
          </cell>
          <cell r="I2226">
            <v>7</v>
          </cell>
          <cell r="J2226" t="str">
            <v>unit</v>
          </cell>
          <cell r="K2226">
            <v>560000</v>
          </cell>
        </row>
        <row r="2227">
          <cell r="C2227" t="str">
            <v>rupb1327</v>
          </cell>
          <cell r="F2227" t="str">
            <v>Pasang keramik lt dasar &amp; Lt - 2</v>
          </cell>
          <cell r="I2227">
            <v>204.96099999999998</v>
          </cell>
          <cell r="J2227" t="str">
            <v>m2</v>
          </cell>
          <cell r="K2227">
            <v>2049610</v>
          </cell>
        </row>
        <row r="2228">
          <cell r="C2228" t="str">
            <v>rupb1328</v>
          </cell>
          <cell r="F2228" t="str">
            <v>Plint keramik lt dasar &amp; lt - 2</v>
          </cell>
          <cell r="I2228">
            <v>187.28</v>
          </cell>
          <cell r="J2228" t="str">
            <v>m'</v>
          </cell>
          <cell r="K2228">
            <v>515020</v>
          </cell>
        </row>
        <row r="2229">
          <cell r="C2229" t="str">
            <v>rupb1329</v>
          </cell>
          <cell r="F2229" t="str">
            <v>Tanggul Pasang bata keliling Void Exclator</v>
          </cell>
          <cell r="I2229">
            <v>32</v>
          </cell>
          <cell r="J2229" t="str">
            <v>m'</v>
          </cell>
          <cell r="K2229">
            <v>112000</v>
          </cell>
        </row>
        <row r="2230">
          <cell r="C2230" t="str">
            <v>rupb1330</v>
          </cell>
          <cell r="F2230" t="str">
            <v>Bobokan &amp; pembersihan Puing bton lt - 2</v>
          </cell>
          <cell r="I2230">
            <v>1</v>
          </cell>
          <cell r="J2230" t="str">
            <v>ls</v>
          </cell>
          <cell r="K2230">
            <v>280000</v>
          </cell>
        </row>
        <row r="2231">
          <cell r="C2231" t="str">
            <v>rupb1331</v>
          </cell>
          <cell r="F2231" t="str">
            <v>Langsir pasir &amp; semen ke lt -2</v>
          </cell>
          <cell r="I2231">
            <v>3</v>
          </cell>
          <cell r="J2231" t="str">
            <v>org</v>
          </cell>
          <cell r="K2231">
            <v>90000</v>
          </cell>
        </row>
        <row r="2232">
          <cell r="C2232" t="str">
            <v>rupb1332</v>
          </cell>
          <cell r="F2232" t="str">
            <v>bongkar bekisting block F</v>
          </cell>
          <cell r="I2232">
            <v>1.5</v>
          </cell>
          <cell r="J2232" t="str">
            <v>org</v>
          </cell>
          <cell r="K2232">
            <v>45000</v>
          </cell>
        </row>
        <row r="2233">
          <cell r="C2233" t="str">
            <v>rupb1333</v>
          </cell>
          <cell r="F2233" t="str">
            <v>Buang puing di terminal &amp; lft Block F</v>
          </cell>
          <cell r="I2233">
            <v>3</v>
          </cell>
          <cell r="J2233" t="str">
            <v>org</v>
          </cell>
          <cell r="K2233">
            <v>90000</v>
          </cell>
        </row>
        <row r="2234">
          <cell r="F2234" t="str">
            <v>Lantai - 2</v>
          </cell>
          <cell r="K2234">
            <v>0</v>
          </cell>
        </row>
        <row r="2235">
          <cell r="C2235" t="str">
            <v>rupb1334</v>
          </cell>
          <cell r="F2235" t="str">
            <v>Pasang bata</v>
          </cell>
          <cell r="I2235">
            <v>23.39</v>
          </cell>
          <cell r="J2235" t="str">
            <v>m2</v>
          </cell>
          <cell r="K2235">
            <v>210510</v>
          </cell>
        </row>
        <row r="2236">
          <cell r="C2236" t="str">
            <v>rupb1335</v>
          </cell>
          <cell r="F2236" t="str">
            <v>Plester</v>
          </cell>
          <cell r="I2236">
            <v>106.58</v>
          </cell>
          <cell r="J2236" t="str">
            <v>m2</v>
          </cell>
          <cell r="K2236">
            <v>692770</v>
          </cell>
        </row>
        <row r="2237">
          <cell r="C2237" t="str">
            <v>rupb1336</v>
          </cell>
          <cell r="F2237" t="str">
            <v>Acian</v>
          </cell>
          <cell r="I2237">
            <v>142.6</v>
          </cell>
          <cell r="J2237" t="str">
            <v>m2</v>
          </cell>
          <cell r="K2237">
            <v>570400</v>
          </cell>
        </row>
        <row r="2238">
          <cell r="C2238" t="str">
            <v>rupb1337</v>
          </cell>
          <cell r="F2238" t="str">
            <v>Cor kolom Praktis .</v>
          </cell>
          <cell r="I2238">
            <v>34.450000000000003</v>
          </cell>
          <cell r="J2238" t="str">
            <v>m'</v>
          </cell>
          <cell r="K2238">
            <v>258375</v>
          </cell>
        </row>
        <row r="2239">
          <cell r="C2239" t="str">
            <v>rupb1338</v>
          </cell>
          <cell r="F2239" t="str">
            <v>Cor Ring balok</v>
          </cell>
          <cell r="I2239">
            <v>2.7250000000000001</v>
          </cell>
          <cell r="J2239" t="str">
            <v>m'</v>
          </cell>
          <cell r="K2239">
            <v>34062.5</v>
          </cell>
        </row>
        <row r="2240">
          <cell r="C2240" t="str">
            <v>rupb1339</v>
          </cell>
          <cell r="F2240" t="str">
            <v>Finishing tiang Kios</v>
          </cell>
          <cell r="I2240">
            <v>6</v>
          </cell>
          <cell r="J2240" t="str">
            <v>unit</v>
          </cell>
          <cell r="K2240">
            <v>420000</v>
          </cell>
        </row>
        <row r="2241">
          <cell r="C2241" t="str">
            <v>rupb1340</v>
          </cell>
          <cell r="F2241" t="str">
            <v>Openingan pintu Kios</v>
          </cell>
          <cell r="I2241">
            <v>14.55</v>
          </cell>
          <cell r="J2241" t="str">
            <v>m'</v>
          </cell>
          <cell r="K2241">
            <v>109125</v>
          </cell>
        </row>
        <row r="2242">
          <cell r="F2242" t="str">
            <v>Lt Dasar</v>
          </cell>
          <cell r="K2242">
            <v>0</v>
          </cell>
        </row>
        <row r="2243">
          <cell r="C2243" t="str">
            <v>rupb1341</v>
          </cell>
          <cell r="F2243" t="str">
            <v>Cor kolom Praktis .</v>
          </cell>
          <cell r="I2243">
            <v>2</v>
          </cell>
          <cell r="J2243" t="str">
            <v>m'</v>
          </cell>
          <cell r="K2243">
            <v>20000</v>
          </cell>
        </row>
        <row r="2244">
          <cell r="C2244" t="str">
            <v>rupb1342</v>
          </cell>
          <cell r="F2244" t="str">
            <v>Potong, psg keramik Bordir koridor</v>
          </cell>
          <cell r="I2244">
            <v>136</v>
          </cell>
          <cell r="J2244" t="str">
            <v>m'</v>
          </cell>
          <cell r="K2244">
            <v>374000</v>
          </cell>
        </row>
        <row r="2245">
          <cell r="F2245" t="str">
            <v>Lt- 1</v>
          </cell>
          <cell r="K2245">
            <v>0</v>
          </cell>
        </row>
        <row r="2246">
          <cell r="C2246" t="str">
            <v>rupb1343</v>
          </cell>
          <cell r="F2246" t="str">
            <v>Pasang keramik lantai kios</v>
          </cell>
          <cell r="I2246">
            <v>99.53</v>
          </cell>
          <cell r="J2246" t="str">
            <v>m2</v>
          </cell>
          <cell r="K2246">
            <v>1194360</v>
          </cell>
        </row>
        <row r="2247">
          <cell r="C2247" t="str">
            <v>rupb1344</v>
          </cell>
          <cell r="F2247" t="str">
            <v>Plint keramik lantai kios</v>
          </cell>
          <cell r="I2247">
            <v>100.5</v>
          </cell>
          <cell r="J2247" t="str">
            <v>m'</v>
          </cell>
          <cell r="K2247">
            <v>753750</v>
          </cell>
        </row>
        <row r="2248">
          <cell r="C2248" t="str">
            <v>rupb1345</v>
          </cell>
          <cell r="F2248" t="str">
            <v>Expose Balok</v>
          </cell>
          <cell r="I2248">
            <v>511.3</v>
          </cell>
          <cell r="J2248" t="str">
            <v>m2</v>
          </cell>
          <cell r="K2248">
            <v>2045200</v>
          </cell>
        </row>
        <row r="2249">
          <cell r="C2249" t="str">
            <v>rupb1346</v>
          </cell>
          <cell r="F2249" t="str">
            <v>Suditan</v>
          </cell>
          <cell r="I2249">
            <v>752.7</v>
          </cell>
          <cell r="J2249" t="str">
            <v>m'</v>
          </cell>
          <cell r="K2249">
            <v>1881750</v>
          </cell>
        </row>
        <row r="2250">
          <cell r="C2250" t="str">
            <v>rupb1347</v>
          </cell>
          <cell r="F2250" t="str">
            <v xml:space="preserve">Finis pertemuan bondex dgn balok </v>
          </cell>
          <cell r="I2250">
            <v>640.70000000000005</v>
          </cell>
          <cell r="J2250" t="str">
            <v>m'</v>
          </cell>
          <cell r="K2250">
            <v>3203500</v>
          </cell>
        </row>
        <row r="2251">
          <cell r="F2251" t="str">
            <v>Block D</v>
          </cell>
          <cell r="K2251">
            <v>0</v>
          </cell>
        </row>
        <row r="2252">
          <cell r="C2252" t="str">
            <v>rupb1348</v>
          </cell>
          <cell r="F2252" t="str">
            <v>Plester /Aci dinding R.Pompa</v>
          </cell>
          <cell r="I2252">
            <v>47.97</v>
          </cell>
          <cell r="J2252" t="str">
            <v>m2</v>
          </cell>
          <cell r="K2252">
            <v>503685</v>
          </cell>
        </row>
        <row r="2253">
          <cell r="F2253" t="str">
            <v>Jumlah</v>
          </cell>
          <cell r="K2253">
            <v>22063117.5</v>
          </cell>
        </row>
        <row r="2254">
          <cell r="C2254" t="str">
            <v>rupb1349</v>
          </cell>
          <cell r="F2254" t="str">
            <v>Potong Retensi</v>
          </cell>
          <cell r="K2254">
            <v>-992000</v>
          </cell>
        </row>
        <row r="2255">
          <cell r="F2255" t="str">
            <v>Dibayarkan</v>
          </cell>
          <cell r="K2255">
            <v>21071117.5</v>
          </cell>
        </row>
        <row r="2257">
          <cell r="E2257" t="str">
            <v>Gunawan</v>
          </cell>
          <cell r="F2257" t="str">
            <v>Block B</v>
          </cell>
        </row>
        <row r="2258">
          <cell r="C2258" t="str">
            <v>rupb1350</v>
          </cell>
          <cell r="E2258" t="str">
            <v>327/SPB/NK-PPS/09/2005</v>
          </cell>
          <cell r="F2258" t="str">
            <v>Buang lumpur,tanah &amp; Puing As BA</v>
          </cell>
          <cell r="I2258">
            <v>14</v>
          </cell>
          <cell r="J2258" t="str">
            <v>hr</v>
          </cell>
          <cell r="K2258">
            <v>490000</v>
          </cell>
        </row>
        <row r="2259">
          <cell r="F2259" t="str">
            <v>Lantai Dasar</v>
          </cell>
          <cell r="K2259">
            <v>0</v>
          </cell>
        </row>
        <row r="2260">
          <cell r="F2260" t="str">
            <v xml:space="preserve">Scret/Floor Hardiner Natural R.Panel </v>
          </cell>
          <cell r="K2260">
            <v>0</v>
          </cell>
        </row>
        <row r="2261">
          <cell r="C2261" t="str">
            <v>rupb1351</v>
          </cell>
          <cell r="F2261" t="str">
            <v>As BA Lt darasar &amp; Lt - 3</v>
          </cell>
          <cell r="I2261">
            <v>2</v>
          </cell>
          <cell r="J2261" t="str">
            <v>Unit</v>
          </cell>
          <cell r="K2261">
            <v>377400</v>
          </cell>
        </row>
        <row r="2262">
          <cell r="F2262" t="str">
            <v xml:space="preserve">Scret/Floor Hardiner Natural R.Panel </v>
          </cell>
          <cell r="K2262">
            <v>0</v>
          </cell>
        </row>
        <row r="2263">
          <cell r="C2263" t="str">
            <v>rupb1352</v>
          </cell>
          <cell r="F2263" t="str">
            <v>As BL Lt dasar</v>
          </cell>
          <cell r="I2263">
            <v>1</v>
          </cell>
          <cell r="J2263" t="str">
            <v>Unit</v>
          </cell>
          <cell r="K2263">
            <v>324600</v>
          </cell>
        </row>
        <row r="2264">
          <cell r="C2264" t="str">
            <v>rupb1353</v>
          </cell>
          <cell r="F2264" t="str">
            <v>Tangga depan as BA + BL</v>
          </cell>
          <cell r="I2264">
            <v>2</v>
          </cell>
          <cell r="J2264" t="str">
            <v>Unit</v>
          </cell>
          <cell r="K2264">
            <v>350000</v>
          </cell>
        </row>
        <row r="2265">
          <cell r="C2265" t="str">
            <v>rupb1354</v>
          </cell>
          <cell r="F2265" t="str">
            <v>Bor Steck</v>
          </cell>
          <cell r="I2265">
            <v>8</v>
          </cell>
          <cell r="J2265" t="str">
            <v>titik</v>
          </cell>
          <cell r="K2265">
            <v>2000</v>
          </cell>
        </row>
        <row r="2266">
          <cell r="C2266" t="str">
            <v>rupb1355</v>
          </cell>
          <cell r="F2266" t="str">
            <v>Potong besi &amp; Stel</v>
          </cell>
          <cell r="I2266">
            <v>4.3600000000000003</v>
          </cell>
          <cell r="J2266" t="str">
            <v>kg</v>
          </cell>
          <cell r="K2266">
            <v>2398</v>
          </cell>
        </row>
        <row r="2267">
          <cell r="C2267" t="str">
            <v>rupb1356</v>
          </cell>
          <cell r="F2267" t="str">
            <v>Cor Beton balok</v>
          </cell>
          <cell r="I2267">
            <v>4.9000000000000002E-2</v>
          </cell>
          <cell r="J2267" t="str">
            <v>m3</v>
          </cell>
          <cell r="K2267">
            <v>22050</v>
          </cell>
        </row>
        <row r="2268">
          <cell r="C2268" t="str">
            <v>rupb1357</v>
          </cell>
          <cell r="F2268" t="str">
            <v>Pasang batu</v>
          </cell>
          <cell r="I2268">
            <v>2.4249999999999998</v>
          </cell>
          <cell r="J2268" t="str">
            <v>m2</v>
          </cell>
          <cell r="K2268">
            <v>21825</v>
          </cell>
        </row>
        <row r="2269">
          <cell r="C2269" t="str">
            <v>rupb1358</v>
          </cell>
          <cell r="F2269" t="str">
            <v>Plester &amp; aci</v>
          </cell>
          <cell r="I2269">
            <v>4.8499999999999996</v>
          </cell>
          <cell r="J2269" t="str">
            <v>m2</v>
          </cell>
          <cell r="K2269">
            <v>50925</v>
          </cell>
        </row>
        <row r="2270">
          <cell r="C2270" t="str">
            <v>rupb1359</v>
          </cell>
          <cell r="F2270" t="str">
            <v>Janggutan</v>
          </cell>
          <cell r="I2270">
            <v>1.77</v>
          </cell>
          <cell r="J2270" t="str">
            <v>m'</v>
          </cell>
          <cell r="K2270">
            <v>12390</v>
          </cell>
        </row>
        <row r="2271">
          <cell r="C2271" t="str">
            <v>rupb1360</v>
          </cell>
          <cell r="F2271" t="str">
            <v>Plester &amp; Aci External</v>
          </cell>
          <cell r="I2271">
            <v>5.04</v>
          </cell>
          <cell r="J2271" t="str">
            <v>m2</v>
          </cell>
          <cell r="K2271">
            <v>83160</v>
          </cell>
        </row>
        <row r="2272">
          <cell r="C2272" t="str">
            <v>rupb1361</v>
          </cell>
          <cell r="F2272" t="str">
            <v>Perapihan &amp; finishing</v>
          </cell>
          <cell r="I2272">
            <v>10</v>
          </cell>
          <cell r="J2272" t="str">
            <v>hr</v>
          </cell>
          <cell r="K2272">
            <v>320000</v>
          </cell>
        </row>
        <row r="2273">
          <cell r="F2273" t="str">
            <v>Lantai Satu</v>
          </cell>
          <cell r="K2273">
            <v>0</v>
          </cell>
        </row>
        <row r="2274">
          <cell r="C2274" t="str">
            <v>rupb1362</v>
          </cell>
          <cell r="F2274" t="str">
            <v>Pasang Keramik kios</v>
          </cell>
          <cell r="I2274">
            <v>302</v>
          </cell>
          <cell r="J2274" t="str">
            <v>m2</v>
          </cell>
          <cell r="K2274">
            <v>3624000</v>
          </cell>
        </row>
        <row r="2275">
          <cell r="C2275" t="str">
            <v>rupb1363</v>
          </cell>
          <cell r="F2275" t="str">
            <v>Pasang Plin</v>
          </cell>
          <cell r="I2275">
            <v>257</v>
          </cell>
          <cell r="J2275" t="str">
            <v>m2</v>
          </cell>
          <cell r="K2275">
            <v>706750</v>
          </cell>
        </row>
        <row r="2276">
          <cell r="C2276" t="str">
            <v>rupb1364</v>
          </cell>
          <cell r="F2276" t="str">
            <v xml:space="preserve">Expose </v>
          </cell>
          <cell r="I2276">
            <v>38.6</v>
          </cell>
          <cell r="J2276" t="str">
            <v>m2</v>
          </cell>
          <cell r="K2276">
            <v>154400</v>
          </cell>
        </row>
        <row r="2277">
          <cell r="C2277" t="str">
            <v>rupb1365</v>
          </cell>
          <cell r="F2277" t="str">
            <v>Sudutan</v>
          </cell>
          <cell r="I2277">
            <v>61</v>
          </cell>
          <cell r="J2277" t="str">
            <v>m'</v>
          </cell>
          <cell r="K2277">
            <v>152500</v>
          </cell>
        </row>
        <row r="2278">
          <cell r="C2278" t="str">
            <v>rupb1366</v>
          </cell>
          <cell r="F2278" t="str">
            <v>Pinis Pertemuan Balok &amp; Bondek</v>
          </cell>
          <cell r="I2278">
            <v>61</v>
          </cell>
          <cell r="J2278" t="str">
            <v>m'</v>
          </cell>
          <cell r="K2278">
            <v>305000</v>
          </cell>
        </row>
        <row r="2279">
          <cell r="C2279" t="str">
            <v>rupb1367</v>
          </cell>
          <cell r="F2279" t="str">
            <v>Bobok lantai beton</v>
          </cell>
          <cell r="I2279">
            <v>5.2</v>
          </cell>
          <cell r="J2279" t="str">
            <v>m2</v>
          </cell>
          <cell r="K2279">
            <v>78000</v>
          </cell>
        </row>
        <row r="2280">
          <cell r="C2280" t="str">
            <v>rupb1368</v>
          </cell>
          <cell r="F2280" t="str">
            <v>Cor Stel Kusen R.Panel Lt Das &amp; Lt - 1</v>
          </cell>
          <cell r="I2280">
            <v>2</v>
          </cell>
          <cell r="J2280" t="str">
            <v>unit</v>
          </cell>
          <cell r="K2280">
            <v>40000</v>
          </cell>
        </row>
        <row r="2281">
          <cell r="C2281" t="str">
            <v>rupb1369</v>
          </cell>
          <cell r="F2281" t="str">
            <v>Cor Stel Kusen Toilet Lt Basment</v>
          </cell>
          <cell r="I2281">
            <v>4</v>
          </cell>
          <cell r="J2281" t="str">
            <v>unit</v>
          </cell>
          <cell r="K2281">
            <v>140000</v>
          </cell>
        </row>
        <row r="2282">
          <cell r="C2282" t="str">
            <v>rupb1370</v>
          </cell>
          <cell r="F2282" t="str">
            <v xml:space="preserve">Bobok &amp; Bongkar kusen Toilet lt Bast </v>
          </cell>
          <cell r="I2282">
            <v>4</v>
          </cell>
          <cell r="J2282" t="str">
            <v>unit</v>
          </cell>
          <cell r="K2282">
            <v>30000</v>
          </cell>
        </row>
        <row r="2283">
          <cell r="C2283" t="str">
            <v>rupb1371</v>
          </cell>
          <cell r="F2283" t="str">
            <v>Finishing lantai basment</v>
          </cell>
          <cell r="I2283">
            <v>10</v>
          </cell>
          <cell r="J2283" t="str">
            <v>m'</v>
          </cell>
          <cell r="K2283">
            <v>40000</v>
          </cell>
        </row>
        <row r="2284">
          <cell r="C2284" t="str">
            <v>rupb1372</v>
          </cell>
          <cell r="F2284" t="str">
            <v>Pembersihan &amp; buang puing toilet</v>
          </cell>
          <cell r="I2284">
            <v>5</v>
          </cell>
          <cell r="J2284" t="str">
            <v>Unit</v>
          </cell>
          <cell r="K2284">
            <v>70000</v>
          </cell>
        </row>
        <row r="2285">
          <cell r="C2285" t="str">
            <v>rupb1373</v>
          </cell>
          <cell r="F2285" t="str">
            <v>Pasang bata/Plester &amp; Aci Lubang toilet</v>
          </cell>
          <cell r="I2285">
            <v>1</v>
          </cell>
          <cell r="J2285" t="str">
            <v>m'</v>
          </cell>
          <cell r="K2285">
            <v>70000</v>
          </cell>
        </row>
        <row r="2286">
          <cell r="C2286" t="str">
            <v>rupb1374</v>
          </cell>
          <cell r="F2286" t="str">
            <v>Cor R Balok,Psg bata Plester /aci Openingan</v>
          </cell>
          <cell r="I2286">
            <v>1</v>
          </cell>
          <cell r="J2286" t="str">
            <v>unit</v>
          </cell>
          <cell r="K2286">
            <v>150000</v>
          </cell>
        </row>
        <row r="2287">
          <cell r="F2287" t="str">
            <v>Lantai Dua</v>
          </cell>
          <cell r="K2287">
            <v>0</v>
          </cell>
        </row>
        <row r="2288">
          <cell r="C2288" t="str">
            <v>rupb1375</v>
          </cell>
          <cell r="F2288" t="str">
            <v>Plester &amp; aci Blok M &amp; Lt 3</v>
          </cell>
          <cell r="I2288">
            <v>74.14</v>
          </cell>
          <cell r="J2288" t="str">
            <v>m2</v>
          </cell>
          <cell r="K2288">
            <v>778470</v>
          </cell>
        </row>
        <row r="2289">
          <cell r="C2289" t="str">
            <v>rupb1376</v>
          </cell>
          <cell r="F2289" t="str">
            <v>Sponengan</v>
          </cell>
          <cell r="I2289">
            <v>8.42</v>
          </cell>
          <cell r="J2289" t="str">
            <v>m</v>
          </cell>
          <cell r="K2289">
            <v>42100</v>
          </cell>
        </row>
        <row r="2290">
          <cell r="C2290" t="str">
            <v>rupb1377</v>
          </cell>
          <cell r="F2290" t="str">
            <v>Tali air &amp; Runcingan</v>
          </cell>
          <cell r="I2290">
            <v>14.4</v>
          </cell>
          <cell r="J2290" t="str">
            <v>m</v>
          </cell>
          <cell r="K2290">
            <v>36000</v>
          </cell>
        </row>
        <row r="2291">
          <cell r="C2291" t="str">
            <v>rupb1378</v>
          </cell>
          <cell r="F2291" t="str">
            <v>Pembersihan</v>
          </cell>
          <cell r="I2291">
            <v>5</v>
          </cell>
          <cell r="J2291" t="str">
            <v>hr</v>
          </cell>
          <cell r="K2291">
            <v>150000</v>
          </cell>
        </row>
        <row r="2292">
          <cell r="C2292" t="str">
            <v>rupb1379</v>
          </cell>
          <cell r="F2292" t="str">
            <v>Bobok lantai u/ Psg keramik</v>
          </cell>
          <cell r="I2292">
            <v>3</v>
          </cell>
          <cell r="J2292" t="str">
            <v>hr</v>
          </cell>
          <cell r="K2292">
            <v>105000</v>
          </cell>
        </row>
        <row r="2293">
          <cell r="C2293" t="str">
            <v>rupb1380</v>
          </cell>
          <cell r="F2293" t="str">
            <v>perapihan lt - 2</v>
          </cell>
          <cell r="I2293">
            <v>1</v>
          </cell>
          <cell r="J2293" t="str">
            <v>ls</v>
          </cell>
          <cell r="K2293">
            <v>320000</v>
          </cell>
        </row>
        <row r="2294">
          <cell r="F2294" t="str">
            <v>Lantai - 3</v>
          </cell>
          <cell r="K2294">
            <v>0</v>
          </cell>
        </row>
        <row r="2295">
          <cell r="C2295" t="str">
            <v>rupb1381</v>
          </cell>
          <cell r="F2295" t="str">
            <v>Pasang batu</v>
          </cell>
          <cell r="I2295">
            <v>175.2</v>
          </cell>
          <cell r="J2295" t="str">
            <v>m2</v>
          </cell>
          <cell r="K2295">
            <v>1576800</v>
          </cell>
        </row>
        <row r="2296">
          <cell r="C2296" t="str">
            <v>rupb1382</v>
          </cell>
          <cell r="F2296" t="str">
            <v>Pletser &amp; aci</v>
          </cell>
          <cell r="I2296">
            <v>186.4</v>
          </cell>
          <cell r="J2296" t="str">
            <v>m2</v>
          </cell>
          <cell r="K2296">
            <v>1957200</v>
          </cell>
        </row>
        <row r="2297">
          <cell r="C2297" t="str">
            <v>rupb1383</v>
          </cell>
          <cell r="F2297" t="str">
            <v>Tiang kolom Praktis</v>
          </cell>
          <cell r="I2297">
            <v>10</v>
          </cell>
          <cell r="J2297" t="str">
            <v>bh</v>
          </cell>
          <cell r="K2297">
            <v>863480</v>
          </cell>
        </row>
        <row r="2298">
          <cell r="F2298" t="str">
            <v>Jumlah</v>
          </cell>
          <cell r="K2298">
            <v>13446448</v>
          </cell>
        </row>
        <row r="2299">
          <cell r="C2299" t="str">
            <v>rupb1384</v>
          </cell>
          <cell r="F2299" t="str">
            <v>Potong Retensi</v>
          </cell>
          <cell r="K2299">
            <v>-876900</v>
          </cell>
        </row>
        <row r="2300">
          <cell r="F2300" t="str">
            <v>Dibayarkan</v>
          </cell>
          <cell r="K2300">
            <v>12569548</v>
          </cell>
        </row>
        <row r="2302">
          <cell r="E2302" t="str">
            <v>Suyoto</v>
          </cell>
          <cell r="F2302" t="str">
            <v>Block D</v>
          </cell>
        </row>
        <row r="2303">
          <cell r="C2303" t="str">
            <v>rupb1385</v>
          </cell>
          <cell r="E2303" t="str">
            <v>317/SPB/NK-PPS/09/2005</v>
          </cell>
          <cell r="F2303" t="str">
            <v>Stell &amp; Fabrikasi bekisting balok, plat lt,parapet</v>
          </cell>
          <cell r="I2303">
            <v>583.08000000000004</v>
          </cell>
          <cell r="J2303" t="str">
            <v>m2</v>
          </cell>
          <cell r="K2303">
            <v>19241640</v>
          </cell>
        </row>
        <row r="2304">
          <cell r="C2304" t="str">
            <v>rupb1386</v>
          </cell>
          <cell r="F2304" t="str">
            <v>Stell, reparasi kolom bulat</v>
          </cell>
          <cell r="I2304">
            <v>71.25</v>
          </cell>
          <cell r="J2304" t="str">
            <v>m2</v>
          </cell>
          <cell r="K2304">
            <v>2137500</v>
          </cell>
        </row>
        <row r="2305">
          <cell r="C2305" t="str">
            <v>rupb1387</v>
          </cell>
          <cell r="F2305" t="str">
            <v>Pasang Scafolding &amp; perkuatan</v>
          </cell>
          <cell r="I2305">
            <v>524.02</v>
          </cell>
          <cell r="J2305" t="str">
            <v>m2</v>
          </cell>
          <cell r="K2305">
            <v>2620100</v>
          </cell>
        </row>
        <row r="2306">
          <cell r="C2306" t="str">
            <v>rupb1388</v>
          </cell>
          <cell r="F2306" t="str">
            <v>Stell kepala kolom bulat</v>
          </cell>
          <cell r="I2306">
            <v>2</v>
          </cell>
          <cell r="J2306" t="str">
            <v>unt</v>
          </cell>
          <cell r="K2306">
            <v>200000</v>
          </cell>
        </row>
        <row r="2307">
          <cell r="C2307" t="str">
            <v>rupb1389</v>
          </cell>
          <cell r="F2307" t="str">
            <v>Stell kolom bulat utk psng stell balok ram turun</v>
          </cell>
          <cell r="I2307">
            <v>3.2970000000000002</v>
          </cell>
          <cell r="J2307" t="str">
            <v>m2</v>
          </cell>
          <cell r="K2307">
            <v>98910</v>
          </cell>
        </row>
        <row r="2308">
          <cell r="C2308" t="str">
            <v>rupb1390</v>
          </cell>
          <cell r="F2308" t="str">
            <v xml:space="preserve">Bongkar scafolding </v>
          </cell>
          <cell r="I2308">
            <v>60</v>
          </cell>
          <cell r="J2308" t="str">
            <v>m2</v>
          </cell>
          <cell r="K2308">
            <v>90000</v>
          </cell>
        </row>
        <row r="2309">
          <cell r="C2309" t="str">
            <v>rupb1391</v>
          </cell>
          <cell r="F2309" t="str">
            <v>Bor bekisting kolom u/ stek balok ram naik</v>
          </cell>
          <cell r="I2309">
            <v>33</v>
          </cell>
          <cell r="J2309" t="str">
            <v>Ls</v>
          </cell>
          <cell r="K2309">
            <v>57750</v>
          </cell>
        </row>
        <row r="2310">
          <cell r="C2310" t="str">
            <v>rupb1392</v>
          </cell>
          <cell r="F2310" t="str">
            <v>Bongkar bekisting plat &amp; balok ram</v>
          </cell>
          <cell r="I2310">
            <v>112.69</v>
          </cell>
          <cell r="J2310" t="str">
            <v>m2</v>
          </cell>
          <cell r="K2310">
            <v>563450</v>
          </cell>
        </row>
        <row r="2311">
          <cell r="C2311" t="str">
            <v>rupb1393</v>
          </cell>
          <cell r="F2311" t="str">
            <v>Bongkar scafolding ram</v>
          </cell>
          <cell r="I2311">
            <v>32.229999999999997</v>
          </cell>
          <cell r="J2311" t="str">
            <v>m2</v>
          </cell>
          <cell r="K2311">
            <v>48345</v>
          </cell>
        </row>
        <row r="2312">
          <cell r="F2312" t="str">
            <v>Jumlah</v>
          </cell>
          <cell r="K2312">
            <v>25057695</v>
          </cell>
        </row>
        <row r="2315">
          <cell r="D2315" t="str">
            <v>DP : 12</v>
          </cell>
        </row>
        <row r="2316">
          <cell r="C2316" t="str">
            <v/>
          </cell>
        </row>
        <row r="2317">
          <cell r="C2317" t="str">
            <v>rupb1394</v>
          </cell>
          <cell r="E2317" t="str">
            <v>Suyoto</v>
          </cell>
          <cell r="F2317" t="str">
            <v xml:space="preserve"> - Upah Harian Pembersihan Canop, Lt. Basement, Lt.1, Lt.3</v>
          </cell>
          <cell r="J2317">
            <v>3150000</v>
          </cell>
          <cell r="K2317">
            <v>3150000</v>
          </cell>
        </row>
        <row r="2318">
          <cell r="C2318" t="str">
            <v>rupb1395</v>
          </cell>
          <cell r="E2318" t="str">
            <v>Bambang Budianto</v>
          </cell>
          <cell r="F2318" t="str">
            <v xml:space="preserve"> - Upah Harian Pembersihan lantai Phase-1 &amp; 3 dan lokasi tempat material</v>
          </cell>
          <cell r="J2318">
            <v>616000</v>
          </cell>
          <cell r="K2318">
            <v>616000</v>
          </cell>
        </row>
        <row r="2320">
          <cell r="C2320" t="str">
            <v>rupb1396</v>
          </cell>
          <cell r="E2320" t="str">
            <v>Upah Bongkar/Muat Barang</v>
          </cell>
          <cell r="F2320" t="str">
            <v xml:space="preserve"> -  Kompensasi bongkar besi dari Jakarta</v>
          </cell>
          <cell r="J2320">
            <v>300000</v>
          </cell>
          <cell r="K2320">
            <v>300000</v>
          </cell>
        </row>
        <row r="2321">
          <cell r="C2321" t="str">
            <v>rupb1397</v>
          </cell>
          <cell r="F2321" t="str">
            <v xml:space="preserve"> -  Upah Bongkar Besi Periode : 20Mei - 23Mei 2005</v>
          </cell>
          <cell r="J2321">
            <v>1000000</v>
          </cell>
          <cell r="K2321">
            <v>1000000</v>
          </cell>
        </row>
        <row r="2322">
          <cell r="C2322" t="str">
            <v>rupb1398</v>
          </cell>
          <cell r="F2322" t="str">
            <v xml:space="preserve"> -  Upah Bongkar Semen Periode : 13Mei - 21Mei 2005</v>
          </cell>
          <cell r="J2322">
            <v>720000</v>
          </cell>
          <cell r="K2322">
            <v>720000</v>
          </cell>
        </row>
        <row r="2324">
          <cell r="C2324" t="str">
            <v>rupb1399</v>
          </cell>
          <cell r="E2324" t="str">
            <v>Suyoto</v>
          </cell>
          <cell r="F2324" t="str">
            <v xml:space="preserve"> -  Upah Harian Pemindahan balok di Kamar Mandi</v>
          </cell>
          <cell r="J2324">
            <v>420000</v>
          </cell>
          <cell r="K2324">
            <v>420000</v>
          </cell>
        </row>
        <row r="2325">
          <cell r="E2325" t="str">
            <v>Suyoto</v>
          </cell>
          <cell r="F2325" t="str">
            <v xml:space="preserve"> -  Upah Harian pengumpulan material bekas bongkaran di lokasi canopy</v>
          </cell>
        </row>
        <row r="2326">
          <cell r="C2326" t="str">
            <v>rupb1400</v>
          </cell>
          <cell r="F2326" t="str">
            <v xml:space="preserve">    Lt. Dasar, &amp; Basement Periode : 30April - 3 Mei 2005</v>
          </cell>
          <cell r="J2326">
            <v>1015000</v>
          </cell>
          <cell r="K2326">
            <v>1015000</v>
          </cell>
        </row>
        <row r="2327">
          <cell r="C2327" t="str">
            <v>rupb1401</v>
          </cell>
          <cell r="E2327" t="str">
            <v>Suyoto</v>
          </cell>
          <cell r="F2327" t="str">
            <v xml:space="preserve"> -  Upah Harian mengumpulkan busa berserakan di lantai basement</v>
          </cell>
          <cell r="J2327">
            <v>91000</v>
          </cell>
          <cell r="K2327">
            <v>91000</v>
          </cell>
        </row>
        <row r="2328">
          <cell r="E2328" t="str">
            <v>Suyoto</v>
          </cell>
          <cell r="F2328" t="str">
            <v xml:space="preserve"> -  Upah Harian pemindahan material dari basement blok B ke TC-1 karena</v>
          </cell>
        </row>
        <row r="2329">
          <cell r="C2329" t="str">
            <v>rupb1402</v>
          </cell>
          <cell r="F2329" t="str">
            <v xml:space="preserve">    TC-2 rusak</v>
          </cell>
          <cell r="J2329">
            <v>1204000</v>
          </cell>
          <cell r="K2329">
            <v>1204000</v>
          </cell>
        </row>
        <row r="2330">
          <cell r="C2330" t="str">
            <v>rupb1403</v>
          </cell>
          <cell r="E2330" t="str">
            <v>Suyoto</v>
          </cell>
          <cell r="F2330" t="str">
            <v xml:space="preserve"> -  Upah Harian buat Mortal Mixer periode : 16 Mei - 17 mei 2005</v>
          </cell>
          <cell r="J2330">
            <v>140000</v>
          </cell>
          <cell r="K2330">
            <v>140000</v>
          </cell>
        </row>
        <row r="2332">
          <cell r="C2332" t="str">
            <v>rupb1404</v>
          </cell>
          <cell r="F2332" t="str">
            <v xml:space="preserve"> -  Upah Harian pekerja Periode : 28 April - 12 Mei 2005</v>
          </cell>
          <cell r="J2332">
            <v>1608500</v>
          </cell>
          <cell r="K2332">
            <v>1608500</v>
          </cell>
        </row>
        <row r="2334">
          <cell r="E2334" t="str">
            <v>Suyoto</v>
          </cell>
          <cell r="F2334" t="str">
            <v xml:space="preserve"> -  Upah Harian buat tangga darurat 6 unit di As BH/BG, BF di Man Fram</v>
          </cell>
        </row>
        <row r="2335">
          <cell r="C2335" t="str">
            <v>rupb1405</v>
          </cell>
          <cell r="F2335" t="str">
            <v xml:space="preserve">    Periode : 29 April - 1 Mei 2005</v>
          </cell>
          <cell r="J2335">
            <v>651000</v>
          </cell>
          <cell r="K2335">
            <v>651000</v>
          </cell>
        </row>
        <row r="2336">
          <cell r="C2336" t="str">
            <v>rupb1406</v>
          </cell>
          <cell r="E2336" t="str">
            <v>Bambang Budianto</v>
          </cell>
          <cell r="F2336" t="str">
            <v xml:space="preserve"> -  Upah Harian bongkar, pasang tangga karena perubahan gambar</v>
          </cell>
          <cell r="J2336">
            <v>70000</v>
          </cell>
          <cell r="K2336">
            <v>70000</v>
          </cell>
        </row>
        <row r="2337">
          <cell r="E2337" t="str">
            <v>Bambang Budianto</v>
          </cell>
          <cell r="F2337" t="str">
            <v xml:space="preserve"> -  Upah Harian buat tangga darurat , bongkar pasang tangga untuk cor dan</v>
          </cell>
        </row>
        <row r="2338">
          <cell r="C2338" t="str">
            <v>rupb1407</v>
          </cell>
          <cell r="F2338" t="str">
            <v xml:space="preserve">    jembatan pembuangan sampah</v>
          </cell>
          <cell r="J2338">
            <v>434000</v>
          </cell>
          <cell r="K2338">
            <v>434000</v>
          </cell>
        </row>
        <row r="2340">
          <cell r="F2340" t="str">
            <v xml:space="preserve"> -  Upah Harian pekerjaan pasang sparing pipa, cor tanggulan meja, plat meja</v>
          </cell>
        </row>
        <row r="2341">
          <cell r="C2341" t="str">
            <v>rupb1408</v>
          </cell>
          <cell r="F2341" t="str">
            <v xml:space="preserve">    periode : 9 Mei - 13 Mei 2005</v>
          </cell>
          <cell r="J2341">
            <v>2659400</v>
          </cell>
          <cell r="K2341">
            <v>2659400</v>
          </cell>
        </row>
        <row r="2343">
          <cell r="C2343" t="str">
            <v>rupb1409</v>
          </cell>
          <cell r="E2343" t="str">
            <v>Suyoto</v>
          </cell>
          <cell r="F2343" t="str">
            <v xml:space="preserve"> -  Upah Harian Bongkar &amp; Pasang Bondek yang rusak</v>
          </cell>
          <cell r="J2343">
            <v>140000</v>
          </cell>
          <cell r="K2343">
            <v>140000</v>
          </cell>
        </row>
        <row r="2344">
          <cell r="C2344" t="str">
            <v>rupb1410</v>
          </cell>
          <cell r="E2344" t="str">
            <v>Bambang Budianto</v>
          </cell>
          <cell r="F2344" t="str">
            <v xml:space="preserve"> -  Upah Harian Pemindahan bondek dari TC-1 karena TC-2 rusak</v>
          </cell>
          <cell r="J2344">
            <v>70000</v>
          </cell>
          <cell r="K2344">
            <v>70000</v>
          </cell>
        </row>
        <row r="2346">
          <cell r="E2346" t="str">
            <v>Suyoto</v>
          </cell>
          <cell r="F2346" t="str">
            <v xml:space="preserve">Upah Borong Pek. Gedung B </v>
          </cell>
        </row>
        <row r="2347">
          <cell r="C2347" t="str">
            <v>rupb1411</v>
          </cell>
          <cell r="E2347" t="str">
            <v>053/SPB/NK-PPS/04/05</v>
          </cell>
          <cell r="F2347" t="str">
            <v xml:space="preserve"> -  Scafolding Bondek</v>
          </cell>
          <cell r="G2347">
            <v>568.17999999999995</v>
          </cell>
          <cell r="H2347" t="str">
            <v>m2</v>
          </cell>
          <cell r="I2347">
            <v>2500</v>
          </cell>
          <cell r="J2347">
            <v>1420450</v>
          </cell>
          <cell r="K2347">
            <v>1420450</v>
          </cell>
        </row>
        <row r="2348">
          <cell r="C2348" t="str">
            <v>rupb1412</v>
          </cell>
          <cell r="F2348" t="str">
            <v xml:space="preserve"> -  Pasang Bondek</v>
          </cell>
          <cell r="G2348">
            <v>568.17999999999995</v>
          </cell>
          <cell r="H2348" t="str">
            <v>m2</v>
          </cell>
          <cell r="I2348">
            <v>4000</v>
          </cell>
          <cell r="J2348">
            <v>2272720</v>
          </cell>
          <cell r="K2348">
            <v>2272720</v>
          </cell>
        </row>
        <row r="2350">
          <cell r="C2350" t="str">
            <v>rupb1413</v>
          </cell>
          <cell r="E2350" t="str">
            <v>Bambang Budianto</v>
          </cell>
          <cell r="F2350" t="str">
            <v xml:space="preserve"> -  Upah Harian kuras air di ampit &amp; Lt. Basement karena pompa rusak</v>
          </cell>
          <cell r="J2350">
            <v>1064000</v>
          </cell>
          <cell r="K2350">
            <v>1064000</v>
          </cell>
        </row>
        <row r="2352">
          <cell r="C2352" t="str">
            <v>rupb1414</v>
          </cell>
          <cell r="E2352" t="str">
            <v>Bambang Budianto</v>
          </cell>
          <cell r="F2352" t="str">
            <v xml:space="preserve"> -  Upah Harian cor floor hardiner </v>
          </cell>
          <cell r="J2352">
            <v>210000</v>
          </cell>
          <cell r="K2352">
            <v>210000</v>
          </cell>
        </row>
        <row r="2354">
          <cell r="C2354" t="str">
            <v>rupb1415</v>
          </cell>
          <cell r="E2354" t="str">
            <v>Suyoto</v>
          </cell>
          <cell r="F2354" t="str">
            <v xml:space="preserve"> -  Upah Harian potong besi buat block out &amp; kolom lift</v>
          </cell>
          <cell r="J2354">
            <v>70000</v>
          </cell>
          <cell r="K2354">
            <v>70000</v>
          </cell>
        </row>
        <row r="2356">
          <cell r="E2356" t="str">
            <v>Suyoto</v>
          </cell>
          <cell r="F2356" t="str">
            <v xml:space="preserve"> -  Upah Harian buat teck untuk perkuatan, block out, kolom, lantai</v>
          </cell>
        </row>
        <row r="2357">
          <cell r="C2357" t="str">
            <v>rupb1416</v>
          </cell>
          <cell r="F2357" t="str">
            <v xml:space="preserve">    periode : 2 Mei - 16 Mei 2005</v>
          </cell>
          <cell r="J2357">
            <v>1666000</v>
          </cell>
          <cell r="K2357">
            <v>1666000</v>
          </cell>
        </row>
        <row r="2358">
          <cell r="C2358" t="str">
            <v>rupb1417</v>
          </cell>
          <cell r="E2358" t="str">
            <v>Suyoto</v>
          </cell>
          <cell r="F2358" t="str">
            <v xml:space="preserve"> -  Upah Harian pengecekan balok kolom &amp; lantai</v>
          </cell>
          <cell r="J2358">
            <v>840000</v>
          </cell>
          <cell r="K2358">
            <v>840000</v>
          </cell>
        </row>
        <row r="2359">
          <cell r="C2359" t="str">
            <v>rupb1418</v>
          </cell>
          <cell r="E2359" t="str">
            <v>Suyoto</v>
          </cell>
          <cell r="F2359" t="str">
            <v xml:space="preserve"> -  Upah Harian buka &amp; tutup kolom untuk buang sampah</v>
          </cell>
          <cell r="J2359">
            <v>91000</v>
          </cell>
          <cell r="K2359">
            <v>91000</v>
          </cell>
        </row>
        <row r="2361">
          <cell r="E2361" t="str">
            <v>Bambang Budianto</v>
          </cell>
          <cell r="F2361" t="str">
            <v>Upah Borong Pek. Gedung C</v>
          </cell>
        </row>
        <row r="2362">
          <cell r="C2362" t="str">
            <v>rupb1419</v>
          </cell>
          <cell r="E2362" t="str">
            <v>044/SPB/NK-PPS/03/05</v>
          </cell>
          <cell r="F2362" t="str">
            <v xml:space="preserve"> -  Stel &amp; Bongkar Bekisting Lt - 2</v>
          </cell>
          <cell r="G2362">
            <v>102.14100000000001</v>
          </cell>
          <cell r="H2362" t="str">
            <v>m2</v>
          </cell>
          <cell r="I2362">
            <v>12500.004895193901</v>
          </cell>
          <cell r="J2362">
            <v>1276763</v>
          </cell>
          <cell r="K2362">
            <v>1276763</v>
          </cell>
        </row>
        <row r="2364">
          <cell r="E2364" t="str">
            <v>Bambang Budianto</v>
          </cell>
          <cell r="F2364" t="str">
            <v>Upah Borong Pek. Gedung C</v>
          </cell>
        </row>
        <row r="2365">
          <cell r="C2365" t="str">
            <v>rupb1420</v>
          </cell>
          <cell r="E2365" t="str">
            <v>054/SPB/NK-PPS/04/05</v>
          </cell>
          <cell r="F2365" t="str">
            <v xml:space="preserve"> -  Stel &amp; Bongkar Bekisting Balok</v>
          </cell>
          <cell r="G2365">
            <v>186.035</v>
          </cell>
          <cell r="H2365" t="str">
            <v>m2</v>
          </cell>
          <cell r="I2365">
            <v>12500.0026876663</v>
          </cell>
          <cell r="J2365">
            <v>2325438</v>
          </cell>
          <cell r="K2365">
            <v>2325438</v>
          </cell>
        </row>
        <row r="2366">
          <cell r="C2366" t="str">
            <v>rupb1421</v>
          </cell>
          <cell r="F2366" t="str">
            <v xml:space="preserve"> -  Cor TC</v>
          </cell>
          <cell r="G2366">
            <v>214</v>
          </cell>
          <cell r="H2366" t="str">
            <v>m3</v>
          </cell>
          <cell r="I2366">
            <v>10000</v>
          </cell>
          <cell r="J2366">
            <v>2140000</v>
          </cell>
          <cell r="K2366">
            <v>2140000</v>
          </cell>
        </row>
        <row r="2367">
          <cell r="C2367" t="str">
            <v>rupb1422</v>
          </cell>
          <cell r="F2367" t="str">
            <v xml:space="preserve"> -  Bongkar/Pasang Scafolding dll</v>
          </cell>
          <cell r="G2367">
            <v>435.35199999999998</v>
          </cell>
          <cell r="H2367" t="str">
            <v>m2</v>
          </cell>
          <cell r="I2367">
            <v>2500</v>
          </cell>
          <cell r="J2367">
            <v>1088380</v>
          </cell>
          <cell r="K2367">
            <v>1088380</v>
          </cell>
        </row>
        <row r="2369">
          <cell r="F2369" t="str">
            <v xml:space="preserve"> -  Upah Harian pekerjaan sparing balok &amp; sudutan Balok</v>
          </cell>
        </row>
        <row r="2370">
          <cell r="C2370" t="str">
            <v>rupb1423</v>
          </cell>
          <cell r="F2370" t="str">
            <v xml:space="preserve">    periode : 9 Mei - 13 Mei 2005</v>
          </cell>
          <cell r="J2370">
            <v>8670000</v>
          </cell>
          <cell r="K2370">
            <v>8670000</v>
          </cell>
        </row>
        <row r="2372">
          <cell r="C2372" t="str">
            <v>rupb1424</v>
          </cell>
          <cell r="E2372" t="str">
            <v>Suyoto</v>
          </cell>
          <cell r="F2372" t="str">
            <v xml:space="preserve"> -  Upah Finishing dinding Ram As BG</v>
          </cell>
          <cell r="J2372">
            <v>35000</v>
          </cell>
          <cell r="K2372">
            <v>35000</v>
          </cell>
        </row>
        <row r="2373">
          <cell r="C2373" t="str">
            <v>rupb1425</v>
          </cell>
          <cell r="E2373" t="str">
            <v>Suyoto</v>
          </cell>
          <cell r="F2373" t="str">
            <v xml:space="preserve"> -  Upah Harian bongkar dinding ram bagian dalam</v>
          </cell>
          <cell r="J2373">
            <v>140000</v>
          </cell>
          <cell r="K2373">
            <v>140000</v>
          </cell>
        </row>
        <row r="2375">
          <cell r="C2375" t="str">
            <v>rupb1426</v>
          </cell>
          <cell r="E2375" t="str">
            <v>Suyoto</v>
          </cell>
          <cell r="F2375" t="str">
            <v xml:space="preserve"> -  Upah Harian merubah balok, steck, kolom, as B1/B4, dan Lift</v>
          </cell>
          <cell r="J2375">
            <v>420000</v>
          </cell>
          <cell r="K2375">
            <v>420000</v>
          </cell>
        </row>
        <row r="2376">
          <cell r="C2376" t="str">
            <v>rupb1427</v>
          </cell>
          <cell r="E2376" t="str">
            <v>Suyoto</v>
          </cell>
          <cell r="F2376" t="str">
            <v xml:space="preserve"> -  Upah harian tambal Balok di As BB/BC</v>
          </cell>
          <cell r="J2376">
            <v>35000</v>
          </cell>
          <cell r="K2376">
            <v>35000</v>
          </cell>
        </row>
        <row r="2377">
          <cell r="C2377" t="str">
            <v>rupb1428</v>
          </cell>
          <cell r="F2377" t="str">
            <v xml:space="preserve"> -  Upah Harian pekerjaan expose balok</v>
          </cell>
          <cell r="J2377">
            <v>4363600</v>
          </cell>
          <cell r="K2377">
            <v>4363600</v>
          </cell>
        </row>
        <row r="2378">
          <cell r="C2378" t="str">
            <v>rupb1429</v>
          </cell>
          <cell r="E2378" t="str">
            <v>Bambang Budianto</v>
          </cell>
          <cell r="F2378" t="str">
            <v xml:space="preserve"> -  Upah Harian bongkar pasang balok excalator karena perubahan gambar</v>
          </cell>
          <cell r="J2378">
            <v>280000</v>
          </cell>
          <cell r="K2378">
            <v>280000</v>
          </cell>
        </row>
        <row r="2380">
          <cell r="C2380" t="str">
            <v>rupb1430</v>
          </cell>
          <cell r="F2380" t="str">
            <v xml:space="preserve"> -  Upah Harian pekerjaan plester beton &amp; acian</v>
          </cell>
          <cell r="J2380">
            <v>5104000</v>
          </cell>
          <cell r="K2380">
            <v>5104000</v>
          </cell>
        </row>
        <row r="2382">
          <cell r="C2382" t="str">
            <v>rupb1431</v>
          </cell>
          <cell r="E2382" t="str">
            <v>Suyoto</v>
          </cell>
          <cell r="F2382" t="str">
            <v xml:space="preserve"> -  Upah Harian Curing Beton kolom, As BA/BD, Lt. BL/BI, BI/BG, BL-BI</v>
          </cell>
          <cell r="J2382">
            <v>280000</v>
          </cell>
          <cell r="K2382">
            <v>280000</v>
          </cell>
        </row>
        <row r="2389">
          <cell r="G2389" t="str">
            <v>Sub Jumlah     Rp.</v>
          </cell>
          <cell r="J2389">
            <v>48081251</v>
          </cell>
          <cell r="K2389">
            <v>48081251</v>
          </cell>
        </row>
        <row r="2391">
          <cell r="I2391" t="str">
            <v>Pekanbaru, 25 Mei 2005</v>
          </cell>
        </row>
        <row r="2393">
          <cell r="I2393" t="str">
            <v>Pembuat Daftar</v>
          </cell>
        </row>
        <row r="2398">
          <cell r="I2398" t="str">
            <v>PAHOTAN SITORUS, SE</v>
          </cell>
        </row>
        <row r="2399">
          <cell r="I2399" t="str">
            <v>Adm/Keu Proyek</v>
          </cell>
        </row>
        <row r="2400">
          <cell r="I2400" t="str">
            <v>DP.   No. :</v>
          </cell>
        </row>
        <row r="2401">
          <cell r="I2401" t="str">
            <v>WO. No. :</v>
          </cell>
        </row>
        <row r="2405">
          <cell r="E2405" t="str">
            <v xml:space="preserve">Proyek   :  </v>
          </cell>
          <cell r="F2405" t="str">
            <v>PROYEK PEREMAJAAN PASAR SENAPELAN</v>
          </cell>
        </row>
        <row r="2406">
          <cell r="E2406" t="str">
            <v xml:space="preserve">Periode  :  </v>
          </cell>
          <cell r="F2406">
            <v>38483</v>
          </cell>
          <cell r="G2406" t="str">
            <v>s/d</v>
          </cell>
          <cell r="H2406">
            <v>38497</v>
          </cell>
        </row>
        <row r="2408">
          <cell r="C2408" t="str">
            <v>Nomor</v>
          </cell>
          <cell r="E2408" t="str">
            <v>Nama M.Borong/ Nomor SPB</v>
          </cell>
          <cell r="F2408" t="str">
            <v>Jenis Bahan</v>
          </cell>
          <cell r="G2408" t="str">
            <v>VOLUME</v>
          </cell>
          <cell r="I2408" t="str">
            <v>Harga</v>
          </cell>
          <cell r="J2408" t="str">
            <v>Jumlah Bruto</v>
          </cell>
          <cell r="K2408" t="str">
            <v>Jumlah Bruto</v>
          </cell>
        </row>
        <row r="2409">
          <cell r="C2409" t="str">
            <v>Kode</v>
          </cell>
          <cell r="I2409" t="str">
            <v>Satuan</v>
          </cell>
        </row>
        <row r="2410">
          <cell r="C2410" t="str">
            <v>R.A.P</v>
          </cell>
          <cell r="I2410" t="str">
            <v>(Rp.)</v>
          </cell>
          <cell r="J2410" t="str">
            <v>(Rp.)</v>
          </cell>
          <cell r="K2410" t="str">
            <v>(Rp.)</v>
          </cell>
        </row>
        <row r="2411">
          <cell r="E2411" t="str">
            <v>Sub Jumlah Dipindah</v>
          </cell>
          <cell r="J2411">
            <v>48081251</v>
          </cell>
          <cell r="K2411">
            <v>48081251</v>
          </cell>
        </row>
        <row r="2413">
          <cell r="E2413" t="str">
            <v>Suyoto</v>
          </cell>
          <cell r="F2413" t="str">
            <v>Upah Borong Pek. Block Gedung B &amp; C</v>
          </cell>
        </row>
        <row r="2414">
          <cell r="C2414" t="str">
            <v>rupb1432</v>
          </cell>
          <cell r="E2414" t="str">
            <v>060/SPB/NK-PPS/04/05</v>
          </cell>
          <cell r="F2414" t="str">
            <v xml:space="preserve"> -  Stel</v>
          </cell>
          <cell r="G2414">
            <v>1519.8</v>
          </cell>
          <cell r="H2414" t="str">
            <v>m2</v>
          </cell>
          <cell r="I2414">
            <v>10999.710488222099</v>
          </cell>
          <cell r="J2414">
            <v>16717359.999999946</v>
          </cell>
          <cell r="K2414">
            <v>16717359.999999946</v>
          </cell>
        </row>
        <row r="2415">
          <cell r="C2415" t="str">
            <v>rupb1433</v>
          </cell>
          <cell r="F2415" t="str">
            <v xml:space="preserve"> -  Pabrikasi</v>
          </cell>
          <cell r="G2415">
            <v>2401.91</v>
          </cell>
          <cell r="H2415" t="str">
            <v>m3</v>
          </cell>
          <cell r="I2415">
            <v>3500</v>
          </cell>
          <cell r="J2415">
            <v>8406685</v>
          </cell>
          <cell r="K2415">
            <v>8406685</v>
          </cell>
        </row>
        <row r="2416">
          <cell r="C2416" t="str">
            <v>rupb1434</v>
          </cell>
          <cell r="F2416" t="str">
            <v xml:space="preserve"> -  Pasang Scap Bondek Lantai</v>
          </cell>
          <cell r="G2416">
            <v>1130.74</v>
          </cell>
          <cell r="H2416" t="str">
            <v>m2</v>
          </cell>
          <cell r="I2416">
            <v>4000</v>
          </cell>
          <cell r="J2416">
            <v>4522960</v>
          </cell>
          <cell r="K2416">
            <v>4522960</v>
          </cell>
        </row>
        <row r="2417">
          <cell r="C2417" t="str">
            <v>rupb1435</v>
          </cell>
          <cell r="F2417" t="str">
            <v xml:space="preserve"> -  Scafolding Bondek</v>
          </cell>
          <cell r="G2417">
            <v>1130.74</v>
          </cell>
          <cell r="H2417" t="str">
            <v>m2</v>
          </cell>
          <cell r="I2417">
            <v>2500</v>
          </cell>
          <cell r="J2417">
            <v>2826850</v>
          </cell>
          <cell r="K2417">
            <v>2826850</v>
          </cell>
        </row>
        <row r="2418">
          <cell r="C2418" t="str">
            <v>rupb1436</v>
          </cell>
          <cell r="F2418" t="str">
            <v xml:space="preserve"> -  Stel</v>
          </cell>
          <cell r="G2418">
            <v>879.82500000000005</v>
          </cell>
          <cell r="H2418" t="str">
            <v>m2</v>
          </cell>
          <cell r="I2418">
            <v>12500</v>
          </cell>
          <cell r="J2418">
            <v>10997812.5</v>
          </cell>
          <cell r="K2418">
            <v>10997812.5</v>
          </cell>
        </row>
        <row r="2419">
          <cell r="C2419" t="str">
            <v>rupb1437</v>
          </cell>
          <cell r="F2419" t="str">
            <v xml:space="preserve"> -  Cor T.C</v>
          </cell>
          <cell r="G2419">
            <v>42.7</v>
          </cell>
          <cell r="H2419" t="str">
            <v>m3</v>
          </cell>
          <cell r="I2419">
            <v>15000</v>
          </cell>
          <cell r="J2419">
            <v>640500</v>
          </cell>
          <cell r="K2419">
            <v>640500</v>
          </cell>
        </row>
        <row r="2420">
          <cell r="C2420" t="str">
            <v>rupb1438</v>
          </cell>
          <cell r="F2420" t="str">
            <v xml:space="preserve"> -  Cor C.P</v>
          </cell>
          <cell r="G2420">
            <v>615</v>
          </cell>
          <cell r="H2420" t="str">
            <v>m3</v>
          </cell>
          <cell r="I2420">
            <v>10000</v>
          </cell>
          <cell r="J2420">
            <v>6150000</v>
          </cell>
          <cell r="K2420">
            <v>6150000</v>
          </cell>
        </row>
        <row r="2421">
          <cell r="C2421" t="str">
            <v>rupb1439</v>
          </cell>
          <cell r="F2421" t="str">
            <v xml:space="preserve"> -  Kepala Kolom</v>
          </cell>
          <cell r="G2421">
            <v>24</v>
          </cell>
          <cell r="H2421" t="str">
            <v>bh</v>
          </cell>
          <cell r="I2421">
            <v>20000</v>
          </cell>
          <cell r="J2421">
            <v>480000</v>
          </cell>
          <cell r="K2421">
            <v>480000</v>
          </cell>
        </row>
        <row r="2422">
          <cell r="C2422" t="str">
            <v>rupb1440</v>
          </cell>
          <cell r="F2422" t="str">
            <v xml:space="preserve"> -  Bikin Sparing Block Out</v>
          </cell>
          <cell r="G2422">
            <v>42</v>
          </cell>
          <cell r="H2422" t="str">
            <v>bh</v>
          </cell>
          <cell r="I2422">
            <v>5000</v>
          </cell>
          <cell r="J2422">
            <v>210000</v>
          </cell>
          <cell r="K2422">
            <v>210000</v>
          </cell>
        </row>
        <row r="2423">
          <cell r="C2423" t="str">
            <v>rupb1441</v>
          </cell>
          <cell r="F2423" t="str">
            <v xml:space="preserve"> -  Stop Cor Balok</v>
          </cell>
          <cell r="G2423">
            <v>221.97</v>
          </cell>
          <cell r="H2423" t="str">
            <v>m</v>
          </cell>
          <cell r="I2423">
            <v>2500</v>
          </cell>
          <cell r="J2423">
            <v>554925</v>
          </cell>
          <cell r="K2423">
            <v>554925</v>
          </cell>
        </row>
        <row r="2424">
          <cell r="C2424" t="str">
            <v>rupb1442</v>
          </cell>
          <cell r="F2424" t="str">
            <v xml:space="preserve"> -  Stop Cor Lantai</v>
          </cell>
          <cell r="G2424">
            <v>41</v>
          </cell>
          <cell r="H2424" t="str">
            <v>m</v>
          </cell>
          <cell r="I2424">
            <v>5000</v>
          </cell>
          <cell r="J2424">
            <v>205000</v>
          </cell>
          <cell r="K2424">
            <v>205000</v>
          </cell>
        </row>
        <row r="2425">
          <cell r="C2425" t="str">
            <v>rupb1443</v>
          </cell>
          <cell r="F2425" t="str">
            <v xml:space="preserve"> -  Bongkar Los pabrikasi Kayu</v>
          </cell>
          <cell r="G2425">
            <v>1917.14</v>
          </cell>
          <cell r="H2425" t="str">
            <v>m2</v>
          </cell>
          <cell r="I2425">
            <v>1500</v>
          </cell>
          <cell r="J2425">
            <v>2875710</v>
          </cell>
          <cell r="K2425">
            <v>2875710</v>
          </cell>
        </row>
        <row r="2426">
          <cell r="C2426" t="str">
            <v>rupb1444</v>
          </cell>
          <cell r="F2426" t="str">
            <v xml:space="preserve"> -  Bor Steck Tonjolan Kolom</v>
          </cell>
          <cell r="G2426">
            <v>108</v>
          </cell>
          <cell r="H2426" t="str">
            <v>ttk</v>
          </cell>
          <cell r="I2426">
            <v>500</v>
          </cell>
          <cell r="J2426">
            <v>54000</v>
          </cell>
          <cell r="K2426">
            <v>54000</v>
          </cell>
        </row>
        <row r="2427">
          <cell r="C2427" t="str">
            <v>rupb1445</v>
          </cell>
          <cell r="F2427" t="str">
            <v xml:space="preserve"> -  Pasang Plat Siku Void Tangga</v>
          </cell>
          <cell r="G2427">
            <v>108.2</v>
          </cell>
          <cell r="H2427" t="str">
            <v>hk</v>
          </cell>
          <cell r="I2427">
            <v>2500</v>
          </cell>
          <cell r="J2427">
            <v>270500</v>
          </cell>
          <cell r="K2427">
            <v>270500</v>
          </cell>
        </row>
        <row r="2428">
          <cell r="C2428" t="str">
            <v>rupb1446</v>
          </cell>
          <cell r="F2428" t="str">
            <v xml:space="preserve"> -  Pasang Plat Siku &amp; Scap It</v>
          </cell>
          <cell r="G2428">
            <v>82.04</v>
          </cell>
          <cell r="H2428" t="str">
            <v>m</v>
          </cell>
          <cell r="I2428">
            <v>2500</v>
          </cell>
          <cell r="J2428">
            <v>205100</v>
          </cell>
          <cell r="K2428">
            <v>205100</v>
          </cell>
        </row>
        <row r="2429">
          <cell r="C2429" t="str">
            <v>rupb1447</v>
          </cell>
          <cell r="F2429" t="str">
            <v xml:space="preserve"> -  Plat Lantai Konvensional</v>
          </cell>
          <cell r="G2429">
            <v>82.04</v>
          </cell>
          <cell r="H2429" t="str">
            <v>m</v>
          </cell>
          <cell r="I2429">
            <v>14500</v>
          </cell>
          <cell r="J2429">
            <v>1189580.3999999999</v>
          </cell>
          <cell r="K2429">
            <v>1189580.3999999999</v>
          </cell>
        </row>
        <row r="2431">
          <cell r="C2431" t="str">
            <v>rupb1448</v>
          </cell>
          <cell r="E2431" t="str">
            <v>Suyoto</v>
          </cell>
          <cell r="F2431" t="str">
            <v xml:space="preserve"> -  Upah Harian Bobok Tiang</v>
          </cell>
          <cell r="J2431">
            <v>70000</v>
          </cell>
          <cell r="K2431">
            <v>70000</v>
          </cell>
        </row>
        <row r="2432">
          <cell r="C2432" t="str">
            <v>rupb1449</v>
          </cell>
          <cell r="E2432" t="str">
            <v>Junaidi</v>
          </cell>
          <cell r="F2432" t="str">
            <v xml:space="preserve"> -  Upah Harian Tukang Bobok Periode : 1 Mei - 15 Mei 2005</v>
          </cell>
          <cell r="J2432">
            <v>206250</v>
          </cell>
          <cell r="K2432">
            <v>206250</v>
          </cell>
        </row>
        <row r="2433">
          <cell r="E2433" t="str">
            <v>Bambang Budianto</v>
          </cell>
          <cell r="F2433" t="str">
            <v>Upah Harian Pekerjaan :</v>
          </cell>
        </row>
        <row r="2434">
          <cell r="C2434" t="str">
            <v>rupb1450</v>
          </cell>
          <cell r="F2434" t="str">
            <v xml:space="preserve"> -  Sifing Beton Hardiner</v>
          </cell>
          <cell r="J2434">
            <v>980000</v>
          </cell>
          <cell r="K2434">
            <v>980000</v>
          </cell>
        </row>
        <row r="2435">
          <cell r="C2435" t="str">
            <v>rupb1451</v>
          </cell>
          <cell r="F2435" t="str">
            <v xml:space="preserve"> -  Bobok Lantai Hardiner</v>
          </cell>
          <cell r="J2435">
            <v>952000</v>
          </cell>
          <cell r="K2435">
            <v>952000</v>
          </cell>
        </row>
        <row r="2436">
          <cell r="C2436" t="str">
            <v>rupb1452</v>
          </cell>
          <cell r="F2436" t="str">
            <v xml:space="preserve"> -  Bobok Lantai Atap</v>
          </cell>
          <cell r="J2436">
            <v>126000</v>
          </cell>
          <cell r="K2436">
            <v>126000</v>
          </cell>
        </row>
        <row r="2438">
          <cell r="E2438" t="str">
            <v>Bambang Budianto</v>
          </cell>
          <cell r="F2438" t="str">
            <v>Upah Borong Pekerjaan Block B &amp; C</v>
          </cell>
        </row>
        <row r="2439">
          <cell r="C2439" t="str">
            <v>rupb1453</v>
          </cell>
          <cell r="E2439" t="str">
            <v>059/SPB/NK-PPS/04/05</v>
          </cell>
          <cell r="F2439" t="str">
            <v xml:space="preserve"> -  Stel</v>
          </cell>
          <cell r="G2439">
            <v>950.4</v>
          </cell>
          <cell r="H2439" t="str">
            <v>m2</v>
          </cell>
          <cell r="I2439">
            <v>11000.347222222201</v>
          </cell>
          <cell r="J2439">
            <v>10454729.99999998</v>
          </cell>
          <cell r="K2439">
            <v>10454729.99999998</v>
          </cell>
        </row>
        <row r="2440">
          <cell r="C2440" t="str">
            <v>rupb1454</v>
          </cell>
          <cell r="F2440" t="str">
            <v xml:space="preserve"> -  Pabrikasi</v>
          </cell>
          <cell r="G2440">
            <v>1517.36</v>
          </cell>
          <cell r="H2440" t="str">
            <v>m3</v>
          </cell>
          <cell r="I2440">
            <v>3500.0098855907599</v>
          </cell>
          <cell r="J2440">
            <v>5310775</v>
          </cell>
          <cell r="K2440">
            <v>5310775</v>
          </cell>
        </row>
        <row r="2441">
          <cell r="C2441" t="str">
            <v>rupb1455</v>
          </cell>
          <cell r="F2441" t="str">
            <v xml:space="preserve"> -  Pasang Scap Bondek Lantai</v>
          </cell>
          <cell r="G2441">
            <v>1475.9</v>
          </cell>
          <cell r="H2441" t="str">
            <v>m2</v>
          </cell>
          <cell r="I2441">
            <v>4000</v>
          </cell>
          <cell r="J2441">
            <v>5903600</v>
          </cell>
          <cell r="K2441">
            <v>5903600</v>
          </cell>
        </row>
        <row r="2442">
          <cell r="C2442" t="str">
            <v>rupb1456</v>
          </cell>
          <cell r="F2442" t="str">
            <v xml:space="preserve"> -  Scafolding Bondek</v>
          </cell>
          <cell r="G2442">
            <v>1454.3</v>
          </cell>
          <cell r="H2442" t="str">
            <v>m2</v>
          </cell>
          <cell r="I2442">
            <v>2500</v>
          </cell>
          <cell r="J2442">
            <v>3635750</v>
          </cell>
          <cell r="K2442">
            <v>3635750</v>
          </cell>
        </row>
        <row r="2443">
          <cell r="C2443" t="str">
            <v>rupb1457</v>
          </cell>
          <cell r="F2443" t="str">
            <v xml:space="preserve"> -  Stel</v>
          </cell>
          <cell r="G2443">
            <v>572.49</v>
          </cell>
          <cell r="H2443" t="str">
            <v>m2</v>
          </cell>
          <cell r="I2443">
            <v>12500</v>
          </cell>
          <cell r="J2443">
            <v>7156125</v>
          </cell>
          <cell r="K2443">
            <v>7156125</v>
          </cell>
        </row>
        <row r="2444">
          <cell r="C2444" t="str">
            <v>rupb1458</v>
          </cell>
          <cell r="F2444" t="str">
            <v xml:space="preserve"> -  Cor</v>
          </cell>
          <cell r="G2444">
            <v>86.2</v>
          </cell>
          <cell r="H2444" t="str">
            <v>m3</v>
          </cell>
          <cell r="I2444">
            <v>15000</v>
          </cell>
          <cell r="J2444">
            <v>1293000</v>
          </cell>
          <cell r="K2444">
            <v>1293000</v>
          </cell>
        </row>
        <row r="2445">
          <cell r="C2445" t="str">
            <v>rupb1459</v>
          </cell>
          <cell r="F2445" t="str">
            <v xml:space="preserve"> -  Cor</v>
          </cell>
          <cell r="G2445">
            <v>297.5</v>
          </cell>
          <cell r="H2445" t="str">
            <v>m3</v>
          </cell>
          <cell r="I2445">
            <v>10000</v>
          </cell>
          <cell r="J2445">
            <v>2975000</v>
          </cell>
          <cell r="K2445">
            <v>2975000</v>
          </cell>
        </row>
        <row r="2446">
          <cell r="C2446" t="str">
            <v>rupb1460</v>
          </cell>
          <cell r="F2446" t="str">
            <v xml:space="preserve"> -  Kepala Kolom</v>
          </cell>
          <cell r="G2446">
            <v>24</v>
          </cell>
          <cell r="H2446" t="str">
            <v>bh</v>
          </cell>
          <cell r="I2446">
            <v>20000</v>
          </cell>
          <cell r="J2446">
            <v>480000</v>
          </cell>
          <cell r="K2446">
            <v>480000</v>
          </cell>
        </row>
        <row r="2447">
          <cell r="C2447" t="str">
            <v>rupb1461</v>
          </cell>
          <cell r="F2447" t="str">
            <v xml:space="preserve"> -  Talang Cor</v>
          </cell>
          <cell r="G2447">
            <v>31</v>
          </cell>
          <cell r="H2447" t="str">
            <v>m</v>
          </cell>
          <cell r="I2447">
            <v>5000</v>
          </cell>
          <cell r="J2447">
            <v>155000</v>
          </cell>
          <cell r="K2447">
            <v>155000</v>
          </cell>
        </row>
        <row r="2448">
          <cell r="C2448" t="str">
            <v>rupb1462</v>
          </cell>
          <cell r="F2448" t="str">
            <v xml:space="preserve"> -  Stop Cor Balok</v>
          </cell>
          <cell r="G2448">
            <v>372.11</v>
          </cell>
          <cell r="H2448" t="str">
            <v>m</v>
          </cell>
          <cell r="I2448">
            <v>2500</v>
          </cell>
          <cell r="J2448">
            <v>930275</v>
          </cell>
          <cell r="K2448">
            <v>930275</v>
          </cell>
        </row>
        <row r="2449">
          <cell r="C2449" t="str">
            <v>rupb1463</v>
          </cell>
          <cell r="F2449" t="str">
            <v xml:space="preserve"> -  Stop Cor Lantai (kawat ayam)</v>
          </cell>
          <cell r="G2449">
            <v>35.75</v>
          </cell>
          <cell r="H2449" t="str">
            <v>m</v>
          </cell>
          <cell r="I2449">
            <v>5000</v>
          </cell>
          <cell r="J2449">
            <v>178750</v>
          </cell>
          <cell r="K2449">
            <v>178750</v>
          </cell>
        </row>
        <row r="2450">
          <cell r="C2450" t="str">
            <v>rupb1464</v>
          </cell>
          <cell r="F2450" t="str">
            <v xml:space="preserve"> -  Bongkar los pabrikasi kayu</v>
          </cell>
          <cell r="G2450">
            <v>144</v>
          </cell>
          <cell r="H2450" t="str">
            <v>m2</v>
          </cell>
          <cell r="I2450">
            <v>1500</v>
          </cell>
          <cell r="J2450">
            <v>216000</v>
          </cell>
          <cell r="K2450">
            <v>216000</v>
          </cell>
        </row>
        <row r="2451">
          <cell r="C2451" t="str">
            <v>rupb1465</v>
          </cell>
          <cell r="F2451" t="str">
            <v xml:space="preserve"> -  Bongkar los tonjolan kolom</v>
          </cell>
          <cell r="G2451">
            <v>94</v>
          </cell>
          <cell r="H2451" t="str">
            <v>ttk</v>
          </cell>
          <cell r="I2451">
            <v>500</v>
          </cell>
          <cell r="J2451">
            <v>47000</v>
          </cell>
          <cell r="K2451">
            <v>47000</v>
          </cell>
        </row>
        <row r="2452">
          <cell r="C2452" t="str">
            <v>rupb1466</v>
          </cell>
          <cell r="F2452" t="str">
            <v xml:space="preserve"> -  Tangga</v>
          </cell>
          <cell r="G2452">
            <v>5</v>
          </cell>
          <cell r="H2452" t="str">
            <v>unit</v>
          </cell>
          <cell r="I2452">
            <v>1000000</v>
          </cell>
          <cell r="J2452">
            <v>5000000</v>
          </cell>
          <cell r="K2452">
            <v>5000000</v>
          </cell>
        </row>
        <row r="2453">
          <cell r="C2453" t="str">
            <v>rupb1467</v>
          </cell>
          <cell r="F2453" t="str">
            <v xml:space="preserve"> -  Cipping Beton Lt. Atap sekitar lift</v>
          </cell>
          <cell r="G2453">
            <v>1</v>
          </cell>
          <cell r="H2453" t="str">
            <v>hk</v>
          </cell>
          <cell r="I2453">
            <v>35000</v>
          </cell>
          <cell r="J2453">
            <v>35000</v>
          </cell>
          <cell r="K2453">
            <v>35000</v>
          </cell>
        </row>
        <row r="2454">
          <cell r="C2454" t="str">
            <v>rupb1468</v>
          </cell>
          <cell r="F2454" t="str">
            <v xml:space="preserve"> -  Pasang Plat siku &amp; Scap lantai</v>
          </cell>
          <cell r="G2454">
            <v>65.400000000000006</v>
          </cell>
          <cell r="H2454" t="str">
            <v>m</v>
          </cell>
          <cell r="I2454">
            <v>2500</v>
          </cell>
          <cell r="J2454">
            <v>163500</v>
          </cell>
          <cell r="K2454">
            <v>163500</v>
          </cell>
        </row>
        <row r="2455">
          <cell r="C2455" t="str">
            <v>rupb1469</v>
          </cell>
          <cell r="F2455" t="str">
            <v xml:space="preserve"> -  Plat lantai konvensional</v>
          </cell>
          <cell r="G2455">
            <v>39.979999999999997</v>
          </cell>
          <cell r="H2455" t="str">
            <v>m</v>
          </cell>
          <cell r="I2455">
            <v>14500</v>
          </cell>
          <cell r="J2455">
            <v>579710</v>
          </cell>
          <cell r="K2455">
            <v>579710</v>
          </cell>
        </row>
        <row r="2457">
          <cell r="C2457" t="str">
            <v>rupb1470</v>
          </cell>
          <cell r="E2457" t="str">
            <v>Suyoto</v>
          </cell>
          <cell r="F2457" t="str">
            <v xml:space="preserve"> -  Upah Harian Perataan Tanah Canopy periode : 8 Mei - 20 Mei 2005</v>
          </cell>
          <cell r="J2457">
            <v>1386000</v>
          </cell>
          <cell r="K2457">
            <v>1386000</v>
          </cell>
        </row>
        <row r="2458">
          <cell r="C2458" t="str">
            <v>rupb1471</v>
          </cell>
          <cell r="E2458" t="str">
            <v>Suyoto</v>
          </cell>
          <cell r="F2458" t="str">
            <v xml:space="preserve"> -  Upah Harian urugan tanah di Canopy periode : 30 April - 14 Mei 2005</v>
          </cell>
          <cell r="J2458">
            <v>1617000</v>
          </cell>
          <cell r="K2458">
            <v>1617000</v>
          </cell>
        </row>
        <row r="2459">
          <cell r="C2459" t="str">
            <v>rupb1472</v>
          </cell>
          <cell r="E2459" t="str">
            <v>Bambang Budianto</v>
          </cell>
          <cell r="F2459" t="str">
            <v xml:space="preserve"> -  Upah Harian urugan tanah di Ramp</v>
          </cell>
          <cell r="J2459">
            <v>1274000</v>
          </cell>
          <cell r="K2459">
            <v>1274000</v>
          </cell>
        </row>
        <row r="2461">
          <cell r="E2461" t="str">
            <v>Kahar</v>
          </cell>
          <cell r="F2461" t="str">
            <v>Pembesian di Gedung B</v>
          </cell>
        </row>
        <row r="2462">
          <cell r="C2462" t="str">
            <v>rupb1473</v>
          </cell>
          <cell r="E2462" t="str">
            <v>061/SPB/NK-PPS/04/05</v>
          </cell>
          <cell r="F2462" t="str">
            <v>Ø :10 &amp; 13</v>
          </cell>
          <cell r="G2462">
            <v>17970.310000000001</v>
          </cell>
          <cell r="H2462" t="str">
            <v>kg</v>
          </cell>
          <cell r="I2462">
            <v>325</v>
          </cell>
          <cell r="J2462">
            <v>5840350.75</v>
          </cell>
          <cell r="K2462">
            <v>5840350.75</v>
          </cell>
        </row>
        <row r="2463">
          <cell r="C2463" t="str">
            <v>rupb1474</v>
          </cell>
          <cell r="F2463" t="str">
            <v xml:space="preserve">Ø :10 </v>
          </cell>
          <cell r="G2463">
            <v>40700</v>
          </cell>
          <cell r="H2463" t="str">
            <v>kg</v>
          </cell>
          <cell r="I2463">
            <v>375</v>
          </cell>
          <cell r="J2463">
            <v>15262500</v>
          </cell>
          <cell r="K2463">
            <v>15262500</v>
          </cell>
        </row>
        <row r="2464">
          <cell r="C2464" t="str">
            <v>rupb1475</v>
          </cell>
          <cell r="F2464" t="str">
            <v>Ø :16 &amp; 19,22</v>
          </cell>
          <cell r="G2464">
            <v>33668.21</v>
          </cell>
          <cell r="H2464" t="str">
            <v>kg</v>
          </cell>
          <cell r="I2464">
            <v>250</v>
          </cell>
          <cell r="J2464">
            <v>8417052.5</v>
          </cell>
          <cell r="K2464">
            <v>8417052.5</v>
          </cell>
        </row>
        <row r="2465">
          <cell r="C2465" t="str">
            <v>rupb1476</v>
          </cell>
          <cell r="F2465" t="str">
            <v>Wire Mesh</v>
          </cell>
          <cell r="G2465">
            <v>3687.79</v>
          </cell>
          <cell r="H2465" t="str">
            <v>m2</v>
          </cell>
          <cell r="I2465">
            <v>1500</v>
          </cell>
          <cell r="J2465">
            <v>5531685</v>
          </cell>
          <cell r="K2465">
            <v>5531685</v>
          </cell>
        </row>
        <row r="2470">
          <cell r="G2470" t="str">
            <v>Sub Jumlah     Rp.</v>
          </cell>
          <cell r="J2470">
            <v>190565287.14999992</v>
          </cell>
          <cell r="K2470">
            <v>195427</v>
          </cell>
        </row>
        <row r="2471">
          <cell r="G2471" t="str">
            <v>T o  t  a  l        Rp.</v>
          </cell>
          <cell r="J2471">
            <v>190565287.14999992</v>
          </cell>
          <cell r="K2471">
            <v>195427</v>
          </cell>
        </row>
        <row r="2473">
          <cell r="D2473" t="str">
            <v>DP : 15</v>
          </cell>
        </row>
        <row r="2474">
          <cell r="C2474" t="str">
            <v/>
          </cell>
        </row>
        <row r="2475">
          <cell r="E2475" t="str">
            <v>Mirza Noor</v>
          </cell>
          <cell r="F2475" t="str">
            <v xml:space="preserve"> -  Upah Pekerja Harian </v>
          </cell>
        </row>
        <row r="2476">
          <cell r="C2476" t="str">
            <v>rupb1477</v>
          </cell>
          <cell r="F2476" t="str">
            <v xml:space="preserve">   Upah harian  Periode : 11 Juni - 26 Juni 05</v>
          </cell>
          <cell r="J2476">
            <v>3153000</v>
          </cell>
          <cell r="K2476">
            <v>3153000</v>
          </cell>
        </row>
        <row r="2477">
          <cell r="C2477" t="str">
            <v>rupb1478</v>
          </cell>
          <cell r="E2477" t="str">
            <v>Suminta</v>
          </cell>
          <cell r="F2477" t="str">
            <v xml:space="preserve"> -  Upah Harian Muat Kayu Bekas ke dalam Mobil</v>
          </cell>
          <cell r="J2477">
            <v>60000</v>
          </cell>
          <cell r="K2477">
            <v>60000</v>
          </cell>
        </row>
        <row r="2479">
          <cell r="E2479" t="str">
            <v>Suyoto</v>
          </cell>
          <cell r="F2479" t="str">
            <v xml:space="preserve"> -  Upah Harian pembersihan lokasi untuk pengukuran &amp; cor</v>
          </cell>
        </row>
        <row r="2480">
          <cell r="C2480" t="str">
            <v>rupb1479</v>
          </cell>
          <cell r="F2480" t="str">
            <v>Upah harian    Periode : 17 Juni - 19 Juni 05</v>
          </cell>
          <cell r="J2480">
            <v>1015000</v>
          </cell>
          <cell r="K2480">
            <v>1015000</v>
          </cell>
        </row>
        <row r="2481">
          <cell r="C2481" t="str">
            <v>rupb1480</v>
          </cell>
          <cell r="E2481" t="str">
            <v>Singgih Hernawan</v>
          </cell>
          <cell r="F2481" t="str">
            <v xml:space="preserve"> -  Upah Pekerja Harian selama 8 (delapan) hari </v>
          </cell>
          <cell r="J2481">
            <v>354000</v>
          </cell>
          <cell r="K2481">
            <v>354000</v>
          </cell>
        </row>
        <row r="2482">
          <cell r="E2482" t="str">
            <v xml:space="preserve">Bambang Budiono </v>
          </cell>
          <cell r="F2482" t="str">
            <v xml:space="preserve"> -  Upah harian pembersihan balok lantai atap</v>
          </cell>
        </row>
        <row r="2483">
          <cell r="C2483" t="str">
            <v>rupb1481</v>
          </cell>
          <cell r="F2483" t="str">
            <v xml:space="preserve">    Periode : 18 Juni - 21Juni 05</v>
          </cell>
          <cell r="J2483">
            <v>455000</v>
          </cell>
          <cell r="K2483">
            <v>455000</v>
          </cell>
        </row>
        <row r="2484">
          <cell r="C2484" t="str">
            <v>rupb1482</v>
          </cell>
          <cell r="E2484" t="str">
            <v>Suminta</v>
          </cell>
          <cell r="F2484" t="str">
            <v xml:space="preserve"> -  Upah pembersihan Lt. Basement Block B</v>
          </cell>
          <cell r="J2484">
            <v>2520000</v>
          </cell>
          <cell r="K2484">
            <v>2520000</v>
          </cell>
        </row>
        <row r="2486">
          <cell r="C2486" t="str">
            <v>rupb1483</v>
          </cell>
          <cell r="E2486" t="str">
            <v>Karmidi</v>
          </cell>
          <cell r="F2486" t="str">
            <v xml:space="preserve"> -  Upah bongkar besi dari truk</v>
          </cell>
          <cell r="J2486">
            <v>805000</v>
          </cell>
          <cell r="K2486">
            <v>805000</v>
          </cell>
        </row>
        <row r="2487">
          <cell r="C2487" t="str">
            <v>rupb1484</v>
          </cell>
          <cell r="E2487" t="str">
            <v>Karmidi</v>
          </cell>
          <cell r="F2487" t="str">
            <v xml:space="preserve"> -  Upah harian muat sampah ke dalam truk</v>
          </cell>
          <cell r="J2487">
            <v>805000</v>
          </cell>
          <cell r="K2487">
            <v>805000</v>
          </cell>
        </row>
        <row r="2488">
          <cell r="C2488" t="str">
            <v>rupb1485</v>
          </cell>
          <cell r="E2488" t="str">
            <v>Karmidi</v>
          </cell>
          <cell r="F2488" t="str">
            <v xml:space="preserve"> -  Upah harian muat besi kedalam mobil truk</v>
          </cell>
          <cell r="J2488">
            <v>15000</v>
          </cell>
          <cell r="K2488">
            <v>15000</v>
          </cell>
        </row>
        <row r="2490">
          <cell r="E2490" t="str">
            <v>Iksan</v>
          </cell>
          <cell r="F2490" t="str">
            <v xml:space="preserve"> -  Upah harian pembersihan puing-puing lt. dasar &amp; bongkar bekisting</v>
          </cell>
        </row>
        <row r="2491">
          <cell r="C2491" t="str">
            <v>rupb1486</v>
          </cell>
          <cell r="F2491" t="str">
            <v xml:space="preserve">   Upah harian  periode : 12 Juni - 19 Juni 2005</v>
          </cell>
          <cell r="J2491">
            <v>2065000</v>
          </cell>
          <cell r="K2491">
            <v>2065000</v>
          </cell>
        </row>
        <row r="2493">
          <cell r="E2493" t="str">
            <v>UPAH BONGKAR/MUAT BARANG</v>
          </cell>
        </row>
        <row r="2494">
          <cell r="F2494" t="str">
            <v xml:space="preserve"> -  Upah bongkar semen dari Padang ke Pekanbaru</v>
          </cell>
        </row>
        <row r="2495">
          <cell r="C2495" t="str">
            <v>rupb1487</v>
          </cell>
          <cell r="F2495" t="str">
            <v>Upah bongkar    Periode : 26 Juni - 9 Juli 2005</v>
          </cell>
          <cell r="J2495">
            <v>3400000</v>
          </cell>
          <cell r="K2495">
            <v>3400000</v>
          </cell>
        </row>
        <row r="2497">
          <cell r="E2497" t="str">
            <v>Kahar</v>
          </cell>
          <cell r="F2497" t="str">
            <v xml:space="preserve"> -  Upah harian pembuatan jalan tengah Blok C</v>
          </cell>
        </row>
        <row r="2498">
          <cell r="C2498" t="str">
            <v>rupb1488</v>
          </cell>
          <cell r="F2498" t="str">
            <v>Upah harian    Periode : 17 Juni - 18 Juni 2005</v>
          </cell>
          <cell r="J2498">
            <v>360000</v>
          </cell>
          <cell r="K2498">
            <v>360000</v>
          </cell>
        </row>
        <row r="2500">
          <cell r="C2500" t="str">
            <v>rupb1489</v>
          </cell>
          <cell r="E2500" t="str">
            <v>Singgih Hernawan</v>
          </cell>
          <cell r="F2500" t="str">
            <v xml:space="preserve"> -  Upah bongkar besi 250 batang</v>
          </cell>
          <cell r="J2500">
            <v>200000</v>
          </cell>
          <cell r="K2500">
            <v>200000</v>
          </cell>
        </row>
        <row r="2501">
          <cell r="C2501" t="str">
            <v>rupb1490</v>
          </cell>
          <cell r="E2501" t="str">
            <v>Mirza Noor</v>
          </cell>
          <cell r="F2501" t="str">
            <v xml:space="preserve"> -  Upah bongkar barang "Conplas TWP 421"</v>
          </cell>
          <cell r="J2501">
            <v>100000</v>
          </cell>
          <cell r="K2501">
            <v>100000</v>
          </cell>
        </row>
        <row r="2503">
          <cell r="C2503" t="str">
            <v>rupb1491</v>
          </cell>
          <cell r="E2503" t="str">
            <v>P. Sitorus</v>
          </cell>
          <cell r="F2503" t="str">
            <v xml:space="preserve"> -  Kompensasi SPSI NIBA Pasar Kodim</v>
          </cell>
          <cell r="J2503">
            <v>1000000</v>
          </cell>
          <cell r="K2503">
            <v>1000000</v>
          </cell>
        </row>
        <row r="2505">
          <cell r="C2505" t="str">
            <v>rupb1492</v>
          </cell>
          <cell r="E2505" t="str">
            <v>Suminta</v>
          </cell>
          <cell r="F2505" t="str">
            <v xml:space="preserve"> -  Upah harian muat jack base ke dalam truk</v>
          </cell>
          <cell r="J2505">
            <v>150000</v>
          </cell>
          <cell r="K2505">
            <v>150000</v>
          </cell>
        </row>
        <row r="2506">
          <cell r="E2506" t="str">
            <v>Suminta</v>
          </cell>
          <cell r="F2506" t="str">
            <v xml:space="preserve"> -  Upah harian angkut jack base dari Block B ke gudang</v>
          </cell>
        </row>
        <row r="2507">
          <cell r="C2507" t="str">
            <v>rupb1493</v>
          </cell>
          <cell r="F2507" t="str">
            <v xml:space="preserve"> Upah harian   Periode : 22 Juni - 24 Juni 2005</v>
          </cell>
          <cell r="J2507">
            <v>1015000</v>
          </cell>
          <cell r="K2507">
            <v>1015000</v>
          </cell>
        </row>
        <row r="2509">
          <cell r="E2509" t="str">
            <v>Suyoto</v>
          </cell>
          <cell r="F2509" t="str">
            <v xml:space="preserve"> -  Upah harian langsir scafolding &amp; mainframe ke lokasi pekerjaan </v>
          </cell>
        </row>
        <row r="2510">
          <cell r="C2510" t="str">
            <v>rupb1494</v>
          </cell>
          <cell r="F2510" t="str">
            <v xml:space="preserve"> -  Upah harian langsir scafolding &amp; mainframe ke lokasi pekerjaan </v>
          </cell>
          <cell r="J2510">
            <v>280000</v>
          </cell>
          <cell r="K2510">
            <v>280000</v>
          </cell>
        </row>
        <row r="2512">
          <cell r="C2512" t="str">
            <v>rupb1495</v>
          </cell>
          <cell r="E2512" t="str">
            <v>Bambang Budiono</v>
          </cell>
          <cell r="F2512" t="str">
            <v xml:space="preserve"> -  Upah harian pemindahan kayu dolken dari Blok A,B, dan D ke belakang Blok D</v>
          </cell>
          <cell r="J2512">
            <v>70000</v>
          </cell>
          <cell r="K2512">
            <v>70000</v>
          </cell>
        </row>
        <row r="2514">
          <cell r="E2514" t="str">
            <v>Suyoto</v>
          </cell>
          <cell r="F2514" t="str">
            <v xml:space="preserve"> -  Upah harian melangsir material ke lantai atap</v>
          </cell>
        </row>
        <row r="2515">
          <cell r="C2515" t="str">
            <v>rupb1496</v>
          </cell>
          <cell r="F2515" t="str">
            <v xml:space="preserve"> -  Upah harian melangsir material ke lantai atap</v>
          </cell>
          <cell r="J2515">
            <v>161000</v>
          </cell>
          <cell r="K2515">
            <v>161000</v>
          </cell>
        </row>
        <row r="2517">
          <cell r="E2517" t="str">
            <v>Junaidi</v>
          </cell>
        </row>
        <row r="2518">
          <cell r="E2518" t="str">
            <v>092/SPB/NK-PPS/05/2005</v>
          </cell>
          <cell r="F2518" t="str">
            <v>Upah Borongan Pekerjaan :</v>
          </cell>
        </row>
        <row r="2519">
          <cell r="C2519" t="str">
            <v>rupb1497</v>
          </cell>
          <cell r="F2519" t="str">
            <v xml:space="preserve"> -  Potong/Bobok Bore Pile</v>
          </cell>
          <cell r="G2519">
            <v>37</v>
          </cell>
          <cell r="H2519" t="str">
            <v>ttk</v>
          </cell>
          <cell r="I2519">
            <v>80000</v>
          </cell>
          <cell r="J2519">
            <v>2960000</v>
          </cell>
          <cell r="K2519">
            <v>2960000</v>
          </cell>
        </row>
        <row r="2521">
          <cell r="E2521" t="str">
            <v>Suminta</v>
          </cell>
          <cell r="F2521" t="str">
            <v xml:space="preserve"> -  Upah harian membuat bak adukan &amp; tatakan balok</v>
          </cell>
        </row>
        <row r="2522">
          <cell r="C2522" t="str">
            <v>rupb1498</v>
          </cell>
          <cell r="F2522" t="str">
            <v xml:space="preserve"> -  Upah harian membuat bak adukan &amp; tatakan balok</v>
          </cell>
          <cell r="J2522">
            <v>315000</v>
          </cell>
          <cell r="K2522">
            <v>315000</v>
          </cell>
        </row>
        <row r="2524">
          <cell r="C2524" t="str">
            <v>rupb1499</v>
          </cell>
          <cell r="E2524" t="str">
            <v>Suminta</v>
          </cell>
          <cell r="F2524" t="str">
            <v xml:space="preserve"> -  Upah harian buat los tempat pabrikasi bekisting</v>
          </cell>
          <cell r="J2524">
            <v>60000</v>
          </cell>
          <cell r="K2524">
            <v>60000</v>
          </cell>
        </row>
        <row r="2525">
          <cell r="E2525" t="str">
            <v>Suminta</v>
          </cell>
          <cell r="F2525" t="str">
            <v xml:space="preserve"> -  Upah harian mengumpulkan kayu bekas untuk bekisting</v>
          </cell>
        </row>
        <row r="2526">
          <cell r="C2526" t="str">
            <v>rupb1500</v>
          </cell>
          <cell r="F2526" t="str">
            <v xml:space="preserve"> -  Upah harian mengumpulkan kayu bekas untuk bekisting</v>
          </cell>
          <cell r="J2526">
            <v>2257500</v>
          </cell>
          <cell r="K2526">
            <v>2257500</v>
          </cell>
        </row>
        <row r="2528">
          <cell r="E2528" t="str">
            <v>Suyoto</v>
          </cell>
          <cell r="F2528" t="str">
            <v xml:space="preserve"> -  Upah harian buat dan bongkar tangga darurat</v>
          </cell>
        </row>
        <row r="2529">
          <cell r="C2529" t="str">
            <v>rupb1501</v>
          </cell>
          <cell r="F2529" t="str">
            <v xml:space="preserve"> -  Upah harian buat dan bongkar tangga darurat</v>
          </cell>
          <cell r="J2529">
            <v>245000</v>
          </cell>
          <cell r="K2529">
            <v>245000</v>
          </cell>
        </row>
        <row r="2531">
          <cell r="E2531" t="str">
            <v>Suminta</v>
          </cell>
          <cell r="F2531" t="str">
            <v xml:space="preserve"> -  Upah harian merubah bekisting karena pergeseran As</v>
          </cell>
        </row>
        <row r="2532">
          <cell r="C2532" t="str">
            <v>rupb1502</v>
          </cell>
          <cell r="F2532" t="str">
            <v xml:space="preserve">    Periode : 13 Juni - 15 Juni 2005</v>
          </cell>
          <cell r="J2532">
            <v>595000</v>
          </cell>
          <cell r="K2532">
            <v>595000</v>
          </cell>
        </row>
        <row r="2534">
          <cell r="C2534" t="str">
            <v>rupb1503</v>
          </cell>
          <cell r="E2534" t="str">
            <v>Karmidi</v>
          </cell>
          <cell r="F2534" t="str">
            <v xml:space="preserve"> -  Upah harian bongkar pasang kolom block B lantai 3</v>
          </cell>
          <cell r="J2534">
            <v>210000</v>
          </cell>
          <cell r="K2534">
            <v>210000</v>
          </cell>
        </row>
        <row r="2536">
          <cell r="E2536" t="str">
            <v>Suyoto</v>
          </cell>
          <cell r="F2536" t="str">
            <v xml:space="preserve"> -  Upah harian bongkar pasang dinding balok dan listplank</v>
          </cell>
        </row>
        <row r="2537">
          <cell r="C2537" t="str">
            <v>rupb1504</v>
          </cell>
          <cell r="F2537" t="str">
            <v xml:space="preserve"> -  Upah harian bongkar pasang dinding balok dan listplank</v>
          </cell>
          <cell r="J2537">
            <v>787500</v>
          </cell>
          <cell r="K2537">
            <v>787500</v>
          </cell>
        </row>
        <row r="2539">
          <cell r="E2539" t="str">
            <v>Suyoto</v>
          </cell>
          <cell r="F2539" t="str">
            <v xml:space="preserve"> -  Upah harian bodemen lantai atap</v>
          </cell>
        </row>
        <row r="2540">
          <cell r="C2540" t="str">
            <v>rupb1505</v>
          </cell>
          <cell r="F2540" t="str">
            <v xml:space="preserve"> -  Upah harian bodemen lantai atap</v>
          </cell>
          <cell r="J2540">
            <v>332500</v>
          </cell>
          <cell r="K2540">
            <v>332500</v>
          </cell>
        </row>
        <row r="2542">
          <cell r="E2542" t="str">
            <v>Suyoto</v>
          </cell>
          <cell r="F2542" t="str">
            <v xml:space="preserve"> -  Upah harian mencampur obat adukan semen cor</v>
          </cell>
        </row>
        <row r="2543">
          <cell r="C2543" t="str">
            <v>rupb1506</v>
          </cell>
          <cell r="F2543" t="str">
            <v xml:space="preserve"> -  Upah harian mencampur obat adukan semen cor</v>
          </cell>
          <cell r="J2543">
            <v>210000</v>
          </cell>
          <cell r="K2543">
            <v>210000</v>
          </cell>
        </row>
        <row r="2545">
          <cell r="E2545" t="str">
            <v>Karmidi</v>
          </cell>
          <cell r="F2545" t="str">
            <v xml:space="preserve"> -  Upah harian buat beton deking</v>
          </cell>
        </row>
        <row r="2546">
          <cell r="C2546" t="str">
            <v>rupb1507</v>
          </cell>
          <cell r="F2546" t="str">
            <v xml:space="preserve"> -  Upah harian buat beton deking</v>
          </cell>
          <cell r="J2546">
            <v>1610000</v>
          </cell>
          <cell r="K2546">
            <v>1610000</v>
          </cell>
        </row>
        <row r="2547">
          <cell r="E2547" t="str">
            <v>Kahar</v>
          </cell>
          <cell r="F2547" t="str">
            <v xml:space="preserve"> -  Upah harian buat beton deking</v>
          </cell>
        </row>
        <row r="2548">
          <cell r="C2548" t="str">
            <v>rupb1508</v>
          </cell>
          <cell r="F2548" t="str">
            <v xml:space="preserve"> -  Upah harian buat beton deking</v>
          </cell>
          <cell r="J2548">
            <v>637500</v>
          </cell>
          <cell r="K2548">
            <v>637500</v>
          </cell>
        </row>
        <row r="2550">
          <cell r="C2550" t="str">
            <v>rupb1509</v>
          </cell>
          <cell r="E2550" t="str">
            <v>Karmidi</v>
          </cell>
          <cell r="F2550" t="str">
            <v xml:space="preserve"> -  Upah harian bodemen lantai atap</v>
          </cell>
          <cell r="J2550">
            <v>2205000</v>
          </cell>
          <cell r="K2550">
            <v>2205000</v>
          </cell>
        </row>
        <row r="2551">
          <cell r="G2551" t="str">
            <v>Sub Jumlah     Rp.</v>
          </cell>
          <cell r="J2551">
            <v>30408000</v>
          </cell>
          <cell r="K2551">
            <v>30408000</v>
          </cell>
        </row>
        <row r="2553">
          <cell r="I2553" t="str">
            <v>Pekanbaru, 10 Juli 2005</v>
          </cell>
        </row>
        <row r="2555">
          <cell r="I2555" t="str">
            <v>Pembuat Daftar</v>
          </cell>
        </row>
        <row r="2560">
          <cell r="I2560" t="str">
            <v>PAHOTAN SITORUS, SE</v>
          </cell>
        </row>
        <row r="2561">
          <cell r="I2561" t="str">
            <v>Adm/Keu Proyek</v>
          </cell>
        </row>
        <row r="2563">
          <cell r="E2563" t="str">
            <v>Sub Jumlah Dipindah</v>
          </cell>
          <cell r="J2563">
            <v>30408000</v>
          </cell>
          <cell r="K2563">
            <v>30408000</v>
          </cell>
        </row>
        <row r="2565">
          <cell r="E2565" t="str">
            <v>Bambang Budiono</v>
          </cell>
          <cell r="F2565" t="str">
            <v xml:space="preserve"> -  Upah harian bongkar balok, bodemen balok</v>
          </cell>
        </row>
        <row r="2566">
          <cell r="C2566" t="str">
            <v>rupb1510</v>
          </cell>
          <cell r="F2566" t="str">
            <v xml:space="preserve"> -  Upah harian bongkar balok, bodemen balok</v>
          </cell>
          <cell r="J2566">
            <v>560000</v>
          </cell>
          <cell r="K2566">
            <v>560000</v>
          </cell>
        </row>
        <row r="2568">
          <cell r="E2568" t="str">
            <v>Suyoto</v>
          </cell>
        </row>
        <row r="2569">
          <cell r="C2569" t="str">
            <v>rupb1511</v>
          </cell>
          <cell r="E2569" t="str">
            <v>091/SPB/NK-PPS/05/2005</v>
          </cell>
          <cell r="F2569" t="str">
            <v>Upah Borongan Pekerjaan :</v>
          </cell>
          <cell r="G2569">
            <v>582.41</v>
          </cell>
          <cell r="H2569" t="str">
            <v>m2</v>
          </cell>
          <cell r="I2569">
            <v>12500</v>
          </cell>
          <cell r="J2569">
            <v>7280125</v>
          </cell>
          <cell r="K2569">
            <v>7280125</v>
          </cell>
        </row>
        <row r="2570">
          <cell r="C2570" t="str">
            <v>rupb1512</v>
          </cell>
          <cell r="F2570" t="str">
            <v xml:space="preserve"> -  Stel</v>
          </cell>
          <cell r="G2570">
            <v>1230.06</v>
          </cell>
          <cell r="H2570" t="str">
            <v>m2</v>
          </cell>
          <cell r="I2570">
            <v>3500</v>
          </cell>
          <cell r="J2570">
            <v>4305210</v>
          </cell>
          <cell r="K2570">
            <v>4305210</v>
          </cell>
        </row>
        <row r="2571">
          <cell r="C2571" t="str">
            <v>rupb1513</v>
          </cell>
          <cell r="F2571" t="str">
            <v xml:space="preserve"> -  Fabrikasi</v>
          </cell>
          <cell r="G2571">
            <v>1211.9000000000001</v>
          </cell>
          <cell r="H2571" t="str">
            <v>m2</v>
          </cell>
          <cell r="I2571">
            <v>4000</v>
          </cell>
          <cell r="J2571">
            <v>4847600</v>
          </cell>
          <cell r="K2571">
            <v>4847600</v>
          </cell>
        </row>
        <row r="2572">
          <cell r="C2572" t="str">
            <v>rupb1514</v>
          </cell>
          <cell r="F2572" t="str">
            <v xml:space="preserve"> -  Pasang Bondex</v>
          </cell>
          <cell r="G2572">
            <v>1288.3119999999999</v>
          </cell>
          <cell r="H2572" t="str">
            <v>m2</v>
          </cell>
          <cell r="I2572">
            <v>2500</v>
          </cell>
          <cell r="J2572">
            <v>3220780</v>
          </cell>
          <cell r="K2572">
            <v>3220780</v>
          </cell>
        </row>
        <row r="2573">
          <cell r="C2573" t="str">
            <v>rupb1515</v>
          </cell>
          <cell r="F2573" t="str">
            <v xml:space="preserve"> -  Scafulding Bondex</v>
          </cell>
          <cell r="G2573">
            <v>48.22</v>
          </cell>
          <cell r="H2573" t="str">
            <v>m2</v>
          </cell>
          <cell r="I2573">
            <v>16000</v>
          </cell>
          <cell r="J2573">
            <v>771520</v>
          </cell>
          <cell r="K2573">
            <v>771520</v>
          </cell>
        </row>
        <row r="2574">
          <cell r="C2574" t="str">
            <v>rupb1516</v>
          </cell>
          <cell r="F2574" t="str">
            <v xml:space="preserve"> -  Stel</v>
          </cell>
          <cell r="G2574">
            <v>48.6</v>
          </cell>
          <cell r="H2574" t="str">
            <v>m3</v>
          </cell>
          <cell r="I2574">
            <v>15000</v>
          </cell>
          <cell r="J2574">
            <v>729000</v>
          </cell>
          <cell r="K2574">
            <v>729000</v>
          </cell>
        </row>
        <row r="2575">
          <cell r="C2575" t="str">
            <v>rupb1517</v>
          </cell>
          <cell r="F2575" t="str">
            <v xml:space="preserve"> -  Cor TC </v>
          </cell>
          <cell r="G2575">
            <v>396.19</v>
          </cell>
          <cell r="H2575" t="str">
            <v>m3</v>
          </cell>
          <cell r="I2575">
            <v>10000</v>
          </cell>
          <cell r="J2575">
            <v>3961900</v>
          </cell>
          <cell r="K2575">
            <v>3961900</v>
          </cell>
        </row>
        <row r="2576">
          <cell r="C2576" t="str">
            <v>rupb1518</v>
          </cell>
          <cell r="F2576" t="str">
            <v xml:space="preserve"> -  Cor Cp</v>
          </cell>
          <cell r="G2576">
            <v>9</v>
          </cell>
          <cell r="H2576" t="str">
            <v>m3</v>
          </cell>
          <cell r="I2576">
            <v>40000</v>
          </cell>
          <cell r="J2576">
            <v>360000</v>
          </cell>
          <cell r="K2576">
            <v>360000</v>
          </cell>
        </row>
        <row r="2577">
          <cell r="C2577" t="str">
            <v>rupb1519</v>
          </cell>
          <cell r="F2577" t="str">
            <v xml:space="preserve"> -  Cor Plat Lantai</v>
          </cell>
          <cell r="G2577">
            <v>29</v>
          </cell>
          <cell r="H2577" t="str">
            <v>bh</v>
          </cell>
          <cell r="I2577">
            <v>20000</v>
          </cell>
          <cell r="J2577">
            <v>580000</v>
          </cell>
          <cell r="K2577">
            <v>580000</v>
          </cell>
        </row>
        <row r="2578">
          <cell r="C2578" t="str">
            <v>rupb1520</v>
          </cell>
          <cell r="F2578" t="str">
            <v xml:space="preserve"> -  Kepala Kolom</v>
          </cell>
          <cell r="G2578">
            <v>12</v>
          </cell>
          <cell r="H2578" t="str">
            <v>m'</v>
          </cell>
          <cell r="I2578">
            <v>5000</v>
          </cell>
          <cell r="J2578">
            <v>60000</v>
          </cell>
          <cell r="K2578">
            <v>60000</v>
          </cell>
        </row>
        <row r="2579">
          <cell r="C2579" t="str">
            <v>rupb1521</v>
          </cell>
          <cell r="F2579" t="str">
            <v xml:space="preserve"> -  Stop Cor Balok</v>
          </cell>
          <cell r="G2579">
            <v>102.18</v>
          </cell>
          <cell r="H2579" t="str">
            <v>m'</v>
          </cell>
          <cell r="I2579">
            <v>2500</v>
          </cell>
          <cell r="J2579">
            <v>255450</v>
          </cell>
          <cell r="K2579">
            <v>255450</v>
          </cell>
        </row>
        <row r="2580">
          <cell r="C2580" t="str">
            <v>rupb1522</v>
          </cell>
          <cell r="F2580" t="str">
            <v xml:space="preserve"> -  Stop Cor Lantai</v>
          </cell>
          <cell r="G2580">
            <v>2.5</v>
          </cell>
          <cell r="H2580" t="str">
            <v>unit</v>
          </cell>
          <cell r="I2580">
            <v>2000000</v>
          </cell>
          <cell r="J2580">
            <v>5000000</v>
          </cell>
          <cell r="K2580">
            <v>5000000</v>
          </cell>
        </row>
        <row r="2581">
          <cell r="C2581" t="str">
            <v>rupb1523</v>
          </cell>
          <cell r="F2581" t="str">
            <v xml:space="preserve"> -  Tangga Entrance</v>
          </cell>
          <cell r="G2581">
            <v>2</v>
          </cell>
          <cell r="H2581" t="str">
            <v>unit</v>
          </cell>
          <cell r="I2581">
            <v>1000000</v>
          </cell>
          <cell r="J2581">
            <v>2000000</v>
          </cell>
          <cell r="K2581">
            <v>2000000</v>
          </cell>
        </row>
        <row r="2582">
          <cell r="C2582" t="str">
            <v>rupb1524</v>
          </cell>
          <cell r="F2582" t="str">
            <v xml:space="preserve"> -  Tangga Darurat </v>
          </cell>
          <cell r="G2582">
            <v>22.71</v>
          </cell>
          <cell r="H2582" t="str">
            <v>m2</v>
          </cell>
          <cell r="I2582">
            <v>14500</v>
          </cell>
          <cell r="J2582">
            <v>329295</v>
          </cell>
          <cell r="K2582">
            <v>329295</v>
          </cell>
        </row>
        <row r="2583">
          <cell r="C2583" t="str">
            <v>rupb1525</v>
          </cell>
          <cell r="F2583" t="str">
            <v xml:space="preserve"> -  Plat Lantai Konvensional</v>
          </cell>
          <cell r="G2583">
            <v>1430.84</v>
          </cell>
          <cell r="H2583" t="str">
            <v>m2</v>
          </cell>
          <cell r="I2583">
            <v>1250</v>
          </cell>
          <cell r="J2583">
            <v>1788550</v>
          </cell>
          <cell r="K2583">
            <v>1788550</v>
          </cell>
        </row>
        <row r="2584">
          <cell r="C2584" t="str">
            <v>rupb1526</v>
          </cell>
          <cell r="F2584" t="str">
            <v xml:space="preserve"> -  Pembersihan Lantai 2 </v>
          </cell>
          <cell r="G2584">
            <v>751.16</v>
          </cell>
          <cell r="H2584" t="str">
            <v>m2</v>
          </cell>
          <cell r="I2584">
            <v>1500</v>
          </cell>
          <cell r="J2584">
            <v>1126740</v>
          </cell>
          <cell r="K2584">
            <v>1126740</v>
          </cell>
        </row>
        <row r="2585">
          <cell r="C2585" t="str">
            <v>rupb1527</v>
          </cell>
          <cell r="F2585" t="str">
            <v xml:space="preserve"> -  Bongkar bekisting Balok</v>
          </cell>
          <cell r="G2585">
            <v>711.41</v>
          </cell>
          <cell r="H2585" t="str">
            <v>m2</v>
          </cell>
          <cell r="I2585">
            <v>11000</v>
          </cell>
          <cell r="J2585">
            <v>7825510</v>
          </cell>
          <cell r="K2585">
            <v>7825510</v>
          </cell>
        </row>
        <row r="2586">
          <cell r="C2586" t="str">
            <v>rupb1528</v>
          </cell>
          <cell r="F2586" t="str">
            <v xml:space="preserve"> -  Stell bekisting</v>
          </cell>
          <cell r="G2586">
            <v>79.45</v>
          </cell>
          <cell r="H2586" t="str">
            <v>m'</v>
          </cell>
          <cell r="I2586">
            <v>5000</v>
          </cell>
          <cell r="J2586">
            <v>397250</v>
          </cell>
          <cell r="K2586">
            <v>397250</v>
          </cell>
        </row>
        <row r="2587">
          <cell r="C2587" t="str">
            <v>rupb1529</v>
          </cell>
          <cell r="F2587" t="str">
            <v xml:space="preserve"> -  Pas Gutter + Bongkar</v>
          </cell>
          <cell r="G2587">
            <v>56</v>
          </cell>
          <cell r="H2587" t="str">
            <v>titik</v>
          </cell>
          <cell r="I2587">
            <v>1000</v>
          </cell>
          <cell r="J2587">
            <v>56000</v>
          </cell>
          <cell r="K2587">
            <v>56000</v>
          </cell>
        </row>
        <row r="2588">
          <cell r="C2588" t="str">
            <v>rupb1530</v>
          </cell>
          <cell r="F2588" t="str">
            <v xml:space="preserve"> -  Bor+psg stek kolom 8x7 klm</v>
          </cell>
          <cell r="G2588">
            <v>86.1</v>
          </cell>
          <cell r="H2588" t="str">
            <v>m'</v>
          </cell>
          <cell r="I2588">
            <v>1000</v>
          </cell>
          <cell r="J2588">
            <v>86100</v>
          </cell>
          <cell r="K2588">
            <v>86100</v>
          </cell>
        </row>
        <row r="2589">
          <cell r="C2589" t="str">
            <v>rupb1531</v>
          </cell>
          <cell r="F2589" t="str">
            <v xml:space="preserve"> -  Pembuatan Railing Darurat Escal 3</v>
          </cell>
          <cell r="G2589">
            <v>8.6999999999999993</v>
          </cell>
          <cell r="H2589" t="str">
            <v>m'</v>
          </cell>
          <cell r="I2589">
            <v>2500</v>
          </cell>
          <cell r="J2589">
            <v>21750</v>
          </cell>
          <cell r="K2589">
            <v>21750</v>
          </cell>
        </row>
        <row r="2590">
          <cell r="F2590" t="str">
            <v xml:space="preserve"> -  Pas Tanggulan</v>
          </cell>
        </row>
        <row r="2592">
          <cell r="E2592" t="str">
            <v>Bambang Budiono</v>
          </cell>
        </row>
        <row r="2593">
          <cell r="E2593" t="str">
            <v>095/SPB/NK-PPS/05/2005</v>
          </cell>
          <cell r="F2593" t="str">
            <v>Upah Borongan Pekerjaan :</v>
          </cell>
        </row>
        <row r="2594">
          <cell r="C2594" t="str">
            <v>rupb1532</v>
          </cell>
          <cell r="F2594" t="str">
            <v xml:space="preserve"> -  Fabrikasi</v>
          </cell>
          <cell r="G2594">
            <v>1579.7370000000001</v>
          </cell>
          <cell r="H2594" t="str">
            <v>m2</v>
          </cell>
          <cell r="I2594">
            <v>3500</v>
          </cell>
          <cell r="J2594">
            <v>5529079.5</v>
          </cell>
          <cell r="K2594">
            <v>5529079.5</v>
          </cell>
        </row>
        <row r="2595">
          <cell r="C2595" t="str">
            <v>rupb1533</v>
          </cell>
          <cell r="F2595" t="str">
            <v xml:space="preserve"> -  Stel</v>
          </cell>
          <cell r="G2595">
            <v>598.01</v>
          </cell>
          <cell r="H2595" t="str">
            <v>m2</v>
          </cell>
          <cell r="I2595">
            <v>11000</v>
          </cell>
          <cell r="J2595">
            <v>6578110</v>
          </cell>
          <cell r="K2595">
            <v>6578110</v>
          </cell>
        </row>
        <row r="2596">
          <cell r="C2596" t="str">
            <v>rupb1534</v>
          </cell>
          <cell r="F2596" t="str">
            <v xml:space="preserve"> -  Pasang Bondek</v>
          </cell>
          <cell r="G2596">
            <v>1032.19</v>
          </cell>
          <cell r="H2596" t="str">
            <v>m2</v>
          </cell>
          <cell r="I2596">
            <v>4000</v>
          </cell>
          <cell r="J2596">
            <v>4128760</v>
          </cell>
          <cell r="K2596">
            <v>4128760</v>
          </cell>
        </row>
        <row r="2597">
          <cell r="C2597" t="str">
            <v>rupb1535</v>
          </cell>
          <cell r="F2597" t="str">
            <v xml:space="preserve"> -  Scafolding Bondex</v>
          </cell>
          <cell r="G2597">
            <v>1043.01</v>
          </cell>
          <cell r="H2597" t="str">
            <v>m2</v>
          </cell>
          <cell r="I2597">
            <v>2500</v>
          </cell>
          <cell r="J2597">
            <v>2607525</v>
          </cell>
          <cell r="K2597">
            <v>2607525</v>
          </cell>
        </row>
        <row r="2598">
          <cell r="C2598" t="str">
            <v>rupb1536</v>
          </cell>
          <cell r="F2598" t="str">
            <v xml:space="preserve"> -  Kepala Kolom</v>
          </cell>
          <cell r="G2598">
            <v>37</v>
          </cell>
          <cell r="H2598" t="str">
            <v>titik</v>
          </cell>
          <cell r="I2598">
            <v>20000</v>
          </cell>
          <cell r="J2598">
            <v>740000</v>
          </cell>
          <cell r="K2598">
            <v>740000</v>
          </cell>
        </row>
        <row r="2599">
          <cell r="C2599" t="str">
            <v>rupb1537</v>
          </cell>
          <cell r="F2599" t="str">
            <v xml:space="preserve"> -  Cor Plat Lantai CP</v>
          </cell>
          <cell r="G2599">
            <v>358.90899999999999</v>
          </cell>
          <cell r="H2599" t="str">
            <v>m3</v>
          </cell>
          <cell r="I2599">
            <v>10000</v>
          </cell>
          <cell r="J2599">
            <v>3589090</v>
          </cell>
          <cell r="K2599">
            <v>3589090</v>
          </cell>
        </row>
        <row r="2600">
          <cell r="C2600" t="str">
            <v>rupb1538</v>
          </cell>
          <cell r="F2600" t="str">
            <v xml:space="preserve"> -  Stop Cor balok</v>
          </cell>
          <cell r="G2600">
            <v>14.23</v>
          </cell>
          <cell r="H2600" t="str">
            <v>titik</v>
          </cell>
          <cell r="I2600">
            <v>5000</v>
          </cell>
          <cell r="J2600">
            <v>71150</v>
          </cell>
          <cell r="K2600">
            <v>71150</v>
          </cell>
        </row>
        <row r="2601">
          <cell r="C2601" t="str">
            <v>rupb1539</v>
          </cell>
          <cell r="F2601" t="str">
            <v xml:space="preserve"> -  Stop Cor Lantai</v>
          </cell>
          <cell r="G2601">
            <v>28.15</v>
          </cell>
          <cell r="H2601" t="str">
            <v>m'</v>
          </cell>
          <cell r="I2601">
            <v>2500</v>
          </cell>
          <cell r="J2601">
            <v>70375</v>
          </cell>
          <cell r="K2601">
            <v>70375</v>
          </cell>
        </row>
        <row r="2602">
          <cell r="C2602" t="str">
            <v>rupb1540</v>
          </cell>
          <cell r="F2602" t="str">
            <v xml:space="preserve"> -  Plat Lantai Konvensional</v>
          </cell>
          <cell r="G2602">
            <v>10.82</v>
          </cell>
          <cell r="H2602" t="str">
            <v>m2</v>
          </cell>
          <cell r="I2602">
            <v>14500</v>
          </cell>
          <cell r="J2602">
            <v>156890</v>
          </cell>
          <cell r="K2602">
            <v>156890</v>
          </cell>
        </row>
        <row r="2603">
          <cell r="C2603" t="str">
            <v>rupb1541</v>
          </cell>
          <cell r="F2603" t="str">
            <v xml:space="preserve"> -  Bor Stek Tonjolan Kolom</v>
          </cell>
          <cell r="G2603">
            <v>64</v>
          </cell>
          <cell r="H2603" t="str">
            <v>titik</v>
          </cell>
          <cell r="I2603">
            <v>500</v>
          </cell>
          <cell r="J2603">
            <v>32000</v>
          </cell>
          <cell r="K2603">
            <v>32000</v>
          </cell>
        </row>
        <row r="2604">
          <cell r="C2604" t="str">
            <v>rupb1542</v>
          </cell>
          <cell r="F2604" t="str">
            <v xml:space="preserve"> -  Pas.Bkstg,Stell &amp; Bongkar</v>
          </cell>
          <cell r="G2604">
            <v>852.09500000000003</v>
          </cell>
          <cell r="H2604" t="str">
            <v>m2</v>
          </cell>
          <cell r="I2604">
            <v>12500</v>
          </cell>
          <cell r="J2604">
            <v>10651187.5</v>
          </cell>
          <cell r="K2604">
            <v>10651187.5</v>
          </cell>
        </row>
        <row r="2605">
          <cell r="C2605" t="str">
            <v>rupb1543</v>
          </cell>
          <cell r="F2605" t="str">
            <v xml:space="preserve"> -  Cor TC</v>
          </cell>
          <cell r="G2605">
            <v>49.42</v>
          </cell>
          <cell r="H2605" t="str">
            <v>m3</v>
          </cell>
          <cell r="I2605">
            <v>15000</v>
          </cell>
          <cell r="J2605">
            <v>741300</v>
          </cell>
          <cell r="K2605">
            <v>741300</v>
          </cell>
        </row>
        <row r="2606">
          <cell r="C2606" t="str">
            <v>rupb1544</v>
          </cell>
          <cell r="F2606" t="str">
            <v xml:space="preserve"> -  Talang Cor</v>
          </cell>
          <cell r="G2606">
            <v>112</v>
          </cell>
          <cell r="H2606" t="str">
            <v>m'</v>
          </cell>
          <cell r="I2606">
            <v>5000</v>
          </cell>
          <cell r="J2606">
            <v>560000</v>
          </cell>
          <cell r="K2606">
            <v>560000</v>
          </cell>
        </row>
        <row r="2607">
          <cell r="C2607" t="str">
            <v>rupb1545</v>
          </cell>
          <cell r="F2607" t="str">
            <v xml:space="preserve"> -  Pas Gutter + Bongkar</v>
          </cell>
          <cell r="G2607">
            <v>105.13</v>
          </cell>
          <cell r="H2607" t="str">
            <v>m'</v>
          </cell>
          <cell r="I2607">
            <v>5000</v>
          </cell>
          <cell r="J2607">
            <v>525650</v>
          </cell>
          <cell r="K2607">
            <v>525650</v>
          </cell>
        </row>
        <row r="2608">
          <cell r="C2608" t="str">
            <v>rupb1546</v>
          </cell>
          <cell r="F2608" t="str">
            <v xml:space="preserve"> -  Tangga Lt.3 Ke Lt.Atap As BA/B1"</v>
          </cell>
          <cell r="G2608">
            <v>1</v>
          </cell>
          <cell r="H2608" t="str">
            <v>unit</v>
          </cell>
          <cell r="I2608">
            <v>1500000</v>
          </cell>
          <cell r="J2608">
            <v>1500000</v>
          </cell>
          <cell r="K2608">
            <v>1500000</v>
          </cell>
        </row>
        <row r="2609">
          <cell r="C2609" t="str">
            <v>rupb1547</v>
          </cell>
          <cell r="F2609" t="str">
            <v xml:space="preserve"> -  Pembersihan </v>
          </cell>
          <cell r="G2609">
            <v>2024.7</v>
          </cell>
          <cell r="H2609" t="str">
            <v>m2</v>
          </cell>
          <cell r="I2609">
            <v>1250</v>
          </cell>
          <cell r="J2609">
            <v>2530875</v>
          </cell>
          <cell r="K2609">
            <v>2530875</v>
          </cell>
        </row>
        <row r="2610">
          <cell r="C2610" t="str">
            <v>rupb1548</v>
          </cell>
          <cell r="F2610" t="str">
            <v xml:space="preserve"> -  Bogkar Bekisting Balok</v>
          </cell>
          <cell r="G2610">
            <v>605.54</v>
          </cell>
          <cell r="H2610" t="str">
            <v>m2</v>
          </cell>
          <cell r="I2610">
            <v>1500</v>
          </cell>
          <cell r="J2610">
            <v>908310</v>
          </cell>
          <cell r="K2610">
            <v>908310</v>
          </cell>
        </row>
        <row r="2611">
          <cell r="C2611" t="str">
            <v>rupb1549</v>
          </cell>
          <cell r="F2611" t="str">
            <v xml:space="preserve"> -  Tangga Lt.2 ke Lt.3 As BA/B1"</v>
          </cell>
          <cell r="G2611">
            <v>1</v>
          </cell>
          <cell r="H2611" t="str">
            <v>unit</v>
          </cell>
          <cell r="I2611">
            <v>1000000</v>
          </cell>
          <cell r="J2611">
            <v>1000000</v>
          </cell>
          <cell r="K2611">
            <v>1000000</v>
          </cell>
        </row>
        <row r="2612">
          <cell r="C2612" t="str">
            <v>rupb1550</v>
          </cell>
          <cell r="F2612" t="str">
            <v xml:space="preserve"> -  Pas.Scafolding Eksternal</v>
          </cell>
          <cell r="G2612">
            <v>1435</v>
          </cell>
          <cell r="H2612" t="str">
            <v>m2</v>
          </cell>
          <cell r="I2612">
            <v>2000</v>
          </cell>
          <cell r="J2612">
            <v>2870000</v>
          </cell>
          <cell r="K2612">
            <v>2870000</v>
          </cell>
        </row>
        <row r="2613">
          <cell r="C2613" t="str">
            <v>rupb1551</v>
          </cell>
          <cell r="F2613" t="str">
            <v xml:space="preserve"> -  Pas.Scafolding Eksternal</v>
          </cell>
          <cell r="H2613" t="str">
            <v>m2</v>
          </cell>
          <cell r="I2613">
            <v>1500</v>
          </cell>
          <cell r="J2613">
            <v>0</v>
          </cell>
          <cell r="K2613">
            <v>0</v>
          </cell>
        </row>
        <row r="2614">
          <cell r="C2614" t="str">
            <v>rupb1552</v>
          </cell>
          <cell r="F2614" t="str">
            <v xml:space="preserve"> -  Stell &amp; Bongkar</v>
          </cell>
          <cell r="G2614">
            <v>100</v>
          </cell>
          <cell r="H2614" t="str">
            <v>m2</v>
          </cell>
          <cell r="I2614">
            <v>17500</v>
          </cell>
          <cell r="J2614">
            <v>1750000</v>
          </cell>
          <cell r="K2614">
            <v>1750000</v>
          </cell>
        </row>
        <row r="2615">
          <cell r="C2615" t="str">
            <v>rupb1553</v>
          </cell>
          <cell r="F2615" t="str">
            <v xml:space="preserve"> -  Pekerjaan Bekisting Perubahan Gambar</v>
          </cell>
          <cell r="G2615">
            <v>3</v>
          </cell>
          <cell r="H2615" t="str">
            <v>m2</v>
          </cell>
          <cell r="I2615">
            <v>35000</v>
          </cell>
          <cell r="J2615">
            <v>105000</v>
          </cell>
          <cell r="K2615">
            <v>105000</v>
          </cell>
        </row>
        <row r="2616">
          <cell r="C2616" t="str">
            <v>rupb1554</v>
          </cell>
          <cell r="F2616" t="str">
            <v xml:space="preserve"> -  Stell &amp; Bongkar Stager4</v>
          </cell>
          <cell r="G2616">
            <v>150</v>
          </cell>
          <cell r="H2616" t="str">
            <v>m2</v>
          </cell>
          <cell r="I2616">
            <v>2500</v>
          </cell>
          <cell r="J2616">
            <v>375000</v>
          </cell>
          <cell r="K2616">
            <v>375000</v>
          </cell>
        </row>
        <row r="2617">
          <cell r="C2617" t="str">
            <v>rupb1555</v>
          </cell>
          <cell r="F2617" t="str">
            <v xml:space="preserve"> -  Cor Eksternal Sparing</v>
          </cell>
          <cell r="G2617">
            <v>34</v>
          </cell>
          <cell r="H2617" t="str">
            <v>m3</v>
          </cell>
          <cell r="I2617">
            <v>5000</v>
          </cell>
          <cell r="J2617">
            <v>170000</v>
          </cell>
          <cell r="K2617">
            <v>170000</v>
          </cell>
        </row>
        <row r="2618">
          <cell r="C2618" t="str">
            <v>rupb1556</v>
          </cell>
          <cell r="F2618" t="str">
            <v xml:space="preserve"> -  Bor Stek + Psg Dinding Ret Wall</v>
          </cell>
          <cell r="G2618">
            <v>60</v>
          </cell>
          <cell r="H2618" t="str">
            <v>titik</v>
          </cell>
          <cell r="I2618">
            <v>1000</v>
          </cell>
          <cell r="J2618">
            <v>60000</v>
          </cell>
          <cell r="K2618">
            <v>60000</v>
          </cell>
        </row>
        <row r="2620">
          <cell r="E2620" t="str">
            <v>Bambang Budiono</v>
          </cell>
        </row>
        <row r="2621">
          <cell r="E2621" t="str">
            <v>078/SPB/NK-PPS/05/2005</v>
          </cell>
          <cell r="F2621" t="str">
            <v>Upah Borongan Pekerjaan :</v>
          </cell>
        </row>
        <row r="2622">
          <cell r="C2622" t="str">
            <v>rupb1557</v>
          </cell>
          <cell r="F2622" t="str">
            <v xml:space="preserve"> -  Pembersihan lt - 2 &amp; lt atap</v>
          </cell>
          <cell r="G2622">
            <v>2776</v>
          </cell>
          <cell r="H2622" t="str">
            <v>m2</v>
          </cell>
          <cell r="I2622">
            <v>1250</v>
          </cell>
          <cell r="J2622">
            <v>3470000</v>
          </cell>
          <cell r="K2622">
            <v>3470000</v>
          </cell>
        </row>
        <row r="2623">
          <cell r="C2623" t="str">
            <v>rupb1558</v>
          </cell>
          <cell r="F2623" t="str">
            <v xml:space="preserve"> -  Pekerjaan strip Beton</v>
          </cell>
          <cell r="G2623">
            <v>5</v>
          </cell>
          <cell r="H2623" t="str">
            <v>unit</v>
          </cell>
          <cell r="I2623">
            <v>100000</v>
          </cell>
          <cell r="J2623">
            <v>500000</v>
          </cell>
          <cell r="K2623">
            <v>500000</v>
          </cell>
        </row>
        <row r="2625">
          <cell r="E2625" t="str">
            <v>Kahar</v>
          </cell>
        </row>
        <row r="2626">
          <cell r="E2626" t="str">
            <v>095/SPB/NK-PPS/05/2005</v>
          </cell>
          <cell r="F2626" t="str">
            <v>Upah Borongan Pekerjaan :</v>
          </cell>
        </row>
        <row r="2627">
          <cell r="F2627" t="str">
            <v>Pekerjaan Lt. Atap Gedung B</v>
          </cell>
        </row>
        <row r="2628">
          <cell r="C2628" t="str">
            <v>rupb1559</v>
          </cell>
          <cell r="F2628" t="str">
            <v xml:space="preserve"> -Ø 10,13</v>
          </cell>
          <cell r="G2628">
            <v>37596.578000000001</v>
          </cell>
          <cell r="H2628" t="str">
            <v>kg</v>
          </cell>
          <cell r="I2628">
            <v>325</v>
          </cell>
          <cell r="J2628">
            <v>12218887.85</v>
          </cell>
          <cell r="K2628">
            <v>12218887.85</v>
          </cell>
        </row>
        <row r="2629">
          <cell r="C2629" t="str">
            <v>rupb1560</v>
          </cell>
          <cell r="F2629" t="str">
            <v xml:space="preserve"> -  16,19,22,25</v>
          </cell>
          <cell r="G2629">
            <v>23501.819</v>
          </cell>
          <cell r="H2629" t="str">
            <v>kg</v>
          </cell>
          <cell r="I2629">
            <v>250</v>
          </cell>
          <cell r="J2629">
            <v>5875454.75</v>
          </cell>
          <cell r="K2629">
            <v>5875454.75</v>
          </cell>
        </row>
        <row r="2630">
          <cell r="F2630" t="str">
            <v>Pekerjaan Kolom Praktis Block B &amp; C</v>
          </cell>
        </row>
        <row r="2631">
          <cell r="C2631" t="str">
            <v>rupb1561</v>
          </cell>
          <cell r="F2631" t="str">
            <v xml:space="preserve"> -  Fabrikasi Besi Kolom Praktis + RB</v>
          </cell>
          <cell r="G2631">
            <v>2985.96</v>
          </cell>
          <cell r="H2631" t="str">
            <v>m'</v>
          </cell>
          <cell r="I2631">
            <v>2500</v>
          </cell>
          <cell r="J2631">
            <v>7464900</v>
          </cell>
          <cell r="K2631">
            <v>7464900</v>
          </cell>
        </row>
        <row r="2632">
          <cell r="F2632" t="str">
            <v>Pekerjaan Parapet Gedung C</v>
          </cell>
        </row>
        <row r="2633">
          <cell r="C2633" t="str">
            <v>rupb1562</v>
          </cell>
          <cell r="F2633" t="str">
            <v xml:space="preserve"> -  Stel &amp; Fab Besi Parapet Tangga Tgh</v>
          </cell>
          <cell r="G2633">
            <v>1443.02</v>
          </cell>
          <cell r="H2633" t="str">
            <v>kg</v>
          </cell>
          <cell r="I2633">
            <v>350</v>
          </cell>
          <cell r="J2633">
            <v>505057</v>
          </cell>
          <cell r="K2633">
            <v>505057</v>
          </cell>
        </row>
        <row r="2634">
          <cell r="F2634" t="str">
            <v>Lantai Atap Ged.B As BA - BH / B1-B4</v>
          </cell>
        </row>
        <row r="2635">
          <cell r="C2635" t="str">
            <v>rupb1563</v>
          </cell>
          <cell r="F2635" t="str">
            <v xml:space="preserve"> -  Pasang Wire Mesh</v>
          </cell>
          <cell r="G2635">
            <v>1617.06</v>
          </cell>
          <cell r="H2635" t="str">
            <v>m2</v>
          </cell>
          <cell r="I2635">
            <v>1500</v>
          </cell>
          <cell r="J2635">
            <v>2425590</v>
          </cell>
          <cell r="K2635">
            <v>2425590</v>
          </cell>
        </row>
        <row r="2636">
          <cell r="C2636" t="str">
            <v>rupb1564</v>
          </cell>
          <cell r="F2636" t="str">
            <v xml:space="preserve"> -  Pek.Tangga As BL &amp; BA dr lt.2 ke Lt.3</v>
          </cell>
          <cell r="G2636">
            <v>2</v>
          </cell>
          <cell r="H2636" t="str">
            <v>unt</v>
          </cell>
          <cell r="I2636">
            <v>500000</v>
          </cell>
          <cell r="J2636">
            <v>1000000</v>
          </cell>
          <cell r="K2636">
            <v>1000000</v>
          </cell>
        </row>
        <row r="2637">
          <cell r="C2637" t="str">
            <v>rupb1565</v>
          </cell>
          <cell r="F2637" t="str">
            <v xml:space="preserve"> -  Pek.Tangga Tengah dr Lt.Dsr Ke Lt.2</v>
          </cell>
          <cell r="G2637">
            <v>3</v>
          </cell>
          <cell r="H2637" t="str">
            <v>unt</v>
          </cell>
          <cell r="I2637">
            <v>1000000</v>
          </cell>
          <cell r="J2637">
            <v>3000000</v>
          </cell>
          <cell r="K2637">
            <v>3000000</v>
          </cell>
        </row>
        <row r="2639">
          <cell r="E2639" t="str">
            <v>Kahar</v>
          </cell>
          <cell r="F2639" t="str">
            <v xml:space="preserve"> -  Upah harian bongkar / pasang besi lantai B0 - B1</v>
          </cell>
        </row>
        <row r="2640">
          <cell r="C2640" t="str">
            <v>rupb1566</v>
          </cell>
          <cell r="F2640" t="str">
            <v xml:space="preserve"> -  Upah harian bongkar / pasang besi lantai B0 - B2</v>
          </cell>
          <cell r="J2640">
            <v>262500</v>
          </cell>
          <cell r="K2640">
            <v>262500</v>
          </cell>
        </row>
        <row r="2643">
          <cell r="G2643" t="str">
            <v>Sub Jumlah     Rp.</v>
          </cell>
          <cell r="J2643">
            <v>159943471.59999999</v>
          </cell>
          <cell r="K2643">
            <v>159943471.59999999</v>
          </cell>
        </row>
        <row r="2646">
          <cell r="I2646" t="str">
            <v>Pekanbaru, 10 Juli 2005</v>
          </cell>
        </row>
        <row r="2648">
          <cell r="I2648" t="str">
            <v>Pembuat Daftar</v>
          </cell>
        </row>
        <row r="2654">
          <cell r="I2654" t="str">
            <v>PAHOTAN SITORUS, SE</v>
          </cell>
        </row>
        <row r="2655">
          <cell r="I2655" t="str">
            <v>Adm/Keu Proyek</v>
          </cell>
        </row>
        <row r="2657">
          <cell r="E2657" t="str">
            <v>Sub Jumlah Dipindah</v>
          </cell>
          <cell r="J2657">
            <v>159943471.59999999</v>
          </cell>
          <cell r="K2657">
            <v>159943471.59999999</v>
          </cell>
        </row>
        <row r="2659">
          <cell r="C2659" t="str">
            <v>rupb1567</v>
          </cell>
          <cell r="E2659" t="str">
            <v>Kahar</v>
          </cell>
          <cell r="F2659" t="str">
            <v xml:space="preserve"> -  Upah harian angkut besi Block B &amp; Block D</v>
          </cell>
          <cell r="J2659">
            <v>112500</v>
          </cell>
          <cell r="K2659">
            <v>112500</v>
          </cell>
        </row>
        <row r="2661">
          <cell r="C2661" t="str">
            <v>rupb1568</v>
          </cell>
          <cell r="E2661" t="str">
            <v>Suyoto</v>
          </cell>
          <cell r="F2661" t="str">
            <v xml:space="preserve"> -  Upah harian buat &amp; pasang tatakan angkur atap</v>
          </cell>
          <cell r="J2661">
            <v>30000</v>
          </cell>
          <cell r="K2661">
            <v>30000</v>
          </cell>
        </row>
        <row r="2663">
          <cell r="E2663" t="str">
            <v>Karmidi</v>
          </cell>
          <cell r="F2663" t="str">
            <v xml:space="preserve"> -  Upah harian bongkar besi : palt, balok, steck kolom, lantai atap blok B</v>
          </cell>
        </row>
        <row r="2664">
          <cell r="C2664" t="str">
            <v>rupb1569</v>
          </cell>
          <cell r="F2664" t="str">
            <v xml:space="preserve">    karena perubahan gambar</v>
          </cell>
          <cell r="J2664">
            <v>1610000</v>
          </cell>
          <cell r="K2664">
            <v>1610000</v>
          </cell>
        </row>
        <row r="2666">
          <cell r="C2666" t="str">
            <v>rupb1570</v>
          </cell>
          <cell r="E2666" t="str">
            <v>Bambang Budiono</v>
          </cell>
          <cell r="F2666" t="str">
            <v xml:space="preserve"> -  Upah harian buat lubang stek besi tie beam</v>
          </cell>
          <cell r="J2666">
            <v>35000</v>
          </cell>
          <cell r="K2666">
            <v>35000</v>
          </cell>
        </row>
        <row r="2668">
          <cell r="C2668" t="str">
            <v>rupb1571</v>
          </cell>
          <cell r="E2668" t="str">
            <v>Kahar</v>
          </cell>
          <cell r="F2668" t="str">
            <v xml:space="preserve"> -  Upah harian buat plat pondasi lift barang</v>
          </cell>
          <cell r="J2668">
            <v>150000</v>
          </cell>
          <cell r="K2668">
            <v>150000</v>
          </cell>
        </row>
        <row r="2670">
          <cell r="C2670" t="str">
            <v>rupb1572</v>
          </cell>
          <cell r="E2670" t="str">
            <v>Kahar</v>
          </cell>
          <cell r="F2670" t="str">
            <v xml:space="preserve"> -  Upah harian penambahan stek parapet lt. basement, tolak lantai atap Blok B</v>
          </cell>
          <cell r="J2670">
            <v>187500</v>
          </cell>
          <cell r="K2670">
            <v>187500</v>
          </cell>
        </row>
        <row r="2671">
          <cell r="E2671" t="str">
            <v>Kahar</v>
          </cell>
          <cell r="F2671" t="str">
            <v xml:space="preserve"> -  Upah harian bongkar besi balok &amp; Lantai Atap karena perubahan gambar</v>
          </cell>
        </row>
        <row r="2672">
          <cell r="C2672" t="str">
            <v>rupb1573</v>
          </cell>
          <cell r="F2672" t="str">
            <v xml:space="preserve">    Periode : 24 Juni - 25 Juni 2005</v>
          </cell>
          <cell r="J2672">
            <v>37500</v>
          </cell>
          <cell r="K2672">
            <v>37500</v>
          </cell>
        </row>
        <row r="2674">
          <cell r="E2674" t="str">
            <v>Suminta</v>
          </cell>
          <cell r="F2674" t="str">
            <v xml:space="preserve"> -  Upah harian galian / perapihan untuk bekisting balok &amp; pile cap</v>
          </cell>
        </row>
        <row r="2675">
          <cell r="C2675" t="str">
            <v>rupb1574</v>
          </cell>
          <cell r="F2675" t="str">
            <v xml:space="preserve"> -  Upah harian galian / perapihan untuk bekisting balok &amp; pile cap</v>
          </cell>
          <cell r="J2675">
            <v>2240000</v>
          </cell>
          <cell r="K2675">
            <v>2240000</v>
          </cell>
        </row>
        <row r="2677">
          <cell r="E2677" t="str">
            <v>Bambang Budiono</v>
          </cell>
          <cell r="F2677" t="str">
            <v xml:space="preserve"> -  Upah harian pembersihan lumpur blok D</v>
          </cell>
        </row>
        <row r="2678">
          <cell r="C2678" t="str">
            <v>rupb1575</v>
          </cell>
          <cell r="F2678" t="str">
            <v xml:space="preserve"> -  Upah harian pembersihan lumpur blok D</v>
          </cell>
          <cell r="J2678">
            <v>210000</v>
          </cell>
          <cell r="K2678">
            <v>210000</v>
          </cell>
        </row>
        <row r="2680">
          <cell r="E2680" t="str">
            <v>Suminta</v>
          </cell>
          <cell r="F2680" t="str">
            <v xml:space="preserve"> -  Upah harian pengeringan air di blok A</v>
          </cell>
        </row>
        <row r="2681">
          <cell r="C2681" t="str">
            <v>rupb1576</v>
          </cell>
          <cell r="F2681" t="str">
            <v xml:space="preserve"> -  Upah harian pengeringan air di blok A</v>
          </cell>
          <cell r="J2681">
            <v>1015000</v>
          </cell>
          <cell r="K2681">
            <v>1015000</v>
          </cell>
        </row>
        <row r="2683">
          <cell r="E2683" t="str">
            <v>Suyoto</v>
          </cell>
          <cell r="F2683" t="str">
            <v xml:space="preserve"> -  Upah harian urugan tanah di canopi</v>
          </cell>
        </row>
        <row r="2684">
          <cell r="C2684" t="str">
            <v>rupb1577</v>
          </cell>
          <cell r="F2684" t="str">
            <v xml:space="preserve"> -  Upah harian urugan tanah di canopi</v>
          </cell>
          <cell r="J2684">
            <v>2369500</v>
          </cell>
          <cell r="K2684">
            <v>2369500</v>
          </cell>
        </row>
        <row r="2686">
          <cell r="E2686" t="str">
            <v>Alian</v>
          </cell>
        </row>
        <row r="2687">
          <cell r="E2687" t="str">
            <v>089/SPB/NK-PPS/05/2005</v>
          </cell>
          <cell r="F2687" t="str">
            <v>Upah Borongan Pekerjaan :</v>
          </cell>
        </row>
        <row r="2688">
          <cell r="C2688" t="str">
            <v>rupb1578</v>
          </cell>
          <cell r="F2688" t="str">
            <v xml:space="preserve"> -  Pasang Bata Lt.1 Block B</v>
          </cell>
          <cell r="G2688">
            <v>404.32</v>
          </cell>
          <cell r="H2688" t="str">
            <v>m2</v>
          </cell>
          <cell r="I2688">
            <v>9000</v>
          </cell>
          <cell r="J2688">
            <v>3638880</v>
          </cell>
          <cell r="K2688">
            <v>3638880</v>
          </cell>
        </row>
        <row r="2689">
          <cell r="C2689" t="str">
            <v>rupb1579</v>
          </cell>
          <cell r="F2689" t="str">
            <v xml:space="preserve"> -  Cor Kolom Praktis &amp; Ring Balok</v>
          </cell>
          <cell r="G2689">
            <v>120.96</v>
          </cell>
          <cell r="H2689" t="str">
            <v>m'</v>
          </cell>
          <cell r="I2689">
            <v>7500</v>
          </cell>
          <cell r="J2689">
            <v>907200</v>
          </cell>
          <cell r="K2689">
            <v>907200</v>
          </cell>
        </row>
        <row r="2690">
          <cell r="C2690" t="str">
            <v>rupb1580</v>
          </cell>
          <cell r="F2690" t="str">
            <v xml:space="preserve"> -  Expose Balok &amp; Kolom</v>
          </cell>
          <cell r="G2690">
            <v>249.88</v>
          </cell>
          <cell r="H2690" t="str">
            <v>m2</v>
          </cell>
          <cell r="I2690">
            <v>3000</v>
          </cell>
          <cell r="J2690">
            <v>749640</v>
          </cell>
          <cell r="K2690">
            <v>749640</v>
          </cell>
        </row>
        <row r="2691">
          <cell r="C2691" t="str">
            <v>rupb1581</v>
          </cell>
          <cell r="F2691" t="str">
            <v xml:space="preserve"> -  Sconengan Balok &amp; Kolom</v>
          </cell>
          <cell r="G2691">
            <v>435.6</v>
          </cell>
          <cell r="H2691" t="str">
            <v>m'</v>
          </cell>
          <cell r="I2691">
            <v>2500</v>
          </cell>
          <cell r="J2691">
            <v>1089000</v>
          </cell>
          <cell r="K2691">
            <v>1089000</v>
          </cell>
        </row>
        <row r="2693">
          <cell r="E2693" t="str">
            <v>Iksan</v>
          </cell>
        </row>
        <row r="2694">
          <cell r="E2694" t="str">
            <v>093/SPB/NK-PPS/05/2005</v>
          </cell>
          <cell r="F2694" t="str">
            <v>Upah Borongan Pekerjaan :</v>
          </cell>
        </row>
        <row r="2695">
          <cell r="F2695" t="str">
            <v>Block C</v>
          </cell>
        </row>
        <row r="2696">
          <cell r="C2696" t="str">
            <v>rupb1582</v>
          </cell>
          <cell r="F2696" t="str">
            <v xml:space="preserve"> -  Pasang Bata Kios Block C</v>
          </cell>
          <cell r="G2696">
            <v>1753.73</v>
          </cell>
          <cell r="H2696" t="str">
            <v>m2</v>
          </cell>
          <cell r="I2696">
            <v>9000</v>
          </cell>
          <cell r="J2696">
            <v>15783570</v>
          </cell>
          <cell r="K2696">
            <v>15783570</v>
          </cell>
        </row>
        <row r="2697">
          <cell r="C2697" t="str">
            <v>rupb1583</v>
          </cell>
          <cell r="F2697" t="str">
            <v xml:space="preserve"> -  Cor Kolom Praktis &amp; RB</v>
          </cell>
          <cell r="G2697">
            <v>1434.73</v>
          </cell>
          <cell r="H2697" t="str">
            <v>m'</v>
          </cell>
          <cell r="I2697">
            <v>7500</v>
          </cell>
          <cell r="J2697">
            <v>10760475</v>
          </cell>
          <cell r="K2697">
            <v>10760475</v>
          </cell>
        </row>
        <row r="2698">
          <cell r="C2698" t="str">
            <v>rupb1584</v>
          </cell>
          <cell r="F2698" t="str">
            <v xml:space="preserve"> -  Plester Dinding Bata &amp; Beton</v>
          </cell>
          <cell r="G2698">
            <v>2101.0500000000002</v>
          </cell>
          <cell r="H2698" t="str">
            <v>m2</v>
          </cell>
          <cell r="I2698">
            <v>6500</v>
          </cell>
          <cell r="J2698">
            <v>13656825.000000002</v>
          </cell>
          <cell r="K2698">
            <v>13656825.000000002</v>
          </cell>
        </row>
        <row r="2699">
          <cell r="C2699" t="str">
            <v>rupb1585</v>
          </cell>
          <cell r="F2699" t="str">
            <v xml:space="preserve"> -  Acian</v>
          </cell>
          <cell r="G2699">
            <v>874.51</v>
          </cell>
          <cell r="H2699" t="str">
            <v>m2</v>
          </cell>
          <cell r="I2699">
            <v>4000</v>
          </cell>
          <cell r="J2699">
            <v>3498040</v>
          </cell>
          <cell r="K2699">
            <v>3498040</v>
          </cell>
        </row>
        <row r="2700">
          <cell r="C2700" t="str">
            <v>rupb1586</v>
          </cell>
          <cell r="F2700" t="str">
            <v xml:space="preserve"> -  Expose Balok &amp; Kolom</v>
          </cell>
          <cell r="G2700">
            <v>359.4</v>
          </cell>
          <cell r="H2700" t="str">
            <v>m2</v>
          </cell>
          <cell r="I2700">
            <v>3000</v>
          </cell>
          <cell r="J2700">
            <v>1078200</v>
          </cell>
          <cell r="K2700">
            <v>1078200</v>
          </cell>
        </row>
        <row r="2701">
          <cell r="C2701" t="str">
            <v>rupb1587</v>
          </cell>
          <cell r="F2701" t="str">
            <v xml:space="preserve"> -  Cor Bawah Meja Los</v>
          </cell>
          <cell r="G2701">
            <v>43.03</v>
          </cell>
          <cell r="H2701" t="str">
            <v>m3</v>
          </cell>
          <cell r="I2701">
            <v>65000</v>
          </cell>
          <cell r="J2701">
            <v>2796950</v>
          </cell>
          <cell r="K2701">
            <v>2796950</v>
          </cell>
        </row>
        <row r="2702">
          <cell r="C2702" t="str">
            <v>rupb1588</v>
          </cell>
          <cell r="F2702" t="str">
            <v xml:space="preserve"> -  Bor u/ Stek</v>
          </cell>
          <cell r="G2702">
            <v>839</v>
          </cell>
          <cell r="H2702" t="str">
            <v>ttk</v>
          </cell>
          <cell r="I2702">
            <v>250</v>
          </cell>
          <cell r="J2702">
            <v>209750</v>
          </cell>
          <cell r="K2702">
            <v>209750</v>
          </cell>
        </row>
        <row r="2703">
          <cell r="C2703" t="str">
            <v>rupb1589</v>
          </cell>
          <cell r="F2703" t="str">
            <v xml:space="preserve"> -  Pasang Stek Kp</v>
          </cell>
          <cell r="G2703">
            <v>170</v>
          </cell>
          <cell r="H2703" t="str">
            <v>bh</v>
          </cell>
          <cell r="I2703">
            <v>1000</v>
          </cell>
          <cell r="J2703">
            <v>170000</v>
          </cell>
          <cell r="K2703">
            <v>170000</v>
          </cell>
        </row>
        <row r="2704">
          <cell r="C2704" t="str">
            <v>rupb1590</v>
          </cell>
          <cell r="F2704" t="str">
            <v xml:space="preserve"> -  Finish Antara Kolom &amp; Dinding Bata</v>
          </cell>
          <cell r="G2704">
            <v>52</v>
          </cell>
          <cell r="H2704" t="str">
            <v>m'</v>
          </cell>
          <cell r="I2704">
            <v>6750</v>
          </cell>
          <cell r="J2704">
            <v>351000</v>
          </cell>
          <cell r="K2704">
            <v>351000</v>
          </cell>
        </row>
        <row r="2705">
          <cell r="C2705" t="str">
            <v>rupb1591</v>
          </cell>
          <cell r="F2705" t="str">
            <v xml:space="preserve"> -  Pasang Bata Meja Los Ayam</v>
          </cell>
          <cell r="G2705">
            <v>34.340000000000003</v>
          </cell>
          <cell r="H2705" t="str">
            <v>m3</v>
          </cell>
          <cell r="I2705">
            <v>10500</v>
          </cell>
          <cell r="J2705">
            <v>360570</v>
          </cell>
          <cell r="K2705">
            <v>360570</v>
          </cell>
        </row>
        <row r="2706">
          <cell r="C2706" t="str">
            <v>rupb1592</v>
          </cell>
          <cell r="F2706" t="str">
            <v xml:space="preserve"> -  Bongkar &amp; Pasang Scafolding u/ Bata</v>
          </cell>
          <cell r="G2706">
            <v>125.97</v>
          </cell>
          <cell r="H2706" t="str">
            <v>m2</v>
          </cell>
          <cell r="I2706">
            <v>3500</v>
          </cell>
          <cell r="J2706">
            <v>440895</v>
          </cell>
          <cell r="K2706">
            <v>440895</v>
          </cell>
        </row>
        <row r="2707">
          <cell r="C2707" t="str">
            <v>rupb1593</v>
          </cell>
          <cell r="F2707" t="str">
            <v xml:space="preserve"> -  Cor Plat Meja Los Ayam</v>
          </cell>
          <cell r="G2707">
            <v>6.9</v>
          </cell>
          <cell r="H2707" t="str">
            <v>m3</v>
          </cell>
          <cell r="I2707">
            <v>65000</v>
          </cell>
          <cell r="J2707">
            <v>448500</v>
          </cell>
          <cell r="K2707">
            <v>448500</v>
          </cell>
        </row>
        <row r="2708">
          <cell r="C2708" t="str">
            <v>rupb1594</v>
          </cell>
          <cell r="F2708" t="str">
            <v xml:space="preserve"> -  Sconengan Balok,Kolom &amp; Gutter</v>
          </cell>
          <cell r="G2708">
            <v>2122.88</v>
          </cell>
          <cell r="H2708" t="str">
            <v>m'</v>
          </cell>
          <cell r="I2708">
            <v>2500</v>
          </cell>
          <cell r="J2708">
            <v>5307200</v>
          </cell>
          <cell r="K2708">
            <v>5307200</v>
          </cell>
        </row>
        <row r="2710">
          <cell r="E2710" t="str">
            <v>Suratman</v>
          </cell>
        </row>
        <row r="2711">
          <cell r="E2711" t="str">
            <v>090/SPB/NK-PPS/05/2005</v>
          </cell>
          <cell r="F2711" t="str">
            <v>Upah Borongan Pekerjaan :</v>
          </cell>
        </row>
        <row r="2712">
          <cell r="C2712" t="str">
            <v>rupb1595</v>
          </cell>
          <cell r="F2712" t="str">
            <v xml:space="preserve"> -  Pasang Bata Kios</v>
          </cell>
          <cell r="G2712">
            <v>1175.24</v>
          </cell>
          <cell r="H2712" t="str">
            <v>m2</v>
          </cell>
          <cell r="I2712">
            <v>9000</v>
          </cell>
          <cell r="J2712">
            <v>10577160</v>
          </cell>
          <cell r="K2712">
            <v>10577160</v>
          </cell>
        </row>
        <row r="2713">
          <cell r="C2713" t="str">
            <v>rupb1596</v>
          </cell>
          <cell r="F2713" t="str">
            <v xml:space="preserve"> -  Cor Kolom Praktis &amp; Ring Balok</v>
          </cell>
          <cell r="G2713">
            <v>706.56</v>
          </cell>
          <cell r="H2713" t="str">
            <v>m'</v>
          </cell>
          <cell r="I2713">
            <v>7500</v>
          </cell>
          <cell r="J2713">
            <v>5299200</v>
          </cell>
          <cell r="K2713">
            <v>5299200</v>
          </cell>
        </row>
        <row r="2714">
          <cell r="C2714" t="str">
            <v>rupb1597</v>
          </cell>
          <cell r="F2714" t="str">
            <v xml:space="preserve"> -  Bor U/ Stek</v>
          </cell>
          <cell r="G2714">
            <v>505</v>
          </cell>
          <cell r="H2714" t="str">
            <v>ttk</v>
          </cell>
          <cell r="I2714">
            <v>250</v>
          </cell>
          <cell r="J2714">
            <v>126250</v>
          </cell>
          <cell r="K2714">
            <v>126250</v>
          </cell>
        </row>
        <row r="2715">
          <cell r="C2715" t="str">
            <v>rupb1598</v>
          </cell>
          <cell r="F2715" t="str">
            <v xml:space="preserve"> -  Pasang Stek u/ Kolom</v>
          </cell>
          <cell r="G2715">
            <v>102</v>
          </cell>
          <cell r="H2715" t="str">
            <v>bh</v>
          </cell>
          <cell r="I2715">
            <v>1000</v>
          </cell>
          <cell r="J2715">
            <v>102000</v>
          </cell>
          <cell r="K2715">
            <v>102000</v>
          </cell>
        </row>
        <row r="2716">
          <cell r="C2716" t="str">
            <v>rupb1599</v>
          </cell>
          <cell r="F2716" t="str">
            <v xml:space="preserve"> -  Plester Dinding</v>
          </cell>
          <cell r="G2716">
            <v>1012.84</v>
          </cell>
          <cell r="H2716" t="str">
            <v>m2</v>
          </cell>
          <cell r="I2716">
            <v>6500</v>
          </cell>
          <cell r="J2716">
            <v>6583460</v>
          </cell>
          <cell r="K2716">
            <v>6583460</v>
          </cell>
        </row>
        <row r="2717">
          <cell r="C2717" t="str">
            <v>rupb1600</v>
          </cell>
          <cell r="F2717" t="str">
            <v xml:space="preserve"> -  Acian Dinding</v>
          </cell>
          <cell r="G2717">
            <v>306.43</v>
          </cell>
          <cell r="H2717" t="str">
            <v>m2</v>
          </cell>
          <cell r="I2717">
            <v>4000</v>
          </cell>
          <cell r="J2717">
            <v>1225720</v>
          </cell>
          <cell r="K2717">
            <v>1225720</v>
          </cell>
        </row>
        <row r="2718">
          <cell r="C2718" t="str">
            <v>rupb1601</v>
          </cell>
          <cell r="F2718" t="str">
            <v xml:space="preserve"> -  Expose Balok &amp; Kolom</v>
          </cell>
          <cell r="G2718">
            <v>464.79</v>
          </cell>
          <cell r="H2718" t="str">
            <v>m2</v>
          </cell>
          <cell r="I2718">
            <v>3000</v>
          </cell>
          <cell r="J2718">
            <v>1394370</v>
          </cell>
          <cell r="K2718">
            <v>1394370</v>
          </cell>
        </row>
        <row r="2719">
          <cell r="C2719" t="str">
            <v>rupb1602</v>
          </cell>
          <cell r="F2719" t="str">
            <v xml:space="preserve"> -  Sconengan Balok &amp; Kolom</v>
          </cell>
          <cell r="G2719">
            <v>708.74</v>
          </cell>
          <cell r="H2719" t="str">
            <v>m'</v>
          </cell>
          <cell r="I2719">
            <v>2500</v>
          </cell>
          <cell r="J2719">
            <v>1771850</v>
          </cell>
          <cell r="K2719">
            <v>1771850</v>
          </cell>
        </row>
        <row r="2720">
          <cell r="C2720" t="str">
            <v>rupb1603</v>
          </cell>
          <cell r="F2720" t="str">
            <v xml:space="preserve"> -  Pembersihan lokasi lt.dasar</v>
          </cell>
          <cell r="G2720">
            <v>1</v>
          </cell>
          <cell r="H2720" t="str">
            <v>ls</v>
          </cell>
          <cell r="I2720">
            <v>1105000</v>
          </cell>
          <cell r="J2720">
            <v>1105000</v>
          </cell>
          <cell r="K2720">
            <v>1105000</v>
          </cell>
        </row>
        <row r="2722">
          <cell r="E2722" t="str">
            <v>Muklis</v>
          </cell>
        </row>
        <row r="2723">
          <cell r="E2723" t="str">
            <v>086/SPB/NK-PPS/05/2005</v>
          </cell>
          <cell r="F2723" t="str">
            <v>Upah Borongan Pekerjaan :</v>
          </cell>
        </row>
        <row r="2724">
          <cell r="F2724" t="str">
            <v>Pekerjaan Finishing</v>
          </cell>
        </row>
        <row r="2725">
          <cell r="C2725" t="str">
            <v>rupb1604</v>
          </cell>
          <cell r="F2725" t="str">
            <v xml:space="preserve"> -  Pasang Bata Kios Block B</v>
          </cell>
          <cell r="G2725">
            <v>490.46</v>
          </cell>
          <cell r="H2725" t="str">
            <v>m2</v>
          </cell>
          <cell r="I2725">
            <v>9000</v>
          </cell>
          <cell r="J2725">
            <v>4414140</v>
          </cell>
          <cell r="K2725">
            <v>4414140</v>
          </cell>
        </row>
        <row r="2726">
          <cell r="C2726" t="str">
            <v>rupb1605</v>
          </cell>
          <cell r="F2726" t="str">
            <v xml:space="preserve"> -  Cor Kolom Praktis</v>
          </cell>
          <cell r="G2726">
            <v>656.64</v>
          </cell>
          <cell r="H2726" t="str">
            <v>m2</v>
          </cell>
          <cell r="I2726">
            <v>7500</v>
          </cell>
          <cell r="J2726">
            <v>4924800</v>
          </cell>
          <cell r="K2726">
            <v>4924800</v>
          </cell>
        </row>
        <row r="2727">
          <cell r="C2727" t="str">
            <v>rupb1606</v>
          </cell>
          <cell r="F2727" t="str">
            <v xml:space="preserve"> -  Expose Balok &amp; Kolom</v>
          </cell>
          <cell r="G2727">
            <v>493.15</v>
          </cell>
          <cell r="H2727" t="str">
            <v>m2</v>
          </cell>
          <cell r="I2727">
            <v>3000</v>
          </cell>
          <cell r="J2727">
            <v>1479450</v>
          </cell>
          <cell r="K2727">
            <v>1479450</v>
          </cell>
        </row>
        <row r="2728">
          <cell r="C2728" t="str">
            <v>rupb1607</v>
          </cell>
          <cell r="F2728" t="str">
            <v xml:space="preserve"> -  Scanongan &amp; Sudutan</v>
          </cell>
          <cell r="G2728">
            <v>1039.76</v>
          </cell>
          <cell r="H2728" t="str">
            <v>m'</v>
          </cell>
          <cell r="I2728">
            <v>2500</v>
          </cell>
          <cell r="J2728">
            <v>2599400</v>
          </cell>
          <cell r="K2728">
            <v>2599400</v>
          </cell>
        </row>
        <row r="2729">
          <cell r="C2729" t="str">
            <v>rupb1608</v>
          </cell>
          <cell r="F2729" t="str">
            <v xml:space="preserve"> -  Bor U/ Stek</v>
          </cell>
          <cell r="G2729">
            <v>405</v>
          </cell>
          <cell r="H2729" t="str">
            <v>ttk</v>
          </cell>
          <cell r="I2729">
            <v>250</v>
          </cell>
          <cell r="J2729">
            <v>101250</v>
          </cell>
          <cell r="K2729">
            <v>101250</v>
          </cell>
        </row>
        <row r="2730">
          <cell r="C2730" t="str">
            <v>rupb1609</v>
          </cell>
          <cell r="F2730" t="str">
            <v xml:space="preserve"> -  Pasang Stek Kolom </v>
          </cell>
          <cell r="G2730">
            <v>84</v>
          </cell>
          <cell r="H2730" t="str">
            <v>Kl</v>
          </cell>
          <cell r="I2730">
            <v>1000</v>
          </cell>
          <cell r="J2730">
            <v>84000</v>
          </cell>
          <cell r="K2730">
            <v>84000</v>
          </cell>
        </row>
        <row r="2731">
          <cell r="C2731" t="str">
            <v>rupb1610</v>
          </cell>
          <cell r="F2731" t="str">
            <v xml:space="preserve"> -  Pembersihan </v>
          </cell>
          <cell r="G2731">
            <v>1</v>
          </cell>
          <cell r="H2731" t="str">
            <v>Hk</v>
          </cell>
          <cell r="I2731">
            <v>365000</v>
          </cell>
          <cell r="J2731">
            <v>365000</v>
          </cell>
          <cell r="K2731">
            <v>365000</v>
          </cell>
        </row>
        <row r="2737">
          <cell r="G2737" t="str">
            <v>Sub Jumlah     Rp.</v>
          </cell>
          <cell r="J2737">
            <v>271340216.60000002</v>
          </cell>
          <cell r="K2737">
            <v>271340216.60000002</v>
          </cell>
        </row>
        <row r="2742">
          <cell r="I2742" t="str">
            <v>Pekanbaru, 10 Juli 2005</v>
          </cell>
        </row>
        <row r="2744">
          <cell r="I2744" t="str">
            <v>Pembuat Daftar</v>
          </cell>
        </row>
        <row r="2749">
          <cell r="I2749" t="str">
            <v>PAHOTAN SITORUS, SE</v>
          </cell>
        </row>
        <row r="2750">
          <cell r="I2750" t="str">
            <v>Adm/Keu Proyek</v>
          </cell>
        </row>
        <row r="2751">
          <cell r="E2751" t="str">
            <v>Sub Jumlah Dipindah</v>
          </cell>
          <cell r="J2751">
            <v>271340216.60000002</v>
          </cell>
          <cell r="K2751">
            <v>271340216.60000002</v>
          </cell>
        </row>
        <row r="2753">
          <cell r="E2753" t="str">
            <v>Yudi Purwanto</v>
          </cell>
        </row>
        <row r="2754">
          <cell r="E2754" t="str">
            <v>088/SPB/NK-PPS/05/2005</v>
          </cell>
          <cell r="F2754" t="str">
            <v>Upah Borongan Pekerjaan :</v>
          </cell>
        </row>
        <row r="2755">
          <cell r="F2755" t="str">
            <v>Block C</v>
          </cell>
        </row>
        <row r="2756">
          <cell r="C2756" t="str">
            <v>rupb1611</v>
          </cell>
          <cell r="F2756" t="str">
            <v xml:space="preserve"> -  Expose Balok &amp; Kolom lt.1</v>
          </cell>
          <cell r="G2756">
            <v>199.49</v>
          </cell>
          <cell r="H2756" t="str">
            <v>m2</v>
          </cell>
          <cell r="I2756">
            <v>3000</v>
          </cell>
          <cell r="J2756">
            <v>598470</v>
          </cell>
          <cell r="K2756">
            <v>598470</v>
          </cell>
        </row>
        <row r="2757">
          <cell r="C2757" t="str">
            <v>rupb1612</v>
          </cell>
          <cell r="F2757" t="str">
            <v xml:space="preserve"> -  Sconengan Balok &amp; Kolom lt.1</v>
          </cell>
          <cell r="G2757">
            <v>352.4</v>
          </cell>
          <cell r="H2757" t="str">
            <v>m'</v>
          </cell>
          <cell r="I2757">
            <v>2500</v>
          </cell>
          <cell r="J2757">
            <v>881000</v>
          </cell>
          <cell r="K2757">
            <v>881000</v>
          </cell>
        </row>
        <row r="2758">
          <cell r="F2758" t="str">
            <v>Block B</v>
          </cell>
        </row>
        <row r="2759">
          <cell r="C2759" t="str">
            <v>rupb1613</v>
          </cell>
          <cell r="F2759" t="str">
            <v xml:space="preserve"> -  Expose Balok &amp; Kolom lt.1</v>
          </cell>
          <cell r="G2759">
            <v>306.52</v>
          </cell>
          <cell r="H2759" t="str">
            <v>m2</v>
          </cell>
          <cell r="I2759">
            <v>3000</v>
          </cell>
          <cell r="J2759">
            <v>919560</v>
          </cell>
          <cell r="K2759">
            <v>919560</v>
          </cell>
        </row>
        <row r="2760">
          <cell r="C2760" t="str">
            <v>rupb1614</v>
          </cell>
          <cell r="F2760" t="str">
            <v xml:space="preserve"> -  Sconengan Balok &amp; Kolom lt.1</v>
          </cell>
          <cell r="G2760">
            <v>490.18</v>
          </cell>
          <cell r="H2760" t="str">
            <v>m'</v>
          </cell>
          <cell r="I2760">
            <v>2500</v>
          </cell>
          <cell r="J2760">
            <v>1225450</v>
          </cell>
          <cell r="K2760">
            <v>1225450</v>
          </cell>
        </row>
        <row r="2762">
          <cell r="E2762" t="str">
            <v>Bambang Budiono</v>
          </cell>
          <cell r="F2762" t="str">
            <v xml:space="preserve"> -  Upah harian bobok, chiping sambungan lantai atap</v>
          </cell>
        </row>
        <row r="2763">
          <cell r="C2763" t="str">
            <v>rupb1615</v>
          </cell>
          <cell r="F2763" t="str">
            <v xml:space="preserve"> -  Upah harian bobok, chiping sambungan lantai atap</v>
          </cell>
          <cell r="J2763">
            <v>182000</v>
          </cell>
          <cell r="K2763">
            <v>182000</v>
          </cell>
        </row>
        <row r="2764">
          <cell r="C2764" t="str">
            <v>rupb1616</v>
          </cell>
          <cell r="E2764" t="str">
            <v>Suyoto</v>
          </cell>
          <cell r="F2764" t="str">
            <v xml:space="preserve"> -  Upah harian tutup lubang pipa air hujan &amp; cor</v>
          </cell>
          <cell r="J2764">
            <v>40000</v>
          </cell>
          <cell r="K2764">
            <v>40000</v>
          </cell>
        </row>
        <row r="2766">
          <cell r="C2766" t="str">
            <v>rupb1617</v>
          </cell>
          <cell r="E2766" t="str">
            <v>Suminta</v>
          </cell>
          <cell r="F2766" t="str">
            <v xml:space="preserve"> -  Upah harian perbaikan pagar proyek samping blok B</v>
          </cell>
          <cell r="J2766">
            <v>210000</v>
          </cell>
          <cell r="K2766">
            <v>210000</v>
          </cell>
        </row>
        <row r="2768">
          <cell r="E2768" t="str">
            <v>Karmidi</v>
          </cell>
          <cell r="F2768" t="str">
            <v xml:space="preserve"> -  Upah harian pancang dan meruncingkan kayu dolken untuk turap di Blok D</v>
          </cell>
        </row>
        <row r="2769">
          <cell r="C2769" t="str">
            <v>rupb1618</v>
          </cell>
          <cell r="F2769" t="str">
            <v xml:space="preserve"> -  Upah harian pancang dan meruncingkan kayu dolken untuk turap di Blok D</v>
          </cell>
          <cell r="J2769">
            <v>3045000</v>
          </cell>
          <cell r="K2769">
            <v>3045000</v>
          </cell>
        </row>
        <row r="2770">
          <cell r="C2770" t="str">
            <v>rupb1619</v>
          </cell>
          <cell r="E2770" t="str">
            <v>Bambang Budiono</v>
          </cell>
          <cell r="F2770" t="str">
            <v xml:space="preserve"> -  Upah harian pancang lantai kerja dengan kayu dolken</v>
          </cell>
          <cell r="J2770">
            <v>175000</v>
          </cell>
          <cell r="K2770">
            <v>175000</v>
          </cell>
        </row>
        <row r="2771">
          <cell r="C2771" t="str">
            <v>rupb1620</v>
          </cell>
          <cell r="E2771" t="str">
            <v>Bambang Budiono</v>
          </cell>
          <cell r="F2771" t="str">
            <v xml:space="preserve"> -  Upah harian potong kayu dolken &amp; sortir triplek untuk bekisting</v>
          </cell>
          <cell r="J2771">
            <v>140000</v>
          </cell>
          <cell r="K2771">
            <v>140000</v>
          </cell>
        </row>
        <row r="2773">
          <cell r="C2773" t="str">
            <v>rupb1621</v>
          </cell>
          <cell r="E2773" t="str">
            <v>Sugianto</v>
          </cell>
          <cell r="F2773" t="str">
            <v xml:space="preserve"> -  Penggantian tiket mibilisasi pekerja dari Purwodadi ke Pekanbaru</v>
          </cell>
          <cell r="J2773">
            <v>2951000</v>
          </cell>
          <cell r="K2773">
            <v>2951000</v>
          </cell>
        </row>
        <row r="2776">
          <cell r="G2776" t="str">
            <v>Sub Jumlah     Rp.</v>
          </cell>
          <cell r="J2776">
            <v>281707696.60000002</v>
          </cell>
          <cell r="K2776">
            <v>281707696.60000002</v>
          </cell>
        </row>
        <row r="2777">
          <cell r="G2777" t="str">
            <v>T o  t  a  l        Rp.</v>
          </cell>
          <cell r="J2777">
            <v>281820196.60000002</v>
          </cell>
          <cell r="K2777">
            <v>281820196.60000002</v>
          </cell>
        </row>
        <row r="2780">
          <cell r="C2780" t="str">
            <v/>
          </cell>
          <cell r="D2780" t="str">
            <v>DP : 16</v>
          </cell>
        </row>
        <row r="2781">
          <cell r="E2781" t="str">
            <v>Bambang Budiono</v>
          </cell>
          <cell r="F2781" t="str">
            <v>Upah Borongan Pekerjaan :</v>
          </cell>
        </row>
        <row r="2782">
          <cell r="C2782" t="str">
            <v>rupb1622</v>
          </cell>
          <cell r="E2782" t="str">
            <v>078/SPB/NK-PPS/05/2005</v>
          </cell>
          <cell r="F2782" t="str">
            <v xml:space="preserve"> - Pembersihan lt.2 &amp; lt. Atap</v>
          </cell>
          <cell r="G2782">
            <v>376</v>
          </cell>
          <cell r="H2782">
            <v>1250</v>
          </cell>
          <cell r="J2782">
            <v>470000</v>
          </cell>
          <cell r="K2782">
            <v>470000</v>
          </cell>
        </row>
        <row r="2784">
          <cell r="E2784" t="str">
            <v>Mirza Noor</v>
          </cell>
          <cell r="F2784" t="str">
            <v xml:space="preserve"> - Upah Pekerja harian :</v>
          </cell>
        </row>
        <row r="2785">
          <cell r="C2785" t="str">
            <v>rupb1623</v>
          </cell>
          <cell r="F2785" t="str">
            <v xml:space="preserve"> - Upah Pekerja harian :</v>
          </cell>
          <cell r="J2785">
            <v>504000</v>
          </cell>
          <cell r="K2785">
            <v>504000</v>
          </cell>
        </row>
        <row r="2787">
          <cell r="C2787" t="str">
            <v>rupb1624</v>
          </cell>
          <cell r="E2787" t="str">
            <v>Mirza Noor</v>
          </cell>
          <cell r="F2787" t="str">
            <v xml:space="preserve"> -  Upah Harian Pembersihan 27 Juni - 11 Juli 05</v>
          </cell>
          <cell r="J2787">
            <v>8852000</v>
          </cell>
          <cell r="K2787">
            <v>8852000</v>
          </cell>
        </row>
        <row r="2789">
          <cell r="E2789" t="str">
            <v>Suminta</v>
          </cell>
          <cell r="F2789" t="str">
            <v xml:space="preserve"> - Upah Harian Pembersihan lt. basement block C</v>
          </cell>
        </row>
        <row r="2790">
          <cell r="C2790" t="str">
            <v>rupb1625</v>
          </cell>
          <cell r="F2790" t="str">
            <v xml:space="preserve"> - Upah Harian Pembersihan lt. basement block C</v>
          </cell>
          <cell r="J2790">
            <v>140000</v>
          </cell>
          <cell r="K2790">
            <v>140000</v>
          </cell>
        </row>
        <row r="2792">
          <cell r="C2792" t="str">
            <v>rupb1626</v>
          </cell>
          <cell r="E2792" t="str">
            <v>Suyoto</v>
          </cell>
          <cell r="F2792" t="str">
            <v xml:space="preserve"> - Upah harian membantu surveyor u/ pembersihan lokasi</v>
          </cell>
          <cell r="J2792">
            <v>135000</v>
          </cell>
          <cell r="K2792">
            <v>135000</v>
          </cell>
        </row>
        <row r="2794">
          <cell r="E2794" t="str">
            <v>Suyoto</v>
          </cell>
          <cell r="F2794" t="str">
            <v xml:space="preserve"> - Upah harian pembersihan area ruang mesin rt. Atap</v>
          </cell>
        </row>
        <row r="2795">
          <cell r="C2795" t="str">
            <v>rupb1627</v>
          </cell>
          <cell r="F2795" t="str">
            <v xml:space="preserve"> - Upah harian pembersihan area ruang mesin rt. Atap</v>
          </cell>
          <cell r="J2795">
            <v>140000</v>
          </cell>
          <cell r="K2795">
            <v>140000</v>
          </cell>
        </row>
        <row r="2797">
          <cell r="C2797" t="str">
            <v>rupb1628</v>
          </cell>
          <cell r="E2797" t="str">
            <v>Karmidi</v>
          </cell>
          <cell r="F2797" t="str">
            <v xml:space="preserve"> - Upah harian pembersihan kayu didepan toilet block B</v>
          </cell>
          <cell r="J2797">
            <v>75000</v>
          </cell>
          <cell r="K2797">
            <v>75000</v>
          </cell>
        </row>
        <row r="2799">
          <cell r="E2799" t="str">
            <v>Karmidi</v>
          </cell>
          <cell r="F2799" t="str">
            <v xml:space="preserve"> - Upah/lembur harian pembersihan lt dasar block C</v>
          </cell>
        </row>
        <row r="2800">
          <cell r="C2800" t="str">
            <v>rupb1629</v>
          </cell>
          <cell r="F2800" t="str">
            <v xml:space="preserve"> - Upah/lembur harian pembersihan lt dasar block C</v>
          </cell>
          <cell r="J2800">
            <v>1256250</v>
          </cell>
          <cell r="K2800">
            <v>1256250</v>
          </cell>
        </row>
        <row r="2802">
          <cell r="E2802" t="str">
            <v>Suminta</v>
          </cell>
          <cell r="F2802" t="str">
            <v xml:space="preserve"> - Upah  pembersihan buat toilet block B, kamar mandi pasar &amp; pengecatan</v>
          </cell>
        </row>
        <row r="2803">
          <cell r="C2803" t="str">
            <v>rupb1630</v>
          </cell>
          <cell r="F2803" t="str">
            <v xml:space="preserve"> - Upah  pembersihan buat toilet block B, kamar mandi pasar &amp; pengecatan</v>
          </cell>
          <cell r="J2803">
            <v>1417500</v>
          </cell>
          <cell r="K2803">
            <v>1417500</v>
          </cell>
        </row>
        <row r="2805">
          <cell r="E2805" t="str">
            <v>UPAH BONGKAR/MUAT BARANG</v>
          </cell>
        </row>
        <row r="2806">
          <cell r="C2806" t="str">
            <v>rupb1631</v>
          </cell>
          <cell r="F2806" t="str">
            <v xml:space="preserve"> - Upah bongkar semen 2880 zak</v>
          </cell>
          <cell r="J2806">
            <v>1620000</v>
          </cell>
          <cell r="K2806">
            <v>1620000</v>
          </cell>
        </row>
        <row r="2808">
          <cell r="C2808" t="str">
            <v>rupb1632</v>
          </cell>
          <cell r="E2808" t="str">
            <v>P.Sitorus</v>
          </cell>
          <cell r="F2808" t="str">
            <v xml:space="preserve"> - Kompensasi SPTI 670 ton besi beton ( Pelunasan)</v>
          </cell>
          <cell r="J2808">
            <v>2250000</v>
          </cell>
          <cell r="K2808">
            <v>2250000</v>
          </cell>
        </row>
        <row r="2810">
          <cell r="C2810" t="str">
            <v>rupb1633</v>
          </cell>
          <cell r="E2810" t="str">
            <v>Suyoto</v>
          </cell>
          <cell r="F2810" t="str">
            <v xml:space="preserve"> - Upah pelebaran ruang pos jaga security</v>
          </cell>
          <cell r="J2810">
            <v>280000</v>
          </cell>
          <cell r="K2810">
            <v>280000</v>
          </cell>
        </row>
        <row r="2812">
          <cell r="C2812" t="str">
            <v>rupb1634</v>
          </cell>
          <cell r="E2812" t="str">
            <v>Suminta</v>
          </cell>
          <cell r="F2812" t="str">
            <v xml:space="preserve"> - Upah harian mengumpulkan sparator diblock B</v>
          </cell>
          <cell r="J2812">
            <v>270000</v>
          </cell>
          <cell r="K2812">
            <v>270000</v>
          </cell>
        </row>
        <row r="2814">
          <cell r="E2814" t="str">
            <v>Suminta</v>
          </cell>
          <cell r="F2814" t="str">
            <v xml:space="preserve"> - Upah harian mengumpulkan kayu bekisting</v>
          </cell>
        </row>
        <row r="2815">
          <cell r="C2815" t="str">
            <v>rupb1635</v>
          </cell>
          <cell r="F2815" t="str">
            <v xml:space="preserve"> - Upah harian mengumpulkan kayu bekisting</v>
          </cell>
          <cell r="J2815">
            <v>262500</v>
          </cell>
          <cell r="K2815">
            <v>262500</v>
          </cell>
        </row>
        <row r="2817">
          <cell r="C2817" t="str">
            <v>rupb1636</v>
          </cell>
          <cell r="E2817" t="str">
            <v>Karmidi</v>
          </cell>
          <cell r="F2817" t="str">
            <v xml:space="preserve"> - Upah harian langsir bekisting biblock B</v>
          </cell>
          <cell r="J2817">
            <v>75000</v>
          </cell>
          <cell r="K2817">
            <v>75000</v>
          </cell>
        </row>
        <row r="2819">
          <cell r="C2819" t="str">
            <v>rupb1637</v>
          </cell>
          <cell r="E2819" t="str">
            <v>Suminta</v>
          </cell>
          <cell r="F2819" t="str">
            <v xml:space="preserve"> - Upah harian pengumpulan jackbase, join pin diblock B &amp; C</v>
          </cell>
          <cell r="J2819">
            <v>1190000</v>
          </cell>
          <cell r="K2819">
            <v>1190000</v>
          </cell>
        </row>
        <row r="2821">
          <cell r="E2821" t="str">
            <v>Suyoto</v>
          </cell>
          <cell r="F2821" t="str">
            <v xml:space="preserve"> - Upah harian pasang scafolding u/ kolom sirip</v>
          </cell>
        </row>
        <row r="2822">
          <cell r="C2822" t="str">
            <v>rupb1638</v>
          </cell>
          <cell r="F2822" t="str">
            <v xml:space="preserve"> - Upah harian pasang scafolding u/ kolom sirip</v>
          </cell>
          <cell r="J2822">
            <v>700000</v>
          </cell>
          <cell r="K2822">
            <v>700000</v>
          </cell>
        </row>
        <row r="2824">
          <cell r="E2824" t="str">
            <v>Bambang budiono</v>
          </cell>
          <cell r="F2824" t="str">
            <v xml:space="preserve"> - Upah harian pasang scafolding balok parapet</v>
          </cell>
        </row>
        <row r="2825">
          <cell r="C2825" t="str">
            <v>rupb1639</v>
          </cell>
          <cell r="F2825" t="str">
            <v xml:space="preserve"> - Upah harian pasang scafolding balok parapet</v>
          </cell>
          <cell r="J2825">
            <v>140000</v>
          </cell>
          <cell r="K2825">
            <v>140000</v>
          </cell>
        </row>
        <row r="2827">
          <cell r="E2827" t="str">
            <v>Bambang budiono</v>
          </cell>
          <cell r="F2827" t="str">
            <v xml:space="preserve"> - Upah harian buat steck &amp; tutup bekisting</v>
          </cell>
        </row>
        <row r="2828">
          <cell r="C2828" t="str">
            <v>rupb1640</v>
          </cell>
          <cell r="F2828" t="str">
            <v xml:space="preserve"> - Upah harian buat steck &amp; tutup bekisting</v>
          </cell>
          <cell r="J2828">
            <v>140000</v>
          </cell>
          <cell r="K2828">
            <v>140000</v>
          </cell>
        </row>
        <row r="2830">
          <cell r="E2830" t="str">
            <v>Bambang budiono</v>
          </cell>
          <cell r="F2830" t="str">
            <v xml:space="preserve"> - Upah harian pabrikasi bekisting f. cap &amp; kolom</v>
          </cell>
        </row>
        <row r="2831">
          <cell r="C2831" t="str">
            <v>rupb1641</v>
          </cell>
          <cell r="F2831" t="str">
            <v xml:space="preserve"> - Upah harian pabrikasi bekisting f. cap &amp; kolom</v>
          </cell>
          <cell r="J2831">
            <v>787500</v>
          </cell>
          <cell r="K2831">
            <v>787500</v>
          </cell>
        </row>
        <row r="2833">
          <cell r="E2833" t="str">
            <v>Kahar</v>
          </cell>
          <cell r="F2833" t="str">
            <v xml:space="preserve"> - Upah harian bongkar kembali bekisting f.cap &amp; tie beam block D</v>
          </cell>
        </row>
        <row r="2834">
          <cell r="C2834" t="str">
            <v>rupb1642</v>
          </cell>
          <cell r="F2834" t="str">
            <v xml:space="preserve"> - Upah harian bongkar kembali bekisting f.cap &amp; tie beam block D</v>
          </cell>
          <cell r="J2834">
            <v>787500</v>
          </cell>
          <cell r="K2834">
            <v>787500</v>
          </cell>
        </row>
        <row r="2836">
          <cell r="C2836" t="str">
            <v>rupb1643</v>
          </cell>
          <cell r="E2836" t="str">
            <v>Suminta</v>
          </cell>
          <cell r="F2836" t="str">
            <v xml:space="preserve"> - Upah harian repair bekisting tie beam yang rusak</v>
          </cell>
          <cell r="J2836">
            <v>140000</v>
          </cell>
          <cell r="K2836">
            <v>140000</v>
          </cell>
        </row>
        <row r="2838">
          <cell r="C2838" t="str">
            <v>rupb1644</v>
          </cell>
          <cell r="E2838" t="str">
            <v>Suminta</v>
          </cell>
          <cell r="F2838" t="str">
            <v xml:space="preserve"> - Upah harian bongkar &amp; stel bekisting pricest 5 unit block B</v>
          </cell>
          <cell r="J2838">
            <v>70000</v>
          </cell>
          <cell r="K2838">
            <v>70000</v>
          </cell>
        </row>
        <row r="2840">
          <cell r="E2840" t="str">
            <v>Suyoto</v>
          </cell>
          <cell r="F2840" t="str">
            <v xml:space="preserve"> - Upah harian pekerja bongkar tangga darurat ke lt. atap</v>
          </cell>
        </row>
        <row r="2841">
          <cell r="C2841" t="str">
            <v>rupb1645</v>
          </cell>
          <cell r="F2841" t="str">
            <v xml:space="preserve"> - Upah harian pekerja bongkar tangga darurat ke lt. atap</v>
          </cell>
          <cell r="J2841">
            <v>125000</v>
          </cell>
          <cell r="K2841">
            <v>125000</v>
          </cell>
        </row>
        <row r="2843">
          <cell r="E2843" t="str">
            <v>Suyoto</v>
          </cell>
          <cell r="F2843" t="str">
            <v xml:space="preserve"> - Upah harian bongkar pasang bekisting balok &amp; parapet</v>
          </cell>
        </row>
        <row r="2844">
          <cell r="C2844" t="str">
            <v>rupb1646</v>
          </cell>
          <cell r="F2844" t="str">
            <v xml:space="preserve"> - Upah harian bongkar pasang bekisting balok &amp; parapet</v>
          </cell>
          <cell r="J2844">
            <v>1925000</v>
          </cell>
          <cell r="K2844">
            <v>1925000</v>
          </cell>
        </row>
        <row r="2846">
          <cell r="E2846" t="str">
            <v>Suyoto</v>
          </cell>
          <cell r="F2846" t="str">
            <v xml:space="preserve"> - Upah harian bongkar pasang bekisting balok &amp; parapet</v>
          </cell>
        </row>
        <row r="2847">
          <cell r="C2847" t="str">
            <v>rupb1647</v>
          </cell>
          <cell r="F2847" t="str">
            <v xml:space="preserve"> - Upah harian bongkar pasang bekisting balok &amp; parapet</v>
          </cell>
          <cell r="J2847">
            <v>1680000</v>
          </cell>
          <cell r="K2847">
            <v>1680000</v>
          </cell>
        </row>
        <row r="2849">
          <cell r="G2849" t="str">
            <v>Sub Jumlah     Rp.</v>
          </cell>
          <cell r="J2849">
            <v>25432250</v>
          </cell>
          <cell r="K2849">
            <v>25432250</v>
          </cell>
        </row>
        <row r="2851">
          <cell r="I2851" t="str">
            <v>Pekanbaru, 25 Juli 2005</v>
          </cell>
        </row>
        <row r="2853">
          <cell r="I2853" t="str">
            <v>Pembuat Daftar</v>
          </cell>
        </row>
        <row r="2858">
          <cell r="I2858" t="str">
            <v>PAHOTAN SITORUS, SE</v>
          </cell>
        </row>
        <row r="2859">
          <cell r="I2859" t="str">
            <v>Adm/Keu Proyek</v>
          </cell>
        </row>
        <row r="2861">
          <cell r="E2861" t="str">
            <v>Sub Jumlah Dipindah</v>
          </cell>
          <cell r="J2861">
            <v>25432250</v>
          </cell>
          <cell r="K2861">
            <v>25432250</v>
          </cell>
        </row>
        <row r="2863">
          <cell r="C2863" t="str">
            <v>rupb1648</v>
          </cell>
          <cell r="E2863" t="str">
            <v>Bambang budiono</v>
          </cell>
          <cell r="F2863" t="str">
            <v xml:space="preserve"> - Upah harian buat talang cor</v>
          </cell>
          <cell r="J2863">
            <v>59500</v>
          </cell>
          <cell r="K2863">
            <v>59500</v>
          </cell>
        </row>
        <row r="2865">
          <cell r="E2865" t="str">
            <v>Suminta</v>
          </cell>
          <cell r="F2865" t="str">
            <v>Upah Borongan Pekerjaan :</v>
          </cell>
        </row>
        <row r="2866">
          <cell r="E2866" t="str">
            <v>106/SPB/NK-PPS/06/2005</v>
          </cell>
          <cell r="F2866" t="str">
            <v>Block A</v>
          </cell>
        </row>
        <row r="2867">
          <cell r="F2867" t="str">
            <v xml:space="preserve"> -  Pile Cap PC 2</v>
          </cell>
        </row>
        <row r="2868">
          <cell r="F2868" t="str">
            <v xml:space="preserve"> -  Bongkar bekisitng</v>
          </cell>
          <cell r="G2868">
            <v>50.76</v>
          </cell>
          <cell r="H2868">
            <v>1500</v>
          </cell>
          <cell r="I2868">
            <v>76140</v>
          </cell>
        </row>
        <row r="2869">
          <cell r="F2869" t="str">
            <v xml:space="preserve"> -  Pile Cap PC 3</v>
          </cell>
          <cell r="I2869">
            <v>0</v>
          </cell>
        </row>
        <row r="2870">
          <cell r="F2870" t="str">
            <v xml:space="preserve"> -  Bongkar bekisitng</v>
          </cell>
          <cell r="G2870">
            <v>182.84</v>
          </cell>
          <cell r="H2870">
            <v>1500</v>
          </cell>
          <cell r="I2870">
            <v>274260</v>
          </cell>
        </row>
        <row r="2871">
          <cell r="F2871" t="str">
            <v xml:space="preserve"> -  Lantai Kerja</v>
          </cell>
          <cell r="G2871">
            <v>27.09</v>
          </cell>
          <cell r="H2871">
            <v>758.42</v>
          </cell>
          <cell r="I2871">
            <v>20545.5978</v>
          </cell>
        </row>
        <row r="2872">
          <cell r="F2872" t="str">
            <v xml:space="preserve"> -  Pile Cap PC 3A</v>
          </cell>
          <cell r="I2872">
            <v>0</v>
          </cell>
        </row>
        <row r="2873">
          <cell r="F2873" t="str">
            <v xml:space="preserve"> -  Bongkar Bekisiting</v>
          </cell>
          <cell r="G2873">
            <v>12.92</v>
          </cell>
          <cell r="H2873">
            <v>1500</v>
          </cell>
          <cell r="I2873">
            <v>19380</v>
          </cell>
        </row>
        <row r="2874">
          <cell r="F2874" t="str">
            <v xml:space="preserve"> -  Tie Beam</v>
          </cell>
          <cell r="I2874">
            <v>0</v>
          </cell>
        </row>
        <row r="2875">
          <cell r="F2875" t="str">
            <v xml:space="preserve"> -  Fabrikasi Bekisting</v>
          </cell>
          <cell r="G2875">
            <v>359.8</v>
          </cell>
          <cell r="H2875">
            <v>3500</v>
          </cell>
          <cell r="I2875">
            <v>1259300</v>
          </cell>
        </row>
        <row r="2876">
          <cell r="F2876" t="str">
            <v xml:space="preserve"> -  Stell Bekisiting</v>
          </cell>
          <cell r="G2876">
            <v>359.8</v>
          </cell>
          <cell r="H2876">
            <v>11000</v>
          </cell>
          <cell r="I2876">
            <v>3957800</v>
          </cell>
        </row>
        <row r="2877">
          <cell r="F2877" t="str">
            <v xml:space="preserve"> -  Cor Pile Cap + Tie beam</v>
          </cell>
          <cell r="G2877">
            <v>173</v>
          </cell>
          <cell r="H2877">
            <v>15000</v>
          </cell>
          <cell r="I2877">
            <v>2595000</v>
          </cell>
        </row>
        <row r="2878">
          <cell r="F2878" t="str">
            <v xml:space="preserve"> -  Stop cor balok</v>
          </cell>
          <cell r="G2878">
            <v>12</v>
          </cell>
          <cell r="H2878">
            <v>5000</v>
          </cell>
          <cell r="I2878">
            <v>60000</v>
          </cell>
        </row>
        <row r="2879">
          <cell r="C2879" t="str">
            <v>rupb1649</v>
          </cell>
          <cell r="F2879" t="str">
            <v xml:space="preserve"> -  Talang cor</v>
          </cell>
          <cell r="G2879">
            <v>80</v>
          </cell>
          <cell r="H2879">
            <v>5000</v>
          </cell>
          <cell r="I2879">
            <v>400000</v>
          </cell>
          <cell r="J2879">
            <v>8662425.5977999996</v>
          </cell>
          <cell r="K2879">
            <v>8662425.5977999996</v>
          </cell>
        </row>
        <row r="2881">
          <cell r="E2881" t="str">
            <v>Suyoto</v>
          </cell>
          <cell r="F2881" t="str">
            <v>Upah Borongan Pekerjaan :</v>
          </cell>
        </row>
        <row r="2882">
          <cell r="E2882" t="str">
            <v>110/SPB/NK-PPS/06/2005</v>
          </cell>
          <cell r="F2882" t="str">
            <v xml:space="preserve"> -  Cor TC</v>
          </cell>
          <cell r="G2882">
            <v>51.3</v>
          </cell>
          <cell r="H2882">
            <v>15000</v>
          </cell>
          <cell r="I2882">
            <v>769500</v>
          </cell>
        </row>
        <row r="2883">
          <cell r="F2883" t="str">
            <v xml:space="preserve"> -  Floor Hardneer</v>
          </cell>
          <cell r="G2883">
            <v>49.13</v>
          </cell>
          <cell r="H2883">
            <v>10000</v>
          </cell>
          <cell r="I2883">
            <v>491300</v>
          </cell>
        </row>
        <row r="2884">
          <cell r="F2884" t="str">
            <v xml:space="preserve"> -  Stel Bongkar bekisting</v>
          </cell>
          <cell r="G2884">
            <v>96.741</v>
          </cell>
          <cell r="H2884">
            <v>12500</v>
          </cell>
          <cell r="I2884">
            <v>1209262.5</v>
          </cell>
        </row>
        <row r="2885">
          <cell r="F2885" t="str">
            <v xml:space="preserve"> -  Pabrikasi &amp; service bekisting</v>
          </cell>
          <cell r="G2885">
            <v>96.741</v>
          </cell>
          <cell r="H2885">
            <v>3500</v>
          </cell>
          <cell r="I2885">
            <v>338593.5</v>
          </cell>
        </row>
        <row r="2886">
          <cell r="F2886" t="str">
            <v xml:space="preserve"> -  Kepala Kolom</v>
          </cell>
          <cell r="G2886">
            <v>8</v>
          </cell>
          <cell r="H2886">
            <v>20000</v>
          </cell>
          <cell r="I2886">
            <v>160000</v>
          </cell>
        </row>
        <row r="2887">
          <cell r="F2887" t="str">
            <v xml:space="preserve"> -  Stell &amp; bgkr+Fbksi parapet canopy</v>
          </cell>
          <cell r="G2887">
            <v>23.484000000000002</v>
          </cell>
          <cell r="H2887">
            <v>16000</v>
          </cell>
          <cell r="I2887">
            <v>375744</v>
          </cell>
        </row>
        <row r="2888">
          <cell r="F2888" t="str">
            <v xml:space="preserve"> -  Pasang tanggulan /Bts cor</v>
          </cell>
          <cell r="G2888">
            <v>13.1</v>
          </cell>
          <cell r="H2888">
            <v>5000</v>
          </cell>
          <cell r="I2888">
            <v>65500</v>
          </cell>
        </row>
        <row r="2889">
          <cell r="F2889" t="str">
            <v xml:space="preserve"> -  Plat lt. Conventional</v>
          </cell>
          <cell r="G2889">
            <v>119.38</v>
          </cell>
          <cell r="H2889">
            <v>14500</v>
          </cell>
          <cell r="I2889">
            <v>1731010</v>
          </cell>
        </row>
        <row r="2890">
          <cell r="F2890" t="str">
            <v xml:space="preserve"> -  Scafolding lantai</v>
          </cell>
          <cell r="G2890">
            <v>201.58</v>
          </cell>
          <cell r="H2890">
            <v>2500</v>
          </cell>
          <cell r="I2890">
            <v>503950</v>
          </cell>
        </row>
        <row r="2891">
          <cell r="F2891" t="str">
            <v xml:space="preserve"> -  Psg perkuatan pipa lt.Entrance </v>
          </cell>
          <cell r="G2891">
            <v>1</v>
          </cell>
          <cell r="H2891">
            <v>350000</v>
          </cell>
          <cell r="I2891">
            <v>350000</v>
          </cell>
        </row>
        <row r="2892">
          <cell r="F2892" t="str">
            <v xml:space="preserve"> -  Tatakan bodemen perkuatan lt. Entrance</v>
          </cell>
          <cell r="G2892">
            <v>13.1</v>
          </cell>
          <cell r="H2892">
            <v>5000</v>
          </cell>
          <cell r="I2892">
            <v>65500</v>
          </cell>
        </row>
        <row r="2893">
          <cell r="F2893" t="str">
            <v xml:space="preserve"> -  Plat lt. bondeks</v>
          </cell>
          <cell r="G2893">
            <v>69.56</v>
          </cell>
          <cell r="H2893">
            <v>4000</v>
          </cell>
          <cell r="I2893">
            <v>278240</v>
          </cell>
        </row>
        <row r="2894">
          <cell r="F2894" t="str">
            <v>Balok Lantai</v>
          </cell>
          <cell r="I2894">
            <v>0</v>
          </cell>
        </row>
        <row r="2895">
          <cell r="F2895" t="str">
            <v xml:space="preserve"> -  Fabrikasi</v>
          </cell>
          <cell r="G2895">
            <v>65.45</v>
          </cell>
          <cell r="H2895">
            <v>11000</v>
          </cell>
          <cell r="I2895">
            <v>719950</v>
          </cell>
        </row>
        <row r="2896">
          <cell r="F2896" t="str">
            <v xml:space="preserve"> -  Stell</v>
          </cell>
          <cell r="G2896">
            <v>65.45</v>
          </cell>
          <cell r="H2896">
            <v>3500</v>
          </cell>
          <cell r="I2896">
            <v>229075</v>
          </cell>
        </row>
        <row r="2897">
          <cell r="F2897" t="str">
            <v xml:space="preserve"> -  Bkstg kupingan sisi luar</v>
          </cell>
          <cell r="G2897">
            <v>7.75</v>
          </cell>
          <cell r="H2897">
            <v>2500</v>
          </cell>
          <cell r="I2897">
            <v>19375</v>
          </cell>
        </row>
        <row r="2898">
          <cell r="F2898" t="str">
            <v>Lantai 3 Block B</v>
          </cell>
          <cell r="I2898">
            <v>0</v>
          </cell>
        </row>
        <row r="2899">
          <cell r="F2899" t="str">
            <v xml:space="preserve"> -  Tangga 6 As B2/B3-BG/BF,lt 2 ke 3</v>
          </cell>
          <cell r="G2899">
            <v>1</v>
          </cell>
          <cell r="H2899">
            <v>2000000</v>
          </cell>
          <cell r="I2899">
            <v>2000000</v>
          </cell>
        </row>
        <row r="2900">
          <cell r="F2900" t="str">
            <v xml:space="preserve"> -  Pembuatan Railing darurat escal</v>
          </cell>
          <cell r="G2900">
            <v>86.1</v>
          </cell>
          <cell r="H2900">
            <v>1000</v>
          </cell>
          <cell r="I2900">
            <v>86100</v>
          </cell>
        </row>
        <row r="2901">
          <cell r="F2901" t="str">
            <v>Lantai Atap , Gudang dll Block B</v>
          </cell>
          <cell r="I2901">
            <v>0</v>
          </cell>
        </row>
        <row r="2902">
          <cell r="F2902" t="str">
            <v xml:space="preserve"> -  Bongkar Bekisting Balok Dak W.Tank</v>
          </cell>
          <cell r="G2902">
            <v>1309.43</v>
          </cell>
          <cell r="H2902">
            <v>1500</v>
          </cell>
          <cell r="I2902">
            <v>1964145</v>
          </cell>
        </row>
        <row r="2903">
          <cell r="F2903" t="str">
            <v xml:space="preserve"> -  Cor dengan TC</v>
          </cell>
          <cell r="G2903">
            <v>38.020000000000003</v>
          </cell>
          <cell r="H2903">
            <v>15000</v>
          </cell>
          <cell r="I2903">
            <v>570300</v>
          </cell>
        </row>
        <row r="2904">
          <cell r="F2904" t="str">
            <v xml:space="preserve"> -  Floor Hardneer</v>
          </cell>
          <cell r="G2904">
            <v>155.33199999999999</v>
          </cell>
          <cell r="H2904">
            <v>10000</v>
          </cell>
          <cell r="I2904">
            <v>1553320</v>
          </cell>
        </row>
        <row r="2905">
          <cell r="F2905" t="str">
            <v xml:space="preserve"> -  Stell &amp; Bongkar bekisting</v>
          </cell>
          <cell r="G2905">
            <v>102.02800000000001</v>
          </cell>
          <cell r="H2905">
            <v>12500</v>
          </cell>
          <cell r="I2905">
            <v>1275350</v>
          </cell>
        </row>
        <row r="2906">
          <cell r="F2906" t="str">
            <v xml:space="preserve"> -  Fabrikasi+Service bkstg blk</v>
          </cell>
          <cell r="G2906">
            <v>102.02800000000001</v>
          </cell>
          <cell r="H2906">
            <v>3500</v>
          </cell>
          <cell r="I2906">
            <v>357098</v>
          </cell>
        </row>
        <row r="2907">
          <cell r="F2907" t="str">
            <v xml:space="preserve"> -  Kepala Kolom</v>
          </cell>
          <cell r="G2907">
            <v>4</v>
          </cell>
          <cell r="H2907">
            <v>20000</v>
          </cell>
          <cell r="I2907">
            <v>80000</v>
          </cell>
        </row>
        <row r="2908">
          <cell r="F2908" t="str">
            <v xml:space="preserve"> -  Plat lantai Conventional+Fabrikasi</v>
          </cell>
          <cell r="G2908">
            <v>144.77000000000001</v>
          </cell>
          <cell r="H2908">
            <v>14500</v>
          </cell>
          <cell r="I2908">
            <v>2099165</v>
          </cell>
        </row>
        <row r="2909">
          <cell r="F2909" t="str">
            <v xml:space="preserve"> -  Kolom K1 &amp; 2</v>
          </cell>
          <cell r="G2909">
            <v>44</v>
          </cell>
          <cell r="H2909">
            <v>100000</v>
          </cell>
          <cell r="I2909">
            <v>4400000</v>
          </cell>
        </row>
        <row r="2910">
          <cell r="F2910" t="str">
            <v xml:space="preserve"> -  Scafolding lt. Conventional</v>
          </cell>
          <cell r="G2910">
            <v>365.92</v>
          </cell>
          <cell r="H2910">
            <v>2500</v>
          </cell>
          <cell r="I2910">
            <v>914800</v>
          </cell>
        </row>
        <row r="2911">
          <cell r="F2911" t="str">
            <v xml:space="preserve"> -  Bekisting Tanggulan 8/27</v>
          </cell>
          <cell r="G2911">
            <v>21.15</v>
          </cell>
          <cell r="H2911">
            <v>5000</v>
          </cell>
          <cell r="I2911">
            <v>105750</v>
          </cell>
        </row>
        <row r="2912">
          <cell r="F2912" t="str">
            <v xml:space="preserve"> -  Dinding Parapet</v>
          </cell>
          <cell r="G2912">
            <v>25.08</v>
          </cell>
          <cell r="H2912">
            <v>16000</v>
          </cell>
          <cell r="I2912">
            <v>401280</v>
          </cell>
        </row>
        <row r="2913">
          <cell r="F2913" t="str">
            <v xml:space="preserve"> -  Plat lantai Conventional</v>
          </cell>
          <cell r="G2913">
            <v>10.199999999999999</v>
          </cell>
          <cell r="H2913">
            <v>16000</v>
          </cell>
          <cell r="I2913">
            <v>163200</v>
          </cell>
        </row>
        <row r="2914">
          <cell r="F2914" t="str">
            <v xml:space="preserve"> -  Bkstg Balok/Tanggulan &amp; dinding Prapet</v>
          </cell>
          <cell r="G2914">
            <v>96.9</v>
          </cell>
          <cell r="H2914">
            <v>10000</v>
          </cell>
          <cell r="I2914">
            <v>969000</v>
          </cell>
        </row>
        <row r="2915">
          <cell r="F2915" t="str">
            <v xml:space="preserve"> -  Bor+psg Stek kolom 8X7 klm</v>
          </cell>
          <cell r="G2915">
            <v>42.9</v>
          </cell>
          <cell r="H2915">
            <v>1000</v>
          </cell>
          <cell r="I2915">
            <v>42900</v>
          </cell>
        </row>
        <row r="2916">
          <cell r="F2916" t="str">
            <v xml:space="preserve"> -  Galian tanah Block A, </v>
          </cell>
          <cell r="G2916">
            <v>8.24</v>
          </cell>
          <cell r="H2916">
            <v>13500</v>
          </cell>
          <cell r="I2916">
            <v>111240</v>
          </cell>
        </row>
        <row r="2917">
          <cell r="F2917" t="str">
            <v>Gedung Block D :</v>
          </cell>
          <cell r="I2917">
            <v>0</v>
          </cell>
        </row>
        <row r="2918">
          <cell r="F2918" t="str">
            <v xml:space="preserve"> -  Cor Kolom </v>
          </cell>
          <cell r="G2918">
            <v>7.1040000000000001</v>
          </cell>
          <cell r="H2918">
            <v>15000</v>
          </cell>
          <cell r="I2918">
            <v>106560</v>
          </cell>
        </row>
        <row r="2919">
          <cell r="F2919" t="str">
            <v xml:space="preserve"> -  Cor Tie beam &amp; Pile cap</v>
          </cell>
          <cell r="G2919">
            <v>13.19</v>
          </cell>
          <cell r="H2919">
            <v>15000</v>
          </cell>
          <cell r="I2919">
            <v>197850</v>
          </cell>
        </row>
        <row r="2920">
          <cell r="F2920" t="str">
            <v xml:space="preserve"> -  Stell Bongkar kolom</v>
          </cell>
          <cell r="G2920">
            <v>40.32</v>
          </cell>
          <cell r="H2920">
            <v>12500</v>
          </cell>
          <cell r="I2920">
            <v>504000</v>
          </cell>
        </row>
        <row r="2921">
          <cell r="F2921" t="str">
            <v>Jumlah</v>
          </cell>
          <cell r="I2921">
            <v>25209058</v>
          </cell>
        </row>
        <row r="2922">
          <cell r="F2922" t="str">
            <v>Potongan retensi</v>
          </cell>
          <cell r="I2922">
            <v>1097051</v>
          </cell>
        </row>
        <row r="2923">
          <cell r="C2923" t="str">
            <v>rupb1650</v>
          </cell>
          <cell r="F2923" t="str">
            <v>Upah Borongan Pekerjaan :</v>
          </cell>
          <cell r="J2923">
            <v>24112007</v>
          </cell>
          <cell r="K2923">
            <v>24112007</v>
          </cell>
        </row>
        <row r="2924">
          <cell r="E2924" t="str">
            <v>Suyoto</v>
          </cell>
          <cell r="F2924" t="str">
            <v xml:space="preserve"> - Upah harian cor kolom sirip</v>
          </cell>
        </row>
        <row r="2925">
          <cell r="C2925" t="str">
            <v>rupb1651</v>
          </cell>
          <cell r="F2925" t="str">
            <v xml:space="preserve"> - Upah harian cor kolom sirip</v>
          </cell>
          <cell r="J2925">
            <v>1050000</v>
          </cell>
          <cell r="K2925">
            <v>1050000</v>
          </cell>
        </row>
        <row r="2927">
          <cell r="C2927" t="str">
            <v>rupb1652</v>
          </cell>
          <cell r="E2927" t="str">
            <v>Kahar</v>
          </cell>
          <cell r="F2927" t="str">
            <v xml:space="preserve"> - Upah harian buat lantai kerja block D</v>
          </cell>
          <cell r="J2927">
            <v>318750</v>
          </cell>
          <cell r="K2927">
            <v>318750</v>
          </cell>
        </row>
        <row r="2929">
          <cell r="C2929" t="str">
            <v>rupb1653</v>
          </cell>
          <cell r="E2929" t="str">
            <v>Suminta</v>
          </cell>
          <cell r="F2929" t="str">
            <v xml:space="preserve"> - Upah harian &amp; lembur cor basement block C</v>
          </cell>
          <cell r="J2929">
            <v>135000</v>
          </cell>
          <cell r="K2929">
            <v>135000</v>
          </cell>
        </row>
        <row r="2930">
          <cell r="G2930" t="str">
            <v>Sub Jumlah     Rp.</v>
          </cell>
          <cell r="J2930">
            <v>59769932.597800002</v>
          </cell>
          <cell r="K2930">
            <v>59769932.597800002</v>
          </cell>
        </row>
        <row r="2933">
          <cell r="I2933" t="str">
            <v>Pekanbaru, 25 Juli 2005</v>
          </cell>
        </row>
        <row r="2935">
          <cell r="I2935" t="str">
            <v>Pembuat Daftar</v>
          </cell>
        </row>
        <row r="2941">
          <cell r="I2941" t="str">
            <v>PAHOTAN SITORUS, SE</v>
          </cell>
        </row>
        <row r="2942">
          <cell r="I2942" t="str">
            <v>Adm/Keu Proyek</v>
          </cell>
        </row>
        <row r="2946">
          <cell r="E2946" t="str">
            <v>Sub Jumlah Dipindah</v>
          </cell>
          <cell r="J2946">
            <v>59769932.597800002</v>
          </cell>
          <cell r="K2946">
            <v>59769932.597800002</v>
          </cell>
        </row>
        <row r="2948">
          <cell r="E2948" t="str">
            <v>Bambang Budiono</v>
          </cell>
          <cell r="F2948" t="str">
            <v>Upah Borongan Pekerjaan :</v>
          </cell>
        </row>
        <row r="2949">
          <cell r="E2949" t="str">
            <v>095/SPB/NK-PPS/05/2005</v>
          </cell>
          <cell r="F2949" t="str">
            <v xml:space="preserve"> - Fabrikasi</v>
          </cell>
          <cell r="G2949">
            <v>101.6</v>
          </cell>
          <cell r="H2949">
            <v>3500</v>
          </cell>
          <cell r="I2949">
            <v>355600</v>
          </cell>
        </row>
        <row r="2950">
          <cell r="F2950" t="str">
            <v xml:space="preserve"> - Pas.Bkstg,Stell &amp; Bongkar</v>
          </cell>
          <cell r="G2950">
            <v>101.6</v>
          </cell>
          <cell r="H2950">
            <v>12500</v>
          </cell>
          <cell r="I2950">
            <v>1270000</v>
          </cell>
        </row>
        <row r="2951">
          <cell r="F2951" t="str">
            <v xml:space="preserve"> - Pembersihan </v>
          </cell>
          <cell r="G2951">
            <v>317.64999999999998</v>
          </cell>
          <cell r="H2951">
            <v>1250</v>
          </cell>
          <cell r="I2951">
            <v>397062.5</v>
          </cell>
        </row>
        <row r="2952">
          <cell r="F2952" t="str">
            <v xml:space="preserve"> - Pas.Scafolding Eksternal</v>
          </cell>
          <cell r="G2952">
            <v>484.43</v>
          </cell>
          <cell r="H2952">
            <v>2000</v>
          </cell>
          <cell r="I2952">
            <v>968860</v>
          </cell>
        </row>
        <row r="2953">
          <cell r="F2953" t="str">
            <v xml:space="preserve"> - Stell &amp; Bongkar</v>
          </cell>
          <cell r="G2953">
            <v>29.632000000000001</v>
          </cell>
          <cell r="H2953">
            <v>17500</v>
          </cell>
          <cell r="I2953">
            <v>518560</v>
          </cell>
        </row>
        <row r="2954">
          <cell r="F2954" t="str">
            <v xml:space="preserve"> - Stell &amp; Bongkar Stager4</v>
          </cell>
          <cell r="G2954">
            <v>74.91</v>
          </cell>
          <cell r="H2954">
            <v>2500</v>
          </cell>
          <cell r="I2954">
            <v>187275</v>
          </cell>
        </row>
        <row r="2955">
          <cell r="C2955" t="str">
            <v>rupb1654</v>
          </cell>
          <cell r="F2955" t="str">
            <v>Upah Borongan Pekerjaan :</v>
          </cell>
          <cell r="J2955">
            <v>3697357.5</v>
          </cell>
          <cell r="K2955">
            <v>3697357.5</v>
          </cell>
        </row>
        <row r="2956">
          <cell r="E2956" t="str">
            <v>Bambang Budiono</v>
          </cell>
          <cell r="F2956" t="str">
            <v>Upah Borongan Pekerjaan :</v>
          </cell>
        </row>
        <row r="2957">
          <cell r="E2957" t="str">
            <v>112/SPB/NK-PPS/06/2005</v>
          </cell>
          <cell r="F2957" t="str">
            <v xml:space="preserve">Gedung C  </v>
          </cell>
        </row>
        <row r="2958">
          <cell r="F2958" t="str">
            <v xml:space="preserve"> -  Fabrikasi ornamen As C1 </v>
          </cell>
          <cell r="G2958">
            <v>129.63200000000001</v>
          </cell>
          <cell r="H2958">
            <v>3500</v>
          </cell>
          <cell r="I2958">
            <v>453712</v>
          </cell>
        </row>
        <row r="2959">
          <cell r="F2959" t="str">
            <v xml:space="preserve"> -  Stel &amp; Bongkar Bkstg Ornamen As C1</v>
          </cell>
          <cell r="G2959">
            <v>129.63200000000001</v>
          </cell>
          <cell r="H2959">
            <v>17500</v>
          </cell>
          <cell r="I2959">
            <v>2268560</v>
          </cell>
        </row>
        <row r="2960">
          <cell r="F2960" t="str">
            <v xml:space="preserve"> -  Cor Ornamen</v>
          </cell>
          <cell r="G2960">
            <v>11.5</v>
          </cell>
          <cell r="H2960">
            <v>15000</v>
          </cell>
          <cell r="I2960">
            <v>172500</v>
          </cell>
        </row>
        <row r="2961">
          <cell r="F2961" t="str">
            <v xml:space="preserve"> -  Pek. Finish hardener</v>
          </cell>
          <cell r="G2961">
            <v>22.5</v>
          </cell>
          <cell r="H2961">
            <v>3500</v>
          </cell>
          <cell r="I2961">
            <v>78750</v>
          </cell>
        </row>
        <row r="2962">
          <cell r="F2962" t="str">
            <v xml:space="preserve"> -  Psg steiger diatas</v>
          </cell>
          <cell r="G2962">
            <v>224.91</v>
          </cell>
          <cell r="H2962">
            <v>2500</v>
          </cell>
          <cell r="I2962">
            <v>562275</v>
          </cell>
        </row>
        <row r="2963">
          <cell r="F2963" t="str">
            <v xml:space="preserve"> -  Bikin lt. kerja </v>
          </cell>
          <cell r="G2963">
            <v>32</v>
          </cell>
          <cell r="H2963">
            <v>3500</v>
          </cell>
          <cell r="I2963">
            <v>112000</v>
          </cell>
        </row>
        <row r="2964">
          <cell r="F2964" t="str">
            <v xml:space="preserve"> -  Bikin block out u/ lift pit</v>
          </cell>
          <cell r="G2964">
            <v>10</v>
          </cell>
          <cell r="H2964">
            <v>5000</v>
          </cell>
          <cell r="I2964">
            <v>50000</v>
          </cell>
        </row>
        <row r="2965">
          <cell r="F2965" t="str">
            <v xml:space="preserve"> -  Bor stek pd dinding ornamen</v>
          </cell>
          <cell r="G2965">
            <v>96</v>
          </cell>
          <cell r="H2965">
            <v>500</v>
          </cell>
          <cell r="I2965">
            <v>48000</v>
          </cell>
        </row>
        <row r="2966">
          <cell r="F2966" t="str">
            <v xml:space="preserve"> -  Bikin kepala kolom pada plat</v>
          </cell>
          <cell r="G2966">
            <v>8</v>
          </cell>
          <cell r="H2966">
            <v>20000</v>
          </cell>
          <cell r="I2966">
            <v>160000</v>
          </cell>
        </row>
        <row r="2967">
          <cell r="F2967" t="str">
            <v>Pekerjaan Lt. Atap gedung b &amp; cC</v>
          </cell>
          <cell r="I2967">
            <v>0</v>
          </cell>
        </row>
        <row r="2968">
          <cell r="F2968" t="str">
            <v xml:space="preserve"> -  Fabrikasi bekisting kolom</v>
          </cell>
          <cell r="G2968">
            <v>219.39</v>
          </cell>
          <cell r="H2968">
            <v>3500</v>
          </cell>
          <cell r="I2968">
            <v>767865</v>
          </cell>
        </row>
        <row r="2969">
          <cell r="F2969" t="str">
            <v xml:space="preserve"> -  Stel &amp; Bongkar kolom</v>
          </cell>
          <cell r="G2969">
            <v>216.93</v>
          </cell>
          <cell r="H2969">
            <v>12500</v>
          </cell>
          <cell r="I2969">
            <v>2711625</v>
          </cell>
        </row>
        <row r="2970">
          <cell r="F2970" t="str">
            <v xml:space="preserve"> -  Cor Kolom, balok &amp; Plat </v>
          </cell>
          <cell r="G2970">
            <v>226.06</v>
          </cell>
          <cell r="H2970">
            <v>15000</v>
          </cell>
          <cell r="I2970">
            <v>3390900</v>
          </cell>
        </row>
        <row r="2971">
          <cell r="F2971" t="str">
            <v xml:space="preserve"> -  Pek. Finish hardener plat</v>
          </cell>
          <cell r="G2971">
            <v>81.040000000000006</v>
          </cell>
          <cell r="H2971">
            <v>3500</v>
          </cell>
          <cell r="I2971">
            <v>283640</v>
          </cell>
        </row>
        <row r="2972">
          <cell r="F2972" t="str">
            <v xml:space="preserve"> -  Pek. Finish ornamen As CB</v>
          </cell>
          <cell r="G2972">
            <v>22.5</v>
          </cell>
          <cell r="H2972">
            <v>3500</v>
          </cell>
          <cell r="I2972">
            <v>78750</v>
          </cell>
        </row>
        <row r="2973">
          <cell r="F2973" t="str">
            <v xml:space="preserve"> -  Pasang Scpldng Exterl As CA/C1-C2</v>
          </cell>
          <cell r="G2973">
            <v>91.8</v>
          </cell>
          <cell r="H2973">
            <v>2000</v>
          </cell>
          <cell r="I2973">
            <v>183600</v>
          </cell>
        </row>
        <row r="2974">
          <cell r="F2974" t="str">
            <v xml:space="preserve"> -  Talang Cor</v>
          </cell>
          <cell r="G2974">
            <v>6</v>
          </cell>
          <cell r="H2974">
            <v>5000</v>
          </cell>
          <cell r="I2974">
            <v>30000</v>
          </cell>
        </row>
        <row r="2975">
          <cell r="F2975" t="str">
            <v xml:space="preserve"> -  Kolom Sirip</v>
          </cell>
          <cell r="G2975">
            <v>7</v>
          </cell>
          <cell r="H2975">
            <v>100000</v>
          </cell>
          <cell r="I2975">
            <v>700000</v>
          </cell>
        </row>
        <row r="2976">
          <cell r="F2976" t="str">
            <v xml:space="preserve"> -  Bongkar bekisting lt. atap</v>
          </cell>
          <cell r="G2976">
            <v>448.51</v>
          </cell>
          <cell r="H2976">
            <v>1309.42</v>
          </cell>
          <cell r="I2976">
            <v>587287.96420000005</v>
          </cell>
        </row>
        <row r="2977">
          <cell r="F2977" t="str">
            <v>Jumlah</v>
          </cell>
          <cell r="I2977">
            <v>12639464.964199999</v>
          </cell>
        </row>
        <row r="2978">
          <cell r="F2978" t="str">
            <v>Potong Retensi 5%</v>
          </cell>
          <cell r="I2978">
            <v>806543</v>
          </cell>
        </row>
        <row r="2979">
          <cell r="C2979" t="str">
            <v>rupb1655</v>
          </cell>
          <cell r="F2979" t="str">
            <v>Upah Borongan Pekerjaan :</v>
          </cell>
          <cell r="J2979">
            <v>11832921.964199999</v>
          </cell>
          <cell r="K2979">
            <v>11832921.964199999</v>
          </cell>
        </row>
        <row r="2981">
          <cell r="C2981" t="str">
            <v>rupb1656</v>
          </cell>
          <cell r="E2981" t="str">
            <v>Singgih Hernawan</v>
          </cell>
          <cell r="F2981" t="str">
            <v xml:space="preserve"> - Upah harian bongkar floor Hardiner</v>
          </cell>
          <cell r="J2981">
            <v>20000</v>
          </cell>
          <cell r="K2981">
            <v>20000</v>
          </cell>
        </row>
        <row r="2983">
          <cell r="E2983" t="str">
            <v>Kahar</v>
          </cell>
          <cell r="F2983" t="str">
            <v xml:space="preserve"> - Upah harian buat lt. kerja block D</v>
          </cell>
        </row>
        <row r="2984">
          <cell r="C2984" t="str">
            <v>rupb1657</v>
          </cell>
          <cell r="F2984" t="str">
            <v xml:space="preserve"> - Upah harian buat lt. kerja block D</v>
          </cell>
          <cell r="J2984">
            <v>300000</v>
          </cell>
          <cell r="K2984">
            <v>300000</v>
          </cell>
        </row>
        <row r="2986">
          <cell r="E2986" t="str">
            <v>Kahar</v>
          </cell>
          <cell r="F2986" t="str">
            <v xml:space="preserve"> - Upah harian pengumpulan besi siku block B &amp; dibawa ke gudang</v>
          </cell>
        </row>
        <row r="2987">
          <cell r="C2987" t="str">
            <v>rupb1658</v>
          </cell>
          <cell r="F2987" t="str">
            <v xml:space="preserve"> - Upah harian pengumpulan besi siku block B &amp; dibawa ke gudang</v>
          </cell>
          <cell r="J2987">
            <v>560000</v>
          </cell>
          <cell r="K2987">
            <v>560000</v>
          </cell>
        </row>
        <row r="2989">
          <cell r="E2989" t="str">
            <v>Karmidi</v>
          </cell>
          <cell r="F2989" t="str">
            <v xml:space="preserve"> - Upah / lembur harian meluruskan besi D.22 u/ block A</v>
          </cell>
        </row>
        <row r="2990">
          <cell r="C2990" t="str">
            <v>rupb1659</v>
          </cell>
          <cell r="F2990" t="str">
            <v xml:space="preserve"> - Upah / lembur harian meluruskan besi D.22 u/ block A</v>
          </cell>
          <cell r="J2990">
            <v>487500</v>
          </cell>
          <cell r="K2990">
            <v>487500</v>
          </cell>
        </row>
        <row r="2992">
          <cell r="E2992" t="str">
            <v>Kahar</v>
          </cell>
          <cell r="F2992" t="str">
            <v xml:space="preserve"> - Upah harian meluruskan steck besi bore pile file cap block D</v>
          </cell>
        </row>
        <row r="2993">
          <cell r="C2993" t="str">
            <v>rupb1660</v>
          </cell>
          <cell r="F2993" t="str">
            <v xml:space="preserve"> - Upah harian meluruskan steck besi bore pile file cap block D</v>
          </cell>
          <cell r="J2993">
            <v>450000</v>
          </cell>
          <cell r="K2993">
            <v>450000</v>
          </cell>
        </row>
        <row r="2995">
          <cell r="E2995" t="str">
            <v>Kahar</v>
          </cell>
          <cell r="F2995" t="str">
            <v xml:space="preserve"> - Upah harian bongkar kembali besi bore pile D.25 karena tidak jadi pakai block D</v>
          </cell>
        </row>
        <row r="2996">
          <cell r="C2996" t="str">
            <v>rupb1661</v>
          </cell>
          <cell r="F2996" t="str">
            <v xml:space="preserve"> - Upah harian bongkar kembali besi bore pile D.25 karena tidak jadi pakai block D</v>
          </cell>
          <cell r="J2996">
            <v>712500</v>
          </cell>
          <cell r="K2996">
            <v>712500</v>
          </cell>
        </row>
        <row r="2998">
          <cell r="C2998" t="str">
            <v>rupb1662</v>
          </cell>
          <cell r="E2998" t="str">
            <v>Kahar</v>
          </cell>
          <cell r="F2998" t="str">
            <v xml:space="preserve"> - Upah harian pemindahan besi &amp; pembersihan saluran di block C</v>
          </cell>
          <cell r="J2998">
            <v>112500</v>
          </cell>
          <cell r="K2998">
            <v>112500</v>
          </cell>
        </row>
        <row r="3000">
          <cell r="E3000" t="str">
            <v>Kahar</v>
          </cell>
          <cell r="F3000" t="str">
            <v>Upah Borongan Pekerjaan :</v>
          </cell>
        </row>
        <row r="3001">
          <cell r="E3001" t="str">
            <v>055/SPB/NK-PPS/04/2005</v>
          </cell>
          <cell r="F3001" t="str">
            <v>Balok</v>
          </cell>
        </row>
        <row r="3002">
          <cell r="F3002" t="str">
            <v xml:space="preserve"> -  Ø  10 &amp; 13</v>
          </cell>
          <cell r="G3002">
            <v>1312.43</v>
          </cell>
          <cell r="H3002">
            <v>325</v>
          </cell>
          <cell r="I3002">
            <v>426539.75</v>
          </cell>
        </row>
        <row r="3003">
          <cell r="F3003" t="str">
            <v xml:space="preserve"> -  Ø  22</v>
          </cell>
          <cell r="G3003">
            <v>2223.6</v>
          </cell>
          <cell r="H3003">
            <v>250</v>
          </cell>
          <cell r="I3003">
            <v>555900</v>
          </cell>
        </row>
        <row r="3004">
          <cell r="F3004" t="str">
            <v xml:space="preserve"> -  Porepet,lisplank Canopy &amp; Platnya Ø 10</v>
          </cell>
          <cell r="G3004">
            <v>2002.08</v>
          </cell>
          <cell r="H3004">
            <v>325</v>
          </cell>
          <cell r="I3004">
            <v>650676</v>
          </cell>
        </row>
        <row r="3005">
          <cell r="F3005" t="str">
            <v xml:space="preserve"> -  Balok Ø  10</v>
          </cell>
          <cell r="G3005">
            <v>3500</v>
          </cell>
          <cell r="H3005">
            <v>375</v>
          </cell>
          <cell r="I3005">
            <v>1312500</v>
          </cell>
        </row>
        <row r="3006">
          <cell r="F3006" t="str">
            <v xml:space="preserve"> -  Plat Konvensional Canopy Ø 10 </v>
          </cell>
          <cell r="G3006">
            <v>1741.8</v>
          </cell>
          <cell r="H3006">
            <v>375</v>
          </cell>
          <cell r="I3006">
            <v>653175</v>
          </cell>
        </row>
        <row r="3007">
          <cell r="C3007" t="str">
            <v>rupb1663</v>
          </cell>
          <cell r="F3007" t="str">
            <v>Upah Borongan Pekerjaan :</v>
          </cell>
          <cell r="J3007">
            <v>3598790.75</v>
          </cell>
          <cell r="K3007">
            <v>3598790.75</v>
          </cell>
        </row>
        <row r="3008">
          <cell r="E3008" t="str">
            <v>Kahar</v>
          </cell>
          <cell r="F3008" t="str">
            <v>Upah Borongan Pekerjaan :</v>
          </cell>
        </row>
        <row r="3009">
          <cell r="E3009" t="str">
            <v>094/SPB/NK-PPS/05/2005</v>
          </cell>
          <cell r="F3009" t="str">
            <v xml:space="preserve"> -  Ø  10 &amp; 13</v>
          </cell>
          <cell r="G3009">
            <v>991.6</v>
          </cell>
          <cell r="H3009">
            <v>325</v>
          </cell>
          <cell r="I3009">
            <v>322270</v>
          </cell>
        </row>
        <row r="3010">
          <cell r="C3010" t="str">
            <v>rupb1664</v>
          </cell>
          <cell r="F3010" t="str">
            <v>Upah Borongan Pekerjaan Pembesian:</v>
          </cell>
          <cell r="J3010">
            <v>322270</v>
          </cell>
          <cell r="K3010">
            <v>322270</v>
          </cell>
        </row>
        <row r="3011">
          <cell r="G3011" t="str">
            <v>Sub Jumlah     Rp.</v>
          </cell>
          <cell r="J3011">
            <v>81863772.812000006</v>
          </cell>
          <cell r="K3011">
            <v>81863772.812000006</v>
          </cell>
        </row>
        <row r="3013">
          <cell r="I3013" t="str">
            <v>Pekanbaru, 25 Juli 2005</v>
          </cell>
        </row>
        <row r="3015">
          <cell r="I3015" t="str">
            <v>Pembuat Daftar</v>
          </cell>
        </row>
        <row r="3020">
          <cell r="I3020" t="str">
            <v>PAHOTAN SITORUS, SE</v>
          </cell>
        </row>
        <row r="3021">
          <cell r="I3021" t="str">
            <v>Adm/Keu Proyek</v>
          </cell>
        </row>
        <row r="3031">
          <cell r="E3031" t="str">
            <v>Sub Jumlah Dipindah</v>
          </cell>
          <cell r="J3031">
            <v>81863772.812000006</v>
          </cell>
          <cell r="K3031">
            <v>81863772.812000006</v>
          </cell>
        </row>
        <row r="3033">
          <cell r="E3033" t="str">
            <v>Kahar</v>
          </cell>
          <cell r="F3033" t="str">
            <v>Upah Borongan Pekerjaan :</v>
          </cell>
        </row>
        <row r="3034">
          <cell r="E3034" t="str">
            <v>107/SPB/NK-PPS/06/2005</v>
          </cell>
          <cell r="F3034" t="str">
            <v>Kolom Praktis &amp; Ring Balok</v>
          </cell>
        </row>
        <row r="3035">
          <cell r="F3035" t="str">
            <v xml:space="preserve"> -  Pek klm Praktis &amp; Ring blk lt.2 block C</v>
          </cell>
          <cell r="G3035">
            <v>1500</v>
          </cell>
          <cell r="H3035">
            <v>2500</v>
          </cell>
          <cell r="I3035">
            <v>3750000</v>
          </cell>
        </row>
        <row r="3036">
          <cell r="F3036" t="str">
            <v xml:space="preserve"> -  Pek klm praktis &amp; ring blk lt.1 block c</v>
          </cell>
          <cell r="G3036">
            <v>2000</v>
          </cell>
          <cell r="H3036">
            <v>2500</v>
          </cell>
          <cell r="I3036">
            <v>5000000</v>
          </cell>
        </row>
        <row r="3037">
          <cell r="F3037" t="str">
            <v>Lantai atap gedung C</v>
          </cell>
          <cell r="I3037">
            <v>0</v>
          </cell>
        </row>
        <row r="3038">
          <cell r="F3038" t="str">
            <v xml:space="preserve"> -  Pek. Ornamen As C8</v>
          </cell>
          <cell r="G3038">
            <v>1278.56</v>
          </cell>
          <cell r="H3038">
            <v>325</v>
          </cell>
          <cell r="I3038">
            <v>415532</v>
          </cell>
        </row>
        <row r="3039">
          <cell r="F3039" t="str">
            <v xml:space="preserve"> -  Pek. Ornamen As C1</v>
          </cell>
          <cell r="G3039">
            <v>1270.56</v>
          </cell>
          <cell r="H3039">
            <v>325</v>
          </cell>
          <cell r="I3039">
            <v>412932</v>
          </cell>
        </row>
        <row r="3040">
          <cell r="F3040" t="str">
            <v xml:space="preserve"> -  Plat &amp; Blk R.mesin EL+17,05</v>
          </cell>
          <cell r="G3040">
            <v>832.226</v>
          </cell>
          <cell r="H3040">
            <v>325</v>
          </cell>
          <cell r="I3040">
            <v>270473.45</v>
          </cell>
        </row>
        <row r="3041">
          <cell r="F3041" t="str">
            <v xml:space="preserve"> -  Plat &amp; Blk tutup lift EL+19,65</v>
          </cell>
          <cell r="G3041">
            <v>649.03</v>
          </cell>
          <cell r="H3041">
            <v>325</v>
          </cell>
          <cell r="I3041">
            <v>210934.75</v>
          </cell>
        </row>
        <row r="3042">
          <cell r="F3042" t="str">
            <v>Pekerjaan Gedung D</v>
          </cell>
          <cell r="I3042">
            <v>0</v>
          </cell>
        </row>
        <row r="3043">
          <cell r="F3043" t="str">
            <v>Pembesiaan Pile Cap</v>
          </cell>
          <cell r="I3043">
            <v>0</v>
          </cell>
        </row>
        <row r="3044">
          <cell r="F3044" t="str">
            <v xml:space="preserve"> -  Ø 25</v>
          </cell>
          <cell r="G3044">
            <v>15324.88</v>
          </cell>
          <cell r="H3044">
            <v>250</v>
          </cell>
          <cell r="I3044">
            <v>3831220</v>
          </cell>
        </row>
        <row r="3045">
          <cell r="F3045" t="str">
            <v xml:space="preserve"> -  Ø 16</v>
          </cell>
          <cell r="G3045">
            <v>413.27</v>
          </cell>
          <cell r="H3045">
            <v>250</v>
          </cell>
          <cell r="I3045">
            <v>103317.5</v>
          </cell>
        </row>
        <row r="3046">
          <cell r="F3046" t="str">
            <v xml:space="preserve"> -  Ø 10</v>
          </cell>
          <cell r="G3046">
            <v>78.236000000000004</v>
          </cell>
          <cell r="H3046">
            <v>325</v>
          </cell>
          <cell r="I3046">
            <v>25426.7</v>
          </cell>
        </row>
        <row r="3047">
          <cell r="F3047" t="str">
            <v>Pembesiaan balok,RW &amp; Klm</v>
          </cell>
          <cell r="I3047">
            <v>0</v>
          </cell>
        </row>
        <row r="3048">
          <cell r="F3048" t="str">
            <v xml:space="preserve"> -  Ø 25</v>
          </cell>
          <cell r="G3048">
            <v>8021.174</v>
          </cell>
          <cell r="H3048">
            <v>250</v>
          </cell>
          <cell r="I3048">
            <v>2005293.5</v>
          </cell>
        </row>
        <row r="3049">
          <cell r="F3049" t="str">
            <v xml:space="preserve"> -  Ø 22</v>
          </cell>
          <cell r="G3049">
            <v>1314.18</v>
          </cell>
          <cell r="H3049">
            <v>250</v>
          </cell>
          <cell r="I3049">
            <v>328545</v>
          </cell>
        </row>
        <row r="3050">
          <cell r="F3050" t="str">
            <v xml:space="preserve"> -  Ø 16</v>
          </cell>
          <cell r="G3050">
            <v>302.976</v>
          </cell>
          <cell r="H3050">
            <v>250</v>
          </cell>
          <cell r="I3050">
            <v>75744</v>
          </cell>
        </row>
        <row r="3051">
          <cell r="F3051" t="str">
            <v xml:space="preserve"> -  Ø 13 &amp; 10</v>
          </cell>
          <cell r="G3051">
            <v>1177.48</v>
          </cell>
          <cell r="H3051">
            <v>325</v>
          </cell>
          <cell r="I3051">
            <v>382681</v>
          </cell>
        </row>
        <row r="3052">
          <cell r="F3052" t="str">
            <v>Pembesian stek kolom Ø 70 &amp; Klm KW</v>
          </cell>
          <cell r="I3052">
            <v>0</v>
          </cell>
        </row>
        <row r="3053">
          <cell r="F3053" t="str">
            <v xml:space="preserve"> -  Ø 22</v>
          </cell>
          <cell r="G3053">
            <v>1835.68</v>
          </cell>
          <cell r="H3053">
            <v>250</v>
          </cell>
          <cell r="I3053">
            <v>458920</v>
          </cell>
        </row>
        <row r="3054">
          <cell r="F3054" t="str">
            <v>Sarana Pekerjaan</v>
          </cell>
          <cell r="I3054">
            <v>0</v>
          </cell>
        </row>
        <row r="3055">
          <cell r="F3055" t="str">
            <v xml:space="preserve"> -  Bore stek &amp; pasang stek diatap water tank</v>
          </cell>
          <cell r="G3055">
            <v>120</v>
          </cell>
          <cell r="H3055">
            <v>500</v>
          </cell>
          <cell r="I3055">
            <v>60000</v>
          </cell>
        </row>
        <row r="3056">
          <cell r="F3056" t="str">
            <v>Block B</v>
          </cell>
          <cell r="I3056">
            <v>0</v>
          </cell>
        </row>
        <row r="3057">
          <cell r="F3057" t="str">
            <v xml:space="preserve"> -  Pek. Tangga As Bl &amp; BA dr lt.3 ke lt. atap</v>
          </cell>
          <cell r="G3057">
            <v>2</v>
          </cell>
          <cell r="H3057">
            <v>500000</v>
          </cell>
          <cell r="I3057">
            <v>1000000</v>
          </cell>
        </row>
        <row r="3058">
          <cell r="F3058" t="str">
            <v xml:space="preserve"> -  Pek. Tangga Tengah dr lt.2 ke lt. 3</v>
          </cell>
          <cell r="G3058">
            <v>1</v>
          </cell>
          <cell r="H3058">
            <v>1000000</v>
          </cell>
          <cell r="I3058">
            <v>1000000</v>
          </cell>
        </row>
        <row r="3059">
          <cell r="F3059" t="str">
            <v>Jumlah</v>
          </cell>
          <cell r="I3059">
            <v>19331019.899999999</v>
          </cell>
        </row>
        <row r="3060">
          <cell r="C3060" t="str">
            <v>rupb1665</v>
          </cell>
          <cell r="F3060" t="str">
            <v>Pembesian Potong Retensi  5%</v>
          </cell>
          <cell r="I3060">
            <v>1330547</v>
          </cell>
          <cell r="J3060">
            <v>18000472.899999999</v>
          </cell>
          <cell r="K3060">
            <v>18000472.899999999</v>
          </cell>
        </row>
        <row r="3062">
          <cell r="E3062" t="str">
            <v>Karmidi</v>
          </cell>
          <cell r="F3062" t="str">
            <v>Upah Borongan Pekerjaan :</v>
          </cell>
        </row>
        <row r="3063">
          <cell r="E3063" t="str">
            <v>108/SPB/NK-PPS/06/2005</v>
          </cell>
          <cell r="F3063" t="str">
            <v>Block A</v>
          </cell>
        </row>
        <row r="3064">
          <cell r="F3064" t="str">
            <v>Stek Kolom</v>
          </cell>
        </row>
        <row r="3065">
          <cell r="F3065" t="str">
            <v xml:space="preserve"> -  Besi Ø 22</v>
          </cell>
          <cell r="G3065">
            <v>3065.96</v>
          </cell>
          <cell r="H3065">
            <v>250</v>
          </cell>
          <cell r="I3065">
            <v>766490</v>
          </cell>
        </row>
        <row r="3066">
          <cell r="F3066" t="str">
            <v>Tie Beam</v>
          </cell>
          <cell r="I3066">
            <v>0</v>
          </cell>
        </row>
        <row r="3067">
          <cell r="F3067" t="str">
            <v xml:space="preserve"> -  Besi Ø 10</v>
          </cell>
          <cell r="G3067">
            <v>3364.24</v>
          </cell>
          <cell r="H3067">
            <v>325</v>
          </cell>
          <cell r="I3067">
            <v>1093378</v>
          </cell>
        </row>
        <row r="3068">
          <cell r="F3068" t="str">
            <v xml:space="preserve"> -  Besi Ø 22</v>
          </cell>
          <cell r="G3068">
            <v>15347.77</v>
          </cell>
          <cell r="H3068">
            <v>250</v>
          </cell>
          <cell r="I3068">
            <v>3836942.5</v>
          </cell>
        </row>
        <row r="3069">
          <cell r="F3069" t="str">
            <v>Retaining Wall</v>
          </cell>
          <cell r="I3069">
            <v>0</v>
          </cell>
        </row>
        <row r="3070">
          <cell r="F3070" t="str">
            <v xml:space="preserve"> -  Besi Ø 10</v>
          </cell>
          <cell r="G3070">
            <v>141.49</v>
          </cell>
          <cell r="H3070">
            <v>325</v>
          </cell>
          <cell r="I3070">
            <v>45984.25</v>
          </cell>
        </row>
        <row r="3071">
          <cell r="F3071" t="str">
            <v xml:space="preserve"> -  Besi Ø 13</v>
          </cell>
          <cell r="G3071">
            <v>1150.24</v>
          </cell>
          <cell r="H3071">
            <v>325</v>
          </cell>
          <cell r="I3071">
            <v>373828</v>
          </cell>
        </row>
        <row r="3072">
          <cell r="F3072" t="str">
            <v>Block B Lt Atap</v>
          </cell>
          <cell r="I3072">
            <v>0</v>
          </cell>
        </row>
        <row r="3073">
          <cell r="F3073" t="str">
            <v xml:space="preserve"> -  Plat lt. atap dak EL+19.95 As B3-B4</v>
          </cell>
          <cell r="G3073">
            <v>1063.4929999999999</v>
          </cell>
          <cell r="H3073">
            <v>325</v>
          </cell>
          <cell r="I3073">
            <v>345635.22499999998</v>
          </cell>
        </row>
        <row r="3074">
          <cell r="F3074" t="str">
            <v xml:space="preserve"> -  Balok atap dak R.gudang EL+19.95</v>
          </cell>
          <cell r="G3074">
            <v>73.599999999999994</v>
          </cell>
          <cell r="H3074">
            <v>8500</v>
          </cell>
          <cell r="I3074">
            <v>625600</v>
          </cell>
        </row>
        <row r="3075">
          <cell r="F3075" t="str">
            <v xml:space="preserve"> -  Balok atap dak R.gudang EL+21.80</v>
          </cell>
          <cell r="G3075">
            <v>513.02</v>
          </cell>
          <cell r="H3075">
            <v>325</v>
          </cell>
          <cell r="I3075">
            <v>166731.5</v>
          </cell>
        </row>
        <row r="3076">
          <cell r="F3076" t="str">
            <v xml:space="preserve"> -  Balok atap dak R.mesin EL+21.80</v>
          </cell>
          <cell r="G3076">
            <v>35.799999999999997</v>
          </cell>
          <cell r="H3076">
            <v>8500</v>
          </cell>
          <cell r="I3076">
            <v>304300</v>
          </cell>
        </row>
        <row r="3077">
          <cell r="F3077" t="str">
            <v xml:space="preserve"> -  Besi Balok diatas dinding parapet</v>
          </cell>
          <cell r="G3077">
            <v>60</v>
          </cell>
          <cell r="H3077">
            <v>8500</v>
          </cell>
          <cell r="I3077">
            <v>510000</v>
          </cell>
        </row>
        <row r="3078">
          <cell r="F3078" t="str">
            <v xml:space="preserve"> -  Besi balok dikolom lift pit</v>
          </cell>
          <cell r="G3078">
            <v>30.25</v>
          </cell>
          <cell r="H3078">
            <v>8500</v>
          </cell>
          <cell r="I3078">
            <v>257125</v>
          </cell>
        </row>
        <row r="3079">
          <cell r="F3079" t="str">
            <v xml:space="preserve"> -  Psg stek di klm lift,klm parapet,AsBL</v>
          </cell>
          <cell r="G3079">
            <v>176</v>
          </cell>
          <cell r="H3079">
            <v>1000</v>
          </cell>
          <cell r="I3079">
            <v>176000</v>
          </cell>
        </row>
        <row r="3080">
          <cell r="F3080" t="str">
            <v xml:space="preserve"> -  Balok tanggulan diEl+19.95 lt.atap</v>
          </cell>
          <cell r="G3080">
            <v>27.5</v>
          </cell>
          <cell r="H3080">
            <v>3000</v>
          </cell>
          <cell r="I3080">
            <v>82500</v>
          </cell>
        </row>
        <row r="3081">
          <cell r="F3081" t="str">
            <v xml:space="preserve"> -  Balok Ornamen Kaca,besi 10</v>
          </cell>
          <cell r="G3081">
            <v>30.4</v>
          </cell>
          <cell r="H3081">
            <v>8500</v>
          </cell>
          <cell r="I3081">
            <v>258400</v>
          </cell>
        </row>
        <row r="3082">
          <cell r="F3082" t="str">
            <v xml:space="preserve"> -  Plat lt. ornamen kaca besi 10</v>
          </cell>
          <cell r="G3082">
            <v>416.863</v>
          </cell>
          <cell r="H3082">
            <v>325</v>
          </cell>
          <cell r="I3082">
            <v>135480.47500000001</v>
          </cell>
        </row>
        <row r="3083">
          <cell r="F3083" t="str">
            <v xml:space="preserve"> -  Dinding Parapet ornamen kaca besi 10</v>
          </cell>
          <cell r="G3083">
            <v>416.863</v>
          </cell>
          <cell r="H3083">
            <v>325</v>
          </cell>
          <cell r="I3083">
            <v>135480.47500000001</v>
          </cell>
        </row>
        <row r="3084">
          <cell r="F3084" t="str">
            <v xml:space="preserve"> -  Kolom lift El+19.95 ke El+24,70</v>
          </cell>
          <cell r="G3084">
            <v>39.700000000000003</v>
          </cell>
          <cell r="H3084">
            <v>8500</v>
          </cell>
          <cell r="I3084">
            <v>337450</v>
          </cell>
        </row>
        <row r="3085">
          <cell r="F3085" t="str">
            <v xml:space="preserve"> -  Kolom ornamen As B2-B3/BL</v>
          </cell>
          <cell r="G3085">
            <v>3</v>
          </cell>
          <cell r="H3085">
            <v>35000</v>
          </cell>
          <cell r="I3085">
            <v>105000</v>
          </cell>
        </row>
        <row r="3086">
          <cell r="F3086" t="str">
            <v xml:space="preserve"> -  Kolom As BL,BL 6,9X8 EL+23.75</v>
          </cell>
          <cell r="G3086">
            <v>55.2</v>
          </cell>
          <cell r="H3086">
            <v>8500</v>
          </cell>
          <cell r="I3086">
            <v>469200</v>
          </cell>
        </row>
        <row r="3087">
          <cell r="F3087" t="str">
            <v xml:space="preserve"> -  Pembuatan besi u/ klm praktis 10/10</v>
          </cell>
          <cell r="G3087">
            <v>464</v>
          </cell>
          <cell r="H3087">
            <v>3000</v>
          </cell>
          <cell r="I3087">
            <v>1392000</v>
          </cell>
        </row>
        <row r="3088">
          <cell r="F3088" t="str">
            <v xml:space="preserve"> -  Pembuatan besi u/ ring balok 10/15</v>
          </cell>
          <cell r="G3088">
            <v>522</v>
          </cell>
          <cell r="H3088">
            <v>4000</v>
          </cell>
          <cell r="I3088">
            <v>2088000</v>
          </cell>
        </row>
        <row r="3089">
          <cell r="F3089" t="str">
            <v>Pekerjaan Borongan</v>
          </cell>
        </row>
        <row r="3090">
          <cell r="F3090" t="str">
            <v xml:space="preserve"> -  Bongkar Besi </v>
          </cell>
          <cell r="G3090">
            <v>696099.25600000005</v>
          </cell>
          <cell r="H3090">
            <v>20</v>
          </cell>
          <cell r="I3090">
            <v>13921985.120000001</v>
          </cell>
        </row>
        <row r="3091">
          <cell r="F3091" t="str">
            <v>Jumlah</v>
          </cell>
          <cell r="I3091">
            <v>27427510.545000002</v>
          </cell>
        </row>
        <row r="3092">
          <cell r="C3092" t="str">
            <v>rupb1666</v>
          </cell>
          <cell r="F3092" t="str">
            <v>Upah borongan pekerjaan Potong Retensi 5%</v>
          </cell>
          <cell r="I3092">
            <v>1639592</v>
          </cell>
          <cell r="J3092">
            <v>25787918.545000002</v>
          </cell>
          <cell r="K3092">
            <v>25787918.545000002</v>
          </cell>
        </row>
        <row r="3095">
          <cell r="E3095" t="str">
            <v>Karmidi</v>
          </cell>
          <cell r="F3095" t="str">
            <v>Upah Borongan Pekerjaan :</v>
          </cell>
        </row>
        <row r="3096">
          <cell r="E3096" t="str">
            <v>084/SPB/NK-PPS/06/2005</v>
          </cell>
          <cell r="F3096" t="str">
            <v>Pekerjaan pembesian :</v>
          </cell>
        </row>
        <row r="3097">
          <cell r="F3097" t="str">
            <v xml:space="preserve">       Ø 10</v>
          </cell>
          <cell r="G3097">
            <v>204.95</v>
          </cell>
          <cell r="H3097">
            <v>325</v>
          </cell>
          <cell r="I3097">
            <v>66608.75</v>
          </cell>
        </row>
        <row r="3098">
          <cell r="F3098" t="str">
            <v xml:space="preserve">       Ø 16</v>
          </cell>
          <cell r="G3098">
            <v>1323.34</v>
          </cell>
          <cell r="H3098">
            <v>325</v>
          </cell>
          <cell r="I3098">
            <v>430085.5</v>
          </cell>
        </row>
        <row r="3099">
          <cell r="F3099" t="str">
            <v xml:space="preserve">       Ø 25</v>
          </cell>
          <cell r="G3099">
            <v>9678.5</v>
          </cell>
          <cell r="H3099">
            <v>250</v>
          </cell>
          <cell r="I3099">
            <v>2419625</v>
          </cell>
        </row>
        <row r="3100">
          <cell r="C3100" t="str">
            <v>rupb1667</v>
          </cell>
          <cell r="F3100" t="str">
            <v>Pekerjaan pembesian :</v>
          </cell>
          <cell r="J3100">
            <v>2916319.25</v>
          </cell>
          <cell r="K3100">
            <v>2916319.25</v>
          </cell>
        </row>
        <row r="3102">
          <cell r="C3102" t="str">
            <v>rupb1668</v>
          </cell>
          <cell r="E3102" t="str">
            <v>Karmidi</v>
          </cell>
          <cell r="F3102" t="str">
            <v xml:space="preserve"> - Upah/ lembur bobok beton gatter &amp; bkgr bekisting</v>
          </cell>
          <cell r="J3102">
            <v>393750</v>
          </cell>
          <cell r="K3102">
            <v>393750</v>
          </cell>
        </row>
        <row r="3104">
          <cell r="G3104" t="str">
            <v>Sub Jumlah     Rp.</v>
          </cell>
          <cell r="J3104">
            <v>128962233.50700001</v>
          </cell>
          <cell r="K3104">
            <v>128962233.50700001</v>
          </cell>
        </row>
        <row r="3106">
          <cell r="I3106" t="str">
            <v>Pekanbaru, 25 Juli 2005</v>
          </cell>
        </row>
        <row r="3108">
          <cell r="I3108" t="str">
            <v>Pembuat Daftar</v>
          </cell>
        </row>
        <row r="3113">
          <cell r="I3113" t="str">
            <v>PAHOTAN SITORUS, SE</v>
          </cell>
        </row>
        <row r="3114">
          <cell r="I3114" t="str">
            <v>Adm/Keu Proyek</v>
          </cell>
        </row>
        <row r="3116">
          <cell r="E3116" t="str">
            <v>Sub Jumlah Dipindah</v>
          </cell>
          <cell r="J3116">
            <v>128962233.50700001</v>
          </cell>
          <cell r="K3116">
            <v>128962233.50700001</v>
          </cell>
        </row>
        <row r="3118">
          <cell r="C3118" t="str">
            <v>rupb1669</v>
          </cell>
          <cell r="E3118" t="str">
            <v>Suminta</v>
          </cell>
          <cell r="F3118" t="str">
            <v xml:space="preserve"> - Upah pasang sparing pipa diblock C</v>
          </cell>
          <cell r="J3118">
            <v>245000</v>
          </cell>
          <cell r="K3118">
            <v>245000</v>
          </cell>
        </row>
        <row r="3120">
          <cell r="C3120" t="str">
            <v>rupb1670</v>
          </cell>
          <cell r="E3120" t="str">
            <v>Suminta</v>
          </cell>
          <cell r="F3120" t="str">
            <v xml:space="preserve"> - Upah harian grating sparing pipa block C</v>
          </cell>
          <cell r="J3120">
            <v>105000</v>
          </cell>
          <cell r="K3120">
            <v>105000</v>
          </cell>
        </row>
        <row r="3122">
          <cell r="E3122" t="str">
            <v>Heri</v>
          </cell>
          <cell r="F3122" t="str">
            <v>Upah Borongan Pekerjaan :</v>
          </cell>
        </row>
        <row r="3123">
          <cell r="E3123" t="str">
            <v>101/SPB/NK-PPS/06/2005</v>
          </cell>
          <cell r="F3123" t="str">
            <v>Block C</v>
          </cell>
        </row>
        <row r="3124">
          <cell r="F3124" t="str">
            <v xml:space="preserve"> -  Lt. Dasar</v>
          </cell>
          <cell r="I3124">
            <v>0</v>
          </cell>
        </row>
        <row r="3125">
          <cell r="F3125" t="str">
            <v xml:space="preserve"> -  Psg Keramik meja los </v>
          </cell>
          <cell r="G3125">
            <v>196.79</v>
          </cell>
          <cell r="H3125">
            <v>17500</v>
          </cell>
          <cell r="I3125">
            <v>3443825</v>
          </cell>
        </row>
        <row r="3126">
          <cell r="F3126" t="str">
            <v xml:space="preserve"> -  Psg kermik tanggulan meja</v>
          </cell>
          <cell r="G3126">
            <v>99.4</v>
          </cell>
          <cell r="H3126">
            <v>20000</v>
          </cell>
          <cell r="I3126">
            <v>1988000</v>
          </cell>
        </row>
        <row r="3127">
          <cell r="F3127" t="str">
            <v xml:space="preserve"> -  Cor bawah meja los</v>
          </cell>
          <cell r="G3127">
            <v>19.239999999999998</v>
          </cell>
          <cell r="H3127">
            <v>65000</v>
          </cell>
          <cell r="I3127">
            <v>1250600</v>
          </cell>
        </row>
        <row r="3128">
          <cell r="F3128" t="str">
            <v xml:space="preserve"> -  Acian dinding dlm meja</v>
          </cell>
          <cell r="G3128">
            <v>634.05999999999995</v>
          </cell>
          <cell r="H3128">
            <v>4000</v>
          </cell>
          <cell r="I3128">
            <v>2536240</v>
          </cell>
        </row>
        <row r="3129">
          <cell r="F3129" t="str">
            <v xml:space="preserve"> -  Basement</v>
          </cell>
          <cell r="I3129">
            <v>0</v>
          </cell>
        </row>
        <row r="3130">
          <cell r="F3130" t="str">
            <v xml:space="preserve"> -  Acian dinding dalam meja</v>
          </cell>
          <cell r="G3130">
            <v>343.26</v>
          </cell>
          <cell r="H3130">
            <v>4000</v>
          </cell>
          <cell r="I3130">
            <v>1373040</v>
          </cell>
        </row>
        <row r="3131">
          <cell r="F3131" t="str">
            <v>Block B</v>
          </cell>
          <cell r="I3131">
            <v>0</v>
          </cell>
        </row>
        <row r="3132">
          <cell r="F3132" t="str">
            <v>Lantai 1</v>
          </cell>
          <cell r="I3132">
            <v>0</v>
          </cell>
        </row>
        <row r="3133">
          <cell r="F3133" t="str">
            <v xml:space="preserve"> -  Expose kolom &amp; Balok</v>
          </cell>
          <cell r="G3133">
            <v>104.62</v>
          </cell>
          <cell r="H3133">
            <v>3000</v>
          </cell>
          <cell r="I3133">
            <v>313860</v>
          </cell>
        </row>
        <row r="3134">
          <cell r="F3134" t="str">
            <v xml:space="preserve"> -  Sconengan Kolom &amp; Balok</v>
          </cell>
          <cell r="G3134">
            <v>159.52000000000001</v>
          </cell>
          <cell r="H3134">
            <v>2500</v>
          </cell>
          <cell r="I3134">
            <v>398800</v>
          </cell>
        </row>
        <row r="3135">
          <cell r="F3135" t="str">
            <v xml:space="preserve"> -  Cor Bawah Meja</v>
          </cell>
          <cell r="G3135">
            <v>1.96</v>
          </cell>
          <cell r="H3135">
            <v>65000</v>
          </cell>
          <cell r="I3135">
            <v>127400</v>
          </cell>
        </row>
        <row r="3136">
          <cell r="F3136" t="str">
            <v xml:space="preserve"> -  Bobokan &amp; Finishing sudutan blk</v>
          </cell>
          <cell r="G3136">
            <v>293.60000000000002</v>
          </cell>
          <cell r="H3136">
            <v>2500</v>
          </cell>
          <cell r="I3136">
            <v>734000</v>
          </cell>
        </row>
        <row r="3137">
          <cell r="F3137" t="str">
            <v xml:space="preserve"> -  Acian Dinding dlm meja los</v>
          </cell>
          <cell r="G3137">
            <v>93.49</v>
          </cell>
          <cell r="H3137">
            <v>4000</v>
          </cell>
          <cell r="I3137">
            <v>373960</v>
          </cell>
        </row>
        <row r="3138">
          <cell r="F3138" t="str">
            <v xml:space="preserve"> -  Cor Bawah meja &amp; plat meja</v>
          </cell>
          <cell r="G3138">
            <v>6.29</v>
          </cell>
          <cell r="H3138">
            <v>65000</v>
          </cell>
          <cell r="I3138">
            <v>408850</v>
          </cell>
        </row>
        <row r="3139">
          <cell r="F3139" t="str">
            <v xml:space="preserve"> -  Prostekan keramik</v>
          </cell>
          <cell r="G3139">
            <v>61.2</v>
          </cell>
          <cell r="H3139">
            <v>3000</v>
          </cell>
          <cell r="I3139">
            <v>183600</v>
          </cell>
        </row>
        <row r="3140">
          <cell r="C3140" t="str">
            <v>rupb1671</v>
          </cell>
          <cell r="F3140" t="str">
            <v>Upah Borongan Pekerjaan :</v>
          </cell>
          <cell r="J3140">
            <v>13132175</v>
          </cell>
          <cell r="K3140">
            <v>13132175</v>
          </cell>
        </row>
        <row r="3142">
          <cell r="E3142" t="str">
            <v>Iksan</v>
          </cell>
          <cell r="F3142" t="str">
            <v>Upah Borongan Pekerjaan :</v>
          </cell>
        </row>
        <row r="3143">
          <cell r="E3143" t="str">
            <v>098/SPB/NK-PPS/06/2005</v>
          </cell>
          <cell r="F3143" t="str">
            <v>Block C</v>
          </cell>
        </row>
        <row r="3144">
          <cell r="F3144" t="str">
            <v>Lantai Dasar</v>
          </cell>
        </row>
        <row r="3145">
          <cell r="F3145" t="str">
            <v xml:space="preserve"> -  Expose Kolom</v>
          </cell>
          <cell r="G3145">
            <v>170.1</v>
          </cell>
          <cell r="H3145">
            <v>3000</v>
          </cell>
          <cell r="I3145">
            <v>510300</v>
          </cell>
        </row>
        <row r="3146">
          <cell r="F3146" t="str">
            <v xml:space="preserve"> -  Sconengan Kolom</v>
          </cell>
          <cell r="G3146">
            <v>321.39999999999998</v>
          </cell>
          <cell r="H3146">
            <v>2500</v>
          </cell>
          <cell r="I3146">
            <v>803500</v>
          </cell>
        </row>
        <row r="3147">
          <cell r="F3147" t="str">
            <v>Lantai - 1</v>
          </cell>
          <cell r="I3147">
            <v>0</v>
          </cell>
        </row>
        <row r="3148">
          <cell r="F3148" t="str">
            <v xml:space="preserve"> -  Pasang Bata dinding </v>
          </cell>
          <cell r="I3148">
            <v>0</v>
          </cell>
        </row>
        <row r="3149">
          <cell r="F3149" t="str">
            <v xml:space="preserve"> -  Blok ,B,C,D,E,F,G,R</v>
          </cell>
          <cell r="G3149">
            <v>817.8</v>
          </cell>
          <cell r="H3149">
            <v>9000</v>
          </cell>
          <cell r="I3149">
            <v>7360200</v>
          </cell>
        </row>
        <row r="3150">
          <cell r="F3150" t="str">
            <v xml:space="preserve"> -  Plester Dinding Kios Internal luar &amp;</v>
          </cell>
          <cell r="I3150">
            <v>0</v>
          </cell>
        </row>
        <row r="3151">
          <cell r="F3151" t="str">
            <v xml:space="preserve">    Blok B,C,D,E,F,G,H,I,J,L,M,N,O,S</v>
          </cell>
          <cell r="G3151">
            <v>1970.3</v>
          </cell>
          <cell r="H3151">
            <v>6500</v>
          </cell>
          <cell r="I3151">
            <v>12806950</v>
          </cell>
        </row>
        <row r="3152">
          <cell r="F3152" t="str">
            <v xml:space="preserve"> -  Cor Kolom Praktis &amp; Ring balok</v>
          </cell>
          <cell r="G3152">
            <v>610.4</v>
          </cell>
          <cell r="H3152">
            <v>7500</v>
          </cell>
          <cell r="I3152">
            <v>4578000</v>
          </cell>
        </row>
        <row r="3153">
          <cell r="F3153" t="str">
            <v xml:space="preserve"> -  Acian dinding internal Blok A s/d T</v>
          </cell>
          <cell r="G3153">
            <v>492.7</v>
          </cell>
          <cell r="H3153">
            <v>4000</v>
          </cell>
          <cell r="I3153">
            <v>1970800</v>
          </cell>
        </row>
        <row r="3154">
          <cell r="F3154" t="str">
            <v xml:space="preserve"> -  Bor u/ Steck K.P &amp; RB</v>
          </cell>
          <cell r="G3154">
            <v>2700</v>
          </cell>
          <cell r="H3154">
            <v>250</v>
          </cell>
          <cell r="I3154">
            <v>675000</v>
          </cell>
        </row>
        <row r="3155">
          <cell r="F3155" t="str">
            <v xml:space="preserve"> -  Pasang steck u/ K.Praktis</v>
          </cell>
          <cell r="G3155">
            <v>390</v>
          </cell>
          <cell r="H3155">
            <v>1000</v>
          </cell>
          <cell r="I3155">
            <v>390000</v>
          </cell>
        </row>
        <row r="3156">
          <cell r="F3156" t="str">
            <v>Lantai - 2</v>
          </cell>
          <cell r="I3156">
            <v>0</v>
          </cell>
        </row>
        <row r="3157">
          <cell r="F3157" t="str">
            <v xml:space="preserve">Pasang Bata dinding </v>
          </cell>
          <cell r="I3157">
            <v>0</v>
          </cell>
        </row>
        <row r="3158">
          <cell r="F3158" t="str">
            <v xml:space="preserve"> -  A,B,C,D,S,R,Q,Toilet,Tangga External</v>
          </cell>
          <cell r="G3158">
            <v>520.29999999999995</v>
          </cell>
          <cell r="H3158">
            <v>9000</v>
          </cell>
          <cell r="I3158">
            <v>4682700</v>
          </cell>
        </row>
        <row r="3159">
          <cell r="F3159" t="str">
            <v xml:space="preserve"> -  Cor Kolom Praktis &amp; Ring balok</v>
          </cell>
          <cell r="G3159">
            <v>304.3</v>
          </cell>
          <cell r="H3159">
            <v>7500</v>
          </cell>
          <cell r="I3159">
            <v>2282250</v>
          </cell>
        </row>
        <row r="3160">
          <cell r="F3160" t="str">
            <v>External tampak Kiri</v>
          </cell>
          <cell r="I3160">
            <v>0</v>
          </cell>
        </row>
        <row r="3161">
          <cell r="F3161" t="str">
            <v xml:space="preserve"> -  Plester dinding bata  Beton luar</v>
          </cell>
          <cell r="G3161">
            <v>535.9</v>
          </cell>
          <cell r="H3161">
            <v>12500</v>
          </cell>
          <cell r="I3161">
            <v>6698750</v>
          </cell>
        </row>
        <row r="3162">
          <cell r="F3162" t="str">
            <v xml:space="preserve"> -  Finishing openingan external</v>
          </cell>
          <cell r="G3162">
            <v>320.60000000000002</v>
          </cell>
          <cell r="H3162">
            <v>7500</v>
          </cell>
          <cell r="I3162">
            <v>2404500</v>
          </cell>
        </row>
        <row r="3163">
          <cell r="F3163" t="str">
            <v xml:space="preserve"> -  Acian dinding luar</v>
          </cell>
          <cell r="G3163">
            <v>535.9</v>
          </cell>
          <cell r="H3163">
            <v>4000</v>
          </cell>
          <cell r="I3163">
            <v>2143600</v>
          </cell>
        </row>
        <row r="3164">
          <cell r="F3164" t="str">
            <v xml:space="preserve"> -  Bobok kupingan beton luar</v>
          </cell>
          <cell r="G3164">
            <v>11.8</v>
          </cell>
          <cell r="H3164">
            <v>8750</v>
          </cell>
          <cell r="I3164">
            <v>103250</v>
          </cell>
        </row>
        <row r="3165">
          <cell r="F3165" t="str">
            <v>Cor &amp; Finishing antara dinding B.Bata</v>
          </cell>
          <cell r="I3165">
            <v>0</v>
          </cell>
        </row>
        <row r="3166">
          <cell r="F3166" t="str">
            <v xml:space="preserve"> -  Kolom/Lisplank</v>
          </cell>
          <cell r="G3166">
            <v>72.900000000000006</v>
          </cell>
          <cell r="H3166">
            <v>5000</v>
          </cell>
          <cell r="I3166">
            <v>364500</v>
          </cell>
        </row>
        <row r="3167">
          <cell r="F3167" t="str">
            <v xml:space="preserve"> -  Cor Balok dengan 35/15 pd lift</v>
          </cell>
          <cell r="G3167">
            <v>19.440000000000001</v>
          </cell>
          <cell r="H3167">
            <v>15000</v>
          </cell>
          <cell r="I3167">
            <v>291600</v>
          </cell>
        </row>
        <row r="3168">
          <cell r="F3168" t="str">
            <v xml:space="preserve"> -  Pasang lt kerja u/Plester External</v>
          </cell>
          <cell r="G3168">
            <v>192.7</v>
          </cell>
          <cell r="H3168">
            <v>3250</v>
          </cell>
          <cell r="I3168">
            <v>626275</v>
          </cell>
        </row>
        <row r="3169">
          <cell r="F3169" t="str">
            <v>External Tampak Depan</v>
          </cell>
          <cell r="I3169">
            <v>0</v>
          </cell>
        </row>
        <row r="3170">
          <cell r="F3170" t="str">
            <v xml:space="preserve"> -  Plester dinding bata &amp; Beton</v>
          </cell>
          <cell r="G3170">
            <v>168.8</v>
          </cell>
          <cell r="H3170">
            <v>12500</v>
          </cell>
          <cell r="I3170">
            <v>2110000</v>
          </cell>
        </row>
        <row r="3171">
          <cell r="F3171" t="str">
            <v xml:space="preserve"> -  Acian dinding Bata &amp; Beton</v>
          </cell>
          <cell r="G3171">
            <v>168.8</v>
          </cell>
          <cell r="H3171">
            <v>4000</v>
          </cell>
          <cell r="I3171">
            <v>675200</v>
          </cell>
        </row>
        <row r="3172">
          <cell r="F3172" t="str">
            <v>Jumlah</v>
          </cell>
          <cell r="I3172">
            <v>51477375</v>
          </cell>
        </row>
        <row r="3173">
          <cell r="F3173" t="str">
            <v>Potong Retensi 5%</v>
          </cell>
          <cell r="I3173">
            <v>2573869</v>
          </cell>
        </row>
        <row r="3174">
          <cell r="C3174" t="str">
            <v>rupb1672</v>
          </cell>
          <cell r="F3174" t="str">
            <v>Upah Borongan Pekerjaan :</v>
          </cell>
          <cell r="J3174">
            <v>48903506</v>
          </cell>
          <cell r="K3174">
            <v>48903506</v>
          </cell>
        </row>
        <row r="3175">
          <cell r="E3175" t="str">
            <v>Livianto</v>
          </cell>
          <cell r="F3175" t="str">
            <v>Upah Borongan Pekerjaan :</v>
          </cell>
        </row>
        <row r="3176">
          <cell r="E3176" t="str">
            <v>104/SPB/NK-PPS/06/2005</v>
          </cell>
          <cell r="F3176" t="str">
            <v>Finishing</v>
          </cell>
        </row>
        <row r="3177">
          <cell r="F3177" t="str">
            <v>Lantai 2 Block B</v>
          </cell>
        </row>
        <row r="3178">
          <cell r="F3178" t="str">
            <v xml:space="preserve"> -  Psg Batu Bata </v>
          </cell>
          <cell r="G3178">
            <v>367.81</v>
          </cell>
          <cell r="H3178">
            <v>9000</v>
          </cell>
          <cell r="I3178">
            <v>3310290</v>
          </cell>
        </row>
        <row r="3179">
          <cell r="F3179" t="str">
            <v xml:space="preserve"> -  Kolom Praktis</v>
          </cell>
          <cell r="G3179">
            <v>105.81</v>
          </cell>
          <cell r="H3179">
            <v>7500</v>
          </cell>
          <cell r="I3179">
            <v>793575</v>
          </cell>
        </row>
        <row r="3180">
          <cell r="F3180" t="str">
            <v xml:space="preserve"> -  Bor u/ Stek</v>
          </cell>
          <cell r="G3180">
            <v>80</v>
          </cell>
          <cell r="H3180">
            <v>1000</v>
          </cell>
          <cell r="I3180">
            <v>80000</v>
          </cell>
        </row>
        <row r="3181">
          <cell r="F3181" t="str">
            <v xml:space="preserve"> -  Bor u/ kolom praktis</v>
          </cell>
          <cell r="G3181">
            <v>48</v>
          </cell>
          <cell r="H3181">
            <v>250</v>
          </cell>
          <cell r="I3181">
            <v>12000</v>
          </cell>
        </row>
        <row r="3182">
          <cell r="F3182" t="str">
            <v>Lantai Basement</v>
          </cell>
          <cell r="I3182">
            <v>0</v>
          </cell>
        </row>
        <row r="3183">
          <cell r="F3183" t="str">
            <v xml:space="preserve"> -  Plesteran</v>
          </cell>
          <cell r="G3183">
            <v>105.745</v>
          </cell>
          <cell r="H3183">
            <v>7500</v>
          </cell>
          <cell r="I3183">
            <v>793087.5</v>
          </cell>
        </row>
        <row r="3184">
          <cell r="F3184" t="str">
            <v>Jumlah</v>
          </cell>
          <cell r="I3184">
            <v>4988952.5</v>
          </cell>
        </row>
        <row r="3185">
          <cell r="F3185" t="str">
            <v>Potong Retensi 5%</v>
          </cell>
          <cell r="I3185">
            <v>249448</v>
          </cell>
        </row>
        <row r="3186">
          <cell r="C3186" t="str">
            <v>rupb1673</v>
          </cell>
          <cell r="F3186" t="str">
            <v>Upah Borongan Pekerjaan :</v>
          </cell>
          <cell r="J3186">
            <v>4739504.5</v>
          </cell>
          <cell r="K3186">
            <v>4739504.5</v>
          </cell>
        </row>
        <row r="3187">
          <cell r="G3187" t="str">
            <v>Sub Jumlah     Rp.</v>
          </cell>
          <cell r="J3187">
            <v>196087419.00700003</v>
          </cell>
          <cell r="K3187">
            <v>196087419.00700003</v>
          </cell>
        </row>
        <row r="3190">
          <cell r="I3190" t="str">
            <v>Pekanbaru, 25 Juli 2005</v>
          </cell>
        </row>
        <row r="3192">
          <cell r="I3192" t="str">
            <v>Pembuat Daftar</v>
          </cell>
        </row>
        <row r="3197">
          <cell r="I3197" t="str">
            <v>PAHOTAN SITORUS, SE</v>
          </cell>
        </row>
        <row r="3198">
          <cell r="I3198" t="str">
            <v>Adm/Keu Proyek</v>
          </cell>
        </row>
        <row r="3201">
          <cell r="E3201" t="str">
            <v>Sub Jumlah Dipindah</v>
          </cell>
          <cell r="J3201">
            <v>196087419.00700003</v>
          </cell>
          <cell r="K3201">
            <v>196087419.00700003</v>
          </cell>
        </row>
        <row r="3203">
          <cell r="E3203" t="str">
            <v>Alian</v>
          </cell>
          <cell r="F3203" t="str">
            <v>Upah Borongan Pekerjaan :</v>
          </cell>
        </row>
        <row r="3204">
          <cell r="E3204" t="str">
            <v>100/SPB/NK-PPS/06/2005</v>
          </cell>
          <cell r="F3204" t="str">
            <v>Block C</v>
          </cell>
        </row>
        <row r="3205">
          <cell r="F3205" t="str">
            <v xml:space="preserve"> -  Pasang Bata Lt.1 Block B</v>
          </cell>
          <cell r="G3205">
            <v>836.13</v>
          </cell>
          <cell r="H3205">
            <v>9000</v>
          </cell>
          <cell r="I3205">
            <v>7525170</v>
          </cell>
        </row>
        <row r="3206">
          <cell r="F3206" t="str">
            <v xml:space="preserve"> -  Kolom Praktis &amp; Ring Balok</v>
          </cell>
          <cell r="G3206">
            <v>372.82</v>
          </cell>
          <cell r="H3206">
            <v>7500</v>
          </cell>
          <cell r="I3206">
            <v>2796150</v>
          </cell>
        </row>
        <row r="3207">
          <cell r="F3207" t="str">
            <v xml:space="preserve"> -  Bor U/Steck</v>
          </cell>
          <cell r="G3207">
            <v>240</v>
          </cell>
          <cell r="H3207">
            <v>1000</v>
          </cell>
          <cell r="I3207">
            <v>240000</v>
          </cell>
        </row>
        <row r="3208">
          <cell r="F3208" t="str">
            <v xml:space="preserve"> -  Bor u/  Kolom</v>
          </cell>
          <cell r="G3208">
            <v>196</v>
          </cell>
          <cell r="H3208">
            <v>250</v>
          </cell>
          <cell r="I3208">
            <v>49000</v>
          </cell>
        </row>
        <row r="3209">
          <cell r="F3209" t="str">
            <v xml:space="preserve"> -  Pleteran</v>
          </cell>
          <cell r="G3209">
            <v>533.37</v>
          </cell>
          <cell r="H3209">
            <v>6500</v>
          </cell>
          <cell r="I3209">
            <v>3466905</v>
          </cell>
        </row>
        <row r="3210">
          <cell r="C3210" t="str">
            <v>rupb1674</v>
          </cell>
          <cell r="F3210" t="str">
            <v>Upah Borongan Pekerjaan :</v>
          </cell>
          <cell r="J3210">
            <v>14077225</v>
          </cell>
          <cell r="K3210">
            <v>14077225</v>
          </cell>
        </row>
        <row r="3213">
          <cell r="E3213" t="str">
            <v>Suratman</v>
          </cell>
          <cell r="F3213" t="str">
            <v>Upah Borongan Pekerjaan :</v>
          </cell>
        </row>
        <row r="3214">
          <cell r="E3214" t="str">
            <v>107/SPB/NK-PPS/06/2005</v>
          </cell>
          <cell r="F3214" t="str">
            <v>Lantai 2 Block B</v>
          </cell>
        </row>
        <row r="3215">
          <cell r="F3215" t="str">
            <v xml:space="preserve"> -  Psg Batu Bata</v>
          </cell>
          <cell r="G3215">
            <v>882.41</v>
          </cell>
          <cell r="H3215">
            <v>9000</v>
          </cell>
          <cell r="I3215">
            <v>7941690</v>
          </cell>
        </row>
        <row r="3216">
          <cell r="F3216" t="str">
            <v xml:space="preserve"> -  Bor u/ Stek</v>
          </cell>
          <cell r="G3216">
            <v>184</v>
          </cell>
          <cell r="H3216">
            <v>1000</v>
          </cell>
          <cell r="I3216">
            <v>184000</v>
          </cell>
        </row>
        <row r="3217">
          <cell r="F3217" t="str">
            <v xml:space="preserve"> -  Bor u/ Kolom</v>
          </cell>
          <cell r="G3217">
            <v>288</v>
          </cell>
          <cell r="H3217">
            <v>250</v>
          </cell>
          <cell r="I3217">
            <v>72000</v>
          </cell>
        </row>
        <row r="3218">
          <cell r="F3218" t="str">
            <v xml:space="preserve"> -  Kolom X Balok Praktis</v>
          </cell>
          <cell r="G3218">
            <v>377.9</v>
          </cell>
          <cell r="H3218">
            <v>7500</v>
          </cell>
          <cell r="I3218">
            <v>2834250</v>
          </cell>
        </row>
        <row r="3219">
          <cell r="F3219" t="str">
            <v xml:space="preserve"> -  Pasang bata lt dasar</v>
          </cell>
          <cell r="G3219">
            <v>100.2</v>
          </cell>
          <cell r="H3219">
            <v>9000</v>
          </cell>
          <cell r="I3219">
            <v>901800</v>
          </cell>
        </row>
        <row r="3220">
          <cell r="F3220" t="str">
            <v xml:space="preserve"> -  Cor kolom Praktis</v>
          </cell>
          <cell r="G3220">
            <v>44.7</v>
          </cell>
          <cell r="H3220">
            <v>7500</v>
          </cell>
          <cell r="I3220">
            <v>335250</v>
          </cell>
        </row>
        <row r="3221">
          <cell r="F3221" t="str">
            <v xml:space="preserve"> -  Plester dinding bata</v>
          </cell>
          <cell r="G3221">
            <v>1994.6</v>
          </cell>
          <cell r="H3221">
            <v>6500</v>
          </cell>
          <cell r="I3221">
            <v>12964900</v>
          </cell>
        </row>
        <row r="3222">
          <cell r="F3222" t="str">
            <v xml:space="preserve"> -  Acian dinding bata</v>
          </cell>
          <cell r="G3222">
            <v>654.29999999999995</v>
          </cell>
          <cell r="H3222">
            <v>4000</v>
          </cell>
          <cell r="I3222">
            <v>2617200</v>
          </cell>
        </row>
        <row r="3223">
          <cell r="F3223" t="str">
            <v xml:space="preserve"> -  Finish Opening Rolling door</v>
          </cell>
          <cell r="G3223">
            <v>27.8</v>
          </cell>
          <cell r="H3223">
            <v>7500</v>
          </cell>
          <cell r="I3223">
            <v>208500</v>
          </cell>
        </row>
        <row r="3224">
          <cell r="C3224" t="str">
            <v>rupb1675</v>
          </cell>
          <cell r="F3224" t="str">
            <v>Upah Borongan Pekerjaan :</v>
          </cell>
          <cell r="J3224">
            <v>28059590</v>
          </cell>
          <cell r="K3224">
            <v>28059590</v>
          </cell>
        </row>
        <row r="3226">
          <cell r="E3226" t="str">
            <v>Kharis</v>
          </cell>
          <cell r="F3226" t="str">
            <v>Upah Borongan Pekerjaan :</v>
          </cell>
        </row>
        <row r="3227">
          <cell r="E3227" t="str">
            <v>103/SPB/NK-PPS/06/2005</v>
          </cell>
          <cell r="F3227" t="str">
            <v>Lantai 1 Block B</v>
          </cell>
        </row>
        <row r="3228">
          <cell r="F3228" t="str">
            <v xml:space="preserve"> -  Psg Batu Bata</v>
          </cell>
          <cell r="G3228">
            <v>646.49</v>
          </cell>
          <cell r="H3228">
            <v>9000</v>
          </cell>
          <cell r="I3228">
            <v>5818410</v>
          </cell>
        </row>
        <row r="3229">
          <cell r="F3229" t="str">
            <v xml:space="preserve"> -  Kolom X Balok Praktis</v>
          </cell>
          <cell r="G3229">
            <v>258.04000000000002</v>
          </cell>
          <cell r="H3229">
            <v>7500</v>
          </cell>
          <cell r="I3229">
            <v>1935300</v>
          </cell>
        </row>
        <row r="3230">
          <cell r="F3230" t="str">
            <v xml:space="preserve"> -  Bor u/ stek</v>
          </cell>
          <cell r="G3230">
            <v>96</v>
          </cell>
          <cell r="H3230">
            <v>1000</v>
          </cell>
          <cell r="I3230">
            <v>96000</v>
          </cell>
        </row>
        <row r="3231">
          <cell r="F3231" t="str">
            <v xml:space="preserve"> -  Bor u/ Kolom</v>
          </cell>
          <cell r="G3231">
            <v>160</v>
          </cell>
          <cell r="H3231">
            <v>250</v>
          </cell>
          <cell r="I3231">
            <v>40000</v>
          </cell>
        </row>
        <row r="3232">
          <cell r="F3232" t="str">
            <v>Upah Borongan Pekerjaan :</v>
          </cell>
          <cell r="G3232">
            <v>65.680000000000007</v>
          </cell>
          <cell r="H3232">
            <v>7500</v>
          </cell>
          <cell r="I3232">
            <v>492600</v>
          </cell>
        </row>
        <row r="3233">
          <cell r="C3233" t="str">
            <v>rupb1676</v>
          </cell>
          <cell r="F3233" t="str">
            <v>Upah Borongan Pekerjaan :</v>
          </cell>
          <cell r="J3233">
            <v>8382310</v>
          </cell>
          <cell r="K3233">
            <v>8382310</v>
          </cell>
        </row>
        <row r="3234">
          <cell r="F3234" t="str">
            <v>Upah Borongan Pekerjaan :</v>
          </cell>
        </row>
        <row r="3235">
          <cell r="E3235" t="str">
            <v>Usman</v>
          </cell>
          <cell r="F3235" t="str">
            <v>Upah Borongan Pekerjaan :</v>
          </cell>
        </row>
        <row r="3236">
          <cell r="E3236" t="str">
            <v>105/SPB/NK-PPS/06/2005</v>
          </cell>
          <cell r="F3236" t="str">
            <v>Finishing</v>
          </cell>
        </row>
        <row r="3237">
          <cell r="F3237" t="str">
            <v>Lantai 2 Block B</v>
          </cell>
        </row>
        <row r="3238">
          <cell r="F3238" t="str">
            <v xml:space="preserve"> -  Pasang Batu Bata</v>
          </cell>
          <cell r="G3238">
            <v>254.34</v>
          </cell>
          <cell r="H3238">
            <v>9000</v>
          </cell>
          <cell r="I3238">
            <v>2289060</v>
          </cell>
        </row>
        <row r="3239">
          <cell r="F3239" t="str">
            <v xml:space="preserve"> -  Kolom Praktis</v>
          </cell>
          <cell r="G3239">
            <v>40.799999999999997</v>
          </cell>
          <cell r="H3239">
            <v>750</v>
          </cell>
          <cell r="I3239">
            <v>30600</v>
          </cell>
        </row>
        <row r="3240">
          <cell r="F3240" t="str">
            <v xml:space="preserve"> -  Bor u/ Kolom Praktis</v>
          </cell>
          <cell r="G3240">
            <v>68</v>
          </cell>
          <cell r="H3240">
            <v>250</v>
          </cell>
          <cell r="I3240">
            <v>17000</v>
          </cell>
        </row>
        <row r="3241">
          <cell r="C3241" t="str">
            <v>rupb1677</v>
          </cell>
          <cell r="F3241" t="str">
            <v>Upah Borongan Pekerjaan :</v>
          </cell>
          <cell r="J3241">
            <v>2336660</v>
          </cell>
          <cell r="K3241">
            <v>2336660</v>
          </cell>
        </row>
        <row r="3243">
          <cell r="E3243" t="str">
            <v>Nasoka</v>
          </cell>
          <cell r="F3243" t="str">
            <v>Upah Borongan Pekerjaan :</v>
          </cell>
        </row>
        <row r="3244">
          <cell r="E3244" t="str">
            <v>111/SPB/NK-PPS/06/2005</v>
          </cell>
          <cell r="F3244" t="str">
            <v>Finishing</v>
          </cell>
        </row>
        <row r="3245">
          <cell r="F3245" t="str">
            <v xml:space="preserve"> -  Pasang keramik meja los</v>
          </cell>
          <cell r="G3245">
            <v>472.13</v>
          </cell>
          <cell r="H3245">
            <v>17500</v>
          </cell>
          <cell r="I3245">
            <v>8262275</v>
          </cell>
        </row>
        <row r="3246">
          <cell r="F3246" t="str">
            <v xml:space="preserve"> -  Pasang keramik tanggulan</v>
          </cell>
          <cell r="G3246">
            <v>380.72</v>
          </cell>
          <cell r="H3246">
            <v>20000</v>
          </cell>
          <cell r="I3246">
            <v>7614400.0000000009</v>
          </cell>
        </row>
        <row r="3247">
          <cell r="F3247" t="str">
            <v xml:space="preserve"> -  Psg keramik meja los lt. basement</v>
          </cell>
          <cell r="G3247">
            <v>96.81</v>
          </cell>
          <cell r="H3247">
            <v>17500</v>
          </cell>
          <cell r="I3247">
            <v>1694175</v>
          </cell>
        </row>
        <row r="3248">
          <cell r="F3248" t="str">
            <v xml:space="preserve"> -  Bongkar &amp; Psg keramik meja los</v>
          </cell>
          <cell r="G3248">
            <v>15.78</v>
          </cell>
          <cell r="H3248">
            <v>17500</v>
          </cell>
          <cell r="I3248">
            <v>276150</v>
          </cell>
        </row>
        <row r="3249">
          <cell r="F3249" t="str">
            <v xml:space="preserve"> -  Acian dinding dlm meja los</v>
          </cell>
          <cell r="G3249">
            <v>57.86</v>
          </cell>
          <cell r="H3249">
            <v>4000</v>
          </cell>
          <cell r="I3249">
            <v>231440</v>
          </cell>
        </row>
        <row r="3250">
          <cell r="C3250" t="str">
            <v>rupb1678</v>
          </cell>
          <cell r="F3250" t="str">
            <v>Upah Borongan Pekerjaan :</v>
          </cell>
          <cell r="J3250">
            <v>18078440</v>
          </cell>
          <cell r="K3250">
            <v>18078440</v>
          </cell>
        </row>
        <row r="3252">
          <cell r="E3252" t="str">
            <v>Muklis</v>
          </cell>
          <cell r="F3252" t="str">
            <v>Upah Borongan Pekerjaan :</v>
          </cell>
        </row>
        <row r="3253">
          <cell r="E3253" t="str">
            <v>099/SPB/NK-PPS/06/2005</v>
          </cell>
          <cell r="F3253" t="str">
            <v>Block B</v>
          </cell>
        </row>
        <row r="3254">
          <cell r="F3254" t="str">
            <v xml:space="preserve"> -  Pasang Bata Kios </v>
          </cell>
          <cell r="G3254">
            <v>680.09</v>
          </cell>
          <cell r="H3254">
            <v>9000</v>
          </cell>
          <cell r="I3254">
            <v>6120810</v>
          </cell>
        </row>
        <row r="3255">
          <cell r="F3255" t="str">
            <v xml:space="preserve"> -  Plesteran</v>
          </cell>
          <cell r="G3255">
            <v>1617.0160000000001</v>
          </cell>
          <cell r="H3255">
            <v>7500</v>
          </cell>
          <cell r="I3255">
            <v>12127620</v>
          </cell>
        </row>
        <row r="3256">
          <cell r="F3256" t="str">
            <v xml:space="preserve"> -  Acian</v>
          </cell>
          <cell r="G3256">
            <v>1175.18</v>
          </cell>
          <cell r="H3256">
            <v>3000</v>
          </cell>
          <cell r="I3256">
            <v>3525540</v>
          </cell>
        </row>
        <row r="3257">
          <cell r="F3257" t="str">
            <v xml:space="preserve"> -  Expose balok &amp; kolom</v>
          </cell>
          <cell r="G3257">
            <v>51.96</v>
          </cell>
          <cell r="H3257">
            <v>3000</v>
          </cell>
          <cell r="I3257">
            <v>155880</v>
          </cell>
        </row>
        <row r="3258">
          <cell r="F3258" t="str">
            <v xml:space="preserve"> -  Sconengan &amp; Sudutan</v>
          </cell>
          <cell r="G3258">
            <v>76.400000000000006</v>
          </cell>
          <cell r="H3258">
            <v>2500</v>
          </cell>
          <cell r="I3258">
            <v>191000</v>
          </cell>
        </row>
        <row r="3259">
          <cell r="F3259" t="str">
            <v xml:space="preserve"> -  Bor U/ kolom praktis</v>
          </cell>
          <cell r="G3259">
            <v>140</v>
          </cell>
          <cell r="H3259">
            <v>250</v>
          </cell>
          <cell r="I3259">
            <v>35000</v>
          </cell>
        </row>
        <row r="3260">
          <cell r="F3260" t="str">
            <v xml:space="preserve"> -  Bor u/steck</v>
          </cell>
          <cell r="G3260">
            <v>148</v>
          </cell>
          <cell r="H3260">
            <v>1000</v>
          </cell>
          <cell r="I3260">
            <v>148000</v>
          </cell>
        </row>
        <row r="3261">
          <cell r="F3261" t="str">
            <v xml:space="preserve"> -  Kolom &amp; Balok  Praktis</v>
          </cell>
          <cell r="G3261">
            <v>274.86</v>
          </cell>
          <cell r="H3261">
            <v>7500</v>
          </cell>
          <cell r="I3261">
            <v>2061450</v>
          </cell>
        </row>
        <row r="3262">
          <cell r="F3262" t="str">
            <v xml:space="preserve"> -  Sudutan</v>
          </cell>
          <cell r="G3262">
            <v>72.400000000000006</v>
          </cell>
          <cell r="H3262">
            <v>2500</v>
          </cell>
          <cell r="I3262">
            <v>181000</v>
          </cell>
        </row>
        <row r="3263">
          <cell r="F3263" t="str">
            <v xml:space="preserve"> -  Bobok Balok</v>
          </cell>
          <cell r="G3263">
            <v>119.6</v>
          </cell>
          <cell r="H3263">
            <v>2500</v>
          </cell>
          <cell r="I3263">
            <v>299000</v>
          </cell>
        </row>
        <row r="3264">
          <cell r="F3264" t="str">
            <v xml:space="preserve"> -  Pembersihan</v>
          </cell>
          <cell r="G3264">
            <v>45.36</v>
          </cell>
          <cell r="H3264">
            <v>1500</v>
          </cell>
          <cell r="I3264">
            <v>68040</v>
          </cell>
        </row>
        <row r="3265">
          <cell r="F3265" t="str">
            <v>Jumlah</v>
          </cell>
          <cell r="I3265">
            <v>24913340</v>
          </cell>
        </row>
        <row r="3266">
          <cell r="F3266" t="str">
            <v>Potong Retensi 5%</v>
          </cell>
          <cell r="I3266">
            <v>1245667</v>
          </cell>
        </row>
        <row r="3267">
          <cell r="C3267" t="str">
            <v>rupb1679</v>
          </cell>
          <cell r="F3267" t="str">
            <v>Upah Borongan Pekerjaan :</v>
          </cell>
          <cell r="J3267">
            <v>23667673</v>
          </cell>
          <cell r="K3267">
            <v>23667673</v>
          </cell>
        </row>
        <row r="3271">
          <cell r="G3271" t="str">
            <v>Sub Jumlah     Rp.</v>
          </cell>
          <cell r="J3271">
            <v>290689317.00700003</v>
          </cell>
          <cell r="K3271">
            <v>290689317.00700003</v>
          </cell>
        </row>
        <row r="3274">
          <cell r="I3274" t="str">
            <v>Pekanbaru, 25 Juli 2005</v>
          </cell>
        </row>
        <row r="3276">
          <cell r="I3276" t="str">
            <v>Pembuat Daftar</v>
          </cell>
        </row>
        <row r="3281">
          <cell r="I3281" t="str">
            <v>PAHOTAN SITORUS, SE</v>
          </cell>
        </row>
        <row r="3282">
          <cell r="I3282" t="str">
            <v>Adm/Keu Proyek</v>
          </cell>
        </row>
        <row r="3287">
          <cell r="E3287" t="str">
            <v>Sub Jumlah Dipindah</v>
          </cell>
          <cell r="J3287">
            <v>290689317.00700003</v>
          </cell>
          <cell r="K3287">
            <v>290689317.00700003</v>
          </cell>
        </row>
        <row r="3289">
          <cell r="E3289" t="str">
            <v>Dwika</v>
          </cell>
          <cell r="F3289" t="str">
            <v>Upah Borongan Pekerjaan :</v>
          </cell>
        </row>
        <row r="3290">
          <cell r="E3290" t="str">
            <v>102/SPB/NK-PPS/06/2005</v>
          </cell>
          <cell r="F3290" t="str">
            <v>Lantai 1 Block B</v>
          </cell>
        </row>
        <row r="3291">
          <cell r="F3291" t="str">
            <v xml:space="preserve"> -  Psg Batu bata</v>
          </cell>
          <cell r="G3291">
            <v>1589.914</v>
          </cell>
          <cell r="H3291">
            <v>9000</v>
          </cell>
          <cell r="I3291">
            <v>14309226</v>
          </cell>
        </row>
        <row r="3292">
          <cell r="F3292" t="str">
            <v xml:space="preserve"> -  Kolom X Balok Praktis</v>
          </cell>
          <cell r="G3292">
            <v>811.82</v>
          </cell>
          <cell r="H3292">
            <v>7500</v>
          </cell>
          <cell r="I3292">
            <v>6088650</v>
          </cell>
        </row>
        <row r="3293">
          <cell r="F3293" t="str">
            <v xml:space="preserve"> -  Bor u/ stek </v>
          </cell>
          <cell r="G3293">
            <v>224</v>
          </cell>
          <cell r="H3293">
            <v>1000</v>
          </cell>
          <cell r="I3293">
            <v>224000</v>
          </cell>
        </row>
        <row r="3294">
          <cell r="F3294" t="str">
            <v xml:space="preserve"> -  Bor u/ kolom praktis</v>
          </cell>
          <cell r="G3294">
            <v>656</v>
          </cell>
          <cell r="H3294">
            <v>250</v>
          </cell>
          <cell r="I3294">
            <v>164000</v>
          </cell>
        </row>
        <row r="3295">
          <cell r="F3295" t="str">
            <v xml:space="preserve"> -  Plesteran</v>
          </cell>
          <cell r="G3295">
            <v>232.96</v>
          </cell>
          <cell r="H3295">
            <v>7500</v>
          </cell>
          <cell r="I3295">
            <v>1747200</v>
          </cell>
        </row>
        <row r="3296">
          <cell r="F3296" t="str">
            <v xml:space="preserve"> -  Expose</v>
          </cell>
          <cell r="G3296">
            <v>129.5</v>
          </cell>
          <cell r="H3296">
            <v>3000</v>
          </cell>
          <cell r="I3296">
            <v>388500</v>
          </cell>
        </row>
        <row r="3297">
          <cell r="F3297" t="str">
            <v xml:space="preserve"> -  Sudutan</v>
          </cell>
          <cell r="G3297">
            <v>195.84</v>
          </cell>
          <cell r="H3297">
            <v>250</v>
          </cell>
          <cell r="I3297">
            <v>48960</v>
          </cell>
        </row>
        <row r="3298">
          <cell r="F3298" t="str">
            <v>Lantai 2 Block C</v>
          </cell>
          <cell r="I3298">
            <v>0</v>
          </cell>
        </row>
        <row r="3299">
          <cell r="F3299" t="str">
            <v xml:space="preserve"> -  Pasang Dinding Bata</v>
          </cell>
          <cell r="G3299">
            <v>1121.7</v>
          </cell>
          <cell r="H3299">
            <v>9000</v>
          </cell>
          <cell r="I3299">
            <v>10095300</v>
          </cell>
        </row>
        <row r="3300">
          <cell r="F3300" t="str">
            <v xml:space="preserve"> -  Plester dinding Bata</v>
          </cell>
          <cell r="G3300">
            <v>849.26</v>
          </cell>
          <cell r="H3300">
            <v>6500</v>
          </cell>
          <cell r="I3300">
            <v>5520190</v>
          </cell>
        </row>
        <row r="3301">
          <cell r="F3301" t="str">
            <v xml:space="preserve"> -  Cor kolom praktis</v>
          </cell>
          <cell r="G3301">
            <v>370.67</v>
          </cell>
          <cell r="H3301">
            <v>7500</v>
          </cell>
          <cell r="I3301">
            <v>2780025</v>
          </cell>
        </row>
        <row r="3302">
          <cell r="F3302" t="str">
            <v xml:space="preserve"> -  Bor u/ stek </v>
          </cell>
          <cell r="G3302">
            <v>661</v>
          </cell>
          <cell r="H3302">
            <v>250</v>
          </cell>
          <cell r="I3302">
            <v>165250</v>
          </cell>
        </row>
        <row r="3303">
          <cell r="F3303" t="str">
            <v xml:space="preserve"> -  Pasang stek</v>
          </cell>
          <cell r="G3303">
            <v>212</v>
          </cell>
          <cell r="H3303">
            <v>1000</v>
          </cell>
          <cell r="I3303">
            <v>212000</v>
          </cell>
        </row>
        <row r="3304">
          <cell r="F3304" t="str">
            <v>Jumlah</v>
          </cell>
          <cell r="I3304">
            <v>41743301</v>
          </cell>
        </row>
        <row r="3305">
          <cell r="F3305" t="str">
            <v>Potong Retensi 5%</v>
          </cell>
          <cell r="I3305">
            <v>2087165</v>
          </cell>
        </row>
        <row r="3306">
          <cell r="C3306" t="str">
            <v>rupb1680</v>
          </cell>
          <cell r="F3306" t="str">
            <v>Upah Borongan Pekerjaan :</v>
          </cell>
          <cell r="J3306">
            <v>39656136</v>
          </cell>
          <cell r="K3306">
            <v>39656136</v>
          </cell>
        </row>
        <row r="3307">
          <cell r="E3307" t="str">
            <v>Suminta</v>
          </cell>
          <cell r="F3307" t="str">
            <v xml:space="preserve"> - Upah harian mengeringkan air diblock A &amp; D</v>
          </cell>
        </row>
        <row r="3308">
          <cell r="C3308" t="str">
            <v>rupb1681</v>
          </cell>
          <cell r="F3308" t="str">
            <v xml:space="preserve"> - Upah harian mengeringkan air diblock A &amp; D</v>
          </cell>
          <cell r="J3308">
            <v>507500</v>
          </cell>
          <cell r="K3308">
            <v>507500</v>
          </cell>
        </row>
        <row r="3311">
          <cell r="E3311" t="str">
            <v>Suyoto</v>
          </cell>
          <cell r="F3311" t="str">
            <v xml:space="preserve"> - Upah galian &amp; Perataan tanah lt kerja block A</v>
          </cell>
        </row>
        <row r="3312">
          <cell r="C3312" t="str">
            <v>rupb1682</v>
          </cell>
          <cell r="F3312" t="str">
            <v xml:space="preserve"> - Upah galian &amp; Perataan tanah lt kerja block A</v>
          </cell>
          <cell r="J3312">
            <v>1155000</v>
          </cell>
          <cell r="K3312">
            <v>1155000</v>
          </cell>
        </row>
        <row r="3314">
          <cell r="E3314" t="str">
            <v>Suminta</v>
          </cell>
          <cell r="F3314" t="str">
            <v xml:space="preserve"> - Upah galian perapihan u/ bkstg balok &amp; pile cap</v>
          </cell>
        </row>
        <row r="3315">
          <cell r="C3315" t="str">
            <v>rupb1683</v>
          </cell>
          <cell r="F3315" t="str">
            <v xml:space="preserve"> - Upah galian perapihan u/ bkstg balok &amp; pile cap</v>
          </cell>
          <cell r="J3315">
            <v>7291250</v>
          </cell>
          <cell r="K3315">
            <v>7291250</v>
          </cell>
        </row>
        <row r="3317">
          <cell r="C3317" t="str">
            <v>rupb1684</v>
          </cell>
          <cell r="E3317" t="str">
            <v>Bambang Budiono</v>
          </cell>
          <cell r="F3317" t="str">
            <v xml:space="preserve"> - Upah perataan gundukan sampah</v>
          </cell>
          <cell r="J3317">
            <v>70000</v>
          </cell>
          <cell r="K3317">
            <v>70000</v>
          </cell>
        </row>
        <row r="3319">
          <cell r="E3319" t="str">
            <v>Suminta</v>
          </cell>
          <cell r="F3319" t="str">
            <v xml:space="preserve"> - Upah harian urugan tanah ditoilet pasar</v>
          </cell>
        </row>
        <row r="3320">
          <cell r="C3320" t="str">
            <v>rupb1685</v>
          </cell>
          <cell r="F3320" t="str">
            <v xml:space="preserve"> - Upah harian urugan tanah ditoilet pasar</v>
          </cell>
          <cell r="J3320">
            <v>280000</v>
          </cell>
          <cell r="K3320">
            <v>280000</v>
          </cell>
        </row>
        <row r="3322">
          <cell r="E3322" t="str">
            <v>Kahar</v>
          </cell>
          <cell r="F3322" t="str">
            <v xml:space="preserve"> - Upah harian buat beton deking</v>
          </cell>
        </row>
        <row r="3323">
          <cell r="C3323" t="str">
            <v>rupb1686</v>
          </cell>
          <cell r="F3323" t="str">
            <v xml:space="preserve"> - Upah harian buat beton deking</v>
          </cell>
          <cell r="J3323">
            <v>562500</v>
          </cell>
          <cell r="K3323">
            <v>562500</v>
          </cell>
        </row>
        <row r="3325">
          <cell r="C3325" t="str">
            <v>rupb1687</v>
          </cell>
          <cell r="E3325" t="str">
            <v>Karmidi</v>
          </cell>
          <cell r="F3325" t="str">
            <v xml:space="preserve"> - Upah harian pasang h.beam u/perataan tanah</v>
          </cell>
          <cell r="J3325">
            <v>37500</v>
          </cell>
          <cell r="K3325">
            <v>37500</v>
          </cell>
        </row>
        <row r="3327">
          <cell r="C3327" t="str">
            <v>rupb1688</v>
          </cell>
          <cell r="E3327" t="str">
            <v>Kahar</v>
          </cell>
          <cell r="F3327" t="str">
            <v xml:space="preserve"> - Upah pasang h.beam u/ penahan tanah diblock D</v>
          </cell>
          <cell r="J3327">
            <v>112500</v>
          </cell>
          <cell r="K3327">
            <v>112500</v>
          </cell>
        </row>
        <row r="3329">
          <cell r="C3329" t="str">
            <v>rupb1689</v>
          </cell>
          <cell r="E3329" t="str">
            <v>Karmidi</v>
          </cell>
          <cell r="F3329" t="str">
            <v xml:space="preserve"> - Upah langsir &amp; pancang dolken u/ tembok penahan</v>
          </cell>
          <cell r="J3329">
            <v>203500</v>
          </cell>
          <cell r="K3329">
            <v>203500</v>
          </cell>
        </row>
        <row r="3331">
          <cell r="C3331" t="str">
            <v>rupb1690</v>
          </cell>
          <cell r="E3331" t="str">
            <v>Suminta</v>
          </cell>
          <cell r="F3331" t="str">
            <v xml:space="preserve"> - Upah harian lembur potong patok diblock D</v>
          </cell>
          <cell r="J3331">
            <v>80000</v>
          </cell>
          <cell r="K3331">
            <v>80000</v>
          </cell>
        </row>
        <row r="3333">
          <cell r="E3333" t="str">
            <v>Mobilisasi Pekerja mandor</v>
          </cell>
        </row>
        <row r="3334">
          <cell r="C3334" t="str">
            <v>rupb1691</v>
          </cell>
          <cell r="E3334" t="str">
            <v>Heri</v>
          </cell>
          <cell r="F3334" t="str">
            <v xml:space="preserve"> - Pembayaran penggantian trasportasi tenaga kerja</v>
          </cell>
          <cell r="J3334">
            <v>2000000</v>
          </cell>
          <cell r="K3334">
            <v>2000000</v>
          </cell>
        </row>
        <row r="3335">
          <cell r="C3335" t="str">
            <v>rupb1692</v>
          </cell>
          <cell r="E3335" t="str">
            <v>Iksan</v>
          </cell>
          <cell r="F3335" t="str">
            <v xml:space="preserve"> - Pembayaran penggantian trasportasi tenaga kerja</v>
          </cell>
          <cell r="J3335">
            <v>7200000</v>
          </cell>
          <cell r="K3335">
            <v>7200000</v>
          </cell>
        </row>
        <row r="3336">
          <cell r="C3336" t="str">
            <v>rupb1693</v>
          </cell>
          <cell r="E3336" t="str">
            <v>P.Sitorus</v>
          </cell>
          <cell r="F3336" t="str">
            <v xml:space="preserve"> - Mobilisasi tenaga kerja dr padang ke pekanbaru</v>
          </cell>
          <cell r="J3336">
            <v>1000000</v>
          </cell>
          <cell r="K3336">
            <v>1000000</v>
          </cell>
        </row>
        <row r="3337">
          <cell r="C3337" t="str">
            <v>rupb1694</v>
          </cell>
          <cell r="E3337" t="str">
            <v>P.Sitorus</v>
          </cell>
          <cell r="F3337" t="str">
            <v xml:space="preserve"> - Mobilisasi tenaga Pekerja mandor dr padang</v>
          </cell>
          <cell r="J3337">
            <v>2875000</v>
          </cell>
          <cell r="K3337">
            <v>2875000</v>
          </cell>
        </row>
        <row r="3340">
          <cell r="G3340" t="str">
            <v>Sub Jumlah     Rp.</v>
          </cell>
          <cell r="J3340">
            <v>353720203.00700003</v>
          </cell>
          <cell r="K3340">
            <v>353720203.00700003</v>
          </cell>
        </row>
        <row r="3341">
          <cell r="G3341" t="str">
            <v>T o  t  a  l        Rp.</v>
          </cell>
          <cell r="J3341">
            <v>353720203.00700003</v>
          </cell>
          <cell r="K3341">
            <v>353720203.00700003</v>
          </cell>
        </row>
        <row r="3344">
          <cell r="C3344" t="str">
            <v/>
          </cell>
          <cell r="D3344" t="str">
            <v>DP : 19</v>
          </cell>
        </row>
        <row r="3346">
          <cell r="E3346" t="str">
            <v>Karmidi</v>
          </cell>
          <cell r="F3346" t="str">
            <v>Upah Harian Pembersiahn Kayu Bekas</v>
          </cell>
        </row>
        <row r="3347">
          <cell r="C3347" t="str">
            <v>rupb1695</v>
          </cell>
          <cell r="F3347" t="str">
            <v>Upah Harian Pembersiahn Kayu Bekas</v>
          </cell>
          <cell r="K3347">
            <v>700000</v>
          </cell>
        </row>
        <row r="3349">
          <cell r="E3349" t="str">
            <v>Karmidi</v>
          </cell>
          <cell r="F3349" t="str">
            <v>Upah Harian Pekerjaan menyusun steger &amp; scafolding block B</v>
          </cell>
        </row>
        <row r="3350">
          <cell r="C3350" t="str">
            <v>rupb1696</v>
          </cell>
          <cell r="F3350" t="str">
            <v>Upah Harian Pekerjaan menyusun steger &amp; scafolding block B</v>
          </cell>
          <cell r="K3350">
            <v>210000</v>
          </cell>
        </row>
        <row r="3352">
          <cell r="C3352" t="str">
            <v>rupb1697</v>
          </cell>
          <cell r="E3352" t="str">
            <v>Dwi Tantomo</v>
          </cell>
          <cell r="F3352" t="str">
            <v>Upah Bongkar/muat semen</v>
          </cell>
          <cell r="K3352">
            <v>1850000</v>
          </cell>
        </row>
        <row r="3354">
          <cell r="E3354" t="str">
            <v>Indra A.</v>
          </cell>
          <cell r="F3354" t="str">
            <v>Upah harian storing pompa air di blok D &amp; A</v>
          </cell>
        </row>
        <row r="3355">
          <cell r="C3355" t="str">
            <v>rupb1698</v>
          </cell>
          <cell r="F3355" t="str">
            <v>Upah harian storing pompa air di blok D &amp; A</v>
          </cell>
          <cell r="K3355">
            <v>1827000</v>
          </cell>
        </row>
        <row r="3357">
          <cell r="E3357" t="str">
            <v>Sugiono</v>
          </cell>
          <cell r="F3357" t="str">
            <v>Upah Harian Menaikkan Semen</v>
          </cell>
        </row>
        <row r="3358">
          <cell r="C3358" t="str">
            <v>rupb1699</v>
          </cell>
          <cell r="F3358" t="str">
            <v>Upah Harian Menaikkan Semen</v>
          </cell>
          <cell r="K3358">
            <v>1230000</v>
          </cell>
        </row>
        <row r="3360">
          <cell r="E3360" t="str">
            <v>Sugiono</v>
          </cell>
          <cell r="F3360" t="str">
            <v>Upah Harian Menaikkan Semen</v>
          </cell>
        </row>
        <row r="3361">
          <cell r="C3361" t="str">
            <v>rupb1700</v>
          </cell>
          <cell r="F3361" t="str">
            <v>Upah Harian Menaikkan Semen</v>
          </cell>
          <cell r="K3361">
            <v>2610000</v>
          </cell>
        </row>
        <row r="3363">
          <cell r="E3363" t="str">
            <v>Sugiono</v>
          </cell>
          <cell r="F3363" t="str">
            <v>Upah Harian Pasang keramik &amp; Finishing block C</v>
          </cell>
        </row>
        <row r="3364">
          <cell r="C3364" t="str">
            <v>rupb1701</v>
          </cell>
          <cell r="F3364" t="str">
            <v>Upah Harian Pasang keramik &amp; Finishing block C</v>
          </cell>
          <cell r="K3364">
            <v>3270000</v>
          </cell>
        </row>
        <row r="3366">
          <cell r="E3366" t="str">
            <v>Sugiono</v>
          </cell>
          <cell r="F3366" t="str">
            <v>Upah Harian Menaikkan besi</v>
          </cell>
        </row>
        <row r="3367">
          <cell r="C3367" t="str">
            <v>rupb1702</v>
          </cell>
          <cell r="F3367" t="str">
            <v>Upah Harian Menaikkan besi</v>
          </cell>
          <cell r="K3367">
            <v>780000</v>
          </cell>
        </row>
        <row r="3369">
          <cell r="E3369" t="str">
            <v>Sugiono</v>
          </cell>
          <cell r="F3369" t="str">
            <v>Upah Harian Bobok Lantai</v>
          </cell>
        </row>
        <row r="3370">
          <cell r="C3370" t="str">
            <v>rupb1703</v>
          </cell>
          <cell r="F3370" t="str">
            <v>Upah Harian Bobok Lantai</v>
          </cell>
          <cell r="K3370">
            <v>240000</v>
          </cell>
        </row>
        <row r="3372">
          <cell r="E3372" t="str">
            <v>Sugiono</v>
          </cell>
          <cell r="F3372" t="str">
            <v>Upah Harian Kebersihan block A,B &amp; C</v>
          </cell>
        </row>
        <row r="3373">
          <cell r="C3373" t="str">
            <v>rupb1704</v>
          </cell>
          <cell r="F3373" t="str">
            <v>Upah Harian Kebersihan block A,B &amp; C</v>
          </cell>
          <cell r="K3373">
            <v>2370000</v>
          </cell>
        </row>
        <row r="3375">
          <cell r="E3375" t="str">
            <v>Suminta</v>
          </cell>
          <cell r="F3375" t="str">
            <v>Retensi Pekerjaan :</v>
          </cell>
        </row>
        <row r="3376">
          <cell r="C3376" t="str">
            <v>rupb1705</v>
          </cell>
          <cell r="E3376" t="str">
            <v>132/NK-PPS/SPB/07/2005</v>
          </cell>
          <cell r="F3376" t="str">
            <v>Suminta</v>
          </cell>
          <cell r="K3376">
            <v>1870663</v>
          </cell>
        </row>
        <row r="3377">
          <cell r="C3377" t="str">
            <v>rupb1706</v>
          </cell>
          <cell r="E3377" t="str">
            <v>142/NK-PPS/SPB/08/2005</v>
          </cell>
          <cell r="F3377" t="str">
            <v>Suminta</v>
          </cell>
          <cell r="K3377">
            <v>897207</v>
          </cell>
        </row>
        <row r="3379">
          <cell r="E3379" t="str">
            <v>Iksan</v>
          </cell>
          <cell r="F3379" t="str">
            <v>Upah Borong Pekerjaan</v>
          </cell>
        </row>
        <row r="3380">
          <cell r="E3380" t="str">
            <v>193/NK-PPS/SPB/08/2005</v>
          </cell>
          <cell r="F3380" t="str">
            <v>Blok C</v>
          </cell>
        </row>
        <row r="3381">
          <cell r="F3381" t="str">
            <v xml:space="preserve"> -</v>
          </cell>
          <cell r="G3381" t="str">
            <v>Pasang Bata</v>
          </cell>
          <cell r="H3381">
            <v>211.25</v>
          </cell>
          <cell r="I3381" t="str">
            <v>m2</v>
          </cell>
          <cell r="J3381">
            <v>9000</v>
          </cell>
        </row>
        <row r="3382">
          <cell r="F3382" t="str">
            <v xml:space="preserve"> -</v>
          </cell>
          <cell r="G3382" t="str">
            <v>Cor kolom praktis</v>
          </cell>
          <cell r="H3382">
            <v>185.1</v>
          </cell>
          <cell r="I3382" t="str">
            <v>m'</v>
          </cell>
          <cell r="J3382">
            <v>7500</v>
          </cell>
        </row>
        <row r="3383">
          <cell r="F3383" t="str">
            <v xml:space="preserve"> -</v>
          </cell>
          <cell r="G3383" t="str">
            <v>Plester dinding bata</v>
          </cell>
          <cell r="H3383">
            <v>781.77</v>
          </cell>
          <cell r="I3383" t="str">
            <v>m2</v>
          </cell>
          <cell r="J3383">
            <v>6500</v>
          </cell>
        </row>
        <row r="3384">
          <cell r="F3384" t="str">
            <v xml:space="preserve"> -</v>
          </cell>
          <cell r="G3384" t="str">
            <v>Acian dinding bata</v>
          </cell>
          <cell r="H3384">
            <v>1554.28</v>
          </cell>
          <cell r="I3384" t="str">
            <v>m2</v>
          </cell>
          <cell r="J3384">
            <v>4000</v>
          </cell>
        </row>
        <row r="3385">
          <cell r="F3385" t="str">
            <v xml:space="preserve"> -</v>
          </cell>
          <cell r="G3385" t="str">
            <v>Finish Openingan rolling door</v>
          </cell>
          <cell r="H3385">
            <v>458.97</v>
          </cell>
          <cell r="I3385" t="str">
            <v>m'</v>
          </cell>
          <cell r="J3385">
            <v>7500</v>
          </cell>
        </row>
        <row r="3386">
          <cell r="F3386" t="str">
            <v xml:space="preserve"> -</v>
          </cell>
          <cell r="G3386" t="str">
            <v>Bongkar scafolding external</v>
          </cell>
          <cell r="H3386">
            <v>665.04</v>
          </cell>
          <cell r="I3386" t="str">
            <v>m2</v>
          </cell>
          <cell r="J3386">
            <v>2000</v>
          </cell>
        </row>
        <row r="3387">
          <cell r="F3387" t="str">
            <v xml:space="preserve"> -</v>
          </cell>
          <cell r="G3387" t="str">
            <v>Bor u/ stek kolom praktis</v>
          </cell>
          <cell r="H3387">
            <v>96</v>
          </cell>
          <cell r="I3387" t="str">
            <v>titik</v>
          </cell>
          <cell r="J3387">
            <v>250</v>
          </cell>
        </row>
        <row r="3388">
          <cell r="F3388" t="str">
            <v xml:space="preserve"> -</v>
          </cell>
          <cell r="G3388" t="str">
            <v>Pasang stek u/ kolom praktis</v>
          </cell>
          <cell r="H3388">
            <v>22</v>
          </cell>
          <cell r="I3388" t="str">
            <v>bh</v>
          </cell>
          <cell r="J3388">
            <v>1000</v>
          </cell>
        </row>
        <row r="3389">
          <cell r="F3389" t="str">
            <v xml:space="preserve"> -</v>
          </cell>
          <cell r="G3389" t="str">
            <v>Finish kepala kolom</v>
          </cell>
          <cell r="H3389">
            <v>7</v>
          </cell>
          <cell r="I3389" t="str">
            <v>bh</v>
          </cell>
          <cell r="J3389">
            <v>12500</v>
          </cell>
        </row>
        <row r="3390">
          <cell r="F3390" t="str">
            <v xml:space="preserve"> -</v>
          </cell>
          <cell r="G3390" t="str">
            <v>Plester beton balok R.lift</v>
          </cell>
          <cell r="H3390">
            <v>43.5</v>
          </cell>
          <cell r="I3390" t="str">
            <v>m2</v>
          </cell>
          <cell r="J3390">
            <v>12500</v>
          </cell>
        </row>
        <row r="3391">
          <cell r="F3391" t="str">
            <v xml:space="preserve"> -</v>
          </cell>
          <cell r="G3391" t="str">
            <v>Screed lantai R. lift</v>
          </cell>
          <cell r="H3391">
            <v>25.77</v>
          </cell>
          <cell r="I3391" t="str">
            <v>m2</v>
          </cell>
          <cell r="J3391">
            <v>4000</v>
          </cell>
        </row>
        <row r="3392">
          <cell r="F3392" t="str">
            <v xml:space="preserve"> -</v>
          </cell>
          <cell r="G3392" t="str">
            <v>Floor hardineer</v>
          </cell>
          <cell r="H3392">
            <v>25.77</v>
          </cell>
          <cell r="I3392" t="str">
            <v>m2</v>
          </cell>
          <cell r="J3392">
            <v>3000</v>
          </cell>
        </row>
        <row r="3393">
          <cell r="F3393" t="str">
            <v xml:space="preserve"> -</v>
          </cell>
          <cell r="G3393" t="str">
            <v>Expose R. lift</v>
          </cell>
          <cell r="H3393">
            <v>648.65</v>
          </cell>
          <cell r="I3393" t="str">
            <v>m2</v>
          </cell>
          <cell r="J3393">
            <v>3000</v>
          </cell>
        </row>
        <row r="3394">
          <cell r="F3394" t="str">
            <v xml:space="preserve"> -</v>
          </cell>
          <cell r="G3394" t="str">
            <v>Sconengan &amp; sudutan balok</v>
          </cell>
          <cell r="H3394">
            <v>1743.52</v>
          </cell>
          <cell r="I3394" t="str">
            <v>m'</v>
          </cell>
          <cell r="J3394">
            <v>2500</v>
          </cell>
        </row>
        <row r="3395">
          <cell r="F3395" t="str">
            <v xml:space="preserve"> -</v>
          </cell>
          <cell r="G3395" t="str">
            <v>Plester &amp; acian beton kolom ornamen</v>
          </cell>
          <cell r="H3395">
            <v>356.16</v>
          </cell>
          <cell r="I3395" t="str">
            <v>m2</v>
          </cell>
          <cell r="J3395">
            <v>16500</v>
          </cell>
        </row>
        <row r="3396">
          <cell r="F3396" t="str">
            <v xml:space="preserve"> -</v>
          </cell>
          <cell r="G3396" t="str">
            <v>Pasang keramik lt. koridor</v>
          </cell>
          <cell r="H3396">
            <v>347</v>
          </cell>
          <cell r="I3396" t="str">
            <v>m2</v>
          </cell>
          <cell r="J3396">
            <v>12500</v>
          </cell>
        </row>
        <row r="3397">
          <cell r="F3397" t="str">
            <v xml:space="preserve"> -</v>
          </cell>
          <cell r="G3397" t="str">
            <v>Bongkar scafolding external</v>
          </cell>
          <cell r="H3397">
            <v>82.68</v>
          </cell>
          <cell r="I3397" t="str">
            <v>m2</v>
          </cell>
          <cell r="J3397">
            <v>3500</v>
          </cell>
        </row>
        <row r="3398">
          <cell r="F3398" t="str">
            <v xml:space="preserve"> -</v>
          </cell>
          <cell r="G3398" t="str">
            <v>Pasang keramik lt. kios</v>
          </cell>
          <cell r="H3398">
            <v>44.7</v>
          </cell>
          <cell r="I3398" t="str">
            <v>m2</v>
          </cell>
          <cell r="J3398">
            <v>10000</v>
          </cell>
        </row>
        <row r="3399">
          <cell r="F3399" t="str">
            <v xml:space="preserve"> -</v>
          </cell>
          <cell r="G3399" t="str">
            <v>Pasang plint keramik area koridor</v>
          </cell>
          <cell r="H3399">
            <v>300</v>
          </cell>
          <cell r="I3399" t="str">
            <v>m'</v>
          </cell>
          <cell r="J3399">
            <v>3000</v>
          </cell>
        </row>
        <row r="3400">
          <cell r="F3400" t="str">
            <v xml:space="preserve"> -</v>
          </cell>
          <cell r="G3400" t="str">
            <v>Bobok &amp; finish sudutan balok</v>
          </cell>
          <cell r="H3400">
            <v>389</v>
          </cell>
          <cell r="I3400" t="str">
            <v>m'</v>
          </cell>
          <cell r="J3400">
            <v>2500</v>
          </cell>
        </row>
        <row r="3401">
          <cell r="F3401" t="str">
            <v xml:space="preserve"> -</v>
          </cell>
          <cell r="G3401" t="str">
            <v>Pembersihan sblm psg keramik</v>
          </cell>
          <cell r="H3401">
            <v>1555.66</v>
          </cell>
          <cell r="I3401" t="str">
            <v>m2</v>
          </cell>
          <cell r="J3401">
            <v>500</v>
          </cell>
        </row>
        <row r="3402">
          <cell r="F3402" t="str">
            <v xml:space="preserve"> -</v>
          </cell>
          <cell r="G3402" t="str">
            <v>Plester &amp; acian kupingan kolom</v>
          </cell>
          <cell r="H3402">
            <v>99.07</v>
          </cell>
          <cell r="I3402" t="str">
            <v>m2</v>
          </cell>
          <cell r="J3402">
            <v>10500</v>
          </cell>
        </row>
        <row r="3403">
          <cell r="F3403" t="str">
            <v>Jumlah</v>
          </cell>
        </row>
        <row r="3404">
          <cell r="F3404" t="str">
            <v>Pot. Retensi</v>
          </cell>
        </row>
        <row r="3405">
          <cell r="C3405" t="str">
            <v>rupb1707</v>
          </cell>
          <cell r="F3405" t="str">
            <v>Upah Borong Pekerjaan</v>
          </cell>
          <cell r="K3405">
            <v>39983390</v>
          </cell>
        </row>
        <row r="3406">
          <cell r="E3406" t="str">
            <v>Iksan</v>
          </cell>
          <cell r="F3406" t="str">
            <v>Upah Borong Pekerjaan</v>
          </cell>
        </row>
        <row r="3407">
          <cell r="E3407" t="str">
            <v>148/NK-PPS/SPB/08/2005</v>
          </cell>
          <cell r="F3407" t="str">
            <v>Blok C</v>
          </cell>
        </row>
        <row r="3408">
          <cell r="F3408" t="str">
            <v>Lantai Atap</v>
          </cell>
        </row>
        <row r="3409">
          <cell r="F3409" t="str">
            <v xml:space="preserve"> -</v>
          </cell>
          <cell r="G3409" t="str">
            <v>Pasang keramik Lt. kios</v>
          </cell>
          <cell r="H3409">
            <v>320</v>
          </cell>
          <cell r="I3409" t="str">
            <v>m2</v>
          </cell>
          <cell r="J3409">
            <v>10000</v>
          </cell>
        </row>
        <row r="3410">
          <cell r="F3410" t="str">
            <v xml:space="preserve"> -</v>
          </cell>
          <cell r="G3410" t="str">
            <v>Pasang plint keramik dlm kios</v>
          </cell>
          <cell r="H3410">
            <v>810</v>
          </cell>
          <cell r="I3410" t="str">
            <v>m'</v>
          </cell>
          <cell r="J3410">
            <v>3000</v>
          </cell>
        </row>
        <row r="3411">
          <cell r="C3411" t="str">
            <v>rupb1708</v>
          </cell>
          <cell r="F3411" t="str">
            <v>Upah Borong Pekerjaan</v>
          </cell>
          <cell r="K3411">
            <v>5630000</v>
          </cell>
        </row>
        <row r="3413">
          <cell r="H3413" t="str">
            <v>Sub Jumlah     Rp.</v>
          </cell>
          <cell r="K3413">
            <v>63468260</v>
          </cell>
        </row>
        <row r="3425">
          <cell r="E3425" t="str">
            <v>Sub Jumlah Dipindah</v>
          </cell>
          <cell r="K3425">
            <v>63468260</v>
          </cell>
        </row>
        <row r="3427">
          <cell r="E3427" t="str">
            <v>Iksan</v>
          </cell>
          <cell r="F3427" t="str">
            <v>Upah Borong Pekerjaan</v>
          </cell>
        </row>
        <row r="3428">
          <cell r="E3428" t="str">
            <v>119/NK-PPS/SPB/07/2005</v>
          </cell>
          <cell r="F3428" t="str">
            <v>Block C</v>
          </cell>
        </row>
        <row r="3429">
          <cell r="F3429" t="str">
            <v xml:space="preserve"> -</v>
          </cell>
          <cell r="G3429" t="str">
            <v xml:space="preserve">Pasang dinding bata </v>
          </cell>
          <cell r="H3429">
            <v>44.29</v>
          </cell>
          <cell r="I3429" t="str">
            <v>m2</v>
          </cell>
          <cell r="J3429">
            <v>9000</v>
          </cell>
        </row>
        <row r="3430">
          <cell r="F3430" t="str">
            <v xml:space="preserve"> -</v>
          </cell>
          <cell r="G3430" t="str">
            <v xml:space="preserve">Plester Dinding bata internal </v>
          </cell>
          <cell r="H3430">
            <v>228.2</v>
          </cell>
          <cell r="I3430" t="str">
            <v>m2</v>
          </cell>
          <cell r="J3430">
            <v>6500</v>
          </cell>
        </row>
        <row r="3431">
          <cell r="F3431" t="str">
            <v xml:space="preserve"> -</v>
          </cell>
          <cell r="G3431" t="str">
            <v xml:space="preserve">Acian dinding bata internal </v>
          </cell>
          <cell r="H3431">
            <v>890.5</v>
          </cell>
          <cell r="I3431" t="str">
            <v>m2</v>
          </cell>
          <cell r="J3431">
            <v>4000</v>
          </cell>
        </row>
        <row r="3432">
          <cell r="F3432" t="str">
            <v xml:space="preserve"> -</v>
          </cell>
          <cell r="G3432" t="str">
            <v xml:space="preserve">Cor klm praktis &amp; ring balok </v>
          </cell>
          <cell r="H3432">
            <v>22.36</v>
          </cell>
          <cell r="I3432" t="str">
            <v>m'</v>
          </cell>
          <cell r="J3432">
            <v>7500</v>
          </cell>
        </row>
        <row r="3433">
          <cell r="F3433" t="str">
            <v xml:space="preserve"> -</v>
          </cell>
          <cell r="G3433" t="str">
            <v>Fininshing Opening rolling door</v>
          </cell>
          <cell r="H3433">
            <v>170</v>
          </cell>
          <cell r="I3433" t="str">
            <v>m'</v>
          </cell>
          <cell r="J3433">
            <v>7500</v>
          </cell>
        </row>
        <row r="3434">
          <cell r="C3434" t="str">
            <v>rupb1709</v>
          </cell>
          <cell r="F3434" t="str">
            <v>Upah Borong Pekerjaan</v>
          </cell>
          <cell r="K3434">
            <v>6886610</v>
          </cell>
        </row>
        <row r="3436">
          <cell r="E3436" t="str">
            <v>Iksan</v>
          </cell>
          <cell r="F3436" t="str">
            <v>Upah Borong Pekerjaan</v>
          </cell>
        </row>
        <row r="3437">
          <cell r="E3437" t="str">
            <v>148/NK-PPS/SPB/08/2005</v>
          </cell>
          <cell r="F3437" t="str">
            <v>Blok C</v>
          </cell>
        </row>
        <row r="3438">
          <cell r="F3438" t="str">
            <v>Lantai Atap</v>
          </cell>
        </row>
        <row r="3439">
          <cell r="F3439" t="str">
            <v xml:space="preserve"> -</v>
          </cell>
          <cell r="G3439" t="str">
            <v xml:space="preserve">Plester &amp; Acian beton kolom sirip </v>
          </cell>
          <cell r="H3439">
            <v>109.2</v>
          </cell>
          <cell r="I3439" t="str">
            <v>m2</v>
          </cell>
          <cell r="J3439">
            <v>21500</v>
          </cell>
        </row>
        <row r="3440">
          <cell r="F3440" t="str">
            <v xml:space="preserve"> -</v>
          </cell>
          <cell r="G3440" t="str">
            <v>Cor Ring Balok diatas parapet</v>
          </cell>
          <cell r="H3440">
            <v>111.5</v>
          </cell>
          <cell r="I3440" t="str">
            <v>m'</v>
          </cell>
          <cell r="J3440">
            <v>7500</v>
          </cell>
        </row>
        <row r="3441">
          <cell r="F3441" t="str">
            <v>Lantai Satu</v>
          </cell>
        </row>
        <row r="3442">
          <cell r="F3442" t="str">
            <v xml:space="preserve"> -</v>
          </cell>
          <cell r="G3442" t="str">
            <v>Sconengan &amp; Sudutan</v>
          </cell>
          <cell r="H3442">
            <v>266.64</v>
          </cell>
          <cell r="I3442" t="str">
            <v>m'</v>
          </cell>
          <cell r="J3442">
            <v>2500</v>
          </cell>
        </row>
        <row r="3443">
          <cell r="F3443" t="str">
            <v xml:space="preserve"> -</v>
          </cell>
          <cell r="G3443" t="str">
            <v>Bongkar &amp; Pasang scafolding</v>
          </cell>
          <cell r="H3443">
            <v>217.1</v>
          </cell>
          <cell r="I3443" t="str">
            <v>m2</v>
          </cell>
          <cell r="J3443">
            <v>3500</v>
          </cell>
        </row>
        <row r="3444">
          <cell r="F3444" t="str">
            <v xml:space="preserve"> -</v>
          </cell>
          <cell r="G3444" t="str">
            <v>Pasang keramik Lt. kios</v>
          </cell>
          <cell r="H3444">
            <v>391.67</v>
          </cell>
          <cell r="I3444" t="str">
            <v>m2</v>
          </cell>
          <cell r="J3444">
            <v>10000</v>
          </cell>
        </row>
        <row r="3445">
          <cell r="F3445" t="str">
            <v xml:space="preserve"> -</v>
          </cell>
          <cell r="G3445" t="str">
            <v>Pasang plint keramik dlm kios</v>
          </cell>
          <cell r="H3445">
            <v>220.6</v>
          </cell>
          <cell r="I3445" t="str">
            <v>m'</v>
          </cell>
          <cell r="J3445">
            <v>3000</v>
          </cell>
        </row>
        <row r="3446">
          <cell r="F3446" t="str">
            <v xml:space="preserve"> -</v>
          </cell>
          <cell r="G3446" t="str">
            <v>Plester &amp; acian dinding beton</v>
          </cell>
          <cell r="H3446">
            <v>134.77000000000001</v>
          </cell>
          <cell r="I3446" t="str">
            <v>m2</v>
          </cell>
          <cell r="J3446">
            <v>16500</v>
          </cell>
        </row>
        <row r="3447">
          <cell r="F3447" t="str">
            <v xml:space="preserve"> -</v>
          </cell>
          <cell r="G3447" t="str">
            <v>Sconengan atas parapet</v>
          </cell>
          <cell r="H3447">
            <v>104</v>
          </cell>
          <cell r="I3447" t="str">
            <v>m'</v>
          </cell>
          <cell r="J3447">
            <v>2500</v>
          </cell>
        </row>
        <row r="3448">
          <cell r="F3448" t="str">
            <v xml:space="preserve"> -</v>
          </cell>
          <cell r="G3448" t="str">
            <v>Finish openingan louver</v>
          </cell>
          <cell r="H3448">
            <v>106</v>
          </cell>
          <cell r="I3448" t="str">
            <v>m'</v>
          </cell>
          <cell r="J3448">
            <v>7500</v>
          </cell>
        </row>
        <row r="3449">
          <cell r="F3449" t="str">
            <v xml:space="preserve"> -</v>
          </cell>
          <cell r="G3449" t="str">
            <v>Plester dinding bata</v>
          </cell>
          <cell r="H3449">
            <v>184.54</v>
          </cell>
          <cell r="I3449" t="str">
            <v>m2</v>
          </cell>
          <cell r="J3449">
            <v>6500</v>
          </cell>
        </row>
        <row r="3450">
          <cell r="F3450" t="str">
            <v xml:space="preserve"> -</v>
          </cell>
          <cell r="G3450" t="str">
            <v>Finish Janggutan lisplank beton</v>
          </cell>
          <cell r="H3450">
            <v>63.68</v>
          </cell>
          <cell r="I3450" t="str">
            <v>m'</v>
          </cell>
          <cell r="J3450">
            <v>7500</v>
          </cell>
        </row>
        <row r="3451">
          <cell r="F3451" t="str">
            <v xml:space="preserve"> -</v>
          </cell>
          <cell r="G3451" t="str">
            <v>Plester beton plat tangga darurat</v>
          </cell>
          <cell r="H3451">
            <v>100.59</v>
          </cell>
          <cell r="I3451" t="str">
            <v>m2</v>
          </cell>
          <cell r="J3451">
            <v>12500</v>
          </cell>
        </row>
        <row r="3452">
          <cell r="F3452" t="str">
            <v xml:space="preserve"> -</v>
          </cell>
          <cell r="G3452" t="str">
            <v>Pasang bata box hidrant</v>
          </cell>
          <cell r="H3452">
            <v>15.7</v>
          </cell>
          <cell r="I3452" t="str">
            <v>m2</v>
          </cell>
          <cell r="J3452">
            <v>9000</v>
          </cell>
        </row>
        <row r="3453">
          <cell r="F3453" t="str">
            <v xml:space="preserve"> -</v>
          </cell>
          <cell r="G3453" t="str">
            <v>Plesteran &amp; acian dinding</v>
          </cell>
          <cell r="H3453">
            <v>15.7</v>
          </cell>
          <cell r="I3453" t="str">
            <v>m2</v>
          </cell>
          <cell r="J3453">
            <v>10500</v>
          </cell>
        </row>
        <row r="3454">
          <cell r="F3454" t="str">
            <v xml:space="preserve"> -</v>
          </cell>
          <cell r="G3454" t="str">
            <v>Openingan box hidrant</v>
          </cell>
          <cell r="H3454">
            <v>8</v>
          </cell>
          <cell r="I3454" t="str">
            <v>m'</v>
          </cell>
          <cell r="J3454">
            <v>7500</v>
          </cell>
        </row>
        <row r="3455">
          <cell r="F3455" t="str">
            <v xml:space="preserve"> -</v>
          </cell>
          <cell r="G3455" t="str">
            <v>Cor kolom praktis &amp; ring balok</v>
          </cell>
          <cell r="H3455">
            <v>19.72</v>
          </cell>
          <cell r="I3455" t="str">
            <v>m'</v>
          </cell>
          <cell r="J3455">
            <v>7500</v>
          </cell>
        </row>
        <row r="3456">
          <cell r="F3456" t="str">
            <v>Jumlah</v>
          </cell>
        </row>
        <row r="3457">
          <cell r="F3457" t="str">
            <v>Angsuran 1</v>
          </cell>
          <cell r="J3457">
            <v>6435475</v>
          </cell>
        </row>
        <row r="3458">
          <cell r="C3458" t="str">
            <v>rupb1710</v>
          </cell>
          <cell r="F3458" t="str">
            <v>Upah Borong Pekerjaan</v>
          </cell>
          <cell r="J3458">
            <v>2174038</v>
          </cell>
          <cell r="K3458">
            <v>7306727</v>
          </cell>
        </row>
        <row r="3460">
          <cell r="E3460" t="str">
            <v>Iksan</v>
          </cell>
          <cell r="F3460" t="str">
            <v>Retensi Pekerjaan :</v>
          </cell>
        </row>
        <row r="3461">
          <cell r="E3461" t="str">
            <v>098/NK-PPS/SPB/06/2005</v>
          </cell>
        </row>
        <row r="3462">
          <cell r="C3462" t="str">
            <v>rupb1711</v>
          </cell>
          <cell r="E3462" t="str">
            <v>119/NK-PPS/SPB/07/2005</v>
          </cell>
          <cell r="F3462" t="str">
            <v>Iksan</v>
          </cell>
          <cell r="K3462">
            <v>4994329</v>
          </cell>
        </row>
        <row r="3464">
          <cell r="E3464" t="str">
            <v>Suyoto</v>
          </cell>
          <cell r="F3464" t="str">
            <v>Upah Borong Pekerjaan</v>
          </cell>
        </row>
        <row r="3465">
          <cell r="E3465" t="str">
            <v>195/NK-PPS/SPB/08/2005</v>
          </cell>
          <cell r="G3465" t="str">
            <v>Block A</v>
          </cell>
        </row>
        <row r="3466">
          <cell r="F3466" t="str">
            <v xml:space="preserve"> -</v>
          </cell>
          <cell r="G3466" t="str">
            <v>Urugan tanah slab lantai</v>
          </cell>
          <cell r="H3466">
            <v>274.83999999999997</v>
          </cell>
          <cell r="I3466" t="str">
            <v>m3</v>
          </cell>
          <cell r="J3466">
            <v>17500</v>
          </cell>
        </row>
        <row r="3467">
          <cell r="F3467" t="str">
            <v xml:space="preserve"> -</v>
          </cell>
          <cell r="G3467" t="str">
            <v>Stell &amp; bongkar</v>
          </cell>
          <cell r="H3467">
            <v>17.29</v>
          </cell>
          <cell r="I3467" t="str">
            <v>m2</v>
          </cell>
          <cell r="J3467">
            <v>12500</v>
          </cell>
        </row>
        <row r="3468">
          <cell r="F3468" t="str">
            <v xml:space="preserve"> -</v>
          </cell>
          <cell r="G3468" t="str">
            <v>Psg bkstg bata T.beam</v>
          </cell>
          <cell r="H3468">
            <v>2.6</v>
          </cell>
          <cell r="I3468" t="str">
            <v>m2</v>
          </cell>
          <cell r="J3468">
            <v>8000</v>
          </cell>
        </row>
        <row r="3469">
          <cell r="F3469" t="str">
            <v xml:space="preserve"> -</v>
          </cell>
          <cell r="G3469" t="str">
            <v>Cor C.P</v>
          </cell>
          <cell r="H3469">
            <v>2.1</v>
          </cell>
          <cell r="I3469" t="str">
            <v>m2</v>
          </cell>
          <cell r="J3469">
            <v>15000</v>
          </cell>
        </row>
        <row r="3470">
          <cell r="F3470" t="str">
            <v xml:space="preserve"> -</v>
          </cell>
          <cell r="G3470" t="str">
            <v>Cor plat lantai</v>
          </cell>
          <cell r="H3470">
            <v>252</v>
          </cell>
          <cell r="I3470" t="str">
            <v>m2</v>
          </cell>
          <cell r="J3470">
            <v>10000</v>
          </cell>
        </row>
        <row r="3471">
          <cell r="F3471" t="str">
            <v xml:space="preserve"> -</v>
          </cell>
          <cell r="G3471" t="str">
            <v>Galian tanah T. beam</v>
          </cell>
          <cell r="H3471">
            <v>60.3</v>
          </cell>
          <cell r="I3471" t="str">
            <v>m3</v>
          </cell>
          <cell r="J3471">
            <v>35000</v>
          </cell>
        </row>
        <row r="3472">
          <cell r="F3472" t="str">
            <v xml:space="preserve"> -</v>
          </cell>
          <cell r="G3472" t="str">
            <v>Pemb. Sebelum cor</v>
          </cell>
          <cell r="H3472">
            <v>604.79999999999995</v>
          </cell>
          <cell r="I3472" t="str">
            <v>m2</v>
          </cell>
          <cell r="J3472">
            <v>1250</v>
          </cell>
        </row>
        <row r="3473">
          <cell r="F3473" t="str">
            <v xml:space="preserve"> -</v>
          </cell>
          <cell r="G3473" t="str">
            <v>Chiping/potong plat lt. u/ sambgn</v>
          </cell>
          <cell r="H3473">
            <v>41.6</v>
          </cell>
          <cell r="I3473" t="str">
            <v>m2</v>
          </cell>
          <cell r="J3473">
            <v>1200</v>
          </cell>
        </row>
        <row r="3474">
          <cell r="F3474" t="str">
            <v xml:space="preserve"> -</v>
          </cell>
          <cell r="G3474" t="str">
            <v>Bongkar bekisting Fit Lift</v>
          </cell>
          <cell r="H3474">
            <v>36.96</v>
          </cell>
          <cell r="I3474" t="str">
            <v>m2</v>
          </cell>
          <cell r="J3474">
            <v>1500</v>
          </cell>
        </row>
        <row r="3475">
          <cell r="F3475" t="str">
            <v xml:space="preserve"> -</v>
          </cell>
          <cell r="G3475" t="str">
            <v>Cor manual balok lift</v>
          </cell>
          <cell r="H3475">
            <v>0.25</v>
          </cell>
          <cell r="I3475" t="str">
            <v>m2</v>
          </cell>
          <cell r="J3475">
            <v>400000</v>
          </cell>
        </row>
        <row r="3476">
          <cell r="F3476" t="str">
            <v xml:space="preserve"> -</v>
          </cell>
          <cell r="G3476" t="str">
            <v>Fabrikasi bekisting</v>
          </cell>
          <cell r="H3476">
            <v>13.3</v>
          </cell>
          <cell r="I3476" t="str">
            <v>m2</v>
          </cell>
          <cell r="J3476">
            <v>3500</v>
          </cell>
        </row>
        <row r="3477">
          <cell r="F3477" t="str">
            <v xml:space="preserve"> -</v>
          </cell>
          <cell r="G3477" t="str">
            <v>Psg plat siku kayu</v>
          </cell>
          <cell r="H3477">
            <v>8.4</v>
          </cell>
          <cell r="I3477" t="str">
            <v>m'</v>
          </cell>
          <cell r="J3477">
            <v>2500</v>
          </cell>
        </row>
        <row r="3478">
          <cell r="F3478" t="str">
            <v xml:space="preserve"> -</v>
          </cell>
          <cell r="G3478" t="str">
            <v>Bobok bore pile</v>
          </cell>
          <cell r="H3478">
            <v>12</v>
          </cell>
          <cell r="I3478" t="str">
            <v>m2</v>
          </cell>
          <cell r="J3478">
            <v>80000</v>
          </cell>
        </row>
        <row r="3479">
          <cell r="G3479" t="str">
            <v>Block D</v>
          </cell>
        </row>
        <row r="3480">
          <cell r="F3480" t="str">
            <v xml:space="preserve"> -</v>
          </cell>
          <cell r="G3480" t="str">
            <v xml:space="preserve">Cor plat lt. R. genset </v>
          </cell>
          <cell r="H3480">
            <v>262</v>
          </cell>
          <cell r="I3480" t="str">
            <v>m3</v>
          </cell>
          <cell r="J3480">
            <v>15000</v>
          </cell>
        </row>
        <row r="3481">
          <cell r="F3481" t="str">
            <v xml:space="preserve"> -</v>
          </cell>
          <cell r="G3481" t="str">
            <v>Buat talangan utk ngecor plat</v>
          </cell>
          <cell r="H3481">
            <v>4</v>
          </cell>
          <cell r="I3481" t="str">
            <v>m2</v>
          </cell>
          <cell r="J3481">
            <v>5000</v>
          </cell>
        </row>
        <row r="3482">
          <cell r="G3482" t="str">
            <v>Block C</v>
          </cell>
        </row>
        <row r="3483">
          <cell r="F3483" t="str">
            <v xml:space="preserve"> -</v>
          </cell>
          <cell r="G3483" t="str">
            <v>Bongkar psg scafolding ornamen eksternal</v>
          </cell>
          <cell r="H3483">
            <v>1499.65</v>
          </cell>
          <cell r="I3483" t="str">
            <v>m2</v>
          </cell>
          <cell r="J3483">
            <v>2000</v>
          </cell>
        </row>
        <row r="3484">
          <cell r="C3484" t="str">
            <v>rupb1712</v>
          </cell>
          <cell r="F3484" t="str">
            <v>Upah Borong Pekerjaan</v>
          </cell>
          <cell r="G3484" t="str">
            <v>Jumlah</v>
          </cell>
          <cell r="K3484">
            <v>18646835</v>
          </cell>
        </row>
        <row r="3486">
          <cell r="E3486" t="str">
            <v>Awal</v>
          </cell>
        </row>
        <row r="3487">
          <cell r="C3487" t="str">
            <v>rupb1713</v>
          </cell>
          <cell r="E3487" t="str">
            <v>119/NK-PPS/SPB/07/2005</v>
          </cell>
          <cell r="F3487" t="str">
            <v>Awal</v>
          </cell>
          <cell r="K3487">
            <v>361131</v>
          </cell>
        </row>
        <row r="3494">
          <cell r="H3494" t="str">
            <v>Sub Jumlah     Rp.</v>
          </cell>
          <cell r="K3494">
            <v>101663892</v>
          </cell>
        </row>
        <row r="3510">
          <cell r="E3510" t="str">
            <v>Sub Jumlah Dipindah</v>
          </cell>
          <cell r="K3510">
            <v>101663892</v>
          </cell>
        </row>
        <row r="3512">
          <cell r="E3512" t="str">
            <v>Suyoto</v>
          </cell>
          <cell r="F3512" t="str">
            <v>Upah Borong Pekerjaan</v>
          </cell>
        </row>
        <row r="3513">
          <cell r="E3513" t="str">
            <v>133/NK-PPS/SPB/07/2005</v>
          </cell>
          <cell r="G3513" t="str">
            <v>Block D : R.Trafo &amp; R Genset.</v>
          </cell>
        </row>
        <row r="3514">
          <cell r="F3514" t="str">
            <v xml:space="preserve"> -</v>
          </cell>
          <cell r="G3514" t="str">
            <v>Stel &amp;  Bongkar bekisting</v>
          </cell>
          <cell r="H3514">
            <v>741.9</v>
          </cell>
          <cell r="I3514" t="str">
            <v>m2</v>
          </cell>
          <cell r="J3514">
            <v>12500</v>
          </cell>
        </row>
        <row r="3515">
          <cell r="F3515" t="str">
            <v xml:space="preserve"> -</v>
          </cell>
          <cell r="G3515" t="str">
            <v>Pabrikasi bekisting P.Cup - 2</v>
          </cell>
          <cell r="H3515">
            <v>29.61</v>
          </cell>
          <cell r="I3515" t="str">
            <v>m2</v>
          </cell>
          <cell r="J3515">
            <v>3500</v>
          </cell>
        </row>
        <row r="3516">
          <cell r="F3516" t="str">
            <v xml:space="preserve"> -</v>
          </cell>
          <cell r="G3516" t="str">
            <v>Stel bekisting P.Cup - 2</v>
          </cell>
          <cell r="H3516">
            <v>42.3</v>
          </cell>
          <cell r="I3516" t="str">
            <v>m2</v>
          </cell>
          <cell r="J3516">
            <v>11000</v>
          </cell>
        </row>
        <row r="3517">
          <cell r="F3517" t="str">
            <v xml:space="preserve"> -</v>
          </cell>
          <cell r="G3517" t="str">
            <v>Lantai Kerja P.Cup -2</v>
          </cell>
          <cell r="H3517">
            <v>30.4</v>
          </cell>
          <cell r="I3517" t="str">
            <v>m2</v>
          </cell>
          <cell r="J3517">
            <v>2500</v>
          </cell>
        </row>
        <row r="3518">
          <cell r="F3518" t="str">
            <v xml:space="preserve"> -</v>
          </cell>
          <cell r="G3518" t="str">
            <v>Pabrikasi bekisting P.Cup - 3</v>
          </cell>
          <cell r="H3518">
            <v>42.66</v>
          </cell>
          <cell r="I3518" t="str">
            <v>m2</v>
          </cell>
          <cell r="J3518">
            <v>3500</v>
          </cell>
        </row>
        <row r="3519">
          <cell r="F3519" t="str">
            <v xml:space="preserve"> -</v>
          </cell>
          <cell r="G3519" t="str">
            <v>Stel bekisting P.Cup - 3</v>
          </cell>
          <cell r="H3519">
            <v>60.95</v>
          </cell>
          <cell r="I3519" t="str">
            <v>m2</v>
          </cell>
          <cell r="J3519">
            <v>11000</v>
          </cell>
        </row>
        <row r="3520">
          <cell r="F3520" t="str">
            <v xml:space="preserve"> -</v>
          </cell>
          <cell r="G3520" t="str">
            <v>Lantai Kerja P.Cup -3</v>
          </cell>
          <cell r="H3520">
            <v>81.260000000000005</v>
          </cell>
          <cell r="I3520" t="str">
            <v>m2</v>
          </cell>
          <cell r="J3520">
            <v>2500</v>
          </cell>
        </row>
        <row r="3521">
          <cell r="C3521" t="str">
            <v>rupb1714</v>
          </cell>
          <cell r="F3521" t="str">
            <v>Upah Borong Pekerjaan</v>
          </cell>
          <cell r="G3521" t="str">
            <v>Jumlah</v>
          </cell>
          <cell r="K3521">
            <v>10941595</v>
          </cell>
        </row>
        <row r="3523">
          <cell r="E3523" t="str">
            <v>Suyoto</v>
          </cell>
          <cell r="F3523" t="str">
            <v>Upah Borong Pekerjaan</v>
          </cell>
        </row>
        <row r="3524">
          <cell r="E3524" t="str">
            <v>194/NK-PPS/SPB/08/2005</v>
          </cell>
          <cell r="G3524" t="str">
            <v>Block D</v>
          </cell>
        </row>
        <row r="3525">
          <cell r="F3525" t="str">
            <v xml:space="preserve"> -</v>
          </cell>
          <cell r="G3525" t="str">
            <v>Stell bongkar kolom</v>
          </cell>
          <cell r="H3525">
            <v>356.82</v>
          </cell>
          <cell r="I3525" t="str">
            <v>m2</v>
          </cell>
          <cell r="J3525">
            <v>12500</v>
          </cell>
        </row>
        <row r="3526">
          <cell r="F3526" t="str">
            <v xml:space="preserve"> -</v>
          </cell>
          <cell r="G3526" t="str">
            <v>Pengecoran retaining wall STP</v>
          </cell>
          <cell r="H3526">
            <v>235.41</v>
          </cell>
          <cell r="I3526" t="str">
            <v>m3</v>
          </cell>
          <cell r="J3526">
            <v>15000</v>
          </cell>
        </row>
        <row r="3527">
          <cell r="F3527" t="str">
            <v xml:space="preserve"> -</v>
          </cell>
          <cell r="G3527" t="str">
            <v>Bobok Bore pile</v>
          </cell>
          <cell r="H3527">
            <v>4</v>
          </cell>
          <cell r="I3527" t="str">
            <v>ttk</v>
          </cell>
          <cell r="J3527">
            <v>80000</v>
          </cell>
        </row>
        <row r="3528">
          <cell r="F3528" t="str">
            <v xml:space="preserve"> -</v>
          </cell>
          <cell r="G3528" t="str">
            <v>Fabrikasi kolom dia 70</v>
          </cell>
          <cell r="H3528">
            <v>50.774000000000001</v>
          </cell>
          <cell r="I3528" t="str">
            <v>m2</v>
          </cell>
          <cell r="J3528">
            <v>4500</v>
          </cell>
        </row>
        <row r="3529">
          <cell r="F3529" t="str">
            <v xml:space="preserve"> -</v>
          </cell>
          <cell r="G3529" t="str">
            <v>Lantai kerja kabel trench</v>
          </cell>
          <cell r="H3529">
            <v>25.68</v>
          </cell>
          <cell r="I3529" t="str">
            <v>m2</v>
          </cell>
          <cell r="J3529">
            <v>2500</v>
          </cell>
        </row>
        <row r="3530">
          <cell r="F3530" t="str">
            <v xml:space="preserve"> -</v>
          </cell>
          <cell r="G3530" t="str">
            <v>Pasang &amp; bongkar stop cor sisir</v>
          </cell>
          <cell r="H3530">
            <v>73.75</v>
          </cell>
          <cell r="I3530" t="str">
            <v>m2</v>
          </cell>
          <cell r="J3530">
            <v>5000</v>
          </cell>
        </row>
        <row r="3531">
          <cell r="F3531" t="str">
            <v xml:space="preserve"> -</v>
          </cell>
          <cell r="G3531" t="str">
            <v>Pek. Tangga dr lt. basement</v>
          </cell>
          <cell r="H3531">
            <v>1</v>
          </cell>
          <cell r="I3531" t="str">
            <v>m2</v>
          </cell>
          <cell r="J3531">
            <v>750000</v>
          </cell>
        </row>
        <row r="3532">
          <cell r="F3532" t="str">
            <v xml:space="preserve"> -</v>
          </cell>
          <cell r="G3532" t="str">
            <v>Fabrikasi bekisting wall</v>
          </cell>
          <cell r="H3532">
            <v>49.9</v>
          </cell>
          <cell r="I3532" t="str">
            <v>m2</v>
          </cell>
          <cell r="J3532">
            <v>3500</v>
          </cell>
        </row>
        <row r="3533">
          <cell r="F3533" t="str">
            <v xml:space="preserve"> -</v>
          </cell>
          <cell r="G3533" t="str">
            <v>Pekerjaan pondasi pompa</v>
          </cell>
          <cell r="H3533">
            <v>11</v>
          </cell>
          <cell r="I3533" t="str">
            <v>m2</v>
          </cell>
          <cell r="J3533">
            <v>12500</v>
          </cell>
        </row>
        <row r="3534">
          <cell r="F3534" t="str">
            <v xml:space="preserve"> -</v>
          </cell>
          <cell r="G3534" t="str">
            <v>Bor bekisting u/ stek</v>
          </cell>
          <cell r="H3534">
            <v>28</v>
          </cell>
          <cell r="I3534" t="str">
            <v>m3</v>
          </cell>
          <cell r="J3534">
            <v>500</v>
          </cell>
        </row>
        <row r="3535">
          <cell r="G3535" t="str">
            <v>Block A : PC,T.B, Kolom &amp; R.Wall</v>
          </cell>
        </row>
        <row r="3536">
          <cell r="F3536" t="str">
            <v xml:space="preserve"> -</v>
          </cell>
          <cell r="G3536" t="str">
            <v xml:space="preserve">Bongkar bekisting </v>
          </cell>
          <cell r="H3536">
            <v>378.48</v>
          </cell>
          <cell r="I3536" t="str">
            <v>m2</v>
          </cell>
          <cell r="J3536">
            <v>1500</v>
          </cell>
        </row>
        <row r="3537">
          <cell r="F3537" t="str">
            <v xml:space="preserve"> -</v>
          </cell>
          <cell r="G3537" t="str">
            <v xml:space="preserve">Fabrikasi Bekisting </v>
          </cell>
          <cell r="H3537">
            <v>657.49350000000004</v>
          </cell>
          <cell r="I3537" t="str">
            <v>m2</v>
          </cell>
          <cell r="J3537">
            <v>3500</v>
          </cell>
        </row>
        <row r="3538">
          <cell r="F3538" t="str">
            <v xml:space="preserve"> -</v>
          </cell>
          <cell r="G3538" t="str">
            <v xml:space="preserve">Stel bekisting </v>
          </cell>
          <cell r="H3538">
            <v>68.03</v>
          </cell>
          <cell r="I3538" t="str">
            <v>m2</v>
          </cell>
          <cell r="J3538">
            <v>11000</v>
          </cell>
        </row>
        <row r="3539">
          <cell r="F3539" t="str">
            <v xml:space="preserve"> -</v>
          </cell>
          <cell r="G3539" t="str">
            <v xml:space="preserve">Lantai kerja </v>
          </cell>
          <cell r="H3539">
            <v>1152.02</v>
          </cell>
          <cell r="I3539" t="str">
            <v>m'</v>
          </cell>
          <cell r="J3539">
            <v>2500</v>
          </cell>
        </row>
        <row r="3540">
          <cell r="F3540" t="str">
            <v xml:space="preserve"> -</v>
          </cell>
          <cell r="G3540" t="str">
            <v>Stell &amp; bongkar</v>
          </cell>
          <cell r="H3540">
            <v>708.61800000000005</v>
          </cell>
          <cell r="I3540" t="str">
            <v>m2</v>
          </cell>
          <cell r="J3540">
            <v>12500</v>
          </cell>
        </row>
        <row r="3541">
          <cell r="F3541" t="str">
            <v xml:space="preserve"> -</v>
          </cell>
          <cell r="G3541" t="str">
            <v>Cor pile cap + tie beam</v>
          </cell>
          <cell r="H3541">
            <v>179.37</v>
          </cell>
          <cell r="I3541" t="str">
            <v>m3</v>
          </cell>
          <cell r="J3541">
            <v>15000</v>
          </cell>
        </row>
        <row r="3542">
          <cell r="F3542" t="str">
            <v xml:space="preserve"> -</v>
          </cell>
          <cell r="G3542" t="str">
            <v>Stop cor balok</v>
          </cell>
          <cell r="H3542">
            <v>31</v>
          </cell>
          <cell r="I3542" t="str">
            <v>m3</v>
          </cell>
          <cell r="J3542">
            <v>5000</v>
          </cell>
        </row>
        <row r="3543">
          <cell r="G3543" t="str">
            <v>Lantai atap block B</v>
          </cell>
        </row>
        <row r="3544">
          <cell r="F3544" t="str">
            <v xml:space="preserve"> -</v>
          </cell>
          <cell r="G3544" t="str">
            <v>Bongkar bekisting balok canopy lt. atap</v>
          </cell>
          <cell r="H3544">
            <v>104.715</v>
          </cell>
          <cell r="I3544" t="str">
            <v>m2</v>
          </cell>
          <cell r="J3544">
            <v>1500</v>
          </cell>
        </row>
        <row r="3545">
          <cell r="F3545" t="str">
            <v xml:space="preserve"> -</v>
          </cell>
          <cell r="G3545" t="str">
            <v>Bekisting dinding parapet ramp lt. atap</v>
          </cell>
          <cell r="H3545">
            <v>66.510000000000005</v>
          </cell>
          <cell r="I3545" t="str">
            <v>m2</v>
          </cell>
          <cell r="J3545">
            <v>16000</v>
          </cell>
        </row>
        <row r="3546">
          <cell r="F3546" t="str">
            <v xml:space="preserve"> -</v>
          </cell>
          <cell r="G3546" t="str">
            <v>Pasang scafolding external block B</v>
          </cell>
          <cell r="H3546">
            <v>3539.4</v>
          </cell>
          <cell r="I3546" t="str">
            <v>m2</v>
          </cell>
          <cell r="J3546">
            <v>2000</v>
          </cell>
        </row>
        <row r="3547">
          <cell r="F3547" t="str">
            <v xml:space="preserve"> -</v>
          </cell>
          <cell r="G3547" t="str">
            <v>Fabrikasi bekisting klm pit lift lt. basement</v>
          </cell>
          <cell r="H3547">
            <v>15.84</v>
          </cell>
          <cell r="I3547" t="str">
            <v>m2</v>
          </cell>
          <cell r="J3547">
            <v>3500</v>
          </cell>
        </row>
        <row r="3548">
          <cell r="F3548" t="str">
            <v xml:space="preserve"> -</v>
          </cell>
          <cell r="G3548" t="str">
            <v>Stel &amp; bongkar klm pit lift lt.basement</v>
          </cell>
          <cell r="H3548">
            <v>15.84</v>
          </cell>
          <cell r="I3548" t="str">
            <v>m2</v>
          </cell>
          <cell r="J3548">
            <v>12500</v>
          </cell>
        </row>
        <row r="3549">
          <cell r="F3549" t="str">
            <v xml:space="preserve"> -</v>
          </cell>
          <cell r="G3549" t="str">
            <v>Cor</v>
          </cell>
          <cell r="H3549">
            <v>2.5</v>
          </cell>
          <cell r="I3549" t="str">
            <v>m3</v>
          </cell>
          <cell r="J3549">
            <v>15000</v>
          </cell>
        </row>
        <row r="3550">
          <cell r="F3550" t="str">
            <v xml:space="preserve"> -</v>
          </cell>
          <cell r="G3550" t="str">
            <v>Bor steck balok</v>
          </cell>
          <cell r="H3550">
            <v>12</v>
          </cell>
          <cell r="I3550" t="str">
            <v>m3</v>
          </cell>
          <cell r="J3550">
            <v>500</v>
          </cell>
        </row>
        <row r="3551">
          <cell r="C3551" t="str">
            <v>rupb1715</v>
          </cell>
          <cell r="F3551" t="str">
            <v>Upah Borong Pekerjaan</v>
          </cell>
          <cell r="G3551" t="str">
            <v>Jumlah</v>
          </cell>
          <cell r="K3551">
            <v>36846557.75</v>
          </cell>
        </row>
        <row r="3553">
          <cell r="E3553" t="str">
            <v>Karmidi</v>
          </cell>
          <cell r="F3553" t="str">
            <v>Upah Borong Pekerjaan</v>
          </cell>
        </row>
        <row r="3554">
          <cell r="E3554" t="str">
            <v>190/NK-PPS/SPB/08/2005</v>
          </cell>
          <cell r="G3554" t="str">
            <v>Block A</v>
          </cell>
        </row>
        <row r="3555">
          <cell r="F3555" t="str">
            <v xml:space="preserve"> -</v>
          </cell>
          <cell r="G3555" t="str">
            <v>Kolom Basement block A</v>
          </cell>
        </row>
        <row r="3556">
          <cell r="F3556" t="str">
            <v xml:space="preserve"> -</v>
          </cell>
          <cell r="G3556" t="str">
            <v>Besi Ø 10</v>
          </cell>
          <cell r="H3556">
            <v>699</v>
          </cell>
          <cell r="I3556" t="str">
            <v>Kg</v>
          </cell>
          <cell r="J3556">
            <v>325</v>
          </cell>
        </row>
        <row r="3557">
          <cell r="F3557" t="str">
            <v xml:space="preserve"> -</v>
          </cell>
          <cell r="G3557" t="str">
            <v>Besi Ø 22</v>
          </cell>
          <cell r="H3557">
            <v>1324.002</v>
          </cell>
          <cell r="I3557" t="str">
            <v>Kg</v>
          </cell>
          <cell r="J3557">
            <v>250</v>
          </cell>
        </row>
        <row r="3558">
          <cell r="F3558" t="str">
            <v xml:space="preserve"> -</v>
          </cell>
          <cell r="G3558" t="str">
            <v>Kolom Lt. Dasar</v>
          </cell>
        </row>
        <row r="3559">
          <cell r="F3559" t="str">
            <v xml:space="preserve"> -</v>
          </cell>
          <cell r="G3559" t="str">
            <v>Besi Ø 10</v>
          </cell>
          <cell r="H3559">
            <v>1583.28</v>
          </cell>
          <cell r="I3559" t="str">
            <v>Kg</v>
          </cell>
          <cell r="J3559">
            <v>325</v>
          </cell>
        </row>
        <row r="3560">
          <cell r="F3560" t="str">
            <v xml:space="preserve"> -</v>
          </cell>
          <cell r="G3560" t="str">
            <v>Besi Ø 22</v>
          </cell>
          <cell r="H3560">
            <v>8153.28</v>
          </cell>
          <cell r="I3560" t="str">
            <v>Kg</v>
          </cell>
          <cell r="J3560">
            <v>250</v>
          </cell>
        </row>
        <row r="3561">
          <cell r="F3561" t="str">
            <v xml:space="preserve"> -</v>
          </cell>
          <cell r="G3561" t="str">
            <v>Balok Lt. Dasar As Ak s/d AI/A7 s/d A4</v>
          </cell>
        </row>
        <row r="3562">
          <cell r="F3562" t="str">
            <v xml:space="preserve"> -</v>
          </cell>
          <cell r="G3562" t="str">
            <v>Besi Ø 22</v>
          </cell>
          <cell r="H3562">
            <v>209.96</v>
          </cell>
          <cell r="I3562" t="str">
            <v>Kg</v>
          </cell>
          <cell r="J3562">
            <v>250</v>
          </cell>
        </row>
        <row r="3563">
          <cell r="F3563" t="str">
            <v xml:space="preserve"> -</v>
          </cell>
          <cell r="G3563" t="str">
            <v>Besi Ø 10</v>
          </cell>
          <cell r="H3563">
            <v>220.01599999999999</v>
          </cell>
          <cell r="I3563" t="str">
            <v>Kg</v>
          </cell>
          <cell r="J3563">
            <v>325</v>
          </cell>
        </row>
        <row r="3564">
          <cell r="F3564" t="str">
            <v xml:space="preserve"> -</v>
          </cell>
          <cell r="G3564" t="str">
            <v xml:space="preserve">Plat Lt. Basement </v>
          </cell>
        </row>
        <row r="3565">
          <cell r="F3565" t="str">
            <v xml:space="preserve"> -</v>
          </cell>
          <cell r="G3565" t="str">
            <v>Besi Ø 10</v>
          </cell>
          <cell r="H3565">
            <v>5476</v>
          </cell>
          <cell r="I3565" t="str">
            <v>Kg</v>
          </cell>
          <cell r="J3565">
            <v>325</v>
          </cell>
        </row>
        <row r="3566">
          <cell r="F3566" t="str">
            <v xml:space="preserve"> -</v>
          </cell>
          <cell r="G3566" t="str">
            <v>Balok Lt. Dasar As Ak s/d AI/A7' s/d A4'</v>
          </cell>
        </row>
        <row r="3567">
          <cell r="F3567" t="str">
            <v xml:space="preserve"> -</v>
          </cell>
          <cell r="G3567" t="str">
            <v>Besi Ø 10</v>
          </cell>
          <cell r="H3567">
            <v>1058.0999999999999</v>
          </cell>
          <cell r="I3567" t="str">
            <v>Kg</v>
          </cell>
          <cell r="J3567">
            <v>325</v>
          </cell>
        </row>
        <row r="3568">
          <cell r="F3568" t="str">
            <v xml:space="preserve"> -</v>
          </cell>
          <cell r="G3568" t="str">
            <v>Besi Ø 22</v>
          </cell>
          <cell r="H3568">
            <v>4090.22</v>
          </cell>
          <cell r="I3568" t="str">
            <v>Kg</v>
          </cell>
          <cell r="J3568">
            <v>250</v>
          </cell>
        </row>
        <row r="3569">
          <cell r="F3569" t="str">
            <v xml:space="preserve"> -</v>
          </cell>
          <cell r="G3569" t="str">
            <v>Kolom Sirip ( Tonjolan Kolom )</v>
          </cell>
        </row>
        <row r="3570">
          <cell r="F3570" t="str">
            <v xml:space="preserve"> -</v>
          </cell>
          <cell r="G3570" t="str">
            <v>As B1/BA s/d B2</v>
          </cell>
          <cell r="H3570">
            <v>264</v>
          </cell>
          <cell r="I3570" t="str">
            <v>m'</v>
          </cell>
          <cell r="J3570">
            <v>6500</v>
          </cell>
        </row>
        <row r="3571">
          <cell r="F3571" t="str">
            <v xml:space="preserve"> -</v>
          </cell>
          <cell r="G3571" t="str">
            <v>Balok lift block B</v>
          </cell>
          <cell r="H3571">
            <v>19.5</v>
          </cell>
          <cell r="I3571" t="str">
            <v>m'</v>
          </cell>
          <cell r="J3571">
            <v>6500</v>
          </cell>
        </row>
        <row r="3572">
          <cell r="F3572" t="str">
            <v xml:space="preserve"> -</v>
          </cell>
          <cell r="G3572" t="str">
            <v>Bor steck blk lift + pasang</v>
          </cell>
          <cell r="H3572">
            <v>24</v>
          </cell>
          <cell r="I3572" t="str">
            <v>ttk</v>
          </cell>
          <cell r="J3572">
            <v>500</v>
          </cell>
        </row>
        <row r="3573">
          <cell r="F3573" t="str">
            <v xml:space="preserve"> -</v>
          </cell>
          <cell r="G3573" t="str">
            <v>Besi balok opening lift</v>
          </cell>
          <cell r="H3573">
            <v>33.6</v>
          </cell>
          <cell r="I3573" t="str">
            <v>m'</v>
          </cell>
          <cell r="J3573">
            <v>6500</v>
          </cell>
        </row>
        <row r="3574">
          <cell r="F3574" t="str">
            <v xml:space="preserve"> -</v>
          </cell>
          <cell r="G3574" t="str">
            <v>Cakar ayam plat Lt. basement</v>
          </cell>
        </row>
        <row r="3575">
          <cell r="F3575" t="str">
            <v xml:space="preserve"> -</v>
          </cell>
          <cell r="G3575" t="str">
            <v>As A2 s/d A4 / AK /AH</v>
          </cell>
          <cell r="H3575">
            <v>384</v>
          </cell>
          <cell r="I3575" t="str">
            <v>bh</v>
          </cell>
          <cell r="J3575">
            <v>350</v>
          </cell>
        </row>
        <row r="3576">
          <cell r="F3576" t="str">
            <v xml:space="preserve"> -</v>
          </cell>
          <cell r="G3576" t="str">
            <v>Beton Deking</v>
          </cell>
          <cell r="H3576">
            <v>456</v>
          </cell>
          <cell r="I3576" t="str">
            <v>bh</v>
          </cell>
          <cell r="J3576">
            <v>350</v>
          </cell>
        </row>
        <row r="3577">
          <cell r="F3577" t="str">
            <v xml:space="preserve"> -</v>
          </cell>
          <cell r="G3577" t="str">
            <v>Fabrikasi Besi balok + steck &amp; besi plat</v>
          </cell>
          <cell r="H3577">
            <v>261.45999999999998</v>
          </cell>
          <cell r="I3577" t="str">
            <v>Kg</v>
          </cell>
          <cell r="J3577">
            <v>325</v>
          </cell>
        </row>
        <row r="3578">
          <cell r="F3578" t="str">
            <v xml:space="preserve"> -</v>
          </cell>
          <cell r="G3578" t="str">
            <v>kolom praktis + ring balok</v>
          </cell>
          <cell r="H3578">
            <v>572</v>
          </cell>
          <cell r="I3578" t="str">
            <v>m'</v>
          </cell>
          <cell r="J3578">
            <v>2500</v>
          </cell>
        </row>
        <row r="3579">
          <cell r="G3579" t="str">
            <v>Jumlah</v>
          </cell>
        </row>
        <row r="3580">
          <cell r="C3580" t="str">
            <v>rupb1716</v>
          </cell>
          <cell r="F3580" t="str">
            <v>Upah Borong Pekerjaan</v>
          </cell>
          <cell r="G3580" t="str">
            <v>Pot. Retensi</v>
          </cell>
          <cell r="K3580">
            <v>9646329.6999999993</v>
          </cell>
        </row>
        <row r="3583">
          <cell r="H3583" t="str">
            <v>Sub Jumlah     Rp.</v>
          </cell>
          <cell r="K3583">
            <v>159098374.44999999</v>
          </cell>
        </row>
        <row r="3595">
          <cell r="E3595" t="str">
            <v>Sub Jumlah Dipindah</v>
          </cell>
          <cell r="K3595">
            <v>159098374.44999999</v>
          </cell>
        </row>
        <row r="3597">
          <cell r="E3597" t="str">
            <v>Karmidi</v>
          </cell>
          <cell r="F3597" t="str">
            <v>Upah Harian Pekerjaan potong besi menhole,stel plat, stel besi</v>
          </cell>
        </row>
        <row r="3598">
          <cell r="F3598" t="str">
            <v>plat samping STP dan serong STP block D</v>
          </cell>
        </row>
        <row r="3599">
          <cell r="C3599" t="str">
            <v>rupb1717</v>
          </cell>
          <cell r="F3599" t="str">
            <v>Upah Harian Pekerjaan potong besi menhole,stel plat, stel besi</v>
          </cell>
          <cell r="K3599">
            <v>3710000</v>
          </cell>
        </row>
        <row r="3601">
          <cell r="E3601" t="str">
            <v>Sugiono</v>
          </cell>
          <cell r="F3601" t="str">
            <v>Upah Borong Pekerjaan</v>
          </cell>
        </row>
        <row r="3602">
          <cell r="E3602" t="str">
            <v>101/SPB/NK-PPS/08/2005</v>
          </cell>
          <cell r="G3602" t="str">
            <v>Pekerjaan Pasang Keramik Meja los Block C</v>
          </cell>
        </row>
        <row r="3603">
          <cell r="F3603" t="str">
            <v xml:space="preserve"> -</v>
          </cell>
          <cell r="G3603" t="str">
            <v>Block A Meja</v>
          </cell>
          <cell r="H3603">
            <v>1.8</v>
          </cell>
          <cell r="I3603" t="str">
            <v>Unt</v>
          </cell>
          <cell r="J3603">
            <v>600000</v>
          </cell>
        </row>
        <row r="3604">
          <cell r="F3604" t="str">
            <v xml:space="preserve"> -</v>
          </cell>
          <cell r="G3604" t="str">
            <v>Block B Meja</v>
          </cell>
          <cell r="H3604">
            <v>1.8</v>
          </cell>
          <cell r="I3604" t="str">
            <v>Unt</v>
          </cell>
          <cell r="J3604">
            <v>700000</v>
          </cell>
        </row>
        <row r="3605">
          <cell r="F3605" t="str">
            <v xml:space="preserve"> -</v>
          </cell>
          <cell r="G3605" t="str">
            <v>Block C Meja</v>
          </cell>
          <cell r="H3605">
            <v>1.6</v>
          </cell>
          <cell r="I3605" t="str">
            <v>Unt</v>
          </cell>
          <cell r="J3605">
            <v>1300000</v>
          </cell>
        </row>
        <row r="3606">
          <cell r="F3606" t="str">
            <v xml:space="preserve"> -</v>
          </cell>
          <cell r="G3606" t="str">
            <v>Tambahan Meja block C</v>
          </cell>
          <cell r="H3606">
            <v>1.8</v>
          </cell>
          <cell r="I3606" t="str">
            <v>Unt</v>
          </cell>
          <cell r="J3606">
            <v>150000</v>
          </cell>
        </row>
        <row r="3607">
          <cell r="F3607" t="str">
            <v xml:space="preserve"> -</v>
          </cell>
          <cell r="G3607" t="str">
            <v>Block D &amp; Block E</v>
          </cell>
          <cell r="H3607">
            <v>3.2</v>
          </cell>
          <cell r="I3607" t="str">
            <v>Unt</v>
          </cell>
          <cell r="J3607">
            <v>400000</v>
          </cell>
        </row>
        <row r="3608">
          <cell r="F3608" t="str">
            <v xml:space="preserve"> -</v>
          </cell>
          <cell r="G3608" t="str">
            <v>Block F, G, H &amp; I</v>
          </cell>
          <cell r="H3608">
            <v>7.2</v>
          </cell>
          <cell r="I3608" t="str">
            <v>Unt</v>
          </cell>
          <cell r="J3608">
            <v>400000</v>
          </cell>
        </row>
        <row r="3609">
          <cell r="F3609" t="str">
            <v xml:space="preserve"> -</v>
          </cell>
          <cell r="G3609" t="str">
            <v>Block V</v>
          </cell>
          <cell r="H3609">
            <v>0.95</v>
          </cell>
          <cell r="I3609" t="str">
            <v>Unt</v>
          </cell>
          <cell r="J3609">
            <v>600000</v>
          </cell>
        </row>
        <row r="3610">
          <cell r="F3610" t="str">
            <v xml:space="preserve"> -</v>
          </cell>
          <cell r="G3610" t="str">
            <v>Block S</v>
          </cell>
          <cell r="H3610">
            <v>1.5</v>
          </cell>
          <cell r="I3610" t="str">
            <v>Unt</v>
          </cell>
          <cell r="J3610">
            <v>400000</v>
          </cell>
        </row>
        <row r="3611">
          <cell r="F3611" t="str">
            <v xml:space="preserve"> -</v>
          </cell>
          <cell r="G3611" t="str">
            <v>Block R &amp; Q</v>
          </cell>
          <cell r="H3611">
            <v>3.2</v>
          </cell>
          <cell r="I3611" t="str">
            <v>Unt</v>
          </cell>
          <cell r="J3611">
            <v>400000</v>
          </cell>
        </row>
        <row r="3612">
          <cell r="F3612" t="str">
            <v xml:space="preserve"> -</v>
          </cell>
          <cell r="G3612" t="str">
            <v>Block P &amp; O</v>
          </cell>
          <cell r="H3612">
            <v>1.8</v>
          </cell>
          <cell r="I3612" t="str">
            <v>Unt</v>
          </cell>
          <cell r="J3612">
            <v>350000</v>
          </cell>
        </row>
        <row r="3613">
          <cell r="F3613" t="str">
            <v xml:space="preserve"> -</v>
          </cell>
          <cell r="G3613" t="str">
            <v>Los Ayam block L, M, N</v>
          </cell>
          <cell r="H3613">
            <v>19.55</v>
          </cell>
          <cell r="I3613" t="str">
            <v>Unt</v>
          </cell>
          <cell r="J3613">
            <v>450000</v>
          </cell>
        </row>
        <row r="3614">
          <cell r="G3614" t="str">
            <v>Jumlah</v>
          </cell>
        </row>
        <row r="3615">
          <cell r="C3615" t="str">
            <v>rupb1718</v>
          </cell>
          <cell r="F3615" t="str">
            <v>Upah Borong Pekerjaan</v>
          </cell>
          <cell r="G3615" t="str">
            <v>Pot. Retensi</v>
          </cell>
          <cell r="K3615">
            <v>19641125</v>
          </cell>
        </row>
        <row r="3617">
          <cell r="E3617" t="str">
            <v>Karmidi</v>
          </cell>
          <cell r="F3617" t="str">
            <v>Retensi Pekerjaan :</v>
          </cell>
        </row>
        <row r="3618">
          <cell r="E3618" t="str">
            <v>131/SPB/NK-PPS/07/2005</v>
          </cell>
        </row>
        <row r="3619">
          <cell r="C3619" t="str">
            <v>rupb1719</v>
          </cell>
          <cell r="E3619" t="str">
            <v>108/SPB/NK-PPS/06/2005</v>
          </cell>
          <cell r="F3619" t="str">
            <v>Karmidi</v>
          </cell>
          <cell r="K3619">
            <v>2909721</v>
          </cell>
        </row>
        <row r="3621">
          <cell r="E3621" t="str">
            <v>Darpono</v>
          </cell>
          <cell r="F3621" t="str">
            <v>Upah Borong Pekerjaan</v>
          </cell>
        </row>
        <row r="3622">
          <cell r="E3622" t="str">
            <v>201/SPB/NK-PPS/08/2005</v>
          </cell>
          <cell r="G3622" t="str">
            <v>Pekerjaan Block B</v>
          </cell>
        </row>
        <row r="3623">
          <cell r="G3623" t="str">
            <v>Lt. Basement As - B1</v>
          </cell>
        </row>
        <row r="3624">
          <cell r="F3624" t="str">
            <v xml:space="preserve"> -</v>
          </cell>
          <cell r="G3624" t="str">
            <v>Toilet Pria</v>
          </cell>
          <cell r="H3624">
            <v>0.74</v>
          </cell>
          <cell r="I3624" t="str">
            <v>Unit</v>
          </cell>
          <cell r="J3624">
            <v>3000000</v>
          </cell>
        </row>
        <row r="3625">
          <cell r="F3625" t="str">
            <v xml:space="preserve"> -</v>
          </cell>
          <cell r="G3625" t="str">
            <v>Toilet Wanita</v>
          </cell>
          <cell r="H3625">
            <v>0.4</v>
          </cell>
          <cell r="I3625" t="str">
            <v>Unit</v>
          </cell>
          <cell r="J3625">
            <v>3000000</v>
          </cell>
        </row>
        <row r="3626">
          <cell r="G3626" t="str">
            <v>Lt. Dasar As - Ba</v>
          </cell>
        </row>
        <row r="3627">
          <cell r="F3627" t="str">
            <v xml:space="preserve"> -</v>
          </cell>
          <cell r="G3627" t="str">
            <v>Toilet Pria</v>
          </cell>
          <cell r="H3627">
            <v>0.4</v>
          </cell>
          <cell r="I3627" t="str">
            <v>Unit</v>
          </cell>
          <cell r="J3627">
            <v>3000000</v>
          </cell>
        </row>
        <row r="3628">
          <cell r="F3628" t="str">
            <v xml:space="preserve"> -</v>
          </cell>
          <cell r="G3628" t="str">
            <v>Toilet Wanita</v>
          </cell>
          <cell r="H3628">
            <v>0.4</v>
          </cell>
          <cell r="I3628" t="str">
            <v>Unit</v>
          </cell>
          <cell r="J3628">
            <v>3000000</v>
          </cell>
        </row>
        <row r="3629">
          <cell r="F3629" t="str">
            <v xml:space="preserve"> -</v>
          </cell>
          <cell r="G3629" t="str">
            <v>Pasang bata</v>
          </cell>
          <cell r="H3629">
            <v>37.71</v>
          </cell>
          <cell r="I3629" t="str">
            <v>m2</v>
          </cell>
          <cell r="J3629">
            <v>18000</v>
          </cell>
        </row>
        <row r="3630">
          <cell r="F3630" t="str">
            <v xml:space="preserve"> -</v>
          </cell>
          <cell r="G3630" t="str">
            <v>Plesteran &amp; Acian</v>
          </cell>
          <cell r="H3630">
            <v>113.93</v>
          </cell>
          <cell r="I3630" t="str">
            <v>m2</v>
          </cell>
          <cell r="J3630">
            <v>21000</v>
          </cell>
        </row>
        <row r="3631">
          <cell r="F3631" t="str">
            <v xml:space="preserve"> -</v>
          </cell>
          <cell r="G3631" t="str">
            <v>Cor Kolom &amp; Ring balok Praktis</v>
          </cell>
          <cell r="H3631">
            <v>0.27800000000000002</v>
          </cell>
          <cell r="I3631" t="str">
            <v>m3</v>
          </cell>
          <cell r="J3631">
            <v>900000</v>
          </cell>
        </row>
        <row r="3632">
          <cell r="F3632" t="str">
            <v xml:space="preserve"> -</v>
          </cell>
          <cell r="G3632" t="str">
            <v>Openingan Lift</v>
          </cell>
          <cell r="H3632">
            <v>8</v>
          </cell>
          <cell r="I3632" t="str">
            <v>Hr</v>
          </cell>
          <cell r="J3632">
            <v>45000</v>
          </cell>
        </row>
        <row r="3633">
          <cell r="C3633" t="str">
            <v>rupb1720</v>
          </cell>
          <cell r="F3633" t="str">
            <v>Upah Borong Pekerjaan</v>
          </cell>
          <cell r="G3633" t="str">
            <v>Jumlah</v>
          </cell>
          <cell r="K3633">
            <v>9501510</v>
          </cell>
        </row>
        <row r="3635">
          <cell r="E3635" t="str">
            <v>Awal</v>
          </cell>
          <cell r="F3635" t="str">
            <v>Upah Borong Pekerjaan</v>
          </cell>
        </row>
        <row r="3636">
          <cell r="E3636" t="str">
            <v>144/SPB/NK-PPS/08/2005</v>
          </cell>
          <cell r="G3636" t="str">
            <v>Pekerjaan Gedung B &amp; C</v>
          </cell>
        </row>
        <row r="3637">
          <cell r="C3637" t="str">
            <v>rupb1721</v>
          </cell>
          <cell r="F3637" t="str">
            <v xml:space="preserve"> -</v>
          </cell>
          <cell r="G3637" t="str">
            <v xml:space="preserve">Toilet Wanita As Ba </v>
          </cell>
          <cell r="H3637">
            <v>0.4</v>
          </cell>
          <cell r="I3637" t="str">
            <v>unt</v>
          </cell>
          <cell r="J3637">
            <v>2000000</v>
          </cell>
          <cell r="K3637">
            <v>800000</v>
          </cell>
        </row>
        <row r="3640">
          <cell r="H3640" t="str">
            <v>Sub Jumlah     Rp.</v>
          </cell>
          <cell r="K3640">
            <v>195660730.44999999</v>
          </cell>
        </row>
        <row r="3651">
          <cell r="E3651" t="str">
            <v>Sub Jumlah Dipindah</v>
          </cell>
          <cell r="K3651">
            <v>195660730.44999999</v>
          </cell>
        </row>
        <row r="3653">
          <cell r="E3653" t="str">
            <v>Awal</v>
          </cell>
          <cell r="F3653" t="str">
            <v>Upah Borong Pekerjaan</v>
          </cell>
        </row>
        <row r="3654">
          <cell r="E3654" t="str">
            <v>198/SPB/NK-PPS/08/2005</v>
          </cell>
          <cell r="G3654" t="str">
            <v>Block B</v>
          </cell>
        </row>
        <row r="3655">
          <cell r="F3655" t="str">
            <v xml:space="preserve"> -</v>
          </cell>
          <cell r="G3655" t="str">
            <v>Pasang bata</v>
          </cell>
          <cell r="H3655">
            <v>212.18</v>
          </cell>
          <cell r="I3655" t="str">
            <v>m2</v>
          </cell>
          <cell r="J3655">
            <v>9000</v>
          </cell>
        </row>
        <row r="3656">
          <cell r="F3656" t="str">
            <v xml:space="preserve"> -</v>
          </cell>
          <cell r="G3656" t="str">
            <v>Pasang bata</v>
          </cell>
          <cell r="H3656">
            <v>27.54</v>
          </cell>
          <cell r="I3656" t="str">
            <v>m2</v>
          </cell>
          <cell r="J3656">
            <v>13500</v>
          </cell>
        </row>
        <row r="3657">
          <cell r="F3657" t="str">
            <v xml:space="preserve"> -</v>
          </cell>
          <cell r="G3657" t="str">
            <v>Pasang bata</v>
          </cell>
          <cell r="H3657">
            <v>11.6</v>
          </cell>
          <cell r="I3657" t="str">
            <v>m2</v>
          </cell>
          <cell r="J3657">
            <v>10000</v>
          </cell>
        </row>
        <row r="3658">
          <cell r="F3658" t="str">
            <v xml:space="preserve"> -</v>
          </cell>
          <cell r="G3658" t="str">
            <v>Plester/Aci</v>
          </cell>
          <cell r="H3658">
            <v>44.3</v>
          </cell>
          <cell r="I3658" t="str">
            <v>m2</v>
          </cell>
          <cell r="J3658">
            <v>15750</v>
          </cell>
        </row>
        <row r="3659">
          <cell r="F3659" t="str">
            <v xml:space="preserve"> -</v>
          </cell>
          <cell r="G3659" t="str">
            <v>Acian</v>
          </cell>
          <cell r="H3659">
            <v>22.04</v>
          </cell>
          <cell r="I3659" t="str">
            <v>m2</v>
          </cell>
          <cell r="J3659">
            <v>6000</v>
          </cell>
        </row>
        <row r="3660">
          <cell r="F3660" t="str">
            <v xml:space="preserve"> -</v>
          </cell>
          <cell r="G3660" t="str">
            <v>Plesteran</v>
          </cell>
          <cell r="H3660">
            <v>5.72</v>
          </cell>
          <cell r="I3660" t="str">
            <v>m2</v>
          </cell>
          <cell r="J3660">
            <v>9750</v>
          </cell>
        </row>
        <row r="3661">
          <cell r="F3661" t="str">
            <v xml:space="preserve"> -</v>
          </cell>
          <cell r="G3661" t="str">
            <v>Plesteran</v>
          </cell>
          <cell r="H3661">
            <v>144.1</v>
          </cell>
          <cell r="I3661" t="str">
            <v>m2</v>
          </cell>
          <cell r="J3661">
            <v>6500</v>
          </cell>
        </row>
        <row r="3662">
          <cell r="F3662" t="str">
            <v xml:space="preserve"> -</v>
          </cell>
          <cell r="G3662" t="str">
            <v>Acian</v>
          </cell>
          <cell r="H3662">
            <v>278.20999999999998</v>
          </cell>
          <cell r="I3662" t="str">
            <v>m2</v>
          </cell>
          <cell r="J3662">
            <v>4000</v>
          </cell>
        </row>
        <row r="3663">
          <cell r="F3663" t="str">
            <v xml:space="preserve"> -</v>
          </cell>
          <cell r="G3663" t="str">
            <v>Plester/Aci</v>
          </cell>
          <cell r="H3663">
            <v>143.44</v>
          </cell>
          <cell r="I3663" t="str">
            <v>m2</v>
          </cell>
          <cell r="J3663">
            <v>10500</v>
          </cell>
        </row>
        <row r="3664">
          <cell r="F3664" t="str">
            <v xml:space="preserve"> -</v>
          </cell>
          <cell r="G3664" t="str">
            <v>Acian</v>
          </cell>
          <cell r="H3664">
            <v>667.58</v>
          </cell>
          <cell r="I3664" t="str">
            <v>m2</v>
          </cell>
          <cell r="J3664">
            <v>4000</v>
          </cell>
        </row>
        <row r="3665">
          <cell r="F3665" t="str">
            <v xml:space="preserve"> -</v>
          </cell>
          <cell r="G3665" t="str">
            <v>Plesteran</v>
          </cell>
          <cell r="H3665">
            <v>804.56</v>
          </cell>
          <cell r="I3665" t="str">
            <v>m2</v>
          </cell>
          <cell r="J3665">
            <v>6500</v>
          </cell>
        </row>
        <row r="3666">
          <cell r="F3666" t="str">
            <v xml:space="preserve"> -</v>
          </cell>
          <cell r="G3666" t="str">
            <v>Cor balok</v>
          </cell>
          <cell r="H3666">
            <v>5.8500000000000003E-2</v>
          </cell>
          <cell r="I3666" t="str">
            <v>m3</v>
          </cell>
          <cell r="J3666">
            <v>675000</v>
          </cell>
        </row>
        <row r="3667">
          <cell r="F3667" t="str">
            <v xml:space="preserve"> -</v>
          </cell>
          <cell r="G3667" t="str">
            <v>Pasang Keramik</v>
          </cell>
          <cell r="H3667">
            <v>277.82400000000001</v>
          </cell>
          <cell r="I3667" t="str">
            <v>m2</v>
          </cell>
          <cell r="J3667">
            <v>10000</v>
          </cell>
        </row>
        <row r="3668">
          <cell r="F3668" t="str">
            <v xml:space="preserve"> -</v>
          </cell>
          <cell r="G3668" t="str">
            <v>Cor kolom</v>
          </cell>
          <cell r="H3668">
            <v>121.25</v>
          </cell>
          <cell r="I3668" t="str">
            <v>m'</v>
          </cell>
          <cell r="J3668">
            <v>8000</v>
          </cell>
        </row>
        <row r="3669">
          <cell r="F3669" t="str">
            <v xml:space="preserve"> -</v>
          </cell>
          <cell r="G3669" t="str">
            <v>Plester/aci tiang openingan</v>
          </cell>
          <cell r="H3669">
            <v>13</v>
          </cell>
          <cell r="I3669" t="str">
            <v>bh</v>
          </cell>
          <cell r="J3669">
            <v>60000</v>
          </cell>
        </row>
        <row r="3670">
          <cell r="F3670" t="str">
            <v xml:space="preserve"> -</v>
          </cell>
          <cell r="G3670" t="str">
            <v>Toilet wanita</v>
          </cell>
          <cell r="H3670">
            <v>0.65</v>
          </cell>
          <cell r="I3670" t="str">
            <v>unit</v>
          </cell>
          <cell r="J3670">
            <v>2000000</v>
          </cell>
        </row>
        <row r="3671">
          <cell r="F3671" t="str">
            <v xml:space="preserve"> -</v>
          </cell>
          <cell r="G3671" t="str">
            <v>Finishing Meja</v>
          </cell>
          <cell r="H3671">
            <v>27</v>
          </cell>
          <cell r="I3671" t="str">
            <v>unit</v>
          </cell>
          <cell r="J3671">
            <v>225000</v>
          </cell>
        </row>
        <row r="3672">
          <cell r="F3672" t="str">
            <v xml:space="preserve"> -</v>
          </cell>
          <cell r="G3672" t="str">
            <v>Tiang kios</v>
          </cell>
          <cell r="H3672">
            <v>4</v>
          </cell>
          <cell r="I3672" t="str">
            <v>unit</v>
          </cell>
          <cell r="J3672">
            <v>77660</v>
          </cell>
        </row>
        <row r="3673">
          <cell r="F3673" t="str">
            <v xml:space="preserve"> -</v>
          </cell>
          <cell r="G3673" t="str">
            <v>Openingan</v>
          </cell>
          <cell r="H3673">
            <v>7.95</v>
          </cell>
          <cell r="I3673" t="str">
            <v>m'</v>
          </cell>
          <cell r="J3673">
            <v>7500</v>
          </cell>
        </row>
        <row r="3674">
          <cell r="F3674" t="str">
            <v xml:space="preserve"> -</v>
          </cell>
          <cell r="G3674" t="str">
            <v>Cor ring balok</v>
          </cell>
          <cell r="H3674">
            <v>94.15</v>
          </cell>
          <cell r="I3674" t="str">
            <v>m'</v>
          </cell>
          <cell r="J3674">
            <v>7500</v>
          </cell>
        </row>
        <row r="3675">
          <cell r="F3675" t="str">
            <v xml:space="preserve"> -</v>
          </cell>
          <cell r="G3675" t="str">
            <v>Sudut runcing</v>
          </cell>
          <cell r="H3675">
            <v>32.4</v>
          </cell>
          <cell r="I3675" t="str">
            <v>m'</v>
          </cell>
          <cell r="J3675">
            <v>2500</v>
          </cell>
        </row>
        <row r="3676">
          <cell r="F3676" t="str">
            <v xml:space="preserve"> -</v>
          </cell>
          <cell r="G3676" t="str">
            <v>Pasang scafolding</v>
          </cell>
          <cell r="H3676">
            <v>32.4</v>
          </cell>
          <cell r="I3676" t="str">
            <v>m2</v>
          </cell>
          <cell r="J3676">
            <v>2000</v>
          </cell>
        </row>
        <row r="3677">
          <cell r="F3677" t="str">
            <v xml:space="preserve"> -</v>
          </cell>
          <cell r="G3677" t="str">
            <v>Kamprot pas kawat ayam</v>
          </cell>
          <cell r="H3677">
            <v>179.76</v>
          </cell>
          <cell r="I3677" t="str">
            <v>m2</v>
          </cell>
          <cell r="J3677">
            <v>4500</v>
          </cell>
        </row>
        <row r="3678">
          <cell r="F3678" t="str">
            <v xml:space="preserve"> -</v>
          </cell>
          <cell r="G3678" t="str">
            <v>Pemasangan perancah &amp; scafolding</v>
          </cell>
          <cell r="H3678">
            <v>1</v>
          </cell>
          <cell r="I3678" t="str">
            <v>Ls</v>
          </cell>
          <cell r="J3678">
            <v>125000</v>
          </cell>
        </row>
        <row r="3679">
          <cell r="F3679" t="str">
            <v xml:space="preserve"> -</v>
          </cell>
          <cell r="G3679" t="str">
            <v>Pasang bata 15,92 m2, cor ring balok 25,2</v>
          </cell>
          <cell r="H3679">
            <v>2</v>
          </cell>
          <cell r="I3679" t="str">
            <v>LS</v>
          </cell>
          <cell r="J3679">
            <v>300000</v>
          </cell>
        </row>
        <row r="3680">
          <cell r="F3680" t="str">
            <v xml:space="preserve"> -</v>
          </cell>
          <cell r="G3680" t="str">
            <v xml:space="preserve">Pasang keramik lt. diagional </v>
          </cell>
          <cell r="H3680">
            <v>368.79500000000002</v>
          </cell>
          <cell r="I3680" t="str">
            <v>m2</v>
          </cell>
          <cell r="J3680">
            <v>12500</v>
          </cell>
        </row>
        <row r="3681">
          <cell r="F3681" t="str">
            <v xml:space="preserve"> -</v>
          </cell>
          <cell r="G3681" t="str">
            <v>Stel kusen tiolet</v>
          </cell>
          <cell r="H3681">
            <v>2</v>
          </cell>
          <cell r="I3681" t="str">
            <v>bh</v>
          </cell>
          <cell r="J3681">
            <v>25000</v>
          </cell>
        </row>
        <row r="3682">
          <cell r="F3682" t="str">
            <v xml:space="preserve"> -</v>
          </cell>
          <cell r="G3682" t="str">
            <v>Pasang keramik meja</v>
          </cell>
          <cell r="H3682">
            <v>27</v>
          </cell>
          <cell r="I3682" t="str">
            <v>unit</v>
          </cell>
          <cell r="J3682">
            <v>250000</v>
          </cell>
        </row>
        <row r="3683">
          <cell r="F3683" t="str">
            <v xml:space="preserve"> -</v>
          </cell>
          <cell r="G3683" t="str">
            <v>Harian menaikan material</v>
          </cell>
          <cell r="H3683">
            <v>1</v>
          </cell>
          <cell r="I3683" t="str">
            <v>Ls</v>
          </cell>
          <cell r="J3683">
            <v>600000</v>
          </cell>
        </row>
        <row r="3684">
          <cell r="F3684" t="str">
            <v xml:space="preserve"> -</v>
          </cell>
          <cell r="G3684" t="str">
            <v>Plesteran external</v>
          </cell>
          <cell r="H3684">
            <v>540.29999999999995</v>
          </cell>
          <cell r="I3684" t="str">
            <v>m2</v>
          </cell>
          <cell r="J3684">
            <v>12500</v>
          </cell>
        </row>
        <row r="3685">
          <cell r="F3685" t="str">
            <v>Jumlah</v>
          </cell>
        </row>
        <row r="3686">
          <cell r="F3686" t="str">
            <v>Pot. Retensi</v>
          </cell>
        </row>
        <row r="3687">
          <cell r="F3687" t="str">
            <v xml:space="preserve">Sisa Upah </v>
          </cell>
        </row>
        <row r="3688">
          <cell r="C3688" t="str">
            <v>rupb1722</v>
          </cell>
          <cell r="F3688" t="str">
            <v>Pembayaran saat ini ( Angsuran 1 ) Upah borong</v>
          </cell>
          <cell r="K3688">
            <v>37642479</v>
          </cell>
        </row>
        <row r="3689">
          <cell r="F3689" t="str">
            <v>Sisa Upah saat ini</v>
          </cell>
        </row>
        <row r="3691">
          <cell r="E3691" t="str">
            <v>Dwika</v>
          </cell>
          <cell r="F3691" t="str">
            <v>Upah Borong Pekerjaan</v>
          </cell>
        </row>
        <row r="3692">
          <cell r="E3692" t="str">
            <v>118/SPB/NK-PPS/07/2005</v>
          </cell>
          <cell r="G3692" t="str">
            <v>Pot. Retensi</v>
          </cell>
        </row>
        <row r="3693">
          <cell r="C3693" t="str">
            <v>rupb1723</v>
          </cell>
          <cell r="F3693" t="str">
            <v>Upah Borong Pekerjaan</v>
          </cell>
          <cell r="G3693" t="str">
            <v>Angsuran 1</v>
          </cell>
          <cell r="K3693">
            <v>4609920</v>
          </cell>
        </row>
        <row r="3695">
          <cell r="C3695" t="str">
            <v>rupb1724</v>
          </cell>
          <cell r="E3695" t="str">
            <v>Suratman</v>
          </cell>
          <cell r="F3695" t="str">
            <v>Upah Borong Pekerjaan</v>
          </cell>
          <cell r="K3695">
            <v>1398413</v>
          </cell>
        </row>
        <row r="3696">
          <cell r="E3696" t="str">
            <v>143/SPB/NK-PPS/08/2005</v>
          </cell>
        </row>
        <row r="3698">
          <cell r="E3698" t="str">
            <v>Suratman</v>
          </cell>
          <cell r="F3698" t="str">
            <v>Upah Borong Pekerjaan</v>
          </cell>
        </row>
        <row r="3699">
          <cell r="E3699" t="str">
            <v>143/SPB/NK-PPS/08/2005</v>
          </cell>
          <cell r="G3699" t="str">
            <v>Lantai dasar blok B</v>
          </cell>
        </row>
        <row r="3700">
          <cell r="F3700" t="str">
            <v xml:space="preserve"> -</v>
          </cell>
          <cell r="G3700" t="str">
            <v xml:space="preserve">Acian </v>
          </cell>
          <cell r="H3700">
            <v>504.89</v>
          </cell>
          <cell r="I3700" t="str">
            <v>m2</v>
          </cell>
          <cell r="J3700">
            <v>4000</v>
          </cell>
        </row>
        <row r="3701">
          <cell r="G3701" t="str">
            <v>Lantai 1 Blok B</v>
          </cell>
        </row>
        <row r="3702">
          <cell r="F3702" t="str">
            <v xml:space="preserve"> -</v>
          </cell>
          <cell r="G3702" t="str">
            <v>Pasangan batu bata</v>
          </cell>
          <cell r="H3702">
            <v>45</v>
          </cell>
          <cell r="I3702" t="str">
            <v>m2</v>
          </cell>
          <cell r="J3702">
            <v>9000</v>
          </cell>
        </row>
        <row r="3703">
          <cell r="F3703" t="str">
            <v xml:space="preserve"> -</v>
          </cell>
          <cell r="G3703" t="str">
            <v>Plesteran</v>
          </cell>
          <cell r="H3703">
            <v>100</v>
          </cell>
          <cell r="I3703" t="str">
            <v>m2</v>
          </cell>
          <cell r="J3703">
            <v>6500</v>
          </cell>
        </row>
        <row r="3704">
          <cell r="F3704" t="str">
            <v xml:space="preserve"> -</v>
          </cell>
          <cell r="G3704" t="str">
            <v xml:space="preserve">Acian </v>
          </cell>
          <cell r="H3704">
            <v>363.74</v>
          </cell>
          <cell r="I3704" t="str">
            <v>m2</v>
          </cell>
          <cell r="J3704">
            <v>4000</v>
          </cell>
        </row>
        <row r="3705">
          <cell r="F3705" t="str">
            <v xml:space="preserve"> -</v>
          </cell>
          <cell r="G3705" t="str">
            <v>Openingan</v>
          </cell>
          <cell r="H3705">
            <v>85.8</v>
          </cell>
          <cell r="I3705" t="str">
            <v>ls</v>
          </cell>
          <cell r="J3705">
            <v>7500</v>
          </cell>
        </row>
        <row r="3706">
          <cell r="F3706" t="str">
            <v xml:space="preserve"> -</v>
          </cell>
          <cell r="G3706" t="str">
            <v>Sudutan</v>
          </cell>
          <cell r="H3706">
            <v>288</v>
          </cell>
          <cell r="I3706" t="str">
            <v>m'</v>
          </cell>
          <cell r="J3706">
            <v>2500</v>
          </cell>
        </row>
        <row r="3707">
          <cell r="G3707" t="str">
            <v>Lantai 2 blok B</v>
          </cell>
        </row>
        <row r="3708">
          <cell r="F3708" t="str">
            <v xml:space="preserve"> -</v>
          </cell>
          <cell r="G3708" t="str">
            <v>Plesteran</v>
          </cell>
          <cell r="H3708">
            <v>1060.3</v>
          </cell>
          <cell r="I3708" t="str">
            <v>m2</v>
          </cell>
          <cell r="J3708">
            <v>6500</v>
          </cell>
        </row>
        <row r="3709">
          <cell r="C3709" t="str">
            <v>rupb1725</v>
          </cell>
          <cell r="F3709" t="str">
            <v>Upah Borong Pekerjaan</v>
          </cell>
          <cell r="G3709" t="str">
            <v>Jumlah</v>
          </cell>
          <cell r="K3709">
            <v>12784970</v>
          </cell>
        </row>
        <row r="3712">
          <cell r="H3712" t="str">
            <v>Sub Jumlah     Rp.</v>
          </cell>
          <cell r="K3712">
            <v>252096512.44999999</v>
          </cell>
        </row>
        <row r="3724">
          <cell r="E3724" t="str">
            <v>Sub Jumlah Dipindah</v>
          </cell>
          <cell r="K3724">
            <v>252096512.44999999</v>
          </cell>
        </row>
        <row r="3726">
          <cell r="E3726" t="str">
            <v>Suratman</v>
          </cell>
          <cell r="F3726" t="str">
            <v>Upah Borong Pekerjaan</v>
          </cell>
        </row>
        <row r="3727">
          <cell r="E3727" t="str">
            <v>193/SPB/NK-PPS/08/2005</v>
          </cell>
          <cell r="G3727" t="str">
            <v>Block B</v>
          </cell>
        </row>
        <row r="3728">
          <cell r="F3728" t="str">
            <v xml:space="preserve"> -</v>
          </cell>
          <cell r="G3728" t="str">
            <v>Openingan</v>
          </cell>
          <cell r="H3728">
            <v>366.3</v>
          </cell>
          <cell r="I3728" t="str">
            <v>m'</v>
          </cell>
          <cell r="J3728">
            <v>7500</v>
          </cell>
        </row>
        <row r="3729">
          <cell r="F3729" t="str">
            <v xml:space="preserve"> -</v>
          </cell>
          <cell r="G3729" t="str">
            <v>Sudutan</v>
          </cell>
          <cell r="H3729">
            <v>771.9</v>
          </cell>
          <cell r="I3729" t="str">
            <v>m'</v>
          </cell>
          <cell r="J3729">
            <v>2500</v>
          </cell>
        </row>
        <row r="3730">
          <cell r="F3730" t="str">
            <v xml:space="preserve"> -</v>
          </cell>
          <cell r="G3730" t="str">
            <v>Finishing sisipan bobok,plester &amp; acian</v>
          </cell>
          <cell r="H3730">
            <v>1</v>
          </cell>
          <cell r="I3730" t="str">
            <v>Ls</v>
          </cell>
          <cell r="J3730">
            <v>4300000</v>
          </cell>
        </row>
        <row r="3731">
          <cell r="F3731" t="str">
            <v xml:space="preserve"> -</v>
          </cell>
          <cell r="G3731" t="str">
            <v>Plester luar/dalam 8,04m2, acian 8,04m2</v>
          </cell>
          <cell r="H3731">
            <v>0</v>
          </cell>
        </row>
        <row r="3732">
          <cell r="G3732" t="str">
            <v>openingan 5,025 m'</v>
          </cell>
          <cell r="H3732">
            <v>1</v>
          </cell>
          <cell r="I3732" t="str">
            <v>Ls</v>
          </cell>
          <cell r="J3732">
            <v>300000</v>
          </cell>
        </row>
        <row r="3733">
          <cell r="F3733" t="str">
            <v xml:space="preserve"> -</v>
          </cell>
          <cell r="G3733" t="str">
            <v>Psg dinding hebel 6,425 m2,plester 8,04 m2</v>
          </cell>
          <cell r="H3733">
            <v>0</v>
          </cell>
        </row>
        <row r="3734">
          <cell r="G3734" t="str">
            <v>openingan 5,025 m'</v>
          </cell>
          <cell r="H3734">
            <v>1</v>
          </cell>
          <cell r="I3734" t="str">
            <v>Ls</v>
          </cell>
          <cell r="J3734">
            <v>350000</v>
          </cell>
        </row>
        <row r="3735">
          <cell r="F3735" t="str">
            <v xml:space="preserve"> -</v>
          </cell>
          <cell r="G3735" t="str">
            <v>Cor kolom praktis 0,04 m3, plester 4 m2</v>
          </cell>
          <cell r="H3735">
            <v>0</v>
          </cell>
        </row>
        <row r="3736">
          <cell r="G3736" t="str">
            <v>Pas bata 25,5 m2, plester 51 m2, cor kolom</v>
          </cell>
          <cell r="H3736">
            <v>0</v>
          </cell>
        </row>
        <row r="3737">
          <cell r="G3737" t="str">
            <v>praktis 0,12 m3</v>
          </cell>
          <cell r="H3737">
            <v>1</v>
          </cell>
          <cell r="I3737" t="str">
            <v>Ls</v>
          </cell>
          <cell r="J3737">
            <v>800000</v>
          </cell>
        </row>
        <row r="3738">
          <cell r="F3738" t="str">
            <v xml:space="preserve"> -</v>
          </cell>
          <cell r="G3738" t="str">
            <v>Cor kolom 0,78 m3, pas bata 13,34 m2</v>
          </cell>
          <cell r="H3738">
            <v>0</v>
          </cell>
        </row>
        <row r="3739">
          <cell r="G3739" t="str">
            <v>Acian 13,34 m2</v>
          </cell>
          <cell r="H3739">
            <v>1</v>
          </cell>
          <cell r="I3739" t="str">
            <v>Ls</v>
          </cell>
          <cell r="J3739">
            <v>400000</v>
          </cell>
        </row>
        <row r="3740">
          <cell r="F3740" t="str">
            <v xml:space="preserve"> -</v>
          </cell>
          <cell r="G3740" t="str">
            <v>Cor klm praktis 0,08 m3, cor ring balok 0,039 m3</v>
          </cell>
          <cell r="H3740">
            <v>0</v>
          </cell>
        </row>
        <row r="3741">
          <cell r="G3741" t="str">
            <v>pas bata 4,82 m3, plester 9,65 m2, openingan</v>
          </cell>
          <cell r="H3741">
            <v>0</v>
          </cell>
        </row>
        <row r="3742">
          <cell r="G3742" t="str">
            <v>2,65 m'</v>
          </cell>
          <cell r="H3742">
            <v>2</v>
          </cell>
          <cell r="I3742" t="str">
            <v>Ls</v>
          </cell>
          <cell r="J3742">
            <v>600000</v>
          </cell>
        </row>
        <row r="3743">
          <cell r="F3743" t="str">
            <v xml:space="preserve"> -</v>
          </cell>
          <cell r="G3743" t="str">
            <v>Finishing openingan</v>
          </cell>
          <cell r="H3743">
            <v>10.6</v>
          </cell>
          <cell r="I3743" t="str">
            <v>Ls</v>
          </cell>
          <cell r="J3743">
            <v>37736</v>
          </cell>
        </row>
        <row r="3744">
          <cell r="F3744" t="str">
            <v xml:space="preserve"> -</v>
          </cell>
          <cell r="G3744" t="str">
            <v>Pas bata 3,19 m2, plester 3,52 m2, cor kolom</v>
          </cell>
          <cell r="H3744">
            <v>0</v>
          </cell>
        </row>
        <row r="3745">
          <cell r="F3745" t="str">
            <v xml:space="preserve"> -</v>
          </cell>
          <cell r="G3745" t="str">
            <v>praktis 0,08 m3, acian 3,19 m2</v>
          </cell>
          <cell r="H3745">
            <v>1</v>
          </cell>
          <cell r="I3745" t="str">
            <v>Ls</v>
          </cell>
          <cell r="J3745">
            <v>400000</v>
          </cell>
        </row>
        <row r="3746">
          <cell r="F3746" t="str">
            <v xml:space="preserve"> -</v>
          </cell>
          <cell r="G3746" t="str">
            <v xml:space="preserve">Pas bata 3,84 m2, plester 8,48 m2, openigan </v>
          </cell>
          <cell r="H3746">
            <v>0</v>
          </cell>
        </row>
        <row r="3747">
          <cell r="G3747" t="str">
            <v>2,65 m2, plester aci kolom I unit</v>
          </cell>
          <cell r="H3747">
            <v>1</v>
          </cell>
          <cell r="I3747" t="str">
            <v>Ls</v>
          </cell>
          <cell r="J3747">
            <v>350000</v>
          </cell>
        </row>
        <row r="3748">
          <cell r="F3748" t="str">
            <v xml:space="preserve"> -</v>
          </cell>
          <cell r="G3748" t="str">
            <v>Finishing bobok kolom</v>
          </cell>
          <cell r="H3748">
            <v>2</v>
          </cell>
          <cell r="I3748" t="str">
            <v>bh</v>
          </cell>
          <cell r="J3748">
            <v>37500</v>
          </cell>
        </row>
        <row r="3749">
          <cell r="F3749" t="str">
            <v xml:space="preserve"> -</v>
          </cell>
          <cell r="G3749" t="str">
            <v>Finishing kolom plester/ aci</v>
          </cell>
          <cell r="H3749">
            <v>4</v>
          </cell>
          <cell r="I3749" t="str">
            <v>unt</v>
          </cell>
          <cell r="J3749">
            <v>12500</v>
          </cell>
        </row>
        <row r="3750">
          <cell r="F3750" t="str">
            <v xml:space="preserve"> -</v>
          </cell>
          <cell r="G3750" t="str">
            <v>Plester/aci bekas plesteran/bobok</v>
          </cell>
          <cell r="H3750">
            <v>1</v>
          </cell>
          <cell r="I3750" t="str">
            <v>unt</v>
          </cell>
          <cell r="J3750">
            <v>50000</v>
          </cell>
        </row>
        <row r="3751">
          <cell r="F3751" t="str">
            <v xml:space="preserve"> -</v>
          </cell>
          <cell r="G3751" t="str">
            <v>Finishing bobok dinding atas</v>
          </cell>
          <cell r="H3751">
            <v>1</v>
          </cell>
          <cell r="I3751" t="str">
            <v>unt</v>
          </cell>
          <cell r="J3751">
            <v>250000</v>
          </cell>
        </row>
        <row r="3752">
          <cell r="F3752" t="str">
            <v xml:space="preserve"> -</v>
          </cell>
          <cell r="G3752" t="str">
            <v>Plester/ aci sconengan</v>
          </cell>
          <cell r="H3752">
            <v>0.49</v>
          </cell>
          <cell r="I3752" t="str">
            <v>unt</v>
          </cell>
          <cell r="J3752">
            <v>102040</v>
          </cell>
        </row>
        <row r="3753">
          <cell r="F3753" t="str">
            <v xml:space="preserve"> -</v>
          </cell>
          <cell r="G3753" t="str">
            <v>Pasangan Keramik</v>
          </cell>
          <cell r="H3753">
            <v>55.6</v>
          </cell>
          <cell r="I3753" t="str">
            <v>m2</v>
          </cell>
          <cell r="J3753">
            <v>10000</v>
          </cell>
        </row>
        <row r="3754">
          <cell r="F3754" t="str">
            <v xml:space="preserve"> -</v>
          </cell>
          <cell r="G3754" t="str">
            <v>Plin</v>
          </cell>
          <cell r="H3754">
            <v>59.14</v>
          </cell>
          <cell r="I3754" t="str">
            <v>m2</v>
          </cell>
          <cell r="J3754">
            <v>2750</v>
          </cell>
        </row>
        <row r="3755">
          <cell r="F3755" t="str">
            <v xml:space="preserve"> -</v>
          </cell>
          <cell r="G3755" t="str">
            <v>Plesteran</v>
          </cell>
          <cell r="H3755">
            <v>1615.09</v>
          </cell>
          <cell r="I3755" t="str">
            <v>m2</v>
          </cell>
          <cell r="J3755">
            <v>6500</v>
          </cell>
        </row>
        <row r="3756">
          <cell r="F3756" t="str">
            <v xml:space="preserve"> -</v>
          </cell>
          <cell r="G3756" t="str">
            <v>Pasangan bata</v>
          </cell>
          <cell r="H3756">
            <v>1054.4100000000001</v>
          </cell>
          <cell r="I3756" t="str">
            <v>m2</v>
          </cell>
          <cell r="J3756">
            <v>9000</v>
          </cell>
        </row>
        <row r="3757">
          <cell r="F3757" t="str">
            <v xml:space="preserve"> -</v>
          </cell>
          <cell r="G3757" t="str">
            <v>Kolom &amp; Balok Praktis</v>
          </cell>
          <cell r="H3757">
            <v>432.1</v>
          </cell>
          <cell r="I3757" t="str">
            <v>m'</v>
          </cell>
          <cell r="J3757">
            <v>7500</v>
          </cell>
        </row>
        <row r="3758">
          <cell r="F3758" t="str">
            <v xml:space="preserve"> -</v>
          </cell>
          <cell r="G3758" t="str">
            <v>Bor u/ kolom</v>
          </cell>
          <cell r="H3758">
            <v>304</v>
          </cell>
          <cell r="I3758" t="str">
            <v>ttk</v>
          </cell>
          <cell r="J3758">
            <v>250</v>
          </cell>
        </row>
        <row r="3759">
          <cell r="F3759" t="str">
            <v xml:space="preserve"> -</v>
          </cell>
          <cell r="G3759" t="str">
            <v>Acian</v>
          </cell>
          <cell r="H3759">
            <v>1838.15</v>
          </cell>
          <cell r="I3759" t="str">
            <v>m2</v>
          </cell>
          <cell r="J3759">
            <v>4000</v>
          </cell>
        </row>
        <row r="3760">
          <cell r="F3760" t="str">
            <v xml:space="preserve"> -</v>
          </cell>
          <cell r="G3760" t="str">
            <v>Openingan</v>
          </cell>
          <cell r="H3760">
            <v>114.2</v>
          </cell>
          <cell r="I3760" t="str">
            <v>m2</v>
          </cell>
          <cell r="J3760">
            <v>7500</v>
          </cell>
        </row>
        <row r="3761">
          <cell r="G3761" t="str">
            <v>Jumlah</v>
          </cell>
        </row>
        <row r="3762">
          <cell r="C3762" t="str">
            <v>rupb1726</v>
          </cell>
          <cell r="F3762" t="str">
            <v>Upah Borong Pekerjaan</v>
          </cell>
          <cell r="G3762" t="str">
            <v>Pot. Retensi</v>
          </cell>
          <cell r="K3762">
            <v>42860789.200000003</v>
          </cell>
        </row>
        <row r="3765">
          <cell r="E3765" t="str">
            <v>Heri</v>
          </cell>
          <cell r="F3765" t="str">
            <v>Upah Borong Pekerjaan</v>
          </cell>
        </row>
        <row r="3766">
          <cell r="E3766" t="str">
            <v>120/SPB/NK-PPS/07/2005</v>
          </cell>
          <cell r="G3766" t="str">
            <v>Block C</v>
          </cell>
        </row>
        <row r="3767">
          <cell r="F3767" t="str">
            <v xml:space="preserve"> -</v>
          </cell>
          <cell r="G3767" t="str">
            <v xml:space="preserve">Pasang keramik meja los </v>
          </cell>
          <cell r="H3767">
            <v>55.92</v>
          </cell>
          <cell r="I3767" t="str">
            <v>m2</v>
          </cell>
          <cell r="J3767">
            <v>12500</v>
          </cell>
        </row>
        <row r="3768">
          <cell r="F3768" t="str">
            <v xml:space="preserve"> -</v>
          </cell>
          <cell r="G3768" t="str">
            <v>Pasang keramik tanggulan meja los</v>
          </cell>
          <cell r="H3768">
            <v>26</v>
          </cell>
          <cell r="I3768" t="str">
            <v>m'</v>
          </cell>
          <cell r="J3768">
            <v>17500</v>
          </cell>
        </row>
        <row r="3769">
          <cell r="F3769" t="str">
            <v xml:space="preserve"> -</v>
          </cell>
          <cell r="G3769" t="str">
            <v xml:space="preserve">Bobok &amp; finish sudutan balok </v>
          </cell>
          <cell r="H3769">
            <v>127.2</v>
          </cell>
          <cell r="I3769" t="str">
            <v>m'</v>
          </cell>
          <cell r="J3769">
            <v>2500</v>
          </cell>
        </row>
        <row r="3770">
          <cell r="C3770" t="str">
            <v>rupb1727</v>
          </cell>
          <cell r="F3770" t="str">
            <v>Upah Borong Pekerjaan</v>
          </cell>
          <cell r="G3770" t="str">
            <v>Jumlah</v>
          </cell>
          <cell r="K3770">
            <v>1472000</v>
          </cell>
        </row>
        <row r="3772">
          <cell r="E3772" t="str">
            <v>Heri</v>
          </cell>
          <cell r="F3772" t="str">
            <v>Upah Borong Pekerjaan</v>
          </cell>
        </row>
        <row r="3773">
          <cell r="E3773" t="str">
            <v>192/SPB/NK-PPS/08/2005</v>
          </cell>
          <cell r="G3773" t="str">
            <v>Block C</v>
          </cell>
        </row>
        <row r="3774">
          <cell r="G3774" t="str">
            <v>Lantai Dua</v>
          </cell>
        </row>
        <row r="3775">
          <cell r="F3775" t="str">
            <v xml:space="preserve"> -</v>
          </cell>
          <cell r="G3775" t="str">
            <v xml:space="preserve">Plester &amp; acian dinding bata exsternal </v>
          </cell>
          <cell r="H3775">
            <v>50</v>
          </cell>
          <cell r="I3775" t="str">
            <v>m2</v>
          </cell>
          <cell r="J3775">
            <v>16500</v>
          </cell>
        </row>
        <row r="3776">
          <cell r="F3776" t="str">
            <v xml:space="preserve"> -</v>
          </cell>
          <cell r="G3776" t="str">
            <v xml:space="preserve">Pasang bata </v>
          </cell>
          <cell r="H3776">
            <v>30</v>
          </cell>
          <cell r="I3776" t="str">
            <v>m2</v>
          </cell>
          <cell r="J3776">
            <v>9000</v>
          </cell>
        </row>
        <row r="3777">
          <cell r="F3777" t="str">
            <v xml:space="preserve"> -</v>
          </cell>
          <cell r="G3777" t="str">
            <v>Plester dinding bata</v>
          </cell>
          <cell r="H3777">
            <v>661.4</v>
          </cell>
          <cell r="I3777" t="str">
            <v>m2</v>
          </cell>
          <cell r="J3777">
            <v>6500</v>
          </cell>
        </row>
        <row r="3778">
          <cell r="F3778" t="str">
            <v xml:space="preserve"> -</v>
          </cell>
          <cell r="G3778" t="str">
            <v>Acian dinding  bata</v>
          </cell>
          <cell r="H3778">
            <v>1194.3</v>
          </cell>
          <cell r="I3778" t="str">
            <v>m2</v>
          </cell>
          <cell r="J3778">
            <v>4000</v>
          </cell>
        </row>
        <row r="3779">
          <cell r="F3779" t="str">
            <v xml:space="preserve"> -</v>
          </cell>
          <cell r="G3779" t="str">
            <v>Pemb. Lt sblm psg keramik</v>
          </cell>
          <cell r="I3779" t="str">
            <v>m2</v>
          </cell>
        </row>
        <row r="3780">
          <cell r="F3780" t="str">
            <v xml:space="preserve"> -</v>
          </cell>
          <cell r="G3780" t="str">
            <v>Finish openingan rolling door</v>
          </cell>
          <cell r="H3780">
            <v>134.80000000000001</v>
          </cell>
          <cell r="I3780" t="str">
            <v>m2</v>
          </cell>
          <cell r="J3780">
            <v>7500</v>
          </cell>
        </row>
        <row r="3781">
          <cell r="G3781" t="str">
            <v>Lantai dasar</v>
          </cell>
        </row>
        <row r="3782">
          <cell r="F3782" t="str">
            <v xml:space="preserve"> -</v>
          </cell>
          <cell r="G3782" t="str">
            <v>Pasang keramik lt. diagonal</v>
          </cell>
          <cell r="H3782">
            <v>449.6</v>
          </cell>
          <cell r="I3782" t="str">
            <v>m2</v>
          </cell>
          <cell r="J3782">
            <v>12500</v>
          </cell>
        </row>
        <row r="3783">
          <cell r="F3783" t="str">
            <v xml:space="preserve"> -</v>
          </cell>
          <cell r="G3783" t="str">
            <v>Pasang keramik lt. area penjual</v>
          </cell>
          <cell r="H3783">
            <v>431</v>
          </cell>
          <cell r="I3783" t="str">
            <v>m2</v>
          </cell>
          <cell r="J3783">
            <v>10000</v>
          </cell>
        </row>
        <row r="3784">
          <cell r="F3784" t="str">
            <v xml:space="preserve"> -</v>
          </cell>
          <cell r="G3784" t="str">
            <v>Plester &amp; acian dinding beton</v>
          </cell>
          <cell r="H3784">
            <v>40.950000000000003</v>
          </cell>
          <cell r="I3784" t="str">
            <v>m2</v>
          </cell>
          <cell r="J3784">
            <v>16500</v>
          </cell>
        </row>
        <row r="3785">
          <cell r="F3785" t="str">
            <v xml:space="preserve"> -</v>
          </cell>
          <cell r="G3785" t="str">
            <v>Plester Beton kolom</v>
          </cell>
          <cell r="H3785">
            <v>20.9</v>
          </cell>
          <cell r="I3785" t="str">
            <v>m2</v>
          </cell>
          <cell r="J3785">
            <v>12500</v>
          </cell>
        </row>
        <row r="3786">
          <cell r="F3786" t="str">
            <v xml:space="preserve"> -</v>
          </cell>
          <cell r="G3786" t="str">
            <v>Acian dinding &amp; beton</v>
          </cell>
          <cell r="H3786">
            <v>60.35</v>
          </cell>
          <cell r="I3786" t="str">
            <v>m2</v>
          </cell>
          <cell r="J3786">
            <v>4000</v>
          </cell>
        </row>
        <row r="3787">
          <cell r="F3787" t="str">
            <v xml:space="preserve"> -</v>
          </cell>
          <cell r="G3787" t="str">
            <v>Expose kolom</v>
          </cell>
          <cell r="H3787">
            <v>77.28</v>
          </cell>
          <cell r="I3787" t="str">
            <v>m2</v>
          </cell>
          <cell r="J3787">
            <v>3000</v>
          </cell>
        </row>
        <row r="3788">
          <cell r="F3788" t="str">
            <v xml:space="preserve"> -</v>
          </cell>
          <cell r="G3788" t="str">
            <v xml:space="preserve">Sconengan kolom </v>
          </cell>
          <cell r="H3788">
            <v>172.96</v>
          </cell>
          <cell r="I3788" t="str">
            <v>m2</v>
          </cell>
          <cell r="J3788">
            <v>2500</v>
          </cell>
        </row>
        <row r="3789">
          <cell r="G3789" t="str">
            <v>Exsternal Ac C7/CB - CA &amp; C1/Cc - Cd</v>
          </cell>
          <cell r="H3789">
            <v>0</v>
          </cell>
        </row>
        <row r="3790">
          <cell r="F3790" t="str">
            <v xml:space="preserve"> -</v>
          </cell>
          <cell r="G3790" t="str">
            <v>Plester beton balok ornamen</v>
          </cell>
          <cell r="H3790">
            <v>31.21</v>
          </cell>
          <cell r="I3790" t="str">
            <v>m2</v>
          </cell>
          <cell r="J3790">
            <v>12500</v>
          </cell>
        </row>
        <row r="3791">
          <cell r="F3791" t="str">
            <v xml:space="preserve"> -</v>
          </cell>
          <cell r="G3791" t="str">
            <v>Plester dinding bata external'</v>
          </cell>
          <cell r="H3791">
            <v>18.809999999999999</v>
          </cell>
          <cell r="I3791" t="str">
            <v>m2</v>
          </cell>
          <cell r="J3791">
            <v>12500</v>
          </cell>
        </row>
        <row r="3792">
          <cell r="F3792" t="str">
            <v xml:space="preserve"> -</v>
          </cell>
          <cell r="G3792" t="str">
            <v>Acian dinding bata &amp; beton</v>
          </cell>
          <cell r="H3792">
            <v>72</v>
          </cell>
          <cell r="I3792" t="str">
            <v>m2</v>
          </cell>
          <cell r="J3792">
            <v>4000</v>
          </cell>
        </row>
        <row r="3793">
          <cell r="F3793" t="str">
            <v xml:space="preserve"> -</v>
          </cell>
          <cell r="G3793" t="str">
            <v>Sconengan balok &amp; kolom</v>
          </cell>
          <cell r="H3793">
            <v>103.84</v>
          </cell>
          <cell r="I3793" t="str">
            <v>m2</v>
          </cell>
          <cell r="J3793">
            <v>2500</v>
          </cell>
        </row>
        <row r="3794">
          <cell r="C3794" t="str">
            <v>rupb1728</v>
          </cell>
          <cell r="F3794" t="str">
            <v>Upah Borong Pekerjaan</v>
          </cell>
          <cell r="G3794" t="str">
            <v>Jumlah</v>
          </cell>
          <cell r="K3794">
            <v>24127715</v>
          </cell>
        </row>
        <row r="3798">
          <cell r="H3798" t="str">
            <v>Sub Jumlah     Rp.</v>
          </cell>
          <cell r="K3798">
            <v>320557016.64999998</v>
          </cell>
        </row>
        <row r="3809">
          <cell r="E3809" t="str">
            <v>Sub Jumlah Dipindah</v>
          </cell>
          <cell r="K3809">
            <v>320557016.64999998</v>
          </cell>
        </row>
        <row r="3811">
          <cell r="E3811" t="str">
            <v>Kharis</v>
          </cell>
          <cell r="F3811" t="str">
            <v>Upah Borong Pekerjaan</v>
          </cell>
        </row>
        <row r="3812">
          <cell r="E3812" t="str">
            <v>197/SPB/NK-PPS/08/2005</v>
          </cell>
          <cell r="G3812" t="str">
            <v>Gedung B</v>
          </cell>
        </row>
        <row r="3813">
          <cell r="F3813" t="str">
            <v xml:space="preserve"> -</v>
          </cell>
          <cell r="G3813" t="str">
            <v>Pasang bata</v>
          </cell>
          <cell r="H3813">
            <v>97.25</v>
          </cell>
          <cell r="I3813" t="str">
            <v>m2</v>
          </cell>
          <cell r="J3813">
            <v>9000</v>
          </cell>
        </row>
        <row r="3814">
          <cell r="F3814" t="str">
            <v xml:space="preserve"> -</v>
          </cell>
          <cell r="G3814" t="str">
            <v>Kolom X Balok Praktis</v>
          </cell>
          <cell r="H3814">
            <v>44.8</v>
          </cell>
          <cell r="I3814" t="str">
            <v>m'</v>
          </cell>
          <cell r="J3814">
            <v>7500</v>
          </cell>
        </row>
        <row r="3815">
          <cell r="F3815" t="str">
            <v xml:space="preserve"> -</v>
          </cell>
          <cell r="G3815" t="str">
            <v>Plesteran</v>
          </cell>
          <cell r="H3815">
            <v>101.184</v>
          </cell>
          <cell r="I3815" t="str">
            <v>m2</v>
          </cell>
          <cell r="J3815">
            <v>6500</v>
          </cell>
        </row>
        <row r="3816">
          <cell r="F3816" t="str">
            <v xml:space="preserve"> -</v>
          </cell>
          <cell r="G3816" t="str">
            <v>Bor u/ kolom</v>
          </cell>
          <cell r="H3816">
            <v>64</v>
          </cell>
          <cell r="I3816" t="str">
            <v>ttk</v>
          </cell>
          <cell r="J3816">
            <v>250</v>
          </cell>
        </row>
        <row r="3817">
          <cell r="F3817" t="str">
            <v xml:space="preserve"> -</v>
          </cell>
          <cell r="G3817" t="str">
            <v>Boru/ stek</v>
          </cell>
          <cell r="H3817">
            <v>32</v>
          </cell>
          <cell r="I3817" t="str">
            <v>ttk</v>
          </cell>
          <cell r="J3817">
            <v>1000</v>
          </cell>
        </row>
        <row r="3818">
          <cell r="F3818" t="str">
            <v xml:space="preserve"> -</v>
          </cell>
          <cell r="G3818" t="str">
            <v>Kolom praktis</v>
          </cell>
          <cell r="H3818">
            <v>36.700000000000003</v>
          </cell>
          <cell r="I3818" t="str">
            <v>m'</v>
          </cell>
          <cell r="J3818">
            <v>7500</v>
          </cell>
        </row>
        <row r="3819">
          <cell r="F3819" t="str">
            <v xml:space="preserve"> -</v>
          </cell>
          <cell r="G3819" t="str">
            <v>Pasang hebal</v>
          </cell>
          <cell r="H3819">
            <v>7.5</v>
          </cell>
          <cell r="I3819" t="str">
            <v>m2</v>
          </cell>
          <cell r="J3819">
            <v>10000</v>
          </cell>
        </row>
        <row r="3820">
          <cell r="F3820" t="str">
            <v xml:space="preserve"> -</v>
          </cell>
          <cell r="G3820" t="str">
            <v>Cor kolom praktis</v>
          </cell>
          <cell r="H3820">
            <v>1.5</v>
          </cell>
          <cell r="I3820" t="str">
            <v>m'</v>
          </cell>
          <cell r="J3820">
            <v>8000</v>
          </cell>
        </row>
        <row r="3821">
          <cell r="F3821" t="str">
            <v xml:space="preserve"> -</v>
          </cell>
          <cell r="G3821" t="str">
            <v>Pasang stegar</v>
          </cell>
          <cell r="H3821">
            <v>1</v>
          </cell>
          <cell r="I3821" t="str">
            <v>ls</v>
          </cell>
          <cell r="J3821">
            <v>13000</v>
          </cell>
        </row>
        <row r="3822">
          <cell r="F3822" t="str">
            <v xml:space="preserve"> -</v>
          </cell>
          <cell r="G3822" t="str">
            <v>Toilet Pria Lt.basement</v>
          </cell>
          <cell r="H3822">
            <v>0.5</v>
          </cell>
          <cell r="I3822" t="str">
            <v>unt</v>
          </cell>
          <cell r="J3822">
            <v>2000000</v>
          </cell>
        </row>
        <row r="3823">
          <cell r="F3823" t="str">
            <v xml:space="preserve"> -</v>
          </cell>
          <cell r="G3823" t="str">
            <v>Toilet Pria Lt. Dua</v>
          </cell>
          <cell r="H3823">
            <v>0.5</v>
          </cell>
          <cell r="I3823" t="str">
            <v>unt</v>
          </cell>
          <cell r="J3823">
            <v>2000000</v>
          </cell>
        </row>
        <row r="3824">
          <cell r="G3824" t="str">
            <v>Lantai Basement</v>
          </cell>
        </row>
        <row r="3825">
          <cell r="F3825" t="str">
            <v xml:space="preserve"> -</v>
          </cell>
          <cell r="G3825" t="str">
            <v>Acian</v>
          </cell>
          <cell r="H3825">
            <v>8.16</v>
          </cell>
          <cell r="I3825" t="str">
            <v>m2</v>
          </cell>
          <cell r="J3825">
            <v>4000</v>
          </cell>
        </row>
        <row r="3826">
          <cell r="F3826" t="str">
            <v xml:space="preserve"> -</v>
          </cell>
          <cell r="G3826" t="str">
            <v>Plesteran</v>
          </cell>
          <cell r="H3826">
            <v>38.104999999999997</v>
          </cell>
          <cell r="I3826" t="str">
            <v>m2</v>
          </cell>
          <cell r="J3826">
            <v>6500</v>
          </cell>
        </row>
        <row r="3827">
          <cell r="F3827" t="str">
            <v xml:space="preserve"> -</v>
          </cell>
          <cell r="G3827" t="str">
            <v>Bobok retaining wall</v>
          </cell>
          <cell r="H3827">
            <v>7</v>
          </cell>
          <cell r="I3827" t="str">
            <v>m'</v>
          </cell>
          <cell r="J3827">
            <v>5000</v>
          </cell>
        </row>
        <row r="3828">
          <cell r="F3828" t="str">
            <v xml:space="preserve"> -</v>
          </cell>
          <cell r="G3828" t="str">
            <v>Opening Kios</v>
          </cell>
          <cell r="H3828">
            <v>11.5</v>
          </cell>
          <cell r="I3828" t="str">
            <v>m'</v>
          </cell>
          <cell r="J3828">
            <v>5000</v>
          </cell>
        </row>
        <row r="3829">
          <cell r="F3829" t="str">
            <v xml:space="preserve"> -</v>
          </cell>
          <cell r="G3829" t="str">
            <v>Opening Pintu lift</v>
          </cell>
          <cell r="H3829">
            <v>1</v>
          </cell>
          <cell r="I3829" t="str">
            <v>ls</v>
          </cell>
          <cell r="J3829">
            <v>85000</v>
          </cell>
        </row>
        <row r="3830">
          <cell r="G3830" t="str">
            <v>Pekerjaan Tambahan</v>
          </cell>
        </row>
        <row r="3831">
          <cell r="F3831" t="str">
            <v xml:space="preserve"> -</v>
          </cell>
          <cell r="G3831" t="str">
            <v>Toilet I</v>
          </cell>
        </row>
        <row r="3832">
          <cell r="F3832" t="str">
            <v xml:space="preserve"> -</v>
          </cell>
          <cell r="G3832" t="str">
            <v>Pasang bata</v>
          </cell>
          <cell r="H3832">
            <v>3.38</v>
          </cell>
          <cell r="I3832" t="str">
            <v>m2</v>
          </cell>
          <cell r="J3832">
            <v>10000</v>
          </cell>
        </row>
        <row r="3833">
          <cell r="F3833" t="str">
            <v xml:space="preserve"> -</v>
          </cell>
          <cell r="G3833" t="str">
            <v>Cor kolom Praktis</v>
          </cell>
          <cell r="H3833">
            <v>6.4</v>
          </cell>
          <cell r="I3833" t="str">
            <v>m'</v>
          </cell>
          <cell r="J3833">
            <v>8000</v>
          </cell>
        </row>
        <row r="3834">
          <cell r="G3834" t="str">
            <v>Toilet II</v>
          </cell>
        </row>
        <row r="3835">
          <cell r="F3835" t="str">
            <v xml:space="preserve"> -</v>
          </cell>
          <cell r="G3835" t="str">
            <v>Pasang bata</v>
          </cell>
          <cell r="H3835">
            <v>18.600000000000001</v>
          </cell>
          <cell r="I3835" t="str">
            <v>m2</v>
          </cell>
          <cell r="J3835">
            <v>10000</v>
          </cell>
        </row>
        <row r="3836">
          <cell r="F3836" t="str">
            <v xml:space="preserve"> -</v>
          </cell>
          <cell r="G3836" t="str">
            <v>Cor kolom praktis</v>
          </cell>
          <cell r="H3836">
            <v>21.6</v>
          </cell>
          <cell r="I3836" t="str">
            <v>m'</v>
          </cell>
          <cell r="J3836">
            <v>8000</v>
          </cell>
        </row>
        <row r="3837">
          <cell r="C3837" t="str">
            <v>rupb1729</v>
          </cell>
          <cell r="F3837" t="str">
            <v>Upah Borong Pekerjaan</v>
          </cell>
          <cell r="G3837" t="str">
            <v>Jumlah</v>
          </cell>
          <cell r="K3837">
            <v>5193818.5</v>
          </cell>
        </row>
        <row r="3839">
          <cell r="E3839" t="str">
            <v>Kharis</v>
          </cell>
          <cell r="F3839" t="str">
            <v>Upah Borong Pekerjaan</v>
          </cell>
        </row>
        <row r="3840">
          <cell r="E3840" t="str">
            <v>144/SPB/NK-PPS/08/2005</v>
          </cell>
          <cell r="G3840" t="str">
            <v>Gedung B</v>
          </cell>
        </row>
        <row r="3841">
          <cell r="G3841" t="str">
            <v xml:space="preserve">Lantai Dasar </v>
          </cell>
        </row>
        <row r="3842">
          <cell r="F3842" t="str">
            <v xml:space="preserve"> -</v>
          </cell>
          <cell r="G3842" t="str">
            <v>Pasang Keramik Lantai</v>
          </cell>
          <cell r="H3842">
            <v>396.38</v>
          </cell>
          <cell r="I3842" t="str">
            <v>m2</v>
          </cell>
          <cell r="J3842">
            <v>10000</v>
          </cell>
        </row>
        <row r="3843">
          <cell r="F3843" t="str">
            <v xml:space="preserve"> -</v>
          </cell>
          <cell r="G3843" t="str">
            <v>Pasangan Pkn</v>
          </cell>
          <cell r="H3843">
            <v>365.1</v>
          </cell>
          <cell r="I3843" t="str">
            <v>m'</v>
          </cell>
          <cell r="J3843">
            <v>2750</v>
          </cell>
        </row>
        <row r="3844">
          <cell r="G3844" t="str">
            <v>Lantai Satu</v>
          </cell>
        </row>
        <row r="3845">
          <cell r="F3845" t="str">
            <v xml:space="preserve"> -</v>
          </cell>
          <cell r="G3845" t="str">
            <v>Toilet Wanita</v>
          </cell>
          <cell r="H3845">
            <v>0.4</v>
          </cell>
          <cell r="I3845" t="str">
            <v>unt</v>
          </cell>
          <cell r="J3845">
            <v>2000000</v>
          </cell>
        </row>
        <row r="3846">
          <cell r="F3846" t="str">
            <v xml:space="preserve"> -</v>
          </cell>
          <cell r="G3846" t="str">
            <v>Toilet Pria</v>
          </cell>
          <cell r="H3846">
            <v>0.25</v>
          </cell>
          <cell r="I3846" t="str">
            <v>unt</v>
          </cell>
          <cell r="J3846">
            <v>2000000</v>
          </cell>
        </row>
        <row r="3847">
          <cell r="G3847" t="str">
            <v>Lantai Dua</v>
          </cell>
        </row>
        <row r="3848">
          <cell r="F3848" t="str">
            <v xml:space="preserve"> -</v>
          </cell>
          <cell r="G3848" t="str">
            <v>Plesteran</v>
          </cell>
          <cell r="H3848">
            <v>150</v>
          </cell>
          <cell r="I3848" t="str">
            <v>m2</v>
          </cell>
          <cell r="J3848">
            <v>6500</v>
          </cell>
        </row>
        <row r="3849">
          <cell r="F3849" t="str">
            <v xml:space="preserve"> -</v>
          </cell>
          <cell r="G3849" t="str">
            <v>Pasang Batu bata</v>
          </cell>
          <cell r="H3849">
            <v>54.45</v>
          </cell>
          <cell r="I3849" t="str">
            <v>m2</v>
          </cell>
          <cell r="J3849">
            <v>9000</v>
          </cell>
        </row>
        <row r="3850">
          <cell r="F3850" t="str">
            <v xml:space="preserve"> -</v>
          </cell>
          <cell r="G3850" t="str">
            <v>Acian</v>
          </cell>
          <cell r="H3850">
            <v>140</v>
          </cell>
          <cell r="I3850" t="str">
            <v>m2</v>
          </cell>
          <cell r="J3850">
            <v>4000</v>
          </cell>
        </row>
        <row r="3851">
          <cell r="F3851" t="str">
            <v xml:space="preserve"> -</v>
          </cell>
          <cell r="G3851" t="str">
            <v>Kios I - K</v>
          </cell>
        </row>
        <row r="3852">
          <cell r="F3852" t="str">
            <v xml:space="preserve"> -</v>
          </cell>
          <cell r="G3852" t="str">
            <v>Pasangan Bata</v>
          </cell>
          <cell r="H3852">
            <v>23.61</v>
          </cell>
          <cell r="I3852" t="str">
            <v>m2</v>
          </cell>
          <cell r="J3852">
            <v>9000</v>
          </cell>
        </row>
        <row r="3853">
          <cell r="F3853" t="str">
            <v xml:space="preserve"> -</v>
          </cell>
          <cell r="G3853" t="str">
            <v xml:space="preserve">Plesteran </v>
          </cell>
          <cell r="H3853">
            <v>171.4</v>
          </cell>
          <cell r="I3853" t="str">
            <v>m2</v>
          </cell>
          <cell r="J3853">
            <v>6500</v>
          </cell>
        </row>
        <row r="3854">
          <cell r="F3854" t="str">
            <v xml:space="preserve"> -</v>
          </cell>
          <cell r="G3854" t="str">
            <v>Acian</v>
          </cell>
          <cell r="H3854">
            <v>161.19999999999999</v>
          </cell>
          <cell r="I3854" t="str">
            <v>m2</v>
          </cell>
          <cell r="J3854">
            <v>4000</v>
          </cell>
        </row>
        <row r="3855">
          <cell r="F3855" t="str">
            <v xml:space="preserve"> -</v>
          </cell>
          <cell r="G3855" t="str">
            <v>Sudutan</v>
          </cell>
          <cell r="H3855">
            <v>48</v>
          </cell>
          <cell r="I3855" t="str">
            <v>m'</v>
          </cell>
          <cell r="J3855">
            <v>2500</v>
          </cell>
        </row>
        <row r="3856">
          <cell r="G3856" t="str">
            <v>Jumlah</v>
          </cell>
        </row>
        <row r="3857">
          <cell r="C3857" t="str">
            <v>rupb1730</v>
          </cell>
          <cell r="F3857" t="str">
            <v>Upah Borong Pekerjaan</v>
          </cell>
          <cell r="G3857" t="str">
            <v>Pot. Retensi</v>
          </cell>
          <cell r="K3857">
            <v>9642619</v>
          </cell>
        </row>
        <row r="3884">
          <cell r="H3884" t="str">
            <v>Sub Jumlah     Rp.</v>
          </cell>
          <cell r="K3884">
            <v>335393454.14999998</v>
          </cell>
        </row>
        <row r="3893">
          <cell r="D3893" t="str">
            <v>SURACHMAN, ST</v>
          </cell>
        </row>
        <row r="3894">
          <cell r="D3894" t="str">
            <v>Kepala Proyek</v>
          </cell>
        </row>
        <row r="3895">
          <cell r="E3895" t="str">
            <v>Sub Jumlah Dipindah</v>
          </cell>
          <cell r="K3895">
            <v>335393454.14999998</v>
          </cell>
        </row>
        <row r="3897">
          <cell r="E3897" t="str">
            <v>Nofrizal</v>
          </cell>
          <cell r="F3897" t="str">
            <v>Upah Borong Pekerjaan</v>
          </cell>
        </row>
        <row r="3898">
          <cell r="E3898" t="str">
            <v>199/SPB/NK-PPS/08/2005</v>
          </cell>
          <cell r="G3898" t="str">
            <v>Block B,Lt.Basmen,dsr,satu,dua, Tiga &amp; lt Atap</v>
          </cell>
        </row>
        <row r="3899">
          <cell r="F3899" t="str">
            <v xml:space="preserve"> -</v>
          </cell>
          <cell r="G3899" t="str">
            <v>Floor / plester lantai Basmen</v>
          </cell>
          <cell r="H3899">
            <v>26</v>
          </cell>
          <cell r="I3899" t="str">
            <v>m2</v>
          </cell>
          <cell r="J3899">
            <v>6500</v>
          </cell>
        </row>
        <row r="3900">
          <cell r="F3900" t="str">
            <v xml:space="preserve"> -</v>
          </cell>
          <cell r="G3900" t="str">
            <v>Sconeng runcing Lantai Basmen</v>
          </cell>
          <cell r="H3900">
            <v>13.75</v>
          </cell>
          <cell r="I3900" t="str">
            <v>m'</v>
          </cell>
          <cell r="J3900">
            <v>2500</v>
          </cell>
        </row>
        <row r="3901">
          <cell r="F3901" t="str">
            <v xml:space="preserve"> -</v>
          </cell>
          <cell r="G3901" t="str">
            <v xml:space="preserve">Finishing kios </v>
          </cell>
          <cell r="H3901">
            <v>5</v>
          </cell>
          <cell r="I3901" t="str">
            <v>unit</v>
          </cell>
          <cell r="J3901">
            <v>629000</v>
          </cell>
        </row>
        <row r="3902">
          <cell r="F3902" t="str">
            <v xml:space="preserve"> -</v>
          </cell>
          <cell r="G3902" t="str">
            <v>Plester aci dinding</v>
          </cell>
          <cell r="H3902">
            <v>181.54</v>
          </cell>
          <cell r="I3902" t="str">
            <v>m2</v>
          </cell>
          <cell r="J3902">
            <v>12500</v>
          </cell>
        </row>
        <row r="3903">
          <cell r="F3903" t="str">
            <v xml:space="preserve"> -</v>
          </cell>
          <cell r="G3903" t="str">
            <v>Kolom &amp; balok praktis</v>
          </cell>
          <cell r="H3903">
            <v>7</v>
          </cell>
          <cell r="I3903" t="str">
            <v>m'</v>
          </cell>
          <cell r="J3903">
            <v>20000</v>
          </cell>
        </row>
        <row r="3904">
          <cell r="F3904" t="str">
            <v xml:space="preserve"> -</v>
          </cell>
          <cell r="G3904" t="str">
            <v>External cover kanan</v>
          </cell>
          <cell r="H3904">
            <v>9</v>
          </cell>
          <cell r="I3904" t="str">
            <v>Hr</v>
          </cell>
          <cell r="J3904">
            <v>35000</v>
          </cell>
        </row>
        <row r="3905">
          <cell r="F3905" t="str">
            <v xml:space="preserve"> -</v>
          </cell>
          <cell r="G3905" t="str">
            <v>Pasang keramik lantai - 2</v>
          </cell>
          <cell r="H3905">
            <v>120</v>
          </cell>
          <cell r="I3905" t="str">
            <v>m2</v>
          </cell>
          <cell r="J3905">
            <v>10000</v>
          </cell>
        </row>
        <row r="3906">
          <cell r="F3906" t="str">
            <v xml:space="preserve"> -</v>
          </cell>
          <cell r="G3906" t="str">
            <v>Pasangan bata</v>
          </cell>
          <cell r="H3906">
            <v>449.76</v>
          </cell>
          <cell r="I3906" t="str">
            <v>m2</v>
          </cell>
          <cell r="J3906">
            <v>9000</v>
          </cell>
        </row>
        <row r="3907">
          <cell r="F3907" t="str">
            <v xml:space="preserve"> -</v>
          </cell>
          <cell r="G3907" t="str">
            <v>Pasang bata tiang</v>
          </cell>
          <cell r="H3907">
            <v>4</v>
          </cell>
          <cell r="I3907" t="str">
            <v>bh</v>
          </cell>
          <cell r="J3907">
            <v>21600</v>
          </cell>
        </row>
        <row r="3908">
          <cell r="F3908" t="str">
            <v xml:space="preserve"> -</v>
          </cell>
          <cell r="G3908" t="str">
            <v>Pasang kolom praktis</v>
          </cell>
          <cell r="H3908">
            <v>57</v>
          </cell>
          <cell r="I3908" t="str">
            <v>bh</v>
          </cell>
          <cell r="J3908">
            <v>1000</v>
          </cell>
        </row>
        <row r="3909">
          <cell r="F3909" t="str">
            <v xml:space="preserve"> -</v>
          </cell>
          <cell r="G3909" t="str">
            <v>Bor stek kolom praktis</v>
          </cell>
          <cell r="H3909">
            <v>120</v>
          </cell>
          <cell r="I3909" t="str">
            <v>titik</v>
          </cell>
          <cell r="J3909">
            <v>250</v>
          </cell>
        </row>
        <row r="3910">
          <cell r="F3910" t="str">
            <v xml:space="preserve"> -</v>
          </cell>
          <cell r="G3910" t="str">
            <v xml:space="preserve">Cor </v>
          </cell>
          <cell r="H3910">
            <v>70.2</v>
          </cell>
          <cell r="I3910" t="str">
            <v>m'</v>
          </cell>
          <cell r="J3910">
            <v>7500</v>
          </cell>
        </row>
        <row r="3911">
          <cell r="F3911" t="str">
            <v xml:space="preserve"> -</v>
          </cell>
          <cell r="G3911" t="str">
            <v>Plaster</v>
          </cell>
          <cell r="H3911">
            <v>774.54</v>
          </cell>
          <cell r="I3911" t="str">
            <v>m2</v>
          </cell>
          <cell r="J3911">
            <v>6500</v>
          </cell>
        </row>
        <row r="3912">
          <cell r="F3912" t="str">
            <v xml:space="preserve"> -</v>
          </cell>
          <cell r="G3912" t="str">
            <v>Kolom &amp; balok praktis</v>
          </cell>
          <cell r="H3912">
            <v>99.6</v>
          </cell>
          <cell r="I3912" t="str">
            <v>m'</v>
          </cell>
          <cell r="J3912">
            <v>7500</v>
          </cell>
        </row>
        <row r="3913">
          <cell r="F3913" t="str">
            <v xml:space="preserve"> -</v>
          </cell>
          <cell r="G3913" t="str">
            <v>Sudutan</v>
          </cell>
          <cell r="H3913">
            <v>55</v>
          </cell>
          <cell r="I3913" t="str">
            <v>m'</v>
          </cell>
          <cell r="J3913">
            <v>2500</v>
          </cell>
        </row>
        <row r="3914">
          <cell r="F3914" t="str">
            <v xml:space="preserve"> -</v>
          </cell>
          <cell r="G3914" t="str">
            <v>Screed</v>
          </cell>
          <cell r="H3914">
            <v>24.3</v>
          </cell>
          <cell r="I3914" t="str">
            <v>m2</v>
          </cell>
          <cell r="J3914">
            <v>4000</v>
          </cell>
        </row>
        <row r="3915">
          <cell r="F3915" t="str">
            <v xml:space="preserve"> -</v>
          </cell>
          <cell r="G3915" t="str">
            <v>Hardener</v>
          </cell>
          <cell r="H3915">
            <v>24.3</v>
          </cell>
          <cell r="I3915" t="str">
            <v>m2</v>
          </cell>
          <cell r="J3915">
            <v>3000</v>
          </cell>
        </row>
        <row r="3916">
          <cell r="F3916" t="str">
            <v xml:space="preserve"> -</v>
          </cell>
          <cell r="G3916" t="str">
            <v>Expose</v>
          </cell>
          <cell r="H3916">
            <v>24.3</v>
          </cell>
          <cell r="I3916" t="str">
            <v>m2</v>
          </cell>
          <cell r="J3916">
            <v>5000</v>
          </cell>
        </row>
        <row r="3917">
          <cell r="F3917" t="str">
            <v xml:space="preserve"> -</v>
          </cell>
          <cell r="G3917" t="str">
            <v>Acian</v>
          </cell>
          <cell r="H3917">
            <v>270.33</v>
          </cell>
          <cell r="I3917" t="str">
            <v>m2</v>
          </cell>
          <cell r="J3917">
            <v>4000</v>
          </cell>
        </row>
        <row r="3918">
          <cell r="F3918" t="str">
            <v xml:space="preserve"> -</v>
          </cell>
          <cell r="G3918" t="str">
            <v>Plester &amp; aci</v>
          </cell>
          <cell r="H3918">
            <v>10500</v>
          </cell>
          <cell r="I3918" t="str">
            <v>m2</v>
          </cell>
          <cell r="J3918">
            <v>101.65</v>
          </cell>
        </row>
        <row r="3919">
          <cell r="F3919" t="str">
            <v xml:space="preserve"> -</v>
          </cell>
          <cell r="G3919" t="str">
            <v>Sconengan</v>
          </cell>
          <cell r="H3919">
            <v>7500</v>
          </cell>
          <cell r="I3919" t="str">
            <v>m'</v>
          </cell>
          <cell r="J3919">
            <v>94.32</v>
          </cell>
        </row>
        <row r="3920">
          <cell r="F3920" t="str">
            <v xml:space="preserve"> -</v>
          </cell>
          <cell r="G3920" t="str">
            <v>Pasang &amp; bongkar scafolding</v>
          </cell>
          <cell r="H3920">
            <v>3500</v>
          </cell>
          <cell r="I3920" t="str">
            <v>m2</v>
          </cell>
          <cell r="J3920">
            <v>29.7</v>
          </cell>
        </row>
        <row r="3921">
          <cell r="F3921" t="str">
            <v xml:space="preserve"> -</v>
          </cell>
          <cell r="G3921" t="str">
            <v>Buang tanah fit lift &amp; groting</v>
          </cell>
          <cell r="H3921">
            <v>900000</v>
          </cell>
          <cell r="I3921" t="str">
            <v>Ls</v>
          </cell>
          <cell r="J3921">
            <v>1</v>
          </cell>
        </row>
        <row r="3922">
          <cell r="G3922" t="str">
            <v>Block C</v>
          </cell>
        </row>
        <row r="3923">
          <cell r="F3923" t="str">
            <v xml:space="preserve"> -</v>
          </cell>
          <cell r="G3923" t="str">
            <v xml:space="preserve">Finishing kios </v>
          </cell>
          <cell r="H3923">
            <v>129000</v>
          </cell>
          <cell r="I3923" t="str">
            <v>unit</v>
          </cell>
          <cell r="J3923">
            <v>9</v>
          </cell>
        </row>
        <row r="3924">
          <cell r="G3924" t="str">
            <v>Jumlah</v>
          </cell>
        </row>
        <row r="3925">
          <cell r="C3925" t="str">
            <v>rupb1731</v>
          </cell>
          <cell r="F3925" t="str">
            <v>Upah Borong Pekerjaan</v>
          </cell>
          <cell r="G3925" t="str">
            <v>Pot. Retensi</v>
          </cell>
          <cell r="K3925">
            <v>22089347</v>
          </cell>
        </row>
        <row r="3927">
          <cell r="E3927" t="str">
            <v>Dwika</v>
          </cell>
          <cell r="F3927" t="str">
            <v>Retensi Pekerjaan :</v>
          </cell>
        </row>
        <row r="3928">
          <cell r="E3928" t="str">
            <v>102/SPB/NK-PPS/06/2005</v>
          </cell>
        </row>
        <row r="3929">
          <cell r="C3929" t="str">
            <v>rupb1732</v>
          </cell>
          <cell r="E3929" t="str">
            <v>118/SPB/NK-PPS/07/2005</v>
          </cell>
          <cell r="F3929" t="str">
            <v>Upah Borong Pekerjaan</v>
          </cell>
          <cell r="K3929">
            <v>4664065</v>
          </cell>
        </row>
        <row r="3931">
          <cell r="E3931" t="str">
            <v>Dwika</v>
          </cell>
          <cell r="F3931" t="str">
            <v>Upah Borong Pekerjaan</v>
          </cell>
        </row>
        <row r="3932">
          <cell r="E3932" t="str">
            <v>140/SPB/NK-PPS/08/2005</v>
          </cell>
          <cell r="G3932" t="str">
            <v>Lantai 1 Blok B</v>
          </cell>
        </row>
        <row r="3933">
          <cell r="F3933" t="str">
            <v xml:space="preserve"> -</v>
          </cell>
          <cell r="G3933" t="str">
            <v xml:space="preserve">Pasang Batu bata </v>
          </cell>
          <cell r="H3933">
            <v>51.22</v>
          </cell>
          <cell r="I3933" t="str">
            <v>m2</v>
          </cell>
          <cell r="J3933">
            <v>9000</v>
          </cell>
        </row>
        <row r="3934">
          <cell r="F3934" t="str">
            <v xml:space="preserve"> -</v>
          </cell>
          <cell r="G3934" t="str">
            <v>Kolom X balok praktis</v>
          </cell>
          <cell r="H3934">
            <v>70.099999999999994</v>
          </cell>
          <cell r="I3934" t="str">
            <v>m'</v>
          </cell>
          <cell r="J3934">
            <v>7500</v>
          </cell>
        </row>
        <row r="3935">
          <cell r="F3935" t="str">
            <v xml:space="preserve"> -</v>
          </cell>
          <cell r="G3935" t="str">
            <v>Bor u/ stek</v>
          </cell>
          <cell r="H3935">
            <v>16</v>
          </cell>
          <cell r="I3935" t="str">
            <v>ttk</v>
          </cell>
          <cell r="J3935">
            <v>1000</v>
          </cell>
        </row>
        <row r="3936">
          <cell r="F3936" t="str">
            <v xml:space="preserve"> -</v>
          </cell>
          <cell r="G3936" t="str">
            <v>Bor u/ Kolom</v>
          </cell>
          <cell r="H3936">
            <v>40</v>
          </cell>
          <cell r="I3936" t="str">
            <v>ttk</v>
          </cell>
          <cell r="J3936">
            <v>250</v>
          </cell>
        </row>
        <row r="3937">
          <cell r="F3937" t="str">
            <v xml:space="preserve"> -</v>
          </cell>
          <cell r="G3937" t="str">
            <v>Plesteran</v>
          </cell>
          <cell r="H3937">
            <v>149.29</v>
          </cell>
          <cell r="I3937" t="str">
            <v>m2</v>
          </cell>
          <cell r="J3937">
            <v>6500</v>
          </cell>
        </row>
        <row r="3938">
          <cell r="F3938" t="str">
            <v xml:space="preserve"> -</v>
          </cell>
          <cell r="G3938" t="str">
            <v>Acian</v>
          </cell>
          <cell r="H3938">
            <v>1800.8</v>
          </cell>
          <cell r="I3938" t="str">
            <v>m2</v>
          </cell>
          <cell r="J3938">
            <v>4000</v>
          </cell>
        </row>
        <row r="3939">
          <cell r="G3939" t="str">
            <v>Lantai 2 Blok B</v>
          </cell>
        </row>
        <row r="3940">
          <cell r="F3940" t="str">
            <v xml:space="preserve"> -</v>
          </cell>
          <cell r="G3940" t="str">
            <v xml:space="preserve">Pasang Batu bata </v>
          </cell>
          <cell r="H3940">
            <v>158</v>
          </cell>
          <cell r="I3940" t="str">
            <v>m2</v>
          </cell>
          <cell r="J3940">
            <v>9000</v>
          </cell>
        </row>
        <row r="3941">
          <cell r="F3941" t="str">
            <v xml:space="preserve"> -</v>
          </cell>
          <cell r="G3941" t="str">
            <v>Kolom X balok praktis</v>
          </cell>
          <cell r="H3941">
            <v>124.36</v>
          </cell>
          <cell r="I3941" t="str">
            <v>m'</v>
          </cell>
          <cell r="J3941">
            <v>7500</v>
          </cell>
        </row>
        <row r="3942">
          <cell r="F3942" t="str">
            <v xml:space="preserve"> -</v>
          </cell>
          <cell r="G3942" t="str">
            <v>Bor u/ stek</v>
          </cell>
          <cell r="H3942">
            <v>32</v>
          </cell>
          <cell r="I3942" t="str">
            <v>ttk</v>
          </cell>
          <cell r="J3942">
            <v>1000</v>
          </cell>
        </row>
        <row r="3943">
          <cell r="F3943" t="str">
            <v xml:space="preserve"> -</v>
          </cell>
          <cell r="G3943" t="str">
            <v>Bor u/ Kolom</v>
          </cell>
          <cell r="H3943">
            <v>60</v>
          </cell>
          <cell r="I3943" t="str">
            <v>ttk</v>
          </cell>
          <cell r="J3943">
            <v>250</v>
          </cell>
        </row>
        <row r="3944">
          <cell r="F3944" t="str">
            <v xml:space="preserve"> -</v>
          </cell>
          <cell r="G3944" t="str">
            <v>Plesteran</v>
          </cell>
          <cell r="H3944">
            <v>273.56</v>
          </cell>
          <cell r="I3944" t="str">
            <v>m2</v>
          </cell>
          <cell r="J3944">
            <v>6500</v>
          </cell>
        </row>
        <row r="3945">
          <cell r="G3945" t="str">
            <v>Jumlah</v>
          </cell>
        </row>
        <row r="3946">
          <cell r="C3946" t="str">
            <v>rupb1733</v>
          </cell>
          <cell r="F3946" t="str">
            <v>Upah Borong Pekerjaan</v>
          </cell>
          <cell r="G3946" t="str">
            <v>Pot. Retensi</v>
          </cell>
          <cell r="K3946">
            <v>13035125</v>
          </cell>
        </row>
        <row r="3965">
          <cell r="H3965" t="str">
            <v>Sub Jumlah     Rp.</v>
          </cell>
          <cell r="K3965">
            <v>375181991.14999998</v>
          </cell>
        </row>
        <row r="3980">
          <cell r="E3980" t="str">
            <v>Sub Jumlah Dipindah</v>
          </cell>
          <cell r="K3980">
            <v>375181991.14999998</v>
          </cell>
        </row>
        <row r="3982">
          <cell r="E3982" t="str">
            <v>Dwika</v>
          </cell>
          <cell r="F3982" t="str">
            <v>Upah Borong Pekerjaan</v>
          </cell>
        </row>
        <row r="3983">
          <cell r="E3983" t="str">
            <v>196/SPB/NK-PPS/08/2005</v>
          </cell>
          <cell r="G3983" t="str">
            <v>Block B</v>
          </cell>
        </row>
        <row r="3984">
          <cell r="F3984" t="str">
            <v xml:space="preserve"> -</v>
          </cell>
          <cell r="G3984" t="str">
            <v>Openingan  Lt- 1</v>
          </cell>
          <cell r="H3984">
            <v>221.65</v>
          </cell>
          <cell r="I3984" t="str">
            <v>m'</v>
          </cell>
          <cell r="J3984">
            <v>7500</v>
          </cell>
        </row>
        <row r="3985">
          <cell r="F3985" t="str">
            <v xml:space="preserve"> -</v>
          </cell>
          <cell r="G3985" t="str">
            <v>Sudutan lt- 1</v>
          </cell>
          <cell r="H3985">
            <v>515.4</v>
          </cell>
          <cell r="I3985" t="str">
            <v>m'</v>
          </cell>
          <cell r="J3985">
            <v>2500</v>
          </cell>
        </row>
        <row r="3986">
          <cell r="G3986" t="str">
            <v>Finishing Lt Dasar</v>
          </cell>
        </row>
        <row r="3987">
          <cell r="F3987" t="str">
            <v xml:space="preserve"> -</v>
          </cell>
          <cell r="G3987" t="str">
            <v>Openingan /Sudutan dalam Kios 10,6 m'</v>
          </cell>
          <cell r="H3987">
            <v>4</v>
          </cell>
          <cell r="I3987" t="str">
            <v>unit</v>
          </cell>
          <cell r="J3987">
            <v>150000</v>
          </cell>
        </row>
        <row r="3988">
          <cell r="F3988" t="str">
            <v xml:space="preserve"> -</v>
          </cell>
          <cell r="G3988" t="str">
            <v xml:space="preserve">Bobok atas tiang 1 m Plester/aci atas tiang </v>
          </cell>
          <cell r="H3988">
            <v>1</v>
          </cell>
          <cell r="I3988" t="str">
            <v>unit</v>
          </cell>
          <cell r="J3988">
            <v>50000</v>
          </cell>
        </row>
        <row r="3989">
          <cell r="F3989" t="str">
            <v xml:space="preserve"> -</v>
          </cell>
          <cell r="G3989" t="str">
            <v>Pasang bata tiang 0,96 m2, Plester/Aci tiang 3,096 m2,</v>
          </cell>
          <cell r="H3989">
            <v>0</v>
          </cell>
        </row>
        <row r="3990">
          <cell r="G3990" t="str">
            <v>Cor kolom Praktis 0,04 m3 &amp; skonengan 9,6 m'</v>
          </cell>
          <cell r="H3990">
            <v>1</v>
          </cell>
          <cell r="I3990" t="str">
            <v>Ls</v>
          </cell>
          <cell r="J3990">
            <v>150000</v>
          </cell>
        </row>
        <row r="3991">
          <cell r="F3991" t="str">
            <v xml:space="preserve"> -</v>
          </cell>
          <cell r="G3991" t="str">
            <v xml:space="preserve">Pas Bata tiang 1 sisi 0,48 m2, Plester/aci Dinding + </v>
          </cell>
          <cell r="H3991">
            <v>0</v>
          </cell>
        </row>
        <row r="3992">
          <cell r="G3992" t="str">
            <v>Tiang kolom, &amp; dinding atas 4,35 m2, Skonengan 6,8 m'</v>
          </cell>
          <cell r="H3992">
            <v>1</v>
          </cell>
          <cell r="I3992" t="str">
            <v>Ls</v>
          </cell>
          <cell r="J3992">
            <v>200000</v>
          </cell>
        </row>
        <row r="3993">
          <cell r="F3993" t="str">
            <v xml:space="preserve"> -</v>
          </cell>
          <cell r="G3993" t="str">
            <v>Bobok , Plester/aci  kolom kios</v>
          </cell>
          <cell r="H3993">
            <v>1</v>
          </cell>
          <cell r="I3993" t="str">
            <v>unit</v>
          </cell>
          <cell r="J3993">
            <v>50000</v>
          </cell>
        </row>
        <row r="3994">
          <cell r="F3994" t="str">
            <v xml:space="preserve"> -</v>
          </cell>
          <cell r="G3994" t="str">
            <v>Plester /aci,  tiang &amp; Dinding atas 1,43 m, Bobok Ujung</v>
          </cell>
          <cell r="H3994">
            <v>0</v>
          </cell>
        </row>
        <row r="3995">
          <cell r="G3995" t="str">
            <v>tiang 0,2 m dan Skonengan sudut 2 m'</v>
          </cell>
          <cell r="H3995">
            <v>2</v>
          </cell>
          <cell r="I3995" t="str">
            <v>Ls</v>
          </cell>
          <cell r="J3995">
            <v>150000</v>
          </cell>
        </row>
        <row r="3996">
          <cell r="F3996" t="str">
            <v xml:space="preserve"> -</v>
          </cell>
          <cell r="G3996" t="str">
            <v xml:space="preserve">Plester /Aci &amp; sisip tiang </v>
          </cell>
          <cell r="H3996">
            <v>2</v>
          </cell>
          <cell r="I3996" t="str">
            <v>m2</v>
          </cell>
          <cell r="J3996">
            <v>12500</v>
          </cell>
        </row>
        <row r="3997">
          <cell r="F3997" t="str">
            <v xml:space="preserve"> -</v>
          </cell>
          <cell r="G3997" t="str">
            <v xml:space="preserve">Plester / Aci Dinding </v>
          </cell>
          <cell r="H3997">
            <v>7</v>
          </cell>
          <cell r="I3997" t="str">
            <v>m2</v>
          </cell>
          <cell r="J3997">
            <v>17857</v>
          </cell>
        </row>
        <row r="3998">
          <cell r="F3998" t="str">
            <v xml:space="preserve"> -</v>
          </cell>
          <cell r="G3998" t="str">
            <v>Openingan &amp; perapian 12 m', finishing kolom tdk rapi,</v>
          </cell>
          <cell r="H3998">
            <v>0</v>
          </cell>
        </row>
        <row r="3999">
          <cell r="G3999" t="str">
            <v>plester / aci sudutan dalam 6 unit</v>
          </cell>
          <cell r="H3999">
            <v>12</v>
          </cell>
          <cell r="I3999" t="str">
            <v>m'</v>
          </cell>
          <cell r="J3999">
            <v>50000</v>
          </cell>
        </row>
        <row r="4000">
          <cell r="F4000" t="str">
            <v xml:space="preserve"> -</v>
          </cell>
          <cell r="G4000" t="str">
            <v>Acian luar / dalam lubang dakting, merapikan sudutan</v>
          </cell>
          <cell r="H4000">
            <v>0</v>
          </cell>
        </row>
        <row r="4001">
          <cell r="F4001" t="str">
            <v xml:space="preserve"> -</v>
          </cell>
          <cell r="G4001" t="str">
            <v>dalam</v>
          </cell>
          <cell r="H4001">
            <v>6.73</v>
          </cell>
          <cell r="I4001" t="str">
            <v>m2</v>
          </cell>
          <cell r="J4001">
            <v>14859</v>
          </cell>
        </row>
        <row r="4002">
          <cell r="F4002" t="str">
            <v xml:space="preserve"> -</v>
          </cell>
          <cell r="G4002" t="str">
            <v>Pas bata 4,027 m2, plester /aci luar dlm 8,29 m2,</v>
          </cell>
          <cell r="H4002">
            <v>0</v>
          </cell>
        </row>
        <row r="4003">
          <cell r="G4003" t="str">
            <v>Openingan 15 cm 2,2 m', cor ring balok &amp; klm praktis 5,667 m'</v>
          </cell>
          <cell r="H4003">
            <v>1</v>
          </cell>
          <cell r="I4003" t="str">
            <v>Ls</v>
          </cell>
          <cell r="J4003">
            <v>800000</v>
          </cell>
        </row>
        <row r="4004">
          <cell r="F4004" t="str">
            <v xml:space="preserve"> -</v>
          </cell>
          <cell r="G4004" t="str">
            <v xml:space="preserve">Atas pintu / dinding diaci </v>
          </cell>
          <cell r="H4004">
            <v>2.4</v>
          </cell>
          <cell r="I4004" t="str">
            <v>m'</v>
          </cell>
          <cell r="J4004">
            <v>83333</v>
          </cell>
        </row>
        <row r="4005">
          <cell r="F4005" t="str">
            <v xml:space="preserve"> -</v>
          </cell>
          <cell r="G4005" t="str">
            <v>Plester / aci kolom dinding atas, sconengan</v>
          </cell>
          <cell r="H4005">
            <v>1</v>
          </cell>
          <cell r="I4005" t="str">
            <v>m2</v>
          </cell>
          <cell r="J4005">
            <v>150000</v>
          </cell>
        </row>
        <row r="4006">
          <cell r="F4006" t="str">
            <v xml:space="preserve"> -</v>
          </cell>
          <cell r="G4006" t="str">
            <v>Finishing dekat pintu atas + plester aci</v>
          </cell>
          <cell r="H4006">
            <v>1</v>
          </cell>
          <cell r="I4006" t="str">
            <v>m2</v>
          </cell>
          <cell r="J4006">
            <v>100000</v>
          </cell>
        </row>
        <row r="4007">
          <cell r="F4007" t="str">
            <v xml:space="preserve"> -</v>
          </cell>
          <cell r="G4007" t="str">
            <v>Naikan Keramik Lt. Dasar block B</v>
          </cell>
          <cell r="H4007">
            <v>1</v>
          </cell>
          <cell r="I4007" t="str">
            <v>Ls</v>
          </cell>
          <cell r="J4007">
            <v>60000</v>
          </cell>
        </row>
        <row r="4008">
          <cell r="G4008" t="str">
            <v>Block C</v>
          </cell>
          <cell r="H4008">
            <v>0</v>
          </cell>
        </row>
        <row r="4009">
          <cell r="F4009" t="str">
            <v xml:space="preserve"> -</v>
          </cell>
          <cell r="G4009" t="str">
            <v>Finish Openingan rolling door</v>
          </cell>
          <cell r="H4009">
            <v>286.8</v>
          </cell>
          <cell r="I4009" t="str">
            <v>m'</v>
          </cell>
          <cell r="J4009">
            <v>7500</v>
          </cell>
        </row>
        <row r="4010">
          <cell r="F4010" t="str">
            <v xml:space="preserve"> -</v>
          </cell>
          <cell r="G4010" t="str">
            <v>Plester beton parapet exsternal</v>
          </cell>
          <cell r="H4010">
            <v>25.25</v>
          </cell>
          <cell r="I4010" t="str">
            <v>m2</v>
          </cell>
          <cell r="J4010">
            <v>12500</v>
          </cell>
        </row>
        <row r="4011">
          <cell r="F4011" t="str">
            <v xml:space="preserve"> -</v>
          </cell>
          <cell r="G4011" t="str">
            <v>Acian dinding parapet &amp; dinding bata</v>
          </cell>
          <cell r="H4011">
            <v>71.849999999999994</v>
          </cell>
          <cell r="I4011" t="str">
            <v>m2</v>
          </cell>
          <cell r="J4011">
            <v>4000</v>
          </cell>
        </row>
        <row r="4012">
          <cell r="C4012" t="str">
            <v>rupb1734</v>
          </cell>
          <cell r="F4012" t="str">
            <v>Upah Borong Pekerjaan</v>
          </cell>
          <cell r="G4012" t="str">
            <v>Jumlah</v>
          </cell>
          <cell r="K4012">
            <v>9214899.2699999996</v>
          </cell>
        </row>
        <row r="4014">
          <cell r="E4014" t="str">
            <v>Dwika</v>
          </cell>
          <cell r="F4014" t="str">
            <v>Upah Borong Pekerjaan</v>
          </cell>
        </row>
        <row r="4015">
          <cell r="E4015" t="str">
            <v>118/SPB/NK-PPS/07/2005</v>
          </cell>
          <cell r="G4015" t="str">
            <v>Block C lt. 2</v>
          </cell>
        </row>
        <row r="4016">
          <cell r="F4016" t="str">
            <v xml:space="preserve"> -</v>
          </cell>
          <cell r="G4016" t="str">
            <v>Plester  Dinding bata</v>
          </cell>
          <cell r="H4016">
            <v>127.4</v>
          </cell>
          <cell r="I4016" t="str">
            <v>M2</v>
          </cell>
          <cell r="J4016">
            <v>6500</v>
          </cell>
        </row>
        <row r="4017">
          <cell r="F4017" t="str">
            <v xml:space="preserve"> -</v>
          </cell>
          <cell r="G4017" t="str">
            <v>Acian Dinding bata</v>
          </cell>
          <cell r="H4017">
            <v>1274.5999999999999</v>
          </cell>
          <cell r="I4017" t="str">
            <v>M2</v>
          </cell>
          <cell r="J4017">
            <v>4000</v>
          </cell>
        </row>
        <row r="4018">
          <cell r="F4018" t="str">
            <v xml:space="preserve"> -</v>
          </cell>
          <cell r="G4018" t="str">
            <v>Cor kolom praktis &amp; Ring balok</v>
          </cell>
          <cell r="H4018">
            <v>51.2</v>
          </cell>
          <cell r="I4018" t="str">
            <v>m'</v>
          </cell>
          <cell r="J4018">
            <v>7500</v>
          </cell>
        </row>
        <row r="4019">
          <cell r="C4019" t="str">
            <v>rupb1735</v>
          </cell>
          <cell r="F4019" t="str">
            <v>Upah Borong Pekerjaan</v>
          </cell>
          <cell r="G4019" t="str">
            <v>Jumlah</v>
          </cell>
          <cell r="K4019">
            <v>6310500</v>
          </cell>
        </row>
        <row r="4021">
          <cell r="C4021" t="str">
            <v>rupb1736</v>
          </cell>
          <cell r="E4021" t="str">
            <v>Karmidi</v>
          </cell>
          <cell r="F4021" t="str">
            <v>Upah Harian pekerjaan pengurasan lumpur block D</v>
          </cell>
          <cell r="K4021">
            <v>1820000</v>
          </cell>
        </row>
        <row r="4023">
          <cell r="E4023" t="str">
            <v>Karmidi</v>
          </cell>
          <cell r="F4023" t="str">
            <v>Upah Harian Perataan Tanah di Lt. basement gedung B</v>
          </cell>
        </row>
        <row r="4024">
          <cell r="C4024" t="str">
            <v>rupb1737</v>
          </cell>
          <cell r="F4024" t="str">
            <v>Upah Harian Perataan Tanah di Lt. basement gedung B</v>
          </cell>
          <cell r="K4024">
            <v>245000</v>
          </cell>
        </row>
        <row r="4026">
          <cell r="E4026" t="str">
            <v>Karmidi</v>
          </cell>
          <cell r="F4026" t="str">
            <v>Upah Harian Pekerjaan pasang pipa dranase block D</v>
          </cell>
        </row>
        <row r="4027">
          <cell r="C4027" t="str">
            <v>rupb1738</v>
          </cell>
          <cell r="F4027" t="str">
            <v>Upah Harian Pekerjaan pasang pipa dranase block D</v>
          </cell>
          <cell r="K4027">
            <v>490000</v>
          </cell>
        </row>
        <row r="4031">
          <cell r="H4031" t="str">
            <v>Sub Jumlah     Rp.</v>
          </cell>
          <cell r="K4031">
            <v>393262390.41999996</v>
          </cell>
        </row>
        <row r="4032">
          <cell r="H4032" t="str">
            <v>T o  t  a  l        Rp.</v>
          </cell>
          <cell r="K4032">
            <v>393262390.41999996</v>
          </cell>
        </row>
        <row r="4035">
          <cell r="D4035" t="str">
            <v>DP : 20</v>
          </cell>
        </row>
        <row r="4036">
          <cell r="C4036" t="str">
            <v/>
          </cell>
        </row>
        <row r="4038">
          <cell r="E4038" t="str">
            <v>Arif</v>
          </cell>
          <cell r="F4038" t="str">
            <v xml:space="preserve">Upah Harian Pembersiha dan Pprasarana </v>
          </cell>
        </row>
        <row r="4039">
          <cell r="C4039" t="str">
            <v>rupb1739</v>
          </cell>
          <cell r="F4039" t="str">
            <v>Di Block C. ( 28/8/05 s/d 13/09/05 )</v>
          </cell>
          <cell r="K4039">
            <v>20580000</v>
          </cell>
        </row>
        <row r="4041">
          <cell r="C4041" t="str">
            <v>rupb1740</v>
          </cell>
          <cell r="E4041" t="str">
            <v>Dwi Tantomo</v>
          </cell>
          <cell r="F4041" t="str">
            <v xml:space="preserve">Upah bongkar semen </v>
          </cell>
          <cell r="K4041">
            <v>1480000</v>
          </cell>
        </row>
        <row r="4043">
          <cell r="C4043" t="str">
            <v>rupb1741</v>
          </cell>
          <cell r="E4043" t="str">
            <v>Karmidi</v>
          </cell>
          <cell r="F4043" t="str">
            <v xml:space="preserve">Upah harian Langsir Skapulding </v>
          </cell>
          <cell r="K4043">
            <v>300000</v>
          </cell>
        </row>
        <row r="4045">
          <cell r="E4045" t="str">
            <v>Karmidi</v>
          </cell>
          <cell r="F4045" t="str">
            <v>Block A</v>
          </cell>
          <cell r="G4045" t="str">
            <v>Block A</v>
          </cell>
        </row>
        <row r="4046">
          <cell r="E4046" t="str">
            <v>206/SPB/NK-PPS/08/05</v>
          </cell>
          <cell r="F4046" t="str">
            <v>Potong Bore Pile</v>
          </cell>
          <cell r="G4046" t="str">
            <v>Potong Bore Pile</v>
          </cell>
          <cell r="H4046">
            <v>28</v>
          </cell>
          <cell r="I4046" t="str">
            <v>Titik</v>
          </cell>
          <cell r="J4046">
            <v>80000</v>
          </cell>
        </row>
        <row r="4047">
          <cell r="F4047" t="str">
            <v>Block D</v>
          </cell>
          <cell r="G4047" t="str">
            <v>Block D</v>
          </cell>
        </row>
        <row r="4048">
          <cell r="F4048" t="str">
            <v>Stell Tangga Basment block As Aa &amp; Bl</v>
          </cell>
          <cell r="G4048" t="str">
            <v>Stell Tangga Basment block As Aa &amp; Bl</v>
          </cell>
          <cell r="H4048">
            <v>2</v>
          </cell>
          <cell r="I4048" t="str">
            <v>Unit</v>
          </cell>
          <cell r="J4048">
            <v>250000</v>
          </cell>
        </row>
        <row r="4049">
          <cell r="F4049" t="str">
            <v xml:space="preserve">Pembesian dr ruang Trafo Block D ke A </v>
          </cell>
          <cell r="G4049" t="str">
            <v xml:space="preserve">Pembesian dr ruang Trafo Block D ke A </v>
          </cell>
          <cell r="H4049">
            <v>1</v>
          </cell>
          <cell r="I4049" t="str">
            <v>Unit</v>
          </cell>
          <cell r="J4049">
            <v>350000</v>
          </cell>
        </row>
        <row r="4050">
          <cell r="F4050" t="str">
            <v>Stel fabrikasi ring balok + kolom praktis</v>
          </cell>
          <cell r="G4050" t="str">
            <v>Stel fabrikasi ring balok + kolom praktis</v>
          </cell>
          <cell r="H4050">
            <v>72</v>
          </cell>
          <cell r="I4050" t="str">
            <v>m'</v>
          </cell>
          <cell r="J4050">
            <v>2500</v>
          </cell>
        </row>
        <row r="4051">
          <cell r="F4051" t="str">
            <v>Fabrikasi Balok 4 X 11</v>
          </cell>
          <cell r="G4051" t="str">
            <v>Fabrikasi Balok 4 X 11</v>
          </cell>
          <cell r="H4051">
            <v>44</v>
          </cell>
          <cell r="I4051" t="str">
            <v>m'</v>
          </cell>
          <cell r="J4051">
            <v>2500</v>
          </cell>
        </row>
        <row r="4052">
          <cell r="C4052" t="str">
            <v>rupb1742</v>
          </cell>
          <cell r="F4052" t="str">
            <v>Fabrikasi Balok 3 X 24</v>
          </cell>
          <cell r="G4052" t="str">
            <v>Fabrikasi Balok 3 X 24</v>
          </cell>
          <cell r="H4052">
            <v>188</v>
          </cell>
          <cell r="I4052" t="str">
            <v>m'</v>
          </cell>
          <cell r="J4052">
            <v>2500</v>
          </cell>
          <cell r="K4052">
            <v>3850000</v>
          </cell>
        </row>
        <row r="4054">
          <cell r="E4054" t="str">
            <v>Suminta</v>
          </cell>
          <cell r="F4054" t="str">
            <v>Block A</v>
          </cell>
          <cell r="G4054" t="str">
            <v>Block A</v>
          </cell>
        </row>
        <row r="4055">
          <cell r="E4055" t="str">
            <v>204/SPB/NK-PPS/08/05</v>
          </cell>
          <cell r="F4055" t="str">
            <v>Bongkar bekisting (PC 2 &amp; 3)</v>
          </cell>
          <cell r="G4055" t="str">
            <v>Bongkar bekisting (PC 2 &amp; 3)</v>
          </cell>
          <cell r="H4055">
            <v>162.38</v>
          </cell>
          <cell r="I4055" t="str">
            <v>m2</v>
          </cell>
          <cell r="J4055">
            <v>1500</v>
          </cell>
        </row>
        <row r="4056">
          <cell r="F4056" t="str">
            <v xml:space="preserve">Fabrikasi Bekisitng </v>
          </cell>
          <cell r="G4056" t="str">
            <v xml:space="preserve">Fabrikasi Bekisitng </v>
          </cell>
          <cell r="H4056">
            <v>1058.53</v>
          </cell>
          <cell r="I4056" t="str">
            <v>m2</v>
          </cell>
          <cell r="J4056">
            <v>3500</v>
          </cell>
        </row>
        <row r="4057">
          <cell r="F4057" t="str">
            <v>Stell bekisting</v>
          </cell>
          <cell r="G4057" t="str">
            <v>Stell bekisting</v>
          </cell>
          <cell r="H4057">
            <v>12.19</v>
          </cell>
          <cell r="I4057" t="str">
            <v>m2</v>
          </cell>
          <cell r="J4057">
            <v>11000</v>
          </cell>
        </row>
        <row r="4058">
          <cell r="F4058" t="str">
            <v>Lantai Kerja</v>
          </cell>
          <cell r="G4058" t="str">
            <v>Lantai Kerja</v>
          </cell>
          <cell r="H4058">
            <v>299.83</v>
          </cell>
          <cell r="I4058" t="str">
            <v>m2</v>
          </cell>
          <cell r="J4058">
            <v>2500</v>
          </cell>
        </row>
        <row r="4059">
          <cell r="F4059" t="str">
            <v>Cor pile cap + tie beam</v>
          </cell>
          <cell r="G4059" t="str">
            <v>Cor pile cap + tie beam</v>
          </cell>
          <cell r="H4059">
            <v>66.5</v>
          </cell>
          <cell r="I4059" t="str">
            <v>m3</v>
          </cell>
          <cell r="J4059">
            <v>15000</v>
          </cell>
        </row>
        <row r="4060">
          <cell r="F4060" t="str">
            <v>Stop cor balok</v>
          </cell>
          <cell r="G4060" t="str">
            <v>Stop cor balok</v>
          </cell>
          <cell r="H4060">
            <v>10.199999999999999</v>
          </cell>
          <cell r="I4060" t="str">
            <v>m3</v>
          </cell>
          <cell r="J4060">
            <v>5000</v>
          </cell>
        </row>
        <row r="4061">
          <cell r="F4061" t="str">
            <v>Urugan tanah slab lantai</v>
          </cell>
          <cell r="G4061" t="str">
            <v>Urugan tanah slab lantai</v>
          </cell>
          <cell r="H4061">
            <v>349.72</v>
          </cell>
          <cell r="I4061" t="str">
            <v>m3</v>
          </cell>
          <cell r="J4061">
            <v>12500</v>
          </cell>
        </row>
        <row r="4062">
          <cell r="F4062" t="str">
            <v>Galian tanah T. Beam</v>
          </cell>
          <cell r="G4062" t="str">
            <v>Galian tanah T. Beam</v>
          </cell>
          <cell r="H4062">
            <v>3.57</v>
          </cell>
          <cell r="I4062" t="str">
            <v>m3</v>
          </cell>
          <cell r="J4062">
            <v>13500</v>
          </cell>
        </row>
        <row r="4063">
          <cell r="F4063" t="str">
            <v>Stell bkstg gutter + fabrikasi</v>
          </cell>
          <cell r="G4063" t="str">
            <v>Stell bkstg gutter + fabrikasi</v>
          </cell>
          <cell r="H4063">
            <v>19.8</v>
          </cell>
          <cell r="I4063" t="str">
            <v>m2</v>
          </cell>
          <cell r="J4063">
            <v>16000</v>
          </cell>
        </row>
        <row r="4064">
          <cell r="F4064" t="str">
            <v>Stell Bekisting</v>
          </cell>
          <cell r="G4064" t="str">
            <v>Stell Bekisting</v>
          </cell>
          <cell r="H4064">
            <v>162.5</v>
          </cell>
          <cell r="I4064" t="str">
            <v>m2</v>
          </cell>
          <cell r="J4064">
            <v>11000</v>
          </cell>
        </row>
        <row r="4065">
          <cell r="F4065" t="str">
            <v>Bor stek balok</v>
          </cell>
          <cell r="G4065" t="str">
            <v>Bor stek balok</v>
          </cell>
          <cell r="H4065">
            <v>48</v>
          </cell>
          <cell r="I4065" t="str">
            <v>m2</v>
          </cell>
          <cell r="J4065">
            <v>250</v>
          </cell>
        </row>
        <row r="4066">
          <cell r="F4066" t="str">
            <v>Block C</v>
          </cell>
          <cell r="G4066" t="str">
            <v>Block C</v>
          </cell>
        </row>
        <row r="4067">
          <cell r="F4067" t="str">
            <v>Pasang rangka + plapon triplek</v>
          </cell>
          <cell r="G4067" t="str">
            <v>Pasang rangka + plapon triplek</v>
          </cell>
          <cell r="H4067">
            <v>40</v>
          </cell>
          <cell r="I4067" t="str">
            <v>m2</v>
          </cell>
          <cell r="J4067">
            <v>15000</v>
          </cell>
        </row>
        <row r="4068">
          <cell r="F4068" t="str">
            <v>Pasang rangka u/ plafon</v>
          </cell>
          <cell r="G4068" t="str">
            <v>Pasang rangka u/ plafon</v>
          </cell>
          <cell r="H4068">
            <v>27.95</v>
          </cell>
          <cell r="I4068" t="str">
            <v>m2</v>
          </cell>
          <cell r="J4068">
            <v>7500</v>
          </cell>
        </row>
        <row r="4069">
          <cell r="F4069" t="str">
            <v>Cat Meni Rangka plafon</v>
          </cell>
          <cell r="G4069" t="str">
            <v>Cat Meni Rangka plafon</v>
          </cell>
          <cell r="H4069">
            <v>27.95</v>
          </cell>
          <cell r="I4069" t="str">
            <v>m2</v>
          </cell>
          <cell r="J4069">
            <v>1000</v>
          </cell>
        </row>
        <row r="4070">
          <cell r="F4070" t="str">
            <v>Block B</v>
          </cell>
          <cell r="G4070" t="str">
            <v>Block B</v>
          </cell>
        </row>
        <row r="4071">
          <cell r="C4071" t="str">
            <v>rupb1743</v>
          </cell>
          <cell r="F4071" t="str">
            <v>Stel tangga dr basement</v>
          </cell>
          <cell r="G4071" t="str">
            <v>Stel tangga dr basement</v>
          </cell>
          <cell r="H4071">
            <v>2</v>
          </cell>
          <cell r="I4071" t="str">
            <v>unt</v>
          </cell>
          <cell r="J4071">
            <v>850000</v>
          </cell>
          <cell r="K4071">
            <v>14954160</v>
          </cell>
        </row>
        <row r="4073">
          <cell r="E4073" t="str">
            <v>Suminta</v>
          </cell>
          <cell r="F4073" t="str">
            <v>Block A</v>
          </cell>
          <cell r="G4073" t="str">
            <v>Block A</v>
          </cell>
        </row>
        <row r="4074">
          <cell r="E4074" t="str">
            <v>091/SPB/NK-PPS/05/05</v>
          </cell>
          <cell r="F4074" t="str">
            <v>Tie beam</v>
          </cell>
          <cell r="G4074" t="str">
            <v>Tie beam</v>
          </cell>
        </row>
        <row r="4075">
          <cell r="F4075" t="str">
            <v>Fabrikasi Bekisitng</v>
          </cell>
          <cell r="G4075" t="str">
            <v>Fabrikasi Bekisitng</v>
          </cell>
          <cell r="H4075">
            <v>13.08</v>
          </cell>
          <cell r="I4075" t="str">
            <v>m2</v>
          </cell>
          <cell r="J4075">
            <v>3500</v>
          </cell>
        </row>
        <row r="4076">
          <cell r="C4076" t="str">
            <v>rupb1744</v>
          </cell>
          <cell r="F4076" t="str">
            <v>Stell Bekisting</v>
          </cell>
          <cell r="G4076" t="str">
            <v>Stell Bekisting</v>
          </cell>
          <cell r="H4076">
            <v>13.08</v>
          </cell>
          <cell r="I4076" t="str">
            <v>m2</v>
          </cell>
          <cell r="J4076">
            <v>11000</v>
          </cell>
          <cell r="K4076">
            <v>189660</v>
          </cell>
        </row>
        <row r="4078">
          <cell r="E4078" t="str">
            <v>Karmidi</v>
          </cell>
          <cell r="F4078" t="str">
            <v>Upah Pengumpulan Besi U/ di angkut Ke Medan</v>
          </cell>
          <cell r="G4078" t="str">
            <v>Upah Pengumpulan Besi U/ di angkut Ke Medan</v>
          </cell>
        </row>
        <row r="4079">
          <cell r="C4079" t="str">
            <v>rupb1745</v>
          </cell>
          <cell r="F4079" t="str">
            <v>Upah Pengumpulan Besi U/ di angkut Ke Medan</v>
          </cell>
          <cell r="G4079" t="str">
            <v>Upah Pengumpulan Besi U/ di angkut Ke Medan</v>
          </cell>
          <cell r="K4079">
            <v>539000</v>
          </cell>
        </row>
        <row r="4081">
          <cell r="C4081" t="str">
            <v>rupb1746</v>
          </cell>
          <cell r="E4081" t="str">
            <v>Karmidi</v>
          </cell>
          <cell r="F4081" t="str">
            <v>Upah Bobok Lantai u/ Pasang Ram  di Block D</v>
          </cell>
          <cell r="G4081" t="str">
            <v>Upah Bobok Lantai u/ Pasang Ram  di Block D</v>
          </cell>
          <cell r="K4081">
            <v>350000</v>
          </cell>
        </row>
        <row r="4083">
          <cell r="E4083" t="str">
            <v>Kahar</v>
          </cell>
          <cell r="F4083" t="str">
            <v xml:space="preserve">Upah Bongkar Pasang Tulangan dinding untuk </v>
          </cell>
          <cell r="G4083" t="str">
            <v xml:space="preserve">Upah Bongkar Pasang Tulangan dinding untuk </v>
          </cell>
        </row>
        <row r="4084">
          <cell r="F4084" t="str">
            <v>masukan tanah ke Ruang Trapo dgn Excavatot</v>
          </cell>
          <cell r="G4084" t="str">
            <v>masukan tanah ke Ruang Trapo dgn Excavatot</v>
          </cell>
        </row>
        <row r="4085">
          <cell r="C4085" t="str">
            <v>rupb1747</v>
          </cell>
          <cell r="F4085" t="str">
            <v>di Block D</v>
          </cell>
          <cell r="G4085" t="str">
            <v>di Block D</v>
          </cell>
          <cell r="K4085">
            <v>112500</v>
          </cell>
        </row>
        <row r="4087">
          <cell r="C4087" t="str">
            <v>rupb1748</v>
          </cell>
          <cell r="E4087" t="str">
            <v>Karmidi</v>
          </cell>
          <cell r="F4087" t="str">
            <v>Upah Pemindahan Besi dr Block A ke Block C</v>
          </cell>
          <cell r="G4087" t="str">
            <v>Upah Pemindahan Besi dr Block A ke Block C</v>
          </cell>
          <cell r="K4087">
            <v>490000</v>
          </cell>
        </row>
        <row r="4089">
          <cell r="C4089" t="str">
            <v>rupb1749</v>
          </cell>
          <cell r="E4089" t="str">
            <v>Kahar</v>
          </cell>
          <cell r="F4089" t="str">
            <v>Upah buat beton Deking</v>
          </cell>
          <cell r="G4089" t="str">
            <v>Upah buat beton Deking</v>
          </cell>
          <cell r="K4089">
            <v>375000</v>
          </cell>
        </row>
        <row r="4091">
          <cell r="E4091" t="str">
            <v>Kahar</v>
          </cell>
          <cell r="F4091" t="str">
            <v>Block A</v>
          </cell>
          <cell r="G4091" t="str">
            <v>Block A</v>
          </cell>
        </row>
        <row r="4092">
          <cell r="E4092" t="str">
            <v>205/SPB/NK-PPS/09/05</v>
          </cell>
          <cell r="F4092" t="str">
            <v>Pembesian Po4 ( 3 bh)</v>
          </cell>
          <cell r="G4092" t="str">
            <v>Pembesian Po4 ( 3 bh)</v>
          </cell>
          <cell r="H4092">
            <v>4859.25</v>
          </cell>
          <cell r="I4092" t="str">
            <v>kg</v>
          </cell>
          <cell r="J4092">
            <v>250</v>
          </cell>
        </row>
        <row r="4093">
          <cell r="F4093" t="str">
            <v>Pembesian plat lt. basement</v>
          </cell>
          <cell r="G4093" t="str">
            <v>Pembesian plat lt. basement</v>
          </cell>
          <cell r="H4093">
            <v>27000</v>
          </cell>
          <cell r="I4093" t="str">
            <v>kg</v>
          </cell>
          <cell r="J4093">
            <v>325</v>
          </cell>
        </row>
        <row r="4094">
          <cell r="F4094" t="str">
            <v>Block D</v>
          </cell>
          <cell r="G4094" t="str">
            <v>Block D</v>
          </cell>
        </row>
        <row r="4095">
          <cell r="F4095" t="str">
            <v>Fabrikasi &amp; stel balok Stp - R.Genset</v>
          </cell>
          <cell r="G4095" t="str">
            <v>Fabrikasi &amp; stel balok Stp - R.Genset</v>
          </cell>
          <cell r="H4095">
            <v>13874.76</v>
          </cell>
          <cell r="I4095" t="str">
            <v>kg</v>
          </cell>
          <cell r="J4095">
            <v>250</v>
          </cell>
        </row>
        <row r="4096">
          <cell r="F4096" t="str">
            <v>Fabrikasi &amp; stel besi plat R.Trafo</v>
          </cell>
          <cell r="G4096" t="str">
            <v>Fabrikasi &amp; stel besi plat R.Trafo</v>
          </cell>
          <cell r="H4096">
            <v>5000</v>
          </cell>
          <cell r="I4096" t="str">
            <v>kg</v>
          </cell>
          <cell r="J4096">
            <v>325</v>
          </cell>
        </row>
        <row r="4097">
          <cell r="F4097" t="str">
            <v>Fabrikasi &amp; stel besi kolom</v>
          </cell>
          <cell r="G4097" t="str">
            <v>Fabrikasi &amp; stel besi kolom</v>
          </cell>
          <cell r="H4097">
            <v>10181.66</v>
          </cell>
          <cell r="I4097" t="str">
            <v>kg</v>
          </cell>
          <cell r="J4097">
            <v>250</v>
          </cell>
        </row>
        <row r="4098">
          <cell r="H4098" t="str">
            <v>Jumlah</v>
          </cell>
        </row>
        <row r="4099">
          <cell r="H4099" t="str">
            <v>Potong Retensi</v>
          </cell>
        </row>
        <row r="4100">
          <cell r="H4100" t="str">
            <v xml:space="preserve">Pembayaran </v>
          </cell>
        </row>
        <row r="4101">
          <cell r="C4101" t="str">
            <v>rupb1750</v>
          </cell>
          <cell r="F4101" t="str">
            <v>Pembesian Po4 ( 3 bh)</v>
          </cell>
          <cell r="G4101" t="str">
            <v>Pembesian Po4 ( 3 bh)</v>
          </cell>
          <cell r="H4101" t="str">
            <v>Dibayarkan</v>
          </cell>
          <cell r="K4101">
            <v>828256</v>
          </cell>
        </row>
        <row r="4102">
          <cell r="H4102" t="str">
            <v>Sisa Pembayaran</v>
          </cell>
        </row>
        <row r="4105">
          <cell r="H4105" t="str">
            <v>Sub Jumlah     Rp.</v>
          </cell>
          <cell r="K4105">
            <v>44048576</v>
          </cell>
        </row>
        <row r="4108">
          <cell r="E4108" t="str">
            <v>Sub Jumlah Dipindah</v>
          </cell>
          <cell r="K4108">
            <v>44048576</v>
          </cell>
        </row>
        <row r="4110">
          <cell r="E4110" t="str">
            <v>Kahar</v>
          </cell>
          <cell r="F4110" t="str">
            <v>Gedung A</v>
          </cell>
          <cell r="G4110" t="str">
            <v>Gedung A</v>
          </cell>
        </row>
        <row r="4111">
          <cell r="E4111" t="str">
            <v>147/SPB/NK-PPS/08/05</v>
          </cell>
          <cell r="F4111" t="str">
            <v xml:space="preserve">T Beam  </v>
          </cell>
          <cell r="G4111" t="str">
            <v xml:space="preserve">T Beam  </v>
          </cell>
          <cell r="H4111">
            <v>10000</v>
          </cell>
          <cell r="I4111" t="str">
            <v>kg</v>
          </cell>
          <cell r="J4111">
            <v>250</v>
          </cell>
        </row>
        <row r="4112">
          <cell r="F4112" t="str">
            <v>Retaining Wall</v>
          </cell>
          <cell r="G4112" t="str">
            <v>Retaining Wall</v>
          </cell>
          <cell r="H4112">
            <v>3500</v>
          </cell>
          <cell r="I4112" t="str">
            <v>kg</v>
          </cell>
          <cell r="J4112">
            <v>325</v>
          </cell>
        </row>
        <row r="4113">
          <cell r="F4113" t="str">
            <v>Kolom Steck</v>
          </cell>
          <cell r="G4113" t="str">
            <v>Kolom Steck</v>
          </cell>
          <cell r="H4113">
            <v>2500</v>
          </cell>
          <cell r="I4113" t="str">
            <v>kg</v>
          </cell>
          <cell r="J4113">
            <v>250</v>
          </cell>
        </row>
        <row r="4114">
          <cell r="F4114" t="str">
            <v>Kolom Lt. basement ke lt. dsr</v>
          </cell>
          <cell r="G4114" t="str">
            <v>Kolom Lt. basement ke lt. dsr</v>
          </cell>
          <cell r="H4114">
            <v>7000</v>
          </cell>
          <cell r="I4114" t="str">
            <v>kg</v>
          </cell>
          <cell r="J4114">
            <v>250</v>
          </cell>
        </row>
        <row r="4115">
          <cell r="F4115" t="str">
            <v>Gedung D</v>
          </cell>
          <cell r="G4115" t="str">
            <v>Gedung D</v>
          </cell>
        </row>
        <row r="4116">
          <cell r="C4116" t="str">
            <v>rupb1751</v>
          </cell>
          <cell r="F4116" t="str">
            <v>R.Wall,Plat,Gutter,. Kabel Tanch</v>
          </cell>
          <cell r="G4116" t="str">
            <v>R.Wall,Plat,Gutter,. Kabel Tanch</v>
          </cell>
          <cell r="H4116">
            <v>2824.6</v>
          </cell>
          <cell r="I4116" t="str">
            <v>kg</v>
          </cell>
          <cell r="J4116">
            <v>325</v>
          </cell>
          <cell r="K4116">
            <v>6930495</v>
          </cell>
        </row>
        <row r="4118">
          <cell r="E4118" t="str">
            <v>Kahar</v>
          </cell>
          <cell r="G4118" t="str">
            <v>Upah Bongkar Pasang Pembesian dinding &amp; Balok</v>
          </cell>
        </row>
        <row r="4119">
          <cell r="C4119" t="str">
            <v>rupb1752</v>
          </cell>
          <cell r="F4119" t="str">
            <v>Karena Perubahan Gambar</v>
          </cell>
          <cell r="K4119">
            <v>131250</v>
          </cell>
        </row>
        <row r="4121">
          <cell r="E4121" t="str">
            <v>Kahar</v>
          </cell>
          <cell r="G4121" t="str">
            <v>Gedung A ( As AA - AF / Ao - Ab )</v>
          </cell>
        </row>
        <row r="4122">
          <cell r="C4122" t="str">
            <v>rupb1753</v>
          </cell>
          <cell r="E4122" t="str">
            <v>128/SPB/NK-PPS/07/05</v>
          </cell>
          <cell r="F4122" t="str">
            <v>Kahar Pembesian</v>
          </cell>
          <cell r="G4122" t="str">
            <v>Ø 25 &amp; 16</v>
          </cell>
          <cell r="H4122">
            <v>4000</v>
          </cell>
          <cell r="I4122" t="str">
            <v>kg</v>
          </cell>
          <cell r="J4122">
            <v>250</v>
          </cell>
          <cell r="K4122">
            <v>1000000</v>
          </cell>
        </row>
        <row r="4124">
          <cell r="C4124" t="str">
            <v>rupb1754</v>
          </cell>
          <cell r="E4124" t="str">
            <v>Kahar</v>
          </cell>
          <cell r="F4124" t="str">
            <v>Upah bobok meja Los Ayam lt Basment Blok C</v>
          </cell>
          <cell r="G4124" t="str">
            <v>Upah bobok meja Los Ayam lt Basment Blok C</v>
          </cell>
          <cell r="K4124">
            <v>622500</v>
          </cell>
        </row>
        <row r="4126">
          <cell r="E4126" t="str">
            <v>Suratman</v>
          </cell>
          <cell r="F4126" t="str">
            <v>Lantai dasar blok B</v>
          </cell>
          <cell r="G4126" t="str">
            <v>Lantai dasar blok B</v>
          </cell>
        </row>
        <row r="4127">
          <cell r="E4127" t="str">
            <v>143/SPB/NK-PPS/08/05</v>
          </cell>
          <cell r="F4127" t="str">
            <v>Plesteran</v>
          </cell>
          <cell r="G4127" t="str">
            <v>Plesteran</v>
          </cell>
          <cell r="H4127">
            <v>10</v>
          </cell>
          <cell r="I4127" t="str">
            <v>m2</v>
          </cell>
          <cell r="J4127">
            <v>6500</v>
          </cell>
        </row>
        <row r="4128">
          <cell r="F4128" t="str">
            <v xml:space="preserve">Acian </v>
          </cell>
          <cell r="G4128" t="str">
            <v xml:space="preserve">Acian </v>
          </cell>
          <cell r="H4128">
            <v>91</v>
          </cell>
          <cell r="I4128" t="str">
            <v>m2</v>
          </cell>
          <cell r="J4128">
            <v>4000</v>
          </cell>
        </row>
        <row r="4129">
          <cell r="F4129" t="str">
            <v>Lantai 2 blok B</v>
          </cell>
          <cell r="G4129" t="str">
            <v>Lantai 2 blok B</v>
          </cell>
        </row>
        <row r="4130">
          <cell r="F4130" t="str">
            <v>Pasangan batu bata</v>
          </cell>
          <cell r="G4130" t="str">
            <v>Pasangan batu bata</v>
          </cell>
          <cell r="H4130">
            <v>18.48</v>
          </cell>
          <cell r="I4130" t="str">
            <v>m2</v>
          </cell>
          <cell r="J4130">
            <v>9000</v>
          </cell>
        </row>
        <row r="4131">
          <cell r="C4131" t="str">
            <v>rupb1755</v>
          </cell>
          <cell r="F4131" t="str">
            <v>Plesteran</v>
          </cell>
          <cell r="G4131" t="str">
            <v>Plesteran</v>
          </cell>
          <cell r="H4131">
            <v>1070</v>
          </cell>
          <cell r="I4131" t="str">
            <v>m2</v>
          </cell>
          <cell r="J4131">
            <v>6500</v>
          </cell>
          <cell r="K4131">
            <v>7550320</v>
          </cell>
        </row>
        <row r="4133">
          <cell r="E4133" t="str">
            <v>Suratman</v>
          </cell>
          <cell r="F4133" t="str">
            <v>Block B</v>
          </cell>
          <cell r="G4133" t="str">
            <v>Block B</v>
          </cell>
        </row>
        <row r="4134">
          <cell r="E4134" t="str">
            <v>193/SPB/NK-PPS/08/05</v>
          </cell>
          <cell r="F4134" t="str">
            <v>Openingan</v>
          </cell>
          <cell r="G4134" t="str">
            <v>Openingan</v>
          </cell>
          <cell r="H4134">
            <v>173</v>
          </cell>
          <cell r="I4134" t="str">
            <v>m2</v>
          </cell>
          <cell r="J4134">
            <v>7500</v>
          </cell>
        </row>
        <row r="4135">
          <cell r="C4135" t="str">
            <v>rupb1756</v>
          </cell>
          <cell r="F4135" t="str">
            <v>Acian</v>
          </cell>
          <cell r="G4135" t="str">
            <v>Acian</v>
          </cell>
          <cell r="H4135">
            <v>2635</v>
          </cell>
          <cell r="I4135" t="str">
            <v>m2</v>
          </cell>
          <cell r="J4135">
            <v>4000</v>
          </cell>
          <cell r="K4135">
            <v>11837500</v>
          </cell>
        </row>
        <row r="4137">
          <cell r="E4137" t="str">
            <v>Suratman</v>
          </cell>
          <cell r="F4137" t="str">
            <v>Block B</v>
          </cell>
          <cell r="G4137" t="str">
            <v>Block B</v>
          </cell>
        </row>
        <row r="4138">
          <cell r="E4138" t="str">
            <v>208/SPB/NK-PPS/09/05</v>
          </cell>
          <cell r="F4138" t="str">
            <v>Lantai Satu</v>
          </cell>
          <cell r="G4138" t="str">
            <v>Lantai Satu</v>
          </cell>
        </row>
        <row r="4139">
          <cell r="F4139" t="str">
            <v>Pasang bata</v>
          </cell>
          <cell r="G4139" t="str">
            <v>Pasang bata</v>
          </cell>
          <cell r="H4139">
            <v>88.54</v>
          </cell>
          <cell r="I4139" t="str">
            <v>m2</v>
          </cell>
          <cell r="J4139">
            <v>9000</v>
          </cell>
        </row>
        <row r="4140">
          <cell r="F4140" t="str">
            <v>Kolom &amp; balok praktis</v>
          </cell>
          <cell r="G4140" t="str">
            <v>Kolom &amp; balok praktis</v>
          </cell>
          <cell r="H4140">
            <v>43</v>
          </cell>
          <cell r="I4140" t="str">
            <v>m2</v>
          </cell>
          <cell r="J4140">
            <v>7500</v>
          </cell>
        </row>
        <row r="4141">
          <cell r="F4141" t="str">
            <v>Bor u/ kolom</v>
          </cell>
          <cell r="G4141" t="str">
            <v>Bor u/ kolom</v>
          </cell>
          <cell r="H4141">
            <v>192</v>
          </cell>
          <cell r="I4141" t="str">
            <v>m'</v>
          </cell>
          <cell r="J4141">
            <v>250</v>
          </cell>
        </row>
        <row r="4142">
          <cell r="F4142" t="str">
            <v>Plesteran &amp; acian</v>
          </cell>
          <cell r="G4142" t="str">
            <v>Plesteran &amp; acian</v>
          </cell>
          <cell r="H4142">
            <v>346.83</v>
          </cell>
          <cell r="I4142" t="str">
            <v>m2</v>
          </cell>
          <cell r="J4142">
            <v>10500</v>
          </cell>
        </row>
        <row r="4143">
          <cell r="F4143" t="str">
            <v>Openingan</v>
          </cell>
          <cell r="G4143" t="str">
            <v>Openingan</v>
          </cell>
          <cell r="H4143">
            <v>87.75</v>
          </cell>
          <cell r="I4143" t="str">
            <v>m2</v>
          </cell>
          <cell r="J4143">
            <v>7500</v>
          </cell>
        </row>
        <row r="4144">
          <cell r="F4144" t="str">
            <v>Sudutan</v>
          </cell>
          <cell r="G4144" t="str">
            <v>Sudutan</v>
          </cell>
          <cell r="H4144">
            <v>105.6</v>
          </cell>
          <cell r="I4144" t="str">
            <v>m2</v>
          </cell>
          <cell r="J4144">
            <v>2500</v>
          </cell>
        </row>
        <row r="4145">
          <cell r="F4145" t="str">
            <v>Acian</v>
          </cell>
          <cell r="G4145" t="str">
            <v>Acian</v>
          </cell>
          <cell r="H4145">
            <v>58.9</v>
          </cell>
          <cell r="I4145" t="str">
            <v>m2</v>
          </cell>
          <cell r="J4145">
            <v>4000</v>
          </cell>
        </row>
        <row r="4146">
          <cell r="F4146" t="str">
            <v>Plester exsternal</v>
          </cell>
          <cell r="G4146" t="str">
            <v>Plester exsternal</v>
          </cell>
          <cell r="H4146">
            <v>40</v>
          </cell>
          <cell r="I4146" t="str">
            <v>m2</v>
          </cell>
          <cell r="J4146">
            <v>16500</v>
          </cell>
        </row>
        <row r="4147">
          <cell r="F4147" t="str">
            <v>Lantai Dua</v>
          </cell>
          <cell r="G4147" t="str">
            <v>Lantai Dua</v>
          </cell>
        </row>
        <row r="4148">
          <cell r="F4148" t="str">
            <v>Openingan</v>
          </cell>
          <cell r="G4148" t="str">
            <v>Openingan</v>
          </cell>
          <cell r="H4148">
            <v>400.2</v>
          </cell>
          <cell r="I4148" t="str">
            <v>m'</v>
          </cell>
          <cell r="J4148">
            <v>7500</v>
          </cell>
        </row>
        <row r="4149">
          <cell r="F4149" t="str">
            <v>Sudutan</v>
          </cell>
          <cell r="G4149" t="str">
            <v>Sudutan</v>
          </cell>
          <cell r="H4149">
            <v>963.4</v>
          </cell>
          <cell r="I4149" t="str">
            <v>m'</v>
          </cell>
          <cell r="J4149">
            <v>2500</v>
          </cell>
        </row>
        <row r="4150">
          <cell r="F4150" t="str">
            <v>Keramik kios</v>
          </cell>
          <cell r="G4150" t="str">
            <v>Keramik kios</v>
          </cell>
          <cell r="H4150">
            <v>148</v>
          </cell>
          <cell r="I4150" t="str">
            <v>m'</v>
          </cell>
          <cell r="J4150">
            <v>12000</v>
          </cell>
        </row>
        <row r="4151">
          <cell r="F4151" t="str">
            <v>Plin</v>
          </cell>
          <cell r="G4151" t="str">
            <v>Plin</v>
          </cell>
          <cell r="H4151">
            <v>154.4</v>
          </cell>
          <cell r="I4151" t="str">
            <v>m2</v>
          </cell>
          <cell r="J4151">
            <v>2750</v>
          </cell>
        </row>
        <row r="4152">
          <cell r="F4152" t="str">
            <v>Plesteran &amp; acian</v>
          </cell>
          <cell r="G4152" t="str">
            <v>Plesteran &amp; acian</v>
          </cell>
          <cell r="H4152">
            <v>46.78</v>
          </cell>
          <cell r="I4152" t="str">
            <v>m'</v>
          </cell>
          <cell r="J4152">
            <v>10500</v>
          </cell>
        </row>
        <row r="4153">
          <cell r="F4153" t="str">
            <v>Pasang bata</v>
          </cell>
          <cell r="G4153" t="str">
            <v>Pasang bata</v>
          </cell>
          <cell r="H4153">
            <v>13</v>
          </cell>
          <cell r="I4153" t="str">
            <v>m2</v>
          </cell>
          <cell r="J4153">
            <v>9000</v>
          </cell>
        </row>
        <row r="4154">
          <cell r="F4154" t="str">
            <v>Kolom &amp; balok praktis</v>
          </cell>
          <cell r="G4154" t="str">
            <v>Kolom &amp; balok praktis</v>
          </cell>
          <cell r="H4154">
            <v>28.8</v>
          </cell>
          <cell r="I4154" t="str">
            <v>m'</v>
          </cell>
          <cell r="J4154">
            <v>7500</v>
          </cell>
        </row>
        <row r="4155">
          <cell r="F4155" t="str">
            <v>Lantai Tiga</v>
          </cell>
          <cell r="G4155" t="str">
            <v>Lantai Tiga</v>
          </cell>
        </row>
        <row r="4156">
          <cell r="F4156" t="str">
            <v>Pasang bata</v>
          </cell>
          <cell r="G4156" t="str">
            <v>Pasang bata</v>
          </cell>
          <cell r="H4156">
            <v>324.24</v>
          </cell>
          <cell r="I4156" t="str">
            <v>m2</v>
          </cell>
          <cell r="J4156">
            <v>9000</v>
          </cell>
        </row>
        <row r="4157">
          <cell r="F4157" t="str">
            <v>Kolom &amp; balok praktis</v>
          </cell>
          <cell r="G4157" t="str">
            <v>Kolom &amp; balok praktis</v>
          </cell>
          <cell r="H4157">
            <v>312.57</v>
          </cell>
          <cell r="I4157" t="str">
            <v>m2</v>
          </cell>
          <cell r="J4157">
            <v>7500</v>
          </cell>
        </row>
        <row r="4158">
          <cell r="F4158" t="str">
            <v>Plesteran &amp; acian</v>
          </cell>
          <cell r="G4158" t="str">
            <v>Plesteran &amp; acian</v>
          </cell>
          <cell r="H4158">
            <v>1074.48</v>
          </cell>
          <cell r="I4158" t="str">
            <v>m2</v>
          </cell>
          <cell r="J4158">
            <v>10500</v>
          </cell>
        </row>
        <row r="4159">
          <cell r="F4159" t="str">
            <v>Bor u/ kolom</v>
          </cell>
          <cell r="G4159" t="str">
            <v>Bor u/ kolom</v>
          </cell>
          <cell r="H4159">
            <v>186</v>
          </cell>
          <cell r="I4159" t="str">
            <v>m2</v>
          </cell>
          <cell r="J4159">
            <v>250</v>
          </cell>
        </row>
        <row r="4160">
          <cell r="F4160" t="str">
            <v>Bor u/ stek</v>
          </cell>
          <cell r="G4160" t="str">
            <v>Bor u/ stek</v>
          </cell>
          <cell r="H4160">
            <v>90</v>
          </cell>
          <cell r="I4160" t="str">
            <v>m'</v>
          </cell>
          <cell r="J4160">
            <v>1000</v>
          </cell>
        </row>
        <row r="4161">
          <cell r="F4161" t="str">
            <v>Openingan</v>
          </cell>
          <cell r="G4161" t="str">
            <v>Openingan</v>
          </cell>
          <cell r="H4161">
            <v>82</v>
          </cell>
          <cell r="I4161" t="str">
            <v>m'</v>
          </cell>
          <cell r="J4161">
            <v>7500</v>
          </cell>
        </row>
        <row r="4162">
          <cell r="F4162" t="str">
            <v>Sudutan</v>
          </cell>
          <cell r="G4162" t="str">
            <v>Sudutan</v>
          </cell>
          <cell r="H4162">
            <v>100</v>
          </cell>
          <cell r="I4162" t="str">
            <v>m'</v>
          </cell>
          <cell r="J4162">
            <v>2500</v>
          </cell>
        </row>
        <row r="4163">
          <cell r="F4163" t="str">
            <v>Pengecoran Balok Sirip</v>
          </cell>
          <cell r="G4163" t="str">
            <v>Pengecoran Balok Sirip</v>
          </cell>
        </row>
        <row r="4164">
          <cell r="F4164" t="str">
            <v>Exsternal manual</v>
          </cell>
          <cell r="G4164" t="str">
            <v>Exsternal manual</v>
          </cell>
          <cell r="H4164">
            <v>0.72</v>
          </cell>
          <cell r="I4164" t="str">
            <v>m2</v>
          </cell>
          <cell r="J4164">
            <v>85000</v>
          </cell>
        </row>
        <row r="4165">
          <cell r="F4165" t="str">
            <v>Pengecoran kusen</v>
          </cell>
          <cell r="G4165" t="str">
            <v>Pengecoran kusen</v>
          </cell>
          <cell r="H4165">
            <v>12.6</v>
          </cell>
          <cell r="I4165" t="str">
            <v>m3</v>
          </cell>
          <cell r="J4165">
            <v>7500</v>
          </cell>
        </row>
        <row r="4166">
          <cell r="F4166" t="str">
            <v>Bobok Beton</v>
          </cell>
          <cell r="G4166" t="str">
            <v>Bobok Beton</v>
          </cell>
          <cell r="H4166">
            <v>1</v>
          </cell>
          <cell r="I4166" t="str">
            <v>m'</v>
          </cell>
          <cell r="J4166">
            <v>35000</v>
          </cell>
        </row>
        <row r="4167">
          <cell r="F4167" t="str">
            <v>Tampak Belakang Plesteran</v>
          </cell>
          <cell r="G4167" t="str">
            <v>Tampak Belakang Plesteran</v>
          </cell>
          <cell r="H4167">
            <v>466.44499999999999</v>
          </cell>
          <cell r="I4167" t="str">
            <v>ttk</v>
          </cell>
          <cell r="J4167">
            <v>23000</v>
          </cell>
        </row>
        <row r="4168">
          <cell r="F4168" t="str">
            <v>Tampak Belakang Perancah</v>
          </cell>
          <cell r="G4168" t="str">
            <v>Tampak Belakang Perancah</v>
          </cell>
          <cell r="H4168">
            <v>537.64</v>
          </cell>
          <cell r="I4168" t="str">
            <v>m2</v>
          </cell>
          <cell r="J4168">
            <v>3500</v>
          </cell>
        </row>
        <row r="4169">
          <cell r="F4169" t="str">
            <v>Tampak Samping kanan plesteran</v>
          </cell>
          <cell r="G4169" t="str">
            <v>Tampak Samping kanan plesteran</v>
          </cell>
          <cell r="H4169">
            <v>106.52</v>
          </cell>
          <cell r="I4169" t="str">
            <v>m2</v>
          </cell>
          <cell r="J4169">
            <v>23000</v>
          </cell>
        </row>
        <row r="4170">
          <cell r="F4170" t="str">
            <v>Tampak Samping kanan perancah</v>
          </cell>
          <cell r="G4170" t="str">
            <v>Tampak Samping kanan perancah</v>
          </cell>
          <cell r="H4170">
            <v>106.52</v>
          </cell>
          <cell r="I4170" t="str">
            <v>m2</v>
          </cell>
          <cell r="J4170">
            <v>3500</v>
          </cell>
        </row>
        <row r="4171">
          <cell r="F4171" t="str">
            <v>Tampak depan plesteran</v>
          </cell>
          <cell r="G4171" t="str">
            <v>Tampak depan plesteran</v>
          </cell>
          <cell r="H4171">
            <v>35.35</v>
          </cell>
          <cell r="I4171" t="str">
            <v>m2</v>
          </cell>
          <cell r="J4171">
            <v>23000</v>
          </cell>
        </row>
        <row r="4172">
          <cell r="F4172" t="str">
            <v>Jumlah</v>
          </cell>
          <cell r="G4172" t="str">
            <v>Jumlah</v>
          </cell>
        </row>
        <row r="4173">
          <cell r="F4173" t="str">
            <v>Potong Retensi</v>
          </cell>
          <cell r="G4173" t="str">
            <v>Potong Retensi</v>
          </cell>
        </row>
        <row r="4174">
          <cell r="F4174" t="str">
            <v>Pembayaran</v>
          </cell>
          <cell r="G4174" t="str">
            <v>Pembayaran</v>
          </cell>
        </row>
        <row r="4175">
          <cell r="C4175" t="str">
            <v>rupb1757</v>
          </cell>
          <cell r="F4175" t="str">
            <v>Dibayarkan saat ini Suratman</v>
          </cell>
          <cell r="G4175" t="str">
            <v>Dibayarkan saat ini</v>
          </cell>
          <cell r="K4175">
            <v>17359405</v>
          </cell>
        </row>
        <row r="4176">
          <cell r="F4176" t="str">
            <v>Sisa Pembayaran</v>
          </cell>
          <cell r="G4176" t="str">
            <v>Sisa Pembayaran</v>
          </cell>
        </row>
        <row r="4177">
          <cell r="H4177" t="str">
            <v>Sub Jumlah     Rp.</v>
          </cell>
          <cell r="K4177">
            <v>89480046</v>
          </cell>
        </row>
        <row r="4193">
          <cell r="E4193" t="str">
            <v>Sub Jumlah Dipindah</v>
          </cell>
          <cell r="K4193">
            <v>89480046</v>
          </cell>
        </row>
        <row r="4195">
          <cell r="E4195" t="str">
            <v>Dwika</v>
          </cell>
          <cell r="F4195" t="str">
            <v>Block B lt. 1 &amp; 2</v>
          </cell>
          <cell r="G4195" t="str">
            <v>Block B lt. 1 &amp; 2</v>
          </cell>
        </row>
        <row r="4196">
          <cell r="E4196" t="str">
            <v>118/SPB/NK-PPS/07/05</v>
          </cell>
          <cell r="F4196" t="str">
            <v>Pasang batu bata</v>
          </cell>
          <cell r="G4196" t="str">
            <v>Pasang batu bata</v>
          </cell>
          <cell r="H4196">
            <v>66.900000000000006</v>
          </cell>
          <cell r="I4196" t="str">
            <v>m2</v>
          </cell>
          <cell r="J4196">
            <v>9000</v>
          </cell>
        </row>
        <row r="4197">
          <cell r="F4197" t="str">
            <v>Kolom &amp; balok praktis</v>
          </cell>
          <cell r="G4197" t="str">
            <v>Kolom &amp; balok praktis</v>
          </cell>
          <cell r="H4197">
            <v>142</v>
          </cell>
          <cell r="I4197" t="str">
            <v>m'</v>
          </cell>
          <cell r="J4197">
            <v>7500</v>
          </cell>
        </row>
        <row r="4198">
          <cell r="F4198" t="str">
            <v>Plester &amp; aci</v>
          </cell>
          <cell r="G4198" t="str">
            <v>Plester &amp; aci</v>
          </cell>
          <cell r="H4198">
            <v>1302.9960000000001</v>
          </cell>
          <cell r="I4198" t="str">
            <v>m2</v>
          </cell>
          <cell r="J4198">
            <v>10500</v>
          </cell>
        </row>
        <row r="4199">
          <cell r="F4199" t="str">
            <v>Bor u/ stek</v>
          </cell>
          <cell r="G4199" t="str">
            <v>Bor u/ stek</v>
          </cell>
          <cell r="H4199">
            <v>10</v>
          </cell>
          <cell r="I4199" t="str">
            <v>ttk</v>
          </cell>
          <cell r="J4199">
            <v>1000</v>
          </cell>
        </row>
        <row r="4200">
          <cell r="F4200" t="str">
            <v>Bor u/ kolom praktis</v>
          </cell>
          <cell r="G4200" t="str">
            <v>Bor u/ kolom praktis</v>
          </cell>
          <cell r="H4200">
            <v>78</v>
          </cell>
          <cell r="I4200" t="str">
            <v>ttk</v>
          </cell>
          <cell r="J4200">
            <v>250</v>
          </cell>
        </row>
        <row r="4201">
          <cell r="F4201" t="str">
            <v>Openingan</v>
          </cell>
          <cell r="G4201" t="str">
            <v>Openingan</v>
          </cell>
          <cell r="H4201">
            <v>278</v>
          </cell>
          <cell r="I4201" t="str">
            <v>m'</v>
          </cell>
          <cell r="J4201">
            <v>7500</v>
          </cell>
        </row>
        <row r="4202">
          <cell r="F4202" t="str">
            <v>Sudutan</v>
          </cell>
          <cell r="G4202" t="str">
            <v>Sudutan</v>
          </cell>
          <cell r="H4202">
            <v>563</v>
          </cell>
          <cell r="I4202" t="str">
            <v>m'</v>
          </cell>
          <cell r="J4202">
            <v>2500</v>
          </cell>
        </row>
        <row r="4203">
          <cell r="C4203" t="str">
            <v>rupb1758</v>
          </cell>
          <cell r="F4203" t="str">
            <v>Block B lt. 1 &amp; 2</v>
          </cell>
          <cell r="G4203" t="str">
            <v>Jumlah</v>
          </cell>
          <cell r="K4203">
            <v>18870558</v>
          </cell>
        </row>
        <row r="4205">
          <cell r="E4205" t="str">
            <v>Nofrizal</v>
          </cell>
          <cell r="G4205" t="str">
            <v>Block B,Lt.Basmen,dsr,satu,dua, Tiga &amp; lt Atap</v>
          </cell>
        </row>
        <row r="4206">
          <cell r="E4206" t="str">
            <v>199/SPB/NK-PPS/08/05</v>
          </cell>
          <cell r="G4206" t="str">
            <v>Pasang keramik lantai - 2</v>
          </cell>
          <cell r="H4206">
            <v>50.75</v>
          </cell>
          <cell r="I4206" t="str">
            <v>m2</v>
          </cell>
          <cell r="J4206">
            <v>10000</v>
          </cell>
        </row>
        <row r="4207">
          <cell r="C4207" t="str">
            <v>rupb1759</v>
          </cell>
          <cell r="F4207" t="str">
            <v>Block B,Lt.Basmen,dsr,satu,dua, Tiga &amp; lt Atap</v>
          </cell>
          <cell r="G4207" t="str">
            <v>Jumlah</v>
          </cell>
          <cell r="K4207">
            <v>507500</v>
          </cell>
        </row>
        <row r="4209">
          <cell r="E4209" t="str">
            <v>Zainal</v>
          </cell>
        </row>
        <row r="4210">
          <cell r="E4210" t="str">
            <v>305/SPB/NK-PPS/09/05</v>
          </cell>
          <cell r="F4210" t="str">
            <v>Block B</v>
          </cell>
          <cell r="G4210" t="str">
            <v>Block B</v>
          </cell>
        </row>
        <row r="4211">
          <cell r="F4211" t="str">
            <v>Lantai Dasar :</v>
          </cell>
          <cell r="G4211" t="str">
            <v>Lantai Dasar :</v>
          </cell>
        </row>
        <row r="4212">
          <cell r="F4212" t="str">
            <v>Pasang bata</v>
          </cell>
          <cell r="G4212" t="str">
            <v>Pasang bata</v>
          </cell>
          <cell r="H4212">
            <v>165.97</v>
          </cell>
          <cell r="J4212">
            <v>9000</v>
          </cell>
        </row>
        <row r="4213">
          <cell r="F4213" t="str">
            <v>Plester &amp; acian</v>
          </cell>
          <cell r="G4213" t="str">
            <v>Plester &amp; acian</v>
          </cell>
          <cell r="H4213">
            <v>332.4409</v>
          </cell>
          <cell r="J4213">
            <v>10500</v>
          </cell>
        </row>
        <row r="4214">
          <cell r="F4214" t="str">
            <v>Acian</v>
          </cell>
          <cell r="G4214" t="str">
            <v>Acian</v>
          </cell>
          <cell r="H4214">
            <v>2035.38</v>
          </cell>
          <cell r="J4214">
            <v>4000</v>
          </cell>
        </row>
        <row r="4215">
          <cell r="F4215" t="str">
            <v>Plester</v>
          </cell>
          <cell r="G4215" t="str">
            <v>Plester</v>
          </cell>
          <cell r="H4215">
            <v>302.7</v>
          </cell>
          <cell r="J4215">
            <v>6500</v>
          </cell>
        </row>
        <row r="4216">
          <cell r="F4216" t="str">
            <v>Plester</v>
          </cell>
          <cell r="G4216" t="str">
            <v>Plester</v>
          </cell>
          <cell r="H4216">
            <v>720.34</v>
          </cell>
          <cell r="J4216">
            <v>12500</v>
          </cell>
        </row>
        <row r="4217">
          <cell r="F4217" t="str">
            <v>Tiang Kios</v>
          </cell>
          <cell r="G4217" t="str">
            <v>Tiang Kios</v>
          </cell>
          <cell r="H4217">
            <v>5</v>
          </cell>
          <cell r="J4217">
            <v>65148</v>
          </cell>
        </row>
        <row r="4218">
          <cell r="F4218" t="str">
            <v>Tiang Kios lt -1</v>
          </cell>
          <cell r="G4218" t="str">
            <v>Tiang Kios lt -1</v>
          </cell>
          <cell r="H4218">
            <v>1</v>
          </cell>
          <cell r="J4218">
            <v>70000</v>
          </cell>
        </row>
        <row r="4219">
          <cell r="F4219" t="str">
            <v>Openingan Pintu Kios</v>
          </cell>
          <cell r="G4219" t="str">
            <v>Openingan Pintu Kios</v>
          </cell>
          <cell r="H4219">
            <v>247.55</v>
          </cell>
          <cell r="J4219">
            <v>7500</v>
          </cell>
        </row>
        <row r="4220">
          <cell r="F4220" t="str">
            <v>Pasang Batu</v>
          </cell>
          <cell r="G4220" t="str">
            <v>Pasang Batu</v>
          </cell>
          <cell r="H4220">
            <v>12.664999999999999</v>
          </cell>
          <cell r="J4220">
            <v>6500</v>
          </cell>
        </row>
        <row r="4221">
          <cell r="F4221" t="str">
            <v>Cor Balok &amp; Tiang</v>
          </cell>
          <cell r="G4221" t="str">
            <v>Cor Balok &amp; Tiang</v>
          </cell>
          <cell r="H4221">
            <v>16.8</v>
          </cell>
          <cell r="J4221">
            <v>8000</v>
          </cell>
        </row>
        <row r="4222">
          <cell r="F4222" t="str">
            <v>Sconengan</v>
          </cell>
          <cell r="G4222" t="str">
            <v>Sconengan</v>
          </cell>
          <cell r="H4222">
            <v>2.5499999999999998</v>
          </cell>
          <cell r="J4222">
            <v>12500</v>
          </cell>
        </row>
        <row r="4223">
          <cell r="F4223" t="str">
            <v>Penebalan Kawat Ayam</v>
          </cell>
          <cell r="G4223" t="str">
            <v>Penebalan Kawat Ayam</v>
          </cell>
          <cell r="H4223">
            <v>474</v>
          </cell>
          <cell r="J4223">
            <v>4500</v>
          </cell>
        </row>
        <row r="4224">
          <cell r="F4224" t="str">
            <v>Pasang Balok Injak</v>
          </cell>
          <cell r="G4224" t="str">
            <v>Pasang Balok Injak</v>
          </cell>
          <cell r="H4224">
            <v>411.6</v>
          </cell>
          <cell r="J4224">
            <v>2500</v>
          </cell>
        </row>
        <row r="4225">
          <cell r="F4225" t="str">
            <v>Sudutan</v>
          </cell>
          <cell r="G4225" t="str">
            <v>Sudutan</v>
          </cell>
          <cell r="H4225">
            <v>54</v>
          </cell>
          <cell r="J4225">
            <v>2500</v>
          </cell>
        </row>
        <row r="4226">
          <cell r="F4226" t="str">
            <v>Pasang Scapulding</v>
          </cell>
          <cell r="G4226" t="str">
            <v>Pasang Scapulding</v>
          </cell>
          <cell r="H4226">
            <v>250.7</v>
          </cell>
          <cell r="J4226">
            <v>3000</v>
          </cell>
        </row>
        <row r="4227">
          <cell r="F4227" t="str">
            <v>Pasang Bata</v>
          </cell>
          <cell r="G4227" t="str">
            <v>Pasang Bata</v>
          </cell>
          <cell r="H4227">
            <v>12.78</v>
          </cell>
          <cell r="J4227">
            <v>12000</v>
          </cell>
        </row>
        <row r="4228">
          <cell r="F4228" t="str">
            <v>Kolom Praktis</v>
          </cell>
          <cell r="G4228" t="str">
            <v>Kolom Praktis</v>
          </cell>
          <cell r="H4228">
            <v>173.5</v>
          </cell>
          <cell r="J4228">
            <v>7500</v>
          </cell>
        </row>
        <row r="4229">
          <cell r="F4229" t="str">
            <v>Bongkar Sisa Bekisting</v>
          </cell>
          <cell r="G4229" t="str">
            <v>Bongkar Sisa Bekisting</v>
          </cell>
          <cell r="H4229">
            <v>22.8</v>
          </cell>
          <cell r="J4229">
            <v>10000</v>
          </cell>
        </row>
        <row r="4230">
          <cell r="F4230" t="str">
            <v>Cor Balok &amp; Tiang</v>
          </cell>
          <cell r="G4230" t="str">
            <v>Cor Balok &amp; Tiang</v>
          </cell>
          <cell r="H4230">
            <v>1</v>
          </cell>
          <cell r="J4230">
            <v>80000</v>
          </cell>
        </row>
        <row r="4231">
          <cell r="F4231" t="str">
            <v>Bobokan</v>
          </cell>
          <cell r="G4231" t="str">
            <v>Bobokan</v>
          </cell>
          <cell r="H4231">
            <v>227</v>
          </cell>
          <cell r="J4231">
            <v>5000</v>
          </cell>
        </row>
        <row r="4232">
          <cell r="F4232" t="str">
            <v>Cor &amp; Bekisting</v>
          </cell>
          <cell r="G4232" t="str">
            <v>Cor &amp; Bekisting</v>
          </cell>
          <cell r="H4232">
            <v>0.16800000000000001</v>
          </cell>
          <cell r="J4232">
            <v>400000</v>
          </cell>
        </row>
        <row r="4233">
          <cell r="F4233" t="str">
            <v>Pembesian</v>
          </cell>
          <cell r="G4233" t="str">
            <v>Pembesian</v>
          </cell>
          <cell r="H4233">
            <v>2.7</v>
          </cell>
          <cell r="J4233">
            <v>3500</v>
          </cell>
        </row>
        <row r="4234">
          <cell r="F4234" t="str">
            <v>Scapulding</v>
          </cell>
          <cell r="G4234" t="str">
            <v>Scapulding</v>
          </cell>
          <cell r="H4234">
            <v>16.2</v>
          </cell>
          <cell r="J4234">
            <v>3500</v>
          </cell>
        </row>
        <row r="4235">
          <cell r="F4235" t="str">
            <v>Balok Gantung</v>
          </cell>
          <cell r="G4235" t="str">
            <v>Balok Gantung</v>
          </cell>
        </row>
        <row r="4236">
          <cell r="F4236" t="str">
            <v>Pletser &amp; aci</v>
          </cell>
          <cell r="G4236" t="str">
            <v>Pletser &amp; aci</v>
          </cell>
          <cell r="H4236">
            <v>32.5</v>
          </cell>
          <cell r="J4236">
            <v>18000</v>
          </cell>
        </row>
        <row r="4237">
          <cell r="F4237" t="str">
            <v>Sudutan</v>
          </cell>
          <cell r="G4237" t="str">
            <v>Sudutan</v>
          </cell>
          <cell r="H4237">
            <v>100</v>
          </cell>
          <cell r="J4237">
            <v>2500</v>
          </cell>
        </row>
        <row r="4238">
          <cell r="F4238" t="str">
            <v>Block C Lt - 2</v>
          </cell>
          <cell r="G4238" t="str">
            <v>Block C Lt - 2</v>
          </cell>
        </row>
        <row r="4239">
          <cell r="F4239" t="str">
            <v>Pasang Keramik lt Kios</v>
          </cell>
          <cell r="G4239" t="str">
            <v>Pasang Keramik lt Kios</v>
          </cell>
          <cell r="H4239">
            <v>348.2</v>
          </cell>
          <cell r="J4239">
            <v>10000</v>
          </cell>
        </row>
        <row r="4240">
          <cell r="F4240" t="str">
            <v xml:space="preserve">Pasang Plin Keramik </v>
          </cell>
          <cell r="G4240" t="str">
            <v xml:space="preserve">Pasang Plin Keramik </v>
          </cell>
          <cell r="H4240">
            <v>209.6</v>
          </cell>
          <cell r="J4240">
            <v>3000</v>
          </cell>
        </row>
        <row r="4241">
          <cell r="F4241" t="str">
            <v>Jumlah</v>
          </cell>
          <cell r="G4241" t="str">
            <v>Jumlah</v>
          </cell>
        </row>
        <row r="4242">
          <cell r="F4242" t="str">
            <v>Pot. Retensi</v>
          </cell>
          <cell r="G4242" t="str">
            <v>Pot. Retensi</v>
          </cell>
        </row>
        <row r="4243">
          <cell r="F4243" t="str">
            <v>Pembayaran</v>
          </cell>
          <cell r="G4243" t="str">
            <v>Pembayaran</v>
          </cell>
        </row>
        <row r="4244">
          <cell r="C4244" t="str">
            <v>rupb1760</v>
          </cell>
          <cell r="F4244" t="str">
            <v>Dibayarkan saat ini Zainal</v>
          </cell>
          <cell r="G4244" t="str">
            <v>Dibayarkan saat ini</v>
          </cell>
          <cell r="K4244">
            <v>27406852</v>
          </cell>
        </row>
        <row r="4245">
          <cell r="F4245" t="str">
            <v>Sisa pembayaran</v>
          </cell>
          <cell r="G4245" t="str">
            <v>Sisa pembayaran</v>
          </cell>
        </row>
        <row r="4250">
          <cell r="H4250" t="str">
            <v>Sub Jumlah     Rp.</v>
          </cell>
          <cell r="K4250">
            <v>136264956</v>
          </cell>
        </row>
        <row r="4262">
          <cell r="E4262" t="str">
            <v>Sub Jumlah Dipindah</v>
          </cell>
          <cell r="K4262">
            <v>136264956</v>
          </cell>
        </row>
        <row r="4264">
          <cell r="E4264" t="str">
            <v>Nofrizal</v>
          </cell>
          <cell r="G4264" t="str">
            <v>Block B</v>
          </cell>
        </row>
        <row r="4265">
          <cell r="E4265" t="str">
            <v>300/SPB/NK-PPS/09/05</v>
          </cell>
          <cell r="G4265" t="str">
            <v>Lantai Dasar, Exclator,Interna,</v>
          </cell>
        </row>
        <row r="4266">
          <cell r="G4266" t="str">
            <v>External &amp; Lantai atap</v>
          </cell>
        </row>
        <row r="4267">
          <cell r="G4267" t="str">
            <v>Perapihan pertemuan Balok &amp; Bondek</v>
          </cell>
          <cell r="H4267">
            <v>467.3</v>
          </cell>
          <cell r="I4267" t="str">
            <v>m'</v>
          </cell>
          <cell r="J4267">
            <v>5000</v>
          </cell>
        </row>
        <row r="4268">
          <cell r="G4268" t="str">
            <v>Expose Balok</v>
          </cell>
          <cell r="H4268">
            <v>1399.33</v>
          </cell>
          <cell r="I4268" t="str">
            <v>m2</v>
          </cell>
          <cell r="J4268">
            <v>4000</v>
          </cell>
        </row>
        <row r="4269">
          <cell r="G4269" t="str">
            <v>Sudutan</v>
          </cell>
          <cell r="H4269">
            <v>1616</v>
          </cell>
          <cell r="I4269" t="str">
            <v>m'</v>
          </cell>
          <cell r="J4269">
            <v>2500</v>
          </cell>
        </row>
        <row r="4270">
          <cell r="G4270" t="str">
            <v>Plester/Acian beton</v>
          </cell>
          <cell r="H4270">
            <v>355.6</v>
          </cell>
          <cell r="I4270" t="str">
            <v>m2</v>
          </cell>
          <cell r="J4270">
            <v>16500</v>
          </cell>
        </row>
        <row r="4271">
          <cell r="G4271" t="str">
            <v>Openingan</v>
          </cell>
          <cell r="H4271">
            <v>251.1</v>
          </cell>
          <cell r="I4271" t="str">
            <v>m'</v>
          </cell>
          <cell r="J4271">
            <v>7500</v>
          </cell>
        </row>
        <row r="4272">
          <cell r="G4272" t="str">
            <v>Pasang Kramik lantai Kios Lt - 1</v>
          </cell>
          <cell r="H4272">
            <v>68.192999999999998</v>
          </cell>
          <cell r="I4272" t="str">
            <v>m2</v>
          </cell>
          <cell r="J4272">
            <v>10000</v>
          </cell>
        </row>
        <row r="4273">
          <cell r="G4273" t="str">
            <v>Bongkar pasang Scapolding</v>
          </cell>
          <cell r="H4273">
            <v>667.56</v>
          </cell>
          <cell r="I4273" t="str">
            <v>m2</v>
          </cell>
          <cell r="J4273">
            <v>3500</v>
          </cell>
        </row>
        <row r="4274">
          <cell r="G4274" t="str">
            <v>Bobok Tiang</v>
          </cell>
          <cell r="H4274">
            <v>1</v>
          </cell>
          <cell r="I4274" t="str">
            <v>unit</v>
          </cell>
          <cell r="J4274">
            <v>40000</v>
          </cell>
        </row>
        <row r="4275">
          <cell r="G4275" t="str">
            <v>Block - C</v>
          </cell>
        </row>
        <row r="4276">
          <cell r="G4276" t="str">
            <v>Bobok &amp; Finishing Sudutan Balok</v>
          </cell>
        </row>
        <row r="4277">
          <cell r="G4277" t="str">
            <v>antara balok &amp; Combidek lt dasar</v>
          </cell>
          <cell r="H4277">
            <v>275.26</v>
          </cell>
          <cell r="I4277" t="str">
            <v>m'</v>
          </cell>
          <cell r="J4277">
            <v>5000</v>
          </cell>
        </row>
        <row r="4278">
          <cell r="G4278" t="str">
            <v>Expose Balok</v>
          </cell>
          <cell r="H4278">
            <v>178.65</v>
          </cell>
          <cell r="I4278" t="str">
            <v>m'</v>
          </cell>
          <cell r="J4278">
            <v>3000</v>
          </cell>
        </row>
        <row r="4279">
          <cell r="G4279" t="str">
            <v>Sconengan Balok</v>
          </cell>
          <cell r="H4279">
            <v>297.33999999999997</v>
          </cell>
          <cell r="I4279" t="str">
            <v>m'</v>
          </cell>
          <cell r="J4279">
            <v>2500</v>
          </cell>
        </row>
        <row r="4280">
          <cell r="G4280" t="str">
            <v>Bgkr psg Scapolding u/ Internal Balok</v>
          </cell>
          <cell r="H4280">
            <v>20</v>
          </cell>
          <cell r="I4280" t="str">
            <v>m2</v>
          </cell>
          <cell r="J4280">
            <v>3500</v>
          </cell>
        </row>
        <row r="4281">
          <cell r="G4281" t="str">
            <v>Finishing Janggutan Lisplank Internal</v>
          </cell>
          <cell r="H4281">
            <v>7.4</v>
          </cell>
          <cell r="I4281" t="str">
            <v>m'</v>
          </cell>
          <cell r="J4281">
            <v>7500</v>
          </cell>
        </row>
        <row r="4282">
          <cell r="G4282" t="str">
            <v>Pasang dinding bata Box Hidran</v>
          </cell>
          <cell r="H4282">
            <v>3.91</v>
          </cell>
          <cell r="I4282" t="str">
            <v>m2</v>
          </cell>
          <cell r="J4282">
            <v>9000</v>
          </cell>
        </row>
        <row r="4283">
          <cell r="G4283" t="str">
            <v>Plester dinding Bata</v>
          </cell>
          <cell r="H4283">
            <v>3.91</v>
          </cell>
          <cell r="I4283" t="str">
            <v>m2</v>
          </cell>
          <cell r="J4283">
            <v>6500</v>
          </cell>
        </row>
        <row r="4284">
          <cell r="G4284" t="str">
            <v>Plester dinding Beton</v>
          </cell>
          <cell r="H4284">
            <v>5.6</v>
          </cell>
          <cell r="I4284" t="str">
            <v>m2</v>
          </cell>
          <cell r="J4284">
            <v>12500</v>
          </cell>
        </row>
        <row r="4285">
          <cell r="G4285" t="str">
            <v>Acian</v>
          </cell>
          <cell r="H4285">
            <v>9.51</v>
          </cell>
          <cell r="I4285" t="str">
            <v>m2</v>
          </cell>
          <cell r="J4285">
            <v>4000</v>
          </cell>
        </row>
        <row r="4286">
          <cell r="G4286" t="str">
            <v>Pasang Keramik lantai Block J</v>
          </cell>
          <cell r="H4286">
            <v>75</v>
          </cell>
          <cell r="I4286" t="str">
            <v>m2</v>
          </cell>
          <cell r="J4286">
            <v>10000</v>
          </cell>
        </row>
        <row r="4287">
          <cell r="G4287" t="str">
            <v>Finishing Granito Koridor</v>
          </cell>
          <cell r="H4287">
            <v>150</v>
          </cell>
          <cell r="I4287" t="str">
            <v>m'</v>
          </cell>
          <cell r="J4287">
            <v>12500</v>
          </cell>
        </row>
        <row r="4288">
          <cell r="G4288" t="str">
            <v>Jumlah</v>
          </cell>
        </row>
        <row r="4289">
          <cell r="G4289" t="str">
            <v>Potong Retensi</v>
          </cell>
        </row>
        <row r="4290">
          <cell r="G4290" t="str">
            <v>Pembayaran</v>
          </cell>
        </row>
        <row r="4291">
          <cell r="C4291" t="str">
            <v>rupb1761</v>
          </cell>
          <cell r="F4291" t="str">
            <v>Pembayaran kepada Nofrizal</v>
          </cell>
          <cell r="G4291" t="str">
            <v>Dibayarkan saat ini</v>
          </cell>
          <cell r="K4291">
            <v>5518120</v>
          </cell>
        </row>
        <row r="4292">
          <cell r="G4292" t="str">
            <v>Sisa Pembayaran</v>
          </cell>
        </row>
        <row r="4294">
          <cell r="E4294" t="str">
            <v>Kharis</v>
          </cell>
          <cell r="G4294" t="str">
            <v>Gedung B</v>
          </cell>
        </row>
        <row r="4295">
          <cell r="E4295" t="str">
            <v>197/SPB/NK-PPS/08/05</v>
          </cell>
          <cell r="G4295" t="str">
            <v>Toilet Pria Lt.basement</v>
          </cell>
          <cell r="H4295">
            <v>0.16250000000000001</v>
          </cell>
          <cell r="I4295" t="str">
            <v>Unt</v>
          </cell>
          <cell r="J4295">
            <v>2000000</v>
          </cell>
        </row>
        <row r="4296">
          <cell r="C4296" t="str">
            <v>rupb1762</v>
          </cell>
          <cell r="F4296" t="str">
            <v>Kharis</v>
          </cell>
          <cell r="G4296" t="str">
            <v>Jumlah</v>
          </cell>
          <cell r="K4296">
            <v>325000</v>
          </cell>
        </row>
        <row r="4298">
          <cell r="E4298" t="str">
            <v>Kharis</v>
          </cell>
          <cell r="G4298" t="str">
            <v>Gedung B</v>
          </cell>
        </row>
        <row r="4299">
          <cell r="E4299" t="str">
            <v>144/SPB/NK-PPS/08/05</v>
          </cell>
          <cell r="G4299" t="str">
            <v xml:space="preserve">Lantai Dasar </v>
          </cell>
        </row>
        <row r="4300">
          <cell r="G4300" t="str">
            <v>Pasang Keramik Lantai</v>
          </cell>
          <cell r="H4300">
            <v>444.5</v>
          </cell>
          <cell r="I4300" t="str">
            <v>m2</v>
          </cell>
          <cell r="J4300">
            <v>10000</v>
          </cell>
        </row>
        <row r="4301">
          <cell r="G4301" t="str">
            <v>Pasangan Pkn</v>
          </cell>
          <cell r="H4301">
            <v>574.5</v>
          </cell>
          <cell r="I4301" t="str">
            <v>m'</v>
          </cell>
          <cell r="J4301">
            <v>2750</v>
          </cell>
        </row>
        <row r="4302">
          <cell r="G4302" t="str">
            <v>Lantai Dua</v>
          </cell>
        </row>
        <row r="4303">
          <cell r="G4303" t="str">
            <v>Kios H, I</v>
          </cell>
        </row>
        <row r="4304">
          <cell r="G4304" t="str">
            <v>Plesteran</v>
          </cell>
          <cell r="H4304">
            <v>20</v>
          </cell>
          <cell r="I4304" t="str">
            <v>m2</v>
          </cell>
          <cell r="J4304">
            <v>6500</v>
          </cell>
        </row>
        <row r="4305">
          <cell r="G4305" t="str">
            <v>Acian</v>
          </cell>
          <cell r="H4305">
            <v>403</v>
          </cell>
          <cell r="I4305" t="str">
            <v>m2</v>
          </cell>
          <cell r="J4305">
            <v>4000</v>
          </cell>
        </row>
        <row r="4306">
          <cell r="C4306" t="str">
            <v>rupb1763</v>
          </cell>
          <cell r="F4306" t="str">
            <v>Kharis</v>
          </cell>
          <cell r="G4306" t="str">
            <v>Jumlah</v>
          </cell>
          <cell r="K4306">
            <v>7766875</v>
          </cell>
        </row>
        <row r="4308">
          <cell r="E4308" t="str">
            <v>Iyon</v>
          </cell>
          <cell r="G4308" t="str">
            <v>Block B</v>
          </cell>
        </row>
        <row r="4309">
          <cell r="E4309" t="str">
            <v>302/SPB/NK-PPS/09/05</v>
          </cell>
          <cell r="G4309" t="str">
            <v>Lantai Tiga Block B</v>
          </cell>
        </row>
        <row r="4310">
          <cell r="G4310" t="str">
            <v>Pasang bata</v>
          </cell>
          <cell r="H4310">
            <v>30.32</v>
          </cell>
          <cell r="I4310" t="str">
            <v>m2</v>
          </cell>
          <cell r="J4310">
            <v>9000</v>
          </cell>
        </row>
        <row r="4311">
          <cell r="G4311" t="str">
            <v>Kolom &amp; balok Praktis</v>
          </cell>
          <cell r="H4311">
            <v>8.1999999999999993</v>
          </cell>
          <cell r="I4311" t="str">
            <v>m'</v>
          </cell>
          <cell r="J4311">
            <v>8000</v>
          </cell>
        </row>
        <row r="4312">
          <cell r="G4312" t="str">
            <v>Plesteran &amp; Acian</v>
          </cell>
          <cell r="H4312">
            <v>215.78</v>
          </cell>
          <cell r="I4312" t="str">
            <v>m2</v>
          </cell>
          <cell r="J4312">
            <v>10500</v>
          </cell>
        </row>
        <row r="4313">
          <cell r="G4313" t="str">
            <v>Openingan</v>
          </cell>
          <cell r="H4313">
            <v>57.2</v>
          </cell>
          <cell r="I4313" t="str">
            <v>m'</v>
          </cell>
          <cell r="J4313">
            <v>7500</v>
          </cell>
        </row>
        <row r="4314">
          <cell r="G4314" t="str">
            <v>Sudutan</v>
          </cell>
          <cell r="H4314">
            <v>114.4</v>
          </cell>
          <cell r="I4314" t="str">
            <v>m'</v>
          </cell>
          <cell r="J4314">
            <v>2500</v>
          </cell>
        </row>
        <row r="4315">
          <cell r="G4315" t="str">
            <v>Lantai Tiga Block D</v>
          </cell>
        </row>
        <row r="4316">
          <cell r="G4316" t="str">
            <v>Pasang bata</v>
          </cell>
          <cell r="I4316" t="str">
            <v>m2</v>
          </cell>
          <cell r="J4316">
            <v>9000</v>
          </cell>
        </row>
        <row r="4317">
          <cell r="G4317" t="str">
            <v>Kolom &amp; balok Praktis</v>
          </cell>
          <cell r="H4317">
            <v>22.2</v>
          </cell>
          <cell r="I4317" t="str">
            <v>m'</v>
          </cell>
          <cell r="J4317">
            <v>8000</v>
          </cell>
        </row>
        <row r="4318">
          <cell r="G4318" t="str">
            <v>Plesteran &amp; Acian</v>
          </cell>
          <cell r="H4318">
            <v>157.63</v>
          </cell>
          <cell r="I4318" t="str">
            <v>m2</v>
          </cell>
          <cell r="J4318">
            <v>10500</v>
          </cell>
        </row>
        <row r="4319">
          <cell r="G4319" t="str">
            <v>Openingan</v>
          </cell>
          <cell r="H4319">
            <v>28.6</v>
          </cell>
          <cell r="I4319" t="str">
            <v>m'</v>
          </cell>
          <cell r="J4319">
            <v>7500</v>
          </cell>
        </row>
        <row r="4320">
          <cell r="G4320" t="str">
            <v>Sudutan</v>
          </cell>
          <cell r="H4320">
            <v>57</v>
          </cell>
          <cell r="I4320" t="str">
            <v>m'</v>
          </cell>
          <cell r="J4320">
            <v>2500</v>
          </cell>
        </row>
        <row r="4321">
          <cell r="G4321" t="str">
            <v>Esternal</v>
          </cell>
        </row>
        <row r="4322">
          <cell r="G4322" t="str">
            <v>Plester &amp; acian</v>
          </cell>
          <cell r="H4322">
            <v>72.8</v>
          </cell>
          <cell r="I4322" t="str">
            <v>m2</v>
          </cell>
          <cell r="J4322">
            <v>16500</v>
          </cell>
        </row>
        <row r="4323">
          <cell r="G4323" t="str">
            <v>Penebalan</v>
          </cell>
          <cell r="H4323">
            <v>72.8</v>
          </cell>
          <cell r="I4323" t="str">
            <v>m2</v>
          </cell>
          <cell r="J4323">
            <v>4500</v>
          </cell>
        </row>
        <row r="4324">
          <cell r="G4324" t="str">
            <v>Plat Injak</v>
          </cell>
          <cell r="H4324">
            <v>29</v>
          </cell>
          <cell r="I4324" t="str">
            <v>m2</v>
          </cell>
          <cell r="J4324">
            <v>2500</v>
          </cell>
        </row>
        <row r="4325">
          <cell r="G4325" t="str">
            <v>Lantai Dua</v>
          </cell>
        </row>
        <row r="4326">
          <cell r="G4326" t="str">
            <v>Acian</v>
          </cell>
        </row>
        <row r="4327">
          <cell r="G4327" t="str">
            <v>Block C</v>
          </cell>
        </row>
        <row r="4328">
          <cell r="G4328" t="str">
            <v>Expose Balok</v>
          </cell>
          <cell r="H4328">
            <v>350</v>
          </cell>
          <cell r="I4328" t="str">
            <v>m2</v>
          </cell>
          <cell r="J4328">
            <v>3000</v>
          </cell>
        </row>
        <row r="4329">
          <cell r="G4329" t="str">
            <v>Finish Sconengan balok</v>
          </cell>
          <cell r="H4329">
            <v>567</v>
          </cell>
          <cell r="I4329" t="str">
            <v>m'</v>
          </cell>
          <cell r="J4329">
            <v>2500</v>
          </cell>
        </row>
        <row r="4330">
          <cell r="G4330" t="str">
            <v>Bobok &amp; finish balok</v>
          </cell>
          <cell r="H4330">
            <v>567</v>
          </cell>
          <cell r="I4330" t="str">
            <v>m'</v>
          </cell>
          <cell r="J4330">
            <v>2500</v>
          </cell>
        </row>
        <row r="4331">
          <cell r="G4331" t="str">
            <v>Plester &amp; Acian Kolom</v>
          </cell>
          <cell r="H4331">
            <v>8.4</v>
          </cell>
          <cell r="I4331" t="str">
            <v>m2</v>
          </cell>
          <cell r="J4331">
            <v>16500</v>
          </cell>
        </row>
        <row r="4332">
          <cell r="G4332" t="str">
            <v>Expose Kolom</v>
          </cell>
          <cell r="H4332">
            <v>220</v>
          </cell>
          <cell r="I4332" t="str">
            <v>m2</v>
          </cell>
          <cell r="J4332">
            <v>3000</v>
          </cell>
        </row>
        <row r="4333">
          <cell r="G4333" t="str">
            <v>Finish Sconengan kolom</v>
          </cell>
          <cell r="H4333">
            <v>360</v>
          </cell>
          <cell r="I4333" t="str">
            <v>m'</v>
          </cell>
          <cell r="J4333">
            <v>2500</v>
          </cell>
        </row>
        <row r="4334">
          <cell r="G4334" t="str">
            <v>Bongkar &amp; pasang scafolding</v>
          </cell>
          <cell r="H4334">
            <v>41.6</v>
          </cell>
          <cell r="I4334" t="str">
            <v>m2</v>
          </cell>
          <cell r="J4334">
            <v>3500</v>
          </cell>
        </row>
        <row r="4335">
          <cell r="G4335" t="str">
            <v>Jumlah</v>
          </cell>
        </row>
        <row r="4336">
          <cell r="G4336" t="str">
            <v>Potong Retensi</v>
          </cell>
        </row>
        <row r="4337">
          <cell r="C4337" t="str">
            <v>rupb1764</v>
          </cell>
          <cell r="F4337" t="str">
            <v>Iyon</v>
          </cell>
          <cell r="G4337" t="str">
            <v>Sisa Upah</v>
          </cell>
          <cell r="K4337">
            <v>12237998</v>
          </cell>
        </row>
        <row r="4339">
          <cell r="H4339" t="str">
            <v>Sub Jumlah     Rp.</v>
          </cell>
          <cell r="K4339">
            <v>162112949</v>
          </cell>
        </row>
        <row r="4350">
          <cell r="E4350" t="str">
            <v>Sub Jumlah Dipindah</v>
          </cell>
          <cell r="K4350">
            <v>162112949</v>
          </cell>
        </row>
        <row r="4352">
          <cell r="E4352" t="str">
            <v>Sugito</v>
          </cell>
          <cell r="F4352" t="str">
            <v>Block B</v>
          </cell>
          <cell r="G4352" t="str">
            <v>Block B</v>
          </cell>
        </row>
        <row r="4353">
          <cell r="E4353" t="str">
            <v>304/SPB/NK-PPS/09/05</v>
          </cell>
          <cell r="F4353" t="str">
            <v>Lantai Dasar</v>
          </cell>
          <cell r="G4353" t="str">
            <v>Lantai Dasar</v>
          </cell>
        </row>
        <row r="4354">
          <cell r="F4354" t="str">
            <v>Pasang Bata</v>
          </cell>
          <cell r="G4354" t="str">
            <v>Pasang Bata</v>
          </cell>
          <cell r="H4354">
            <v>2.73</v>
          </cell>
          <cell r="I4354" t="str">
            <v>m2</v>
          </cell>
          <cell r="J4354">
            <v>9000</v>
          </cell>
        </row>
        <row r="4355">
          <cell r="F4355" t="str">
            <v>Acian</v>
          </cell>
          <cell r="G4355" t="str">
            <v>Acian</v>
          </cell>
          <cell r="H4355">
            <v>231.99</v>
          </cell>
          <cell r="I4355" t="str">
            <v>m2</v>
          </cell>
          <cell r="J4355">
            <v>4000</v>
          </cell>
        </row>
        <row r="4356">
          <cell r="F4356" t="str">
            <v>Plesteran</v>
          </cell>
          <cell r="G4356" t="str">
            <v>Plesteran</v>
          </cell>
          <cell r="H4356">
            <v>15.6</v>
          </cell>
          <cell r="I4356" t="str">
            <v>m2</v>
          </cell>
          <cell r="J4356">
            <v>6500</v>
          </cell>
        </row>
        <row r="4357">
          <cell r="F4357" t="str">
            <v>Finishing Tiang</v>
          </cell>
          <cell r="G4357" t="str">
            <v>Finishing Tiang</v>
          </cell>
          <cell r="H4357">
            <v>7.9</v>
          </cell>
          <cell r="I4357" t="str">
            <v>Unt</v>
          </cell>
          <cell r="J4357">
            <v>70000</v>
          </cell>
        </row>
        <row r="4358">
          <cell r="F4358" t="str">
            <v>Lantai Dua</v>
          </cell>
          <cell r="G4358" t="str">
            <v>Lantai Dua</v>
          </cell>
        </row>
        <row r="4359">
          <cell r="F4359" t="str">
            <v>Acian</v>
          </cell>
          <cell r="G4359" t="str">
            <v>Acian</v>
          </cell>
          <cell r="H4359">
            <v>127.81</v>
          </cell>
          <cell r="I4359" t="str">
            <v>m2</v>
          </cell>
          <cell r="J4359">
            <v>4000</v>
          </cell>
        </row>
        <row r="4360">
          <cell r="F4360" t="str">
            <v>Plester aci tiang</v>
          </cell>
          <cell r="G4360" t="str">
            <v>Plester aci tiang</v>
          </cell>
          <cell r="H4360">
            <v>9.2899999999999991</v>
          </cell>
          <cell r="I4360" t="str">
            <v>m2</v>
          </cell>
          <cell r="J4360">
            <v>10500</v>
          </cell>
        </row>
        <row r="4361">
          <cell r="F4361" t="str">
            <v>Sconengan</v>
          </cell>
          <cell r="G4361" t="str">
            <v>Sconengan</v>
          </cell>
          <cell r="H4361">
            <v>28.8</v>
          </cell>
          <cell r="I4361" t="str">
            <v>m'</v>
          </cell>
          <cell r="J4361">
            <v>2500</v>
          </cell>
        </row>
        <row r="4362">
          <cell r="F4362" t="str">
            <v>Lantai Tiga</v>
          </cell>
          <cell r="G4362" t="str">
            <v>Lantai Tiga</v>
          </cell>
        </row>
        <row r="4363">
          <cell r="F4363" t="str">
            <v>Plester &amp; Aci</v>
          </cell>
          <cell r="G4363" t="str">
            <v>Plester &amp; Aci</v>
          </cell>
          <cell r="H4363">
            <v>691.87</v>
          </cell>
          <cell r="I4363" t="str">
            <v>m2</v>
          </cell>
          <cell r="J4363">
            <v>10500</v>
          </cell>
        </row>
        <row r="4364">
          <cell r="F4364" t="str">
            <v>Plester Aci Tiang</v>
          </cell>
          <cell r="G4364" t="str">
            <v>Plester Aci Tiang</v>
          </cell>
          <cell r="H4364">
            <v>46.44</v>
          </cell>
          <cell r="I4364" t="str">
            <v>m2</v>
          </cell>
          <cell r="J4364">
            <v>10500</v>
          </cell>
        </row>
        <row r="4365">
          <cell r="F4365" t="str">
            <v>Sconengan Tiang</v>
          </cell>
          <cell r="G4365" t="str">
            <v>Sconengan Tiang</v>
          </cell>
          <cell r="H4365">
            <v>144</v>
          </cell>
          <cell r="I4365" t="str">
            <v>m'</v>
          </cell>
          <cell r="J4365">
            <v>2500</v>
          </cell>
        </row>
        <row r="4366">
          <cell r="F4366" t="str">
            <v>Acian</v>
          </cell>
          <cell r="G4366" t="str">
            <v>Acian</v>
          </cell>
          <cell r="H4366">
            <v>797.43</v>
          </cell>
          <cell r="I4366" t="str">
            <v>m2</v>
          </cell>
          <cell r="J4366">
            <v>4000</v>
          </cell>
        </row>
        <row r="4367">
          <cell r="F4367" t="str">
            <v>Acian tiang &amp; sconengan</v>
          </cell>
          <cell r="G4367" t="str">
            <v>Acian tiang &amp; sconengan</v>
          </cell>
          <cell r="H4367">
            <v>15</v>
          </cell>
          <cell r="I4367" t="str">
            <v>Unt</v>
          </cell>
          <cell r="J4367">
            <v>36384</v>
          </cell>
        </row>
        <row r="4368">
          <cell r="F4368" t="str">
            <v>Plester Aci &amp; sconengan tiang kios</v>
          </cell>
          <cell r="G4368" t="str">
            <v>Plester Aci &amp; sconengan tiang kios</v>
          </cell>
          <cell r="H4368">
            <v>22</v>
          </cell>
          <cell r="I4368" t="str">
            <v>Unt</v>
          </cell>
          <cell r="J4368">
            <v>56508</v>
          </cell>
        </row>
        <row r="4369">
          <cell r="F4369" t="str">
            <v>Cor kolom praktis</v>
          </cell>
          <cell r="G4369" t="str">
            <v>Cor kolom praktis</v>
          </cell>
          <cell r="H4369">
            <v>0.33400000000000002</v>
          </cell>
          <cell r="I4369" t="str">
            <v>m3</v>
          </cell>
          <cell r="J4369">
            <v>450000</v>
          </cell>
        </row>
        <row r="4370">
          <cell r="C4370" t="str">
            <v>rupb1765</v>
          </cell>
          <cell r="F4370" t="str">
            <v>Sugito</v>
          </cell>
          <cell r="G4370" t="str">
            <v>Jumlah</v>
          </cell>
          <cell r="K4370">
            <v>15528926</v>
          </cell>
        </row>
        <row r="4372">
          <cell r="E4372" t="str">
            <v>Kharis</v>
          </cell>
          <cell r="G4372" t="str">
            <v>Block B</v>
          </cell>
        </row>
        <row r="4373">
          <cell r="E4373" t="str">
            <v>301/SPB/NK-PPS/09/05</v>
          </cell>
          <cell r="G4373" t="str">
            <v>Pasangan bata</v>
          </cell>
          <cell r="H4373">
            <v>96.69</v>
          </cell>
          <cell r="I4373" t="str">
            <v>m2</v>
          </cell>
          <cell r="J4373">
            <v>9000</v>
          </cell>
        </row>
        <row r="4374">
          <cell r="G4374" t="str">
            <v>Cor Kolom Praktis</v>
          </cell>
          <cell r="H4374">
            <v>27.9</v>
          </cell>
          <cell r="I4374" t="str">
            <v>m3</v>
          </cell>
          <cell r="J4374">
            <v>7500</v>
          </cell>
        </row>
        <row r="4375">
          <cell r="G4375" t="str">
            <v>Cor Peninggian lantai</v>
          </cell>
          <cell r="H4375">
            <v>2.2999999999999998</v>
          </cell>
          <cell r="I4375" t="str">
            <v>m3</v>
          </cell>
          <cell r="J4375">
            <v>250000</v>
          </cell>
        </row>
        <row r="4376">
          <cell r="G4376" t="str">
            <v>Toilet Pria</v>
          </cell>
          <cell r="H4376">
            <v>0.27300000000000002</v>
          </cell>
          <cell r="I4376" t="str">
            <v>Ls</v>
          </cell>
          <cell r="J4376">
            <v>1100000</v>
          </cell>
        </row>
        <row r="4377">
          <cell r="G4377" t="str">
            <v>Toilet Wanita</v>
          </cell>
          <cell r="H4377">
            <v>0.3</v>
          </cell>
          <cell r="I4377" t="str">
            <v>Ls</v>
          </cell>
          <cell r="J4377">
            <v>1000000</v>
          </cell>
        </row>
        <row r="4378">
          <cell r="G4378" t="str">
            <v>Acian</v>
          </cell>
          <cell r="H4378">
            <v>120.8</v>
          </cell>
          <cell r="I4378" t="str">
            <v>m2</v>
          </cell>
          <cell r="J4378">
            <v>3000</v>
          </cell>
        </row>
        <row r="4379">
          <cell r="G4379" t="str">
            <v>Runcingan</v>
          </cell>
          <cell r="H4379">
            <v>167</v>
          </cell>
          <cell r="I4379" t="str">
            <v>m2</v>
          </cell>
          <cell r="J4379">
            <v>2500</v>
          </cell>
        </row>
        <row r="4380">
          <cell r="G4380" t="str">
            <v>Pasang bata + plester</v>
          </cell>
          <cell r="H4380">
            <v>9.08</v>
          </cell>
          <cell r="I4380" t="str">
            <v>m2</v>
          </cell>
          <cell r="J4380">
            <v>19500</v>
          </cell>
        </row>
        <row r="4381">
          <cell r="G4381" t="str">
            <v>Potong Besi</v>
          </cell>
          <cell r="H4381">
            <v>602</v>
          </cell>
          <cell r="I4381" t="str">
            <v>bh</v>
          </cell>
          <cell r="J4381">
            <v>100</v>
          </cell>
        </row>
        <row r="4382">
          <cell r="G4382" t="str">
            <v>Runcingan</v>
          </cell>
          <cell r="H4382">
            <v>42</v>
          </cell>
          <cell r="I4382" t="str">
            <v>m2</v>
          </cell>
          <cell r="J4382">
            <v>5000</v>
          </cell>
        </row>
        <row r="4383">
          <cell r="G4383" t="str">
            <v>Grouting Toliet Pria</v>
          </cell>
          <cell r="H4383">
            <v>35</v>
          </cell>
          <cell r="I4383" t="str">
            <v>ttk</v>
          </cell>
          <cell r="J4383">
            <v>20000</v>
          </cell>
        </row>
        <row r="4384">
          <cell r="G4384" t="str">
            <v>Waterprofing toilet pria</v>
          </cell>
          <cell r="H4384">
            <v>77.94</v>
          </cell>
          <cell r="I4384" t="str">
            <v>m2</v>
          </cell>
          <cell r="J4384">
            <v>20000</v>
          </cell>
        </row>
        <row r="4385">
          <cell r="G4385" t="str">
            <v>Pasang Keramik</v>
          </cell>
          <cell r="H4385">
            <v>312.8</v>
          </cell>
          <cell r="I4385" t="str">
            <v>m2</v>
          </cell>
          <cell r="J4385">
            <v>12000</v>
          </cell>
        </row>
        <row r="4386">
          <cell r="G4386" t="str">
            <v>Pasang Plin</v>
          </cell>
          <cell r="H4386">
            <v>304.60000000000002</v>
          </cell>
          <cell r="I4386" t="str">
            <v>m2</v>
          </cell>
          <cell r="J4386">
            <v>2750</v>
          </cell>
        </row>
        <row r="4387">
          <cell r="G4387" t="str">
            <v>Toilet Pria</v>
          </cell>
          <cell r="H4387">
            <v>0.16700000000000001</v>
          </cell>
          <cell r="I4387" t="str">
            <v>Ls</v>
          </cell>
          <cell r="J4387">
            <v>1200000</v>
          </cell>
        </row>
        <row r="4388">
          <cell r="G4388" t="str">
            <v>Openingan</v>
          </cell>
          <cell r="H4388">
            <v>100</v>
          </cell>
          <cell r="I4388" t="str">
            <v>m'</v>
          </cell>
          <cell r="J4388">
            <v>7500</v>
          </cell>
        </row>
        <row r="4389">
          <cell r="G4389" t="str">
            <v>Block C</v>
          </cell>
        </row>
        <row r="4390">
          <cell r="G4390" t="str">
            <v>Keramik Tanggulan</v>
          </cell>
          <cell r="H4390">
            <v>29.7</v>
          </cell>
          <cell r="I4390" t="str">
            <v>m2</v>
          </cell>
          <cell r="J4390">
            <v>25000</v>
          </cell>
        </row>
        <row r="4391">
          <cell r="G4391" t="str">
            <v>Keramik Lantai</v>
          </cell>
          <cell r="H4391">
            <v>30</v>
          </cell>
          <cell r="I4391" t="str">
            <v>m2</v>
          </cell>
          <cell r="J4391">
            <v>12500</v>
          </cell>
        </row>
        <row r="4392">
          <cell r="G4392" t="str">
            <v>Jumlah</v>
          </cell>
        </row>
        <row r="4393">
          <cell r="G4393" t="str">
            <v>Potong Retensi</v>
          </cell>
        </row>
        <row r="4394">
          <cell r="C4394" t="str">
            <v>rupb1766</v>
          </cell>
          <cell r="F4394" t="str">
            <v>Kharis</v>
          </cell>
          <cell r="K4394">
            <v>11513729</v>
          </cell>
        </row>
        <row r="4396">
          <cell r="E4396" t="str">
            <v>Heri</v>
          </cell>
          <cell r="G4396" t="str">
            <v>Block C</v>
          </cell>
        </row>
        <row r="4397">
          <cell r="E4397" t="str">
            <v>192/SPB/NK-PPS/08/05</v>
          </cell>
          <cell r="G4397" t="str">
            <v>Lantai Dua</v>
          </cell>
        </row>
        <row r="4398">
          <cell r="G4398" t="str">
            <v xml:space="preserve">Plester &amp; acian dinding bata exsternal </v>
          </cell>
          <cell r="I4398" t="str">
            <v>m2</v>
          </cell>
        </row>
        <row r="4399">
          <cell r="G4399" t="str">
            <v xml:space="preserve">Pasang bata </v>
          </cell>
          <cell r="H4399">
            <v>31.45</v>
          </cell>
          <cell r="I4399" t="str">
            <v>m2</v>
          </cell>
          <cell r="J4399">
            <v>9000</v>
          </cell>
        </row>
        <row r="4400">
          <cell r="G4400" t="str">
            <v>Plester dinding bata</v>
          </cell>
          <cell r="H4400">
            <v>76.66</v>
          </cell>
          <cell r="I4400" t="str">
            <v>m2</v>
          </cell>
          <cell r="J4400">
            <v>6500</v>
          </cell>
        </row>
        <row r="4401">
          <cell r="G4401" t="str">
            <v>Acian dinding  bata</v>
          </cell>
          <cell r="H4401">
            <v>100</v>
          </cell>
          <cell r="I4401" t="str">
            <v>m2</v>
          </cell>
          <cell r="J4401">
            <v>4000</v>
          </cell>
        </row>
        <row r="4402">
          <cell r="G4402" t="str">
            <v>Pemb. Lt sblm psg keramik</v>
          </cell>
          <cell r="H4402">
            <v>1196.31</v>
          </cell>
          <cell r="I4402" t="str">
            <v>m2</v>
          </cell>
          <cell r="J4402">
            <v>500</v>
          </cell>
        </row>
        <row r="4403">
          <cell r="G4403" t="str">
            <v>Finish openingan rolling door</v>
          </cell>
          <cell r="H4403">
            <v>121.6</v>
          </cell>
          <cell r="I4403" t="str">
            <v>m2</v>
          </cell>
          <cell r="J4403">
            <v>7500</v>
          </cell>
        </row>
        <row r="4404">
          <cell r="G4404" t="str">
            <v>Lantai dasar</v>
          </cell>
        </row>
        <row r="4405">
          <cell r="G4405" t="str">
            <v>Pasang keramik lt. diagonal</v>
          </cell>
          <cell r="H4405">
            <v>140</v>
          </cell>
          <cell r="I4405" t="str">
            <v>m2</v>
          </cell>
          <cell r="J4405">
            <v>12500</v>
          </cell>
        </row>
        <row r="4406">
          <cell r="G4406" t="str">
            <v>Pasang keramik lt. area penjual</v>
          </cell>
          <cell r="H4406">
            <v>70</v>
          </cell>
          <cell r="I4406" t="str">
            <v>m2</v>
          </cell>
          <cell r="J4406">
            <v>10000</v>
          </cell>
        </row>
        <row r="4407">
          <cell r="C4407" t="str">
            <v>rupb1767</v>
          </cell>
          <cell r="F4407" t="str">
            <v>Heri</v>
          </cell>
          <cell r="G4407" t="str">
            <v>Jumlah</v>
          </cell>
          <cell r="K4407">
            <v>5141495</v>
          </cell>
        </row>
        <row r="4409">
          <cell r="E4409" t="str">
            <v>Eko</v>
          </cell>
          <cell r="G4409" t="str">
            <v>Block C</v>
          </cell>
        </row>
        <row r="4410">
          <cell r="E4410" t="str">
            <v>303/SPB/NK-PPS/09/05</v>
          </cell>
          <cell r="G4410" t="str">
            <v>Bobok &amp; pasang keramik pada gutter</v>
          </cell>
          <cell r="H4410">
            <v>300</v>
          </cell>
          <cell r="I4410" t="str">
            <v>m'</v>
          </cell>
          <cell r="J4410">
            <v>17500</v>
          </cell>
        </row>
        <row r="4411">
          <cell r="G4411" t="str">
            <v>Pasang plin keramik</v>
          </cell>
          <cell r="H4411">
            <v>120</v>
          </cell>
          <cell r="I4411" t="str">
            <v>m'</v>
          </cell>
          <cell r="J4411">
            <v>3000</v>
          </cell>
        </row>
        <row r="4412">
          <cell r="G4412" t="str">
            <v>Pasang border keramik</v>
          </cell>
          <cell r="H4412">
            <v>110</v>
          </cell>
          <cell r="I4412" t="str">
            <v>m'</v>
          </cell>
          <cell r="J4412">
            <v>1750</v>
          </cell>
        </row>
        <row r="4413">
          <cell r="G4413" t="str">
            <v>Screed + aci meja los</v>
          </cell>
          <cell r="H4413">
            <v>250.27</v>
          </cell>
          <cell r="I4413" t="str">
            <v>m2</v>
          </cell>
          <cell r="J4413">
            <v>4000</v>
          </cell>
        </row>
        <row r="4414">
          <cell r="G4414" t="str">
            <v>Pasang plin meja los</v>
          </cell>
          <cell r="H4414">
            <v>390</v>
          </cell>
          <cell r="I4414" t="str">
            <v>m'</v>
          </cell>
          <cell r="J4414">
            <v>3000</v>
          </cell>
        </row>
        <row r="4415">
          <cell r="G4415" t="str">
            <v>Pasang keramik finish grill pada gutter</v>
          </cell>
          <cell r="H4415">
            <v>21</v>
          </cell>
          <cell r="I4415" t="str">
            <v>m'</v>
          </cell>
          <cell r="J4415">
            <v>22500</v>
          </cell>
        </row>
        <row r="4416">
          <cell r="G4416" t="str">
            <v>Pasang keramik tangga</v>
          </cell>
          <cell r="H4416">
            <v>0.8</v>
          </cell>
          <cell r="I4416" t="str">
            <v>unt</v>
          </cell>
          <cell r="J4416">
            <v>1500000</v>
          </cell>
        </row>
        <row r="4417">
          <cell r="G4417" t="str">
            <v>Pasang &amp; bongkar keramik tangga</v>
          </cell>
          <cell r="H4417">
            <v>1</v>
          </cell>
          <cell r="I4417" t="str">
            <v>unt</v>
          </cell>
          <cell r="J4417">
            <v>440000</v>
          </cell>
        </row>
        <row r="4418">
          <cell r="G4418" t="str">
            <v>Pasang meja lt. basement</v>
          </cell>
          <cell r="H4418">
            <v>55.92</v>
          </cell>
          <cell r="I4418" t="str">
            <v>m2</v>
          </cell>
          <cell r="J4418">
            <v>12500</v>
          </cell>
        </row>
        <row r="4419">
          <cell r="G4419" t="str">
            <v>Pasang Keramik tanggulan meja los</v>
          </cell>
          <cell r="H4419">
            <v>26</v>
          </cell>
          <cell r="I4419" t="str">
            <v>m'</v>
          </cell>
          <cell r="J4419">
            <v>17500</v>
          </cell>
        </row>
        <row r="4420">
          <cell r="G4420" t="str">
            <v>Pasang keramik lantai kios</v>
          </cell>
          <cell r="H4420">
            <v>60</v>
          </cell>
          <cell r="I4420" t="str">
            <v>m2</v>
          </cell>
          <cell r="J4420">
            <v>10000</v>
          </cell>
        </row>
        <row r="4421">
          <cell r="G4421" t="str">
            <v>Jumlah</v>
          </cell>
        </row>
        <row r="4422">
          <cell r="G4422" t="str">
            <v>Potong Retensi</v>
          </cell>
        </row>
        <row r="4423">
          <cell r="C4423" t="str">
            <v>rupb1768</v>
          </cell>
          <cell r="F4423" t="str">
            <v>Eko</v>
          </cell>
          <cell r="G4423" t="str">
            <v>Pembayaran saat ini</v>
          </cell>
          <cell r="K4423">
            <v>10842080</v>
          </cell>
        </row>
        <row r="4425">
          <cell r="E4425" t="str">
            <v>Heri</v>
          </cell>
          <cell r="G4425" t="str">
            <v>Pekerjaan Toilet Lt. Basement,Lt. dasar,</v>
          </cell>
        </row>
        <row r="4426">
          <cell r="E4426" t="str">
            <v>142/SPB/NK-PPS/08/05</v>
          </cell>
          <cell r="G4426" t="str">
            <v>Lt. 1 &amp; Lt. 2</v>
          </cell>
        </row>
        <row r="4427">
          <cell r="G4427" t="str">
            <v>Plester Acian dinding diatas pas keramik</v>
          </cell>
          <cell r="H4427">
            <v>1</v>
          </cell>
          <cell r="I4427" t="str">
            <v>unt</v>
          </cell>
          <cell r="J4427">
            <v>3000000</v>
          </cell>
        </row>
        <row r="4428">
          <cell r="C4428" t="str">
            <v>rupb1769</v>
          </cell>
          <cell r="F4428" t="str">
            <v>Heri</v>
          </cell>
          <cell r="G4428" t="str">
            <v>Jumlah</v>
          </cell>
          <cell r="K4428">
            <v>3000000</v>
          </cell>
        </row>
        <row r="4431">
          <cell r="H4431" t="str">
            <v>Sub Jumlah     Rp.</v>
          </cell>
          <cell r="K4431">
            <v>208139179</v>
          </cell>
        </row>
        <row r="4443">
          <cell r="E4443" t="str">
            <v>Sub Jumlah Dipindah</v>
          </cell>
          <cell r="K4443">
            <v>208139179</v>
          </cell>
        </row>
        <row r="4445">
          <cell r="C4445" t="str">
            <v>rupb1770</v>
          </cell>
          <cell r="E4445" t="str">
            <v>Kharis</v>
          </cell>
          <cell r="F4445" t="str">
            <v>Retensi Pekerjaan Kharis</v>
          </cell>
          <cell r="K4445">
            <v>457731</v>
          </cell>
        </row>
        <row r="4446">
          <cell r="E4446" t="str">
            <v>112/SPB/NK-PPS/07/05</v>
          </cell>
        </row>
        <row r="4448">
          <cell r="E4448" t="str">
            <v>Suratman</v>
          </cell>
        </row>
        <row r="4449">
          <cell r="E4449" t="str">
            <v>125/SPB/NK-PPS/07/05</v>
          </cell>
          <cell r="G4449" t="str">
            <v>Retensi Pekerjaan</v>
          </cell>
        </row>
        <row r="4450">
          <cell r="E4450" t="str">
            <v>143/SPB/NK-PPS/08/05</v>
          </cell>
          <cell r="G4450" t="str">
            <v>Retensi Pekerjaan</v>
          </cell>
        </row>
        <row r="4451">
          <cell r="E4451" t="str">
            <v>193/SPB/NK-PPS/08/05</v>
          </cell>
          <cell r="G4451" t="str">
            <v>Retensi Pekerjaan</v>
          </cell>
        </row>
        <row r="4452">
          <cell r="C4452" t="str">
            <v>rupb1771</v>
          </cell>
          <cell r="F4452" t="str">
            <v>Suratman</v>
          </cell>
          <cell r="K4452">
            <v>4379462</v>
          </cell>
        </row>
        <row r="4454">
          <cell r="E4454" t="str">
            <v>Karmidi</v>
          </cell>
          <cell r="G4454" t="str">
            <v>Upah Harian :</v>
          </cell>
        </row>
        <row r="4455">
          <cell r="G4455" t="str">
            <v xml:space="preserve">Bobok Bongkar Pemasangan pipa saluran meja Lt. </v>
          </cell>
        </row>
        <row r="4456">
          <cell r="C4456" t="str">
            <v>rupb1772</v>
          </cell>
          <cell r="F4456" t="str">
            <v>Karmidi</v>
          </cell>
          <cell r="G4456" t="str">
            <v>Basement &amp; Lt. Dasar Block C</v>
          </cell>
          <cell r="K4456">
            <v>4330000</v>
          </cell>
        </row>
        <row r="4458">
          <cell r="E4458" t="str">
            <v>Aris</v>
          </cell>
          <cell r="G4458" t="str">
            <v>Pasang &amp; Pinishing gantungan meja</v>
          </cell>
        </row>
        <row r="4459">
          <cell r="E4459" t="str">
            <v>306/SPB/NK-PPS/09/05</v>
          </cell>
          <cell r="G4459" t="str">
            <v>Los Lt Dasar</v>
          </cell>
          <cell r="H4459">
            <v>427</v>
          </cell>
          <cell r="I4459" t="str">
            <v>m'</v>
          </cell>
          <cell r="J4459">
            <v>45000</v>
          </cell>
        </row>
        <row r="4460">
          <cell r="C4460" t="str">
            <v>rupb1773</v>
          </cell>
          <cell r="F4460" t="str">
            <v>Aris</v>
          </cell>
          <cell r="G4460" t="str">
            <v>Jumlah</v>
          </cell>
          <cell r="K4460">
            <v>19215000</v>
          </cell>
        </row>
        <row r="4463">
          <cell r="H4463" t="str">
            <v>Sub Jumlah     Rp.</v>
          </cell>
          <cell r="K4463">
            <v>236521372</v>
          </cell>
        </row>
        <row r="4464">
          <cell r="H4464" t="str">
            <v>T o  t  a  l        Rp.</v>
          </cell>
          <cell r="K4464">
            <v>236521372</v>
          </cell>
        </row>
      </sheetData>
      <sheetData sheetId="2">
        <row r="9">
          <cell r="B9" t="str">
            <v>rbum001</v>
          </cell>
          <cell r="C9" t="str">
            <v/>
          </cell>
          <cell r="D9" t="str">
            <v>Pembelian &amp; pemasangan Listrik dan AC untuk Direksi</v>
          </cell>
          <cell r="K9">
            <v>5000000</v>
          </cell>
          <cell r="L9">
            <v>5000000</v>
          </cell>
        </row>
        <row r="10">
          <cell r="B10" t="str">
            <v/>
          </cell>
          <cell r="C10" t="str">
            <v/>
          </cell>
          <cell r="D10" t="str">
            <v/>
          </cell>
        </row>
        <row r="11">
          <cell r="B11" t="str">
            <v/>
          </cell>
          <cell r="C11" t="str">
            <v/>
          </cell>
          <cell r="D11" t="str">
            <v/>
          </cell>
        </row>
        <row r="12">
          <cell r="B12" t="str">
            <v/>
          </cell>
          <cell r="C12" t="str">
            <v/>
          </cell>
          <cell r="D12" t="str">
            <v/>
          </cell>
        </row>
        <row r="13">
          <cell r="B13" t="str">
            <v/>
          </cell>
          <cell r="C13" t="str">
            <v/>
          </cell>
          <cell r="D13" t="str">
            <v/>
          </cell>
        </row>
        <row r="14">
          <cell r="B14" t="str">
            <v/>
          </cell>
          <cell r="C14" t="str">
            <v/>
          </cell>
          <cell r="D14" t="str">
            <v/>
          </cell>
        </row>
        <row r="15">
          <cell r="B15" t="str">
            <v/>
          </cell>
          <cell r="C15" t="str">
            <v/>
          </cell>
          <cell r="D15" t="str">
            <v/>
          </cell>
        </row>
        <row r="16">
          <cell r="B16" t="str">
            <v/>
          </cell>
          <cell r="C16" t="str">
            <v/>
          </cell>
          <cell r="D16" t="str">
            <v/>
          </cell>
        </row>
        <row r="17">
          <cell r="B17" t="str">
            <v/>
          </cell>
          <cell r="C17" t="str">
            <v/>
          </cell>
          <cell r="D17" t="str">
            <v/>
          </cell>
        </row>
        <row r="18">
          <cell r="L18">
            <v>5000000</v>
          </cell>
        </row>
        <row r="19">
          <cell r="B19" t="str">
            <v/>
          </cell>
        </row>
        <row r="20">
          <cell r="B20" t="str">
            <v>rbum002</v>
          </cell>
          <cell r="D20" t="str">
            <v>Biaya Makan Lembur karyawan</v>
          </cell>
          <cell r="K20">
            <v>920500</v>
          </cell>
        </row>
        <row r="21">
          <cell r="B21" t="str">
            <v>rbum003</v>
          </cell>
          <cell r="D21" t="str">
            <v>Biaya Telefon &amp; Voucher Karyawan</v>
          </cell>
          <cell r="K21">
            <v>3267000</v>
          </cell>
        </row>
        <row r="22">
          <cell r="B22" t="str">
            <v>rbum004</v>
          </cell>
          <cell r="D22" t="str">
            <v>Biaya Minum Karyawan</v>
          </cell>
          <cell r="K22">
            <v>127500</v>
          </cell>
        </row>
        <row r="23">
          <cell r="B23" t="str">
            <v>rbum005</v>
          </cell>
          <cell r="D23" t="str">
            <v>Biaya Perlengkapan Mes &amp; Dapur</v>
          </cell>
          <cell r="K23">
            <v>943825</v>
          </cell>
        </row>
        <row r="24">
          <cell r="B24" t="str">
            <v>rbum006</v>
          </cell>
          <cell r="D24" t="str">
            <v>Biaya Administrasi &amp; Keuangan</v>
          </cell>
          <cell r="K24">
            <v>1004150</v>
          </cell>
        </row>
        <row r="25">
          <cell r="B25" t="str">
            <v>rbum007</v>
          </cell>
          <cell r="D25" t="str">
            <v>Biaya Obat - obatan</v>
          </cell>
          <cell r="K25">
            <v>213100</v>
          </cell>
        </row>
        <row r="26">
          <cell r="B26" t="str">
            <v>rbum008</v>
          </cell>
          <cell r="D26" t="str">
            <v>Biaya Makan Bersama Direksi</v>
          </cell>
          <cell r="K26">
            <v>896300</v>
          </cell>
        </row>
        <row r="27">
          <cell r="B27" t="str">
            <v>rbum009</v>
          </cell>
          <cell r="D27" t="str">
            <v>Biaya BBM, Servis, dan sparepart kendaraan</v>
          </cell>
          <cell r="K27">
            <v>99000</v>
          </cell>
        </row>
        <row r="28">
          <cell r="B28" t="str">
            <v>rbum010</v>
          </cell>
          <cell r="D28" t="str">
            <v>Biaya Pemakaian Kendaraan operasional</v>
          </cell>
          <cell r="K28">
            <v>355000</v>
          </cell>
        </row>
        <row r="29">
          <cell r="B29" t="str">
            <v>rbum011</v>
          </cell>
          <cell r="D29" t="str">
            <v>Biaya Mobilisasi Staff &amp; Karyawan</v>
          </cell>
          <cell r="K29">
            <v>967000</v>
          </cell>
        </row>
        <row r="30">
          <cell r="B30" t="str">
            <v>rbum012</v>
          </cell>
          <cell r="D30" t="str">
            <v>Biaya Pemakaian Mess Kryawan</v>
          </cell>
          <cell r="K30">
            <v>550000</v>
          </cell>
        </row>
        <row r="31">
          <cell r="B31" t="str">
            <v>rbum013</v>
          </cell>
          <cell r="D31" t="str">
            <v>Biaya makan staff &amp; karyawan</v>
          </cell>
          <cell r="K31">
            <v>2812500</v>
          </cell>
        </row>
        <row r="32">
          <cell r="B32" t="str">
            <v>rbum014</v>
          </cell>
          <cell r="D32" t="str">
            <v>Biaya Peralatan kantor Direksi</v>
          </cell>
          <cell r="K32">
            <v>9570000</v>
          </cell>
        </row>
        <row r="33">
          <cell r="B33" t="str">
            <v>rbum015</v>
          </cell>
          <cell r="D33" t="str">
            <v>Perlengkapan Mes Karyawan</v>
          </cell>
          <cell r="K33">
            <v>8670000</v>
          </cell>
        </row>
        <row r="34">
          <cell r="D34" t="str">
            <v xml:space="preserve"> -</v>
          </cell>
          <cell r="E34" t="str">
            <v>Order No. 044</v>
          </cell>
          <cell r="J34">
            <v>2460000</v>
          </cell>
        </row>
        <row r="35">
          <cell r="D35" t="str">
            <v xml:space="preserve"> -</v>
          </cell>
          <cell r="E35" t="str">
            <v>Order No. 045</v>
          </cell>
          <cell r="J35">
            <v>2700000</v>
          </cell>
        </row>
        <row r="36">
          <cell r="D36" t="str">
            <v xml:space="preserve"> -</v>
          </cell>
          <cell r="E36" t="str">
            <v>Order No. 046</v>
          </cell>
          <cell r="J36">
            <v>3510000</v>
          </cell>
        </row>
        <row r="37">
          <cell r="E37" t="str">
            <v>Sub Jumlah</v>
          </cell>
        </row>
        <row r="42">
          <cell r="K42">
            <v>30395875</v>
          </cell>
          <cell r="L42">
            <v>30395875</v>
          </cell>
        </row>
        <row r="43">
          <cell r="C43" t="str">
            <v>Tiga puluh lima juta tiga ratus sembilan puluh lima ribu delapan ratus tujuh puluh lima rupiah,-</v>
          </cell>
          <cell r="L43">
            <v>35395875</v>
          </cell>
        </row>
        <row r="46">
          <cell r="C46" t="str">
            <v>DP - 02</v>
          </cell>
        </row>
        <row r="47">
          <cell r="B47" t="str">
            <v>rbum016</v>
          </cell>
          <cell r="C47" t="str">
            <v/>
          </cell>
          <cell r="D47" t="str">
            <v>Pembayaran 1 (satu) unit komputer P IV</v>
          </cell>
          <cell r="K47">
            <v>6925000</v>
          </cell>
          <cell r="L47">
            <v>6925000</v>
          </cell>
        </row>
        <row r="48">
          <cell r="B48" t="str">
            <v/>
          </cell>
          <cell r="C48" t="str">
            <v/>
          </cell>
          <cell r="L48">
            <v>0</v>
          </cell>
        </row>
        <row r="49">
          <cell r="B49" t="str">
            <v/>
          </cell>
          <cell r="C49" t="str">
            <v/>
          </cell>
          <cell r="L49">
            <v>0</v>
          </cell>
        </row>
        <row r="50">
          <cell r="B50" t="str">
            <v/>
          </cell>
          <cell r="C50" t="str">
            <v/>
          </cell>
          <cell r="D50" t="str">
            <v/>
          </cell>
          <cell r="L50">
            <v>0</v>
          </cell>
        </row>
        <row r="51">
          <cell r="B51" t="str">
            <v/>
          </cell>
          <cell r="C51" t="str">
            <v/>
          </cell>
          <cell r="D51" t="str">
            <v/>
          </cell>
          <cell r="L51">
            <v>0</v>
          </cell>
        </row>
        <row r="52">
          <cell r="B52" t="str">
            <v/>
          </cell>
          <cell r="C52" t="str">
            <v/>
          </cell>
          <cell r="D52" t="str">
            <v/>
          </cell>
          <cell r="L52">
            <v>0</v>
          </cell>
        </row>
        <row r="53">
          <cell r="L53">
            <v>6925000</v>
          </cell>
        </row>
        <row r="54">
          <cell r="B54" t="str">
            <v/>
          </cell>
        </row>
        <row r="55">
          <cell r="B55" t="str">
            <v>rbum017</v>
          </cell>
          <cell r="D55" t="str">
            <v>Biaya Makan Lembur karyawan</v>
          </cell>
          <cell r="K55">
            <v>3626245</v>
          </cell>
        </row>
        <row r="56">
          <cell r="B56" t="str">
            <v>rbum018</v>
          </cell>
          <cell r="D56" t="str">
            <v xml:space="preserve">Biaya Telefon &amp; Voucher Karyawan </v>
          </cell>
          <cell r="K56">
            <v>10932302</v>
          </cell>
        </row>
        <row r="57">
          <cell r="B57" t="str">
            <v>rbum019</v>
          </cell>
          <cell r="D57" t="str">
            <v>Biaya Minum Karyawan</v>
          </cell>
          <cell r="K57">
            <v>403000</v>
          </cell>
        </row>
        <row r="58">
          <cell r="B58" t="str">
            <v>rbum020</v>
          </cell>
          <cell r="D58" t="str">
            <v xml:space="preserve">Biaya Perlengkapan Mes &amp; Dapur </v>
          </cell>
          <cell r="K58">
            <v>11295624</v>
          </cell>
        </row>
        <row r="59">
          <cell r="B59" t="str">
            <v>rbum021</v>
          </cell>
          <cell r="D59" t="str">
            <v xml:space="preserve">Biaya Administrasi &amp; Keuangan </v>
          </cell>
          <cell r="K59">
            <v>1091800</v>
          </cell>
        </row>
        <row r="60">
          <cell r="B60" t="str">
            <v>rbum022</v>
          </cell>
          <cell r="D60" t="str">
            <v xml:space="preserve">Biaya Pengobatan </v>
          </cell>
          <cell r="K60">
            <v>494050</v>
          </cell>
        </row>
        <row r="61">
          <cell r="B61" t="str">
            <v>rbum023</v>
          </cell>
          <cell r="D61" t="str">
            <v xml:space="preserve">Biaya Makan Bersama Direksi </v>
          </cell>
          <cell r="K61">
            <v>1587650</v>
          </cell>
        </row>
        <row r="62">
          <cell r="B62" t="str">
            <v>rbum024</v>
          </cell>
          <cell r="D62" t="str">
            <v xml:space="preserve">Biaya BBM, Servis, dan Sparepart Kendaraan </v>
          </cell>
          <cell r="K62">
            <v>1489190</v>
          </cell>
        </row>
        <row r="63">
          <cell r="B63" t="str">
            <v>rbum025</v>
          </cell>
          <cell r="D63" t="str">
            <v xml:space="preserve">Biaya Mobilisasi Staff &amp; Karyawan </v>
          </cell>
          <cell r="K63">
            <v>1593000</v>
          </cell>
        </row>
        <row r="64">
          <cell r="B64" t="str">
            <v>rbum026</v>
          </cell>
          <cell r="D64" t="str">
            <v xml:space="preserve">Biaya Pemakaian Mess Kryawan </v>
          </cell>
          <cell r="K64">
            <v>1558000</v>
          </cell>
        </row>
        <row r="65">
          <cell r="B65" t="str">
            <v>rbum027</v>
          </cell>
          <cell r="D65" t="str">
            <v xml:space="preserve">Biaya makan staff &amp; karyawan </v>
          </cell>
          <cell r="K65">
            <v>4875000</v>
          </cell>
        </row>
        <row r="66">
          <cell r="B66" t="str">
            <v>rbum028</v>
          </cell>
          <cell r="D66" t="str">
            <v xml:space="preserve">Biaya Perlengkapan Kantor </v>
          </cell>
          <cell r="K66">
            <v>2057700</v>
          </cell>
        </row>
        <row r="67">
          <cell r="D67" t="str">
            <v>Perlengkapan Mes Karyawan</v>
          </cell>
        </row>
        <row r="68">
          <cell r="B68" t="str">
            <v>rbum029</v>
          </cell>
          <cell r="D68" t="str">
            <v>Perlengkapan Mes Karyawan</v>
          </cell>
          <cell r="E68" t="str">
            <v>Order No.     /NK-PPS/ORD/XII/2004</v>
          </cell>
          <cell r="K68">
            <v>1378000</v>
          </cell>
        </row>
        <row r="69">
          <cell r="B69" t="str">
            <v>rbum030</v>
          </cell>
          <cell r="D69" t="str">
            <v>Perlengkapan Mes Karyawan</v>
          </cell>
          <cell r="E69" t="str">
            <v>Order No. 098/NK-PPS/ORD/XII/2004</v>
          </cell>
          <cell r="K69">
            <v>5615000</v>
          </cell>
        </row>
        <row r="70">
          <cell r="B70" t="str">
            <v>rbum031</v>
          </cell>
          <cell r="D70" t="str">
            <v>Perlengkapan Mes Karyawan</v>
          </cell>
          <cell r="E70" t="str">
            <v>Orrder No.070/NK-PPS/XII/2004</v>
          </cell>
          <cell r="K70">
            <v>2860000</v>
          </cell>
        </row>
        <row r="71">
          <cell r="B71" t="str">
            <v>rbum032</v>
          </cell>
          <cell r="D71" t="str">
            <v>Perlengkapan Mes Karyawan</v>
          </cell>
          <cell r="E71" t="str">
            <v>Order No.073/NK-PPS/ORD/XII/2004</v>
          </cell>
          <cell r="K71">
            <v>1400000</v>
          </cell>
        </row>
        <row r="72">
          <cell r="B72" t="str">
            <v>rbum033</v>
          </cell>
          <cell r="D72" t="str">
            <v xml:space="preserve">Pembelian 1 (satu) Unit Komputer </v>
          </cell>
          <cell r="K72">
            <v>4800000</v>
          </cell>
        </row>
        <row r="73">
          <cell r="B73" t="str">
            <v>rbum034</v>
          </cell>
          <cell r="D73" t="str">
            <v>Biaya Pemasangan 1 Unit Telfon Flexi</v>
          </cell>
          <cell r="K73">
            <v>1850000</v>
          </cell>
        </row>
        <row r="74">
          <cell r="B74" t="str">
            <v>rbum035</v>
          </cell>
          <cell r="D74" t="str">
            <v>Perlengkapan Kantor Direksi</v>
          </cell>
          <cell r="K74">
            <v>247500</v>
          </cell>
        </row>
        <row r="75">
          <cell r="B75" t="str">
            <v>rbum036</v>
          </cell>
          <cell r="D75" t="str">
            <v>Pembelian Meja untuk Direksi</v>
          </cell>
          <cell r="K75">
            <v>950000</v>
          </cell>
        </row>
        <row r="76">
          <cell r="B76" t="str">
            <v>rbum037</v>
          </cell>
          <cell r="D76" t="str">
            <v xml:space="preserve">OKP </v>
          </cell>
          <cell r="K76">
            <v>275000</v>
          </cell>
        </row>
        <row r="77">
          <cell r="B77" t="str">
            <v>rbum038</v>
          </cell>
          <cell r="D77" t="str">
            <v xml:space="preserve">Gaji Office Boy Periode 14 Des - 28 Des 04 </v>
          </cell>
          <cell r="K77">
            <v>300000</v>
          </cell>
        </row>
        <row r="78">
          <cell r="B78" t="str">
            <v>rbum039</v>
          </cell>
          <cell r="D78" t="str">
            <v xml:space="preserve">Biaya Pembuatan neon box PT. NK </v>
          </cell>
          <cell r="K78">
            <v>2900000</v>
          </cell>
        </row>
        <row r="79">
          <cell r="B79" t="str">
            <v>rbum040</v>
          </cell>
          <cell r="D79" t="str">
            <v>Seragam Karyawan Proyek</v>
          </cell>
          <cell r="K79">
            <v>6812800</v>
          </cell>
        </row>
        <row r="80">
          <cell r="B80" t="str">
            <v>rbum041</v>
          </cell>
          <cell r="D80" t="str">
            <v>Honor Pembayaran Pengawas</v>
          </cell>
          <cell r="K80">
            <v>1100000</v>
          </cell>
        </row>
        <row r="81">
          <cell r="B81" t="str">
            <v>rbum042</v>
          </cell>
          <cell r="D81" t="str">
            <v>Biaya Perjalanan Dinas a.n. Verzian Sofyan</v>
          </cell>
          <cell r="K81">
            <v>2381000</v>
          </cell>
        </row>
        <row r="82">
          <cell r="B82" t="str">
            <v>rbum043</v>
          </cell>
          <cell r="D82" t="str">
            <v>Papan nama NK</v>
          </cell>
          <cell r="K82">
            <v>5500000</v>
          </cell>
        </row>
        <row r="84">
          <cell r="K84">
            <v>79372861</v>
          </cell>
          <cell r="L84">
            <v>79372861</v>
          </cell>
        </row>
        <row r="86">
          <cell r="C86" t="str">
            <v>DP - 03</v>
          </cell>
        </row>
        <row r="87">
          <cell r="D87" t="str">
            <v>Perlengkapan Mess :</v>
          </cell>
        </row>
        <row r="88">
          <cell r="B88" t="str">
            <v>rbum044</v>
          </cell>
          <cell r="C88" t="str">
            <v/>
          </cell>
          <cell r="D88" t="str">
            <v>Kasur, Bantal, Guling, Sprai</v>
          </cell>
          <cell r="K88">
            <v>900000</v>
          </cell>
          <cell r="L88">
            <v>900000</v>
          </cell>
        </row>
        <row r="89">
          <cell r="B89" t="str">
            <v/>
          </cell>
          <cell r="C89" t="str">
            <v/>
          </cell>
          <cell r="L89">
            <v>0</v>
          </cell>
        </row>
        <row r="90">
          <cell r="B90" t="str">
            <v/>
          </cell>
          <cell r="C90" t="str">
            <v/>
          </cell>
          <cell r="L90">
            <v>0</v>
          </cell>
        </row>
        <row r="91">
          <cell r="B91" t="str">
            <v/>
          </cell>
          <cell r="C91" t="str">
            <v/>
          </cell>
          <cell r="D91" t="str">
            <v/>
          </cell>
          <cell r="L91">
            <v>0</v>
          </cell>
        </row>
        <row r="92">
          <cell r="B92" t="str">
            <v/>
          </cell>
          <cell r="C92" t="str">
            <v/>
          </cell>
          <cell r="D92" t="str">
            <v/>
          </cell>
          <cell r="L92">
            <v>0</v>
          </cell>
        </row>
        <row r="93">
          <cell r="B93" t="str">
            <v/>
          </cell>
          <cell r="C93" t="str">
            <v/>
          </cell>
          <cell r="D93" t="str">
            <v/>
          </cell>
          <cell r="L93">
            <v>0</v>
          </cell>
        </row>
        <row r="94">
          <cell r="L94">
            <v>900000</v>
          </cell>
        </row>
        <row r="95">
          <cell r="B95" t="str">
            <v/>
          </cell>
        </row>
        <row r="96">
          <cell r="D96" t="str">
            <v>Biaya Pengawasan / Lembur MK :</v>
          </cell>
        </row>
        <row r="97">
          <cell r="B97" t="str">
            <v>rbum045</v>
          </cell>
          <cell r="D97" t="str">
            <v>Angs - 1 Honor Pengawas Konsultan</v>
          </cell>
          <cell r="K97">
            <v>7500000</v>
          </cell>
          <cell r="L97">
            <v>7500000</v>
          </cell>
        </row>
        <row r="98">
          <cell r="D98" t="str">
            <v>Gaji Karyawan Proyek :</v>
          </cell>
        </row>
        <row r="99">
          <cell r="B99" t="str">
            <v>rbum046</v>
          </cell>
          <cell r="D99" t="str">
            <v>Gaji Karyawan Bln desember 2004</v>
          </cell>
          <cell r="K99">
            <v>20025000</v>
          </cell>
          <cell r="L99">
            <v>20025000</v>
          </cell>
        </row>
        <row r="100">
          <cell r="D100" t="str">
            <v>Pengobatan Karyawan :</v>
          </cell>
        </row>
        <row r="101">
          <cell r="B101" t="str">
            <v>rbum047</v>
          </cell>
          <cell r="D101" t="str">
            <v>Pengobatan karyawan</v>
          </cell>
          <cell r="K101">
            <v>194400</v>
          </cell>
          <cell r="L101">
            <v>194400</v>
          </cell>
        </row>
        <row r="102">
          <cell r="D102" t="str">
            <v>ADM &amp; Keuangan Proyek :</v>
          </cell>
        </row>
        <row r="103">
          <cell r="B103" t="str">
            <v>rbum048</v>
          </cell>
          <cell r="D103" t="str">
            <v>F.Copy dan ATK</v>
          </cell>
          <cell r="K103">
            <v>2195100</v>
          </cell>
        </row>
        <row r="104">
          <cell r="B104" t="str">
            <v>rbum049</v>
          </cell>
          <cell r="D104" t="str">
            <v>Batray Kamera U/ Dokumentasi</v>
          </cell>
          <cell r="K104">
            <v>56000</v>
          </cell>
          <cell r="L104">
            <v>2251100</v>
          </cell>
        </row>
        <row r="105">
          <cell r="D105" t="str">
            <v>Insentif Tripida/tripika &amp; OKP :</v>
          </cell>
        </row>
        <row r="106">
          <cell r="B106" t="str">
            <v>rbum050</v>
          </cell>
          <cell r="D106" t="str">
            <v>Honor OKP</v>
          </cell>
          <cell r="K106">
            <v>2500000</v>
          </cell>
        </row>
        <row r="107">
          <cell r="B107" t="str">
            <v>rbum051</v>
          </cell>
          <cell r="D107" t="str">
            <v>Honor J.Malam Ret. Sampah</v>
          </cell>
          <cell r="K107">
            <v>42000</v>
          </cell>
          <cell r="L107">
            <v>2542000</v>
          </cell>
        </row>
        <row r="108">
          <cell r="D108" t="str">
            <v>Perlengkapan Mess :</v>
          </cell>
        </row>
        <row r="109">
          <cell r="B109" t="str">
            <v>rbum052</v>
          </cell>
          <cell r="D109" t="str">
            <v>T.tidur, lemari dll u/Mess karyawan</v>
          </cell>
          <cell r="K109">
            <v>889000</v>
          </cell>
        </row>
        <row r="110">
          <cell r="B110" t="str">
            <v>rbum053</v>
          </cell>
          <cell r="D110" t="str">
            <v>Gelas, piring dll u/Perlengkapan kantor</v>
          </cell>
          <cell r="K110">
            <v>365000</v>
          </cell>
          <cell r="L110">
            <v>1254000</v>
          </cell>
        </row>
        <row r="111">
          <cell r="D111" t="str">
            <v>Rekening Telepon :</v>
          </cell>
        </row>
        <row r="112">
          <cell r="B112" t="str">
            <v>rbum054</v>
          </cell>
          <cell r="D112" t="str">
            <v>Rek Telp ( voucher )</v>
          </cell>
          <cell r="K112">
            <v>778196</v>
          </cell>
          <cell r="L112">
            <v>778196</v>
          </cell>
        </row>
        <row r="113">
          <cell r="D113" t="str">
            <v>Makan Minum Karyawan :</v>
          </cell>
        </row>
        <row r="114">
          <cell r="B114" t="str">
            <v>rbum055</v>
          </cell>
          <cell r="D114" t="str">
            <v>Uang Makan Karyawan 1 Jan 05 s/d 10 Jan 05</v>
          </cell>
          <cell r="K114">
            <v>3450000</v>
          </cell>
        </row>
        <row r="115">
          <cell r="B115" t="str">
            <v>rbum056</v>
          </cell>
          <cell r="D115" t="str">
            <v>Akomodasi minum kantor Proyek</v>
          </cell>
          <cell r="K115">
            <v>388300</v>
          </cell>
        </row>
        <row r="116">
          <cell r="B116" t="str">
            <v>rbum057</v>
          </cell>
          <cell r="D116" t="str">
            <v>Makan Lembur Karyawan ( 20 Des 04 s/d 10 Jan 05 )</v>
          </cell>
          <cell r="K116">
            <v>2156800</v>
          </cell>
        </row>
        <row r="117">
          <cell r="B117" t="str">
            <v>rbum058</v>
          </cell>
          <cell r="D117" t="str">
            <v>Akomodasi tamu &amp; Rapat mingguan Owner</v>
          </cell>
          <cell r="K117">
            <v>419250</v>
          </cell>
          <cell r="L117">
            <v>6414350</v>
          </cell>
        </row>
        <row r="118">
          <cell r="D118" t="str">
            <v>Kendaraan Dinas Proyek :</v>
          </cell>
        </row>
        <row r="119">
          <cell r="D119" t="str">
            <v>CV.Citra Sarana Rent Car :</v>
          </cell>
        </row>
        <row r="120">
          <cell r="B120" t="str">
            <v>rbum059</v>
          </cell>
          <cell r="D120" t="str">
            <v xml:space="preserve">Sewa mobil Pick Up 1 bln       </v>
          </cell>
          <cell r="I120" t="str">
            <v>Rp.</v>
          </cell>
          <cell r="J120">
            <v>4500000</v>
          </cell>
          <cell r="K120">
            <v>4635000</v>
          </cell>
        </row>
        <row r="121">
          <cell r="E121" t="str">
            <v xml:space="preserve">PPh . . . . . . . . . . . . . .      </v>
          </cell>
          <cell r="I121" t="str">
            <v>Rp</v>
          </cell>
          <cell r="J121">
            <v>135000</v>
          </cell>
        </row>
        <row r="122">
          <cell r="D122" t="str">
            <v>HERLINDA</v>
          </cell>
        </row>
        <row r="123">
          <cell r="B123" t="str">
            <v>rbum060</v>
          </cell>
          <cell r="D123" t="str">
            <v>Sewa Mobil Hiline 1 bln</v>
          </cell>
          <cell r="I123" t="str">
            <v>Rp</v>
          </cell>
          <cell r="J123">
            <v>5000000</v>
          </cell>
          <cell r="K123">
            <v>5150000</v>
          </cell>
        </row>
        <row r="124">
          <cell r="E124" t="str">
            <v xml:space="preserve">PPh . . . . . . . . . . . . . .      </v>
          </cell>
          <cell r="I124" t="str">
            <v>Rp</v>
          </cell>
          <cell r="J124">
            <v>150000</v>
          </cell>
        </row>
        <row r="125">
          <cell r="D125" t="str">
            <v>SUZUKI SUKARNO - HATTA</v>
          </cell>
        </row>
        <row r="126">
          <cell r="B126" t="str">
            <v>rbum061</v>
          </cell>
          <cell r="D126" t="str">
            <v>Uang Muka 2 unit  Sp.Motor</v>
          </cell>
          <cell r="K126">
            <v>5000000</v>
          </cell>
        </row>
        <row r="127">
          <cell r="B127" t="str">
            <v>rbum062</v>
          </cell>
          <cell r="D127" t="str">
            <v>Biaya administrasi Pengurusan STNK 2 Unt Sp Motor</v>
          </cell>
          <cell r="K127">
            <v>200000</v>
          </cell>
        </row>
        <row r="128">
          <cell r="B128" t="str">
            <v>rbum063</v>
          </cell>
          <cell r="D128" t="str">
            <v>BBM, Sp Part Kendaraan dinas Proyek</v>
          </cell>
          <cell r="K128">
            <v>498214</v>
          </cell>
          <cell r="L128">
            <v>10848214</v>
          </cell>
        </row>
        <row r="130">
          <cell r="J130" t="str">
            <v>Sub Jumlah                          Rp.</v>
          </cell>
          <cell r="L130">
            <v>51807260</v>
          </cell>
        </row>
        <row r="131">
          <cell r="J131" t="str">
            <v>T  o  t   a  l                           Rp.</v>
          </cell>
          <cell r="L131">
            <v>52707260</v>
          </cell>
        </row>
        <row r="132">
          <cell r="C132" t="str">
            <v>DP - 04</v>
          </cell>
        </row>
        <row r="133">
          <cell r="D133" t="str">
            <v>Pembuatan kantor Konsultan</v>
          </cell>
        </row>
        <row r="134">
          <cell r="B134" t="str">
            <v>rbum064</v>
          </cell>
          <cell r="D134" t="str">
            <v>Kunci Pintu  stop kontak listrik</v>
          </cell>
          <cell r="K134">
            <v>193000</v>
          </cell>
          <cell r="L134">
            <v>193000</v>
          </cell>
        </row>
        <row r="135">
          <cell r="D135" t="str">
            <v>Air Minum Pekerja</v>
          </cell>
        </row>
        <row r="136">
          <cell r="B136" t="str">
            <v>rbum065</v>
          </cell>
          <cell r="D136" t="str">
            <v xml:space="preserve">Minum Karyawan </v>
          </cell>
          <cell r="K136">
            <v>253500</v>
          </cell>
          <cell r="L136">
            <v>253500</v>
          </cell>
        </row>
        <row r="137">
          <cell r="D137" t="str">
            <v>Mobilisasi Karyawan :</v>
          </cell>
        </row>
        <row r="138">
          <cell r="B138" t="str">
            <v>rbum066</v>
          </cell>
          <cell r="D138" t="str">
            <v xml:space="preserve">Transport Karyawan </v>
          </cell>
          <cell r="K138">
            <v>390000</v>
          </cell>
          <cell r="L138">
            <v>390000</v>
          </cell>
        </row>
        <row r="139">
          <cell r="D139" t="str">
            <v>Perjalanan Dinas :</v>
          </cell>
        </row>
        <row r="140">
          <cell r="B140" t="str">
            <v>rbum067</v>
          </cell>
          <cell r="D140" t="str">
            <v>Penggantian U.Saku  Dinas Verzian ke Jakarta</v>
          </cell>
          <cell r="K140">
            <v>275000</v>
          </cell>
        </row>
        <row r="141">
          <cell r="B141" t="str">
            <v>rbum068</v>
          </cell>
          <cell r="D141" t="str">
            <v>Penggan tian By  dinas Mirza ke medan</v>
          </cell>
          <cell r="K141">
            <v>1048000</v>
          </cell>
          <cell r="L141">
            <v>1323000</v>
          </cell>
        </row>
        <row r="142">
          <cell r="D142" t="str">
            <v>Gaji harian Lapangan :</v>
          </cell>
        </row>
        <row r="143">
          <cell r="B143" t="str">
            <v>rbum069</v>
          </cell>
          <cell r="D143" t="str">
            <v>Upah harian Proyek</v>
          </cell>
          <cell r="K143">
            <v>3547000</v>
          </cell>
          <cell r="L143">
            <v>3547000</v>
          </cell>
        </row>
        <row r="144">
          <cell r="D144" t="str">
            <v>Akomodasi Rapat &amp; tamu</v>
          </cell>
        </row>
        <row r="145">
          <cell r="B145" t="str">
            <v>rbum070</v>
          </cell>
          <cell r="D145" t="str">
            <v>Akomodasi rapat dengan direksi</v>
          </cell>
          <cell r="K145">
            <v>290800</v>
          </cell>
          <cell r="L145">
            <v>290800</v>
          </cell>
        </row>
        <row r="146">
          <cell r="D146" t="str">
            <v>Pengobatan Karyawan :</v>
          </cell>
        </row>
        <row r="147">
          <cell r="B147" t="str">
            <v>rbum071</v>
          </cell>
          <cell r="D147" t="str">
            <v>Pengobatan karyawan</v>
          </cell>
          <cell r="K147">
            <v>307366</v>
          </cell>
          <cell r="L147">
            <v>307366</v>
          </cell>
        </row>
        <row r="148">
          <cell r="D148" t="str">
            <v>Safety Helm + Protective Clothing :</v>
          </cell>
        </row>
        <row r="149">
          <cell r="B149" t="str">
            <v>rbum072</v>
          </cell>
          <cell r="D149" t="str">
            <v>Helm dan stiker</v>
          </cell>
          <cell r="K149">
            <v>450000</v>
          </cell>
          <cell r="L149">
            <v>450000</v>
          </cell>
        </row>
        <row r="150">
          <cell r="D150" t="str">
            <v>Seragam kerja Proyek</v>
          </cell>
        </row>
        <row r="151">
          <cell r="B151" t="str">
            <v>rbum073</v>
          </cell>
          <cell r="D151" t="str">
            <v>Pakaian seragam Karyawan</v>
          </cell>
          <cell r="K151">
            <v>453000</v>
          </cell>
          <cell r="L151">
            <v>453000</v>
          </cell>
        </row>
        <row r="152">
          <cell r="D152" t="str">
            <v>ADM &amp; Keuangan Proyek :</v>
          </cell>
        </row>
        <row r="153">
          <cell r="B153" t="str">
            <v>rbum074</v>
          </cell>
          <cell r="D153" t="str">
            <v>F.Copy dan ATK</v>
          </cell>
          <cell r="K153">
            <v>3615750</v>
          </cell>
        </row>
        <row r="154">
          <cell r="B154" t="str">
            <v>rbum075</v>
          </cell>
          <cell r="D154" t="str">
            <v>Batray Kamera U/ Dokumentasi</v>
          </cell>
          <cell r="K154">
            <v>23500</v>
          </cell>
          <cell r="L154">
            <v>3639250</v>
          </cell>
        </row>
        <row r="155">
          <cell r="D155" t="str">
            <v>Insentif Tripida/tripika &amp; OKP :</v>
          </cell>
        </row>
        <row r="156">
          <cell r="B156" t="str">
            <v>rbum076</v>
          </cell>
          <cell r="D156" t="str">
            <v>Honor OKP di Pembuangan</v>
          </cell>
          <cell r="K156">
            <v>1500000</v>
          </cell>
        </row>
        <row r="157">
          <cell r="B157" t="str">
            <v>rbum077</v>
          </cell>
          <cell r="D157" t="str">
            <v>Akomodasi Kord Kamanan</v>
          </cell>
          <cell r="K157">
            <v>300000</v>
          </cell>
          <cell r="L157">
            <v>1800000</v>
          </cell>
        </row>
        <row r="158">
          <cell r="D158" t="str">
            <v>Sewa Mess :</v>
          </cell>
        </row>
        <row r="159">
          <cell r="B159" t="str">
            <v>rbum078</v>
          </cell>
          <cell r="D159" t="str">
            <v>By Penginapan  Pekerja Mess bln Pebruari 2005</v>
          </cell>
          <cell r="K159">
            <v>100000</v>
          </cell>
          <cell r="L159">
            <v>100000</v>
          </cell>
        </row>
        <row r="160">
          <cell r="D160" t="str">
            <v>Perlengkapan Mess :</v>
          </cell>
        </row>
        <row r="161">
          <cell r="B161" t="str">
            <v>rbum079</v>
          </cell>
          <cell r="D161" t="str">
            <v>Keset, stop kontak,jam dinding , Spanduk  dll</v>
          </cell>
          <cell r="K161">
            <v>1396500</v>
          </cell>
        </row>
        <row r="162">
          <cell r="B162" t="str">
            <v>rbum080</v>
          </cell>
          <cell r="D162" t="str">
            <v>Galon, Rantang lemari ,T.Tidur dll</v>
          </cell>
          <cell r="K162">
            <v>1212525</v>
          </cell>
        </row>
        <row r="163">
          <cell r="B163" t="str">
            <v>rbum081</v>
          </cell>
          <cell r="D163" t="str">
            <v>By Pembuatan rak untuk  logistik</v>
          </cell>
          <cell r="K163">
            <v>200000</v>
          </cell>
        </row>
        <row r="164">
          <cell r="B164" t="str">
            <v>rbum082</v>
          </cell>
          <cell r="D164" t="str">
            <v>By Penambahan Daya Listrik Kantor</v>
          </cell>
          <cell r="K164">
            <v>9676400</v>
          </cell>
          <cell r="L164">
            <v>12485425</v>
          </cell>
        </row>
        <row r="165">
          <cell r="D165" t="str">
            <v>Rekening Telepon :</v>
          </cell>
        </row>
        <row r="166">
          <cell r="B166" t="str">
            <v>rbum083</v>
          </cell>
          <cell r="D166" t="str">
            <v>Rek Telp ( voucher )</v>
          </cell>
          <cell r="K166">
            <v>3011925</v>
          </cell>
        </row>
        <row r="167">
          <cell r="B167" t="str">
            <v>rbum084</v>
          </cell>
          <cell r="D167" t="str">
            <v xml:space="preserve">Perbaikan Jaringa telp Yg rusak di Pembuangan </v>
          </cell>
          <cell r="K167">
            <v>300000</v>
          </cell>
          <cell r="L167">
            <v>3311925</v>
          </cell>
        </row>
        <row r="168">
          <cell r="D168" t="str">
            <v>Makan Minum Karyawan  kerja normal</v>
          </cell>
        </row>
        <row r="169">
          <cell r="B169" t="str">
            <v>rbum085</v>
          </cell>
          <cell r="D169" t="str">
            <v>Uang Makan Karyawan 1 Jan 05 s/d 10 Jan 05</v>
          </cell>
          <cell r="K169">
            <v>5812500</v>
          </cell>
          <cell r="L169">
            <v>5812500</v>
          </cell>
        </row>
        <row r="170">
          <cell r="D170" t="str">
            <v>Makan Minum Karyawan  kerja lembur</v>
          </cell>
        </row>
        <row r="171">
          <cell r="B171" t="str">
            <v>rbum086</v>
          </cell>
          <cell r="D171" t="str">
            <v>Makan Minum Karyawan  Lembur</v>
          </cell>
          <cell r="K171">
            <v>1237000</v>
          </cell>
          <cell r="L171">
            <v>1237000</v>
          </cell>
        </row>
        <row r="172">
          <cell r="D172" t="str">
            <v>Tinta Printer</v>
          </cell>
        </row>
        <row r="173">
          <cell r="B173" t="str">
            <v>rbum087</v>
          </cell>
          <cell r="D173" t="str">
            <v xml:space="preserve">Tinta Printer </v>
          </cell>
          <cell r="K173">
            <v>235000</v>
          </cell>
          <cell r="L173">
            <v>235000</v>
          </cell>
        </row>
        <row r="174">
          <cell r="D174" t="str">
            <v>Kendaraan Dinas Proyek :</v>
          </cell>
        </row>
        <row r="175">
          <cell r="B175" t="str">
            <v>rbum088</v>
          </cell>
          <cell r="D175" t="str">
            <v>Angsuran kendaraan speda Motor 2 unit</v>
          </cell>
          <cell r="K175">
            <v>1551000</v>
          </cell>
        </row>
        <row r="176">
          <cell r="B176" t="str">
            <v>rbum089</v>
          </cell>
          <cell r="D176" t="str">
            <v>BBM dan s.part Kendaraan dinas</v>
          </cell>
          <cell r="K176">
            <v>703961</v>
          </cell>
          <cell r="L176">
            <v>2254961</v>
          </cell>
        </row>
        <row r="186">
          <cell r="J186" t="str">
            <v>Sub Jumlah                          Rp.</v>
          </cell>
          <cell r="L186">
            <v>38083727</v>
          </cell>
        </row>
        <row r="187">
          <cell r="J187" t="str">
            <v xml:space="preserve">T  o  t   a  l                           </v>
          </cell>
          <cell r="K187" t="str">
            <v>Rp.</v>
          </cell>
          <cell r="L187">
            <v>38083727</v>
          </cell>
        </row>
        <row r="189">
          <cell r="C189" t="str">
            <v>DP - 05</v>
          </cell>
        </row>
        <row r="191">
          <cell r="B191" t="str">
            <v/>
          </cell>
          <cell r="C191" t="str">
            <v/>
          </cell>
          <cell r="D191" t="str">
            <v>SR. ADVERTISING</v>
          </cell>
        </row>
        <row r="192">
          <cell r="B192" t="str">
            <v>rbum090</v>
          </cell>
          <cell r="C192" t="str">
            <v/>
          </cell>
          <cell r="D192" t="str">
            <v>029/NK-PPS/ORD/01/05, Papan Proyek</v>
          </cell>
          <cell r="K192">
            <v>5500000</v>
          </cell>
        </row>
        <row r="193">
          <cell r="B193" t="str">
            <v/>
          </cell>
          <cell r="C193" t="str">
            <v/>
          </cell>
        </row>
        <row r="194">
          <cell r="D194" t="str">
            <v>TOBA MAKMUR PERKASA</v>
          </cell>
        </row>
        <row r="195">
          <cell r="B195" t="str">
            <v>rbum091</v>
          </cell>
          <cell r="D195" t="str">
            <v>Alat tulis</v>
          </cell>
          <cell r="K195">
            <v>2315250</v>
          </cell>
        </row>
        <row r="196">
          <cell r="B196" t="str">
            <v>rbum092</v>
          </cell>
          <cell r="D196" t="str">
            <v>Tinta Printer</v>
          </cell>
          <cell r="K196">
            <v>75000</v>
          </cell>
        </row>
        <row r="197">
          <cell r="B197" t="str">
            <v>rbum093</v>
          </cell>
          <cell r="D197" t="str">
            <v>Alat tulis</v>
          </cell>
          <cell r="K197">
            <v>173000</v>
          </cell>
        </row>
        <row r="198">
          <cell r="B198" t="str">
            <v/>
          </cell>
          <cell r="C198" t="str">
            <v/>
          </cell>
        </row>
        <row r="200">
          <cell r="B200" t="str">
            <v>rbum094</v>
          </cell>
          <cell r="D200" t="str">
            <v>Angsur HT  6 unit</v>
          </cell>
          <cell r="K200">
            <v>3000000</v>
          </cell>
        </row>
        <row r="202">
          <cell r="D202" t="str">
            <v>Angs - 2 ( Lunas )</v>
          </cell>
        </row>
        <row r="203">
          <cell r="B203" t="str">
            <v>rbum095</v>
          </cell>
          <cell r="D203" t="str">
            <v>Kasur,bantal &amp; Sprei</v>
          </cell>
          <cell r="K203">
            <v>1657500</v>
          </cell>
        </row>
        <row r="204">
          <cell r="B204" t="str">
            <v/>
          </cell>
          <cell r="C204" t="str">
            <v/>
          </cell>
          <cell r="D204" t="str">
            <v/>
          </cell>
        </row>
        <row r="205">
          <cell r="B205" t="str">
            <v/>
          </cell>
          <cell r="C205" t="str">
            <v/>
          </cell>
          <cell r="D205" t="str">
            <v/>
          </cell>
        </row>
        <row r="206">
          <cell r="K206">
            <v>12720750</v>
          </cell>
          <cell r="L206">
            <v>0</v>
          </cell>
        </row>
        <row r="207">
          <cell r="B207" t="str">
            <v/>
          </cell>
        </row>
        <row r="208">
          <cell r="D208" t="str">
            <v>Pengujian Bahan</v>
          </cell>
        </row>
        <row r="209">
          <cell r="B209" t="str">
            <v>rbum096</v>
          </cell>
          <cell r="D209" t="str">
            <v>Tes kubus beton</v>
          </cell>
          <cell r="K209">
            <v>280000</v>
          </cell>
        </row>
        <row r="210">
          <cell r="D210" t="str">
            <v>Pembuatan kantor Konsultan</v>
          </cell>
        </row>
        <row r="211">
          <cell r="B211" t="str">
            <v>rbum097</v>
          </cell>
          <cell r="D211" t="str">
            <v xml:space="preserve">Baut,U/ rak dan Kunci pintu </v>
          </cell>
          <cell r="K211">
            <v>117500</v>
          </cell>
        </row>
        <row r="212">
          <cell r="D212" t="str">
            <v>Air Minum Pekerja</v>
          </cell>
        </row>
        <row r="213">
          <cell r="B213" t="str">
            <v>rbum098</v>
          </cell>
          <cell r="D213" t="str">
            <v xml:space="preserve">Minum Karyawan </v>
          </cell>
          <cell r="K213">
            <v>757500</v>
          </cell>
        </row>
        <row r="214">
          <cell r="B214" t="str">
            <v>rbum099</v>
          </cell>
          <cell r="D214" t="str">
            <v>Rek air Mess Putri</v>
          </cell>
          <cell r="K214">
            <v>23225</v>
          </cell>
        </row>
        <row r="215">
          <cell r="D215" t="str">
            <v>Mobilisasi Karyawan :</v>
          </cell>
        </row>
        <row r="216">
          <cell r="B216" t="str">
            <v>rbum100</v>
          </cell>
          <cell r="D216" t="str">
            <v>Transport  Karsono P.Baru - Jakarta PP</v>
          </cell>
          <cell r="K216">
            <v>857700</v>
          </cell>
        </row>
        <row r="217">
          <cell r="D217" t="str">
            <v>Perjalanan Dinas :</v>
          </cell>
        </row>
        <row r="218">
          <cell r="B218" t="str">
            <v>rbum101</v>
          </cell>
          <cell r="D218" t="str">
            <v>Penggantian  Transpot Nurul WS</v>
          </cell>
          <cell r="K218">
            <v>20000</v>
          </cell>
        </row>
        <row r="220">
          <cell r="D220" t="str">
            <v>Gaji harian Lapangan :</v>
          </cell>
        </row>
        <row r="221">
          <cell r="B221" t="str">
            <v>rbum102</v>
          </cell>
          <cell r="D221" t="str">
            <v>Upah harian Proyek bulan Januari 2005</v>
          </cell>
          <cell r="K221">
            <v>32000000</v>
          </cell>
        </row>
        <row r="222">
          <cell r="D222" t="str">
            <v>Akomodasi Rapat &amp; tamu</v>
          </cell>
        </row>
        <row r="223">
          <cell r="B223" t="str">
            <v>rbum103</v>
          </cell>
          <cell r="D223" t="str">
            <v>Akomodasi rapat dengan direksi</v>
          </cell>
          <cell r="K223">
            <v>698000</v>
          </cell>
        </row>
        <row r="224">
          <cell r="B224" t="str">
            <v>rbum104</v>
          </cell>
          <cell r="D224" t="str">
            <v>Akomodasi tamu Direksi &amp; Konsultan</v>
          </cell>
          <cell r="K224">
            <v>769700</v>
          </cell>
        </row>
        <row r="225">
          <cell r="D225" t="str">
            <v>Pengobatan Karyawan :</v>
          </cell>
        </row>
        <row r="226">
          <cell r="B226" t="str">
            <v>rbum105</v>
          </cell>
          <cell r="D226" t="str">
            <v>Pengobatan karyawan</v>
          </cell>
          <cell r="K226">
            <v>362100</v>
          </cell>
        </row>
        <row r="227">
          <cell r="D227" t="str">
            <v>Safety Helm + Protective Clothing :</v>
          </cell>
        </row>
        <row r="228">
          <cell r="D228" t="str">
            <v>Helm dan stiker</v>
          </cell>
        </row>
        <row r="229">
          <cell r="D229" t="str">
            <v>Seragam kerja Proyek</v>
          </cell>
        </row>
        <row r="230">
          <cell r="B230" t="str">
            <v>rbum106</v>
          </cell>
          <cell r="D230" t="str">
            <v>Pakaian seragam Karyawan</v>
          </cell>
          <cell r="K230">
            <v>69900</v>
          </cell>
        </row>
        <row r="232">
          <cell r="D232" t="str">
            <v>ADM &amp; Keuangan Proyek :</v>
          </cell>
        </row>
        <row r="233">
          <cell r="B233" t="str">
            <v>rbum107</v>
          </cell>
          <cell r="D233" t="str">
            <v>F.Copy dan ATK</v>
          </cell>
          <cell r="K233">
            <v>4350250</v>
          </cell>
        </row>
        <row r="234">
          <cell r="B234" t="str">
            <v>rbum108</v>
          </cell>
          <cell r="D234" t="str">
            <v>Batray Kamera U/ Dokumentasi</v>
          </cell>
          <cell r="K234">
            <v>62500</v>
          </cell>
        </row>
        <row r="235">
          <cell r="B235" t="str">
            <v>rbum109</v>
          </cell>
          <cell r="D235" t="str">
            <v>Pembuatan CD Proyek'</v>
          </cell>
          <cell r="K235">
            <v>1000000</v>
          </cell>
        </row>
        <row r="236">
          <cell r="D236" t="str">
            <v>Insentif Tripida/tripika &amp; OKP :</v>
          </cell>
        </row>
        <row r="237">
          <cell r="B237" t="str">
            <v>rbum110</v>
          </cell>
          <cell r="D237" t="str">
            <v>Honor OKP di Pembuangan</v>
          </cell>
          <cell r="K237">
            <v>520000</v>
          </cell>
        </row>
        <row r="238">
          <cell r="D238" t="str">
            <v>Akomodasi Kord Kamanan</v>
          </cell>
        </row>
        <row r="239">
          <cell r="D239" t="str">
            <v>Sewa Mess :</v>
          </cell>
        </row>
        <row r="240">
          <cell r="D240" t="str">
            <v>By Penginapan  Pekerja Mess bln Pebruari 2005</v>
          </cell>
        </row>
        <row r="241">
          <cell r="D241" t="str">
            <v>Perlengkapan Mess :</v>
          </cell>
        </row>
        <row r="242">
          <cell r="B242" t="str">
            <v>rbum111</v>
          </cell>
          <cell r="D242" t="str">
            <v>Kaca meja , Stiker dan gembok,kaca helm u/Kantor</v>
          </cell>
          <cell r="K242">
            <v>115500</v>
          </cell>
        </row>
        <row r="243">
          <cell r="B243" t="str">
            <v>rbum112</v>
          </cell>
          <cell r="D243" t="str">
            <v>Lemari, tempat tidur,bantal dan sprei</v>
          </cell>
          <cell r="K243">
            <v>941000</v>
          </cell>
        </row>
        <row r="246">
          <cell r="D246" t="str">
            <v>Rekening Telepon :</v>
          </cell>
        </row>
        <row r="247">
          <cell r="B247" t="str">
            <v>rbum113</v>
          </cell>
          <cell r="D247" t="str">
            <v>Rek Telp ( voucher )</v>
          </cell>
          <cell r="K247">
            <v>1081665</v>
          </cell>
        </row>
        <row r="249">
          <cell r="D249" t="str">
            <v>Rekening Listrik</v>
          </cell>
        </row>
        <row r="250">
          <cell r="B250" t="str">
            <v>rbum114</v>
          </cell>
          <cell r="D250" t="str">
            <v>Rekening listrik  Mess Putra</v>
          </cell>
          <cell r="K250">
            <v>75200</v>
          </cell>
        </row>
        <row r="251">
          <cell r="D251" t="str">
            <v>Makan Minum Karyawan  kerja normal</v>
          </cell>
        </row>
        <row r="252">
          <cell r="B252" t="str">
            <v>rbum115</v>
          </cell>
          <cell r="D252" t="str">
            <v>Uang Makan Karyawan 26 Jan 05 s/d 10 Peb 05</v>
          </cell>
          <cell r="K252">
            <v>5962500</v>
          </cell>
        </row>
        <row r="253">
          <cell r="D253" t="str">
            <v>Makan Minum Karyawan  kerja lembur</v>
          </cell>
        </row>
        <row r="254">
          <cell r="B254" t="str">
            <v>rbum116</v>
          </cell>
          <cell r="D254" t="str">
            <v>Makan Minum Karyawan  Lembur</v>
          </cell>
          <cell r="K254">
            <v>2140000</v>
          </cell>
        </row>
        <row r="255">
          <cell r="D255" t="str">
            <v>Tinta Printer</v>
          </cell>
        </row>
        <row r="256">
          <cell r="B256" t="str">
            <v>rbum117</v>
          </cell>
          <cell r="D256" t="str">
            <v xml:space="preserve">Tinta Printer </v>
          </cell>
          <cell r="K256">
            <v>175000</v>
          </cell>
        </row>
        <row r="257">
          <cell r="D257" t="str">
            <v>Sewa Kendaraan dinas</v>
          </cell>
        </row>
        <row r="258">
          <cell r="D258" t="str">
            <v>CV.Citra Rental</v>
          </cell>
        </row>
        <row r="259">
          <cell r="D259" t="str">
            <v>003/NK-PPS/SPSM/XII/2004</v>
          </cell>
        </row>
        <row r="260">
          <cell r="B260" t="str">
            <v>rbum118</v>
          </cell>
          <cell r="D260" t="str">
            <v>Total sewa Mobil Kijang  mini Bus</v>
          </cell>
          <cell r="K260">
            <v>5150000</v>
          </cell>
          <cell r="L260">
            <v>150000</v>
          </cell>
        </row>
        <row r="263">
          <cell r="D263" t="str">
            <v>Kendaraan Dinas Proyek :</v>
          </cell>
        </row>
        <row r="264">
          <cell r="B264" t="str">
            <v>rbum119</v>
          </cell>
          <cell r="D264" t="str">
            <v>BBM dan s.part Kendaraan dinas</v>
          </cell>
          <cell r="K264">
            <v>645540</v>
          </cell>
        </row>
        <row r="269">
          <cell r="J269" t="str">
            <v xml:space="preserve">Sub Jumlah                          </v>
          </cell>
          <cell r="K269">
            <v>58174780</v>
          </cell>
          <cell r="L269">
            <v>150000</v>
          </cell>
        </row>
        <row r="270">
          <cell r="J270" t="str">
            <v xml:space="preserve">T  o  t   a  l                           </v>
          </cell>
          <cell r="K270">
            <v>70895530</v>
          </cell>
          <cell r="L270">
            <v>150000</v>
          </cell>
        </row>
        <row r="272">
          <cell r="C272" t="str">
            <v>DP - 06</v>
          </cell>
        </row>
        <row r="273">
          <cell r="D273" t="str">
            <v>Utama komputer :</v>
          </cell>
        </row>
        <row r="274">
          <cell r="D274" t="str">
            <v>057//NK-PPS/ORD/XII/04 : Disk,Ups, Skanner 50</v>
          </cell>
          <cell r="K274">
            <v>2405000</v>
          </cell>
        </row>
        <row r="275">
          <cell r="D275" t="str">
            <v>028//NK-PPS/ORD/I/05 :,Ups, Printer, Cd Blank</v>
          </cell>
          <cell r="K275">
            <v>1675000</v>
          </cell>
        </row>
        <row r="276">
          <cell r="D276" t="str">
            <v>006//NK-PPS/ORD/I/05 :,Angs-1 Printer dll</v>
          </cell>
          <cell r="K276">
            <v>950000</v>
          </cell>
        </row>
        <row r="288">
          <cell r="B288" t="str">
            <v>rbum120</v>
          </cell>
          <cell r="D288" t="str">
            <v>Utama komputer :</v>
          </cell>
          <cell r="K288">
            <v>5030000</v>
          </cell>
        </row>
        <row r="290">
          <cell r="B290" t="str">
            <v>rbum121</v>
          </cell>
          <cell r="D290" t="str">
            <v>Keamanan Proyek :</v>
          </cell>
          <cell r="K290">
            <v>300000</v>
          </cell>
        </row>
        <row r="291">
          <cell r="D291" t="str">
            <v>Honor Kord.  Keamanan Proyek</v>
          </cell>
        </row>
        <row r="292">
          <cell r="D292" t="str">
            <v>Pemb.Kantor Konsultan :</v>
          </cell>
        </row>
        <row r="293">
          <cell r="B293" t="str">
            <v>rbum122</v>
          </cell>
          <cell r="D293" t="str">
            <v>Kunci,Las Kursi,Sun Bed dll</v>
          </cell>
          <cell r="K293">
            <v>671760</v>
          </cell>
        </row>
        <row r="294">
          <cell r="D294" t="str">
            <v>Gudang &amp; MCK</v>
          </cell>
        </row>
        <row r="295">
          <cell r="B295" t="str">
            <v>rbum123</v>
          </cell>
          <cell r="D295" t="str">
            <v xml:space="preserve">Grendel,engsel &amp; hak angin </v>
          </cell>
          <cell r="K295">
            <v>16000</v>
          </cell>
        </row>
        <row r="296">
          <cell r="D296" t="str">
            <v>Air Minum</v>
          </cell>
        </row>
        <row r="297">
          <cell r="B297" t="str">
            <v>rbum124</v>
          </cell>
          <cell r="D297" t="str">
            <v>Rek air mess Mess Putri</v>
          </cell>
          <cell r="K297">
            <v>18225</v>
          </cell>
        </row>
        <row r="298">
          <cell r="B298" t="str">
            <v>rbum125</v>
          </cell>
          <cell r="D298" t="str">
            <v>Air mineral</v>
          </cell>
          <cell r="K298">
            <v>1050000</v>
          </cell>
        </row>
        <row r="300">
          <cell r="D300" t="str">
            <v>Mobilisasi Tenaga Kerja</v>
          </cell>
        </row>
        <row r="301">
          <cell r="B301" t="str">
            <v>rbum126</v>
          </cell>
          <cell r="D301" t="str">
            <v>BY. Perjalanan Pindah Desto Ekonugroho</v>
          </cell>
          <cell r="K301">
            <v>212500</v>
          </cell>
        </row>
        <row r="303">
          <cell r="B303" t="str">
            <v>rbum127</v>
          </cell>
          <cell r="D303" t="str">
            <v>Ongkos angkut barang pindahan Destonugroho</v>
          </cell>
          <cell r="K303">
            <v>625000</v>
          </cell>
        </row>
        <row r="305">
          <cell r="D305" t="str">
            <v>Perjalanan dinas</v>
          </cell>
        </row>
        <row r="306">
          <cell r="B306" t="str">
            <v>rbum128</v>
          </cell>
          <cell r="D306" t="str">
            <v>Transport Lilik supriyanto dan Bambang Suryanto</v>
          </cell>
          <cell r="K306">
            <v>1871000</v>
          </cell>
        </row>
        <row r="307">
          <cell r="B307" t="str">
            <v>rbum129</v>
          </cell>
          <cell r="D307" t="str">
            <v>Transport P.Sitorus ke Medan ( PP )</v>
          </cell>
          <cell r="K307">
            <v>546000</v>
          </cell>
        </row>
        <row r="308">
          <cell r="B308" t="str">
            <v>rbum130</v>
          </cell>
          <cell r="D308" t="str">
            <v>Transport Sodikin ke Jakarta</v>
          </cell>
          <cell r="K308">
            <v>420000</v>
          </cell>
        </row>
        <row r="309">
          <cell r="D309" t="str">
            <v>Papan Nama Proyek</v>
          </cell>
        </row>
        <row r="310">
          <cell r="B310" t="str">
            <v>rbum131</v>
          </cell>
          <cell r="D310" t="str">
            <v xml:space="preserve">Upah buat papan nama Safety </v>
          </cell>
          <cell r="K310">
            <v>700000</v>
          </cell>
        </row>
        <row r="314">
          <cell r="D314" t="str">
            <v>Gaji Harian Proyek</v>
          </cell>
        </row>
        <row r="315">
          <cell r="B315" t="str">
            <v>rbum132</v>
          </cell>
          <cell r="D315" t="str">
            <v>Gaji Karyawan proyek  Bln Januari 2005</v>
          </cell>
          <cell r="K315">
            <v>2255000</v>
          </cell>
        </row>
        <row r="317">
          <cell r="D317" t="str">
            <v>Akomodasi Tamu &amp; Rapat :</v>
          </cell>
        </row>
        <row r="318">
          <cell r="B318" t="str">
            <v>rbum133</v>
          </cell>
          <cell r="D318" t="str">
            <v>By akomodasi Tamu  dan rapat mingguan  Proyek</v>
          </cell>
          <cell r="K318">
            <v>2900001</v>
          </cell>
        </row>
        <row r="320">
          <cell r="D320" t="str">
            <v>Pengobatan Karyawan :</v>
          </cell>
        </row>
        <row r="321">
          <cell r="B321" t="str">
            <v>rbum134</v>
          </cell>
          <cell r="D321" t="str">
            <v>By Pengobatan karyawan</v>
          </cell>
          <cell r="K321">
            <v>161500</v>
          </cell>
        </row>
        <row r="326">
          <cell r="D326" t="str">
            <v>Adm &amp; Keuangan proyek :</v>
          </cell>
        </row>
        <row r="327">
          <cell r="B327" t="str">
            <v>rbum135</v>
          </cell>
          <cell r="D327" t="str">
            <v>F.Copy,alat tulis dan meterai</v>
          </cell>
          <cell r="K327">
            <v>963900</v>
          </cell>
        </row>
        <row r="328">
          <cell r="B328" t="str">
            <v>rbum136</v>
          </cell>
          <cell r="D328" t="str">
            <v>Batrai Kamera u/ Dokumentasi Proyek</v>
          </cell>
          <cell r="K328">
            <v>48000</v>
          </cell>
        </row>
        <row r="331">
          <cell r="D331" t="str">
            <v>Sewa mess :</v>
          </cell>
        </row>
        <row r="332">
          <cell r="B332" t="str">
            <v>rbum137</v>
          </cell>
          <cell r="D332" t="str">
            <v>sewa mess u/ Pekerja mess Proyek</v>
          </cell>
          <cell r="K332">
            <v>100000</v>
          </cell>
        </row>
        <row r="334">
          <cell r="D334" t="str">
            <v>Perlengkapan Kantor &amp; Mess :</v>
          </cell>
        </row>
        <row r="335">
          <cell r="B335" t="str">
            <v>rbum138</v>
          </cell>
          <cell r="D335" t="str">
            <v>Strika,rantang, Dispenser dll</v>
          </cell>
          <cell r="K335">
            <v>458500</v>
          </cell>
        </row>
        <row r="336">
          <cell r="D336" t="str">
            <v>Rekening Listrik :</v>
          </cell>
        </row>
        <row r="337">
          <cell r="B337" t="str">
            <v>rbum139</v>
          </cell>
          <cell r="D337" t="str">
            <v>Adaptor  &amp; sika  &amp; rekening listrik Mess putri</v>
          </cell>
          <cell r="K337">
            <v>202000</v>
          </cell>
        </row>
        <row r="338">
          <cell r="D338" t="str">
            <v>Rekening Telepon Proyek:</v>
          </cell>
        </row>
        <row r="339">
          <cell r="B339" t="str">
            <v>rbum140</v>
          </cell>
          <cell r="D339" t="str">
            <v>Telepon Kantor Proyek</v>
          </cell>
          <cell r="K339">
            <v>2777054</v>
          </cell>
        </row>
        <row r="340">
          <cell r="D340" t="str">
            <v>Rekening Telepon Direksi &amp; Konsultan:</v>
          </cell>
        </row>
        <row r="341">
          <cell r="B341" t="str">
            <v>rbum141</v>
          </cell>
          <cell r="D341" t="str">
            <v>Rekening  &amp; Voucher Owner</v>
          </cell>
          <cell r="K341">
            <v>647331</v>
          </cell>
        </row>
        <row r="342">
          <cell r="B342" t="str">
            <v>rbum142</v>
          </cell>
          <cell r="D342" t="str">
            <v>Rekening telepon konsultan</v>
          </cell>
          <cell r="K342">
            <v>686268</v>
          </cell>
        </row>
        <row r="344">
          <cell r="D344" t="str">
            <v>Makan Minum karyawan kerja Normal :</v>
          </cell>
        </row>
        <row r="345">
          <cell r="B345" t="str">
            <v>rbum143</v>
          </cell>
          <cell r="D345" t="str">
            <v>Uang Makan Karyawan  ( 11 Peb 05 s/d 25 Peb 05 )</v>
          </cell>
          <cell r="K345">
            <v>5512500</v>
          </cell>
        </row>
        <row r="348">
          <cell r="D348" t="str">
            <v>Makan Minum karyawan kerja Lembur :</v>
          </cell>
        </row>
        <row r="349">
          <cell r="B349" t="str">
            <v>rbum144</v>
          </cell>
          <cell r="D349" t="str">
            <v xml:space="preserve">Makan Minum karyawan &amp; Pekerja Lembur </v>
          </cell>
          <cell r="K349">
            <v>2469250</v>
          </cell>
        </row>
        <row r="350">
          <cell r="D350" t="str">
            <v>Tinta Printer :</v>
          </cell>
        </row>
        <row r="351">
          <cell r="B351" t="str">
            <v>rbum145</v>
          </cell>
          <cell r="D351" t="str">
            <v>Tinta Printer :</v>
          </cell>
          <cell r="K351">
            <v>310000</v>
          </cell>
        </row>
        <row r="352">
          <cell r="D352" t="str">
            <v>Sewa/Pengadaan Kendaraan dinas :</v>
          </cell>
        </row>
        <row r="353">
          <cell r="D353" t="str">
            <v>CV.Citra Sarana rent Car</v>
          </cell>
        </row>
        <row r="354">
          <cell r="B354" t="str">
            <v>rbum146</v>
          </cell>
          <cell r="D354" t="str">
            <v>sewa mobil Kijang Pick Up</v>
          </cell>
          <cell r="K354">
            <v>4635000</v>
          </cell>
        </row>
        <row r="355">
          <cell r="D355" t="str">
            <v>PT.Swadharma.</v>
          </cell>
        </row>
        <row r="356">
          <cell r="B356" t="str">
            <v>rbum147</v>
          </cell>
          <cell r="D356" t="str">
            <v>Angsuran  3 unit Speda motor</v>
          </cell>
          <cell r="K356">
            <v>2363800</v>
          </cell>
        </row>
        <row r="357">
          <cell r="B357" t="str">
            <v>rbum148</v>
          </cell>
          <cell r="D357" t="str">
            <v>BBM / Spare Part dan service kend dinas</v>
          </cell>
          <cell r="K357">
            <v>642250</v>
          </cell>
        </row>
        <row r="359">
          <cell r="B359" t="str">
            <v>rbum149</v>
          </cell>
          <cell r="D359" t="str">
            <v xml:space="preserve">Retribusi kebersihan lingkungan </v>
          </cell>
          <cell r="K359">
            <v>200000</v>
          </cell>
        </row>
        <row r="364">
          <cell r="J364" t="str">
            <v xml:space="preserve">Sub Jumlah                          </v>
          </cell>
          <cell r="K364">
            <v>33762839</v>
          </cell>
          <cell r="L364">
            <v>38792839</v>
          </cell>
        </row>
        <row r="365">
          <cell r="J365" t="str">
            <v xml:space="preserve">T  o  t   a  l                           </v>
          </cell>
          <cell r="K365">
            <v>38792839</v>
          </cell>
        </row>
        <row r="367">
          <cell r="C367" t="str">
            <v>DP - 07</v>
          </cell>
        </row>
        <row r="369">
          <cell r="B369" t="str">
            <v/>
          </cell>
          <cell r="C369" t="str">
            <v/>
          </cell>
          <cell r="D369" t="str">
            <v xml:space="preserve">Honor Konsultan </v>
          </cell>
        </row>
        <row r="370">
          <cell r="B370" t="str">
            <v>rbum150</v>
          </cell>
          <cell r="C370" t="str">
            <v/>
          </cell>
          <cell r="D370" t="str">
            <v>Honor Konsultan Angs. 1 Bulan Januari 2005</v>
          </cell>
          <cell r="K370">
            <v>7500000</v>
          </cell>
        </row>
        <row r="371">
          <cell r="B371" t="str">
            <v/>
          </cell>
          <cell r="C371" t="str">
            <v/>
          </cell>
        </row>
        <row r="372">
          <cell r="D372" t="str">
            <v>Perjalanan Dinas</v>
          </cell>
        </row>
        <row r="373">
          <cell r="B373" t="str">
            <v>rbum151</v>
          </cell>
          <cell r="D373" t="str">
            <v>PT. Malibu Jaya Berwisata (Tiket a.n. Hernawan Chandra Pku - Jkt)</v>
          </cell>
          <cell r="K373">
            <v>300000</v>
          </cell>
        </row>
        <row r="375">
          <cell r="D375" t="str">
            <v>Makan Minum karyawan kerja Lembur :</v>
          </cell>
        </row>
        <row r="376">
          <cell r="B376" t="str">
            <v>rbum152</v>
          </cell>
          <cell r="D376" t="str">
            <v>Café Zhi-Zhi (Sakir)</v>
          </cell>
          <cell r="K376">
            <v>3338500</v>
          </cell>
        </row>
        <row r="378">
          <cell r="K378">
            <v>11138500</v>
          </cell>
        </row>
        <row r="379">
          <cell r="B379" t="str">
            <v/>
          </cell>
        </row>
        <row r="380">
          <cell r="D380" t="str">
            <v xml:space="preserve">Honor Konsultan </v>
          </cell>
        </row>
        <row r="381">
          <cell r="B381" t="str">
            <v>rbum153</v>
          </cell>
          <cell r="D381" t="str">
            <v>Makan Konsultan &amp; Owner Periode 26 feb - 10 Maret 2005</v>
          </cell>
          <cell r="K381">
            <v>1300000</v>
          </cell>
          <cell r="L381">
            <v>1300000</v>
          </cell>
        </row>
        <row r="383">
          <cell r="D383" t="str">
            <v>Keamanan Proyek :</v>
          </cell>
        </row>
        <row r="384">
          <cell r="B384" t="str">
            <v>rbum154</v>
          </cell>
          <cell r="D384" t="str">
            <v>Honor Keamanan mess II Periode Maret - April 2005</v>
          </cell>
          <cell r="K384">
            <v>500000</v>
          </cell>
          <cell r="L384">
            <v>500000</v>
          </cell>
        </row>
        <row r="385">
          <cell r="B385" t="str">
            <v>rbum155</v>
          </cell>
          <cell r="D385" t="str">
            <v>Honor Keamanan mess Putri Bl. Maret 2005</v>
          </cell>
          <cell r="K385">
            <v>20000</v>
          </cell>
          <cell r="L385">
            <v>20000</v>
          </cell>
        </row>
        <row r="386">
          <cell r="B386" t="str">
            <v>rbum156</v>
          </cell>
          <cell r="D386" t="str">
            <v>Kompensasi SPSI</v>
          </cell>
          <cell r="K386">
            <v>500000</v>
          </cell>
          <cell r="L386">
            <v>500000</v>
          </cell>
        </row>
        <row r="387">
          <cell r="B387" t="str">
            <v>rbum157</v>
          </cell>
          <cell r="D387" t="str">
            <v>Honor Keamanan Proyek (POLTABES)</v>
          </cell>
          <cell r="K387">
            <v>500000</v>
          </cell>
          <cell r="L387">
            <v>500000</v>
          </cell>
        </row>
        <row r="388">
          <cell r="B388" t="str">
            <v>rbum158</v>
          </cell>
          <cell r="D388" t="str">
            <v>Honor Keamanan Bl. Maret a.n. Galingging</v>
          </cell>
          <cell r="K388">
            <v>300000</v>
          </cell>
          <cell r="L388">
            <v>300000</v>
          </cell>
        </row>
        <row r="390">
          <cell r="D390" t="str">
            <v>Pemeriksaan &amp; Pengujian Bahan</v>
          </cell>
        </row>
        <row r="391">
          <cell r="B391" t="str">
            <v>rbum159</v>
          </cell>
          <cell r="D391" t="str">
            <v>Tes Kubus 12 Sampel</v>
          </cell>
          <cell r="K391">
            <v>240000</v>
          </cell>
          <cell r="L391">
            <v>240000</v>
          </cell>
        </row>
        <row r="392">
          <cell r="B392" t="str">
            <v>rbum160</v>
          </cell>
          <cell r="D392" t="str">
            <v>Tes Kubus 14 Sampel</v>
          </cell>
          <cell r="K392">
            <v>280000</v>
          </cell>
          <cell r="L392">
            <v>280000</v>
          </cell>
        </row>
        <row r="394">
          <cell r="D394" t="str">
            <v>Pemb.Kantor Konsultan :</v>
          </cell>
        </row>
        <row r="395">
          <cell r="B395" t="str">
            <v>rbum161</v>
          </cell>
          <cell r="D395" t="str">
            <v>Karpet, Gorden, dll</v>
          </cell>
          <cell r="K395">
            <v>684500</v>
          </cell>
          <cell r="L395">
            <v>684500</v>
          </cell>
        </row>
        <row r="397">
          <cell r="D397" t="str">
            <v>Pembuatan Gudang</v>
          </cell>
        </row>
        <row r="398">
          <cell r="B398" t="str">
            <v>rbum162</v>
          </cell>
          <cell r="D398" t="str">
            <v>Upah Harian Pekerjaan Pembuatan Rak, Peti, &amp; meja barang di gudang proyek</v>
          </cell>
          <cell r="K398">
            <v>997500</v>
          </cell>
          <cell r="L398">
            <v>997500</v>
          </cell>
        </row>
        <row r="399">
          <cell r="B399" t="str">
            <v>rbum163</v>
          </cell>
          <cell r="D399" t="str">
            <v>Upah Harian Pekerjaan Pembuatan gudang proyek</v>
          </cell>
          <cell r="K399">
            <v>5174000</v>
          </cell>
          <cell r="L399">
            <v>5174000</v>
          </cell>
        </row>
        <row r="400">
          <cell r="B400" t="str">
            <v>rbum164</v>
          </cell>
          <cell r="D400" t="str">
            <v>Upah Harian Pekerjaan Pembuatan Barak  proyek</v>
          </cell>
          <cell r="K400">
            <v>1170000</v>
          </cell>
          <cell r="L400">
            <v>1170000</v>
          </cell>
        </row>
        <row r="402">
          <cell r="D402" t="str">
            <v>Air Minum Pekerja (Akomodasi Kantor)</v>
          </cell>
        </row>
        <row r="403">
          <cell r="B403" t="str">
            <v>rbum165</v>
          </cell>
          <cell r="D403" t="str">
            <v xml:space="preserve">Rek Air Mess 1 Putra </v>
          </cell>
          <cell r="K403">
            <v>18225</v>
          </cell>
          <cell r="L403">
            <v>18225</v>
          </cell>
        </row>
        <row r="404">
          <cell r="B404" t="str">
            <v>rbum166</v>
          </cell>
          <cell r="D404" t="str">
            <v>Air mineral</v>
          </cell>
          <cell r="K404">
            <v>1497500</v>
          </cell>
          <cell r="L404">
            <v>1497500</v>
          </cell>
        </row>
        <row r="406">
          <cell r="D406" t="str">
            <v>Mobilisasi Tenaga Kerja</v>
          </cell>
        </row>
        <row r="407">
          <cell r="B407" t="str">
            <v>rbum167</v>
          </cell>
          <cell r="D407" t="str">
            <v>Mobilisasi a.n. Sodikin Jkt - Pku</v>
          </cell>
          <cell r="K407">
            <v>479000</v>
          </cell>
          <cell r="L407">
            <v>479000</v>
          </cell>
        </row>
        <row r="409">
          <cell r="D409" t="str">
            <v>Transportasi Karyawan</v>
          </cell>
        </row>
        <row r="410">
          <cell r="B410" t="str">
            <v>rbum168</v>
          </cell>
          <cell r="D410" t="str">
            <v>Transport a.n. Kusmayadi</v>
          </cell>
          <cell r="K410">
            <v>140000</v>
          </cell>
          <cell r="L410">
            <v>140000</v>
          </cell>
        </row>
        <row r="411">
          <cell r="B411" t="str">
            <v>rbum169</v>
          </cell>
          <cell r="D411" t="str">
            <v>Transport a.n. Hernawan Chandra Jkt - Pku</v>
          </cell>
          <cell r="K411">
            <v>699000</v>
          </cell>
          <cell r="L411">
            <v>699000</v>
          </cell>
        </row>
        <row r="413">
          <cell r="D413" t="str">
            <v>Jamsostek Proyek</v>
          </cell>
        </row>
        <row r="414">
          <cell r="B414" t="str">
            <v>rbum170</v>
          </cell>
          <cell r="D414" t="str">
            <v>Jamsostek Proyek Angsuran - 1</v>
          </cell>
          <cell r="K414">
            <v>2000000</v>
          </cell>
          <cell r="L414">
            <v>2000000</v>
          </cell>
        </row>
        <row r="416">
          <cell r="D416" t="str">
            <v>Gaji Harian Proyek</v>
          </cell>
        </row>
        <row r="417">
          <cell r="B417" t="str">
            <v>rbum171</v>
          </cell>
          <cell r="D417" t="str">
            <v>Gaji Karyawan proyek  Bln Februari 2005</v>
          </cell>
          <cell r="K417">
            <v>32150000</v>
          </cell>
          <cell r="L417">
            <v>32150000</v>
          </cell>
        </row>
        <row r="419">
          <cell r="D419" t="str">
            <v>Akomodasi Tamu &amp; Rapat :</v>
          </cell>
        </row>
        <row r="420">
          <cell r="B420" t="str">
            <v>rbum172</v>
          </cell>
          <cell r="D420" t="str">
            <v>By akomodasi Tamu  dan Rapat  Proyek</v>
          </cell>
          <cell r="K420">
            <v>3181550</v>
          </cell>
          <cell r="L420">
            <v>3181550</v>
          </cell>
        </row>
        <row r="422">
          <cell r="D422" t="str">
            <v>Pengobatan Karyawan :</v>
          </cell>
        </row>
        <row r="423">
          <cell r="B423" t="str">
            <v>rbum173</v>
          </cell>
          <cell r="D423" t="str">
            <v>By Pengobatan karyawan</v>
          </cell>
          <cell r="K423">
            <v>1437600</v>
          </cell>
          <cell r="L423">
            <v>1437600</v>
          </cell>
        </row>
        <row r="425">
          <cell r="D425" t="str">
            <v>Seragam Kerja Proyek</v>
          </cell>
        </row>
        <row r="426">
          <cell r="B426" t="str">
            <v>rbum174</v>
          </cell>
          <cell r="D426" t="str">
            <v xml:space="preserve">Hari Priyadi </v>
          </cell>
          <cell r="K426">
            <v>240000</v>
          </cell>
          <cell r="L426">
            <v>240000</v>
          </cell>
        </row>
        <row r="427">
          <cell r="B427" t="str">
            <v>rbum175</v>
          </cell>
          <cell r="D427" t="str">
            <v>Ramturi (Security)</v>
          </cell>
          <cell r="K427">
            <v>270000</v>
          </cell>
          <cell r="L427">
            <v>270000</v>
          </cell>
        </row>
        <row r="429">
          <cell r="D429" t="str">
            <v>Adm &amp; Keuangan proyek :</v>
          </cell>
        </row>
        <row r="430">
          <cell r="B430" t="str">
            <v>rbum176</v>
          </cell>
          <cell r="D430" t="str">
            <v>F.Copy,alat tulis dan meterai</v>
          </cell>
          <cell r="K430">
            <v>1306225</v>
          </cell>
          <cell r="L430">
            <v>1306225</v>
          </cell>
        </row>
        <row r="431">
          <cell r="B431" t="str">
            <v>rbum177</v>
          </cell>
          <cell r="D431" t="str">
            <v>Batrai Kamera u/ Dokumentasi Proyek</v>
          </cell>
          <cell r="K431">
            <v>8000</v>
          </cell>
          <cell r="L431">
            <v>8000</v>
          </cell>
        </row>
        <row r="433">
          <cell r="D433" t="str">
            <v>Perlengkapan Kantor &amp; Mess :</v>
          </cell>
        </row>
        <row r="434">
          <cell r="B434" t="str">
            <v>rbum178</v>
          </cell>
          <cell r="D434" t="str">
            <v>Perlengkapan Mess (Kasur, Ember, Tikar, dll)</v>
          </cell>
          <cell r="K434">
            <v>1909500</v>
          </cell>
          <cell r="L434">
            <v>1909500</v>
          </cell>
        </row>
        <row r="435">
          <cell r="B435" t="str">
            <v>rbum179</v>
          </cell>
          <cell r="D435" t="str">
            <v>Perlengkapan Kantor (Lampu, Bendera, Gelas, dll)</v>
          </cell>
          <cell r="K435">
            <v>237000</v>
          </cell>
          <cell r="L435">
            <v>237000</v>
          </cell>
        </row>
        <row r="437">
          <cell r="D437" t="str">
            <v>Rekening Listrik :</v>
          </cell>
        </row>
        <row r="438">
          <cell r="B438" t="str">
            <v>rbum180</v>
          </cell>
          <cell r="D438" t="str">
            <v>Rekening Listrik Mess Putri Bl. Februari 2005</v>
          </cell>
          <cell r="K438">
            <v>164200</v>
          </cell>
          <cell r="L438">
            <v>164200</v>
          </cell>
        </row>
        <row r="439">
          <cell r="B439" t="str">
            <v>rbum181</v>
          </cell>
          <cell r="D439" t="str">
            <v>Rekening Listrik Mess Putra (2) Bl. Januari &amp; Februari 2005</v>
          </cell>
          <cell r="K439">
            <v>549180</v>
          </cell>
          <cell r="L439">
            <v>549180</v>
          </cell>
        </row>
        <row r="440">
          <cell r="B440" t="str">
            <v>rbum182</v>
          </cell>
          <cell r="D440" t="str">
            <v>Rekening Listrik Kantor Bl. Januari &amp; Februari 2005</v>
          </cell>
          <cell r="K440">
            <v>145190</v>
          </cell>
          <cell r="L440">
            <v>145190</v>
          </cell>
        </row>
        <row r="442">
          <cell r="I442" t="str">
            <v xml:space="preserve">Sub Jumlah Dipindah                          </v>
          </cell>
          <cell r="L442">
            <v>58098170</v>
          </cell>
        </row>
        <row r="445">
          <cell r="D445" t="str">
            <v>Rekening Telepon Proyek:</v>
          </cell>
        </row>
        <row r="446">
          <cell r="B446" t="str">
            <v>rbum183</v>
          </cell>
          <cell r="D446" t="str">
            <v>Rek. Telfon Mess  Bl. Januari &amp; Februari  2005</v>
          </cell>
          <cell r="K446">
            <v>824940</v>
          </cell>
        </row>
        <row r="447">
          <cell r="B447" t="str">
            <v>rbum184</v>
          </cell>
          <cell r="D447" t="str">
            <v>Voucher Karyawan</v>
          </cell>
          <cell r="K447">
            <v>998000</v>
          </cell>
        </row>
        <row r="448">
          <cell r="B448" t="str">
            <v>rbum185</v>
          </cell>
          <cell r="D448" t="str">
            <v>Biaya Faximile</v>
          </cell>
          <cell r="K448">
            <v>21000</v>
          </cell>
        </row>
        <row r="450">
          <cell r="D450" t="str">
            <v>Rekening Telepon Direksi &amp; Konsultan:</v>
          </cell>
        </row>
        <row r="451">
          <cell r="B451" t="str">
            <v>rbum186</v>
          </cell>
          <cell r="D451" t="str">
            <v>Voucher Owner</v>
          </cell>
          <cell r="K451">
            <v>100000</v>
          </cell>
        </row>
        <row r="453">
          <cell r="D453" t="str">
            <v>Makan Minum karyawan kerja Normal :</v>
          </cell>
        </row>
        <row r="454">
          <cell r="B454" t="str">
            <v>rbum187</v>
          </cell>
          <cell r="D454" t="str">
            <v>Uang Makan Karyawan  ( 26 Feb 05 s/d 10 Feb 05 )</v>
          </cell>
          <cell r="K454">
            <v>5125000</v>
          </cell>
        </row>
        <row r="456">
          <cell r="D456" t="str">
            <v>Makan Minum karyawan kerja Lembur :</v>
          </cell>
        </row>
        <row r="457">
          <cell r="B457" t="str">
            <v>rbum188</v>
          </cell>
          <cell r="D457" t="str">
            <v>Makan Lembur Karyawan</v>
          </cell>
          <cell r="K457">
            <v>4484500</v>
          </cell>
        </row>
        <row r="459">
          <cell r="D459" t="str">
            <v xml:space="preserve">Tinta Printer </v>
          </cell>
        </row>
        <row r="460">
          <cell r="B460" t="str">
            <v>rbum189</v>
          </cell>
          <cell r="D460" t="str">
            <v xml:space="preserve">Tinta Printer </v>
          </cell>
          <cell r="K460">
            <v>200000</v>
          </cell>
        </row>
        <row r="462">
          <cell r="D462" t="str">
            <v>Sewa/Pengadaan Kendaraan Dinas</v>
          </cell>
        </row>
        <row r="463">
          <cell r="B463" t="str">
            <v>rbum190</v>
          </cell>
          <cell r="D463" t="str">
            <v>Sewa Mobil Kijang Pick Up Periode : 27 Feb - 14 Mar 2005</v>
          </cell>
          <cell r="K463">
            <v>2317500</v>
          </cell>
        </row>
        <row r="465">
          <cell r="B465" t="str">
            <v>rbum191</v>
          </cell>
          <cell r="D465" t="str">
            <v>BBM / Spare Part dan service kend dinas</v>
          </cell>
          <cell r="K465">
            <v>675878</v>
          </cell>
        </row>
        <row r="467">
          <cell r="K467">
            <v>83983488</v>
          </cell>
        </row>
        <row r="469">
          <cell r="C469" t="str">
            <v>DP - 08</v>
          </cell>
        </row>
        <row r="470">
          <cell r="B470" t="str">
            <v>Hutang</v>
          </cell>
        </row>
        <row r="471">
          <cell r="B471" t="str">
            <v/>
          </cell>
          <cell r="C471" t="str">
            <v/>
          </cell>
          <cell r="D471" t="str">
            <v xml:space="preserve">Adm &amp; Keuangan </v>
          </cell>
        </row>
        <row r="472">
          <cell r="B472" t="str">
            <v/>
          </cell>
          <cell r="C472" t="str">
            <v/>
          </cell>
          <cell r="D472" t="str">
            <v>PT.Toba Makmur Perkasa</v>
          </cell>
        </row>
        <row r="473">
          <cell r="B473" t="str">
            <v>rbum192</v>
          </cell>
          <cell r="D473" t="str">
            <v>Alat tulis kantor</v>
          </cell>
          <cell r="K473">
            <v>2474815</v>
          </cell>
        </row>
        <row r="474">
          <cell r="B474" t="str">
            <v>rbum193</v>
          </cell>
          <cell r="D474" t="str">
            <v>Alat tulis kantor</v>
          </cell>
          <cell r="K474">
            <v>349800</v>
          </cell>
        </row>
        <row r="475">
          <cell r="B475" t="str">
            <v>rbum194</v>
          </cell>
          <cell r="D475" t="str">
            <v>Alat tulis kantor</v>
          </cell>
          <cell r="K475">
            <v>2109550</v>
          </cell>
        </row>
        <row r="477">
          <cell r="D477" t="str">
            <v>Transport Karyawan</v>
          </cell>
        </row>
        <row r="478">
          <cell r="D478" t="str">
            <v>PT. Malibu Jaya Berwisata</v>
          </cell>
        </row>
        <row r="479">
          <cell r="B479" t="str">
            <v>rbum195</v>
          </cell>
          <cell r="D479" t="str">
            <v>PT. Malibu Jaya Berwisata</v>
          </cell>
          <cell r="E479" t="str">
            <v>a.n. Kusmayadi</v>
          </cell>
          <cell r="K479">
            <v>300000</v>
          </cell>
        </row>
        <row r="480">
          <cell r="B480" t="str">
            <v>rbum196</v>
          </cell>
          <cell r="D480" t="str">
            <v>PT. Malibu Jaya Berwisata</v>
          </cell>
          <cell r="E480" t="str">
            <v>a.n. Dian Pramana</v>
          </cell>
          <cell r="K480">
            <v>1185000</v>
          </cell>
        </row>
        <row r="483">
          <cell r="K483">
            <v>6419165</v>
          </cell>
          <cell r="L483">
            <v>0</v>
          </cell>
        </row>
        <row r="484">
          <cell r="B484" t="str">
            <v/>
          </cell>
        </row>
        <row r="485">
          <cell r="D485" t="str">
            <v xml:space="preserve">Honor Konsultan </v>
          </cell>
        </row>
        <row r="486">
          <cell r="B486" t="str">
            <v>rbum197</v>
          </cell>
          <cell r="D486" t="str">
            <v>Makan Konsultan &amp; Owner Periode 11 Maret 05 - 25  Maret 2005</v>
          </cell>
          <cell r="K486">
            <v>1500000</v>
          </cell>
        </row>
        <row r="487">
          <cell r="B487" t="str">
            <v>rbum198</v>
          </cell>
          <cell r="D487" t="str">
            <v>Makan lembur Konsultan</v>
          </cell>
          <cell r="K487">
            <v>1131500</v>
          </cell>
        </row>
        <row r="489">
          <cell r="D489" t="str">
            <v>Pemb.Kantor Konsultan :</v>
          </cell>
        </row>
        <row r="490">
          <cell r="B490" t="str">
            <v>rbum199</v>
          </cell>
          <cell r="D490" t="str">
            <v>TV untuk owner sesuai order no.155/NK-PPS/ORD/03/05</v>
          </cell>
          <cell r="K490">
            <v>1500000</v>
          </cell>
        </row>
        <row r="492">
          <cell r="D492" t="str">
            <v>Air Bersih</v>
          </cell>
        </row>
        <row r="493">
          <cell r="B493" t="str">
            <v>rbum200</v>
          </cell>
          <cell r="D493" t="str">
            <v>Air Mineral untuk Karyawan</v>
          </cell>
          <cell r="K493">
            <v>1950500</v>
          </cell>
        </row>
        <row r="494">
          <cell r="B494" t="str">
            <v>rbum201</v>
          </cell>
          <cell r="D494" t="str">
            <v>Rekening air Mess Putri Bl. Feb 05</v>
          </cell>
          <cell r="K494">
            <v>18225</v>
          </cell>
        </row>
        <row r="496">
          <cell r="D496" t="str">
            <v>Mobilisasi Tenaga Kerja</v>
          </cell>
        </row>
        <row r="497">
          <cell r="B497" t="str">
            <v>rbum202</v>
          </cell>
          <cell r="D497" t="str">
            <v>Ongkos tenaga kerja dr Padang ke P.Baru</v>
          </cell>
          <cell r="K497">
            <v>800000</v>
          </cell>
        </row>
        <row r="498">
          <cell r="B498" t="str">
            <v>rbum203</v>
          </cell>
          <cell r="D498" t="str">
            <v>Ongkos tenaga kerja dr Proy. Ciputra ke Senapelan</v>
          </cell>
          <cell r="K498">
            <v>50000</v>
          </cell>
        </row>
        <row r="500">
          <cell r="D500" t="str">
            <v>Transport Karyawan.</v>
          </cell>
        </row>
        <row r="501">
          <cell r="B501" t="str">
            <v>rbum204</v>
          </cell>
          <cell r="D501" t="str">
            <v>By perongkosan Karsono dari Jakarta ke P.Baru</v>
          </cell>
          <cell r="K501">
            <v>477700</v>
          </cell>
        </row>
        <row r="502">
          <cell r="B502" t="str">
            <v>rbum205</v>
          </cell>
          <cell r="D502" t="str">
            <v>Ongkos perjalanan Dinas Nurul WS</v>
          </cell>
          <cell r="K502">
            <v>20000</v>
          </cell>
        </row>
        <row r="504">
          <cell r="D504" t="str">
            <v>Gaji Karyawan Proyek</v>
          </cell>
        </row>
        <row r="505">
          <cell r="B505" t="str">
            <v>rbum206</v>
          </cell>
          <cell r="D505" t="str">
            <v>Upah /Lembur harian Tk Las 6 hr ( 23 Peb 05 s/d 28 Maret 05 )</v>
          </cell>
          <cell r="K505">
            <v>334000</v>
          </cell>
        </row>
        <row r="506">
          <cell r="B506" t="str">
            <v>rbum207</v>
          </cell>
          <cell r="D506" t="str">
            <v>Gaji dan pesangon karyawan a/n Supriadi</v>
          </cell>
          <cell r="K506">
            <v>1800000</v>
          </cell>
        </row>
        <row r="508">
          <cell r="D508" t="str">
            <v>Akomodasi Tamu &amp; Rapat</v>
          </cell>
        </row>
        <row r="509">
          <cell r="B509" t="str">
            <v>rbum208</v>
          </cell>
          <cell r="D509" t="str">
            <v>Akomodasi rapat dg Konsultan/direksi</v>
          </cell>
          <cell r="K509">
            <v>831241</v>
          </cell>
        </row>
        <row r="510">
          <cell r="B510" t="str">
            <v>rbum209</v>
          </cell>
          <cell r="D510" t="str">
            <v>Akomodasi Tamu Direksi &amp; rombongan penyaksian Cor perdana</v>
          </cell>
          <cell r="K510">
            <v>7616500</v>
          </cell>
        </row>
        <row r="511">
          <cell r="B511" t="str">
            <v>rbum210</v>
          </cell>
          <cell r="D511" t="str">
            <v>By. Penginapan tamu Proyek</v>
          </cell>
          <cell r="K511">
            <v>559900</v>
          </cell>
        </row>
        <row r="512">
          <cell r="B512" t="str">
            <v>rbum211</v>
          </cell>
          <cell r="D512" t="str">
            <v>By Pas masuk Bandara</v>
          </cell>
          <cell r="K512">
            <v>35150</v>
          </cell>
        </row>
        <row r="514">
          <cell r="D514" t="str">
            <v>Pengobatan Karyawan</v>
          </cell>
        </row>
        <row r="515">
          <cell r="B515" t="str">
            <v>rbum212</v>
          </cell>
          <cell r="D515" t="str">
            <v>By Perobatan Karyawan /Pekerja</v>
          </cell>
          <cell r="K515">
            <v>545520</v>
          </cell>
        </row>
        <row r="517">
          <cell r="D517" t="str">
            <v>Adm/Keuangan Proyek</v>
          </cell>
        </row>
        <row r="518">
          <cell r="B518" t="str">
            <v>rbum213</v>
          </cell>
          <cell r="D518" t="str">
            <v>Alat - alat tulis dan f.Copy</v>
          </cell>
          <cell r="K518">
            <v>1110600</v>
          </cell>
        </row>
        <row r="519">
          <cell r="B519" t="str">
            <v>rbum214</v>
          </cell>
          <cell r="D519" t="str">
            <v xml:space="preserve">Batry  Kamera untuk dokumentasi proyek </v>
          </cell>
          <cell r="K519">
            <v>24500</v>
          </cell>
        </row>
        <row r="521">
          <cell r="D521" t="str">
            <v>Insentif Tripida</v>
          </cell>
        </row>
        <row r="522">
          <cell r="B522" t="str">
            <v>rbum215</v>
          </cell>
          <cell r="D522" t="str">
            <v>Bantuan untuk LSM dan Wara Wuri Polri</v>
          </cell>
          <cell r="K522">
            <v>600000</v>
          </cell>
        </row>
        <row r="523">
          <cell r="B523" t="str">
            <v>rbum216</v>
          </cell>
          <cell r="D523" t="str">
            <v>Retribusi kerbersihan lingkungan</v>
          </cell>
          <cell r="K523">
            <v>100000</v>
          </cell>
        </row>
        <row r="525">
          <cell r="D525" t="str">
            <v>Sewa mess</v>
          </cell>
        </row>
        <row r="526">
          <cell r="B526" t="str">
            <v>rbum217</v>
          </cell>
          <cell r="D526" t="str">
            <v>By Perbaikan Mess putri</v>
          </cell>
          <cell r="K526">
            <v>20000</v>
          </cell>
        </row>
        <row r="527">
          <cell r="B527" t="str">
            <v>rbum218</v>
          </cell>
          <cell r="D527" t="str">
            <v>By Pemondokan Perkerja Mess 1 bln</v>
          </cell>
          <cell r="K527">
            <v>100000</v>
          </cell>
        </row>
        <row r="528">
          <cell r="B528" t="str">
            <v>rbum219</v>
          </cell>
          <cell r="D528" t="str">
            <v>Sewa Rumah untuk pekerja 1 thn di Jl.Teratai ( No.15/SPSM/03/05)</v>
          </cell>
          <cell r="K528">
            <v>5500000</v>
          </cell>
        </row>
        <row r="529">
          <cell r="B529" t="str">
            <v>rbum220</v>
          </cell>
          <cell r="D529" t="str">
            <v>Sewa Rumah untuk pekerja 1 thn di Jl.Melati ( No.17/SPSM/03/05)</v>
          </cell>
          <cell r="K529">
            <v>5500000</v>
          </cell>
          <cell r="L529">
            <v>1000000</v>
          </cell>
        </row>
        <row r="531">
          <cell r="D531" t="str">
            <v>Perlengkapan Mess &amp; kantor</v>
          </cell>
        </row>
        <row r="532">
          <cell r="B532" t="str">
            <v>rbum221</v>
          </cell>
          <cell r="D532" t="str">
            <v xml:space="preserve">Kunci,Tikar ,termos dll untuk Mes </v>
          </cell>
          <cell r="K532">
            <v>2025500</v>
          </cell>
        </row>
        <row r="533">
          <cell r="B533" t="str">
            <v>rbum222</v>
          </cell>
          <cell r="D533" t="str">
            <v>Lampu,Sendok dll u/Kantor</v>
          </cell>
          <cell r="K533">
            <v>124000</v>
          </cell>
        </row>
        <row r="535">
          <cell r="D535" t="str">
            <v>Telepon Kontraktor</v>
          </cell>
        </row>
        <row r="536">
          <cell r="B536" t="str">
            <v>rbum223</v>
          </cell>
          <cell r="D536" t="str">
            <v>By Telepon kantor,mess dan voucher</v>
          </cell>
          <cell r="K536">
            <v>2935079</v>
          </cell>
        </row>
        <row r="538">
          <cell r="D538" t="str">
            <v>Telepon Konsultan &amp; Owner</v>
          </cell>
        </row>
        <row r="539">
          <cell r="B539" t="str">
            <v>rbum224</v>
          </cell>
          <cell r="D539" t="str">
            <v>Telepon &amp; Voucher Konsultan,Owner</v>
          </cell>
          <cell r="K539">
            <v>1768124</v>
          </cell>
        </row>
        <row r="541">
          <cell r="D541" t="str">
            <v>Listrik</v>
          </cell>
        </row>
        <row r="542">
          <cell r="B542" t="str">
            <v>rbum225</v>
          </cell>
          <cell r="D542" t="str">
            <v>Rekening Listrik Kantor &amp; mess</v>
          </cell>
          <cell r="K542">
            <v>476020</v>
          </cell>
        </row>
        <row r="544">
          <cell r="I544" t="str">
            <v xml:space="preserve">Sub Jumlah Dipindah                          </v>
          </cell>
          <cell r="K544">
            <v>39454059</v>
          </cell>
          <cell r="L544">
            <v>1000000</v>
          </cell>
        </row>
        <row r="546">
          <cell r="K546" t="str">
            <v>Pekanbaru, 25 Maret 2005</v>
          </cell>
        </row>
        <row r="548">
          <cell r="K548" t="str">
            <v>Pembuat Daftar</v>
          </cell>
        </row>
        <row r="552">
          <cell r="K552" t="str">
            <v>PAHOTAN SITORUS, SE</v>
          </cell>
        </row>
        <row r="553">
          <cell r="K553" t="str">
            <v>Adm/Keu Proyek</v>
          </cell>
        </row>
        <row r="554">
          <cell r="J554" t="str">
            <v>DP.   No. :</v>
          </cell>
          <cell r="K554" t="str">
            <v>08/NK-PPS/DP/III/2005</v>
          </cell>
        </row>
        <row r="555">
          <cell r="J555" t="str">
            <v>WO. No. :</v>
          </cell>
          <cell r="K555">
            <v>327</v>
          </cell>
        </row>
        <row r="559">
          <cell r="E559" t="str">
            <v xml:space="preserve">Proyek  </v>
          </cell>
          <cell r="F559" t="str">
            <v>:</v>
          </cell>
          <cell r="G559" t="str">
            <v>PROYEK PEREMAJAAN PASAR SENAPELAN</v>
          </cell>
        </row>
        <row r="560">
          <cell r="E560" t="str">
            <v>Periode</v>
          </cell>
          <cell r="F560" t="str">
            <v>:</v>
          </cell>
          <cell r="G560">
            <v>38422</v>
          </cell>
          <cell r="I560" t="str">
            <v>s/d</v>
          </cell>
          <cell r="J560">
            <v>38436</v>
          </cell>
        </row>
        <row r="562">
          <cell r="B562" t="str">
            <v>Nomor</v>
          </cell>
          <cell r="D562" t="str">
            <v>Uraian</v>
          </cell>
          <cell r="K562" t="str">
            <v xml:space="preserve">J u m l a h </v>
          </cell>
          <cell r="L562" t="str">
            <v>PPN/PPh</v>
          </cell>
        </row>
        <row r="563">
          <cell r="B563" t="str">
            <v>Kode</v>
          </cell>
        </row>
        <row r="564">
          <cell r="B564" t="str">
            <v>R.A.P</v>
          </cell>
          <cell r="K564" t="str">
            <v>( Rp )</v>
          </cell>
          <cell r="L564" t="str">
            <v>( Rp )</v>
          </cell>
        </row>
        <row r="565">
          <cell r="D565" t="str">
            <v>Pindahan Sub Jumlah</v>
          </cell>
          <cell r="K565">
            <v>39454059</v>
          </cell>
          <cell r="L565">
            <v>1000000</v>
          </cell>
        </row>
        <row r="567">
          <cell r="D567" t="str">
            <v>Makan minum Karyawan kerja Normal</v>
          </cell>
        </row>
        <row r="568">
          <cell r="B568" t="str">
            <v>rbum226</v>
          </cell>
          <cell r="D568" t="str">
            <v>Makan karyawan Proyek ( 11 Maret 05 s/d 25 Maret 05 )</v>
          </cell>
          <cell r="K568">
            <v>6437500</v>
          </cell>
        </row>
        <row r="569">
          <cell r="B569" t="str">
            <v>rbum227</v>
          </cell>
          <cell r="D569" t="str">
            <v xml:space="preserve">Makan Operator Pompa </v>
          </cell>
          <cell r="K569">
            <v>611000</v>
          </cell>
        </row>
        <row r="571">
          <cell r="D571" t="str">
            <v>Makan/minum pekerja lembur</v>
          </cell>
        </row>
        <row r="572">
          <cell r="B572" t="str">
            <v>rbum228</v>
          </cell>
          <cell r="D572" t="str">
            <v>Makan pekerja lembur malam</v>
          </cell>
          <cell r="K572">
            <v>2800000</v>
          </cell>
        </row>
        <row r="573">
          <cell r="B573" t="str">
            <v>rbum229</v>
          </cell>
          <cell r="D573" t="str">
            <v>Minum pekerja lembur malam</v>
          </cell>
          <cell r="K573">
            <v>1190900</v>
          </cell>
        </row>
        <row r="575">
          <cell r="D575" t="str">
            <v>Tinta Printer</v>
          </cell>
        </row>
        <row r="576">
          <cell r="B576" t="str">
            <v>rbum230</v>
          </cell>
          <cell r="D576" t="str">
            <v>Tinta printer</v>
          </cell>
          <cell r="K576">
            <v>330000</v>
          </cell>
        </row>
        <row r="578">
          <cell r="D578" t="str">
            <v>Kendaraan dinas</v>
          </cell>
        </row>
        <row r="579">
          <cell r="B579" t="str">
            <v>rbum231</v>
          </cell>
          <cell r="D579" t="str">
            <v>Angsuran-1 Beli Mobil Pick Up Merk Daihatsu Pick Up thn 1995</v>
          </cell>
          <cell r="K579">
            <v>44000000</v>
          </cell>
        </row>
        <row r="580">
          <cell r="B580" t="str">
            <v>rbum232</v>
          </cell>
          <cell r="D580" t="str">
            <v>Angsuran sepeda motor (3)</v>
          </cell>
          <cell r="K580">
            <v>2387000</v>
          </cell>
        </row>
        <row r="581">
          <cell r="B581" t="str">
            <v>rbum233</v>
          </cell>
          <cell r="D581" t="str">
            <v>Ongkos pakai 1 hr Mobil Pick Up</v>
          </cell>
          <cell r="K581">
            <v>250000</v>
          </cell>
        </row>
        <row r="583">
          <cell r="D583" t="str">
            <v>BBM Kendaraan Dinas</v>
          </cell>
        </row>
        <row r="584">
          <cell r="B584" t="str">
            <v>rbum234</v>
          </cell>
          <cell r="D584" t="str">
            <v>BBM Kendaraan Dinas</v>
          </cell>
          <cell r="K584">
            <v>761000</v>
          </cell>
        </row>
        <row r="587">
          <cell r="J587" t="str">
            <v xml:space="preserve">Sub Jumlah                          </v>
          </cell>
          <cell r="K587">
            <v>98221459</v>
          </cell>
          <cell r="L587">
            <v>1000000</v>
          </cell>
        </row>
        <row r="588">
          <cell r="J588" t="str">
            <v xml:space="preserve">T  o  t   a  l                           </v>
          </cell>
          <cell r="K588">
            <v>104640624</v>
          </cell>
          <cell r="L588">
            <v>1000000</v>
          </cell>
        </row>
        <row r="590">
          <cell r="C590" t="str">
            <v>DP - 09</v>
          </cell>
        </row>
        <row r="592">
          <cell r="B592" t="str">
            <v>Hutang</v>
          </cell>
        </row>
        <row r="593">
          <cell r="B593" t="str">
            <v/>
          </cell>
          <cell r="C593" t="str">
            <v/>
          </cell>
          <cell r="D593" t="str">
            <v>Transport Karyawan</v>
          </cell>
        </row>
        <row r="594">
          <cell r="B594" t="str">
            <v/>
          </cell>
          <cell r="C594" t="str">
            <v/>
          </cell>
          <cell r="D594" t="str">
            <v>PT. Malibu Jaya Berwisata</v>
          </cell>
        </row>
        <row r="595">
          <cell r="B595" t="str">
            <v>rbum235</v>
          </cell>
          <cell r="D595" t="str">
            <v>PT. Malibu Jaya Berwisata</v>
          </cell>
          <cell r="E595" t="str">
            <v>a.n. Pahotan Sitorus</v>
          </cell>
          <cell r="K595">
            <v>817100</v>
          </cell>
        </row>
        <row r="596">
          <cell r="B596" t="str">
            <v>rbum236</v>
          </cell>
          <cell r="D596" t="str">
            <v>PT. Malibu Jaya Berwisata</v>
          </cell>
          <cell r="E596" t="str">
            <v>a.n. Mukri &amp; gesang (Operator TC)</v>
          </cell>
          <cell r="K596">
            <v>600000</v>
          </cell>
        </row>
        <row r="598">
          <cell r="D598" t="str">
            <v>CV. GORA MA AU</v>
          </cell>
        </row>
        <row r="599">
          <cell r="B599" t="str">
            <v>rbum237</v>
          </cell>
          <cell r="D599" t="str">
            <v>041/NK-PPS/ORD/XII/04 (Instalasi AC)</v>
          </cell>
          <cell r="K599">
            <v>5000000</v>
          </cell>
        </row>
        <row r="601">
          <cell r="K601">
            <v>6417100</v>
          </cell>
          <cell r="L601">
            <v>0</v>
          </cell>
        </row>
        <row r="602">
          <cell r="B602" t="str">
            <v/>
          </cell>
        </row>
        <row r="603">
          <cell r="D603" t="str">
            <v xml:space="preserve">Honor Konsultan </v>
          </cell>
        </row>
        <row r="604">
          <cell r="B604" t="str">
            <v>rbum238</v>
          </cell>
          <cell r="D604" t="str">
            <v>Makan Kerja Normal Konsultan &amp; Owner</v>
          </cell>
          <cell r="K604">
            <v>1800000</v>
          </cell>
        </row>
        <row r="605">
          <cell r="B605" t="str">
            <v>rbum239</v>
          </cell>
          <cell r="D605" t="str">
            <v>Makan lembur Konsultan</v>
          </cell>
          <cell r="K605">
            <v>893000</v>
          </cell>
        </row>
        <row r="607">
          <cell r="D607" t="str">
            <v>Pemeriksaan dan Pengujian Bahan</v>
          </cell>
        </row>
        <row r="608">
          <cell r="B608" t="str">
            <v>rbum240</v>
          </cell>
          <cell r="D608" t="str">
            <v>Tes Kubus sebanyak 20 buah &amp; Tes baja beton</v>
          </cell>
          <cell r="K608">
            <v>2200000</v>
          </cell>
        </row>
        <row r="609">
          <cell r="B609" t="str">
            <v>rbum241</v>
          </cell>
          <cell r="D609" t="str">
            <v>Upah pembersihan Kolom Kubus beton</v>
          </cell>
          <cell r="K609">
            <v>70000</v>
          </cell>
        </row>
        <row r="611">
          <cell r="D611" t="str">
            <v>Air Bersih</v>
          </cell>
        </row>
        <row r="612">
          <cell r="B612" t="str">
            <v>rbum242</v>
          </cell>
          <cell r="D612" t="str">
            <v>Air Mineral untuk Karyawan</v>
          </cell>
          <cell r="K612">
            <v>442000</v>
          </cell>
        </row>
        <row r="614">
          <cell r="D614" t="str">
            <v>Mobilisasi Tenaga Kerja</v>
          </cell>
        </row>
        <row r="615">
          <cell r="B615" t="str">
            <v>rbum243</v>
          </cell>
          <cell r="D615" t="str">
            <v>Mobilisasi Tenaga Kerja dari Jawa (Pati) ke Pekanbaru</v>
          </cell>
          <cell r="K615">
            <v>3500000</v>
          </cell>
        </row>
        <row r="616">
          <cell r="B616" t="str">
            <v>rbum244</v>
          </cell>
          <cell r="D616" t="str">
            <v>Mobilisasi Tenaga Kerja dari Jawa (Magelang) ke Pekanbaru</v>
          </cell>
          <cell r="K616">
            <v>3060000</v>
          </cell>
        </row>
        <row r="617">
          <cell r="B617" t="str">
            <v>rbum245</v>
          </cell>
          <cell r="D617" t="str">
            <v>Mobilisasi Tenaga Kerja dari Cirebon  ke Pekanbaru</v>
          </cell>
          <cell r="K617">
            <v>4900000</v>
          </cell>
        </row>
        <row r="619">
          <cell r="D619" t="str">
            <v>Transport Karyawan.</v>
          </cell>
        </row>
        <row r="620">
          <cell r="B620" t="str">
            <v>rbum246</v>
          </cell>
          <cell r="D620" t="str">
            <v>Zaharis dari Pku - Jkt</v>
          </cell>
          <cell r="K620">
            <v>387000</v>
          </cell>
        </row>
        <row r="621">
          <cell r="B621" t="str">
            <v>rbum247</v>
          </cell>
          <cell r="D621" t="str">
            <v>Biaya Penginapan a.n. Mirza Noor di Medan</v>
          </cell>
          <cell r="K621">
            <v>312500</v>
          </cell>
        </row>
        <row r="623">
          <cell r="D623" t="str">
            <v>Gaji Karyawan Proyek</v>
          </cell>
        </row>
        <row r="624">
          <cell r="B624" t="str">
            <v>rbum248</v>
          </cell>
          <cell r="D624" t="str">
            <v>Gaji Karyawan Periode : 26 Feb - 25 Mar 2005</v>
          </cell>
          <cell r="K624">
            <v>35860000</v>
          </cell>
        </row>
        <row r="626">
          <cell r="D626" t="str">
            <v>Akomodasi Tamu &amp; Rapat</v>
          </cell>
        </row>
        <row r="627">
          <cell r="B627" t="str">
            <v>rbum249</v>
          </cell>
          <cell r="D627" t="str">
            <v xml:space="preserve">Akomodasi tamu </v>
          </cell>
          <cell r="K627">
            <v>675000</v>
          </cell>
        </row>
        <row r="628">
          <cell r="B628" t="str">
            <v>rbum250</v>
          </cell>
          <cell r="D628" t="str">
            <v>Akomodasi Tamu Direksi &amp; Penginapan</v>
          </cell>
          <cell r="K628">
            <v>1112815</v>
          </cell>
        </row>
        <row r="630">
          <cell r="D630" t="str">
            <v>Pengobatan Karyawan</v>
          </cell>
        </row>
        <row r="631">
          <cell r="B631" t="str">
            <v>rbum251</v>
          </cell>
          <cell r="D631" t="str">
            <v>By Perobatan Karyawan /Pekerja (Obat-obatan &amp; Kotak P3K)</v>
          </cell>
          <cell r="K631">
            <v>1643700</v>
          </cell>
        </row>
        <row r="633">
          <cell r="D633" t="str">
            <v>Seragam Kerja Proyek</v>
          </cell>
        </row>
        <row r="634">
          <cell r="B634" t="str">
            <v>rbum252</v>
          </cell>
          <cell r="D634" t="str">
            <v>Seragam kerja karyawan</v>
          </cell>
          <cell r="K634">
            <v>937800</v>
          </cell>
        </row>
        <row r="636">
          <cell r="D636" t="str">
            <v>Adm/Keuangan Proyek</v>
          </cell>
        </row>
        <row r="637">
          <cell r="B637" t="str">
            <v>rbum253</v>
          </cell>
          <cell r="D637" t="str">
            <v>Alat - alat tulis dan Percetakan</v>
          </cell>
          <cell r="K637">
            <v>886300</v>
          </cell>
        </row>
        <row r="638">
          <cell r="B638" t="str">
            <v>rbum254</v>
          </cell>
          <cell r="D638" t="str">
            <v xml:space="preserve">Batry  Kamera untuk dokumentasi proyek </v>
          </cell>
          <cell r="K638">
            <v>39000</v>
          </cell>
        </row>
        <row r="640">
          <cell r="D640" t="str">
            <v>Insentif Tripida</v>
          </cell>
        </row>
        <row r="641">
          <cell r="B641" t="str">
            <v>rbum255</v>
          </cell>
          <cell r="D641" t="str">
            <v>Retribusi Keamanan Mess Putri bl. Maret 2005</v>
          </cell>
          <cell r="K641">
            <v>20000</v>
          </cell>
        </row>
        <row r="642">
          <cell r="B642" t="str">
            <v>rbum256</v>
          </cell>
          <cell r="D642" t="str">
            <v>Honor Keamanan Polisi</v>
          </cell>
          <cell r="K642">
            <v>250000</v>
          </cell>
        </row>
        <row r="643">
          <cell r="B643" t="str">
            <v>rbum257</v>
          </cell>
          <cell r="D643" t="str">
            <v>Honor Keamanan a.n. Galingging Bl. Mar 2005</v>
          </cell>
          <cell r="K643">
            <v>300000</v>
          </cell>
        </row>
        <row r="644">
          <cell r="B644" t="str">
            <v>rbum258</v>
          </cell>
          <cell r="D644" t="str">
            <v>Dinas kebersihan Kodya Pekan Baru</v>
          </cell>
          <cell r="K644">
            <v>1000000</v>
          </cell>
        </row>
        <row r="646">
          <cell r="D646" t="str">
            <v>Perlengkapan Mess &amp; kantor</v>
          </cell>
        </row>
        <row r="647">
          <cell r="B647" t="str">
            <v>rbum259</v>
          </cell>
          <cell r="D647" t="str">
            <v>Upah buat Rak gudang kantor</v>
          </cell>
          <cell r="K647">
            <v>70000</v>
          </cell>
        </row>
        <row r="648">
          <cell r="B648" t="str">
            <v>rbum260</v>
          </cell>
          <cell r="D648" t="str">
            <v>Perlengkapan Mess (Duplikat kunci,kasur, dll)</v>
          </cell>
          <cell r="K648">
            <v>159000</v>
          </cell>
        </row>
        <row r="649">
          <cell r="B649" t="str">
            <v>rbum261</v>
          </cell>
          <cell r="D649" t="str">
            <v>Perlengkapan Kantor (Lampu Sirine, dll)</v>
          </cell>
          <cell r="K649">
            <v>634575</v>
          </cell>
        </row>
        <row r="651">
          <cell r="D651" t="str">
            <v>Telepon Kontraktor</v>
          </cell>
        </row>
        <row r="652">
          <cell r="B652" t="str">
            <v>rbum262</v>
          </cell>
          <cell r="D652" t="str">
            <v>Voucher Karyawan</v>
          </cell>
          <cell r="K652">
            <v>668969</v>
          </cell>
        </row>
        <row r="655">
          <cell r="I655" t="str">
            <v xml:space="preserve">Sub Jumlah Dipindah                          </v>
          </cell>
          <cell r="K655">
            <v>61821659</v>
          </cell>
          <cell r="L655">
            <v>0</v>
          </cell>
        </row>
        <row r="657">
          <cell r="K657" t="str">
            <v>Pekanbaru, 10 April 2005</v>
          </cell>
        </row>
        <row r="659">
          <cell r="K659" t="str">
            <v>Pembuat Daftar</v>
          </cell>
        </row>
        <row r="663">
          <cell r="K663" t="str">
            <v>PAHOTAN SITORUS, SE</v>
          </cell>
        </row>
        <row r="664">
          <cell r="K664" t="str">
            <v>Adm/Keu Proyek</v>
          </cell>
        </row>
        <row r="665">
          <cell r="J665" t="str">
            <v>DP.   No. :</v>
          </cell>
          <cell r="K665" t="str">
            <v>09/NK-PPS/DP/IV/2005</v>
          </cell>
        </row>
        <row r="666">
          <cell r="J666" t="str">
            <v>WO. No. :</v>
          </cell>
          <cell r="K666">
            <v>327</v>
          </cell>
        </row>
        <row r="670">
          <cell r="E670" t="str">
            <v xml:space="preserve">Proyek  </v>
          </cell>
          <cell r="F670" t="str">
            <v>:</v>
          </cell>
          <cell r="G670" t="str">
            <v>PROYEK PEREMAJAAN PASAR SENAPELAN</v>
          </cell>
        </row>
        <row r="671">
          <cell r="E671" t="str">
            <v>Periode</v>
          </cell>
          <cell r="F671" t="str">
            <v>:</v>
          </cell>
          <cell r="G671">
            <v>38437</v>
          </cell>
          <cell r="I671" t="str">
            <v>s/d</v>
          </cell>
          <cell r="J671">
            <v>38452</v>
          </cell>
        </row>
        <row r="673">
          <cell r="B673" t="str">
            <v>Nomor</v>
          </cell>
          <cell r="D673" t="str">
            <v>Uraian</v>
          </cell>
          <cell r="K673" t="str">
            <v xml:space="preserve">J u m l a h </v>
          </cell>
          <cell r="L673" t="str">
            <v>PPN/PPh</v>
          </cell>
        </row>
        <row r="674">
          <cell r="B674" t="str">
            <v>Kode</v>
          </cell>
        </row>
        <row r="675">
          <cell r="B675" t="str">
            <v>R.A.P</v>
          </cell>
          <cell r="K675" t="str">
            <v>( Rp )</v>
          </cell>
          <cell r="L675" t="str">
            <v>( Rp )</v>
          </cell>
        </row>
        <row r="676">
          <cell r="D676" t="str">
            <v>Pindahan Sub Jumlah</v>
          </cell>
          <cell r="K676">
            <v>61821659</v>
          </cell>
          <cell r="L676">
            <v>0</v>
          </cell>
        </row>
        <row r="678">
          <cell r="D678" t="str">
            <v>Makan minum Karyawan kerja Normal</v>
          </cell>
        </row>
        <row r="679">
          <cell r="B679" t="str">
            <v>rbum263</v>
          </cell>
          <cell r="D679" t="str">
            <v>Makan karyawan Proyek ( 26 Maret 05 s/d 10 April 05 )</v>
          </cell>
          <cell r="K679">
            <v>7112500</v>
          </cell>
        </row>
        <row r="680">
          <cell r="B680" t="str">
            <v>rbum264</v>
          </cell>
          <cell r="D680" t="str">
            <v>Makan Operator Pompa pada waktu pengecoran</v>
          </cell>
          <cell r="K680">
            <v>484000</v>
          </cell>
        </row>
        <row r="681">
          <cell r="B681" t="str">
            <v>rbum265</v>
          </cell>
          <cell r="D681" t="str">
            <v>Makan Operator Crane pada waktu pengecoran</v>
          </cell>
          <cell r="K681">
            <v>621000</v>
          </cell>
        </row>
        <row r="683">
          <cell r="D683" t="str">
            <v>Makan/minum pekerja lembur</v>
          </cell>
        </row>
        <row r="684">
          <cell r="B684" t="str">
            <v>rbum266</v>
          </cell>
          <cell r="D684" t="str">
            <v>Makan/Minum  Karyawan &amp; pekerja lembur malam</v>
          </cell>
          <cell r="K684">
            <v>4850500</v>
          </cell>
        </row>
        <row r="686">
          <cell r="D686" t="str">
            <v>Pengadaan Komputer P4 Dekstop</v>
          </cell>
        </row>
        <row r="687">
          <cell r="B687" t="str">
            <v>rbum267</v>
          </cell>
          <cell r="D687" t="str">
            <v>Servis Komputer</v>
          </cell>
          <cell r="K687">
            <v>175000</v>
          </cell>
        </row>
        <row r="689">
          <cell r="D689" t="str">
            <v>Tinta Printer</v>
          </cell>
        </row>
        <row r="690">
          <cell r="B690" t="str">
            <v>rbum268</v>
          </cell>
          <cell r="D690" t="str">
            <v>Tinta printer</v>
          </cell>
          <cell r="K690">
            <v>120000</v>
          </cell>
        </row>
        <row r="692">
          <cell r="D692" t="str">
            <v>BBM Kendaraan Dinas</v>
          </cell>
        </row>
        <row r="693">
          <cell r="B693" t="str">
            <v>rbum269</v>
          </cell>
          <cell r="D693" t="str">
            <v>BBM, servis, dan sparepart kendaraan dinas</v>
          </cell>
          <cell r="K693">
            <v>1112400</v>
          </cell>
        </row>
        <row r="696">
          <cell r="J696" t="str">
            <v xml:space="preserve">Sub Jumlah                          </v>
          </cell>
          <cell r="K696">
            <v>76297059</v>
          </cell>
          <cell r="L696">
            <v>0</v>
          </cell>
        </row>
        <row r="697">
          <cell r="J697" t="str">
            <v xml:space="preserve">T  o  t   a  l                           </v>
          </cell>
          <cell r="K697">
            <v>82714159</v>
          </cell>
          <cell r="L697">
            <v>0</v>
          </cell>
        </row>
        <row r="698">
          <cell r="C698" t="str">
            <v>DP - 10</v>
          </cell>
        </row>
        <row r="699">
          <cell r="B699" t="str">
            <v>Hutang</v>
          </cell>
        </row>
        <row r="700">
          <cell r="B700" t="str">
            <v/>
          </cell>
          <cell r="C700" t="str">
            <v/>
          </cell>
          <cell r="D700" t="str">
            <v>Transport Karyawan</v>
          </cell>
        </row>
        <row r="701">
          <cell r="B701" t="str">
            <v/>
          </cell>
          <cell r="C701" t="str">
            <v/>
          </cell>
          <cell r="D701" t="str">
            <v>PT. Malibu Jaya Berwisata</v>
          </cell>
        </row>
        <row r="702">
          <cell r="B702" t="str">
            <v>rbum270</v>
          </cell>
          <cell r="D702" t="str">
            <v>PT. Malibu Jaya Berwisata</v>
          </cell>
          <cell r="E702" t="str">
            <v>a.n. Karsono</v>
          </cell>
          <cell r="K702">
            <v>280000</v>
          </cell>
        </row>
        <row r="703">
          <cell r="B703" t="str">
            <v>rbum271</v>
          </cell>
          <cell r="D703" t="str">
            <v>PT. Malibu Jaya Berwisata</v>
          </cell>
          <cell r="E703" t="str">
            <v>a.n. Zaharis</v>
          </cell>
          <cell r="K703">
            <v>300000</v>
          </cell>
        </row>
        <row r="704">
          <cell r="B704" t="str">
            <v>rbum272</v>
          </cell>
          <cell r="D704" t="str">
            <v>PT. Malibu Jaya Berwisata</v>
          </cell>
          <cell r="E704" t="str">
            <v>Bambang &amp; Elisabet</v>
          </cell>
          <cell r="K704">
            <v>2700000</v>
          </cell>
        </row>
        <row r="708">
          <cell r="K708">
            <v>3280000</v>
          </cell>
          <cell r="L708">
            <v>0</v>
          </cell>
        </row>
        <row r="709">
          <cell r="B709" t="str">
            <v/>
          </cell>
        </row>
        <row r="710">
          <cell r="D710" t="str">
            <v xml:space="preserve">Honor Konsultan </v>
          </cell>
        </row>
        <row r="711">
          <cell r="B711" t="str">
            <v>rbum273</v>
          </cell>
          <cell r="D711" t="str">
            <v>Makan Kerja Normal Konsultan &amp; Owner</v>
          </cell>
          <cell r="K711">
            <v>1687500</v>
          </cell>
        </row>
        <row r="712">
          <cell r="B712" t="str">
            <v>rbum274</v>
          </cell>
          <cell r="D712" t="str">
            <v>Makan lembur Konsultan</v>
          </cell>
          <cell r="K712">
            <v>2929000</v>
          </cell>
        </row>
        <row r="713">
          <cell r="B713" t="str">
            <v>rbum275</v>
          </cell>
          <cell r="D713" t="str">
            <v xml:space="preserve">Honor Konsultan </v>
          </cell>
          <cell r="K713">
            <v>11276000</v>
          </cell>
        </row>
        <row r="714">
          <cell r="D714" t="str">
            <v>Pemeriksaan dan Pengujian Bahan</v>
          </cell>
        </row>
        <row r="715">
          <cell r="B715" t="str">
            <v>rbum276</v>
          </cell>
          <cell r="D715" t="str">
            <v>Tes Kubus sebanyak 20 buah &amp; Tes baja beton</v>
          </cell>
          <cell r="K715">
            <v>1700000</v>
          </cell>
        </row>
        <row r="717">
          <cell r="D717" t="str">
            <v>Air Bersih</v>
          </cell>
        </row>
        <row r="718">
          <cell r="B718" t="str">
            <v>rbum277</v>
          </cell>
          <cell r="D718" t="str">
            <v>Air Mineral untuk Karyawan</v>
          </cell>
          <cell r="K718">
            <v>1989350</v>
          </cell>
        </row>
        <row r="720">
          <cell r="D720" t="str">
            <v>Mobilisasi Tenaga Kerja</v>
          </cell>
        </row>
        <row r="721">
          <cell r="B721" t="str">
            <v>rbum278</v>
          </cell>
          <cell r="D721" t="str">
            <v xml:space="preserve">Demebilisasi  Tenaga Kerja ke Jawa (Pati) </v>
          </cell>
          <cell r="K721">
            <v>960000</v>
          </cell>
        </row>
        <row r="722">
          <cell r="B722" t="str">
            <v>rbum279</v>
          </cell>
          <cell r="D722" t="str">
            <v>Mobilisasi Tenaga Kerja dari Cirebon  ke Pekanbaru</v>
          </cell>
          <cell r="K722">
            <v>750000</v>
          </cell>
        </row>
        <row r="723">
          <cell r="B723" t="str">
            <v>rbum280</v>
          </cell>
          <cell r="D723" t="str">
            <v>Panjar Mobilisasi Tenaga Kerja dari Jawa (Pati) ke Pekanbaru</v>
          </cell>
          <cell r="K723">
            <v>3000000</v>
          </cell>
        </row>
        <row r="724">
          <cell r="D724" t="str">
            <v>Transport Karyawan.</v>
          </cell>
        </row>
        <row r="725">
          <cell r="B725" t="str">
            <v>rbum281</v>
          </cell>
          <cell r="D725" t="str">
            <v>Budi Setiawan</v>
          </cell>
          <cell r="K725">
            <v>800000</v>
          </cell>
        </row>
        <row r="726">
          <cell r="B726" t="str">
            <v>rbum282</v>
          </cell>
          <cell r="D726" t="str">
            <v>Budi Setiawan</v>
          </cell>
          <cell r="K726">
            <v>180000</v>
          </cell>
        </row>
        <row r="728">
          <cell r="D728" t="str">
            <v>Gaji Karyawan Proyek</v>
          </cell>
        </row>
        <row r="729">
          <cell r="B729" t="str">
            <v>rbum283</v>
          </cell>
          <cell r="D729" t="str">
            <v>Gaji Karyawan Periode : 26 Maret - 12 April 2005</v>
          </cell>
          <cell r="K729">
            <v>390000</v>
          </cell>
        </row>
        <row r="731">
          <cell r="D731" t="str">
            <v>Perjalanan Dinas</v>
          </cell>
        </row>
        <row r="732">
          <cell r="B732" t="str">
            <v>rbum284</v>
          </cell>
          <cell r="D732" t="str">
            <v>Karsono urusan M C Proyek Sena pelan ke Jakarta</v>
          </cell>
          <cell r="K732">
            <v>1493000</v>
          </cell>
        </row>
        <row r="734">
          <cell r="D734" t="str">
            <v>Akomodasi Tamu &amp; Rapat</v>
          </cell>
        </row>
        <row r="735">
          <cell r="B735" t="str">
            <v>rbum285</v>
          </cell>
          <cell r="D735" t="str">
            <v>Akomodasi tamu  &amp; Rapat</v>
          </cell>
          <cell r="K735">
            <v>2401403</v>
          </cell>
        </row>
        <row r="737">
          <cell r="D737" t="str">
            <v>Pengobatan Karyawan</v>
          </cell>
        </row>
        <row r="738">
          <cell r="B738" t="str">
            <v>rbum286</v>
          </cell>
          <cell r="D738" t="str">
            <v>By Perobatan Karyawan /Pekerja (Obat-obatan &amp; Kotak P3K)</v>
          </cell>
          <cell r="K738">
            <v>913000</v>
          </cell>
        </row>
        <row r="740">
          <cell r="D740" t="str">
            <v>Sefty Helm</v>
          </cell>
        </row>
        <row r="741">
          <cell r="B741" t="str">
            <v>rbum287</v>
          </cell>
          <cell r="D741" t="str">
            <v xml:space="preserve">Tali pengaman </v>
          </cell>
          <cell r="K741">
            <v>95000</v>
          </cell>
        </row>
        <row r="743">
          <cell r="D743" t="str">
            <v>Seragam Kerja Proyek</v>
          </cell>
        </row>
        <row r="744">
          <cell r="B744" t="str">
            <v>rbum288</v>
          </cell>
          <cell r="D744" t="str">
            <v>Seragam kerja karyawan</v>
          </cell>
          <cell r="K744">
            <v>460400</v>
          </cell>
        </row>
        <row r="746">
          <cell r="D746" t="str">
            <v>Adm/Keuangan Proyek</v>
          </cell>
        </row>
        <row r="747">
          <cell r="B747" t="str">
            <v>rbum289</v>
          </cell>
          <cell r="D747" t="str">
            <v>Alat - alat tulis dan Percetakan meterai</v>
          </cell>
          <cell r="K747">
            <v>946250</v>
          </cell>
        </row>
        <row r="748">
          <cell r="B748" t="str">
            <v>rbum290</v>
          </cell>
          <cell r="D748" t="str">
            <v>Angsuran - 1 Mesin F.Copy</v>
          </cell>
          <cell r="K748">
            <v>710000</v>
          </cell>
        </row>
        <row r="750">
          <cell r="D750" t="str">
            <v>Insentif Tripida</v>
          </cell>
        </row>
        <row r="751">
          <cell r="B751" t="str">
            <v>rbum291</v>
          </cell>
          <cell r="D751" t="str">
            <v>Retribusi Keamanan Mess Putri bl. Maret 2005</v>
          </cell>
          <cell r="K751">
            <v>100000</v>
          </cell>
        </row>
        <row r="752">
          <cell r="B752" t="str">
            <v>rbum292</v>
          </cell>
          <cell r="D752" t="str">
            <v>Honor Keamanan Polisi</v>
          </cell>
          <cell r="K752">
            <v>500000</v>
          </cell>
        </row>
        <row r="753">
          <cell r="B753" t="str">
            <v>rbum293</v>
          </cell>
          <cell r="D753" t="str">
            <v>Organisasi Pemuda</v>
          </cell>
          <cell r="K753">
            <v>250000</v>
          </cell>
        </row>
        <row r="755">
          <cell r="D755" t="str">
            <v xml:space="preserve">Sewa Mess </v>
          </cell>
        </row>
        <row r="756">
          <cell r="B756" t="str">
            <v>rbum294</v>
          </cell>
          <cell r="D756" t="str">
            <v>By Pemondokan Pekerja mess bulan April 1 bln</v>
          </cell>
          <cell r="K756">
            <v>100000</v>
          </cell>
        </row>
        <row r="757">
          <cell r="D757" t="str">
            <v>Sewa Rumah 1 thn ( 11 April 2005 s/d 10 April 2006)</v>
          </cell>
        </row>
        <row r="758">
          <cell r="B758" t="str">
            <v>rbum295</v>
          </cell>
          <cell r="D758" t="str">
            <v>Surat perjanjian No.018/NK-PPS/SPSR/IV/05</v>
          </cell>
          <cell r="K758">
            <v>5500000</v>
          </cell>
          <cell r="L758">
            <v>500000</v>
          </cell>
        </row>
        <row r="759">
          <cell r="D759" t="str">
            <v>Sewa Rumah 1 thn ( 27 Des 2005 s/d 26  Des 2006)</v>
          </cell>
        </row>
        <row r="760">
          <cell r="B760" t="str">
            <v>rbum296</v>
          </cell>
          <cell r="D760" t="str">
            <v>Surat perjanjian No.012/NK-PPS/SPSR/XII/04</v>
          </cell>
          <cell r="K760">
            <v>9900000</v>
          </cell>
          <cell r="L760">
            <v>900000</v>
          </cell>
        </row>
        <row r="762">
          <cell r="D762" t="str">
            <v>Perlengkapan Mess &amp; kantor</v>
          </cell>
        </row>
        <row r="763">
          <cell r="B763" t="str">
            <v>rbum297</v>
          </cell>
          <cell r="D763" t="str">
            <v>Upah buat Rak dan Meja di Mess, Karpet,Bahlam dll</v>
          </cell>
          <cell r="K763">
            <v>916000</v>
          </cell>
        </row>
        <row r="769">
          <cell r="I769" t="str">
            <v xml:space="preserve">Sub Jumlah Dipindah                          </v>
          </cell>
          <cell r="K769">
            <v>49946903</v>
          </cell>
          <cell r="L769">
            <v>1400000</v>
          </cell>
        </row>
        <row r="771">
          <cell r="K771" t="str">
            <v>Pekanbaru, 25 April 2005</v>
          </cell>
        </row>
        <row r="773">
          <cell r="K773" t="str">
            <v>Pembuat Daftar</v>
          </cell>
        </row>
        <row r="777">
          <cell r="K777" t="str">
            <v>PAHOTAN SITORUS, SE</v>
          </cell>
        </row>
        <row r="778">
          <cell r="K778" t="str">
            <v>Adm/Keu Proyek</v>
          </cell>
        </row>
        <row r="779">
          <cell r="J779" t="str">
            <v>DP.   No. :</v>
          </cell>
          <cell r="K779" t="str">
            <v>10/NK-PPS/DP/IV/2005</v>
          </cell>
        </row>
        <row r="780">
          <cell r="J780" t="str">
            <v>WO. No. :</v>
          </cell>
          <cell r="K780">
            <v>327</v>
          </cell>
        </row>
        <row r="784">
          <cell r="E784" t="str">
            <v xml:space="preserve">Proyek  </v>
          </cell>
          <cell r="F784" t="str">
            <v>:</v>
          </cell>
          <cell r="G784" t="str">
            <v>PROYEK PEREMAJAAN PASAR SENAPELAN</v>
          </cell>
        </row>
        <row r="785">
          <cell r="E785" t="str">
            <v>Periode</v>
          </cell>
          <cell r="F785" t="str">
            <v>:</v>
          </cell>
          <cell r="G785">
            <v>38453</v>
          </cell>
          <cell r="I785" t="str">
            <v>s/d</v>
          </cell>
          <cell r="J785">
            <v>38467</v>
          </cell>
        </row>
        <row r="787">
          <cell r="B787" t="str">
            <v>Nomor</v>
          </cell>
          <cell r="D787" t="str">
            <v>Uraian</v>
          </cell>
          <cell r="K787" t="str">
            <v xml:space="preserve">J u m l a h </v>
          </cell>
          <cell r="L787" t="str">
            <v>PPN/PPh</v>
          </cell>
        </row>
        <row r="788">
          <cell r="B788" t="str">
            <v>Kode</v>
          </cell>
        </row>
        <row r="789">
          <cell r="B789" t="str">
            <v>R.A.P</v>
          </cell>
          <cell r="K789" t="str">
            <v>( Rp )</v>
          </cell>
          <cell r="L789" t="str">
            <v>( Rp )</v>
          </cell>
        </row>
        <row r="790">
          <cell r="D790" t="str">
            <v>Pindahan Sub Jumlah</v>
          </cell>
          <cell r="K790">
            <v>49946903</v>
          </cell>
          <cell r="L790">
            <v>1400000</v>
          </cell>
        </row>
        <row r="792">
          <cell r="D792" t="str">
            <v>Telepon Kontraktor</v>
          </cell>
        </row>
        <row r="793">
          <cell r="B793" t="str">
            <v>rbum298</v>
          </cell>
          <cell r="D793" t="str">
            <v>Voucher Karyawan &amp; Tlp Umum</v>
          </cell>
          <cell r="K793">
            <v>402851</v>
          </cell>
        </row>
        <row r="794">
          <cell r="B794" t="str">
            <v>rbum299</v>
          </cell>
          <cell r="D794" t="str">
            <v>Rek Tlp Mess Putri</v>
          </cell>
          <cell r="K794">
            <v>83801</v>
          </cell>
        </row>
        <row r="795">
          <cell r="B795" t="str">
            <v>rbum300</v>
          </cell>
          <cell r="D795" t="str">
            <v>Rek Tlp Mess Putra</v>
          </cell>
          <cell r="K795">
            <v>38060</v>
          </cell>
        </row>
        <row r="796">
          <cell r="B796" t="str">
            <v>rbum301</v>
          </cell>
          <cell r="D796" t="str">
            <v>Rek Tlp Ruangan Keuangan proyek</v>
          </cell>
          <cell r="K796">
            <v>336871</v>
          </cell>
        </row>
        <row r="797">
          <cell r="B797" t="str">
            <v>rbum302</v>
          </cell>
          <cell r="D797" t="str">
            <v>Rek Tlp Ruangan Teknik  proyek</v>
          </cell>
          <cell r="K797">
            <v>1916982</v>
          </cell>
        </row>
        <row r="798">
          <cell r="B798" t="str">
            <v>rbum303</v>
          </cell>
          <cell r="D798" t="str">
            <v>Rek Fax</v>
          </cell>
          <cell r="K798">
            <v>6000</v>
          </cell>
        </row>
        <row r="800">
          <cell r="D800" t="str">
            <v>Telepon Konsultan &amp; Ownher</v>
          </cell>
        </row>
        <row r="801">
          <cell r="B801" t="str">
            <v>rbum304</v>
          </cell>
          <cell r="D801" t="str">
            <v>Telp Konsultan</v>
          </cell>
          <cell r="K801">
            <v>1096273</v>
          </cell>
        </row>
        <row r="802">
          <cell r="B802" t="str">
            <v>rbum305</v>
          </cell>
          <cell r="D802" t="str">
            <v>Voucher telp Ownher</v>
          </cell>
          <cell r="K802">
            <v>988410</v>
          </cell>
        </row>
        <row r="804">
          <cell r="D804" t="str">
            <v>Rekening L:istrik</v>
          </cell>
        </row>
        <row r="805">
          <cell r="B805" t="str">
            <v>rbum306</v>
          </cell>
          <cell r="D805" t="str">
            <v>Listrik kantor</v>
          </cell>
          <cell r="K805">
            <v>71095</v>
          </cell>
        </row>
        <row r="807">
          <cell r="D807" t="str">
            <v>Makan minum Karyawan kerja Normal</v>
          </cell>
        </row>
        <row r="808">
          <cell r="B808" t="str">
            <v>rbum307</v>
          </cell>
          <cell r="D808" t="str">
            <v>Makan karyawan Proyek ( 11 April 05 s/d 25  April 05 )</v>
          </cell>
          <cell r="K808">
            <v>6837500</v>
          </cell>
        </row>
        <row r="810">
          <cell r="D810" t="str">
            <v>Makan/minum pekerja lembur</v>
          </cell>
        </row>
        <row r="811">
          <cell r="B811" t="str">
            <v>rbum308</v>
          </cell>
          <cell r="D811" t="str">
            <v>Makan/Minum  Karyawan &amp; pekerja lembur malam</v>
          </cell>
          <cell r="K811">
            <v>6844200</v>
          </cell>
        </row>
        <row r="813">
          <cell r="D813" t="str">
            <v>Pengadaan Komputer P4 Dekstop</v>
          </cell>
        </row>
        <row r="814">
          <cell r="B814" t="str">
            <v>rbum309</v>
          </cell>
          <cell r="D814" t="str">
            <v>Servis Komputer</v>
          </cell>
          <cell r="K814">
            <v>65000</v>
          </cell>
        </row>
        <row r="816">
          <cell r="D816" t="str">
            <v>Sewa /Pengadaan kendaraan dinas</v>
          </cell>
        </row>
        <row r="817">
          <cell r="B817" t="str">
            <v>rbum310</v>
          </cell>
          <cell r="D817" t="str">
            <v>Angs- 2 ( Lunas )  Pembelian 1 unit Mobil Hailane Pic Up</v>
          </cell>
          <cell r="K817">
            <v>11000000</v>
          </cell>
        </row>
        <row r="818">
          <cell r="B818" t="str">
            <v>rbum311</v>
          </cell>
          <cell r="D818" t="str">
            <v>Angsuran  4 unit Spd Motor</v>
          </cell>
          <cell r="K818">
            <v>3149600</v>
          </cell>
        </row>
        <row r="820">
          <cell r="D820" t="str">
            <v>BBM Kendaraan Dinas</v>
          </cell>
        </row>
        <row r="821">
          <cell r="B821" t="str">
            <v>rbum312</v>
          </cell>
          <cell r="D821" t="str">
            <v>BBM, servis, dan sparepart kendaraan dinas</v>
          </cell>
          <cell r="K821">
            <v>1002000</v>
          </cell>
        </row>
        <row r="823">
          <cell r="D823" t="str">
            <v>Paket Barang</v>
          </cell>
        </row>
        <row r="824">
          <cell r="B824" t="str">
            <v>rbum313</v>
          </cell>
          <cell r="D824" t="str">
            <v>By Penyimpanan dan Pas masuk pengambilan barang</v>
          </cell>
          <cell r="K824">
            <v>258052</v>
          </cell>
        </row>
        <row r="826">
          <cell r="J826" t="str">
            <v xml:space="preserve">Sub Jumlah                          </v>
          </cell>
          <cell r="K826">
            <v>84043598</v>
          </cell>
          <cell r="L826">
            <v>1400000</v>
          </cell>
        </row>
        <row r="827">
          <cell r="J827" t="str">
            <v xml:space="preserve">T  o  t   a  l                           </v>
          </cell>
          <cell r="K827">
            <v>87323598</v>
          </cell>
          <cell r="L827">
            <v>1400000</v>
          </cell>
        </row>
        <row r="828">
          <cell r="C828" t="str">
            <v>DP - 11</v>
          </cell>
        </row>
        <row r="830">
          <cell r="B830" t="str">
            <v/>
          </cell>
          <cell r="C830" t="str">
            <v>Perlengkapan Mess &amp; kantor</v>
          </cell>
        </row>
        <row r="831">
          <cell r="B831" t="str">
            <v>rbum314</v>
          </cell>
          <cell r="C831" t="str">
            <v xml:space="preserve">GORA MA AU </v>
          </cell>
          <cell r="D831" t="str">
            <v>Perlengkapan Mess &amp; kantor</v>
          </cell>
          <cell r="J831">
            <v>1850000</v>
          </cell>
          <cell r="K831">
            <v>1850000</v>
          </cell>
        </row>
        <row r="832">
          <cell r="C832" t="str">
            <v>Order no : 041A/NK-PPS/ORD/XII/2004</v>
          </cell>
          <cell r="D832" t="str">
            <v>Perlengkapan Mess &amp; kantor</v>
          </cell>
        </row>
        <row r="833">
          <cell r="C833" t="str">
            <v>Angsuran ke-5 (Lunas)</v>
          </cell>
          <cell r="D833" t="str">
            <v>Perlengkapan Mess &amp; kantor</v>
          </cell>
          <cell r="L833">
            <v>0</v>
          </cell>
        </row>
        <row r="834">
          <cell r="B834" t="str">
            <v>rbum315</v>
          </cell>
          <cell r="C834" t="str">
            <v>Order no : 133/NK-PPS/ORD/05/2005</v>
          </cell>
          <cell r="D834" t="str">
            <v>Perlengkapan Mess &amp; kantor</v>
          </cell>
          <cell r="J834">
            <v>3150000</v>
          </cell>
          <cell r="K834">
            <v>3150000</v>
          </cell>
          <cell r="L834">
            <v>5000000</v>
          </cell>
        </row>
        <row r="838">
          <cell r="J838">
            <v>5000000</v>
          </cell>
          <cell r="K838">
            <v>5000000</v>
          </cell>
          <cell r="L838">
            <v>5000000</v>
          </cell>
        </row>
        <row r="840">
          <cell r="C840" t="str">
            <v xml:space="preserve">Honor Konsultan </v>
          </cell>
          <cell r="D840" t="str">
            <v xml:space="preserve">Honor Konsultan </v>
          </cell>
        </row>
        <row r="841">
          <cell r="B841" t="str">
            <v>rbum316</v>
          </cell>
          <cell r="C841" t="str">
            <v>Makan Kerja Normal Konsultan &amp; Owner</v>
          </cell>
          <cell r="D841" t="str">
            <v>Makan Kerja Normal Konsultan &amp; Owner</v>
          </cell>
          <cell r="J841">
            <v>1575000</v>
          </cell>
          <cell r="K841">
            <v>1575000</v>
          </cell>
        </row>
        <row r="842">
          <cell r="B842" t="str">
            <v>rbum317</v>
          </cell>
          <cell r="C842" t="str">
            <v>Makan lembur Konsultan</v>
          </cell>
          <cell r="D842" t="str">
            <v>Makan lembur Konsultan</v>
          </cell>
          <cell r="J842">
            <v>3010400</v>
          </cell>
          <cell r="K842">
            <v>3010400</v>
          </cell>
        </row>
        <row r="843">
          <cell r="B843" t="str">
            <v>rbum318</v>
          </cell>
          <cell r="C843" t="str">
            <v xml:space="preserve">Honor Konsultan </v>
          </cell>
          <cell r="D843" t="str">
            <v xml:space="preserve">Honor Konsultan </v>
          </cell>
          <cell r="J843">
            <v>13750000</v>
          </cell>
          <cell r="K843">
            <v>13750000</v>
          </cell>
          <cell r="L843">
            <v>18335400</v>
          </cell>
        </row>
        <row r="845">
          <cell r="C845" t="str">
            <v>Pemeriksaan dan Pengujian Bahan</v>
          </cell>
          <cell r="D845" t="str">
            <v>Pemeriksaan dan Pengujian Bahan</v>
          </cell>
        </row>
        <row r="846">
          <cell r="B846" t="str">
            <v>rbum319</v>
          </cell>
          <cell r="C846" t="str">
            <v xml:space="preserve">Tes Kubus sebanyak 15 buah </v>
          </cell>
          <cell r="D846" t="str">
            <v xml:space="preserve">Tes Kubus sebanyak 15 buah </v>
          </cell>
          <cell r="J846">
            <v>300000</v>
          </cell>
          <cell r="K846">
            <v>300000</v>
          </cell>
          <cell r="L846">
            <v>300000</v>
          </cell>
        </row>
        <row r="848">
          <cell r="C848" t="str">
            <v>Air Bersih</v>
          </cell>
          <cell r="D848" t="str">
            <v>Air Bersih</v>
          </cell>
        </row>
        <row r="849">
          <cell r="B849" t="str">
            <v>rbum320</v>
          </cell>
          <cell r="C849" t="str">
            <v>Air Mineral untuk Karyawan</v>
          </cell>
          <cell r="D849" t="str">
            <v>Air Mineral untuk Karyawan</v>
          </cell>
          <cell r="J849">
            <v>2279000</v>
          </cell>
          <cell r="K849">
            <v>2279000</v>
          </cell>
          <cell r="L849">
            <v>2279000</v>
          </cell>
        </row>
        <row r="851">
          <cell r="C851" t="str">
            <v>Mobilisasi Tenaga Kerja</v>
          </cell>
          <cell r="D851" t="str">
            <v>Mobilisasi Tenaga Kerja</v>
          </cell>
        </row>
        <row r="852">
          <cell r="B852" t="str">
            <v>rbum321</v>
          </cell>
          <cell r="C852" t="str">
            <v>Mobilisasi Operator TC a.n. Januri Jur : Jkt - Pku</v>
          </cell>
          <cell r="D852" t="str">
            <v>Mobilisasi Operator TC a.n. Januri Jur : Jkt - Pku</v>
          </cell>
          <cell r="J852">
            <v>469000</v>
          </cell>
          <cell r="K852">
            <v>469000</v>
          </cell>
        </row>
        <row r="853">
          <cell r="B853" t="str">
            <v>rbum322</v>
          </cell>
          <cell r="C853" t="str">
            <v>Mobilisasi Tenaga Kerja dari Jawa (Pati) ke Pku</v>
          </cell>
          <cell r="D853" t="str">
            <v>Mobilisasi Tenaga Kerja dari Jawa (Pati) ke Pku</v>
          </cell>
          <cell r="J853">
            <v>2500000</v>
          </cell>
          <cell r="K853">
            <v>2500000</v>
          </cell>
        </row>
        <row r="854">
          <cell r="B854" t="str">
            <v>rbum323</v>
          </cell>
          <cell r="C854" t="str">
            <v>Mobilisasi Tenaga Kerja dari Pekalongan ke Pku</v>
          </cell>
          <cell r="D854" t="str">
            <v>Mobilisasi Tenaga Kerja dari Pekalongan ke Pku</v>
          </cell>
          <cell r="J854">
            <v>3290000</v>
          </cell>
          <cell r="K854">
            <v>3290000</v>
          </cell>
        </row>
        <row r="855">
          <cell r="L855">
            <v>6259000</v>
          </cell>
        </row>
        <row r="856">
          <cell r="C856" t="str">
            <v>Transport Karyawan.</v>
          </cell>
          <cell r="D856" t="str">
            <v>Transport Karyawan.</v>
          </cell>
        </row>
        <row r="858">
          <cell r="C858" t="str">
            <v>Gaji Karyawan Proyek</v>
          </cell>
          <cell r="D858" t="str">
            <v>Gaji Karyawan Proyek</v>
          </cell>
        </row>
        <row r="859">
          <cell r="B859" t="str">
            <v>rbum324</v>
          </cell>
          <cell r="C859" t="str">
            <v>Gaji Karyawan Periode : 26 Maret - 25 April 2005</v>
          </cell>
          <cell r="D859" t="str">
            <v>Gaji Karyawan Periode : 26 Maret - 25 April 2005</v>
          </cell>
          <cell r="J859">
            <v>37287500</v>
          </cell>
          <cell r="K859">
            <v>37287500</v>
          </cell>
          <cell r="L859">
            <v>37287500</v>
          </cell>
        </row>
        <row r="861">
          <cell r="C861" t="str">
            <v>Perjalanan Dinas</v>
          </cell>
          <cell r="D861" t="str">
            <v>Perjalanan Dinas</v>
          </cell>
        </row>
        <row r="862">
          <cell r="B862" t="str">
            <v>rbum325</v>
          </cell>
          <cell r="C862" t="str">
            <v>a.n. Pahotan Sitorus (Taksi &amp; Boarding Pass)</v>
          </cell>
          <cell r="D862" t="str">
            <v>a.n. Pahotan Sitorus (Taksi &amp; Boarding Pass)</v>
          </cell>
          <cell r="J862">
            <v>55000</v>
          </cell>
          <cell r="K862">
            <v>55000</v>
          </cell>
          <cell r="L862">
            <v>55000</v>
          </cell>
        </row>
        <row r="864">
          <cell r="C864" t="str">
            <v>Akomodasi Tamu &amp; Rapat</v>
          </cell>
          <cell r="D864" t="str">
            <v>Akomodasi Tamu &amp; Rapat</v>
          </cell>
        </row>
        <row r="865">
          <cell r="B865" t="str">
            <v>rbum326</v>
          </cell>
          <cell r="C865" t="str">
            <v>Akomodasi Rapat</v>
          </cell>
          <cell r="D865" t="str">
            <v>Akomodasi Rapat</v>
          </cell>
          <cell r="J865">
            <v>315650</v>
          </cell>
          <cell r="K865">
            <v>315650</v>
          </cell>
        </row>
        <row r="866">
          <cell r="B866" t="str">
            <v>rbum327</v>
          </cell>
          <cell r="C866" t="str">
            <v>Akomodasi Tamu</v>
          </cell>
          <cell r="D866" t="str">
            <v>Akomodasi Tamu</v>
          </cell>
          <cell r="J866">
            <v>1588450</v>
          </cell>
          <cell r="K866">
            <v>1588450</v>
          </cell>
        </row>
        <row r="867">
          <cell r="B867" t="str">
            <v>rbum328</v>
          </cell>
          <cell r="C867" t="str">
            <v>Biaya Penginapan a.n. Sudarno (QS dari Jakarta)</v>
          </cell>
          <cell r="D867" t="str">
            <v>Biaya Penginapan a.n. Sudarno (QS dari Jakarta)</v>
          </cell>
          <cell r="J867">
            <v>280170</v>
          </cell>
          <cell r="K867">
            <v>280170</v>
          </cell>
        </row>
        <row r="868">
          <cell r="L868">
            <v>2184270</v>
          </cell>
        </row>
        <row r="870">
          <cell r="C870" t="str">
            <v>Pengobatan Karyawan</v>
          </cell>
          <cell r="D870" t="str">
            <v>Pengobatan Karyawan</v>
          </cell>
        </row>
        <row r="871">
          <cell r="B871" t="str">
            <v>rbum329</v>
          </cell>
          <cell r="C871" t="str">
            <v xml:space="preserve">By Pengobatan Karyawan /Pekerja </v>
          </cell>
          <cell r="D871" t="str">
            <v xml:space="preserve">By Pengobatan Karyawan /Pekerja </v>
          </cell>
          <cell r="J871">
            <v>705900</v>
          </cell>
          <cell r="K871">
            <v>705900</v>
          </cell>
          <cell r="L871">
            <v>705900</v>
          </cell>
        </row>
        <row r="873">
          <cell r="C873" t="str">
            <v>Safety Helm+Protective Clothing</v>
          </cell>
          <cell r="D873" t="str">
            <v>Safety Helm+Protective Clothing</v>
          </cell>
        </row>
        <row r="874">
          <cell r="B874" t="str">
            <v>rbum330</v>
          </cell>
          <cell r="C874" t="str">
            <v>Perbaikan Handy Talky</v>
          </cell>
          <cell r="D874" t="str">
            <v>Perbaikan Handy Talky</v>
          </cell>
          <cell r="J874">
            <v>225000</v>
          </cell>
          <cell r="K874">
            <v>225000</v>
          </cell>
        </row>
        <row r="875">
          <cell r="B875" t="str">
            <v>rbum331</v>
          </cell>
          <cell r="C875" t="str">
            <v>Payung u/ Surveyor</v>
          </cell>
          <cell r="D875" t="str">
            <v>Payung u/ Surveyor</v>
          </cell>
          <cell r="J875">
            <v>112500</v>
          </cell>
          <cell r="K875">
            <v>112500</v>
          </cell>
        </row>
        <row r="876">
          <cell r="L876">
            <v>337500</v>
          </cell>
        </row>
        <row r="878">
          <cell r="C878" t="str">
            <v>Seragam Kerja Proyek</v>
          </cell>
          <cell r="D878" t="str">
            <v>Seragam Kerja Proyek</v>
          </cell>
        </row>
        <row r="879">
          <cell r="B879" t="str">
            <v>rbum332</v>
          </cell>
          <cell r="C879" t="str">
            <v>Seragam kerja karyawati</v>
          </cell>
          <cell r="D879" t="str">
            <v>Seragam kerja karyawati</v>
          </cell>
          <cell r="J879">
            <v>209700</v>
          </cell>
          <cell r="K879">
            <v>209700</v>
          </cell>
          <cell r="L879">
            <v>209700</v>
          </cell>
        </row>
        <row r="881">
          <cell r="C881" t="str">
            <v>Adm/Keuangan Proyek</v>
          </cell>
          <cell r="D881" t="str">
            <v>Adm/Keuangan Proyek</v>
          </cell>
        </row>
        <row r="882">
          <cell r="B882" t="str">
            <v>rbum333</v>
          </cell>
          <cell r="C882" t="str">
            <v>Alat-alat tulis kantor, Percetakan, dan Materai</v>
          </cell>
          <cell r="D882" t="str">
            <v>Alat-alat tulis kantor, Percetakan, dan Materai</v>
          </cell>
          <cell r="J882">
            <v>1272550</v>
          </cell>
          <cell r="K882">
            <v>1272550</v>
          </cell>
        </row>
        <row r="883">
          <cell r="B883" t="str">
            <v>rbum334</v>
          </cell>
          <cell r="C883" t="str">
            <v>Biaya Kirim Surat</v>
          </cell>
          <cell r="D883" t="str">
            <v>Biaya Kirim Surat</v>
          </cell>
          <cell r="J883">
            <v>13000</v>
          </cell>
          <cell r="K883">
            <v>13000</v>
          </cell>
          <cell r="L883">
            <v>1285550</v>
          </cell>
        </row>
        <row r="885">
          <cell r="C885" t="str">
            <v>Insentif Tripida</v>
          </cell>
          <cell r="D885" t="str">
            <v>Insentif Tripida</v>
          </cell>
        </row>
        <row r="886">
          <cell r="B886" t="str">
            <v>rbum335</v>
          </cell>
          <cell r="C886" t="str">
            <v>Retribusi Keamanan Mess Putra bl. April 2005</v>
          </cell>
          <cell r="D886" t="str">
            <v>Retribusi Keamanan Mess Putra bl. April 2005</v>
          </cell>
          <cell r="J886">
            <v>100000</v>
          </cell>
          <cell r="K886">
            <v>100000</v>
          </cell>
        </row>
        <row r="887">
          <cell r="B887" t="str">
            <v>rbum336</v>
          </cell>
          <cell r="C887" t="str">
            <v>Honor Keamanan Mess 2 Bl. Mei - Juni 2005</v>
          </cell>
          <cell r="D887" t="str">
            <v>Honor Keamanan Mess 2 Bl. Mei - Juni 2005</v>
          </cell>
          <cell r="J887">
            <v>500000</v>
          </cell>
          <cell r="K887">
            <v>500000</v>
          </cell>
        </row>
        <row r="888">
          <cell r="B888" t="str">
            <v>rbum337</v>
          </cell>
          <cell r="C888" t="str">
            <v>Honor Keamanan Mess Jl. Kenanga Bl. Mei 2005</v>
          </cell>
          <cell r="D888" t="str">
            <v>Honor Keamanan Mess Jl. Kenanga Bl. Mei 2005</v>
          </cell>
          <cell r="J888">
            <v>250000</v>
          </cell>
          <cell r="K888">
            <v>250000</v>
          </cell>
        </row>
        <row r="889">
          <cell r="B889" t="str">
            <v>rbum338</v>
          </cell>
          <cell r="C889" t="str">
            <v>Honor Keamanan Proyek</v>
          </cell>
          <cell r="D889" t="str">
            <v>Honor Keamanan Proyek</v>
          </cell>
          <cell r="J889">
            <v>300000</v>
          </cell>
          <cell r="K889">
            <v>300000</v>
          </cell>
        </row>
        <row r="890">
          <cell r="B890" t="str">
            <v>rbum339</v>
          </cell>
          <cell r="C890" t="str">
            <v>Honor Keamanan Pospol Proyek Bl. April 2005</v>
          </cell>
          <cell r="D890" t="str">
            <v>Honor Keamanan Pospol Proyek Bl. April 2005</v>
          </cell>
          <cell r="J890">
            <v>450000</v>
          </cell>
          <cell r="K890">
            <v>450000</v>
          </cell>
        </row>
        <row r="891">
          <cell r="B891" t="str">
            <v>rbum340</v>
          </cell>
          <cell r="C891" t="str">
            <v>Honor Keamanan Mess 1 Bl. Mei - Agustus 2005</v>
          </cell>
          <cell r="D891" t="str">
            <v>Honor Keamanan Mess 1 Bl. Mei - Agustus 2005</v>
          </cell>
          <cell r="J891">
            <v>1000000</v>
          </cell>
          <cell r="K891">
            <v>1000000</v>
          </cell>
        </row>
        <row r="892">
          <cell r="L892">
            <v>2600000</v>
          </cell>
        </row>
        <row r="894">
          <cell r="C894" t="str">
            <v xml:space="preserve">Sewa Mess </v>
          </cell>
          <cell r="D894" t="str">
            <v xml:space="preserve">Sewa Mess </v>
          </cell>
        </row>
        <row r="895">
          <cell r="B895" t="str">
            <v>rbum341</v>
          </cell>
          <cell r="C895" t="str">
            <v xml:space="preserve">Biaya Pemakaian Mess Pekerja Bl. Mei 2005 </v>
          </cell>
          <cell r="D895" t="str">
            <v xml:space="preserve">Biaya Pemakaian Mess Pekerja Bl. Mei 2005 </v>
          </cell>
          <cell r="J895">
            <v>150000</v>
          </cell>
          <cell r="K895">
            <v>150000</v>
          </cell>
          <cell r="L895">
            <v>150000</v>
          </cell>
        </row>
        <row r="897">
          <cell r="C897" t="str">
            <v>Perlengkapan Mess &amp; kantor</v>
          </cell>
          <cell r="D897" t="str">
            <v>Perlengkapan Mess &amp; kantor</v>
          </cell>
        </row>
        <row r="898">
          <cell r="B898" t="str">
            <v>rbum342</v>
          </cell>
          <cell r="C898" t="str">
            <v>Kipas Angin, Kasur, dll u/ mess &amp; Kantor</v>
          </cell>
          <cell r="D898" t="str">
            <v>Kipas Angin, Kasur, dll u/ mess &amp; Kantor</v>
          </cell>
          <cell r="J898">
            <v>1034000</v>
          </cell>
          <cell r="K898">
            <v>1034000</v>
          </cell>
        </row>
        <row r="899">
          <cell r="B899" t="str">
            <v>rbum343</v>
          </cell>
          <cell r="C899" t="str">
            <v>Televisi 20" Merk LG u/ Kantor</v>
          </cell>
          <cell r="D899" t="str">
            <v>Televisi 20" Merk LG u/ Kantor</v>
          </cell>
          <cell r="J899">
            <v>1400000</v>
          </cell>
          <cell r="K899">
            <v>1400000</v>
          </cell>
        </row>
        <row r="900">
          <cell r="L900">
            <v>2434000</v>
          </cell>
        </row>
        <row r="902">
          <cell r="H902" t="str">
            <v xml:space="preserve">Sub Jumlah Dipindah                          </v>
          </cell>
          <cell r="J902">
            <v>74422820</v>
          </cell>
          <cell r="K902">
            <v>74422820</v>
          </cell>
          <cell r="L902">
            <v>74422820</v>
          </cell>
        </row>
        <row r="904">
          <cell r="J904" t="str">
            <v>Pekanbaru, 10 Mei 2005</v>
          </cell>
        </row>
        <row r="906">
          <cell r="J906" t="str">
            <v>Pembuat Daftar</v>
          </cell>
        </row>
        <row r="910">
          <cell r="J910" t="str">
            <v>PAHOTAN SITORUS, SE</v>
          </cell>
        </row>
        <row r="911">
          <cell r="J911" t="str">
            <v>Adm/Keu Proyek</v>
          </cell>
        </row>
        <row r="912">
          <cell r="I912" t="str">
            <v>DP.   No. :</v>
          </cell>
          <cell r="J912" t="str">
            <v>11/NK-PPS/DP/V/2005</v>
          </cell>
        </row>
        <row r="913">
          <cell r="I913" t="str">
            <v>WO. No. :</v>
          </cell>
          <cell r="J913">
            <v>327</v>
          </cell>
        </row>
        <row r="917">
          <cell r="D917" t="str">
            <v xml:space="preserve">Proyek  </v>
          </cell>
          <cell r="E917" t="str">
            <v>:</v>
          </cell>
          <cell r="F917" t="str">
            <v>PROYEK PEREMAJAAN PASAR SENAPELAN</v>
          </cell>
        </row>
        <row r="918">
          <cell r="D918" t="str">
            <v>Periode</v>
          </cell>
          <cell r="E918" t="str">
            <v>:</v>
          </cell>
          <cell r="F918">
            <v>38453</v>
          </cell>
          <cell r="H918" t="str">
            <v>s/d</v>
          </cell>
          <cell r="I918">
            <v>38467</v>
          </cell>
        </row>
        <row r="920">
          <cell r="C920" t="str">
            <v>Uraian</v>
          </cell>
          <cell r="J920" t="str">
            <v xml:space="preserve">J u m l a h </v>
          </cell>
          <cell r="K920" t="str">
            <v>PPN/PPh</v>
          </cell>
          <cell r="L920" t="str">
            <v xml:space="preserve">Sub-Jumlah </v>
          </cell>
        </row>
        <row r="922">
          <cell r="J922" t="str">
            <v>( Rp )</v>
          </cell>
          <cell r="K922" t="str">
            <v>( Rp )</v>
          </cell>
          <cell r="L922" t="str">
            <v>( Rp )</v>
          </cell>
        </row>
        <row r="923">
          <cell r="C923" t="str">
            <v>Pindahan Sub Jumlah</v>
          </cell>
          <cell r="J923">
            <v>74422820</v>
          </cell>
          <cell r="K923">
            <v>74422820</v>
          </cell>
          <cell r="L923">
            <v>74422820</v>
          </cell>
        </row>
        <row r="925">
          <cell r="C925" t="str">
            <v>Telepon Kontraktor</v>
          </cell>
          <cell r="D925" t="str">
            <v>Telepon Kontraktor</v>
          </cell>
        </row>
        <row r="926">
          <cell r="B926" t="str">
            <v>rbum344</v>
          </cell>
          <cell r="C926" t="str">
            <v>Fax</v>
          </cell>
          <cell r="D926" t="str">
            <v>Fax</v>
          </cell>
          <cell r="J926">
            <v>22000</v>
          </cell>
          <cell r="K926">
            <v>22000</v>
          </cell>
        </row>
        <row r="927">
          <cell r="B927" t="str">
            <v>rbum345</v>
          </cell>
          <cell r="C927" t="str">
            <v>Voucher Karyawan</v>
          </cell>
          <cell r="D927" t="str">
            <v>Voucher Karyawan</v>
          </cell>
          <cell r="J927">
            <v>1521000</v>
          </cell>
          <cell r="K927">
            <v>1521000</v>
          </cell>
        </row>
        <row r="928">
          <cell r="L928">
            <v>1543000</v>
          </cell>
        </row>
        <row r="930">
          <cell r="C930" t="str">
            <v>Telepon Konsultan &amp; Ownher</v>
          </cell>
          <cell r="D930" t="str">
            <v>Telepon Konsultan &amp; Ownher</v>
          </cell>
        </row>
        <row r="931">
          <cell r="B931" t="str">
            <v>rbum346</v>
          </cell>
          <cell r="C931" t="str">
            <v>Voucher Owner</v>
          </cell>
          <cell r="D931" t="str">
            <v>Voucher Owner</v>
          </cell>
          <cell r="J931">
            <v>198000</v>
          </cell>
          <cell r="K931">
            <v>198000</v>
          </cell>
          <cell r="L931">
            <v>198000</v>
          </cell>
        </row>
        <row r="933">
          <cell r="C933" t="str">
            <v>Rekening L:istrik</v>
          </cell>
          <cell r="D933" t="str">
            <v>Rekening L:istrik</v>
          </cell>
        </row>
        <row r="934">
          <cell r="B934" t="str">
            <v>rbum347</v>
          </cell>
          <cell r="C934" t="str">
            <v>Rek. Listrik Mess Putri Bl. April 2005</v>
          </cell>
          <cell r="D934" t="str">
            <v>Rek. Listrik Mess Putri Bl. April 2005</v>
          </cell>
          <cell r="J934">
            <v>145310</v>
          </cell>
          <cell r="K934">
            <v>145310</v>
          </cell>
        </row>
        <row r="935">
          <cell r="B935" t="str">
            <v>rbum348</v>
          </cell>
          <cell r="C935" t="str">
            <v>Rek. Listrik Mess Pekerja Bl. Maret &amp; April 2005</v>
          </cell>
          <cell r="D935" t="str">
            <v>Rek. Listrik Mess Pekerja Bl. Maret &amp; April 2005</v>
          </cell>
          <cell r="J935">
            <v>45110</v>
          </cell>
          <cell r="K935">
            <v>45110</v>
          </cell>
        </row>
        <row r="936">
          <cell r="B936" t="str">
            <v>rbum349</v>
          </cell>
          <cell r="C936" t="str">
            <v>Rek. Listrik Mess Pekerja Bl. April 2005</v>
          </cell>
          <cell r="D936" t="str">
            <v>Rek. Listrik Mess Pekerja Bl. April 2005</v>
          </cell>
          <cell r="J936">
            <v>19080</v>
          </cell>
          <cell r="K936">
            <v>19080</v>
          </cell>
        </row>
        <row r="937">
          <cell r="L937">
            <v>209500</v>
          </cell>
        </row>
        <row r="939">
          <cell r="C939" t="str">
            <v>Makan minum Karyawan kerja Normal</v>
          </cell>
          <cell r="D939" t="str">
            <v>Makan minum Karyawan kerja Normal</v>
          </cell>
        </row>
        <row r="940">
          <cell r="B940" t="str">
            <v>rbum350</v>
          </cell>
          <cell r="C940" t="str">
            <v>Makan karyawan Proyek ( 26 April 05 s/d 10 Mei 05 )</v>
          </cell>
          <cell r="D940" t="str">
            <v>Makan karyawan Proyek ( 26 April 05 s/d 10 Mei 05 )</v>
          </cell>
          <cell r="J940">
            <v>6887500</v>
          </cell>
          <cell r="K940">
            <v>6887500</v>
          </cell>
          <cell r="L940">
            <v>6887500</v>
          </cell>
        </row>
        <row r="942">
          <cell r="C942" t="str">
            <v>Makan/minum pekerja lembur</v>
          </cell>
          <cell r="D942" t="str">
            <v>Makan/minum pekerja lembur</v>
          </cell>
        </row>
        <row r="943">
          <cell r="B943" t="str">
            <v>rbum351</v>
          </cell>
          <cell r="C943" t="str">
            <v>Makan/Minum  Karyawan &amp; pekerja lembur malam</v>
          </cell>
          <cell r="D943" t="str">
            <v>Makan/Minum  Karyawan &amp; pekerja lembur malam</v>
          </cell>
          <cell r="J943">
            <v>4072000</v>
          </cell>
          <cell r="K943">
            <v>4072000</v>
          </cell>
          <cell r="L943">
            <v>4072000</v>
          </cell>
        </row>
        <row r="945">
          <cell r="C945" t="str">
            <v>Pengadaan Komputer P4 Dekstop</v>
          </cell>
          <cell r="D945" t="str">
            <v>Pengadaan Komputer P4 Dekstop</v>
          </cell>
        </row>
        <row r="947">
          <cell r="C947" t="str">
            <v>Tinta Printer</v>
          </cell>
          <cell r="D947" t="str">
            <v>Tinta Printer</v>
          </cell>
        </row>
        <row r="948">
          <cell r="B948" t="str">
            <v>rbum352</v>
          </cell>
          <cell r="C948" t="str">
            <v>Tinta Printer</v>
          </cell>
          <cell r="D948" t="str">
            <v>Tinta Printer</v>
          </cell>
          <cell r="J948">
            <v>71500</v>
          </cell>
          <cell r="K948">
            <v>71500</v>
          </cell>
          <cell r="L948">
            <v>71500</v>
          </cell>
        </row>
        <row r="950">
          <cell r="C950" t="str">
            <v>Sewa /Pengadaan kendaraan dinas</v>
          </cell>
          <cell r="D950" t="str">
            <v>Sewa /Pengadaan kendaraan dinas</v>
          </cell>
        </row>
        <row r="951">
          <cell r="C951" t="str">
            <v>Citra Sarana Rent Car</v>
          </cell>
          <cell r="D951" t="str">
            <v>Citra Sarana Rent Car</v>
          </cell>
        </row>
        <row r="952">
          <cell r="C952" t="str">
            <v>SPSM No. 003/NK-PPS/SPSM/XII/2004</v>
          </cell>
          <cell r="D952" t="str">
            <v>SPSM No. 003/NK-PPS/SPSM/XII/2004</v>
          </cell>
        </row>
        <row r="953">
          <cell r="B953" t="str">
            <v>rbum353</v>
          </cell>
          <cell r="C953" t="str">
            <v>Periode : 9 Maret - 9 April 2005</v>
          </cell>
          <cell r="D953" t="str">
            <v>Periode : 9 Maret - 9 April 2005</v>
          </cell>
          <cell r="J953">
            <v>5150000</v>
          </cell>
          <cell r="K953">
            <v>5150000</v>
          </cell>
          <cell r="L953">
            <v>5000000</v>
          </cell>
        </row>
        <row r="955">
          <cell r="C955" t="str">
            <v>BBM Kendaraan Dinas</v>
          </cell>
          <cell r="D955" t="str">
            <v>BBM Kendaraan Dinas</v>
          </cell>
        </row>
        <row r="956">
          <cell r="B956" t="str">
            <v>rbum354</v>
          </cell>
          <cell r="C956" t="str">
            <v>BBM, servis, dan sparepart kendaraan dinas</v>
          </cell>
          <cell r="D956" t="str">
            <v>BBM, servis, dan sparepart kendaraan dinas</v>
          </cell>
          <cell r="J956">
            <v>1525000</v>
          </cell>
          <cell r="K956">
            <v>1525000</v>
          </cell>
          <cell r="L956">
            <v>1525000</v>
          </cell>
        </row>
        <row r="959">
          <cell r="I959" t="str">
            <v xml:space="preserve">Sub Jumlah                          </v>
          </cell>
          <cell r="J959">
            <v>94079320</v>
          </cell>
          <cell r="K959">
            <v>94079320</v>
          </cell>
          <cell r="L959">
            <v>93929320</v>
          </cell>
        </row>
        <row r="960">
          <cell r="I960" t="str">
            <v xml:space="preserve">T  o  t   a  l                           </v>
          </cell>
          <cell r="J960">
            <v>99079320</v>
          </cell>
          <cell r="K960">
            <v>99079320</v>
          </cell>
          <cell r="L960">
            <v>98929320</v>
          </cell>
        </row>
        <row r="962">
          <cell r="C962" t="str">
            <v>DP - 13</v>
          </cell>
        </row>
        <row r="964">
          <cell r="D964" t="str">
            <v>Toko INJAYA</v>
          </cell>
        </row>
        <row r="965">
          <cell r="B965" t="str">
            <v>rbum355</v>
          </cell>
          <cell r="D965" t="str">
            <v>278/NK-PPS/ORD/04/05 : Seng Gelombang u/ Gudang</v>
          </cell>
          <cell r="K965">
            <v>2130000</v>
          </cell>
        </row>
        <row r="969">
          <cell r="K969">
            <v>2130000</v>
          </cell>
          <cell r="L969">
            <v>0</v>
          </cell>
        </row>
        <row r="970">
          <cell r="B970" t="str">
            <v/>
          </cell>
        </row>
        <row r="971">
          <cell r="D971" t="str">
            <v xml:space="preserve">Honor Konsultan </v>
          </cell>
        </row>
        <row r="972">
          <cell r="B972" t="str">
            <v>rbum356</v>
          </cell>
          <cell r="D972" t="str">
            <v>Biaya makan &amp; Minum Owner/Konsultan untuk kerja lembur</v>
          </cell>
          <cell r="K972">
            <v>1728000</v>
          </cell>
        </row>
        <row r="973">
          <cell r="B973" t="str">
            <v>rbum357</v>
          </cell>
          <cell r="D973" t="str">
            <v>Biaya makan &amp; Minum Owner/Konsultan untuk kerja normal</v>
          </cell>
          <cell r="K973">
            <v>1800000</v>
          </cell>
        </row>
        <row r="976">
          <cell r="D976" t="str">
            <v>Pemeriksaan dan Pengujian Bahan</v>
          </cell>
        </row>
        <row r="977">
          <cell r="B977" t="str">
            <v>rbum358</v>
          </cell>
          <cell r="D977" t="str">
            <v>Pengujian Tarik Baja Tulangan Beton</v>
          </cell>
          <cell r="K977">
            <v>900000</v>
          </cell>
        </row>
        <row r="979">
          <cell r="D979" t="str">
            <v>Pembuatan Kantor Proyek</v>
          </cell>
        </row>
        <row r="982">
          <cell r="D982" t="str">
            <v>Air Bersih</v>
          </cell>
        </row>
        <row r="983">
          <cell r="B983" t="str">
            <v>rbum359</v>
          </cell>
          <cell r="D983" t="str">
            <v>Rekening Air Mess Putri bl. Maret 2005</v>
          </cell>
          <cell r="K983">
            <v>23225</v>
          </cell>
        </row>
        <row r="984">
          <cell r="B984" t="str">
            <v>rbum360</v>
          </cell>
          <cell r="D984" t="str">
            <v>Air Mineral</v>
          </cell>
          <cell r="K984">
            <v>1479500</v>
          </cell>
        </row>
        <row r="986">
          <cell r="D986" t="str">
            <v>Mobilisasi Tenaga Kerja</v>
          </cell>
        </row>
        <row r="987">
          <cell r="B987" t="str">
            <v>rbum361</v>
          </cell>
          <cell r="D987" t="str">
            <v>Mobilisasi pekerja dari Purwodadi ke Pekanbaru</v>
          </cell>
          <cell r="K987">
            <v>1850000</v>
          </cell>
        </row>
        <row r="989">
          <cell r="D989" t="str">
            <v>Transport Karyawan.</v>
          </cell>
        </row>
        <row r="990">
          <cell r="B990" t="str">
            <v>rbum362</v>
          </cell>
          <cell r="D990" t="str">
            <v>Transportasi a.n. Hari Priyadi dari Pku - Surabaya</v>
          </cell>
          <cell r="K990">
            <v>776000</v>
          </cell>
        </row>
        <row r="991">
          <cell r="B991" t="str">
            <v>rbum363</v>
          </cell>
          <cell r="D991" t="str">
            <v>Transportasi a.n. Mirza Noor dari Palembang - Pekanbaru (pp)</v>
          </cell>
          <cell r="K991">
            <v>1015000</v>
          </cell>
        </row>
        <row r="992">
          <cell r="B992" t="str">
            <v>rbum364</v>
          </cell>
          <cell r="D992" t="str">
            <v>Ongkos Taksi Karyawan</v>
          </cell>
          <cell r="K992">
            <v>115000</v>
          </cell>
        </row>
        <row r="994">
          <cell r="D994" t="str">
            <v>Gaji Karyawan Proyek</v>
          </cell>
        </row>
        <row r="995">
          <cell r="B995" t="str">
            <v>rbum365</v>
          </cell>
          <cell r="D995" t="str">
            <v>Gaji Office Boy 2 orang periode : 26 mei - 4 juni 2005</v>
          </cell>
          <cell r="K995">
            <v>300000</v>
          </cell>
        </row>
        <row r="996">
          <cell r="B996" t="str">
            <v>rbum366</v>
          </cell>
          <cell r="D996" t="str">
            <v>Gaji Karyawan periode : 26 April 25 Mei 2005</v>
          </cell>
          <cell r="K996">
            <v>39000000</v>
          </cell>
        </row>
        <row r="998">
          <cell r="D998" t="str">
            <v>Akomodasi Tamu &amp; Rapat</v>
          </cell>
        </row>
        <row r="999">
          <cell r="B999" t="str">
            <v>rbum367</v>
          </cell>
          <cell r="D999" t="str">
            <v>Akomodasi Tamu &amp; Rapat</v>
          </cell>
          <cell r="K999">
            <v>2434200</v>
          </cell>
        </row>
        <row r="1001">
          <cell r="D1001" t="str">
            <v>Pengobatan Karyawan</v>
          </cell>
        </row>
        <row r="1002">
          <cell r="B1002" t="str">
            <v>rbum368</v>
          </cell>
          <cell r="D1002" t="str">
            <v>Biaya pengobatan karyawan dan pekerja</v>
          </cell>
          <cell r="K1002">
            <v>976950</v>
          </cell>
        </row>
        <row r="1004">
          <cell r="D1004" t="str">
            <v>Pesangon KKWT Proyek</v>
          </cell>
        </row>
        <row r="1005">
          <cell r="B1005" t="str">
            <v>rbum369</v>
          </cell>
          <cell r="D1005" t="str">
            <v>Pesangon Office Boy 2 orang</v>
          </cell>
          <cell r="K1005">
            <v>450000</v>
          </cell>
        </row>
        <row r="1007">
          <cell r="D1007" t="str">
            <v>Handy Talky</v>
          </cell>
        </row>
        <row r="1008">
          <cell r="B1008" t="str">
            <v>rbum370</v>
          </cell>
          <cell r="D1008" t="str">
            <v>Ongkos Perbaikan HT</v>
          </cell>
          <cell r="K1008">
            <v>175000</v>
          </cell>
        </row>
        <row r="1010">
          <cell r="D1010" t="str">
            <v>Seragam Kerja Proyek</v>
          </cell>
        </row>
        <row r="1011">
          <cell r="B1011" t="str">
            <v>rbum371</v>
          </cell>
          <cell r="D1011" t="str">
            <v>Seragam kerja a.n. Dwi Tantomo &amp; Sumadi</v>
          </cell>
          <cell r="K1011">
            <v>890000</v>
          </cell>
        </row>
        <row r="1013">
          <cell r="D1013" t="str">
            <v>Adm/Keuangan Proyek</v>
          </cell>
        </row>
        <row r="1014">
          <cell r="B1014" t="str">
            <v>rbum372</v>
          </cell>
          <cell r="D1014" t="str">
            <v>Alat tulis kantor, dan materai</v>
          </cell>
          <cell r="K1014">
            <v>618500</v>
          </cell>
        </row>
        <row r="1015">
          <cell r="B1015" t="str">
            <v>rbum373</v>
          </cell>
          <cell r="D1015" t="str">
            <v>Ongkos Kirim dokumen ke PT. Tripak Fastindo</v>
          </cell>
          <cell r="K1015">
            <v>13000</v>
          </cell>
        </row>
        <row r="1016">
          <cell r="B1016" t="str">
            <v>rbum374</v>
          </cell>
          <cell r="D1016" t="str">
            <v>Kalkulator u/ surveyor</v>
          </cell>
          <cell r="K1016">
            <v>447000</v>
          </cell>
        </row>
        <row r="1018">
          <cell r="D1018" t="str">
            <v>Insentif Tripida</v>
          </cell>
        </row>
        <row r="1019">
          <cell r="B1019" t="str">
            <v>rbum375</v>
          </cell>
          <cell r="D1019" t="str">
            <v>Honor keamanan Proyek bl. Mei a.n. Galingging</v>
          </cell>
          <cell r="K1019">
            <v>300000</v>
          </cell>
        </row>
        <row r="1020">
          <cell r="B1020" t="str">
            <v>rbum376</v>
          </cell>
          <cell r="D1020" t="str">
            <v xml:space="preserve">Honor keamanan Mess Putri bl. Mei </v>
          </cell>
          <cell r="K1020">
            <v>20000</v>
          </cell>
        </row>
        <row r="1023">
          <cell r="I1023" t="str">
            <v xml:space="preserve">Sub Jumlah Dipindah                          </v>
          </cell>
          <cell r="K1023">
            <v>55311375</v>
          </cell>
          <cell r="L1023">
            <v>0</v>
          </cell>
        </row>
        <row r="1025">
          <cell r="K1025" t="str">
            <v>Pekanbaru, 10 Juni 2005</v>
          </cell>
        </row>
        <row r="1027">
          <cell r="K1027" t="str">
            <v>Pembuat Daftar</v>
          </cell>
        </row>
        <row r="1031">
          <cell r="K1031" t="str">
            <v>PAHOTAN SITORUS, SE</v>
          </cell>
        </row>
        <row r="1032">
          <cell r="K1032" t="str">
            <v>Adm/Keu Proyek</v>
          </cell>
        </row>
        <row r="1033">
          <cell r="J1033" t="str">
            <v>DP.   No. :</v>
          </cell>
          <cell r="K1033" t="str">
            <v>13/NK-PPS/DP/VI/2005</v>
          </cell>
        </row>
        <row r="1034">
          <cell r="J1034" t="str">
            <v>WO. No. :</v>
          </cell>
          <cell r="K1034">
            <v>327</v>
          </cell>
        </row>
        <row r="1038">
          <cell r="E1038" t="str">
            <v xml:space="preserve">Proyek  </v>
          </cell>
          <cell r="F1038" t="str">
            <v>:</v>
          </cell>
          <cell r="G1038" t="str">
            <v>Peremajaan Pasar Senapelan</v>
          </cell>
        </row>
        <row r="1039">
          <cell r="E1039" t="str">
            <v>Periode</v>
          </cell>
          <cell r="F1039" t="str">
            <v>:</v>
          </cell>
          <cell r="G1039">
            <v>38497</v>
          </cell>
          <cell r="I1039" t="str">
            <v>s/d</v>
          </cell>
          <cell r="J1039">
            <v>38513</v>
          </cell>
        </row>
        <row r="1041">
          <cell r="B1041" t="str">
            <v>Nomor</v>
          </cell>
          <cell r="D1041" t="str">
            <v>Uraian</v>
          </cell>
          <cell r="K1041" t="str">
            <v xml:space="preserve">J u m l a h </v>
          </cell>
          <cell r="L1041" t="str">
            <v>PPN/PPh</v>
          </cell>
        </row>
        <row r="1042">
          <cell r="B1042" t="str">
            <v>Kode</v>
          </cell>
        </row>
        <row r="1043">
          <cell r="B1043" t="str">
            <v>R.A.P</v>
          </cell>
          <cell r="K1043" t="str">
            <v>( Rp )</v>
          </cell>
          <cell r="L1043" t="str">
            <v>( Rp )</v>
          </cell>
        </row>
        <row r="1044">
          <cell r="D1044" t="str">
            <v>Pindahan Sub Jumlah</v>
          </cell>
          <cell r="K1044">
            <v>55311375</v>
          </cell>
          <cell r="L1044">
            <v>0</v>
          </cell>
        </row>
        <row r="1046">
          <cell r="D1046" t="str">
            <v>Sewa Mess Proyek</v>
          </cell>
        </row>
        <row r="1047">
          <cell r="D1047" t="str">
            <v>Sewa Ruko 1 ( satu ) unit Periode : 30 mei 2005 - 29 mei 2006</v>
          </cell>
        </row>
        <row r="1048">
          <cell r="B1048" t="str">
            <v>rbum377</v>
          </cell>
          <cell r="D1048" t="str">
            <v>019/SPSM/KEU/NK-PPS/V/2005</v>
          </cell>
          <cell r="K1048">
            <v>13200000</v>
          </cell>
          <cell r="L1048">
            <v>1200000</v>
          </cell>
        </row>
        <row r="1049">
          <cell r="B1049" t="str">
            <v>rbum378</v>
          </cell>
          <cell r="D1049" t="str">
            <v>Biaya pemakaian pemondokan pekerja 1 bulan</v>
          </cell>
          <cell r="K1049">
            <v>150000</v>
          </cell>
        </row>
        <row r="1051">
          <cell r="D1051" t="str">
            <v>Perlengkapan Mess &amp; kantor</v>
          </cell>
        </row>
        <row r="1052">
          <cell r="B1052" t="str">
            <v>rbum379</v>
          </cell>
          <cell r="D1052" t="str">
            <v>Kasur, Bantal, tikar, dll</v>
          </cell>
          <cell r="K1052">
            <v>1000500</v>
          </cell>
        </row>
        <row r="1054">
          <cell r="D1054" t="str">
            <v>Telepon Kontraktor</v>
          </cell>
        </row>
        <row r="1055">
          <cell r="B1055" t="str">
            <v>rbum380</v>
          </cell>
          <cell r="D1055" t="str">
            <v>Voucher karyawan, dan Fax</v>
          </cell>
          <cell r="K1055">
            <v>736000</v>
          </cell>
        </row>
        <row r="1057">
          <cell r="D1057" t="str">
            <v>Telepon Konsultan &amp; Owner</v>
          </cell>
        </row>
        <row r="1059">
          <cell r="D1059" t="str">
            <v>Makan minum Karyawan kerja Normal</v>
          </cell>
        </row>
        <row r="1060">
          <cell r="D1060" t="str">
            <v>Makan minum Karyawan kerja Normal</v>
          </cell>
        </row>
        <row r="1061">
          <cell r="B1061" t="str">
            <v>rbum381</v>
          </cell>
          <cell r="D1061" t="str">
            <v>Makan minum Karyawan kerja Normal</v>
          </cell>
          <cell r="K1061">
            <v>8025000</v>
          </cell>
        </row>
        <row r="1063">
          <cell r="D1063" t="str">
            <v>Makan/minum pekerja lembur</v>
          </cell>
        </row>
        <row r="1064">
          <cell r="D1064" t="str">
            <v>Makan minum Karyawan kerja Lembur</v>
          </cell>
        </row>
        <row r="1065">
          <cell r="B1065" t="str">
            <v>rbum382</v>
          </cell>
          <cell r="D1065" t="str">
            <v>Makan minum Karyawan kerja Lembur</v>
          </cell>
          <cell r="K1065">
            <v>4307500</v>
          </cell>
        </row>
        <row r="1067">
          <cell r="D1067" t="str">
            <v>Pengadaan Komputer P4 Dekstop</v>
          </cell>
        </row>
        <row r="1068">
          <cell r="B1068" t="str">
            <v>rbum383</v>
          </cell>
          <cell r="D1068" t="str">
            <v>Service CPU</v>
          </cell>
          <cell r="K1068">
            <v>30000</v>
          </cell>
        </row>
        <row r="1070">
          <cell r="D1070" t="str">
            <v>Tinta Printer</v>
          </cell>
        </row>
        <row r="1071">
          <cell r="B1071" t="str">
            <v>rbum384</v>
          </cell>
          <cell r="D1071" t="str">
            <v>Tinta Printer</v>
          </cell>
          <cell r="K1071">
            <v>422500</v>
          </cell>
        </row>
        <row r="1073">
          <cell r="D1073" t="str">
            <v>Sewa /Pengadaan kendaraan dinas</v>
          </cell>
        </row>
        <row r="1075">
          <cell r="D1075" t="str">
            <v>BBM Kendaraan Dinas</v>
          </cell>
        </row>
        <row r="1076">
          <cell r="B1076" t="str">
            <v>rbum385</v>
          </cell>
          <cell r="D1076" t="str">
            <v>BBM, Service kendaraan dinas</v>
          </cell>
          <cell r="K1076">
            <v>783000</v>
          </cell>
        </row>
        <row r="1078">
          <cell r="J1078" t="str">
            <v xml:space="preserve">Sub Jumlah                          </v>
          </cell>
          <cell r="K1078">
            <v>83965875</v>
          </cell>
          <cell r="L1078">
            <v>1200000</v>
          </cell>
        </row>
        <row r="1079">
          <cell r="J1079" t="str">
            <v xml:space="preserve">T  o  t   a  l                           </v>
          </cell>
          <cell r="K1079">
            <v>86095875</v>
          </cell>
          <cell r="L1079">
            <v>1200000</v>
          </cell>
        </row>
        <row r="1081">
          <cell r="C1081" t="str">
            <v>DP - 17</v>
          </cell>
        </row>
        <row r="1084">
          <cell r="D1084" t="str">
            <v>Honor Konsultan</v>
          </cell>
        </row>
        <row r="1085">
          <cell r="B1085" t="str">
            <v>rbum386</v>
          </cell>
          <cell r="D1085" t="str">
            <v>Honor Konsultan  bl. Mei 2005</v>
          </cell>
          <cell r="K1085">
            <v>9971394</v>
          </cell>
        </row>
        <row r="1089">
          <cell r="K1089">
            <v>9971394</v>
          </cell>
          <cell r="L1089">
            <v>0</v>
          </cell>
        </row>
        <row r="1090">
          <cell r="B1090" t="str">
            <v/>
          </cell>
        </row>
        <row r="1091">
          <cell r="D1091" t="str">
            <v>Honor Konsultan</v>
          </cell>
        </row>
        <row r="1092">
          <cell r="B1092" t="str">
            <v>rbum387</v>
          </cell>
          <cell r="D1092" t="str">
            <v>Makan/Minum Konsultan,Owner &amp; Security Kerja Normal</v>
          </cell>
          <cell r="K1092">
            <v>1800000</v>
          </cell>
        </row>
        <row r="1093">
          <cell r="B1093" t="str">
            <v>rbum388</v>
          </cell>
          <cell r="D1093" t="str">
            <v>Makan/Minum Konsultan,Owner &amp; Security Kerja Lembur</v>
          </cell>
          <cell r="K1093">
            <v>2553550</v>
          </cell>
        </row>
        <row r="1095">
          <cell r="D1095" t="str">
            <v>Pembuatan Gudang &amp; MCK Kerja</v>
          </cell>
        </row>
        <row r="1096">
          <cell r="B1096" t="str">
            <v>rbum389</v>
          </cell>
          <cell r="D1096" t="str">
            <v>Engsel, Gembok, Gantungan Gembok u/ Gudang logistik</v>
          </cell>
          <cell r="K1096">
            <v>355500</v>
          </cell>
        </row>
        <row r="1098">
          <cell r="D1098" t="str">
            <v>Air Bersih</v>
          </cell>
        </row>
        <row r="1099">
          <cell r="B1099" t="str">
            <v>rbum390</v>
          </cell>
          <cell r="D1099" t="str">
            <v>Air Minum Karyawan &amp; Pekerja</v>
          </cell>
          <cell r="K1099">
            <v>1083000</v>
          </cell>
        </row>
        <row r="1100">
          <cell r="B1100" t="str">
            <v>rbum391</v>
          </cell>
          <cell r="D1100" t="str">
            <v>Rekening Air Kantor,Mess Putra &amp; Putri 2 Bulan</v>
          </cell>
          <cell r="K1100">
            <v>503300</v>
          </cell>
        </row>
        <row r="1102">
          <cell r="D1102" t="str">
            <v>Transport Karyawan</v>
          </cell>
        </row>
        <row r="1103">
          <cell r="B1103" t="str">
            <v>rbum392</v>
          </cell>
          <cell r="D1103" t="str">
            <v>Transport Karyawan a.n. P. Sitorus Pku - Medan</v>
          </cell>
          <cell r="K1103">
            <v>395000</v>
          </cell>
        </row>
        <row r="1104">
          <cell r="B1104" t="str">
            <v>rbum393</v>
          </cell>
          <cell r="D1104" t="str">
            <v>Transport Dr Rs. Keproyek</v>
          </cell>
          <cell r="K1104">
            <v>30000</v>
          </cell>
        </row>
        <row r="1106">
          <cell r="D1106" t="str">
            <v>Gaji Karyawan Proyek</v>
          </cell>
        </row>
        <row r="1107">
          <cell r="B1107" t="str">
            <v>rbum394</v>
          </cell>
          <cell r="D1107" t="str">
            <v>Gaji Karyawan Periode : 26 Juni s/d 25 Juli 2005</v>
          </cell>
          <cell r="K1107">
            <v>41300000</v>
          </cell>
        </row>
        <row r="1108">
          <cell r="B1108" t="str">
            <v>rbum395</v>
          </cell>
          <cell r="D1108" t="str">
            <v>Insentif Karyawan Periode : 26 Juni s/d 25 Juli 2005</v>
          </cell>
          <cell r="K1108">
            <v>1100000</v>
          </cell>
        </row>
        <row r="1109">
          <cell r="B1109" t="str">
            <v>rbum396</v>
          </cell>
          <cell r="D1109" t="str">
            <v>Gaji Karyawan a.n. Sukri</v>
          </cell>
          <cell r="K1109">
            <v>475000</v>
          </cell>
        </row>
        <row r="1112">
          <cell r="D1112" t="str">
            <v>Akomodasi Tamu &amp; Rapat</v>
          </cell>
        </row>
        <row r="1113">
          <cell r="B1113" t="str">
            <v>rbum397</v>
          </cell>
          <cell r="D1113" t="str">
            <v>Akomodasi  Tamu &amp; Rapat Proyek</v>
          </cell>
          <cell r="K1113">
            <v>2521605</v>
          </cell>
        </row>
        <row r="1115">
          <cell r="D1115" t="str">
            <v>Pengobatan Karyawan</v>
          </cell>
        </row>
        <row r="1116">
          <cell r="B1116" t="str">
            <v>rbum398</v>
          </cell>
          <cell r="D1116" t="str">
            <v>Pengobatan Karyawan &amp; Pekerja</v>
          </cell>
          <cell r="K1116">
            <v>2935352</v>
          </cell>
        </row>
        <row r="1118">
          <cell r="D1118" t="str">
            <v>Handy Talky</v>
          </cell>
        </row>
        <row r="1119">
          <cell r="B1119" t="str">
            <v>rbum399</v>
          </cell>
          <cell r="D1119" t="str">
            <v>Ongkos Perbaikan Radio HT</v>
          </cell>
          <cell r="K1119">
            <v>190000</v>
          </cell>
        </row>
        <row r="1120">
          <cell r="B1120" t="str">
            <v>rbum400</v>
          </cell>
          <cell r="D1120" t="str">
            <v>Pembelian HT  Kenwood 2 Unit</v>
          </cell>
          <cell r="K1120">
            <v>1900000</v>
          </cell>
        </row>
        <row r="1122">
          <cell r="D1122" t="str">
            <v>Seragam Kerja Proyek</v>
          </cell>
        </row>
        <row r="1123">
          <cell r="B1123" t="str">
            <v>rbum401</v>
          </cell>
          <cell r="D1123" t="str">
            <v>Seragam Karyawan Proyek</v>
          </cell>
          <cell r="K1123">
            <v>460000</v>
          </cell>
        </row>
        <row r="1125">
          <cell r="D1125" t="str">
            <v>Adm Keuangan Proyek</v>
          </cell>
        </row>
        <row r="1126">
          <cell r="B1126" t="str">
            <v>rbum402</v>
          </cell>
          <cell r="D1126" t="str">
            <v>Atk,Materai,Fotocopy dll</v>
          </cell>
          <cell r="K1126">
            <v>1604950</v>
          </cell>
        </row>
        <row r="1128">
          <cell r="D1128" t="str">
            <v>Insetif Tripida</v>
          </cell>
        </row>
        <row r="1129">
          <cell r="B1129" t="str">
            <v>rbum403</v>
          </cell>
          <cell r="D1129" t="str">
            <v xml:space="preserve"> - Hohor Ronda Bl. Juli Mess Putri</v>
          </cell>
          <cell r="K1129">
            <v>20000</v>
          </cell>
        </row>
        <row r="1130">
          <cell r="B1130" t="str">
            <v>rbum404</v>
          </cell>
          <cell r="D1130" t="str">
            <v xml:space="preserve"> - Honor Keamanan Proyek Polpos</v>
          </cell>
          <cell r="K1130">
            <v>350000</v>
          </cell>
        </row>
        <row r="1131">
          <cell r="B1131" t="str">
            <v>rbum405</v>
          </cell>
          <cell r="D1131" t="str">
            <v xml:space="preserve"> - Honor Keamanan proyek</v>
          </cell>
          <cell r="K1131">
            <v>300000</v>
          </cell>
        </row>
        <row r="1132">
          <cell r="B1132" t="str">
            <v>rbum406</v>
          </cell>
          <cell r="D1132" t="str">
            <v xml:space="preserve"> - Sumbangan 17 Agustus Mess putri</v>
          </cell>
          <cell r="K1132">
            <v>50000</v>
          </cell>
        </row>
        <row r="1133">
          <cell r="B1133" t="str">
            <v>rbum407</v>
          </cell>
          <cell r="D1133" t="str">
            <v xml:space="preserve"> - Sumbangan 17 Agustus Proyek Ke Lurah Kotabaru</v>
          </cell>
          <cell r="K1133">
            <v>250000</v>
          </cell>
        </row>
        <row r="1135">
          <cell r="D1135" t="str">
            <v>Sewa Mess Proyek</v>
          </cell>
        </row>
        <row r="1136">
          <cell r="B1136" t="str">
            <v>rbum408</v>
          </cell>
          <cell r="D1136" t="str">
            <v xml:space="preserve"> - Sewa mess karyawan 1 Bln</v>
          </cell>
          <cell r="K1136">
            <v>150000</v>
          </cell>
        </row>
        <row r="1137">
          <cell r="B1137" t="str">
            <v>rbum409</v>
          </cell>
          <cell r="D1137" t="str">
            <v xml:space="preserve"> - Sewa mess Pekerja</v>
          </cell>
          <cell r="K1137">
            <v>250000</v>
          </cell>
        </row>
        <row r="1138">
          <cell r="B1138" t="str">
            <v>rbum410</v>
          </cell>
          <cell r="D1138" t="str">
            <v xml:space="preserve"> - Sewa mess Pekerja 2 Bln</v>
          </cell>
          <cell r="K1138">
            <v>800000</v>
          </cell>
        </row>
        <row r="1140">
          <cell r="D1140" t="str">
            <v>Perlengkapan Mess &amp; Kantor</v>
          </cell>
        </row>
        <row r="1141">
          <cell r="B1141" t="str">
            <v>rbum411</v>
          </cell>
          <cell r="D1141" t="str">
            <v xml:space="preserve">TV. Sharp 21" &amp; Kabel Antena </v>
          </cell>
          <cell r="K1141">
            <v>1415000</v>
          </cell>
        </row>
        <row r="1142">
          <cell r="B1142" t="str">
            <v>rbum412</v>
          </cell>
          <cell r="D1142" t="str">
            <v>Sendok, Kasur, Lemari, Tikar dll</v>
          </cell>
          <cell r="K1142">
            <v>2116500</v>
          </cell>
        </row>
        <row r="1143">
          <cell r="B1143" t="str">
            <v>rbum413</v>
          </cell>
          <cell r="D1143" t="str">
            <v>Service AC kantor 5 Unit</v>
          </cell>
          <cell r="K1143">
            <v>330000</v>
          </cell>
        </row>
        <row r="1144">
          <cell r="B1144" t="str">
            <v>rbum414</v>
          </cell>
          <cell r="D1144" t="str">
            <v>Calculator Casio untuk kantor</v>
          </cell>
          <cell r="K1144">
            <v>300000</v>
          </cell>
        </row>
        <row r="1146">
          <cell r="D1146" t="str">
            <v>Telepon Kontraktor</v>
          </cell>
        </row>
        <row r="1147">
          <cell r="B1147" t="str">
            <v>rbum415</v>
          </cell>
          <cell r="D1147" t="str">
            <v>Voucher Karyawan</v>
          </cell>
          <cell r="K1147">
            <v>1187000</v>
          </cell>
        </row>
        <row r="1149">
          <cell r="D1149" t="str">
            <v>Telepon Owner &amp; konsultan</v>
          </cell>
        </row>
        <row r="1150">
          <cell r="B1150" t="str">
            <v>rbum416</v>
          </cell>
          <cell r="D1150" t="str">
            <v>Voucher Owner Mr. Vitchai</v>
          </cell>
          <cell r="K1150">
            <v>200000</v>
          </cell>
        </row>
        <row r="1152">
          <cell r="I1152" t="str">
            <v xml:space="preserve">Sub Jumlah Dipindah                          </v>
          </cell>
          <cell r="K1152">
            <v>66925757</v>
          </cell>
          <cell r="L1152">
            <v>0</v>
          </cell>
        </row>
        <row r="1154">
          <cell r="K1154" t="str">
            <v>Pekanbaru, 10 Agustus 2005</v>
          </cell>
        </row>
        <row r="1156">
          <cell r="K1156" t="str">
            <v>Pembuat Daftar</v>
          </cell>
        </row>
        <row r="1162">
          <cell r="K1162" t="str">
            <v>PAHOTAN SITORUS, SE</v>
          </cell>
        </row>
        <row r="1163">
          <cell r="K1163" t="str">
            <v>Adm/Keu Proyek</v>
          </cell>
        </row>
        <row r="1164">
          <cell r="D1164" t="str">
            <v>Pindahan Sub Jumlah</v>
          </cell>
          <cell r="K1164">
            <v>66925757</v>
          </cell>
          <cell r="L1164">
            <v>0</v>
          </cell>
        </row>
        <row r="1166">
          <cell r="D1166" t="str">
            <v>Rekening Listrik</v>
          </cell>
        </row>
        <row r="1167">
          <cell r="B1167" t="str">
            <v>rbum417</v>
          </cell>
          <cell r="D1167" t="str">
            <v xml:space="preserve"> - Rekening listrik proyek</v>
          </cell>
          <cell r="K1167">
            <v>2418385</v>
          </cell>
        </row>
        <row r="1168">
          <cell r="B1168" t="str">
            <v>rbum418</v>
          </cell>
          <cell r="D1168" t="str">
            <v xml:space="preserve"> - Rekening listrik Mess Putri</v>
          </cell>
          <cell r="K1168">
            <v>169970</v>
          </cell>
        </row>
        <row r="1170">
          <cell r="D1170" t="str">
            <v>Makan/Minum Karyawan Kerja Normal</v>
          </cell>
        </row>
        <row r="1171">
          <cell r="D1171" t="str">
            <v>Makan/Minum Karyawan Kerja Normal</v>
          </cell>
        </row>
        <row r="1172">
          <cell r="B1172" t="str">
            <v>rbum419</v>
          </cell>
          <cell r="D1172" t="str">
            <v>Makan/Minum Karyawan Kerja Normal</v>
          </cell>
          <cell r="K1172">
            <v>9825000</v>
          </cell>
        </row>
        <row r="1174">
          <cell r="D1174" t="str">
            <v>Makan/Minum Pekerja Lembur</v>
          </cell>
        </row>
        <row r="1175">
          <cell r="D1175" t="str">
            <v>Makan/Minum Karyawan &amp; Pekerja Lembur</v>
          </cell>
        </row>
        <row r="1176">
          <cell r="B1176" t="str">
            <v>rbum420</v>
          </cell>
          <cell r="D1176" t="str">
            <v>Makan/Minum Karyawan &amp; Pekerja Lembur</v>
          </cell>
          <cell r="K1176">
            <v>9085500</v>
          </cell>
        </row>
        <row r="1178">
          <cell r="D1178" t="str">
            <v>Pengadaan Komputer P4 Dekstop</v>
          </cell>
        </row>
        <row r="1179">
          <cell r="B1179" t="str">
            <v>rbum421</v>
          </cell>
          <cell r="D1179" t="str">
            <v>Flasdisk 256 Mb, Flasdisk 128 Mb</v>
          </cell>
          <cell r="K1179">
            <v>470000</v>
          </cell>
        </row>
        <row r="1180">
          <cell r="B1180" t="str">
            <v>rbum422</v>
          </cell>
          <cell r="D1180" t="str">
            <v xml:space="preserve">Mouse Optical </v>
          </cell>
          <cell r="K1180">
            <v>75000</v>
          </cell>
        </row>
        <row r="1182">
          <cell r="D1182" t="str">
            <v>Pengadaan Printer laser ( Colour )</v>
          </cell>
        </row>
        <row r="1183">
          <cell r="B1183" t="str">
            <v>rbum423</v>
          </cell>
          <cell r="D1183" t="str">
            <v>Biaya ganti Tank Cover, Servise Heaf</v>
          </cell>
          <cell r="K1183">
            <v>250000</v>
          </cell>
        </row>
        <row r="1185">
          <cell r="D1185" t="str">
            <v>Tinta Printer</v>
          </cell>
        </row>
        <row r="1186">
          <cell r="B1186" t="str">
            <v>rbum424</v>
          </cell>
          <cell r="D1186" t="str">
            <v xml:space="preserve">Tinta Printer </v>
          </cell>
          <cell r="K1186">
            <v>387500</v>
          </cell>
        </row>
        <row r="1188">
          <cell r="D1188" t="str">
            <v>BBM Kendaraan Dinas</v>
          </cell>
        </row>
        <row r="1189">
          <cell r="B1189" t="str">
            <v>rbum425</v>
          </cell>
          <cell r="D1189" t="str">
            <v>BBM,Servis Kendaraan</v>
          </cell>
          <cell r="K1189">
            <v>1210000</v>
          </cell>
        </row>
        <row r="1192">
          <cell r="J1192" t="str">
            <v xml:space="preserve">Sub Jumlah                          </v>
          </cell>
          <cell r="K1192">
            <v>90817112</v>
          </cell>
          <cell r="L1192">
            <v>0</v>
          </cell>
        </row>
        <row r="1193">
          <cell r="J1193" t="str">
            <v xml:space="preserve">T  o  t   a  l                           </v>
          </cell>
          <cell r="K1193">
            <v>100788506</v>
          </cell>
          <cell r="L1193">
            <v>0</v>
          </cell>
        </row>
        <row r="1195">
          <cell r="C1195" t="str">
            <v>DP - 18</v>
          </cell>
        </row>
        <row r="1197">
          <cell r="D1197" t="str">
            <v>PT. Malibu Jaya Berwisata</v>
          </cell>
        </row>
        <row r="1198">
          <cell r="B1198" t="str">
            <v>rbum426</v>
          </cell>
          <cell r="D1198" t="str">
            <v>Tiket Karyawan a.n. Budi Setiawan Pku - Jkt</v>
          </cell>
          <cell r="K1198">
            <v>700000</v>
          </cell>
        </row>
        <row r="1199">
          <cell r="B1199" t="str">
            <v>rbum427</v>
          </cell>
          <cell r="D1199" t="str">
            <v>Tiket Karyawan a.n. Gung Murbo Pku - Sby PP</v>
          </cell>
          <cell r="K1199">
            <v>1890000</v>
          </cell>
        </row>
        <row r="1200">
          <cell r="B1200" t="str">
            <v>rbum428</v>
          </cell>
          <cell r="D1200" t="str">
            <v>Tiket Karyawan a.n. Prisyanur Hartanto Pku - Jkt  PP</v>
          </cell>
          <cell r="K1200">
            <v>970000</v>
          </cell>
        </row>
        <row r="1203">
          <cell r="K1203">
            <v>3560000</v>
          </cell>
          <cell r="L1203">
            <v>0</v>
          </cell>
        </row>
        <row r="1205">
          <cell r="D1205" t="str">
            <v>Honor Konsultan</v>
          </cell>
        </row>
        <row r="1206">
          <cell r="B1206" t="str">
            <v>rbum429</v>
          </cell>
          <cell r="D1206" t="str">
            <v>Makan/Minum Konsultan,Owner &amp; Security Kerja Normal</v>
          </cell>
          <cell r="K1206">
            <v>1687500</v>
          </cell>
        </row>
        <row r="1207">
          <cell r="B1207" t="str">
            <v>rbum430</v>
          </cell>
          <cell r="D1207" t="str">
            <v>Makan/Minum Konsultan,Owner &amp; Security Kerja Lembur</v>
          </cell>
          <cell r="K1207">
            <v>1806000</v>
          </cell>
        </row>
        <row r="1208">
          <cell r="B1208" t="str">
            <v>rbum431</v>
          </cell>
          <cell r="D1208" t="str">
            <v>Tiket  transportasi a.n. Lilik Supriyanto Pku - Jkt PP</v>
          </cell>
          <cell r="K1208">
            <v>1078000</v>
          </cell>
        </row>
        <row r="1209">
          <cell r="B1209" t="str">
            <v>rbum432</v>
          </cell>
          <cell r="D1209" t="str">
            <v>Tiket  transportasi a.n. Paulus  Pku - Jkt PP</v>
          </cell>
          <cell r="K1209">
            <v>1000000</v>
          </cell>
        </row>
        <row r="1210">
          <cell r="B1210" t="str">
            <v>rbum433</v>
          </cell>
          <cell r="D1210" t="str">
            <v>Tiket  transportasi a.n. Elizabeth  Pku - Jkt PP</v>
          </cell>
          <cell r="K1210">
            <v>880000</v>
          </cell>
        </row>
        <row r="1211">
          <cell r="B1211" t="str">
            <v>rbum434</v>
          </cell>
          <cell r="D1211" t="str">
            <v>Denda Penundaan Tiket a.n. Lilik Supriyanto</v>
          </cell>
          <cell r="K1211">
            <v>170000</v>
          </cell>
        </row>
        <row r="1213">
          <cell r="D1213" t="str">
            <v>Air Bersih</v>
          </cell>
        </row>
        <row r="1214">
          <cell r="B1214" t="str">
            <v>rbum435</v>
          </cell>
          <cell r="D1214" t="str">
            <v>Air Minum Karyawan &amp; Pekerja</v>
          </cell>
          <cell r="K1214">
            <v>2482000</v>
          </cell>
        </row>
        <row r="1216">
          <cell r="D1216" t="str">
            <v>Transport Karyawan</v>
          </cell>
        </row>
        <row r="1217">
          <cell r="B1217" t="str">
            <v>rbum436</v>
          </cell>
          <cell r="D1217" t="str">
            <v>Transport Karyawan a.n. P. Sitorus Medan - Pku</v>
          </cell>
          <cell r="K1217">
            <v>395000</v>
          </cell>
        </row>
        <row r="1218">
          <cell r="B1218" t="str">
            <v>rbum437</v>
          </cell>
          <cell r="D1218" t="str">
            <v>Transport Karyawan a.n. H.A  Sodikin  Jkt - Pku</v>
          </cell>
          <cell r="K1218">
            <v>405000</v>
          </cell>
        </row>
        <row r="1219">
          <cell r="B1219" t="str">
            <v>rbum438</v>
          </cell>
          <cell r="D1219" t="str">
            <v>Transport Karyawan dr Wilayah ke Proyek</v>
          </cell>
          <cell r="K1219">
            <v>20000</v>
          </cell>
        </row>
        <row r="1221">
          <cell r="D1221" t="str">
            <v>Akomodasi Tamu &amp; Rapat</v>
          </cell>
        </row>
        <row r="1222">
          <cell r="B1222" t="str">
            <v>rbum439</v>
          </cell>
          <cell r="D1222" t="str">
            <v>Akomodasi  Tamu &amp; Rapat Proyek</v>
          </cell>
          <cell r="K1222">
            <v>1251889</v>
          </cell>
        </row>
        <row r="1223">
          <cell r="B1223" t="str">
            <v>rbum440</v>
          </cell>
          <cell r="D1223" t="str">
            <v>Biaya Penginapan Tamu dr Jakarta</v>
          </cell>
          <cell r="K1223">
            <v>286165</v>
          </cell>
        </row>
        <row r="1225">
          <cell r="D1225" t="str">
            <v>Pengobatan Karyawan</v>
          </cell>
        </row>
        <row r="1226">
          <cell r="B1226" t="str">
            <v>rbum441</v>
          </cell>
          <cell r="D1226" t="str">
            <v>Pengobatan Karyawan &amp; Pekerja</v>
          </cell>
          <cell r="K1226">
            <v>464500</v>
          </cell>
        </row>
        <row r="1227">
          <cell r="B1227" t="str">
            <v>rbum442</v>
          </cell>
          <cell r="D1227" t="str">
            <v>Biaya Pengurusan Jenazah, Transport, Santunan ke Jawa tengah</v>
          </cell>
          <cell r="K1227">
            <v>13209000</v>
          </cell>
        </row>
        <row r="1229">
          <cell r="D1229" t="str">
            <v>Seragam Kerja Proyek</v>
          </cell>
        </row>
        <row r="1230">
          <cell r="B1230" t="str">
            <v>rbum443</v>
          </cell>
          <cell r="D1230" t="str">
            <v>Seragam Karyawan Proyek</v>
          </cell>
          <cell r="K1230">
            <v>1250000</v>
          </cell>
        </row>
        <row r="1232">
          <cell r="D1232" t="str">
            <v>Dokumentasi Proyek</v>
          </cell>
        </row>
        <row r="1233">
          <cell r="B1233" t="str">
            <v>rbum444</v>
          </cell>
          <cell r="D1233" t="str">
            <v>Baterai Untuk Dokumentasi</v>
          </cell>
          <cell r="K1233">
            <v>25000</v>
          </cell>
        </row>
        <row r="1235">
          <cell r="D1235" t="str">
            <v>Adm Keuangan Proyek</v>
          </cell>
        </row>
        <row r="1236">
          <cell r="B1236" t="str">
            <v>rbum445</v>
          </cell>
          <cell r="D1236" t="str">
            <v>Atk,Materai,Fotocopy dll</v>
          </cell>
          <cell r="K1236">
            <v>1075000</v>
          </cell>
        </row>
        <row r="1237">
          <cell r="B1237" t="str">
            <v>rbum446</v>
          </cell>
          <cell r="D1237" t="str">
            <v xml:space="preserve">Angsuran ke - 5 Mesin Fotocopy &amp; denda </v>
          </cell>
          <cell r="K1237">
            <v>714733</v>
          </cell>
        </row>
        <row r="1239">
          <cell r="D1239" t="str">
            <v>Insetif Tripida</v>
          </cell>
        </row>
        <row r="1240">
          <cell r="B1240" t="str">
            <v>rbum447</v>
          </cell>
          <cell r="D1240" t="str">
            <v xml:space="preserve"> - Sumbangan Hut RI Pemuda padang Bulan</v>
          </cell>
          <cell r="K1240">
            <v>250000</v>
          </cell>
        </row>
        <row r="1241">
          <cell r="B1241" t="str">
            <v>rbum448</v>
          </cell>
          <cell r="D1241" t="str">
            <v xml:space="preserve"> - Sumbangan Hut RI Lurah Kota Baru</v>
          </cell>
          <cell r="K1241">
            <v>150000</v>
          </cell>
        </row>
        <row r="1242">
          <cell r="B1242" t="str">
            <v>rbum449</v>
          </cell>
          <cell r="D1242" t="str">
            <v xml:space="preserve"> - Sumbangan Hut RI u/ Proyek  Pasar Senapelan</v>
          </cell>
          <cell r="K1242">
            <v>3000000</v>
          </cell>
        </row>
        <row r="1243">
          <cell r="B1243" t="str">
            <v>rbum450</v>
          </cell>
          <cell r="D1243" t="str">
            <v xml:space="preserve"> - Restribusi Sampah Mess Putra Bl. Agustus 2005</v>
          </cell>
          <cell r="K1243">
            <v>100000</v>
          </cell>
        </row>
        <row r="1244">
          <cell r="B1244" t="str">
            <v>rbum451</v>
          </cell>
          <cell r="D1244" t="str">
            <v xml:space="preserve"> - Honor Keamanan Mess Putra Bl. Agustus 2005</v>
          </cell>
          <cell r="K1244">
            <v>500000</v>
          </cell>
        </row>
        <row r="1245">
          <cell r="B1245" t="str">
            <v>rbum452</v>
          </cell>
          <cell r="D1245" t="str">
            <v xml:space="preserve"> - Honor Keamanan Mess Pekerja Bl. Agustus 2005</v>
          </cell>
          <cell r="K1245">
            <v>500000</v>
          </cell>
        </row>
        <row r="1246">
          <cell r="B1246" t="str">
            <v>rbum453</v>
          </cell>
          <cell r="D1246" t="str">
            <v xml:space="preserve"> - Honor Keamanan Proyek Polpos Senapelan</v>
          </cell>
          <cell r="K1246">
            <v>200000</v>
          </cell>
        </row>
        <row r="1247">
          <cell r="B1247" t="str">
            <v>rbum454</v>
          </cell>
          <cell r="D1247" t="str">
            <v xml:space="preserve"> - Bantuan u/ Polsek Senapelan</v>
          </cell>
          <cell r="K1247">
            <v>100000</v>
          </cell>
        </row>
        <row r="1249">
          <cell r="D1249" t="str">
            <v>Sewa Mess Proyek</v>
          </cell>
        </row>
        <row r="1250">
          <cell r="B1250" t="str">
            <v>rbum455</v>
          </cell>
          <cell r="D1250" t="str">
            <v xml:space="preserve"> - Penggantian biaya pemondokan pekerja 3 Bulan</v>
          </cell>
          <cell r="K1250">
            <v>1150000</v>
          </cell>
        </row>
        <row r="1251">
          <cell r="B1251" t="str">
            <v>rbum456</v>
          </cell>
          <cell r="D1251" t="str">
            <v xml:space="preserve"> - Penggantian biaya pemondokan pekerja 1 Bulan</v>
          </cell>
          <cell r="K1251">
            <v>450000</v>
          </cell>
        </row>
        <row r="1253">
          <cell r="D1253" t="str">
            <v>Perlengkapan Mess &amp; Kantor</v>
          </cell>
        </row>
        <row r="1254">
          <cell r="B1254" t="str">
            <v>rbum457</v>
          </cell>
          <cell r="D1254" t="str">
            <v>Perlengkapan Kantor, Bendera dll</v>
          </cell>
          <cell r="K1254">
            <v>490000</v>
          </cell>
        </row>
        <row r="1256">
          <cell r="D1256" t="str">
            <v>Telepon Kontraktor</v>
          </cell>
        </row>
        <row r="1257">
          <cell r="B1257" t="str">
            <v>rbum458</v>
          </cell>
          <cell r="D1257" t="str">
            <v>Telepon Kantor Proyek</v>
          </cell>
          <cell r="K1257">
            <v>1293672</v>
          </cell>
        </row>
        <row r="1258">
          <cell r="B1258" t="str">
            <v>rbum459</v>
          </cell>
          <cell r="D1258" t="str">
            <v>Telepon Mess Putra</v>
          </cell>
          <cell r="K1258">
            <v>42510</v>
          </cell>
        </row>
        <row r="1259">
          <cell r="B1259" t="str">
            <v>rbum460</v>
          </cell>
          <cell r="D1259" t="str">
            <v>Telepon Mess putri</v>
          </cell>
          <cell r="K1259">
            <v>70208</v>
          </cell>
        </row>
        <row r="1260">
          <cell r="B1260" t="str">
            <v>rbum461</v>
          </cell>
          <cell r="D1260" t="str">
            <v>Voucher &amp; Fax</v>
          </cell>
          <cell r="K1260">
            <v>5595647</v>
          </cell>
        </row>
        <row r="1263">
          <cell r="I1263" t="str">
            <v xml:space="preserve">Sub Jumlah Dipindah                          </v>
          </cell>
          <cell r="K1263">
            <v>42091824</v>
          </cell>
          <cell r="L1263">
            <v>0</v>
          </cell>
        </row>
        <row r="1265">
          <cell r="K1265" t="str">
            <v>Pekanbaru, 25 Agustus 2005</v>
          </cell>
        </row>
        <row r="1267">
          <cell r="K1267" t="str">
            <v>Pembuat Daftar</v>
          </cell>
        </row>
        <row r="1273">
          <cell r="K1273" t="str">
            <v>PAHOTAN SITORUS, SE</v>
          </cell>
        </row>
        <row r="1274">
          <cell r="K1274" t="str">
            <v>Adm/Keu Proyek</v>
          </cell>
        </row>
        <row r="1275">
          <cell r="D1275" t="str">
            <v>Pindahan Sub Jumlah</v>
          </cell>
          <cell r="K1275">
            <v>42091824</v>
          </cell>
          <cell r="L1275">
            <v>0</v>
          </cell>
        </row>
        <row r="1277">
          <cell r="D1277" t="str">
            <v>Telepon Owner &amp; konsultan</v>
          </cell>
        </row>
        <row r="1278">
          <cell r="B1278" t="str">
            <v>rbum462</v>
          </cell>
          <cell r="D1278" t="str">
            <v>Telepon Konsultan</v>
          </cell>
          <cell r="K1278">
            <v>1665457</v>
          </cell>
        </row>
        <row r="1279">
          <cell r="B1279" t="str">
            <v>rbum463</v>
          </cell>
          <cell r="D1279" t="str">
            <v>Telepon Owner</v>
          </cell>
          <cell r="K1279">
            <v>517116</v>
          </cell>
        </row>
        <row r="1281">
          <cell r="D1281" t="str">
            <v>Makan/Minum Karyawan Kerja Normal</v>
          </cell>
        </row>
        <row r="1282">
          <cell r="D1282" t="str">
            <v>Makan/Minum Karyawan Kerja Normal</v>
          </cell>
        </row>
        <row r="1283">
          <cell r="B1283" t="str">
            <v>rbum464</v>
          </cell>
          <cell r="D1283" t="str">
            <v>Makan/Minum Karyawan Kerja Normal</v>
          </cell>
          <cell r="K1283">
            <v>9000000</v>
          </cell>
        </row>
        <row r="1285">
          <cell r="D1285" t="str">
            <v>Makan/Minum Pekerja Lembur</v>
          </cell>
        </row>
        <row r="1286">
          <cell r="D1286" t="str">
            <v>Makan/Minum Karyawan &amp; Pekerja Lembur</v>
          </cell>
        </row>
        <row r="1287">
          <cell r="B1287" t="str">
            <v>rbum465</v>
          </cell>
          <cell r="D1287" t="str">
            <v>Makan/Minum Karyawan &amp; Pekerja Lembur</v>
          </cell>
          <cell r="K1287">
            <v>6960500</v>
          </cell>
        </row>
        <row r="1289">
          <cell r="D1289" t="str">
            <v>Tinta Printer</v>
          </cell>
        </row>
        <row r="1290">
          <cell r="B1290" t="str">
            <v>rbum466</v>
          </cell>
          <cell r="D1290" t="str">
            <v xml:space="preserve">Tinta Printer </v>
          </cell>
          <cell r="K1290">
            <v>525000</v>
          </cell>
        </row>
        <row r="1292">
          <cell r="D1292" t="str">
            <v>Suwarno Salim</v>
          </cell>
        </row>
        <row r="1293">
          <cell r="B1293" t="str">
            <v>rbum467</v>
          </cell>
          <cell r="D1293" t="str">
            <v>Pembayaran ke 3 (Lunas)   1 ( Satu ) unit Mobil Pick Up</v>
          </cell>
          <cell r="K1293">
            <v>2500000</v>
          </cell>
        </row>
        <row r="1295">
          <cell r="D1295" t="str">
            <v>BBM/Kendaraan Dinas</v>
          </cell>
        </row>
        <row r="1296">
          <cell r="B1296" t="str">
            <v>rbum468</v>
          </cell>
          <cell r="D1296" t="str">
            <v>BBM, Servis,dll</v>
          </cell>
          <cell r="K1296">
            <v>1102000</v>
          </cell>
        </row>
        <row r="1299">
          <cell r="J1299" t="str">
            <v xml:space="preserve">Sub Jumlah                          </v>
          </cell>
          <cell r="K1299">
            <v>64361897</v>
          </cell>
          <cell r="L1299">
            <v>0</v>
          </cell>
        </row>
        <row r="1300">
          <cell r="J1300" t="str">
            <v xml:space="preserve">T  o  t   a  l                           </v>
          </cell>
          <cell r="K1300">
            <v>67921897</v>
          </cell>
          <cell r="L1300">
            <v>0</v>
          </cell>
        </row>
        <row r="1302">
          <cell r="C1302" t="str">
            <v>DP - 21</v>
          </cell>
        </row>
        <row r="1303">
          <cell r="D1303" t="str">
            <v>PT. Malibu Jaya Berwisata</v>
          </cell>
        </row>
        <row r="1304">
          <cell r="B1304" t="str">
            <v>rbum469</v>
          </cell>
          <cell r="D1304" t="str">
            <v xml:space="preserve">Tiket Karyawan a.n. Kusmayadi Pku -Jkt </v>
          </cell>
          <cell r="K1304">
            <v>635000</v>
          </cell>
        </row>
        <row r="1305">
          <cell r="B1305" t="str">
            <v>rbum470</v>
          </cell>
          <cell r="D1305" t="str">
            <v xml:space="preserve">Tiket Karyawan a.n. Andi Opsani Pku -Medan </v>
          </cell>
          <cell r="K1305">
            <v>607700</v>
          </cell>
        </row>
        <row r="1307">
          <cell r="D1307" t="str">
            <v>PT. Malibu Jaya Berwisata</v>
          </cell>
        </row>
        <row r="1308">
          <cell r="B1308" t="str">
            <v>rbum471</v>
          </cell>
          <cell r="D1308" t="str">
            <v xml:space="preserve">Tiket Karyawan a.n. Gung Murbo Pku - Srby ( PP ) </v>
          </cell>
          <cell r="K1308">
            <v>1377000</v>
          </cell>
        </row>
        <row r="1310">
          <cell r="D1310" t="str">
            <v>PT. Malibu Jaya Berwisata</v>
          </cell>
        </row>
        <row r="1311">
          <cell r="B1311" t="str">
            <v>rbum472</v>
          </cell>
          <cell r="D1311" t="str">
            <v xml:space="preserve">Tiket Karyawan Operator TC Pku - Jkt </v>
          </cell>
          <cell r="K1311">
            <v>1125000</v>
          </cell>
        </row>
        <row r="1313">
          <cell r="K1313">
            <v>3744700</v>
          </cell>
        </row>
        <row r="1315">
          <cell r="D1315" t="str">
            <v>Honor Konsultan</v>
          </cell>
        </row>
        <row r="1316">
          <cell r="B1316" t="str">
            <v>rbum473</v>
          </cell>
          <cell r="D1316" t="str">
            <v>Makan/Minum Konsultan,Owner &amp; Security Kerja Normal</v>
          </cell>
          <cell r="K1316">
            <v>2092500</v>
          </cell>
        </row>
        <row r="1317">
          <cell r="B1317" t="str">
            <v>rbum474</v>
          </cell>
          <cell r="D1317" t="str">
            <v>Makan/Minum Konsultan,Owner &amp; Security Kerja Lembur</v>
          </cell>
          <cell r="K1317">
            <v>1377000</v>
          </cell>
        </row>
        <row r="1319">
          <cell r="D1319" t="str">
            <v>Pembuatan Kantor Kontraktor</v>
          </cell>
        </row>
        <row r="1320">
          <cell r="B1320" t="str">
            <v>rbum475</v>
          </cell>
          <cell r="D1320" t="str">
            <v>Kaca Jendela Kantor</v>
          </cell>
          <cell r="K1320">
            <v>73000</v>
          </cell>
        </row>
        <row r="1322">
          <cell r="D1322" t="str">
            <v>Air Minum Pekerja</v>
          </cell>
        </row>
        <row r="1323">
          <cell r="B1323" t="str">
            <v>rbum476</v>
          </cell>
          <cell r="D1323" t="str">
            <v>Air Minum Pekerja</v>
          </cell>
          <cell r="K1323">
            <v>2516000</v>
          </cell>
        </row>
        <row r="1325">
          <cell r="D1325" t="str">
            <v>Transport Karyawan</v>
          </cell>
        </row>
        <row r="1326">
          <cell r="B1326" t="str">
            <v>rbum477</v>
          </cell>
          <cell r="D1326" t="str">
            <v>Transport karyawan a.n. Mirza Noor Pku - Plmbg ( PP )</v>
          </cell>
          <cell r="K1326">
            <v>994000</v>
          </cell>
        </row>
        <row r="1327">
          <cell r="B1327" t="str">
            <v>rbum478</v>
          </cell>
          <cell r="D1327" t="str">
            <v>Transport karyawan a.n. P. Sitorus Pku - Mdn ( PP )</v>
          </cell>
          <cell r="K1327">
            <v>765100</v>
          </cell>
        </row>
        <row r="1328">
          <cell r="B1328" t="str">
            <v>rbum479</v>
          </cell>
          <cell r="D1328" t="str">
            <v>Transport karyawan a.n. Karsono Pku - Jkt ( PP )</v>
          </cell>
          <cell r="K1328">
            <v>2047400</v>
          </cell>
        </row>
        <row r="1329">
          <cell r="B1329" t="str">
            <v>rbum480</v>
          </cell>
          <cell r="D1329" t="str">
            <v>Transport Sub-kont Jkt - Pku</v>
          </cell>
          <cell r="K1329">
            <v>1977000</v>
          </cell>
        </row>
        <row r="1331">
          <cell r="D1331" t="str">
            <v>Gaji Karyawan Proyek</v>
          </cell>
        </row>
        <row r="1332">
          <cell r="B1332" t="str">
            <v>rbum481</v>
          </cell>
          <cell r="D1332" t="str">
            <v>Gaji Karyawan Periode : 26 Agustus s/d 25 September 2005</v>
          </cell>
          <cell r="K1332">
            <v>44400000</v>
          </cell>
        </row>
        <row r="1334">
          <cell r="D1334" t="str">
            <v>Akomodasi Tamu &amp; Rapat</v>
          </cell>
        </row>
        <row r="1335">
          <cell r="B1335" t="str">
            <v>rbum482</v>
          </cell>
          <cell r="D1335" t="str">
            <v>Akomodasi Tamu Proyek</v>
          </cell>
          <cell r="K1335">
            <v>1148105</v>
          </cell>
        </row>
        <row r="1336">
          <cell r="B1336" t="str">
            <v>rbum483</v>
          </cell>
          <cell r="D1336" t="str">
            <v>Akomodasi Rapat  Proyek</v>
          </cell>
          <cell r="K1336">
            <v>523740</v>
          </cell>
        </row>
        <row r="1338">
          <cell r="D1338" t="str">
            <v>Pengobatan Karyawan</v>
          </cell>
        </row>
        <row r="1339">
          <cell r="B1339" t="str">
            <v>rbum484</v>
          </cell>
          <cell r="D1339" t="str">
            <v>Pengobatan Karyawan &amp; Pekerja</v>
          </cell>
          <cell r="K1339">
            <v>1541000</v>
          </cell>
        </row>
        <row r="1341">
          <cell r="D1341" t="str">
            <v>Adm Keuangan Proyek</v>
          </cell>
        </row>
        <row r="1342">
          <cell r="B1342" t="str">
            <v>rbum485</v>
          </cell>
          <cell r="D1342" t="str">
            <v>Atk, Materai dll</v>
          </cell>
          <cell r="K1342">
            <v>1904516</v>
          </cell>
        </row>
        <row r="1344">
          <cell r="D1344" t="str">
            <v>Dokumentasi Proyek</v>
          </cell>
        </row>
        <row r="1345">
          <cell r="B1345" t="str">
            <v>rbum486</v>
          </cell>
          <cell r="D1345" t="str">
            <v>Bateray &amp; Senter</v>
          </cell>
          <cell r="K1345">
            <v>188000</v>
          </cell>
        </row>
        <row r="1347">
          <cell r="D1347" t="str">
            <v>Insetif Tripida</v>
          </cell>
        </row>
        <row r="1348">
          <cell r="B1348" t="str">
            <v>rbum487</v>
          </cell>
          <cell r="D1348" t="str">
            <v>Konpensasi SPSI NIBA Pasar Kodim</v>
          </cell>
          <cell r="K1348">
            <v>1000000</v>
          </cell>
        </row>
        <row r="1349">
          <cell r="B1349" t="str">
            <v>rbum488</v>
          </cell>
          <cell r="D1349" t="str">
            <v>Ronda Mess Putri 1 Bulan</v>
          </cell>
          <cell r="K1349">
            <v>20000</v>
          </cell>
        </row>
        <row r="1350">
          <cell r="B1350" t="str">
            <v>rbum489</v>
          </cell>
          <cell r="D1350" t="str">
            <v>Honor Keamanan Proyek 1 Bulan</v>
          </cell>
          <cell r="K1350">
            <v>300000</v>
          </cell>
        </row>
        <row r="1352">
          <cell r="D1352" t="str">
            <v>Sewa Mess Proyek</v>
          </cell>
        </row>
        <row r="1353">
          <cell r="B1353" t="str">
            <v>rbum490</v>
          </cell>
          <cell r="D1353" t="str">
            <v>Pemondokan Pekerja 1 Bln</v>
          </cell>
          <cell r="K1353">
            <v>450000</v>
          </cell>
        </row>
        <row r="1354">
          <cell r="B1354" t="str">
            <v>rbum491</v>
          </cell>
          <cell r="D1354" t="str">
            <v>Pemondokan Pekerja 1 Bln</v>
          </cell>
          <cell r="K1354">
            <v>150000</v>
          </cell>
        </row>
        <row r="1357">
          <cell r="I1357" t="str">
            <v xml:space="preserve">Sub Jumlah Dipindah                          </v>
          </cell>
          <cell r="K1357">
            <v>63467361</v>
          </cell>
          <cell r="L1357">
            <v>0</v>
          </cell>
        </row>
        <row r="1359">
          <cell r="K1359" t="str">
            <v>Pekanbaru, 10 Oktober 2005</v>
          </cell>
        </row>
        <row r="1361">
          <cell r="K1361" t="str">
            <v>Pembuat Daftar</v>
          </cell>
        </row>
        <row r="1367">
          <cell r="K1367" t="str">
            <v>PAHOTAN SITORUS, SE</v>
          </cell>
        </row>
        <row r="1368">
          <cell r="K1368" t="str">
            <v>Adm/Keu Proyek</v>
          </cell>
        </row>
        <row r="1369">
          <cell r="D1369" t="str">
            <v>Pindahan Sub Jumlah</v>
          </cell>
          <cell r="K1369">
            <v>63467361</v>
          </cell>
          <cell r="L1369">
            <v>0</v>
          </cell>
        </row>
        <row r="1371">
          <cell r="D1371" t="str">
            <v>Perlengkapan Mess &amp; Kantor</v>
          </cell>
        </row>
        <row r="1372">
          <cell r="B1372" t="str">
            <v>rbum492</v>
          </cell>
          <cell r="D1372" t="str">
            <v>Perlengkapan kantor ( Kursi dll )</v>
          </cell>
          <cell r="K1372">
            <v>454000</v>
          </cell>
        </row>
        <row r="1374">
          <cell r="D1374" t="str">
            <v>Telepon Kontraktor</v>
          </cell>
        </row>
        <row r="1375">
          <cell r="B1375" t="str">
            <v>rbum493</v>
          </cell>
          <cell r="D1375" t="str">
            <v>Voucher karyawan</v>
          </cell>
          <cell r="K1375">
            <v>961000</v>
          </cell>
        </row>
        <row r="1376">
          <cell r="B1376" t="str">
            <v>rbum494</v>
          </cell>
          <cell r="D1376" t="str">
            <v>Telepon Kantor Proyek</v>
          </cell>
          <cell r="K1376">
            <v>3760238</v>
          </cell>
        </row>
        <row r="1377">
          <cell r="B1377" t="str">
            <v>rbum495</v>
          </cell>
          <cell r="D1377" t="str">
            <v>Telepon Mess Putri</v>
          </cell>
          <cell r="K1377">
            <v>96325</v>
          </cell>
        </row>
        <row r="1378">
          <cell r="B1378" t="str">
            <v>rbum496</v>
          </cell>
          <cell r="D1378" t="str">
            <v>Telepon Mess Putra</v>
          </cell>
          <cell r="K1378">
            <v>43885</v>
          </cell>
        </row>
        <row r="1379">
          <cell r="B1379" t="str">
            <v>rbum497</v>
          </cell>
          <cell r="D1379" t="str">
            <v>Kartu Hallo Karsono 2 Bulan</v>
          </cell>
          <cell r="K1379">
            <v>1641019</v>
          </cell>
        </row>
        <row r="1381">
          <cell r="D1381" t="str">
            <v>Telepon Konsultan &amp; Owner</v>
          </cell>
        </row>
        <row r="1382">
          <cell r="B1382" t="str">
            <v>rbum498</v>
          </cell>
          <cell r="D1382" t="str">
            <v>Telepon Owner</v>
          </cell>
          <cell r="K1382">
            <v>693920</v>
          </cell>
        </row>
        <row r="1383">
          <cell r="B1383" t="str">
            <v>rbum499</v>
          </cell>
          <cell r="D1383" t="str">
            <v>Voucher Owner</v>
          </cell>
          <cell r="K1383">
            <v>200000</v>
          </cell>
        </row>
        <row r="1384">
          <cell r="B1384" t="str">
            <v>rbum500</v>
          </cell>
          <cell r="D1384" t="str">
            <v>Telepon Konsultan</v>
          </cell>
          <cell r="K1384">
            <v>1744740</v>
          </cell>
        </row>
        <row r="1385">
          <cell r="B1385" t="str">
            <v>rbum501</v>
          </cell>
          <cell r="D1385" t="str">
            <v>Voucher Konsultan</v>
          </cell>
          <cell r="K1385">
            <v>60000</v>
          </cell>
        </row>
        <row r="1387">
          <cell r="D1387" t="str">
            <v>Makan/Minum Karyawan Kerja Normal</v>
          </cell>
        </row>
        <row r="1388">
          <cell r="D1388" t="str">
            <v>Makan/Minum Karyawan Kerja Normal</v>
          </cell>
        </row>
        <row r="1389">
          <cell r="B1389" t="str">
            <v>rbum502</v>
          </cell>
          <cell r="D1389" t="str">
            <v>Makan/Minum Karyawan Kerja Normal</v>
          </cell>
          <cell r="K1389">
            <v>8437500</v>
          </cell>
        </row>
        <row r="1391">
          <cell r="D1391" t="str">
            <v>Makan/Minum Pekerja Lembur</v>
          </cell>
        </row>
        <row r="1392">
          <cell r="D1392" t="str">
            <v>Makan/Minum Karyawan Kerja Lembur</v>
          </cell>
        </row>
        <row r="1393">
          <cell r="B1393" t="str">
            <v>rbum503</v>
          </cell>
          <cell r="D1393" t="str">
            <v>Makan/Minum Karyawan Kerja Lembur</v>
          </cell>
          <cell r="K1393">
            <v>5063700</v>
          </cell>
        </row>
        <row r="1395">
          <cell r="D1395" t="str">
            <v>Tinta Printer</v>
          </cell>
        </row>
        <row r="1396">
          <cell r="B1396" t="str">
            <v>rbum504</v>
          </cell>
          <cell r="D1396" t="str">
            <v>Servis Tinta &amp; Tinta Printer</v>
          </cell>
          <cell r="K1396">
            <v>425000</v>
          </cell>
        </row>
        <row r="1398">
          <cell r="D1398" t="str">
            <v>BBM/Kendaraan Dinas</v>
          </cell>
        </row>
        <row r="1399">
          <cell r="B1399" t="str">
            <v>rbum505</v>
          </cell>
          <cell r="D1399" t="str">
            <v>BBM Mobil, Servis Motor, dll</v>
          </cell>
          <cell r="K1399">
            <v>1206500</v>
          </cell>
        </row>
        <row r="1402">
          <cell r="J1402" t="str">
            <v xml:space="preserve">Sub Jumlah                          </v>
          </cell>
          <cell r="K1402">
            <v>88255188</v>
          </cell>
          <cell r="L1402">
            <v>0</v>
          </cell>
        </row>
        <row r="1403">
          <cell r="J1403" t="str">
            <v xml:space="preserve">T  o  t   a  l                           </v>
          </cell>
          <cell r="K1403">
            <v>91999888</v>
          </cell>
          <cell r="L1403">
            <v>0</v>
          </cell>
        </row>
        <row r="1405">
          <cell r="C1405" t="str">
            <v>DP - 22</v>
          </cell>
        </row>
        <row r="1406">
          <cell r="D1406" t="str">
            <v>PT.Malibu Jaya Berwisata</v>
          </cell>
        </row>
        <row r="1407">
          <cell r="B1407" t="str">
            <v>rbum506</v>
          </cell>
          <cell r="D1407" t="str">
            <v>Tiket Bambang P.Baru - Jogjakarta ( PP )</v>
          </cell>
          <cell r="K1407">
            <v>1233000</v>
          </cell>
        </row>
        <row r="1408">
          <cell r="B1408" t="str">
            <v>rbum507</v>
          </cell>
          <cell r="D1408" t="str">
            <v>Tiket Karsono P.Baru - Jakarta</v>
          </cell>
          <cell r="K1408">
            <v>435000</v>
          </cell>
        </row>
        <row r="1411">
          <cell r="K1411">
            <v>1668000</v>
          </cell>
        </row>
        <row r="1413">
          <cell r="D1413" t="str">
            <v>Biaya Pengawasan &amp; Lembur M K</v>
          </cell>
        </row>
        <row r="1414">
          <cell r="B1414" t="str">
            <v>rbum508</v>
          </cell>
          <cell r="D1414" t="str">
            <v xml:space="preserve">By Makan/Minum Owner/Konsultan Kerja Normal </v>
          </cell>
          <cell r="K1414">
            <v>2625000</v>
          </cell>
        </row>
        <row r="1415">
          <cell r="B1415" t="str">
            <v>rbum509</v>
          </cell>
          <cell r="D1415" t="str">
            <v>By Makan/Minum Owner/Konsultan Kerja Lembur</v>
          </cell>
          <cell r="K1415">
            <v>1620000</v>
          </cell>
        </row>
        <row r="1417">
          <cell r="D1417" t="str">
            <v>Air Minum Pekerja /Kantor</v>
          </cell>
        </row>
        <row r="1418">
          <cell r="B1418" t="str">
            <v>rbum510</v>
          </cell>
          <cell r="D1418" t="str">
            <v xml:space="preserve">Air Galon </v>
          </cell>
          <cell r="K1418">
            <v>1357000</v>
          </cell>
        </row>
        <row r="1419">
          <cell r="B1419" t="str">
            <v>rbum511</v>
          </cell>
          <cell r="D1419" t="str">
            <v>Retribusi Sumur Bor</v>
          </cell>
          <cell r="K1419">
            <v>648000</v>
          </cell>
        </row>
        <row r="1421">
          <cell r="D1421" t="str">
            <v>Perjalanan Karyawan</v>
          </cell>
        </row>
        <row r="1422">
          <cell r="B1422" t="str">
            <v>rbum512</v>
          </cell>
          <cell r="D1422" t="str">
            <v>Tiket Karsono P.Baru - Jakarta</v>
          </cell>
          <cell r="K1422">
            <v>1107500</v>
          </cell>
        </row>
        <row r="1424">
          <cell r="D1424" t="str">
            <v>Akomodasi Tamu &amp; Rapat</v>
          </cell>
        </row>
        <row r="1425">
          <cell r="B1425" t="str">
            <v>rbum513</v>
          </cell>
          <cell r="D1425" t="str">
            <v>Akomodasi Tamu &amp; Buka Bersama Konsultan Owner</v>
          </cell>
          <cell r="K1425">
            <v>5190540</v>
          </cell>
        </row>
        <row r="1426">
          <cell r="B1426" t="str">
            <v>rbum514</v>
          </cell>
          <cell r="D1426" t="str">
            <v>Akomodasi Rapat Proyek</v>
          </cell>
          <cell r="K1426">
            <v>190000</v>
          </cell>
        </row>
        <row r="1428">
          <cell r="D1428" t="str">
            <v>Perobatan Karyawan</v>
          </cell>
        </row>
        <row r="1429">
          <cell r="B1429" t="str">
            <v>rbum515</v>
          </cell>
          <cell r="D1429" t="str">
            <v>Obat untuk Karyawan</v>
          </cell>
          <cell r="K1429">
            <v>40000</v>
          </cell>
        </row>
        <row r="1431">
          <cell r="D1431" t="str">
            <v>Safety  Helm</v>
          </cell>
        </row>
        <row r="1432">
          <cell r="B1432" t="str">
            <v>rbum516</v>
          </cell>
          <cell r="D1432" t="str">
            <v>Helm Proyek</v>
          </cell>
          <cell r="K1432">
            <v>23000</v>
          </cell>
        </row>
        <row r="1434">
          <cell r="D1434" t="str">
            <v>Seragam Karyawan</v>
          </cell>
        </row>
        <row r="1435">
          <cell r="B1435" t="str">
            <v>rbum517</v>
          </cell>
          <cell r="D1435" t="str">
            <v>Pakaian seragam Edward</v>
          </cell>
          <cell r="K1435">
            <v>438000</v>
          </cell>
        </row>
        <row r="1437">
          <cell r="D1437" t="str">
            <v>Adm &amp; Keuangan Proyek</v>
          </cell>
        </row>
        <row r="1438">
          <cell r="B1438" t="str">
            <v>rbum518</v>
          </cell>
          <cell r="D1438" t="str">
            <v>Alat  tulis dan Meterai</v>
          </cell>
          <cell r="K1438">
            <v>559000</v>
          </cell>
        </row>
        <row r="1439">
          <cell r="B1439" t="str">
            <v>rbum519</v>
          </cell>
          <cell r="D1439" t="str">
            <v>Angs- 7 Mesin Foto Copy</v>
          </cell>
          <cell r="K1439">
            <v>717099</v>
          </cell>
        </row>
        <row r="1441">
          <cell r="D1441" t="str">
            <v>Insentif Tripida</v>
          </cell>
        </row>
        <row r="1442">
          <cell r="B1442" t="str">
            <v>rbum520</v>
          </cell>
          <cell r="D1442" t="str">
            <v>Retribusi sampah</v>
          </cell>
          <cell r="K1442">
            <v>100000</v>
          </cell>
        </row>
        <row r="1443">
          <cell r="B1443" t="str">
            <v>rbum521</v>
          </cell>
          <cell r="D1443" t="str">
            <v>Honor Keamanan Mess Jl.Teratai 1 bln u/Oktober 05</v>
          </cell>
          <cell r="K1443">
            <v>500000</v>
          </cell>
        </row>
        <row r="1444">
          <cell r="B1444" t="str">
            <v>rbum522</v>
          </cell>
          <cell r="D1444" t="str">
            <v>Honor Keamanan Mess Jl.Kenanga &amp; Gg.Taupiq 1 bln</v>
          </cell>
          <cell r="K1444">
            <v>500000</v>
          </cell>
        </row>
        <row r="1446">
          <cell r="D1446" t="str">
            <v>Sewa Mess Proyek</v>
          </cell>
        </row>
        <row r="1447">
          <cell r="B1447" t="str">
            <v>rbum523</v>
          </cell>
          <cell r="D1447" t="str">
            <v>By. Pemondokan Pekerja a/ Mandor Kahar 1 bl</v>
          </cell>
          <cell r="K1447">
            <v>450000</v>
          </cell>
        </row>
        <row r="1449">
          <cell r="D1449" t="str">
            <v>Perlengkapan Kantor &amp; mess</v>
          </cell>
        </row>
        <row r="1450">
          <cell r="B1450" t="str">
            <v>rbum524</v>
          </cell>
          <cell r="D1450" t="str">
            <v>Kain pel, Rantang &amp; kunci mess</v>
          </cell>
          <cell r="K1450">
            <v>55000</v>
          </cell>
        </row>
        <row r="1455">
          <cell r="I1455" t="str">
            <v xml:space="preserve">Sub Jumlah Dipindah                          </v>
          </cell>
          <cell r="K1455">
            <v>16120139</v>
          </cell>
          <cell r="L1455">
            <v>0</v>
          </cell>
        </row>
        <row r="1457">
          <cell r="K1457" t="str">
            <v>Pekanbaru, 25 Oktober 2005</v>
          </cell>
        </row>
        <row r="1459">
          <cell r="K1459" t="str">
            <v>Pembuat Daftar</v>
          </cell>
        </row>
        <row r="1465">
          <cell r="K1465" t="str">
            <v>PAHOTAN SITORUS, SE</v>
          </cell>
        </row>
        <row r="1466">
          <cell r="K1466" t="str">
            <v>Adm/Keu Proyek</v>
          </cell>
        </row>
        <row r="1467">
          <cell r="D1467" t="str">
            <v>Pindahan Sub Jumlah</v>
          </cell>
          <cell r="K1467">
            <v>16120139</v>
          </cell>
          <cell r="L1467">
            <v>0</v>
          </cell>
        </row>
        <row r="1469">
          <cell r="D1469" t="str">
            <v>Telepon Kontraktor</v>
          </cell>
        </row>
        <row r="1470">
          <cell r="B1470" t="str">
            <v>rbum525</v>
          </cell>
          <cell r="D1470" t="str">
            <v>Voucher karyawan</v>
          </cell>
          <cell r="K1470">
            <v>551000</v>
          </cell>
        </row>
        <row r="1471">
          <cell r="B1471" t="str">
            <v>rbum526</v>
          </cell>
          <cell r="D1471" t="str">
            <v>Telepon Kantor Proyek</v>
          </cell>
          <cell r="K1471">
            <v>4070821</v>
          </cell>
        </row>
        <row r="1472">
          <cell r="B1472" t="str">
            <v>rbum527</v>
          </cell>
          <cell r="D1472" t="str">
            <v>Telepon Mess Putri</v>
          </cell>
          <cell r="K1472">
            <v>97666</v>
          </cell>
        </row>
        <row r="1473">
          <cell r="B1473" t="str">
            <v>rbum528</v>
          </cell>
          <cell r="D1473" t="str">
            <v>Telepon Mess Putra</v>
          </cell>
          <cell r="K1473">
            <v>41960</v>
          </cell>
        </row>
        <row r="1474">
          <cell r="B1474" t="str">
            <v>rbum529</v>
          </cell>
          <cell r="D1474" t="str">
            <v>Kartu Halo a/s surachman</v>
          </cell>
          <cell r="K1474">
            <v>2298209</v>
          </cell>
        </row>
        <row r="1476">
          <cell r="D1476" t="str">
            <v>Telepon Konsultan &amp; Owner</v>
          </cell>
        </row>
        <row r="1477">
          <cell r="B1477" t="str">
            <v>rbum530</v>
          </cell>
          <cell r="D1477" t="str">
            <v>Telepon Konsultan</v>
          </cell>
          <cell r="K1477">
            <v>819984</v>
          </cell>
        </row>
        <row r="1478">
          <cell r="B1478" t="str">
            <v>rbum531</v>
          </cell>
          <cell r="D1478" t="str">
            <v>Telepon Owner</v>
          </cell>
          <cell r="K1478">
            <v>304535</v>
          </cell>
        </row>
        <row r="1480">
          <cell r="D1480" t="str">
            <v>Makan/Minum Karyawan Kerja Normal</v>
          </cell>
        </row>
        <row r="1481">
          <cell r="D1481" t="str">
            <v>Makan/Minum Karyawan Kerja Normal</v>
          </cell>
        </row>
        <row r="1482">
          <cell r="B1482" t="str">
            <v>rbum532</v>
          </cell>
          <cell r="D1482" t="str">
            <v>Makan/Minum Karyawan Kerja Normal</v>
          </cell>
          <cell r="K1482">
            <v>8250000</v>
          </cell>
        </row>
        <row r="1484">
          <cell r="D1484" t="str">
            <v>Makan/Minum Pekerja Lembur</v>
          </cell>
        </row>
        <row r="1485">
          <cell r="D1485" t="str">
            <v>Makan/Minum Karyawan Kerja Lembur</v>
          </cell>
        </row>
        <row r="1486">
          <cell r="B1486" t="str">
            <v>rbum533</v>
          </cell>
          <cell r="D1486" t="str">
            <v>Makan/Minum Karyawan Kerja Lembur</v>
          </cell>
          <cell r="K1486">
            <v>4168500</v>
          </cell>
        </row>
        <row r="1488">
          <cell r="D1488" t="str">
            <v>Pengadaan Komputer</v>
          </cell>
        </row>
        <row r="1489">
          <cell r="B1489" t="str">
            <v>rbum534</v>
          </cell>
          <cell r="D1489" t="str">
            <v>Monitor Komputer 1 unit</v>
          </cell>
          <cell r="K1489">
            <v>680000</v>
          </cell>
        </row>
        <row r="1491">
          <cell r="D1491" t="str">
            <v>Tinta Printer</v>
          </cell>
        </row>
        <row r="1492">
          <cell r="B1492" t="str">
            <v>rbum535</v>
          </cell>
          <cell r="D1492" t="str">
            <v>Servis Tinta &amp; Tinta Printer</v>
          </cell>
          <cell r="K1492">
            <v>175000</v>
          </cell>
        </row>
        <row r="1494">
          <cell r="D1494" t="str">
            <v>BBM/Kendaraan Dinas</v>
          </cell>
        </row>
        <row r="1495">
          <cell r="B1495" t="str">
            <v>rbum536</v>
          </cell>
          <cell r="D1495" t="str">
            <v>BBM Mobil, Servis Motor, dll</v>
          </cell>
          <cell r="K1495">
            <v>1633000</v>
          </cell>
        </row>
        <row r="1496">
          <cell r="B1496" t="str">
            <v>rbum537</v>
          </cell>
          <cell r="D1496" t="str">
            <v>By Pemakaian 2 unit mobil</v>
          </cell>
          <cell r="K1496">
            <v>400000</v>
          </cell>
        </row>
        <row r="1497">
          <cell r="B1497" t="str">
            <v>rbum538</v>
          </cell>
          <cell r="D1497" t="str">
            <v>Angsuran 3 unit Sp.Motor</v>
          </cell>
          <cell r="K1497">
            <v>2238000</v>
          </cell>
        </row>
        <row r="1503">
          <cell r="J1503" t="str">
            <v xml:space="preserve">Sub Jumlah                          </v>
          </cell>
          <cell r="K1503">
            <v>41848814</v>
          </cell>
        </row>
        <row r="1504">
          <cell r="J1504" t="str">
            <v xml:space="preserve">T  o  t   a  l                           </v>
          </cell>
          <cell r="K1504">
            <v>43516814</v>
          </cell>
          <cell r="L1504">
            <v>0</v>
          </cell>
        </row>
        <row r="1505">
          <cell r="C1505" t="str">
            <v>DP - 12</v>
          </cell>
        </row>
        <row r="1506">
          <cell r="B1506" t="str">
            <v>Hutang</v>
          </cell>
        </row>
        <row r="1507">
          <cell r="B1507" t="str">
            <v/>
          </cell>
          <cell r="C1507" t="str">
            <v/>
          </cell>
          <cell r="D1507" t="str">
            <v>Transport dinas</v>
          </cell>
        </row>
        <row r="1508">
          <cell r="C1508" t="str">
            <v xml:space="preserve">PT.malibu Jaya  </v>
          </cell>
          <cell r="D1508" t="str">
            <v>Transport Karyawan</v>
          </cell>
        </row>
        <row r="1509">
          <cell r="D1509" t="str">
            <v>Budi setiawan ke Jakarta  ( PP)</v>
          </cell>
          <cell r="J1509">
            <v>508000</v>
          </cell>
        </row>
        <row r="1510">
          <cell r="B1510" t="str">
            <v>rbum539</v>
          </cell>
          <cell r="D1510" t="str">
            <v xml:space="preserve">Pahotan Sitorus ke Medan  </v>
          </cell>
          <cell r="J1510">
            <v>330000</v>
          </cell>
          <cell r="K1510">
            <v>838000</v>
          </cell>
        </row>
        <row r="1511">
          <cell r="B1511" t="str">
            <v>rbum540</v>
          </cell>
          <cell r="C1511" t="str">
            <v xml:space="preserve">PT.malibu Jaya  </v>
          </cell>
          <cell r="D1511" t="str">
            <v>Transport Karyawan H.A.Sodikin ke Jakarta</v>
          </cell>
          <cell r="K1511">
            <v>300000</v>
          </cell>
        </row>
        <row r="1513">
          <cell r="D1513" t="str">
            <v>Adm/Keuangan Proyek</v>
          </cell>
        </row>
        <row r="1514">
          <cell r="B1514" t="str">
            <v>rbum541</v>
          </cell>
          <cell r="C1514" t="str">
            <v>Jaya mesin</v>
          </cell>
          <cell r="D1514" t="str">
            <v>Angs - 2  Mesin Foto Copy</v>
          </cell>
          <cell r="K1514">
            <v>710000</v>
          </cell>
        </row>
        <row r="1515">
          <cell r="C1515" t="str">
            <v>TK.Penyalur Berita</v>
          </cell>
        </row>
        <row r="1516">
          <cell r="C1516" t="str">
            <v>162/NK-PPS/ORD/03/05</v>
          </cell>
          <cell r="D1516" t="str">
            <v>Alat-alat tulis Kantor</v>
          </cell>
          <cell r="J1516">
            <v>453000</v>
          </cell>
        </row>
        <row r="1517">
          <cell r="C1517" t="str">
            <v>104/NK-PPS/ORD/12/04</v>
          </cell>
          <cell r="D1517" t="str">
            <v>Alat-alat tulis Kantor</v>
          </cell>
          <cell r="J1517">
            <v>350000</v>
          </cell>
        </row>
        <row r="1518">
          <cell r="C1518" t="str">
            <v>158/NK-PPS/ORD/03/05</v>
          </cell>
          <cell r="D1518" t="str">
            <v>Alat-alat tulis Kantor</v>
          </cell>
          <cell r="J1518">
            <v>95000</v>
          </cell>
        </row>
        <row r="1519">
          <cell r="B1519" t="str">
            <v>rbum542</v>
          </cell>
          <cell r="C1519" t="str">
            <v>156/NK-PPS/ORD/03/05</v>
          </cell>
          <cell r="D1519" t="str">
            <v>Alat-alat tulis Kantor</v>
          </cell>
          <cell r="J1519">
            <v>628500</v>
          </cell>
          <cell r="K1519">
            <v>1526500</v>
          </cell>
        </row>
        <row r="1524">
          <cell r="K1524">
            <v>3374500</v>
          </cell>
          <cell r="L1524">
            <v>0</v>
          </cell>
        </row>
        <row r="1525">
          <cell r="B1525" t="str">
            <v/>
          </cell>
        </row>
        <row r="1526">
          <cell r="D1526" t="str">
            <v xml:space="preserve">Honor Konsultan </v>
          </cell>
        </row>
        <row r="1527">
          <cell r="B1527" t="str">
            <v>rbum543</v>
          </cell>
          <cell r="D1527" t="str">
            <v>Makan Kerja Normal Konsultan &amp; Owner</v>
          </cell>
          <cell r="K1527">
            <v>1687500</v>
          </cell>
        </row>
        <row r="1528">
          <cell r="B1528" t="str">
            <v>rbum544</v>
          </cell>
          <cell r="D1528" t="str">
            <v>Makan lembur Konsultan</v>
          </cell>
          <cell r="K1528">
            <v>1931000</v>
          </cell>
        </row>
        <row r="1530">
          <cell r="D1530" t="str">
            <v>Pemeriksaan dan Pengujian Bahan</v>
          </cell>
        </row>
        <row r="1531">
          <cell r="B1531" t="str">
            <v>rbum545</v>
          </cell>
          <cell r="D1531" t="str">
            <v xml:space="preserve">Tes Kubus sebanyak 15 buah </v>
          </cell>
          <cell r="K1531">
            <v>300000</v>
          </cell>
        </row>
        <row r="1533">
          <cell r="D1533" t="str">
            <v>Pembuatan Kantor Proyek</v>
          </cell>
        </row>
        <row r="1534">
          <cell r="B1534" t="str">
            <v>rbum546</v>
          </cell>
          <cell r="D1534" t="str">
            <v>Upah Buat skat Kantor Proyek</v>
          </cell>
          <cell r="K1534">
            <v>210000</v>
          </cell>
        </row>
        <row r="1536">
          <cell r="D1536" t="str">
            <v>Air Bersih</v>
          </cell>
        </row>
        <row r="1537">
          <cell r="B1537" t="str">
            <v>rbum547</v>
          </cell>
          <cell r="D1537" t="str">
            <v>Air Mineral untuk Karyawan</v>
          </cell>
          <cell r="K1537">
            <v>2050000</v>
          </cell>
        </row>
        <row r="1539">
          <cell r="D1539" t="str">
            <v>Mobilisasi Tenaga Kerja</v>
          </cell>
        </row>
        <row r="1540">
          <cell r="B1540" t="str">
            <v>rbum548</v>
          </cell>
          <cell r="D1540" t="str">
            <v>Mobilisasi Dian Pramana &amp; Gung Murbo ( Surabaya -  P. Baru )</v>
          </cell>
          <cell r="K1540">
            <v>1348070</v>
          </cell>
        </row>
        <row r="1541">
          <cell r="B1541" t="str">
            <v>rbum549</v>
          </cell>
          <cell r="D1541" t="str">
            <v xml:space="preserve">Mobilisasi Tenaga Kerja dari Jawa (Pati) ke Pku </v>
          </cell>
          <cell r="K1541">
            <v>2125000</v>
          </cell>
        </row>
        <row r="1543">
          <cell r="D1543" t="str">
            <v>Transport Karyawan.</v>
          </cell>
        </row>
        <row r="1544">
          <cell r="D1544" t="str">
            <v xml:space="preserve">Transport Karyawan H.A.Sodikin dr Jakarta </v>
          </cell>
          <cell r="J1544">
            <v>817200</v>
          </cell>
        </row>
        <row r="1545">
          <cell r="B1545" t="str">
            <v>rbum550</v>
          </cell>
          <cell r="D1545" t="str">
            <v xml:space="preserve">Transport Karyawan Kusmayadi Dr Bandung </v>
          </cell>
          <cell r="J1545">
            <v>299040</v>
          </cell>
          <cell r="K1545">
            <v>1116240</v>
          </cell>
        </row>
        <row r="1547">
          <cell r="D1547" t="str">
            <v>Gaji Karyawan Proyek</v>
          </cell>
        </row>
        <row r="1548">
          <cell r="B1548" t="str">
            <v>rbum551</v>
          </cell>
          <cell r="D1548" t="str">
            <v>Gaji Karyawan a.n Rinaldi Periode : 26 April - 25 Mei 2005</v>
          </cell>
          <cell r="K1548">
            <v>900000</v>
          </cell>
        </row>
        <row r="1550">
          <cell r="D1550" t="str">
            <v>Akomodasi Tamu &amp; Rapat</v>
          </cell>
        </row>
        <row r="1551">
          <cell r="B1551" t="str">
            <v>rbum552</v>
          </cell>
          <cell r="D1551" t="str">
            <v>Akomodasi Tamu &amp; rapat Proyek</v>
          </cell>
          <cell r="K1551">
            <v>866000</v>
          </cell>
        </row>
        <row r="1553">
          <cell r="D1553" t="str">
            <v>Pengobatan Karyawan</v>
          </cell>
        </row>
        <row r="1554">
          <cell r="B1554" t="str">
            <v>rbum553</v>
          </cell>
          <cell r="D1554" t="str">
            <v xml:space="preserve">By Pengobatan Karyawan /Pekerja </v>
          </cell>
          <cell r="K1554">
            <v>1593250</v>
          </cell>
        </row>
        <row r="1556">
          <cell r="D1556" t="str">
            <v>Seragam Kerja Proyek</v>
          </cell>
        </row>
        <row r="1557">
          <cell r="B1557" t="str">
            <v>rbum554</v>
          </cell>
          <cell r="D1557" t="str">
            <v>Seragam kerja Karyawan a.n Erwin H &amp; Uteng</v>
          </cell>
          <cell r="K1557">
            <v>850810</v>
          </cell>
        </row>
        <row r="1559">
          <cell r="D1559" t="str">
            <v>Adm/Keuangan Proyek</v>
          </cell>
        </row>
        <row r="1560">
          <cell r="B1560" t="str">
            <v>rbum555</v>
          </cell>
          <cell r="D1560" t="str">
            <v>Alat-alat tulis kantor  dan Materai</v>
          </cell>
          <cell r="K1560">
            <v>1273000</v>
          </cell>
        </row>
        <row r="1562">
          <cell r="D1562" t="str">
            <v>Insentif Tripida</v>
          </cell>
        </row>
        <row r="1563">
          <cell r="B1563" t="str">
            <v>rbum556</v>
          </cell>
          <cell r="D1563" t="str">
            <v>Honor Keamanan Mess Putri</v>
          </cell>
          <cell r="K1563">
            <v>20000</v>
          </cell>
        </row>
        <row r="1564">
          <cell r="B1564" t="str">
            <v>rbum557</v>
          </cell>
          <cell r="D1564" t="str">
            <v>Honor Keamanan  Proyek POLPOS Senapelan Bln Mei 2005</v>
          </cell>
          <cell r="K1564">
            <v>450000</v>
          </cell>
        </row>
        <row r="1565">
          <cell r="B1565" t="str">
            <v>rbum558</v>
          </cell>
          <cell r="D1565" t="str">
            <v>Honor Keamanan Proyek Poltabes P.Baru</v>
          </cell>
          <cell r="K1565">
            <v>500000</v>
          </cell>
        </row>
        <row r="1567">
          <cell r="D1567" t="str">
            <v>Perlengkapan Mess &amp; kantor</v>
          </cell>
        </row>
        <row r="1568">
          <cell r="B1568" t="str">
            <v>rbum559</v>
          </cell>
          <cell r="D1568" t="str">
            <v>Gelas ,Sendok,Kaca Meja Dll</v>
          </cell>
          <cell r="K1568">
            <v>832000</v>
          </cell>
        </row>
        <row r="1569">
          <cell r="B1569" t="str">
            <v>rbum560</v>
          </cell>
          <cell r="D1569" t="str">
            <v xml:space="preserve">Buat Meja ,Rak &amp; bangku </v>
          </cell>
          <cell r="K1569">
            <v>210000</v>
          </cell>
        </row>
        <row r="1572">
          <cell r="I1572" t="str">
            <v xml:space="preserve">Sub Jumlah Dipindah                          </v>
          </cell>
          <cell r="K1572">
            <v>18262870</v>
          </cell>
          <cell r="L1572">
            <v>0</v>
          </cell>
        </row>
        <row r="1574">
          <cell r="K1574" t="str">
            <v>Pekanbaru, 25 Mei 2005</v>
          </cell>
        </row>
        <row r="1576">
          <cell r="K1576" t="str">
            <v>Pembuat Daftar</v>
          </cell>
        </row>
        <row r="1580">
          <cell r="K1580" t="str">
            <v>PAHOTAN SITORUS, SE</v>
          </cell>
        </row>
        <row r="1581">
          <cell r="K1581" t="str">
            <v>Adm/Keu Proyek</v>
          </cell>
        </row>
        <row r="1582">
          <cell r="J1582" t="str">
            <v>DP.   No. :</v>
          </cell>
          <cell r="K1582" t="str">
            <v>12/NK-PPS/DP/V/2005</v>
          </cell>
        </row>
        <row r="1583">
          <cell r="J1583" t="str">
            <v>WO. No. :</v>
          </cell>
          <cell r="K1583">
            <v>327</v>
          </cell>
        </row>
        <row r="1587">
          <cell r="E1587" t="str">
            <v xml:space="preserve">Proyek  </v>
          </cell>
          <cell r="F1587" t="str">
            <v>:</v>
          </cell>
          <cell r="G1587" t="str">
            <v>Peremajaan Pasar Senapelan</v>
          </cell>
        </row>
        <row r="1588">
          <cell r="E1588" t="str">
            <v>Periode</v>
          </cell>
          <cell r="F1588" t="str">
            <v>:</v>
          </cell>
          <cell r="G1588">
            <v>38483</v>
          </cell>
          <cell r="I1588" t="str">
            <v>s/d</v>
          </cell>
          <cell r="J1588">
            <v>38497</v>
          </cell>
        </row>
        <row r="1590">
          <cell r="B1590" t="str">
            <v>Nomor</v>
          </cell>
          <cell r="D1590" t="str">
            <v>Uraian</v>
          </cell>
          <cell r="K1590" t="str">
            <v xml:space="preserve">J u m l a h </v>
          </cell>
          <cell r="L1590" t="str">
            <v>PPN/PPh</v>
          </cell>
        </row>
        <row r="1591">
          <cell r="B1591" t="str">
            <v>Kode</v>
          </cell>
        </row>
        <row r="1592">
          <cell r="B1592" t="str">
            <v>R.A.P</v>
          </cell>
          <cell r="K1592" t="str">
            <v>( Rp )</v>
          </cell>
          <cell r="L1592" t="str">
            <v>( Rp )</v>
          </cell>
        </row>
        <row r="1593">
          <cell r="D1593" t="str">
            <v>Pindahan Sub Jumlah</v>
          </cell>
          <cell r="K1593">
            <v>18262870</v>
          </cell>
          <cell r="L1593">
            <v>0</v>
          </cell>
        </row>
        <row r="1595">
          <cell r="D1595" t="str">
            <v>Telepon Kontraktor</v>
          </cell>
        </row>
        <row r="1596">
          <cell r="B1596" t="str">
            <v>rbum561</v>
          </cell>
          <cell r="D1596" t="str">
            <v>Rekening telepon,Mess,Kantor dan Voucher</v>
          </cell>
          <cell r="K1596">
            <v>3388845</v>
          </cell>
        </row>
        <row r="1598">
          <cell r="D1598" t="str">
            <v>Telepon Konsultan &amp; Ownher</v>
          </cell>
        </row>
        <row r="1599">
          <cell r="D1599" t="str">
            <v>Telpon Kantor Konsultan</v>
          </cell>
          <cell r="J1599">
            <v>1985551</v>
          </cell>
        </row>
        <row r="1600">
          <cell r="B1600" t="str">
            <v>rbum562</v>
          </cell>
          <cell r="D1600" t="str">
            <v>Telpon Kantor Owner</v>
          </cell>
          <cell r="J1600">
            <v>1637055</v>
          </cell>
          <cell r="K1600">
            <v>3622606</v>
          </cell>
        </row>
        <row r="1602">
          <cell r="D1602" t="str">
            <v>Makan minum Karyawan kerja Normal</v>
          </cell>
        </row>
        <row r="1603">
          <cell r="B1603" t="str">
            <v>rbum563</v>
          </cell>
          <cell r="D1603" t="str">
            <v>Makan karyawan Proyek ( 11 Mei 05 s/d 25 Mei 05 )</v>
          </cell>
          <cell r="K1603">
            <v>7362500</v>
          </cell>
        </row>
        <row r="1605">
          <cell r="D1605" t="str">
            <v>Makan/minum pekerja lembur</v>
          </cell>
        </row>
        <row r="1606">
          <cell r="B1606" t="str">
            <v>rbum564</v>
          </cell>
          <cell r="D1606" t="str">
            <v>Makan/Minum  Karyawan &amp; pekerja lembur malam</v>
          </cell>
          <cell r="K1606">
            <v>6194500</v>
          </cell>
        </row>
        <row r="1608">
          <cell r="D1608" t="str">
            <v>Tinta Printer</v>
          </cell>
        </row>
        <row r="1609">
          <cell r="B1609" t="str">
            <v>rbum565</v>
          </cell>
          <cell r="D1609" t="str">
            <v>Tinta Printer</v>
          </cell>
          <cell r="K1609">
            <v>275000</v>
          </cell>
        </row>
        <row r="1611">
          <cell r="D1611" t="str">
            <v>Sewa /Pengadaan kendaraan dinas</v>
          </cell>
        </row>
        <row r="1612">
          <cell r="B1612" t="str">
            <v>rbum566</v>
          </cell>
          <cell r="D1612" t="str">
            <v>Angsuran Speda Motor Proyek - 2 unit</v>
          </cell>
          <cell r="K1612">
            <v>1528000</v>
          </cell>
        </row>
        <row r="1614">
          <cell r="D1614" t="str">
            <v>BBM Kendaraan Dinas</v>
          </cell>
        </row>
        <row r="1615">
          <cell r="B1615" t="str">
            <v>rbum567</v>
          </cell>
          <cell r="D1615" t="str">
            <v>BBM, servis, dan sparepart kendaraan dinas</v>
          </cell>
          <cell r="K1615">
            <v>1437500</v>
          </cell>
        </row>
        <row r="1619">
          <cell r="J1619" t="str">
            <v xml:space="preserve">Sub Jumlah                          </v>
          </cell>
          <cell r="K1619">
            <v>42071821</v>
          </cell>
          <cell r="L1619">
            <v>0</v>
          </cell>
        </row>
        <row r="1620">
          <cell r="J1620" t="str">
            <v xml:space="preserve">T  o  t   a  l                           </v>
          </cell>
          <cell r="K1620">
            <v>45446321</v>
          </cell>
          <cell r="L1620">
            <v>0</v>
          </cell>
        </row>
        <row r="1622">
          <cell r="C1622" t="str">
            <v>DP - 14</v>
          </cell>
        </row>
        <row r="1624">
          <cell r="D1624" t="str">
            <v>PT. Malibu Jaya Berwisata</v>
          </cell>
        </row>
        <row r="1625">
          <cell r="B1625" t="str">
            <v>rbum568</v>
          </cell>
          <cell r="D1625" t="str">
            <v>Pembayaran Tiket a.n. Lilik Supriyanto Pku - Jkt</v>
          </cell>
          <cell r="K1625">
            <v>718000</v>
          </cell>
        </row>
        <row r="1628">
          <cell r="K1628">
            <v>718000</v>
          </cell>
          <cell r="L1628">
            <v>0</v>
          </cell>
        </row>
        <row r="1629">
          <cell r="B1629" t="str">
            <v/>
          </cell>
        </row>
        <row r="1630">
          <cell r="D1630" t="str">
            <v xml:space="preserve">Honor Konsultan </v>
          </cell>
        </row>
        <row r="1631">
          <cell r="B1631" t="str">
            <v>rbum569</v>
          </cell>
          <cell r="D1631" t="str">
            <v>Biaya makan &amp; Minum Owner/Konsultan untuk kerja lembur</v>
          </cell>
          <cell r="K1631">
            <v>1620000</v>
          </cell>
        </row>
        <row r="1632">
          <cell r="B1632" t="str">
            <v>rbum570</v>
          </cell>
          <cell r="D1632" t="str">
            <v>Biaya makan &amp; Minum Owner/Konsultan untuk kerja normal</v>
          </cell>
          <cell r="K1632">
            <v>1687500</v>
          </cell>
        </row>
        <row r="1635">
          <cell r="D1635" t="str">
            <v>Pemeriksaan dan Pengujian Bahan</v>
          </cell>
        </row>
        <row r="1636">
          <cell r="B1636" t="str">
            <v>rbum571</v>
          </cell>
          <cell r="D1636" t="str">
            <v>Uji Tarik Besi Beton</v>
          </cell>
          <cell r="K1636">
            <v>300000</v>
          </cell>
        </row>
        <row r="1638">
          <cell r="D1638" t="str">
            <v>Air Bersih</v>
          </cell>
        </row>
        <row r="1639">
          <cell r="B1639" t="str">
            <v>rbum572</v>
          </cell>
          <cell r="D1639" t="str">
            <v>Rekening Air Kantor &amp; Mess Karyawan</v>
          </cell>
          <cell r="K1639">
            <v>1670585</v>
          </cell>
        </row>
        <row r="1640">
          <cell r="B1640" t="str">
            <v>rbum573</v>
          </cell>
          <cell r="D1640" t="str">
            <v>Air Mineral</v>
          </cell>
          <cell r="K1640">
            <v>932900</v>
          </cell>
        </row>
        <row r="1642">
          <cell r="D1642" t="str">
            <v>Transport Karyawan.</v>
          </cell>
        </row>
        <row r="1643">
          <cell r="B1643" t="str">
            <v>rbum574</v>
          </cell>
          <cell r="D1643" t="str">
            <v>Transport Karyawan a.n. Kusmayadi Jkt - Pku</v>
          </cell>
          <cell r="K1643">
            <v>559000</v>
          </cell>
        </row>
        <row r="1644">
          <cell r="B1644" t="str">
            <v>rbum575</v>
          </cell>
          <cell r="D1644" t="str">
            <v>Transport Karyawan a.n. P.Sitorus Medan - Pku</v>
          </cell>
          <cell r="K1644">
            <v>695800</v>
          </cell>
        </row>
        <row r="1645">
          <cell r="B1645" t="str">
            <v>rbum576</v>
          </cell>
          <cell r="D1645" t="str">
            <v>Transport Karyawan a.n. Nurul Widaninggar Pku - Jkt PP</v>
          </cell>
          <cell r="K1645">
            <v>1005550</v>
          </cell>
        </row>
        <row r="1646">
          <cell r="B1646" t="str">
            <v>rbum577</v>
          </cell>
          <cell r="D1646" t="str">
            <v>Transport Karyawan a.n. Karsono Pku - Jkt PP</v>
          </cell>
          <cell r="K1646">
            <v>901200</v>
          </cell>
        </row>
        <row r="1647">
          <cell r="B1647" t="str">
            <v>rbum578</v>
          </cell>
          <cell r="D1647" t="str">
            <v xml:space="preserve">Transport Karyawan a.n. Hari Priyadi Srby - Pku </v>
          </cell>
          <cell r="K1647">
            <v>746000</v>
          </cell>
        </row>
        <row r="1648">
          <cell r="B1648" t="str">
            <v>rbum579</v>
          </cell>
          <cell r="D1648" t="str">
            <v>Transport Dinas Karyawan</v>
          </cell>
          <cell r="K1648">
            <v>65000</v>
          </cell>
        </row>
        <row r="1650">
          <cell r="D1650" t="str">
            <v>Gaji Karyawan Proyek</v>
          </cell>
        </row>
        <row r="1651">
          <cell r="B1651" t="str">
            <v>rbum580</v>
          </cell>
          <cell r="D1651" t="str">
            <v>Gaji Office Boy a.n. Alwi Periode : 08 Juni s/d 23 Juni 2005</v>
          </cell>
          <cell r="K1651">
            <v>233333</v>
          </cell>
        </row>
        <row r="1652">
          <cell r="B1652" t="str">
            <v>rbum581</v>
          </cell>
          <cell r="D1652" t="str">
            <v>Upah/Lembur harian Membantu Surveyor</v>
          </cell>
          <cell r="K1652">
            <v>413000</v>
          </cell>
        </row>
        <row r="1654">
          <cell r="D1654" t="str">
            <v>Akomodasi Tamu &amp; Rapat</v>
          </cell>
        </row>
        <row r="1655">
          <cell r="B1655" t="str">
            <v>rbum582</v>
          </cell>
          <cell r="D1655" t="str">
            <v>Akomodasi Tamu &amp; Rapat</v>
          </cell>
          <cell r="K1655">
            <v>2008870</v>
          </cell>
        </row>
        <row r="1656">
          <cell r="B1656" t="str">
            <v>rbum583</v>
          </cell>
          <cell r="D1656" t="str">
            <v>Biaya Penginapan Tamu Proyek</v>
          </cell>
          <cell r="K1656">
            <v>286165</v>
          </cell>
        </row>
        <row r="1658">
          <cell r="D1658" t="str">
            <v>Pengobatan Karyawan</v>
          </cell>
        </row>
        <row r="1659">
          <cell r="B1659" t="str">
            <v>rbum584</v>
          </cell>
          <cell r="D1659" t="str">
            <v>Biaya pengobatan karyawan dan pekerja</v>
          </cell>
          <cell r="K1659">
            <v>1702350</v>
          </cell>
        </row>
        <row r="1661">
          <cell r="D1661" t="str">
            <v>Safety Helm + Protective</v>
          </cell>
        </row>
        <row r="1662">
          <cell r="B1662" t="str">
            <v>rbum585</v>
          </cell>
          <cell r="D1662" t="str">
            <v>Sepatu Safety</v>
          </cell>
          <cell r="K1662">
            <v>448000</v>
          </cell>
        </row>
        <row r="1664">
          <cell r="D1664" t="str">
            <v>Handy Talky</v>
          </cell>
        </row>
        <row r="1665">
          <cell r="B1665" t="str">
            <v>rbum586</v>
          </cell>
          <cell r="D1665" t="str">
            <v>Ongkos Perbaikan HT</v>
          </cell>
          <cell r="K1665">
            <v>345000</v>
          </cell>
        </row>
        <row r="1667">
          <cell r="D1667" t="str">
            <v>Seragam Kerja Proyek</v>
          </cell>
        </row>
        <row r="1668">
          <cell r="B1668" t="str">
            <v>rbum587</v>
          </cell>
          <cell r="D1668" t="str">
            <v>Seragam Karyawan Proyek</v>
          </cell>
          <cell r="K1668">
            <v>4469000</v>
          </cell>
        </row>
        <row r="1670">
          <cell r="D1670" t="str">
            <v>Adm/Keuangan Proyek</v>
          </cell>
        </row>
        <row r="1671">
          <cell r="B1671" t="str">
            <v>rbum588</v>
          </cell>
          <cell r="D1671" t="str">
            <v>Alat tulis kantor, dan materai</v>
          </cell>
          <cell r="K1671">
            <v>557250</v>
          </cell>
        </row>
        <row r="1672">
          <cell r="B1672" t="str">
            <v>rbum589</v>
          </cell>
          <cell r="D1672" t="str">
            <v>Ongkos Kirim Surat</v>
          </cell>
          <cell r="K1672">
            <v>13000</v>
          </cell>
        </row>
        <row r="1673">
          <cell r="B1673" t="str">
            <v>rbum590</v>
          </cell>
          <cell r="D1673" t="str">
            <v>Angs-3 Mesin Foto Copy</v>
          </cell>
          <cell r="K1673">
            <v>714733</v>
          </cell>
        </row>
        <row r="1675">
          <cell r="D1675" t="str">
            <v>Insentif Tripida</v>
          </cell>
        </row>
        <row r="1676">
          <cell r="B1676" t="str">
            <v>rbum591</v>
          </cell>
          <cell r="D1676" t="str">
            <v>Restribusi Sampah Bl.Juni Mess Karyawan</v>
          </cell>
          <cell r="K1676">
            <v>100000</v>
          </cell>
        </row>
        <row r="1677">
          <cell r="B1677" t="str">
            <v>rbum592</v>
          </cell>
          <cell r="D1677" t="str">
            <v>Honor Keamanan Mess Pekerja Bl.Juni s/d Juli</v>
          </cell>
          <cell r="K1677">
            <v>500000</v>
          </cell>
        </row>
        <row r="1678">
          <cell r="B1678" t="str">
            <v>rbum593</v>
          </cell>
          <cell r="D1678" t="str">
            <v>Honor Keamanan Proyek Polisi</v>
          </cell>
          <cell r="K1678">
            <v>950000</v>
          </cell>
        </row>
        <row r="1679">
          <cell r="B1679" t="str">
            <v>rbum594</v>
          </cell>
          <cell r="D1679" t="str">
            <v>Spanduk HUT Bhayangkara ke 39 Polsek</v>
          </cell>
          <cell r="K1679">
            <v>200000</v>
          </cell>
        </row>
        <row r="1682">
          <cell r="I1682" t="str">
            <v xml:space="preserve">Sub Jumlah Dipindah                          </v>
          </cell>
          <cell r="K1682">
            <v>23124236</v>
          </cell>
          <cell r="L1682">
            <v>0</v>
          </cell>
        </row>
        <row r="1684">
          <cell r="K1684" t="str">
            <v>Pekanbaru, 25 Juni 2005</v>
          </cell>
        </row>
        <row r="1686">
          <cell r="K1686" t="str">
            <v>Pembuat Daftar</v>
          </cell>
        </row>
        <row r="1690">
          <cell r="K1690" t="str">
            <v>PAHOTAN SITORUS, SE</v>
          </cell>
        </row>
        <row r="1691">
          <cell r="K1691" t="str">
            <v>Adm/Keu Proyek</v>
          </cell>
        </row>
        <row r="1692">
          <cell r="J1692" t="str">
            <v>DP.   No. :</v>
          </cell>
          <cell r="K1692" t="str">
            <v>14/NK-PPS/DP/VI/2005</v>
          </cell>
        </row>
        <row r="1693">
          <cell r="J1693" t="str">
            <v>WO. No. :</v>
          </cell>
          <cell r="K1693">
            <v>327</v>
          </cell>
        </row>
        <row r="1697">
          <cell r="E1697" t="str">
            <v xml:space="preserve">Proyek  </v>
          </cell>
          <cell r="F1697" t="str">
            <v>:</v>
          </cell>
          <cell r="G1697" t="str">
            <v>Peremajaan Pasar Senapelan</v>
          </cell>
        </row>
        <row r="1698">
          <cell r="E1698" t="str">
            <v>Periode</v>
          </cell>
          <cell r="F1698" t="str">
            <v>:</v>
          </cell>
          <cell r="G1698">
            <v>38497</v>
          </cell>
          <cell r="I1698" t="str">
            <v>s/d</v>
          </cell>
          <cell r="J1698">
            <v>38513</v>
          </cell>
        </row>
        <row r="1700">
          <cell r="B1700" t="str">
            <v>Nomor</v>
          </cell>
          <cell r="D1700" t="str">
            <v>Uraian</v>
          </cell>
          <cell r="K1700" t="str">
            <v xml:space="preserve">J u m l a h </v>
          </cell>
          <cell r="L1700" t="str">
            <v>PPN/PPh</v>
          </cell>
        </row>
        <row r="1701">
          <cell r="B1701" t="str">
            <v>Kode</v>
          </cell>
        </row>
        <row r="1702">
          <cell r="B1702" t="str">
            <v>R.A.P</v>
          </cell>
          <cell r="K1702" t="str">
            <v>( Rp )</v>
          </cell>
          <cell r="L1702" t="str">
            <v>( Rp )</v>
          </cell>
        </row>
        <row r="1703">
          <cell r="D1703" t="str">
            <v>Pindahan Sub Jumlah</v>
          </cell>
          <cell r="K1703">
            <v>23124236</v>
          </cell>
          <cell r="L1703">
            <v>0</v>
          </cell>
        </row>
        <row r="1705">
          <cell r="D1705" t="str">
            <v>Perlengkapan Mess &amp; kantor</v>
          </cell>
        </row>
        <row r="1706">
          <cell r="B1706" t="str">
            <v>rbum595</v>
          </cell>
          <cell r="D1706" t="str">
            <v>Kasur,Bantal,Bulu Ayam,Rantang dll</v>
          </cell>
          <cell r="K1706">
            <v>667425</v>
          </cell>
        </row>
        <row r="1707">
          <cell r="B1707" t="str">
            <v>rbum596</v>
          </cell>
          <cell r="D1707" t="str">
            <v>Service Ac Kantor dan Mess</v>
          </cell>
          <cell r="K1707">
            <v>725000</v>
          </cell>
        </row>
        <row r="1709">
          <cell r="D1709" t="str">
            <v>Telepon Kontraktor</v>
          </cell>
        </row>
        <row r="1710">
          <cell r="B1710" t="str">
            <v>rbum597</v>
          </cell>
          <cell r="D1710" t="str">
            <v>Rekening Telpon Kantor &amp; mess Karyawan</v>
          </cell>
          <cell r="K1710">
            <v>3292665</v>
          </cell>
        </row>
        <row r="1712">
          <cell r="D1712" t="str">
            <v>Telepon Konsultan &amp; Owner</v>
          </cell>
        </row>
        <row r="1713">
          <cell r="B1713" t="str">
            <v>rbum598</v>
          </cell>
          <cell r="D1713" t="str">
            <v>Rekening Kantor Owner</v>
          </cell>
          <cell r="K1713">
            <v>1115953</v>
          </cell>
        </row>
        <row r="1714">
          <cell r="B1714" t="str">
            <v>rbum599</v>
          </cell>
          <cell r="D1714" t="str">
            <v>Rekening Kantor Konsultan</v>
          </cell>
          <cell r="K1714">
            <v>1790868</v>
          </cell>
        </row>
        <row r="1715">
          <cell r="B1715" t="str">
            <v>rbum600</v>
          </cell>
          <cell r="D1715" t="str">
            <v>Voucher Owner</v>
          </cell>
          <cell r="K1715">
            <v>200000</v>
          </cell>
        </row>
        <row r="1717">
          <cell r="D1717" t="str">
            <v xml:space="preserve">Rekening Listrik </v>
          </cell>
        </row>
        <row r="1718">
          <cell r="B1718" t="str">
            <v>rbum601</v>
          </cell>
          <cell r="D1718" t="str">
            <v>Rekening Listrik Kantor Proyek &amp; Mess Karyawan Proyek</v>
          </cell>
          <cell r="K1718">
            <v>1499015</v>
          </cell>
        </row>
        <row r="1720">
          <cell r="D1720" t="str">
            <v>Makan minum Karyawan kerja Normal</v>
          </cell>
        </row>
        <row r="1721">
          <cell r="D1721" t="str">
            <v>Makan minum Karyawan kerja Normal</v>
          </cell>
        </row>
        <row r="1722">
          <cell r="B1722" t="str">
            <v>rbum602</v>
          </cell>
          <cell r="D1722" t="str">
            <v>Makan minum Karyawan kerja Normal</v>
          </cell>
          <cell r="K1722">
            <v>7862500</v>
          </cell>
        </row>
        <row r="1724">
          <cell r="D1724" t="str">
            <v>Makan/minum pekerja lembur</v>
          </cell>
        </row>
        <row r="1725">
          <cell r="D1725" t="str">
            <v>Makan minum Karyawan kerja Lembur</v>
          </cell>
        </row>
        <row r="1726">
          <cell r="B1726" t="str">
            <v>rbum603</v>
          </cell>
          <cell r="D1726" t="str">
            <v>Makan minum Karyawan kerja Lembur</v>
          </cell>
          <cell r="K1726">
            <v>3638425</v>
          </cell>
        </row>
        <row r="1728">
          <cell r="D1728" t="str">
            <v>Pengadaan Komputer P4 Dekstop</v>
          </cell>
        </row>
        <row r="1729">
          <cell r="B1729" t="str">
            <v>rbum604</v>
          </cell>
          <cell r="D1729" t="str">
            <v>CD Cleaner</v>
          </cell>
          <cell r="K1729">
            <v>10000</v>
          </cell>
        </row>
        <row r="1731">
          <cell r="D1731" t="str">
            <v>Tinta Printer</v>
          </cell>
        </row>
        <row r="1732">
          <cell r="B1732" t="str">
            <v>rbum605</v>
          </cell>
          <cell r="D1732" t="str">
            <v>Tinta Printer</v>
          </cell>
          <cell r="K1732">
            <v>147500</v>
          </cell>
        </row>
        <row r="1734">
          <cell r="D1734" t="str">
            <v>Sewa /Pengadaan kendaraan dinas</v>
          </cell>
        </row>
        <row r="1735">
          <cell r="B1735" t="str">
            <v>rbum606</v>
          </cell>
          <cell r="D1735" t="str">
            <v>Angs- Motor Kantor Proyek 1 Bln</v>
          </cell>
          <cell r="K1735">
            <v>828000</v>
          </cell>
        </row>
        <row r="1737">
          <cell r="D1737" t="str">
            <v>BBM Kendaraan Dinas</v>
          </cell>
        </row>
        <row r="1738">
          <cell r="B1738" t="str">
            <v>rbum607</v>
          </cell>
          <cell r="D1738" t="str">
            <v>BBM, Service kendaraan dinas</v>
          </cell>
          <cell r="K1738">
            <v>1496300</v>
          </cell>
        </row>
        <row r="1741">
          <cell r="J1741" t="str">
            <v xml:space="preserve">Sub Jumlah                          </v>
          </cell>
          <cell r="K1741">
            <v>46397887</v>
          </cell>
          <cell r="L1741">
            <v>0</v>
          </cell>
        </row>
        <row r="1742">
          <cell r="J1742" t="str">
            <v xml:space="preserve">T  o  t   a  l                           </v>
          </cell>
          <cell r="K1742">
            <v>47115887</v>
          </cell>
          <cell r="L1742">
            <v>0</v>
          </cell>
        </row>
        <row r="1745">
          <cell r="C1745" t="str">
            <v>DP - 15</v>
          </cell>
        </row>
        <row r="1747">
          <cell r="D1747" t="str">
            <v>PT.Malibu Jaya Berwisata</v>
          </cell>
        </row>
        <row r="1748">
          <cell r="B1748" t="str">
            <v>rbum608</v>
          </cell>
          <cell r="D1748" t="str">
            <v>Pembayaran Tiket a.n. Dian Permana  Pku - Sby</v>
          </cell>
          <cell r="K1748">
            <v>1420000</v>
          </cell>
        </row>
        <row r="1749">
          <cell r="B1749" t="str">
            <v>rbum609</v>
          </cell>
          <cell r="D1749" t="str">
            <v>Pembayaran Tiket a.n. Karsono Pku - Jkt</v>
          </cell>
          <cell r="K1749">
            <v>360000</v>
          </cell>
        </row>
        <row r="1750">
          <cell r="B1750" t="str">
            <v>rbum610</v>
          </cell>
          <cell r="D1750" t="str">
            <v>Pembayaran Tiket a.n. Kusmayadi Pku - Jkt</v>
          </cell>
          <cell r="K1750">
            <v>470000</v>
          </cell>
        </row>
        <row r="1751">
          <cell r="B1751" t="str">
            <v>rbum611</v>
          </cell>
          <cell r="D1751" t="str">
            <v>Pembayaran Tiket a.n. Zaharis Pku - Jkt</v>
          </cell>
          <cell r="K1751">
            <v>390000</v>
          </cell>
        </row>
        <row r="1753">
          <cell r="D1753" t="str">
            <v>Sewa /Pengadaan kendaraan dinas</v>
          </cell>
        </row>
        <row r="1754">
          <cell r="D1754" t="str">
            <v>Sewa Kendaraan SPSM No. 003/NK-PPS/SPSM/XII/04</v>
          </cell>
        </row>
        <row r="1755">
          <cell r="B1755" t="str">
            <v>rbum612</v>
          </cell>
          <cell r="D1755" t="str">
            <v>Sewa Kendaraan SPSM No. 003/NK-PPS/SPSM/XII/05</v>
          </cell>
          <cell r="K1755">
            <v>5154639</v>
          </cell>
          <cell r="L1755">
            <v>154639</v>
          </cell>
        </row>
        <row r="1758">
          <cell r="K1758">
            <v>7794639</v>
          </cell>
          <cell r="L1758">
            <v>154639</v>
          </cell>
        </row>
        <row r="1759">
          <cell r="B1759" t="str">
            <v/>
          </cell>
        </row>
        <row r="1760">
          <cell r="D1760" t="str">
            <v>Honor Konsultan</v>
          </cell>
        </row>
        <row r="1761">
          <cell r="B1761" t="str">
            <v>rbum613</v>
          </cell>
          <cell r="D1761" t="str">
            <v>Uang Makan/Minum Kerja Normal Owner &amp; Konsultan 15 hari</v>
          </cell>
          <cell r="K1761">
            <v>1687500</v>
          </cell>
        </row>
        <row r="1762">
          <cell r="B1762" t="str">
            <v>rbum614</v>
          </cell>
          <cell r="D1762" t="str">
            <v>Uang Makan/Minum Lembur Owner &amp; Konsultan 15 Hari</v>
          </cell>
          <cell r="K1762">
            <v>1764000</v>
          </cell>
        </row>
        <row r="1764">
          <cell r="D1764" t="str">
            <v>Pemeriksaan dan Pengujian Bahan</v>
          </cell>
        </row>
        <row r="1765">
          <cell r="B1765" t="str">
            <v>rbum615</v>
          </cell>
          <cell r="D1765" t="str">
            <v>Uji Tekan Selinder Beton</v>
          </cell>
          <cell r="K1765">
            <v>300000</v>
          </cell>
        </row>
        <row r="1767">
          <cell r="D1767" t="str">
            <v>Pembuatan Gudang &amp; MCK Kerja</v>
          </cell>
        </row>
        <row r="1768">
          <cell r="B1768" t="str">
            <v>rbum616</v>
          </cell>
          <cell r="D1768" t="str">
            <v>Cat Maritex,Thinner dll</v>
          </cell>
          <cell r="K1768">
            <v>89500</v>
          </cell>
        </row>
        <row r="1769">
          <cell r="B1769" t="str">
            <v>rbum617</v>
          </cell>
          <cell r="D1769" t="str">
            <v>Paralon u/ Sumur Bor</v>
          </cell>
          <cell r="K1769">
            <v>1665000</v>
          </cell>
        </row>
        <row r="1771">
          <cell r="D1771" t="str">
            <v>Air Bersih</v>
          </cell>
        </row>
        <row r="1772">
          <cell r="B1772" t="str">
            <v>rbum618</v>
          </cell>
          <cell r="D1772" t="str">
            <v>Air Minum karyawan &amp; Pekerja Proyek</v>
          </cell>
          <cell r="K1772">
            <v>2126500</v>
          </cell>
        </row>
        <row r="1774">
          <cell r="D1774" t="str">
            <v>Transport Karyawan</v>
          </cell>
        </row>
        <row r="1775">
          <cell r="B1775" t="str">
            <v>rbum619</v>
          </cell>
          <cell r="D1775" t="str">
            <v>Transport Karyawan a.n. Dina Tantri Pku - Jkt PP</v>
          </cell>
          <cell r="K1775">
            <v>1075000</v>
          </cell>
        </row>
        <row r="1776">
          <cell r="B1776" t="str">
            <v>rbum620</v>
          </cell>
          <cell r="D1776" t="str">
            <v>Transport Karyawan a.n. P.Sitorus Pku - Medan</v>
          </cell>
          <cell r="K1776">
            <v>330000</v>
          </cell>
        </row>
        <row r="1777">
          <cell r="B1777" t="str">
            <v>rbum621</v>
          </cell>
          <cell r="D1777" t="str">
            <v>Transport Karyawan a.n. Ahmad Sodikin Jkt - Pku</v>
          </cell>
          <cell r="K1777">
            <v>495000</v>
          </cell>
        </row>
        <row r="1778">
          <cell r="B1778" t="str">
            <v>rbum622</v>
          </cell>
          <cell r="D1778" t="str">
            <v>Transport Dinas karyawan</v>
          </cell>
          <cell r="K1778">
            <v>60000</v>
          </cell>
        </row>
        <row r="1780">
          <cell r="D1780" t="str">
            <v>Gaji Karyawan Proyek</v>
          </cell>
        </row>
        <row r="1781">
          <cell r="B1781" t="str">
            <v>rbum623</v>
          </cell>
          <cell r="D1781" t="str">
            <v>Gaji Karyawan Periode : 26 Mei 2005 25 Juni 2005</v>
          </cell>
          <cell r="K1781">
            <v>41333333</v>
          </cell>
        </row>
        <row r="1782">
          <cell r="B1782" t="str">
            <v>rbum624</v>
          </cell>
          <cell r="D1782" t="str">
            <v>Gaji Office Boy selama 6 Hari</v>
          </cell>
          <cell r="K1782">
            <v>100000</v>
          </cell>
        </row>
        <row r="1784">
          <cell r="D1784" t="str">
            <v>Akomodasi Tamu &amp; Rapat</v>
          </cell>
        </row>
        <row r="1785">
          <cell r="B1785" t="str">
            <v>rbum625</v>
          </cell>
          <cell r="D1785" t="str">
            <v>Akomodasi Rapat Proyek</v>
          </cell>
          <cell r="K1785">
            <v>1021050</v>
          </cell>
        </row>
        <row r="1786">
          <cell r="B1786" t="str">
            <v>rbum626</v>
          </cell>
          <cell r="D1786" t="str">
            <v>Biaya Penginapan Tamu Proyek</v>
          </cell>
          <cell r="K1786">
            <v>558130</v>
          </cell>
        </row>
        <row r="1788">
          <cell r="D1788" t="str">
            <v>Pengobatan Karyawan</v>
          </cell>
        </row>
        <row r="1789">
          <cell r="B1789" t="str">
            <v>rbum627</v>
          </cell>
          <cell r="D1789" t="str">
            <v>Pengobatan Karyawan &amp; Pekerja Proyek</v>
          </cell>
          <cell r="K1789">
            <v>720800</v>
          </cell>
        </row>
        <row r="1791">
          <cell r="D1791" t="str">
            <v>Safety Helmet &amp; Protective</v>
          </cell>
        </row>
        <row r="1792">
          <cell r="B1792" t="str">
            <v>rbum628</v>
          </cell>
          <cell r="D1792" t="str">
            <v>Safety Belt</v>
          </cell>
          <cell r="K1792">
            <v>70000</v>
          </cell>
        </row>
        <row r="1793">
          <cell r="B1793" t="str">
            <v>rbum629</v>
          </cell>
          <cell r="D1793" t="str">
            <v>Helm untuk Kantor</v>
          </cell>
          <cell r="K1793">
            <v>55000</v>
          </cell>
        </row>
        <row r="1795">
          <cell r="D1795" t="str">
            <v>Seragam Kerja Proyek</v>
          </cell>
        </row>
        <row r="1796">
          <cell r="B1796" t="str">
            <v>rbum630</v>
          </cell>
          <cell r="D1796" t="str">
            <v>Seragam Karyawan Proyek</v>
          </cell>
          <cell r="K1796">
            <v>1071500</v>
          </cell>
        </row>
        <row r="1798">
          <cell r="D1798" t="str">
            <v>Adm Keuangan Proyek</v>
          </cell>
        </row>
        <row r="1799">
          <cell r="B1799" t="str">
            <v>rbum631</v>
          </cell>
          <cell r="D1799" t="str">
            <v>Atk Kantor,Materai dll</v>
          </cell>
          <cell r="K1799">
            <v>1035700</v>
          </cell>
        </row>
        <row r="1801">
          <cell r="D1801" t="str">
            <v>Insetif Tripida</v>
          </cell>
        </row>
        <row r="1802">
          <cell r="B1802" t="str">
            <v>rbum632</v>
          </cell>
          <cell r="D1802" t="str">
            <v xml:space="preserve">Restribusi sampah Mess Putri </v>
          </cell>
          <cell r="K1802">
            <v>62500</v>
          </cell>
        </row>
        <row r="1803">
          <cell r="B1803" t="str">
            <v>rbum633</v>
          </cell>
          <cell r="D1803" t="str">
            <v>Honor Poltabes Bl.Juli</v>
          </cell>
          <cell r="K1803">
            <v>500000</v>
          </cell>
        </row>
        <row r="1804">
          <cell r="B1804" t="str">
            <v>rbum634</v>
          </cell>
          <cell r="D1804" t="str">
            <v>Honor Keamanan Mess Putra</v>
          </cell>
          <cell r="K1804">
            <v>500000</v>
          </cell>
        </row>
        <row r="1805">
          <cell r="B1805" t="str">
            <v>rbum635</v>
          </cell>
          <cell r="D1805" t="str">
            <v>Honor Keamanan Proyek</v>
          </cell>
          <cell r="K1805">
            <v>1362500</v>
          </cell>
        </row>
        <row r="1807">
          <cell r="I1807" t="str">
            <v xml:space="preserve">Sub Jumlah Dipindah                          </v>
          </cell>
          <cell r="K1807">
            <v>57983013</v>
          </cell>
          <cell r="L1807">
            <v>0</v>
          </cell>
        </row>
        <row r="1809">
          <cell r="K1809" t="str">
            <v>Pekanbaru, 10 Juli 2005</v>
          </cell>
        </row>
        <row r="1811">
          <cell r="K1811" t="str">
            <v>Pembuat Daftar</v>
          </cell>
        </row>
        <row r="1815">
          <cell r="K1815" t="str">
            <v>PAHOTAN SITORUS, SE</v>
          </cell>
        </row>
        <row r="1816">
          <cell r="K1816" t="str">
            <v>Adm/Keu Proyek</v>
          </cell>
        </row>
        <row r="1818">
          <cell r="J1818" t="str">
            <v>DP.   No. :</v>
          </cell>
          <cell r="K1818" t="str">
            <v>15/NK-PPS/DP/VII/2005</v>
          </cell>
        </row>
        <row r="1819">
          <cell r="J1819" t="str">
            <v>WO. No. :</v>
          </cell>
          <cell r="K1819">
            <v>327</v>
          </cell>
        </row>
        <row r="1823">
          <cell r="E1823" t="str">
            <v xml:space="preserve">Proyek  </v>
          </cell>
          <cell r="F1823" t="str">
            <v>:</v>
          </cell>
          <cell r="G1823" t="str">
            <v>Peremajaan Pasar Senapelan</v>
          </cell>
        </row>
        <row r="1824">
          <cell r="E1824" t="str">
            <v>Periode</v>
          </cell>
          <cell r="F1824" t="str">
            <v>:</v>
          </cell>
          <cell r="G1824" t="str">
            <v>26 Juni 2005 s/d 10 Juli 2005</v>
          </cell>
        </row>
        <row r="1826">
          <cell r="B1826" t="str">
            <v>Nomor</v>
          </cell>
          <cell r="D1826" t="str">
            <v>Uraian</v>
          </cell>
          <cell r="K1826" t="str">
            <v xml:space="preserve">J u m l a h </v>
          </cell>
          <cell r="L1826" t="str">
            <v>PPN/PPh</v>
          </cell>
        </row>
        <row r="1827">
          <cell r="B1827" t="str">
            <v>Kode</v>
          </cell>
        </row>
        <row r="1828">
          <cell r="B1828" t="str">
            <v>R.A.P</v>
          </cell>
          <cell r="K1828" t="str">
            <v>( Rp )</v>
          </cell>
          <cell r="L1828" t="str">
            <v>( Rp )</v>
          </cell>
        </row>
        <row r="1829">
          <cell r="D1829" t="str">
            <v>Pindahan Sub Jumlah</v>
          </cell>
          <cell r="K1829">
            <v>57983013</v>
          </cell>
          <cell r="L1829">
            <v>0</v>
          </cell>
        </row>
        <row r="1831">
          <cell r="D1831" t="str">
            <v>Sewa Mess Proyek</v>
          </cell>
        </row>
        <row r="1832">
          <cell r="B1832" t="str">
            <v>rbum636</v>
          </cell>
          <cell r="D1832" t="str">
            <v>Sewa Mess Pekerja 1 Bln</v>
          </cell>
          <cell r="K1832">
            <v>150000</v>
          </cell>
        </row>
        <row r="1833">
          <cell r="D1833" t="str">
            <v>Sewa Ruko 1 (Unit)  Periode : 01 Juli 2005 - 30 Juni 2006</v>
          </cell>
        </row>
        <row r="1834">
          <cell r="D1834" t="str">
            <v>020/SPS/KEU/NK-PPS/06/2005 : Rp. 26.400.000,-</v>
          </cell>
        </row>
        <row r="1835">
          <cell r="B1835" t="str">
            <v>rbum637</v>
          </cell>
          <cell r="D1835" t="str">
            <v>Sewa Ruko 1 (Unit)  Periode : 01 Juli 2005 - 30 Juni 2006</v>
          </cell>
          <cell r="K1835">
            <v>21400000</v>
          </cell>
          <cell r="L1835">
            <v>2400000</v>
          </cell>
        </row>
        <row r="1837">
          <cell r="D1837" t="str">
            <v>Perlengkapan Mess &amp; Kantor</v>
          </cell>
        </row>
        <row r="1838">
          <cell r="B1838" t="str">
            <v>rbum638</v>
          </cell>
          <cell r="D1838" t="str">
            <v>Tikar,Baki,Rantang,Piring dll</v>
          </cell>
          <cell r="K1838">
            <v>844000</v>
          </cell>
        </row>
        <row r="1839">
          <cell r="B1839" t="str">
            <v>rbum639</v>
          </cell>
          <cell r="D1839" t="str">
            <v>Upah Harian Buat Peti Peralatan</v>
          </cell>
          <cell r="K1839">
            <v>30000</v>
          </cell>
        </row>
        <row r="1840">
          <cell r="B1840" t="str">
            <v>rbum640</v>
          </cell>
          <cell r="D1840" t="str">
            <v>Upah Harian Meja &amp; Rak Sepatu</v>
          </cell>
          <cell r="K1840">
            <v>70000</v>
          </cell>
        </row>
        <row r="1842">
          <cell r="D1842" t="str">
            <v>Telepon Kontraktor</v>
          </cell>
        </row>
        <row r="1843">
          <cell r="B1843" t="str">
            <v>rbum641</v>
          </cell>
          <cell r="D1843" t="str">
            <v>Voucher Karyawan &amp; Fax</v>
          </cell>
          <cell r="K1843">
            <v>539050</v>
          </cell>
        </row>
        <row r="1845">
          <cell r="D1845" t="str">
            <v>Telepon Owner &amp; konsultan</v>
          </cell>
        </row>
        <row r="1846">
          <cell r="B1846" t="str">
            <v>rbum642</v>
          </cell>
          <cell r="D1846" t="str">
            <v>Voucher Owner</v>
          </cell>
          <cell r="K1846">
            <v>310000</v>
          </cell>
        </row>
        <row r="1848">
          <cell r="D1848" t="str">
            <v>Makan/Minum Karyawan Kerja Normal</v>
          </cell>
        </row>
        <row r="1849">
          <cell r="D1849" t="str">
            <v>Makan/Minum Karyawan Kerja Normal</v>
          </cell>
        </row>
        <row r="1850">
          <cell r="B1850" t="str">
            <v>rbum643</v>
          </cell>
          <cell r="D1850" t="str">
            <v>Makan/Minum Karyawan Kerja Normal</v>
          </cell>
          <cell r="K1850">
            <v>8112500</v>
          </cell>
        </row>
        <row r="1852">
          <cell r="D1852" t="str">
            <v>Makan/Minum Pekerja Lembur</v>
          </cell>
        </row>
        <row r="1853">
          <cell r="D1853" t="str">
            <v>Makan/Minum Pekerja Lembur</v>
          </cell>
        </row>
        <row r="1854">
          <cell r="B1854" t="str">
            <v>rbum644</v>
          </cell>
          <cell r="D1854" t="str">
            <v>Makan/Minum Pekerja Lembur</v>
          </cell>
          <cell r="K1854">
            <v>4663000</v>
          </cell>
        </row>
        <row r="1856">
          <cell r="D1856" t="str">
            <v>Pengadaan Komputer P4 Dekstop</v>
          </cell>
        </row>
        <row r="1857">
          <cell r="B1857" t="str">
            <v>rbum645</v>
          </cell>
          <cell r="D1857" t="str">
            <v>Infrared MA 660 u/ Komputer</v>
          </cell>
          <cell r="K1857">
            <v>120000</v>
          </cell>
        </row>
        <row r="1859">
          <cell r="D1859" t="str">
            <v>PENGADAAN PRINTER LASER (COLOUR)</v>
          </cell>
        </row>
        <row r="1860">
          <cell r="B1860" t="str">
            <v>rbum646</v>
          </cell>
          <cell r="D1860" t="str">
            <v>Servis Printer</v>
          </cell>
          <cell r="K1860">
            <v>75000</v>
          </cell>
        </row>
        <row r="1862">
          <cell r="D1862" t="str">
            <v>Tinta Printer</v>
          </cell>
        </row>
        <row r="1863">
          <cell r="B1863" t="str">
            <v>rbum647</v>
          </cell>
          <cell r="D1863" t="str">
            <v>Tinta Printer</v>
          </cell>
          <cell r="K1863">
            <v>362650</v>
          </cell>
        </row>
        <row r="1865">
          <cell r="D1865" t="str">
            <v>Sewa /Pengadaan kendaraan dinas</v>
          </cell>
        </row>
        <row r="1866">
          <cell r="B1866" t="str">
            <v>rbum648</v>
          </cell>
          <cell r="D1866" t="str">
            <v>Angsuran Motor Proyek 2 ( Dua ) Unit</v>
          </cell>
          <cell r="K1866">
            <v>1607000</v>
          </cell>
        </row>
        <row r="1868">
          <cell r="D1868" t="str">
            <v>BBM Kendaraan Dinas</v>
          </cell>
        </row>
        <row r="1869">
          <cell r="B1869" t="str">
            <v>rbum649</v>
          </cell>
          <cell r="D1869" t="str">
            <v>BBM,Servis Kendaraan</v>
          </cell>
          <cell r="K1869">
            <v>856500</v>
          </cell>
        </row>
        <row r="1871">
          <cell r="J1871" t="str">
            <v xml:space="preserve">Sub Jumlah                          </v>
          </cell>
          <cell r="K1871">
            <v>97122713</v>
          </cell>
          <cell r="L1871">
            <v>2400000</v>
          </cell>
        </row>
        <row r="1872">
          <cell r="J1872" t="str">
            <v xml:space="preserve">T  o  t   a  l                           </v>
          </cell>
          <cell r="K1872">
            <v>104917352</v>
          </cell>
          <cell r="L1872">
            <v>2554639</v>
          </cell>
        </row>
        <row r="1873">
          <cell r="C1873" t="str">
            <v>DP - 16</v>
          </cell>
        </row>
        <row r="1875">
          <cell r="D1875" t="str">
            <v>Utama Komputer</v>
          </cell>
        </row>
        <row r="1876">
          <cell r="B1876" t="str">
            <v>rbum650</v>
          </cell>
          <cell r="D1876" t="str">
            <v>Utama Komputer</v>
          </cell>
          <cell r="K1876">
            <v>3250000</v>
          </cell>
        </row>
        <row r="1878">
          <cell r="D1878" t="str">
            <v>Penyalur Berita</v>
          </cell>
        </row>
        <row r="1879">
          <cell r="B1879" t="str">
            <v>rbum651</v>
          </cell>
          <cell r="D1879" t="str">
            <v>170/NK-PPS/ORD/03/05   Alat Tulis Kantor</v>
          </cell>
          <cell r="K1879">
            <v>1028500</v>
          </cell>
        </row>
        <row r="1880">
          <cell r="B1880" t="str">
            <v>rbum652</v>
          </cell>
          <cell r="D1880" t="str">
            <v>179/NK-PPS/ORD/03/05   Alat Tulis Kantor</v>
          </cell>
          <cell r="K1880">
            <v>47500</v>
          </cell>
        </row>
        <row r="1881">
          <cell r="B1881" t="str">
            <v>rbum653</v>
          </cell>
          <cell r="D1881" t="str">
            <v>146/NK-PPS/ORD/03/05  Alat Tulis Kantor</v>
          </cell>
          <cell r="K1881">
            <v>354000</v>
          </cell>
        </row>
        <row r="1882">
          <cell r="B1882" t="str">
            <v>rbum654</v>
          </cell>
          <cell r="D1882" t="str">
            <v>181/NK-PPS/ORD/03/05  Alat Tulis Kantor</v>
          </cell>
          <cell r="K1882">
            <v>105000</v>
          </cell>
        </row>
        <row r="1883">
          <cell r="B1883" t="str">
            <v>rbum655</v>
          </cell>
          <cell r="D1883" t="str">
            <v>225/NK-PPS/ORD/04/05  Alat Tulis Kantor</v>
          </cell>
          <cell r="K1883">
            <v>568500</v>
          </cell>
        </row>
        <row r="1885">
          <cell r="D1885" t="str">
            <v>Penyalur Berita</v>
          </cell>
        </row>
        <row r="1886">
          <cell r="B1886" t="str">
            <v>rbum656</v>
          </cell>
          <cell r="D1886" t="str">
            <v>177/NK-PPS/ORD/03/05   Alat Tulis Kantor</v>
          </cell>
          <cell r="K1886">
            <v>235000</v>
          </cell>
        </row>
        <row r="1887">
          <cell r="B1887" t="str">
            <v>rbum657</v>
          </cell>
          <cell r="D1887" t="str">
            <v>267/NK-PPS/ORD/04/05   Alat Tulis Kantor</v>
          </cell>
          <cell r="K1887">
            <v>294000</v>
          </cell>
        </row>
        <row r="1888">
          <cell r="B1888" t="str">
            <v>rbum658</v>
          </cell>
          <cell r="D1888" t="str">
            <v>292/NK-PPS/ORD/04/05   Alat Tulis Kantor</v>
          </cell>
          <cell r="K1888">
            <v>150000</v>
          </cell>
        </row>
        <row r="1889">
          <cell r="B1889" t="str">
            <v>rbum659</v>
          </cell>
          <cell r="D1889" t="str">
            <v>293/NK-PPS/ORD/04/05   Alat Tulis Kantor</v>
          </cell>
          <cell r="K1889">
            <v>336500</v>
          </cell>
        </row>
        <row r="1890">
          <cell r="B1890" t="str">
            <v>rbum660</v>
          </cell>
          <cell r="D1890" t="str">
            <v>327/NK-PPS/ORD/05/05   Alat Tulis Kantor</v>
          </cell>
          <cell r="K1890">
            <v>434000</v>
          </cell>
        </row>
        <row r="1891">
          <cell r="B1891" t="str">
            <v>rbum661</v>
          </cell>
          <cell r="D1891" t="str">
            <v>386/NK-PPS/ORD/06/05   Alat Tulis Kantor</v>
          </cell>
          <cell r="K1891">
            <v>1078500</v>
          </cell>
        </row>
        <row r="1892">
          <cell r="B1892" t="str">
            <v>rbum662</v>
          </cell>
          <cell r="D1892" t="str">
            <v>420/NK-PPS/ORD/06/05   Alat Tulis Kantor</v>
          </cell>
          <cell r="K1892">
            <v>300000</v>
          </cell>
        </row>
        <row r="1894">
          <cell r="D1894" t="str">
            <v>PT.Toba Makmur Perkasa</v>
          </cell>
        </row>
        <row r="1895">
          <cell r="B1895" t="str">
            <v>rbum663</v>
          </cell>
          <cell r="D1895" t="str">
            <v>125/NK-PPS/ORD/I/2005 (Pelunasan)</v>
          </cell>
          <cell r="K1895">
            <v>271105</v>
          </cell>
        </row>
        <row r="1896">
          <cell r="B1896" t="str">
            <v>rbum664</v>
          </cell>
          <cell r="D1896" t="str">
            <v>094/NK-PPS/ORD/XII/04   Alat Tulis Kantor</v>
          </cell>
          <cell r="K1896">
            <v>926570</v>
          </cell>
        </row>
        <row r="1897">
          <cell r="B1897" t="str">
            <v>rbum665</v>
          </cell>
          <cell r="D1897" t="str">
            <v>017/NK-PPS/ORD/I/05      Alat Tulis Kantor</v>
          </cell>
          <cell r="K1897">
            <v>402570</v>
          </cell>
        </row>
        <row r="1898">
          <cell r="B1898" t="str">
            <v>rbum666</v>
          </cell>
          <cell r="D1898" t="str">
            <v>023/NK-PPS/ORD/I/05      Alat Tulis Kantor</v>
          </cell>
          <cell r="K1898">
            <v>859500</v>
          </cell>
        </row>
        <row r="1899">
          <cell r="B1899" t="str">
            <v>rbum667</v>
          </cell>
          <cell r="D1899" t="str">
            <v>024/NK-PPS/ORD/I/05      Alat Tulis Kantor</v>
          </cell>
          <cell r="K1899">
            <v>89250</v>
          </cell>
        </row>
        <row r="1901">
          <cell r="D1901" t="str">
            <v>PT.Malibu Jaya Berwisata</v>
          </cell>
        </row>
        <row r="1902">
          <cell r="B1902" t="str">
            <v>rbum668</v>
          </cell>
          <cell r="D1902" t="str">
            <v>Tiket a.n. Bambang Suryanto Pku - Jogya PP</v>
          </cell>
          <cell r="K1902">
            <v>1267040</v>
          </cell>
        </row>
        <row r="1903">
          <cell r="B1903" t="str">
            <v>rbum669</v>
          </cell>
          <cell r="D1903" t="str">
            <v>Tiket a.n. P.Sitorus Pku - Medan</v>
          </cell>
          <cell r="K1903">
            <v>360000</v>
          </cell>
        </row>
        <row r="1905">
          <cell r="B1905" t="str">
            <v>rbum670</v>
          </cell>
          <cell r="D1905" t="str">
            <v>Tiket a.n. H.Ahmad Sodikin Pku - Jakarta</v>
          </cell>
          <cell r="K1905">
            <v>330000</v>
          </cell>
        </row>
        <row r="1908">
          <cell r="K1908">
            <v>12687535</v>
          </cell>
          <cell r="L1908">
            <v>0</v>
          </cell>
        </row>
        <row r="1909">
          <cell r="B1909" t="str">
            <v/>
          </cell>
        </row>
        <row r="1910">
          <cell r="D1910" t="str">
            <v>Honor Konsultan</v>
          </cell>
        </row>
        <row r="1911">
          <cell r="B1911" t="str">
            <v>rbum671</v>
          </cell>
          <cell r="D1911" t="str">
            <v>Makan/Minum Konsultan,Owner &amp; Security Kerja Normal</v>
          </cell>
          <cell r="K1911">
            <v>1687500</v>
          </cell>
        </row>
        <row r="1912">
          <cell r="B1912" t="str">
            <v>rbum672</v>
          </cell>
          <cell r="D1912" t="str">
            <v>Makan/Minum Konsultan,Owner &amp; Security Kerja Lembur</v>
          </cell>
          <cell r="K1912">
            <v>2240000</v>
          </cell>
        </row>
        <row r="1914">
          <cell r="D1914" t="str">
            <v>Pemeriksaan dan Pengujian Bahan</v>
          </cell>
        </row>
        <row r="1915">
          <cell r="B1915" t="str">
            <v>rbum673</v>
          </cell>
          <cell r="D1915" t="str">
            <v>Uji Tarik Baja Tulangan Beton</v>
          </cell>
          <cell r="K1915">
            <v>1650000</v>
          </cell>
        </row>
        <row r="1917">
          <cell r="D1917" t="str">
            <v>Pembuatan Kantor Konsultan &amp; Owner</v>
          </cell>
        </row>
        <row r="1918">
          <cell r="B1918" t="str">
            <v>rbum674</v>
          </cell>
          <cell r="D1918" t="str">
            <v>Perlengkapan Rumah Tangga Owner</v>
          </cell>
          <cell r="K1918">
            <v>2737050</v>
          </cell>
        </row>
        <row r="1919">
          <cell r="B1919" t="str">
            <v>rbum675</v>
          </cell>
          <cell r="D1919" t="str">
            <v>Pemasangan Parabola Rumah Owner</v>
          </cell>
          <cell r="K1919">
            <v>1800000</v>
          </cell>
        </row>
        <row r="1921">
          <cell r="D1921" t="str">
            <v>Pembuatan Kantor Kontraktor</v>
          </cell>
        </row>
        <row r="1922">
          <cell r="B1922" t="str">
            <v>rbum676</v>
          </cell>
          <cell r="D1922" t="str">
            <v>Kunci Laci,Kunci Pintu Dll</v>
          </cell>
          <cell r="K1922">
            <v>102500</v>
          </cell>
        </row>
        <row r="1924">
          <cell r="D1924" t="str">
            <v>Pembuatan Gudang &amp; MCK Kerja</v>
          </cell>
        </row>
        <row r="1925">
          <cell r="B1925" t="str">
            <v>rbum677</v>
          </cell>
          <cell r="D1925" t="str">
            <v>Pembuatan Sumur Bor Mess Pekerja</v>
          </cell>
          <cell r="K1925">
            <v>4200000</v>
          </cell>
        </row>
        <row r="1926">
          <cell r="B1926" t="str">
            <v>rbum678</v>
          </cell>
          <cell r="D1926" t="str">
            <v>Material untuk Instalasi Air Kerja</v>
          </cell>
          <cell r="K1926">
            <v>1252000</v>
          </cell>
        </row>
        <row r="1928">
          <cell r="D1928" t="str">
            <v>Air Bersih</v>
          </cell>
        </row>
        <row r="1929">
          <cell r="B1929" t="str">
            <v>rbum679</v>
          </cell>
          <cell r="D1929" t="str">
            <v>Air Minum Karyawan &amp; Pekerja</v>
          </cell>
          <cell r="K1929">
            <v>3001000</v>
          </cell>
        </row>
        <row r="1931">
          <cell r="D1931" t="str">
            <v>Transport Karyawan</v>
          </cell>
        </row>
        <row r="1932">
          <cell r="B1932" t="str">
            <v>rbum680</v>
          </cell>
          <cell r="D1932" t="str">
            <v xml:space="preserve">Transport Karyawan </v>
          </cell>
          <cell r="K1932">
            <v>658000</v>
          </cell>
        </row>
        <row r="1933">
          <cell r="B1933" t="str">
            <v>rbum681</v>
          </cell>
          <cell r="D1933" t="str">
            <v>Transport Dinas Karyawan</v>
          </cell>
          <cell r="K1933">
            <v>55000</v>
          </cell>
        </row>
        <row r="1934">
          <cell r="B1934" t="str">
            <v>rbum682</v>
          </cell>
          <cell r="D1934" t="str">
            <v>Transport Dinas Karyawan a.n. Karsono Pku - Jkt</v>
          </cell>
          <cell r="K1934">
            <v>699000</v>
          </cell>
        </row>
        <row r="1936">
          <cell r="I1936" t="str">
            <v xml:space="preserve">Sub Jumlah Dipindah                          </v>
          </cell>
          <cell r="K1936">
            <v>20082050</v>
          </cell>
          <cell r="L1936">
            <v>0</v>
          </cell>
        </row>
        <row r="1938">
          <cell r="K1938" t="str">
            <v>Pekanbaru, 25 Juli 2005</v>
          </cell>
        </row>
        <row r="1940">
          <cell r="K1940" t="str">
            <v>Pembuat Daftar</v>
          </cell>
        </row>
        <row r="1944">
          <cell r="K1944" t="str">
            <v>PAHOTAN SITORUS, SE</v>
          </cell>
        </row>
        <row r="1945">
          <cell r="K1945" t="str">
            <v>Adm/Keu Proyek</v>
          </cell>
        </row>
        <row r="1946">
          <cell r="D1946" t="str">
            <v>Pindahan Sub Jumlah</v>
          </cell>
          <cell r="K1946">
            <v>20082050</v>
          </cell>
          <cell r="L1946">
            <v>0</v>
          </cell>
        </row>
        <row r="1948">
          <cell r="D1948" t="str">
            <v>Gaji Karyawan Proyek</v>
          </cell>
        </row>
        <row r="1949">
          <cell r="B1949" t="str">
            <v>rbum683</v>
          </cell>
          <cell r="D1949" t="str">
            <v>Gaji Karyawan a.n. Iron Felani</v>
          </cell>
          <cell r="K1949">
            <v>750000</v>
          </cell>
        </row>
        <row r="1950">
          <cell r="B1950" t="str">
            <v>rbum684</v>
          </cell>
          <cell r="D1950" t="str">
            <v>Gaji Karyawan a.n. Jumadi</v>
          </cell>
          <cell r="K1950">
            <v>750000</v>
          </cell>
        </row>
        <row r="1951">
          <cell r="B1951" t="str">
            <v>rbum685</v>
          </cell>
          <cell r="D1951" t="str">
            <v>Gaji Karyawan a.n. Wahyu</v>
          </cell>
          <cell r="K1951">
            <v>650000</v>
          </cell>
        </row>
        <row r="1953">
          <cell r="D1953" t="str">
            <v>Akomodasi Tamu &amp; Rapat</v>
          </cell>
        </row>
        <row r="1954">
          <cell r="B1954" t="str">
            <v>rbum686</v>
          </cell>
          <cell r="D1954" t="str">
            <v>Akomodasi Rapat Proyek</v>
          </cell>
          <cell r="K1954">
            <v>496450</v>
          </cell>
        </row>
        <row r="1955">
          <cell r="B1955" t="str">
            <v>rbum687</v>
          </cell>
          <cell r="D1955" t="str">
            <v>Akomodasi Tamu Proyek</v>
          </cell>
          <cell r="K1955">
            <v>5630465</v>
          </cell>
        </row>
        <row r="1957">
          <cell r="D1957" t="str">
            <v>Pengobatan Karyawan</v>
          </cell>
        </row>
        <row r="1958">
          <cell r="B1958" t="str">
            <v>rbum688</v>
          </cell>
          <cell r="D1958" t="str">
            <v>Pengobatan Karyawan &amp; Pekerja</v>
          </cell>
          <cell r="K1958">
            <v>2297900</v>
          </cell>
        </row>
        <row r="1959">
          <cell r="B1959" t="str">
            <v>rbum689</v>
          </cell>
          <cell r="D1959" t="str">
            <v>Biaya Penguburan Tenaga Kerja ( Buruh )</v>
          </cell>
          <cell r="K1959">
            <v>2100000</v>
          </cell>
        </row>
        <row r="1961">
          <cell r="D1961" t="str">
            <v>Pesangon Karyawan</v>
          </cell>
        </row>
        <row r="1962">
          <cell r="B1962" t="str">
            <v>rbum690</v>
          </cell>
          <cell r="D1962" t="str">
            <v>Pesangon Karyawan a.n. Iron Felani</v>
          </cell>
          <cell r="K1962">
            <v>750000</v>
          </cell>
        </row>
        <row r="1963">
          <cell r="B1963" t="str">
            <v>rbum691</v>
          </cell>
          <cell r="D1963" t="str">
            <v>Pesangon Karyawan a.n. Jumadi</v>
          </cell>
          <cell r="K1963">
            <v>750000</v>
          </cell>
        </row>
        <row r="1965">
          <cell r="D1965" t="str">
            <v>Safety Helmet &amp; Protective</v>
          </cell>
        </row>
        <row r="1966">
          <cell r="B1966" t="str">
            <v>rbum692</v>
          </cell>
          <cell r="D1966" t="str">
            <v>Safety &amp; Helm</v>
          </cell>
          <cell r="K1966">
            <v>460000</v>
          </cell>
        </row>
        <row r="1968">
          <cell r="D1968" t="str">
            <v>Handy Talky</v>
          </cell>
        </row>
        <row r="1969">
          <cell r="B1969" t="str">
            <v>rbum693</v>
          </cell>
          <cell r="D1969" t="str">
            <v>Pembelian HT Kenwood 4 Unit</v>
          </cell>
          <cell r="K1969">
            <v>4300000</v>
          </cell>
        </row>
        <row r="1970">
          <cell r="B1970" t="str">
            <v>rbum694</v>
          </cell>
          <cell r="D1970" t="str">
            <v>Ongkos Perbaikan Radio HT</v>
          </cell>
          <cell r="K1970">
            <v>518000</v>
          </cell>
        </row>
        <row r="1972">
          <cell r="D1972" t="str">
            <v>Seragam Kerja Proyek</v>
          </cell>
        </row>
        <row r="1973">
          <cell r="B1973" t="str">
            <v>rbum695</v>
          </cell>
          <cell r="D1973" t="str">
            <v>Seragam Karyawan Proyek</v>
          </cell>
          <cell r="K1973">
            <v>254400</v>
          </cell>
        </row>
        <row r="1975">
          <cell r="D1975" t="str">
            <v>Adm Keuangan Proyek</v>
          </cell>
        </row>
        <row r="1976">
          <cell r="B1976" t="str">
            <v>rbum696</v>
          </cell>
          <cell r="D1976" t="str">
            <v>Atk,Materai,Fotocopy dll</v>
          </cell>
          <cell r="K1976">
            <v>1320200</v>
          </cell>
        </row>
        <row r="1977">
          <cell r="B1977" t="str">
            <v>rbum697</v>
          </cell>
          <cell r="D1977" t="str">
            <v>Angsuran Mesin Fotocopy</v>
          </cell>
          <cell r="K1977">
            <v>710000</v>
          </cell>
        </row>
        <row r="1979">
          <cell r="D1979" t="str">
            <v>Insetif Tripida</v>
          </cell>
        </row>
        <row r="1980">
          <cell r="B1980" t="str">
            <v>rbum698</v>
          </cell>
          <cell r="D1980" t="str">
            <v>Honor Keamanan Mess Pekerja bln. Juli</v>
          </cell>
          <cell r="K1980">
            <v>500000</v>
          </cell>
        </row>
        <row r="1981">
          <cell r="B1981" t="str">
            <v>rbum699</v>
          </cell>
          <cell r="D1981" t="str">
            <v>Honor Keamanan Proyek Polpos Senapelan Bln. Agustus</v>
          </cell>
          <cell r="K1981">
            <v>450000</v>
          </cell>
        </row>
        <row r="1982">
          <cell r="B1982" t="str">
            <v>rbum700</v>
          </cell>
          <cell r="D1982" t="str">
            <v>Restribusi Kebersihan Mess Putra Bln. Juli</v>
          </cell>
          <cell r="K1982">
            <v>100000</v>
          </cell>
        </row>
        <row r="1983">
          <cell r="B1983" t="str">
            <v>rbum701</v>
          </cell>
          <cell r="D1983" t="str">
            <v>Upah Kebersihan Mess Putra</v>
          </cell>
          <cell r="K1983">
            <v>100000</v>
          </cell>
        </row>
        <row r="1986">
          <cell r="D1986" t="str">
            <v>Sewa Mess Proyek</v>
          </cell>
        </row>
        <row r="1987">
          <cell r="D1987" t="str">
            <v>Sombat  Sewa Rumah u/ 6 bln (14 Juli 05 s/d 13 Januari 06)</v>
          </cell>
        </row>
        <row r="1988">
          <cell r="B1988" t="str">
            <v>rbum702</v>
          </cell>
          <cell r="D1988" t="str">
            <v>Sombat  Sewa Rumah u/ 6 bln (14 Juli 05 s/d 13 Januari 06)</v>
          </cell>
          <cell r="K1988">
            <v>7150000</v>
          </cell>
          <cell r="L1988">
            <v>650000</v>
          </cell>
        </row>
        <row r="1989">
          <cell r="D1989" t="str">
            <v>Senen Sewa Rumah u/ 6 bln (26 Juli 05 s/d 25 Januari 06)</v>
          </cell>
        </row>
        <row r="1990">
          <cell r="B1990" t="str">
            <v>rbum703</v>
          </cell>
          <cell r="D1990" t="str">
            <v>Senen Sewa Rumah u/ 6 bln (26 Juli 05 s/d 25 Januari 06)</v>
          </cell>
          <cell r="K1990">
            <v>3300000</v>
          </cell>
          <cell r="L1990">
            <v>300000</v>
          </cell>
        </row>
        <row r="1992">
          <cell r="D1992" t="str">
            <v>Perlengkapan Mess &amp; Kantor</v>
          </cell>
        </row>
        <row r="1993">
          <cell r="B1993" t="str">
            <v>rbum704</v>
          </cell>
          <cell r="D1993" t="str">
            <v>Sendok, Garpu, Lemari Buku, Cabang Multi dll</v>
          </cell>
          <cell r="K1993">
            <v>777000</v>
          </cell>
        </row>
        <row r="1994">
          <cell r="B1994" t="str">
            <v>rbum705</v>
          </cell>
          <cell r="D1994" t="str">
            <v>Upah Harian Buat 2 Unit Meja, Lemari &amp; Peti</v>
          </cell>
          <cell r="K1994">
            <v>330000</v>
          </cell>
        </row>
        <row r="1996">
          <cell r="D1996" t="str">
            <v>Telepon Kontraktor</v>
          </cell>
        </row>
        <row r="1997">
          <cell r="B1997" t="str">
            <v>rbum706</v>
          </cell>
          <cell r="D1997" t="str">
            <v>Telepon Kantor, Mess, Fax, Voucher Karyawan</v>
          </cell>
          <cell r="K1997">
            <v>4222213</v>
          </cell>
        </row>
        <row r="1998">
          <cell r="B1998" t="str">
            <v>rbum707</v>
          </cell>
          <cell r="D1998" t="str">
            <v>Biaya Adm Pemasangan Telepon Kantor  Proyek</v>
          </cell>
          <cell r="K1998">
            <v>2174000</v>
          </cell>
        </row>
        <row r="1999">
          <cell r="B1999" t="str">
            <v>rbum708</v>
          </cell>
          <cell r="D1999" t="str">
            <v>Biaya pemasangan PABX &amp; Pesawat telepon 5 Unit</v>
          </cell>
          <cell r="K1999">
            <v>2000000</v>
          </cell>
        </row>
        <row r="2000">
          <cell r="B2000" t="str">
            <v>rbum709</v>
          </cell>
          <cell r="D2000" t="str">
            <v>Biaya Pemasangan Kartu Hallo a.n. Karsono</v>
          </cell>
          <cell r="K2000">
            <v>1784994</v>
          </cell>
        </row>
        <row r="2002">
          <cell r="D2002" t="str">
            <v>Telepon Owner &amp; konsultan</v>
          </cell>
        </row>
        <row r="2003">
          <cell r="B2003" t="str">
            <v>rbum710</v>
          </cell>
          <cell r="D2003" t="str">
            <v>Telepon Konsultan</v>
          </cell>
          <cell r="K2003">
            <v>1100598</v>
          </cell>
        </row>
        <row r="2004">
          <cell r="B2004" t="str">
            <v>rbum711</v>
          </cell>
          <cell r="D2004" t="str">
            <v>Telepon Owner</v>
          </cell>
          <cell r="K2004">
            <v>486925</v>
          </cell>
        </row>
        <row r="2005">
          <cell r="B2005" t="str">
            <v>rbum712</v>
          </cell>
          <cell r="D2005" t="str">
            <v>Voucher Owner Mr. Vitchai</v>
          </cell>
          <cell r="K2005">
            <v>580000</v>
          </cell>
        </row>
        <row r="2007">
          <cell r="I2007" t="str">
            <v xml:space="preserve">Sub Jumlah Dipindah                          </v>
          </cell>
          <cell r="K2007">
            <v>66875195</v>
          </cell>
          <cell r="L2007">
            <v>950000</v>
          </cell>
        </row>
        <row r="2009">
          <cell r="K2009" t="str">
            <v>Pekanbaru, 25 Juli 2005</v>
          </cell>
        </row>
        <row r="2011">
          <cell r="K2011" t="str">
            <v>Pembuat Daftar</v>
          </cell>
        </row>
        <row r="2015">
          <cell r="K2015" t="str">
            <v>PAHOTAN SITORUS, SE</v>
          </cell>
        </row>
        <row r="2016">
          <cell r="K2016" t="str">
            <v>Adm/Keu Proyek</v>
          </cell>
        </row>
        <row r="2017">
          <cell r="D2017" t="str">
            <v>Pindahan Sub Jumlah</v>
          </cell>
          <cell r="K2017">
            <v>66875195</v>
          </cell>
          <cell r="L2017">
            <v>950000</v>
          </cell>
        </row>
        <row r="2019">
          <cell r="D2019" t="str">
            <v>Rekening Listrik</v>
          </cell>
        </row>
        <row r="2020">
          <cell r="B2020" t="str">
            <v>rbum713</v>
          </cell>
          <cell r="D2020" t="str">
            <v>Rekening Listrik Kantor &amp; Mess Karyawan</v>
          </cell>
          <cell r="K2020">
            <v>661135</v>
          </cell>
        </row>
        <row r="2022">
          <cell r="D2022" t="str">
            <v>Makan/Minum Karyawan Kerja Normal</v>
          </cell>
        </row>
        <row r="2023">
          <cell r="D2023" t="str">
            <v>Makan/Minum Karyawan Kerja Normal</v>
          </cell>
        </row>
        <row r="2024">
          <cell r="B2024" t="str">
            <v>rbum714</v>
          </cell>
          <cell r="D2024" t="str">
            <v>Makan/Minum Karyawan Kerja Normal</v>
          </cell>
          <cell r="K2024">
            <v>9125000</v>
          </cell>
        </row>
        <row r="2026">
          <cell r="D2026" t="str">
            <v>Makan/Minum Pekerja Lembur</v>
          </cell>
        </row>
        <row r="2027">
          <cell r="D2027" t="str">
            <v>Makan/Minum Karyawan &amp; Pekerja Lembur</v>
          </cell>
        </row>
        <row r="2028">
          <cell r="B2028" t="str">
            <v>rbum715</v>
          </cell>
          <cell r="D2028" t="str">
            <v>Makan/Minum Karyawan &amp; Pekerja Lembur</v>
          </cell>
          <cell r="K2028">
            <v>8924000</v>
          </cell>
        </row>
        <row r="2030">
          <cell r="D2030" t="str">
            <v>Tinta Printer</v>
          </cell>
        </row>
        <row r="2031">
          <cell r="B2031" t="str">
            <v>rbum716</v>
          </cell>
          <cell r="D2031" t="str">
            <v xml:space="preserve">Tinta Printer </v>
          </cell>
          <cell r="K2031">
            <v>637500</v>
          </cell>
        </row>
        <row r="2033">
          <cell r="D2033" t="str">
            <v>Sewa /Pengadaan kendaraan dinas</v>
          </cell>
        </row>
        <row r="2034">
          <cell r="B2034" t="str">
            <v>rbum717</v>
          </cell>
          <cell r="D2034" t="str">
            <v>Angsuran  Motor Proyek 3 ( Tiga ) Unit</v>
          </cell>
          <cell r="K2034">
            <v>2344220</v>
          </cell>
        </row>
        <row r="2035">
          <cell r="D2035" t="str">
            <v>Sewa Kendaraan SPSM No. 003/NK-PPS/SPSM/XII/04</v>
          </cell>
        </row>
        <row r="2036">
          <cell r="B2036" t="str">
            <v>rbum718</v>
          </cell>
          <cell r="D2036" t="str">
            <v>Sewa Kendaraan SPSM No. 003/NK-PPS/SPSM/XII/05</v>
          </cell>
          <cell r="K2036">
            <v>2167660</v>
          </cell>
          <cell r="L2036">
            <v>167660</v>
          </cell>
        </row>
        <row r="2038">
          <cell r="D2038" t="str">
            <v>BBM Kendaraan Dinas</v>
          </cell>
        </row>
        <row r="2039">
          <cell r="B2039" t="str">
            <v>rbum719</v>
          </cell>
          <cell r="D2039" t="str">
            <v>BBM,Servis Kendaraan</v>
          </cell>
          <cell r="K2039">
            <v>1906200</v>
          </cell>
        </row>
        <row r="2041">
          <cell r="J2041" t="str">
            <v xml:space="preserve">Sub Jumlah                          </v>
          </cell>
          <cell r="K2041">
            <v>92640910</v>
          </cell>
          <cell r="L2041">
            <v>1117660</v>
          </cell>
        </row>
        <row r="2042">
          <cell r="J2042" t="str">
            <v xml:space="preserve">T  o  t   a  l                           </v>
          </cell>
          <cell r="K2042">
            <v>105328445</v>
          </cell>
          <cell r="L2042">
            <v>1117660</v>
          </cell>
        </row>
        <row r="2043">
          <cell r="C2043" t="str">
            <v>DP - 19</v>
          </cell>
        </row>
        <row r="2044">
          <cell r="B2044" t="str">
            <v/>
          </cell>
        </row>
        <row r="2045">
          <cell r="D2045" t="str">
            <v>Honor Konsultan</v>
          </cell>
        </row>
        <row r="2046">
          <cell r="B2046" t="str">
            <v>rbum720</v>
          </cell>
          <cell r="D2046" t="str">
            <v>Makan/Minum Konsultan,Owner &amp; Security Kerja Normal</v>
          </cell>
          <cell r="K2046">
            <v>2800000</v>
          </cell>
        </row>
        <row r="2047">
          <cell r="B2047" t="str">
            <v>rbum721</v>
          </cell>
          <cell r="D2047" t="str">
            <v>Makan/Minum Konsultan,Owner &amp; Security Kerja Lembur</v>
          </cell>
          <cell r="K2047">
            <v>2093500</v>
          </cell>
        </row>
        <row r="2049">
          <cell r="D2049" t="str">
            <v>Pembuatan Kantor Konsultan</v>
          </cell>
        </row>
        <row r="2050">
          <cell r="B2050" t="str">
            <v>rbum722</v>
          </cell>
          <cell r="D2050" t="str">
            <v>Kunci, Grendel, engsel 2", dll u/ ruang Vitchai</v>
          </cell>
          <cell r="K2050">
            <v>206000</v>
          </cell>
        </row>
        <row r="2052">
          <cell r="D2052" t="str">
            <v>Air Minum Pekerja</v>
          </cell>
        </row>
        <row r="2053">
          <cell r="B2053" t="str">
            <v>rbum723</v>
          </cell>
          <cell r="D2053" t="str">
            <v>Air Minum Karyawan &amp; Pekerja</v>
          </cell>
          <cell r="K2053">
            <v>3746000</v>
          </cell>
        </row>
        <row r="2054">
          <cell r="B2054" t="str">
            <v>rbum724</v>
          </cell>
          <cell r="D2054" t="str">
            <v>Retribusi Pajak Daerah Pemakaian Air Bln Mei - Agust 05</v>
          </cell>
          <cell r="K2054">
            <v>1224000</v>
          </cell>
        </row>
        <row r="2055">
          <cell r="B2055" t="str">
            <v>rbum725</v>
          </cell>
          <cell r="D2055" t="str">
            <v>Rekening Air Mess Operator TC Bl. Mei - Juli 2005</v>
          </cell>
          <cell r="K2055">
            <v>72575</v>
          </cell>
        </row>
        <row r="2057">
          <cell r="D2057" t="str">
            <v>Transport Karyawan</v>
          </cell>
        </row>
        <row r="2058">
          <cell r="B2058" t="str">
            <v>rbum726</v>
          </cell>
          <cell r="D2058" t="str">
            <v>Transportasi Operator TC a.n. Mukri</v>
          </cell>
          <cell r="K2058">
            <v>260000</v>
          </cell>
        </row>
        <row r="2059">
          <cell r="B2059" t="str">
            <v>rbum727</v>
          </cell>
          <cell r="D2059" t="str">
            <v>Transportasi Karyawan a.n. Kusmayadi</v>
          </cell>
          <cell r="K2059">
            <v>612500</v>
          </cell>
        </row>
        <row r="2061">
          <cell r="D2061" t="str">
            <v>Gaji Karyawan Proyek</v>
          </cell>
        </row>
        <row r="2062">
          <cell r="B2062" t="str">
            <v>rbum728</v>
          </cell>
          <cell r="D2062" t="str">
            <v>Gaji Karyawan Bl. Agustus 2005</v>
          </cell>
          <cell r="K2062">
            <v>48300000</v>
          </cell>
        </row>
        <row r="2063">
          <cell r="B2063" t="str">
            <v>rbum729</v>
          </cell>
          <cell r="D2063" t="str">
            <v>Insentif Karyawan Bl. Agustus 2005</v>
          </cell>
          <cell r="K2063">
            <v>1100000</v>
          </cell>
        </row>
        <row r="2064">
          <cell r="B2064" t="str">
            <v>rbum730</v>
          </cell>
          <cell r="D2064" t="str">
            <v>Gaji a.n. Dian Permana 26 Agustus - 3 September 2005</v>
          </cell>
          <cell r="K2064">
            <v>1000000</v>
          </cell>
        </row>
        <row r="2066">
          <cell r="D2066" t="str">
            <v>Akomodasi Tamu &amp; Rapat</v>
          </cell>
        </row>
        <row r="2067">
          <cell r="B2067" t="str">
            <v>rbum731</v>
          </cell>
          <cell r="D2067" t="str">
            <v>Akomodasi  Tamu &amp; Rapat Proyek</v>
          </cell>
          <cell r="K2067">
            <v>963520</v>
          </cell>
        </row>
        <row r="2069">
          <cell r="D2069" t="str">
            <v>Pengobatan Karyawan</v>
          </cell>
        </row>
        <row r="2070">
          <cell r="B2070" t="str">
            <v>rbum732</v>
          </cell>
          <cell r="D2070" t="str">
            <v>Pengobatan Karyawan &amp; Pekerja</v>
          </cell>
          <cell r="K2070">
            <v>430500</v>
          </cell>
        </row>
        <row r="2072">
          <cell r="D2072" t="str">
            <v>Pesangon KKWT Proyek</v>
          </cell>
        </row>
        <row r="2073">
          <cell r="B2073" t="str">
            <v>rbum733</v>
          </cell>
          <cell r="D2073" t="str">
            <v>Pesangon a.n Andi Opsani</v>
          </cell>
          <cell r="K2073">
            <v>850000</v>
          </cell>
        </row>
        <row r="2075">
          <cell r="D2075" t="str">
            <v>Handy Talky</v>
          </cell>
        </row>
        <row r="2076">
          <cell r="B2076" t="str">
            <v>rbum734</v>
          </cell>
          <cell r="D2076" t="str">
            <v>Service Handy Talky</v>
          </cell>
          <cell r="K2076">
            <v>135000</v>
          </cell>
        </row>
        <row r="2078">
          <cell r="D2078" t="str">
            <v>Seragam Kerja Proyek</v>
          </cell>
        </row>
        <row r="2079">
          <cell r="B2079" t="str">
            <v>rbum735</v>
          </cell>
          <cell r="D2079" t="str">
            <v>Seragam Karyawan Proyek</v>
          </cell>
          <cell r="K2079">
            <v>2429900</v>
          </cell>
        </row>
        <row r="2081">
          <cell r="D2081" t="str">
            <v>Adm Keuangan Proyek</v>
          </cell>
        </row>
        <row r="2082">
          <cell r="B2082" t="str">
            <v>rbum736</v>
          </cell>
          <cell r="D2082" t="str">
            <v>Atk,Materai,Fotocopy dll</v>
          </cell>
          <cell r="K2082">
            <v>411000</v>
          </cell>
        </row>
        <row r="2084">
          <cell r="D2084" t="str">
            <v>Insetif Tripida</v>
          </cell>
        </row>
        <row r="2085">
          <cell r="B2085" t="str">
            <v>rbum737</v>
          </cell>
          <cell r="D2085" t="str">
            <v xml:space="preserve"> -  Kompensasi SPSI NIBA Bl. September 2005</v>
          </cell>
          <cell r="K2085">
            <v>1000000</v>
          </cell>
        </row>
        <row r="2086">
          <cell r="B2086" t="str">
            <v>rbum738</v>
          </cell>
          <cell r="D2086" t="str">
            <v xml:space="preserve"> -  Honor Keamanan Mess Putri Bl. Agustus 2005</v>
          </cell>
          <cell r="K2086">
            <v>20000</v>
          </cell>
        </row>
        <row r="2087">
          <cell r="B2087" t="str">
            <v>rbum739</v>
          </cell>
          <cell r="D2087" t="str">
            <v xml:space="preserve"> -  Honor Keamanan Mess Putra II Bl. Sept-Okt 2005</v>
          </cell>
          <cell r="K2087">
            <v>500000</v>
          </cell>
        </row>
        <row r="2088">
          <cell r="B2088" t="str">
            <v>rbum740</v>
          </cell>
          <cell r="D2088" t="str">
            <v xml:space="preserve"> -  Honor Keamanan Proyek Bl. September 2005</v>
          </cell>
          <cell r="K2088">
            <v>300000</v>
          </cell>
        </row>
        <row r="2089">
          <cell r="B2089" t="str">
            <v>rbum741</v>
          </cell>
          <cell r="D2089" t="str">
            <v xml:space="preserve"> -  Honor Keamanan Mess Pekerja Bl. Sept-Okt 2005</v>
          </cell>
          <cell r="K2089">
            <v>500000</v>
          </cell>
        </row>
        <row r="2091">
          <cell r="D2091" t="str">
            <v>Perlengkapan Mess &amp; Kantor</v>
          </cell>
        </row>
        <row r="2092">
          <cell r="B2092" t="str">
            <v>rbum742</v>
          </cell>
          <cell r="D2092" t="str">
            <v>Sendok dan gelas</v>
          </cell>
          <cell r="K2092">
            <v>58000</v>
          </cell>
        </row>
        <row r="2094">
          <cell r="D2094" t="str">
            <v>Telepon Kontraktor</v>
          </cell>
        </row>
        <row r="2095">
          <cell r="B2095" t="str">
            <v>rbum743</v>
          </cell>
          <cell r="D2095" t="str">
            <v>Voucher Karyawan</v>
          </cell>
          <cell r="K2095">
            <v>496000</v>
          </cell>
        </row>
        <row r="2097">
          <cell r="I2097" t="str">
            <v xml:space="preserve">Sub Jumlah Dipindah                          </v>
          </cell>
          <cell r="K2097">
            <v>69508495</v>
          </cell>
          <cell r="L2097">
            <v>0</v>
          </cell>
        </row>
        <row r="2099">
          <cell r="K2099" t="str">
            <v>Pekanbaru, 10 September 2005</v>
          </cell>
        </row>
        <row r="2101">
          <cell r="K2101" t="str">
            <v>Pembuat Daftar</v>
          </cell>
        </row>
        <row r="2107">
          <cell r="K2107" t="str">
            <v>PAHOTAN SITORUS, SE</v>
          </cell>
        </row>
        <row r="2108">
          <cell r="K2108" t="str">
            <v>Adm/Keu Proyek</v>
          </cell>
        </row>
        <row r="2109">
          <cell r="D2109" t="str">
            <v>Pindahan Sub Jumlah</v>
          </cell>
          <cell r="K2109">
            <v>69508495</v>
          </cell>
          <cell r="L2109">
            <v>0</v>
          </cell>
        </row>
        <row r="2111">
          <cell r="D2111" t="str">
            <v>Telepon Owner &amp; konsultan</v>
          </cell>
        </row>
        <row r="2112">
          <cell r="B2112" t="str">
            <v>rbum744</v>
          </cell>
          <cell r="D2112" t="str">
            <v>Voucher Owner</v>
          </cell>
          <cell r="K2112">
            <v>398000</v>
          </cell>
        </row>
        <row r="2114">
          <cell r="D2114" t="str">
            <v>Rekening Listrik</v>
          </cell>
        </row>
        <row r="2115">
          <cell r="B2115" t="str">
            <v>rbum745</v>
          </cell>
          <cell r="D2115" t="str">
            <v>Rekening Listrik Mess putri Bl Agustus 2005</v>
          </cell>
          <cell r="K2115">
            <v>141115</v>
          </cell>
        </row>
        <row r="2117">
          <cell r="D2117" t="str">
            <v>Makan/Minum Karyawan Kerja Normal</v>
          </cell>
        </row>
        <row r="2118">
          <cell r="D2118" t="str">
            <v>Makan/Minum Karyawan Kerja Normal</v>
          </cell>
        </row>
        <row r="2119">
          <cell r="B2119" t="str">
            <v>rbum746</v>
          </cell>
          <cell r="D2119" t="str">
            <v>Periode : 26 Agustus  2005 s/d 10 September 2005</v>
          </cell>
          <cell r="K2119">
            <v>9250000</v>
          </cell>
        </row>
        <row r="2121">
          <cell r="D2121" t="str">
            <v>Makan/Minum Pekerja Lembur</v>
          </cell>
        </row>
        <row r="2122">
          <cell r="D2122" t="str">
            <v>Makan/Minum Karyawan &amp; Pekerja Lembur</v>
          </cell>
        </row>
        <row r="2123">
          <cell r="B2123" t="str">
            <v>rbum747</v>
          </cell>
          <cell r="D2123" t="str">
            <v>Periode : 26 Agustus  2005 s/d 10 September 2005</v>
          </cell>
          <cell r="K2123">
            <v>7488500</v>
          </cell>
        </row>
        <row r="2125">
          <cell r="D2125" t="str">
            <v>Pengadaan Komputer P4 Dekstop</v>
          </cell>
        </row>
        <row r="2126">
          <cell r="B2126" t="str">
            <v>rbum748</v>
          </cell>
          <cell r="D2126" t="str">
            <v>CD-RW</v>
          </cell>
          <cell r="K2126">
            <v>40000</v>
          </cell>
        </row>
        <row r="2128">
          <cell r="D2128" t="str">
            <v>Tinta Printer</v>
          </cell>
        </row>
        <row r="2129">
          <cell r="B2129" t="str">
            <v>rbum749</v>
          </cell>
          <cell r="D2129" t="str">
            <v xml:space="preserve">Tinta Printer </v>
          </cell>
          <cell r="K2129">
            <v>220000</v>
          </cell>
        </row>
        <row r="2131">
          <cell r="D2131" t="str">
            <v>Sewa/Pengadaan Kendaraan Dinas</v>
          </cell>
        </row>
        <row r="2132">
          <cell r="B2132" t="str">
            <v>rbum750</v>
          </cell>
          <cell r="D2132" t="str">
            <v>Angsuran Kendaraan bermotor sebanyak 2 unit motor</v>
          </cell>
          <cell r="K2132">
            <v>1633600</v>
          </cell>
        </row>
        <row r="2134">
          <cell r="D2134" t="str">
            <v>BBM/Kendaraan Dinas</v>
          </cell>
        </row>
        <row r="2135">
          <cell r="B2135" t="str">
            <v>rbum751</v>
          </cell>
          <cell r="D2135" t="str">
            <v>BBM, Servis,dll</v>
          </cell>
          <cell r="K2135">
            <v>1862060</v>
          </cell>
        </row>
        <row r="2138">
          <cell r="J2138" t="str">
            <v xml:space="preserve">Sub Jumlah                          </v>
          </cell>
          <cell r="K2138">
            <v>90541770</v>
          </cell>
          <cell r="L2138">
            <v>0</v>
          </cell>
        </row>
        <row r="2139">
          <cell r="J2139" t="str">
            <v xml:space="preserve">T  o  t   a  l                           </v>
          </cell>
          <cell r="K2139">
            <v>90541770</v>
          </cell>
          <cell r="L2139">
            <v>0</v>
          </cell>
        </row>
        <row r="2141">
          <cell r="C2141" t="str">
            <v>DP - 20</v>
          </cell>
        </row>
        <row r="2142">
          <cell r="B2142" t="str">
            <v/>
          </cell>
        </row>
        <row r="2143">
          <cell r="D2143" t="str">
            <v>Honor Konsultan</v>
          </cell>
        </row>
        <row r="2144">
          <cell r="B2144" t="str">
            <v>rbum752</v>
          </cell>
          <cell r="D2144" t="str">
            <v>Makan/Minum Konsultan,Owner &amp; Security Kerja Normal</v>
          </cell>
          <cell r="K2144">
            <v>2625000</v>
          </cell>
        </row>
        <row r="2145">
          <cell r="B2145" t="str">
            <v>rbum753</v>
          </cell>
          <cell r="D2145" t="str">
            <v>Makan/Minum Konsultan,Owner &amp; Security Kerja Lembur</v>
          </cell>
          <cell r="K2145">
            <v>1620000</v>
          </cell>
        </row>
        <row r="2146">
          <cell r="B2146" t="str">
            <v>rbum754</v>
          </cell>
          <cell r="D2146" t="str">
            <v>Transport a.n. Lilik Supriyanto Pku - Jkt</v>
          </cell>
          <cell r="K2146">
            <v>525000</v>
          </cell>
        </row>
        <row r="2148">
          <cell r="D2148" t="str">
            <v>Air Minum Pekerja</v>
          </cell>
        </row>
        <row r="2149">
          <cell r="B2149" t="str">
            <v>rbum755</v>
          </cell>
          <cell r="D2149" t="str">
            <v>Rekening Air Kantor, Mess Karyawan</v>
          </cell>
          <cell r="K2149">
            <v>220545</v>
          </cell>
        </row>
        <row r="2150">
          <cell r="B2150" t="str">
            <v>rbum756</v>
          </cell>
          <cell r="D2150" t="str">
            <v>Air Minum Karyawan &amp; pekerja</v>
          </cell>
          <cell r="K2150">
            <v>2197500</v>
          </cell>
        </row>
        <row r="2152">
          <cell r="D2152" t="str">
            <v>Transport Karyawan</v>
          </cell>
        </row>
        <row r="2153">
          <cell r="B2153" t="str">
            <v>rbum757</v>
          </cell>
          <cell r="D2153" t="str">
            <v>Transport &amp; Penginapan karyawan a.n. Surachman</v>
          </cell>
          <cell r="K2153">
            <v>1610400</v>
          </cell>
        </row>
        <row r="2154">
          <cell r="B2154" t="str">
            <v>rbum758</v>
          </cell>
          <cell r="D2154" t="str">
            <v>Transport dinas karyawan</v>
          </cell>
          <cell r="K2154">
            <v>40000</v>
          </cell>
        </row>
        <row r="2156">
          <cell r="D2156" t="str">
            <v>Gaji Karyawan Proyek</v>
          </cell>
        </row>
        <row r="2157">
          <cell r="B2157" t="str">
            <v>rbum759</v>
          </cell>
          <cell r="D2157" t="str">
            <v>Gaji karyawan a.n. H.A. Sodikin</v>
          </cell>
          <cell r="K2157">
            <v>7500000</v>
          </cell>
        </row>
        <row r="2159">
          <cell r="D2159" t="str">
            <v>Akomodasi Tamu &amp; Rapat</v>
          </cell>
        </row>
        <row r="2160">
          <cell r="B2160" t="str">
            <v>rbum760</v>
          </cell>
          <cell r="D2160" t="str">
            <v>Akomodasi tamu  dr Jkt</v>
          </cell>
          <cell r="K2160">
            <v>683160</v>
          </cell>
        </row>
        <row r="2161">
          <cell r="B2161" t="str">
            <v>rbum761</v>
          </cell>
          <cell r="D2161" t="str">
            <v>Akomodasi tamu &amp; rapat proyek</v>
          </cell>
          <cell r="K2161">
            <v>2464221</v>
          </cell>
        </row>
        <row r="2163">
          <cell r="D2163" t="str">
            <v>Pengobatan Karyawan</v>
          </cell>
        </row>
        <row r="2164">
          <cell r="B2164" t="str">
            <v>rbum762</v>
          </cell>
          <cell r="D2164" t="str">
            <v>Pengobatan karyawan &amp; pekerja</v>
          </cell>
          <cell r="K2164">
            <v>3470354</v>
          </cell>
        </row>
        <row r="2166">
          <cell r="D2166" t="str">
            <v>Seragam Kerja Proyek</v>
          </cell>
        </row>
        <row r="2167">
          <cell r="B2167" t="str">
            <v>rbum763</v>
          </cell>
          <cell r="D2167" t="str">
            <v>Seragam Karyawan proyek</v>
          </cell>
          <cell r="K2167">
            <v>849800</v>
          </cell>
        </row>
        <row r="2169">
          <cell r="D2169" t="str">
            <v>Adm Keuangan Proyek</v>
          </cell>
        </row>
        <row r="2170">
          <cell r="B2170" t="str">
            <v>rbum764</v>
          </cell>
          <cell r="D2170" t="str">
            <v xml:space="preserve">Materai </v>
          </cell>
          <cell r="K2170">
            <v>577000</v>
          </cell>
        </row>
        <row r="2171">
          <cell r="B2171" t="str">
            <v>rbum765</v>
          </cell>
          <cell r="D2171" t="str">
            <v>Atk, Fotocopy, dll</v>
          </cell>
          <cell r="K2171">
            <v>525500</v>
          </cell>
        </row>
        <row r="2173">
          <cell r="D2173" t="str">
            <v>Insetif Tripida</v>
          </cell>
        </row>
        <row r="2174">
          <cell r="B2174" t="str">
            <v>rbum766</v>
          </cell>
          <cell r="D2174" t="str">
            <v>Restribusi Sampah mess putra</v>
          </cell>
          <cell r="K2174">
            <v>100000</v>
          </cell>
        </row>
        <row r="2175">
          <cell r="B2175" t="str">
            <v>rbum767</v>
          </cell>
          <cell r="D2175" t="str">
            <v>Restribusi Sampah mess putri</v>
          </cell>
          <cell r="K2175">
            <v>50000</v>
          </cell>
        </row>
        <row r="2176">
          <cell r="B2176" t="str">
            <v>rbum768</v>
          </cell>
          <cell r="D2176" t="str">
            <v>Partisipasi dana kpd bdn militer</v>
          </cell>
          <cell r="K2176">
            <v>200000</v>
          </cell>
        </row>
        <row r="2177">
          <cell r="B2177" t="str">
            <v>rbum769</v>
          </cell>
          <cell r="D2177" t="str">
            <v>Honor keamanan pos polisi senapelan</v>
          </cell>
          <cell r="K2177">
            <v>464500</v>
          </cell>
        </row>
        <row r="2178">
          <cell r="B2178" t="str">
            <v>rbum770</v>
          </cell>
          <cell r="D2178" t="str">
            <v>Honor keamanan mess pekerja 1 bln</v>
          </cell>
          <cell r="K2178">
            <v>500000</v>
          </cell>
        </row>
        <row r="2179">
          <cell r="B2179" t="str">
            <v>rbum771</v>
          </cell>
          <cell r="D2179" t="str">
            <v>Honor keamanan jaga malam koramil senapelan</v>
          </cell>
          <cell r="K2179">
            <v>750000</v>
          </cell>
        </row>
        <row r="2181">
          <cell r="D2181" t="str">
            <v>Sewa Mess Proyek</v>
          </cell>
        </row>
        <row r="2182">
          <cell r="B2182" t="str">
            <v>rbum772</v>
          </cell>
          <cell r="D2182" t="str">
            <v>Biaya pemondokan pekerja 1 bulan</v>
          </cell>
          <cell r="K2182">
            <v>850000</v>
          </cell>
        </row>
        <row r="2183">
          <cell r="B2183" t="str">
            <v>rbum773</v>
          </cell>
          <cell r="D2183" t="str">
            <v>Biaya pemondokan mes pekerja bl. September</v>
          </cell>
          <cell r="K2183">
            <v>150000</v>
          </cell>
        </row>
        <row r="2186">
          <cell r="I2186" t="str">
            <v xml:space="preserve">Sub Jumlah Dipindah                          </v>
          </cell>
          <cell r="K2186">
            <v>27972980</v>
          </cell>
          <cell r="L2186">
            <v>0</v>
          </cell>
        </row>
        <row r="2188">
          <cell r="K2188" t="str">
            <v>Pekanbaru, 25 September 2005</v>
          </cell>
        </row>
        <row r="2190">
          <cell r="K2190" t="str">
            <v>Pembuat Daftar</v>
          </cell>
        </row>
        <row r="2196">
          <cell r="K2196" t="str">
            <v>PAHOTAN SITORUS, SE</v>
          </cell>
        </row>
        <row r="2197">
          <cell r="K2197" t="str">
            <v>Adm/Keu Proyek</v>
          </cell>
        </row>
        <row r="2198">
          <cell r="D2198" t="str">
            <v>Pindahan Sub Jumlah</v>
          </cell>
          <cell r="K2198">
            <v>27972980</v>
          </cell>
          <cell r="L2198">
            <v>0</v>
          </cell>
        </row>
        <row r="2200">
          <cell r="D2200" t="str">
            <v>Perlengkapan Mess &amp; Kantor</v>
          </cell>
        </row>
        <row r="2201">
          <cell r="B2201" t="str">
            <v>rbum774</v>
          </cell>
          <cell r="D2201" t="str">
            <v>Service AC kantor 12 unit</v>
          </cell>
          <cell r="K2201">
            <v>560000</v>
          </cell>
        </row>
        <row r="2202">
          <cell r="B2202" t="str">
            <v>rbum775</v>
          </cell>
          <cell r="D2202" t="str">
            <v>Senter u/ kantor proyek</v>
          </cell>
          <cell r="K2202">
            <v>21000</v>
          </cell>
        </row>
        <row r="2204">
          <cell r="D2204" t="str">
            <v>Telepon Kontraktor</v>
          </cell>
        </row>
        <row r="2205">
          <cell r="B2205" t="str">
            <v>rbum776</v>
          </cell>
          <cell r="D2205" t="str">
            <v>Pembayaran kartu hallo a.n. Surachman</v>
          </cell>
          <cell r="K2205">
            <v>4408342</v>
          </cell>
        </row>
        <row r="2206">
          <cell r="B2206" t="str">
            <v>rbum777</v>
          </cell>
          <cell r="D2206" t="str">
            <v>Voucher karyawan</v>
          </cell>
          <cell r="K2206">
            <v>896000</v>
          </cell>
        </row>
        <row r="2208">
          <cell r="D2208" t="str">
            <v>Rekening Listrik</v>
          </cell>
        </row>
        <row r="2209">
          <cell r="B2209" t="str">
            <v>rbum778</v>
          </cell>
          <cell r="D2209" t="str">
            <v>Rekening Listrik kantor proyek</v>
          </cell>
          <cell r="K2209">
            <v>2894990</v>
          </cell>
        </row>
        <row r="2210">
          <cell r="B2210" t="str">
            <v>rbum779</v>
          </cell>
          <cell r="D2210" t="str">
            <v>Rekening listrik mess pekerja</v>
          </cell>
          <cell r="K2210">
            <v>38860</v>
          </cell>
        </row>
        <row r="2211">
          <cell r="B2211" t="str">
            <v>rbum780</v>
          </cell>
          <cell r="D2211" t="str">
            <v>Rekening listrik mess putra 1</v>
          </cell>
          <cell r="K2211">
            <v>276305</v>
          </cell>
        </row>
        <row r="2212">
          <cell r="B2212" t="str">
            <v>rbum781</v>
          </cell>
          <cell r="D2212" t="str">
            <v>Rekening listrik mess putra 2</v>
          </cell>
          <cell r="K2212">
            <v>430700</v>
          </cell>
        </row>
        <row r="2214">
          <cell r="D2214" t="str">
            <v>Makan/Minum Karyawan Kerja Normal</v>
          </cell>
        </row>
        <row r="2215">
          <cell r="D2215" t="str">
            <v>Makan/Minum Karyawan Kerja Normal</v>
          </cell>
        </row>
        <row r="2216">
          <cell r="B2216" t="str">
            <v>rbum782</v>
          </cell>
          <cell r="D2216" t="str">
            <v>Makan/Minum Karyawan Kerja Normal</v>
          </cell>
          <cell r="K2216">
            <v>8062500</v>
          </cell>
        </row>
        <row r="2218">
          <cell r="D2218" t="str">
            <v>Makan/Minum Pekerja Lembur</v>
          </cell>
        </row>
        <row r="2219">
          <cell r="D2219" t="str">
            <v>Makan/Minum Karyawan Kerja Lembur</v>
          </cell>
        </row>
        <row r="2220">
          <cell r="B2220" t="str">
            <v>rbum783</v>
          </cell>
          <cell r="D2220" t="str">
            <v>Makan/Minum Karyawan Kerja Lembur</v>
          </cell>
          <cell r="K2220">
            <v>5547500</v>
          </cell>
        </row>
        <row r="2222">
          <cell r="D2222" t="str">
            <v>Tinta Printer</v>
          </cell>
        </row>
        <row r="2223">
          <cell r="B2223" t="str">
            <v>rbum784</v>
          </cell>
          <cell r="D2223" t="str">
            <v>Servis printer &amp; tinta printer</v>
          </cell>
          <cell r="K2223">
            <v>360000</v>
          </cell>
        </row>
        <row r="2225">
          <cell r="D2225" t="str">
            <v>Sewa/Pengadaan Kendaraan Dinas</v>
          </cell>
        </row>
        <row r="2226">
          <cell r="B2226" t="str">
            <v>rbum785</v>
          </cell>
          <cell r="D2226" t="str">
            <v>Pembayaran 1 unit sepeda motor shogun</v>
          </cell>
          <cell r="K2226">
            <v>781000</v>
          </cell>
        </row>
        <row r="2228">
          <cell r="D2228" t="str">
            <v>BBM/Kendaraan Dinas</v>
          </cell>
        </row>
        <row r="2229">
          <cell r="B2229" t="str">
            <v>rbum786</v>
          </cell>
          <cell r="D2229" t="str">
            <v>Oli, servis motor, tambal ban, bbm motor, dll</v>
          </cell>
          <cell r="K2229">
            <v>825500</v>
          </cell>
        </row>
        <row r="2232">
          <cell r="J2232" t="str">
            <v xml:space="preserve">Sub Jumlah                          </v>
          </cell>
          <cell r="K2232">
            <v>53075677</v>
          </cell>
          <cell r="L2232">
            <v>0</v>
          </cell>
        </row>
        <row r="2233">
          <cell r="J2233" t="str">
            <v xml:space="preserve">T  o  t   a  l                           </v>
          </cell>
          <cell r="K2233">
            <v>53075677</v>
          </cell>
          <cell r="L2233">
            <v>0</v>
          </cell>
        </row>
      </sheetData>
      <sheetData sheetId="3"/>
      <sheetData sheetId="4">
        <row r="13">
          <cell r="C13" t="str">
            <v>DP-22</v>
          </cell>
          <cell r="D13" t="str">
            <v>Sidi Tamar</v>
          </cell>
        </row>
        <row r="14">
          <cell r="B14" t="str">
            <v>rb151</v>
          </cell>
          <cell r="D14" t="str">
            <v>620/NK-PPS/07/2005</v>
          </cell>
          <cell r="E14" t="str">
            <v xml:space="preserve">Kayu 5 X 7 X 4 </v>
          </cell>
          <cell r="F14">
            <v>2.52</v>
          </cell>
          <cell r="G14" t="str">
            <v>m3</v>
          </cell>
          <cell r="H14">
            <v>550000</v>
          </cell>
          <cell r="I14">
            <v>1386000</v>
          </cell>
        </row>
        <row r="15">
          <cell r="B15" t="str">
            <v>rb152</v>
          </cell>
          <cell r="D15" t="str">
            <v>574/NK-PPS/08/2005</v>
          </cell>
          <cell r="E15" t="str">
            <v>Papan 2 X 20 X 4</v>
          </cell>
          <cell r="F15">
            <v>7.84</v>
          </cell>
          <cell r="G15" t="str">
            <v>m3</v>
          </cell>
          <cell r="H15">
            <v>550000</v>
          </cell>
          <cell r="I15">
            <v>4312000</v>
          </cell>
        </row>
        <row r="18">
          <cell r="K18">
            <v>5698000</v>
          </cell>
        </row>
        <row r="20">
          <cell r="I20">
            <v>5698000</v>
          </cell>
          <cell r="J20">
            <v>0</v>
          </cell>
          <cell r="K20">
            <v>5698000</v>
          </cell>
        </row>
        <row r="22">
          <cell r="B22" t="str">
            <v>rb153</v>
          </cell>
          <cell r="D22" t="str">
            <v>Budi Jaya</v>
          </cell>
          <cell r="E22" t="str">
            <v>Triplex</v>
          </cell>
          <cell r="F22">
            <v>5</v>
          </cell>
          <cell r="G22" t="str">
            <v>lbr</v>
          </cell>
          <cell r="H22">
            <v>37000</v>
          </cell>
          <cell r="I22">
            <v>185000</v>
          </cell>
          <cell r="K22">
            <v>185000</v>
          </cell>
        </row>
        <row r="24">
          <cell r="B24" t="str">
            <v>rb154</v>
          </cell>
          <cell r="D24" t="str">
            <v>Mitra Sakti</v>
          </cell>
          <cell r="E24" t="str">
            <v xml:space="preserve">Plat baja </v>
          </cell>
          <cell r="F24">
            <v>1</v>
          </cell>
          <cell r="G24" t="str">
            <v>lbr</v>
          </cell>
          <cell r="H24">
            <v>400000</v>
          </cell>
          <cell r="I24">
            <v>400000</v>
          </cell>
          <cell r="K24">
            <v>400000</v>
          </cell>
        </row>
        <row r="26">
          <cell r="B26" t="str">
            <v>rb155</v>
          </cell>
          <cell r="D26" t="str">
            <v>Toko Dunia Usaha</v>
          </cell>
          <cell r="E26" t="str">
            <v>Semen Padang</v>
          </cell>
          <cell r="F26">
            <v>25</v>
          </cell>
          <cell r="G26" t="str">
            <v>zak</v>
          </cell>
          <cell r="H26">
            <v>39000</v>
          </cell>
          <cell r="I26">
            <v>975000</v>
          </cell>
          <cell r="K26">
            <v>975000</v>
          </cell>
        </row>
        <row r="28">
          <cell r="B28" t="str">
            <v>rb156</v>
          </cell>
          <cell r="D28" t="str">
            <v>Toko Daya Bersama</v>
          </cell>
          <cell r="E28" t="str">
            <v>Genteng Multi Roop</v>
          </cell>
          <cell r="F28">
            <v>116</v>
          </cell>
          <cell r="G28" t="str">
            <v>lbr</v>
          </cell>
          <cell r="H28">
            <v>55000</v>
          </cell>
          <cell r="I28">
            <v>6380000</v>
          </cell>
          <cell r="K28">
            <v>6380000</v>
          </cell>
        </row>
        <row r="29">
          <cell r="D29" t="str">
            <v>793/Nk-PPS/ORD/10/05</v>
          </cell>
        </row>
        <row r="30">
          <cell r="B30" t="str">
            <v>rb157</v>
          </cell>
          <cell r="E30" t="str">
            <v>Cat Catylac Minyak</v>
          </cell>
          <cell r="I30">
            <v>301000</v>
          </cell>
          <cell r="K30">
            <v>301000</v>
          </cell>
        </row>
        <row r="32">
          <cell r="B32" t="str">
            <v>rb158</v>
          </cell>
          <cell r="E32" t="str">
            <v>Keramik</v>
          </cell>
          <cell r="F32">
            <v>10</v>
          </cell>
          <cell r="G32" t="str">
            <v>dus</v>
          </cell>
          <cell r="H32">
            <v>36000</v>
          </cell>
          <cell r="I32">
            <v>360000</v>
          </cell>
          <cell r="K32">
            <v>360000</v>
          </cell>
        </row>
        <row r="34">
          <cell r="D34" t="str">
            <v>Toko Tugu Indah</v>
          </cell>
        </row>
        <row r="35">
          <cell r="B35" t="str">
            <v>rb159</v>
          </cell>
          <cell r="D35" t="str">
            <v>794/Nk-PPS/ORD/10/05</v>
          </cell>
          <cell r="E35" t="str">
            <v>Gorong - gorong Dia. 30</v>
          </cell>
          <cell r="F35">
            <v>30</v>
          </cell>
          <cell r="G35" t="str">
            <v>unit</v>
          </cell>
          <cell r="H35">
            <v>75000</v>
          </cell>
          <cell r="I35">
            <v>2250000</v>
          </cell>
          <cell r="K35">
            <v>2250000</v>
          </cell>
        </row>
        <row r="37">
          <cell r="B37" t="str">
            <v>rb160</v>
          </cell>
          <cell r="D37" t="str">
            <v>UD. Kabut Sirna Teknik</v>
          </cell>
          <cell r="E37" t="str">
            <v>Kandang Ayam</v>
          </cell>
          <cell r="F37">
            <v>1</v>
          </cell>
          <cell r="G37" t="str">
            <v>unit</v>
          </cell>
          <cell r="H37">
            <v>620000</v>
          </cell>
          <cell r="I37">
            <v>620000</v>
          </cell>
          <cell r="K37">
            <v>620000</v>
          </cell>
        </row>
        <row r="39">
          <cell r="C39" t="str">
            <v>DP-1</v>
          </cell>
        </row>
        <row r="40">
          <cell r="B40" t="str">
            <v>rb001</v>
          </cell>
          <cell r="D40" t="str">
            <v>Ir. Paulus</v>
          </cell>
          <cell r="E40" t="str">
            <v>Seng (Bekas)</v>
          </cell>
          <cell r="F40">
            <v>125</v>
          </cell>
          <cell r="G40" t="str">
            <v>Lbr.</v>
          </cell>
          <cell r="H40">
            <v>10000</v>
          </cell>
          <cell r="I40">
            <v>1250000</v>
          </cell>
        </row>
        <row r="42">
          <cell r="B42" t="str">
            <v>rb002</v>
          </cell>
          <cell r="D42" t="str">
            <v>Hasan Basri</v>
          </cell>
          <cell r="E42" t="str">
            <v>Batu Bata Press</v>
          </cell>
          <cell r="F42">
            <v>4000</v>
          </cell>
          <cell r="G42" t="str">
            <v>Buah</v>
          </cell>
          <cell r="H42">
            <v>340</v>
          </cell>
          <cell r="I42">
            <v>1360000</v>
          </cell>
        </row>
        <row r="43">
          <cell r="D43" t="str">
            <v>008/NK-PPS/ORD/XI/2004</v>
          </cell>
        </row>
        <row r="45">
          <cell r="B45" t="str">
            <v>rb003</v>
          </cell>
          <cell r="D45" t="str">
            <v>Uni</v>
          </cell>
          <cell r="E45" t="str">
            <v>Kayu</v>
          </cell>
          <cell r="F45">
            <v>1</v>
          </cell>
          <cell r="G45" t="str">
            <v>Ls.</v>
          </cell>
          <cell r="H45">
            <v>1822500</v>
          </cell>
          <cell r="I45">
            <v>1822500</v>
          </cell>
        </row>
        <row r="46">
          <cell r="D46" t="str">
            <v>006/NK-PPS/ORD/XI/2004</v>
          </cell>
        </row>
        <row r="48">
          <cell r="C48" t="str">
            <v>DP-2</v>
          </cell>
        </row>
        <row r="49">
          <cell r="B49" t="str">
            <v>rb004</v>
          </cell>
          <cell r="E49" t="str">
            <v>M 8X20 + R plat, dll</v>
          </cell>
          <cell r="I49">
            <v>18500</v>
          </cell>
        </row>
        <row r="50">
          <cell r="B50" t="str">
            <v>rb005</v>
          </cell>
          <cell r="E50" t="str">
            <v>Rotan, pahat beton, dll</v>
          </cell>
          <cell r="I50">
            <v>120000</v>
          </cell>
        </row>
        <row r="51">
          <cell r="B51" t="str">
            <v>rb006</v>
          </cell>
          <cell r="E51" t="str">
            <v>Dop</v>
          </cell>
          <cell r="I51">
            <v>3000</v>
          </cell>
        </row>
        <row r="52">
          <cell r="B52" t="str">
            <v>rb007</v>
          </cell>
          <cell r="E52" t="str">
            <v>Thinner, Platone oil</v>
          </cell>
          <cell r="I52">
            <v>231000</v>
          </cell>
        </row>
        <row r="53">
          <cell r="B53" t="str">
            <v>rb008</v>
          </cell>
          <cell r="E53" t="str">
            <v>Lampu PLC</v>
          </cell>
          <cell r="I53">
            <v>22000</v>
          </cell>
        </row>
        <row r="54">
          <cell r="B54" t="str">
            <v>rb009</v>
          </cell>
          <cell r="E54" t="str">
            <v>Lem Seng</v>
          </cell>
          <cell r="I54">
            <v>15000</v>
          </cell>
        </row>
        <row r="57">
          <cell r="B57" t="str">
            <v>JALAN KERJA    U/ Pembuangan.</v>
          </cell>
        </row>
        <row r="59">
          <cell r="C59" t="str">
            <v>DP-3</v>
          </cell>
          <cell r="D59" t="str">
            <v>WINDA BERSAMA</v>
          </cell>
        </row>
        <row r="60">
          <cell r="B60" t="str">
            <v>rb010</v>
          </cell>
          <cell r="D60" t="str">
            <v>130/NK-PPS/ORD/12/04</v>
          </cell>
          <cell r="E60" t="str">
            <v>Sirtu</v>
          </cell>
          <cell r="F60">
            <v>74.540000000000006</v>
          </cell>
          <cell r="G60" t="str">
            <v>m3</v>
          </cell>
          <cell r="H60">
            <v>70000</v>
          </cell>
          <cell r="I60">
            <v>5217800</v>
          </cell>
        </row>
        <row r="61">
          <cell r="B61" t="str">
            <v>rb011</v>
          </cell>
          <cell r="D61" t="str">
            <v>067/NK-PPS/ORD/12/04</v>
          </cell>
          <cell r="E61" t="str">
            <v>Sirtu</v>
          </cell>
          <cell r="F61">
            <v>18.55</v>
          </cell>
          <cell r="G61" t="str">
            <v>m3</v>
          </cell>
          <cell r="H61">
            <v>70000</v>
          </cell>
          <cell r="I61">
            <v>1298500</v>
          </cell>
        </row>
        <row r="63">
          <cell r="B63" t="str">
            <v>rb012</v>
          </cell>
          <cell r="E63" t="str">
            <v>Ongkos angkut besi u/ Jembatan pembuangan</v>
          </cell>
          <cell r="I63">
            <v>100000</v>
          </cell>
        </row>
        <row r="64">
          <cell r="B64" t="str">
            <v>rb013</v>
          </cell>
          <cell r="E64" t="str">
            <v>Ongkos angkut kayu jalan pembuangan</v>
          </cell>
          <cell r="I64">
            <v>200000</v>
          </cell>
        </row>
        <row r="65">
          <cell r="B65" t="str">
            <v>U/ BUAT KANTOR :</v>
          </cell>
        </row>
        <row r="66">
          <cell r="B66" t="str">
            <v>rb014</v>
          </cell>
          <cell r="E66" t="str">
            <v>Kayu,Cat, Kran air, Boh lamp,elbow dll</v>
          </cell>
          <cell r="I66">
            <v>2732900</v>
          </cell>
        </row>
        <row r="68">
          <cell r="B68" t="str">
            <v>MESS KARYAWAN :</v>
          </cell>
        </row>
        <row r="69">
          <cell r="B69" t="str">
            <v>rb015</v>
          </cell>
          <cell r="E69" t="str">
            <v>Kayu,Triplek,Bohlamp dll u/Mess</v>
          </cell>
          <cell r="I69">
            <v>548000</v>
          </cell>
        </row>
        <row r="71">
          <cell r="C71" t="str">
            <v>DP-4</v>
          </cell>
        </row>
        <row r="72">
          <cell r="B72" t="str">
            <v>rb016</v>
          </cell>
          <cell r="D72" t="str">
            <v>MASRI</v>
          </cell>
          <cell r="E72" t="str">
            <v>Pelunasan sirtu</v>
          </cell>
          <cell r="F72">
            <v>5.14</v>
          </cell>
          <cell r="G72" t="str">
            <v>m3</v>
          </cell>
          <cell r="H72">
            <v>70000</v>
          </cell>
          <cell r="I72">
            <v>360000</v>
          </cell>
          <cell r="K72">
            <v>360000</v>
          </cell>
        </row>
        <row r="73">
          <cell r="D73" t="str">
            <v>080/NK-PPS/ORD/XII/04</v>
          </cell>
        </row>
        <row r="75">
          <cell r="B75" t="str">
            <v>rb017</v>
          </cell>
          <cell r="D75" t="str">
            <v>Hendra</v>
          </cell>
          <cell r="E75" t="str">
            <v>Bongkar semen</v>
          </cell>
          <cell r="F75">
            <v>250</v>
          </cell>
          <cell r="G75" t="str">
            <v>zak</v>
          </cell>
          <cell r="H75">
            <v>500</v>
          </cell>
          <cell r="I75">
            <v>125000</v>
          </cell>
          <cell r="K75">
            <v>125000</v>
          </cell>
        </row>
        <row r="76">
          <cell r="D76" t="str">
            <v>Jalan Pembuangan :</v>
          </cell>
        </row>
        <row r="77">
          <cell r="B77" t="str">
            <v>rb018</v>
          </cell>
          <cell r="D77" t="str">
            <v>Kasrul</v>
          </cell>
          <cell r="E77" t="str">
            <v>Batang Kelapa</v>
          </cell>
          <cell r="F77">
            <v>87</v>
          </cell>
          <cell r="G77" t="str">
            <v>btg</v>
          </cell>
          <cell r="H77">
            <v>25000</v>
          </cell>
          <cell r="I77">
            <v>2175000</v>
          </cell>
          <cell r="K77">
            <v>2175000</v>
          </cell>
        </row>
        <row r="78">
          <cell r="D78" t="str">
            <v>020/NK-PPS/ORD/1/05</v>
          </cell>
        </row>
        <row r="79">
          <cell r="B79" t="str">
            <v>rb019</v>
          </cell>
          <cell r="D79" t="str">
            <v>Hendra</v>
          </cell>
          <cell r="E79" t="str">
            <v>Gambangan</v>
          </cell>
          <cell r="F79">
            <v>4</v>
          </cell>
          <cell r="G79" t="str">
            <v>truck</v>
          </cell>
          <cell r="H79">
            <v>200000</v>
          </cell>
          <cell r="I79">
            <v>800000</v>
          </cell>
          <cell r="K79">
            <v>800000</v>
          </cell>
        </row>
        <row r="81">
          <cell r="C81" t="str">
            <v>DP-5</v>
          </cell>
        </row>
        <row r="82">
          <cell r="B82" t="str">
            <v>CV. Nendra Jaya Gemilang</v>
          </cell>
          <cell r="K82" t="str">
            <v/>
          </cell>
        </row>
        <row r="83">
          <cell r="B83" t="str">
            <v>rb020</v>
          </cell>
          <cell r="C83" t="str">
            <v>090/NK-PPS/ORD/XII/04</v>
          </cell>
          <cell r="E83" t="str">
            <v xml:space="preserve">Pasir Pasang </v>
          </cell>
          <cell r="F83">
            <v>23.59</v>
          </cell>
          <cell r="G83" t="str">
            <v>m3</v>
          </cell>
          <cell r="H83">
            <v>47500</v>
          </cell>
          <cell r="I83">
            <v>1120525</v>
          </cell>
        </row>
        <row r="84">
          <cell r="B84" t="str">
            <v>rb021</v>
          </cell>
          <cell r="C84" t="str">
            <v>091/NK-PPS/ORD/XII/04</v>
          </cell>
          <cell r="E84" t="str">
            <v>Sirtu</v>
          </cell>
          <cell r="F84">
            <v>136.61000000000001</v>
          </cell>
          <cell r="G84" t="str">
            <v>M3</v>
          </cell>
          <cell r="H84">
            <v>70000</v>
          </cell>
          <cell r="I84">
            <v>9562700.0000000019</v>
          </cell>
        </row>
        <row r="85">
          <cell r="C85" t="str">
            <v/>
          </cell>
          <cell r="E85">
            <v>0</v>
          </cell>
          <cell r="I85">
            <v>0</v>
          </cell>
          <cell r="K85">
            <v>10683225.000000002</v>
          </cell>
        </row>
        <row r="86">
          <cell r="C86" t="str">
            <v/>
          </cell>
          <cell r="D86" t="str">
            <v>CV Putri Maharani</v>
          </cell>
          <cell r="E86" t="str">
            <v>Ang - 1</v>
          </cell>
          <cell r="I86">
            <v>0</v>
          </cell>
          <cell r="K86" t="str">
            <v/>
          </cell>
        </row>
        <row r="87">
          <cell r="B87" t="str">
            <v>rb022</v>
          </cell>
          <cell r="C87" t="str">
            <v>061/NK-PPS/ORD/XII/04</v>
          </cell>
          <cell r="E87" t="str">
            <v>Sirtu</v>
          </cell>
          <cell r="F87">
            <v>45</v>
          </cell>
          <cell r="G87" t="str">
            <v>bh</v>
          </cell>
          <cell r="H87">
            <v>70000</v>
          </cell>
          <cell r="I87">
            <v>3150000</v>
          </cell>
          <cell r="K87">
            <v>3150000</v>
          </cell>
        </row>
        <row r="88">
          <cell r="C88" t="str">
            <v/>
          </cell>
          <cell r="E88">
            <v>0</v>
          </cell>
          <cell r="I88">
            <v>0</v>
          </cell>
          <cell r="K88" t="str">
            <v/>
          </cell>
        </row>
        <row r="89">
          <cell r="C89" t="str">
            <v/>
          </cell>
          <cell r="D89" t="str">
            <v>UD.Bata Murni</v>
          </cell>
          <cell r="E89">
            <v>0</v>
          </cell>
          <cell r="I89">
            <v>0</v>
          </cell>
          <cell r="K89" t="str">
            <v/>
          </cell>
        </row>
        <row r="90">
          <cell r="B90" t="str">
            <v>rb023</v>
          </cell>
          <cell r="C90" t="str">
            <v>036/NK-PPS/ORD/I/05</v>
          </cell>
          <cell r="E90" t="str">
            <v>Batu Bata Pres</v>
          </cell>
          <cell r="F90">
            <v>3050</v>
          </cell>
          <cell r="G90" t="str">
            <v>bh</v>
          </cell>
          <cell r="H90">
            <v>320</v>
          </cell>
          <cell r="I90">
            <v>976000</v>
          </cell>
          <cell r="K90">
            <v>976000</v>
          </cell>
        </row>
        <row r="92">
          <cell r="C92" t="str">
            <v/>
          </cell>
          <cell r="D92" t="str">
            <v>Winda Bersama</v>
          </cell>
          <cell r="E92" t="str">
            <v>Angs - I</v>
          </cell>
          <cell r="K92" t="str">
            <v/>
          </cell>
        </row>
        <row r="93">
          <cell r="B93" t="str">
            <v>rb024</v>
          </cell>
          <cell r="C93" t="str">
            <v>050/NK-PPS/ORD/I/05</v>
          </cell>
          <cell r="E93" t="str">
            <v>Batu Bata Pres</v>
          </cell>
          <cell r="F93">
            <v>20588</v>
          </cell>
          <cell r="G93" t="str">
            <v>bh</v>
          </cell>
          <cell r="H93">
            <v>340</v>
          </cell>
          <cell r="I93">
            <v>7000000</v>
          </cell>
          <cell r="K93">
            <v>7000000</v>
          </cell>
        </row>
        <row r="95">
          <cell r="C95" t="str">
            <v>CV. Merindo rima Lestari</v>
          </cell>
        </row>
        <row r="96">
          <cell r="B96" t="str">
            <v>rb025</v>
          </cell>
          <cell r="C96" t="str">
            <v>073/NK-PPS/ORD/02/05</v>
          </cell>
          <cell r="E96" t="str">
            <v>Sikabond NV (10 kg)</v>
          </cell>
          <cell r="F96">
            <v>5</v>
          </cell>
          <cell r="G96" t="str">
            <v>Pail</v>
          </cell>
          <cell r="H96">
            <v>180000</v>
          </cell>
          <cell r="I96">
            <v>990000</v>
          </cell>
          <cell r="J96">
            <v>90000</v>
          </cell>
          <cell r="K96">
            <v>900000</v>
          </cell>
        </row>
        <row r="98">
          <cell r="D98" t="str">
            <v>Delpian</v>
          </cell>
          <cell r="E98" t="str">
            <v>Ongkos angkut Potongan</v>
          </cell>
          <cell r="I98">
            <v>0</v>
          </cell>
          <cell r="K98">
            <v>0</v>
          </cell>
        </row>
        <row r="99">
          <cell r="B99" t="str">
            <v>rb026</v>
          </cell>
          <cell r="E99" t="str">
            <v>Boor Pile</v>
          </cell>
          <cell r="F99">
            <v>3</v>
          </cell>
          <cell r="G99" t="str">
            <v>rit</v>
          </cell>
          <cell r="H99">
            <v>200000</v>
          </cell>
          <cell r="I99">
            <v>600000</v>
          </cell>
          <cell r="K99">
            <v>600000</v>
          </cell>
        </row>
        <row r="100">
          <cell r="I100">
            <v>0</v>
          </cell>
          <cell r="K100">
            <v>0</v>
          </cell>
        </row>
        <row r="101">
          <cell r="D101" t="str">
            <v>Kasrul</v>
          </cell>
          <cell r="E101" t="str">
            <v xml:space="preserve">Angs-2 </v>
          </cell>
          <cell r="K101">
            <v>0</v>
          </cell>
        </row>
        <row r="102">
          <cell r="B102" t="str">
            <v>rb027</v>
          </cell>
          <cell r="C102" t="str">
            <v>020/NK-PPS/ORD/01/05</v>
          </cell>
          <cell r="E102" t="str">
            <v xml:space="preserve">Batang Kelapa </v>
          </cell>
          <cell r="F102">
            <v>68</v>
          </cell>
          <cell r="G102" t="str">
            <v>m</v>
          </cell>
          <cell r="H102">
            <v>25000</v>
          </cell>
          <cell r="I102">
            <v>1700000</v>
          </cell>
          <cell r="K102">
            <v>1700000</v>
          </cell>
        </row>
        <row r="104">
          <cell r="C104" t="str">
            <v>DP-6</v>
          </cell>
        </row>
        <row r="105">
          <cell r="D105" t="str">
            <v>Winda Bersama</v>
          </cell>
        </row>
        <row r="106">
          <cell r="B106" t="str">
            <v>rb028</v>
          </cell>
          <cell r="C106" t="str">
            <v>009/NK-PPS/ORD/XI/04</v>
          </cell>
          <cell r="E106" t="str">
            <v>Pasir Pasang</v>
          </cell>
          <cell r="F106">
            <v>20</v>
          </cell>
          <cell r="G106" t="str">
            <v>M3</v>
          </cell>
          <cell r="H106">
            <v>47500</v>
          </cell>
          <cell r="I106">
            <v>950000</v>
          </cell>
          <cell r="K106">
            <v>950000</v>
          </cell>
        </row>
        <row r="108">
          <cell r="D108" t="str">
            <v>GK Anugrah</v>
          </cell>
          <cell r="K108" t="str">
            <v/>
          </cell>
        </row>
        <row r="109">
          <cell r="B109" t="str">
            <v>rb029</v>
          </cell>
          <cell r="C109" t="str">
            <v>015/NK-PPS/ORD/I/05</v>
          </cell>
          <cell r="E109" t="str">
            <v>Kayu  5 X 7</v>
          </cell>
          <cell r="F109">
            <v>2</v>
          </cell>
          <cell r="G109" t="str">
            <v>M3</v>
          </cell>
          <cell r="H109">
            <v>450000</v>
          </cell>
          <cell r="I109">
            <v>900000</v>
          </cell>
        </row>
        <row r="110">
          <cell r="B110" t="str">
            <v>rb030</v>
          </cell>
          <cell r="C110" t="str">
            <v>049/NK-PPS/ORD/XII/04</v>
          </cell>
          <cell r="E110" t="str">
            <v>Kayu 2 X 20</v>
          </cell>
          <cell r="F110">
            <v>126</v>
          </cell>
          <cell r="G110" t="str">
            <v>btg</v>
          </cell>
          <cell r="H110">
            <v>9000</v>
          </cell>
          <cell r="I110">
            <v>1134000</v>
          </cell>
          <cell r="K110" t="str">
            <v/>
          </cell>
        </row>
        <row r="111">
          <cell r="B111" t="str">
            <v>rb031</v>
          </cell>
          <cell r="E111" t="str">
            <v>Kayu 5 X 10</v>
          </cell>
          <cell r="F111">
            <v>19</v>
          </cell>
          <cell r="G111" t="str">
            <v>btg</v>
          </cell>
          <cell r="H111">
            <v>10000</v>
          </cell>
          <cell r="I111">
            <v>190000</v>
          </cell>
          <cell r="K111" t="str">
            <v/>
          </cell>
        </row>
        <row r="112">
          <cell r="B112" t="str">
            <v>rb032</v>
          </cell>
          <cell r="C112" t="str">
            <v>073/NK-PPS/ORD/XII/04</v>
          </cell>
          <cell r="E112" t="str">
            <v>Kayu  5 X 7</v>
          </cell>
          <cell r="F112">
            <v>85</v>
          </cell>
          <cell r="G112" t="str">
            <v>btg</v>
          </cell>
          <cell r="H112">
            <v>7000</v>
          </cell>
          <cell r="I112">
            <v>595000</v>
          </cell>
        </row>
        <row r="113">
          <cell r="B113" t="str">
            <v>rb033</v>
          </cell>
          <cell r="E113" t="str">
            <v>Kayu 5 X 10</v>
          </cell>
          <cell r="F113">
            <v>20</v>
          </cell>
          <cell r="G113" t="str">
            <v>btg</v>
          </cell>
          <cell r="H113">
            <v>10000</v>
          </cell>
          <cell r="I113">
            <v>200000</v>
          </cell>
        </row>
        <row r="114">
          <cell r="B114" t="str">
            <v>rb034</v>
          </cell>
          <cell r="E114" t="str">
            <v>Kayu 6 X 12</v>
          </cell>
          <cell r="F114">
            <v>15</v>
          </cell>
          <cell r="G114" t="str">
            <v>btg</v>
          </cell>
          <cell r="H114">
            <v>15000</v>
          </cell>
          <cell r="I114">
            <v>225000</v>
          </cell>
          <cell r="K114" t="str">
            <v/>
          </cell>
        </row>
        <row r="115">
          <cell r="K115">
            <v>3244000</v>
          </cell>
        </row>
        <row r="116">
          <cell r="D116" t="str">
            <v>Rambah Agung</v>
          </cell>
        </row>
        <row r="117">
          <cell r="B117" t="str">
            <v>rb035</v>
          </cell>
          <cell r="C117" t="str">
            <v>021/NK-PPS/ORD/XII/04</v>
          </cell>
          <cell r="E117" t="str">
            <v>Sirtu</v>
          </cell>
          <cell r="F117">
            <v>40</v>
          </cell>
          <cell r="G117" t="str">
            <v>M3</v>
          </cell>
          <cell r="H117">
            <v>70000</v>
          </cell>
          <cell r="I117">
            <v>2800000</v>
          </cell>
        </row>
        <row r="118">
          <cell r="B118" t="str">
            <v>rb036</v>
          </cell>
          <cell r="C118" t="str">
            <v>063/NK-PPS/ORD/XII/04</v>
          </cell>
          <cell r="E118" t="str">
            <v>Sirtu;  Angs-1</v>
          </cell>
          <cell r="F118">
            <v>14.29</v>
          </cell>
          <cell r="G118" t="str">
            <v>M3</v>
          </cell>
          <cell r="H118">
            <v>70000</v>
          </cell>
          <cell r="I118">
            <v>1000000</v>
          </cell>
        </row>
        <row r="119">
          <cell r="K119">
            <v>3800000</v>
          </cell>
        </row>
        <row r="120">
          <cell r="D120" t="str">
            <v>Winda Bersama</v>
          </cell>
        </row>
        <row r="121">
          <cell r="B121" t="str">
            <v>rb037</v>
          </cell>
          <cell r="C121" t="str">
            <v>096/NK-PPS/ORD/XII/04</v>
          </cell>
          <cell r="E121" t="str">
            <v>Sirtu; Angsuran - 1</v>
          </cell>
          <cell r="F121">
            <v>22.143000000000001</v>
          </cell>
          <cell r="G121" t="str">
            <v>M3</v>
          </cell>
          <cell r="H121">
            <v>70000</v>
          </cell>
          <cell r="I121">
            <v>1550000</v>
          </cell>
          <cell r="K121">
            <v>1550000</v>
          </cell>
        </row>
        <row r="123">
          <cell r="D123" t="str">
            <v>Winda Bersama</v>
          </cell>
          <cell r="E123" t="str">
            <v>Angs- 2 ( Lunas )</v>
          </cell>
          <cell r="K123">
            <v>0</v>
          </cell>
        </row>
        <row r="124">
          <cell r="B124" t="str">
            <v>rb038</v>
          </cell>
          <cell r="C124" t="str">
            <v>050/NK-PPS/ORD/I/05</v>
          </cell>
          <cell r="E124" t="str">
            <v>Batu Bata Press</v>
          </cell>
          <cell r="I124">
            <v>2180000</v>
          </cell>
          <cell r="K124">
            <v>2180000</v>
          </cell>
        </row>
        <row r="125">
          <cell r="K125">
            <v>0</v>
          </cell>
        </row>
        <row r="126">
          <cell r="B126" t="str">
            <v>rb039</v>
          </cell>
          <cell r="E126" t="str">
            <v>Sika Grout</v>
          </cell>
          <cell r="F126">
            <v>2</v>
          </cell>
          <cell r="G126" t="str">
            <v>bag</v>
          </cell>
          <cell r="H126">
            <v>89100</v>
          </cell>
          <cell r="I126">
            <v>178200</v>
          </cell>
          <cell r="K126">
            <v>178200</v>
          </cell>
        </row>
        <row r="127">
          <cell r="K127">
            <v>0</v>
          </cell>
        </row>
        <row r="128">
          <cell r="B128" t="str">
            <v>rb040</v>
          </cell>
          <cell r="E128" t="str">
            <v>Paku beton</v>
          </cell>
          <cell r="F128">
            <v>2</v>
          </cell>
          <cell r="G128" t="str">
            <v>ktk</v>
          </cell>
          <cell r="H128">
            <v>4000</v>
          </cell>
          <cell r="I128">
            <v>8000</v>
          </cell>
          <cell r="K128">
            <v>8000</v>
          </cell>
        </row>
        <row r="129">
          <cell r="K129">
            <v>0</v>
          </cell>
        </row>
        <row r="130">
          <cell r="D130" t="str">
            <v>Kasrul</v>
          </cell>
          <cell r="K130">
            <v>0</v>
          </cell>
        </row>
        <row r="131">
          <cell r="B131" t="str">
            <v>rb041</v>
          </cell>
          <cell r="C131" t="str">
            <v>039/NK-PPS/ORD/I/05</v>
          </cell>
          <cell r="E131" t="str">
            <v>Batang Kelapa</v>
          </cell>
          <cell r="F131">
            <v>100</v>
          </cell>
          <cell r="G131" t="str">
            <v>m</v>
          </cell>
          <cell r="H131">
            <v>25000</v>
          </cell>
          <cell r="I131">
            <v>2500000</v>
          </cell>
          <cell r="K131">
            <v>2500000</v>
          </cell>
        </row>
        <row r="133">
          <cell r="C133" t="str">
            <v>DP-7</v>
          </cell>
        </row>
        <row r="135">
          <cell r="D135" t="str">
            <v>Ujang</v>
          </cell>
          <cell r="E135" t="str">
            <v>Batu Bata press</v>
          </cell>
        </row>
        <row r="136">
          <cell r="B136" t="str">
            <v>rb042</v>
          </cell>
          <cell r="D136" t="str">
            <v>077/NK-PPS/ORD/2/2005</v>
          </cell>
          <cell r="E136" t="str">
            <v>Batu Bata press, Angsuran 1</v>
          </cell>
          <cell r="F136">
            <v>13750</v>
          </cell>
          <cell r="G136" t="str">
            <v>Buah</v>
          </cell>
          <cell r="H136">
            <v>340</v>
          </cell>
          <cell r="I136">
            <v>4675000</v>
          </cell>
          <cell r="K136">
            <v>4675000</v>
          </cell>
        </row>
        <row r="138">
          <cell r="D138" t="str">
            <v>Toko Yoanda</v>
          </cell>
          <cell r="E138" t="str">
            <v>Kayu</v>
          </cell>
          <cell r="K138" t="str">
            <v/>
          </cell>
        </row>
        <row r="139">
          <cell r="B139" t="str">
            <v>rb043</v>
          </cell>
          <cell r="D139" t="str">
            <v>069/NK-PPS/ORD/2/2005</v>
          </cell>
          <cell r="E139" t="str">
            <v>Kayu, Angsuran - 1</v>
          </cell>
          <cell r="I139">
            <v>5000000</v>
          </cell>
          <cell r="K139">
            <v>5000000</v>
          </cell>
        </row>
        <row r="140">
          <cell r="K140" t="str">
            <v/>
          </cell>
        </row>
        <row r="141">
          <cell r="B141" t="str">
            <v>rb044</v>
          </cell>
          <cell r="D141" t="str">
            <v>Sumber Rezeki</v>
          </cell>
          <cell r="E141" t="str">
            <v>Pipa 1 1/2" Tebal 3mm</v>
          </cell>
          <cell r="I141">
            <v>200000</v>
          </cell>
          <cell r="K141">
            <v>200000</v>
          </cell>
        </row>
        <row r="142">
          <cell r="K142">
            <v>0</v>
          </cell>
        </row>
        <row r="143">
          <cell r="B143" t="str">
            <v>rb045</v>
          </cell>
          <cell r="D143" t="str">
            <v>PT. Tripak</v>
          </cell>
          <cell r="E143" t="str">
            <v>Mobilisasi Form Tee ke Pku</v>
          </cell>
          <cell r="I143">
            <v>1827000</v>
          </cell>
          <cell r="K143">
            <v>1827000</v>
          </cell>
        </row>
        <row r="145">
          <cell r="C145" t="str">
            <v>DP-8</v>
          </cell>
        </row>
        <row r="146">
          <cell r="B146" t="str">
            <v>rb046</v>
          </cell>
          <cell r="D146" t="str">
            <v>Masril/Delpian</v>
          </cell>
          <cell r="E146" t="str">
            <v>Pasir Pasang</v>
          </cell>
          <cell r="F146">
            <v>54.01</v>
          </cell>
          <cell r="G146" t="str">
            <v>m3</v>
          </cell>
          <cell r="H146">
            <v>47500</v>
          </cell>
          <cell r="I146">
            <v>2565475</v>
          </cell>
          <cell r="K146">
            <v>2565475</v>
          </cell>
        </row>
        <row r="147">
          <cell r="D147" t="str">
            <v>071/NK-PPS/ORD/2/05</v>
          </cell>
          <cell r="K147">
            <v>0</v>
          </cell>
        </row>
        <row r="149">
          <cell r="D149" t="str">
            <v>UD.Mina</v>
          </cell>
          <cell r="K149" t="str">
            <v/>
          </cell>
        </row>
        <row r="150">
          <cell r="B150" t="str">
            <v>rb047</v>
          </cell>
          <cell r="D150" t="str">
            <v>080/NK-PPS/ORD/2/05</v>
          </cell>
          <cell r="E150" t="str">
            <v>Pasir Pasang</v>
          </cell>
          <cell r="F150">
            <v>52.6</v>
          </cell>
          <cell r="G150" t="str">
            <v>m3</v>
          </cell>
          <cell r="H150">
            <v>47000</v>
          </cell>
          <cell r="I150">
            <v>2472200</v>
          </cell>
        </row>
        <row r="151">
          <cell r="B151" t="str">
            <v>rb048</v>
          </cell>
          <cell r="D151" t="str">
            <v>106/NK-PPS/ORD/2/05</v>
          </cell>
          <cell r="E151" t="str">
            <v>Pasir Pasang, Angs-1</v>
          </cell>
          <cell r="F151">
            <v>11.229787234042552</v>
          </cell>
          <cell r="G151" t="str">
            <v>m3</v>
          </cell>
          <cell r="H151">
            <v>47000</v>
          </cell>
          <cell r="I151">
            <v>527800</v>
          </cell>
          <cell r="K151">
            <v>3000000</v>
          </cell>
        </row>
        <row r="152">
          <cell r="K152" t="str">
            <v/>
          </cell>
        </row>
        <row r="153">
          <cell r="D153" t="str">
            <v>UD Lintau</v>
          </cell>
        </row>
        <row r="154">
          <cell r="B154" t="str">
            <v>rb049</v>
          </cell>
          <cell r="D154" t="str">
            <v>123/NK-PPS/ORD/1/05</v>
          </cell>
          <cell r="E154" t="str">
            <v>Pasir Pasang</v>
          </cell>
          <cell r="F154">
            <v>26.3</v>
          </cell>
          <cell r="G154" t="str">
            <v>m3</v>
          </cell>
          <cell r="H154">
            <v>47500</v>
          </cell>
          <cell r="I154">
            <v>1249250</v>
          </cell>
          <cell r="K154">
            <v>1249250</v>
          </cell>
        </row>
        <row r="156">
          <cell r="D156" t="str">
            <v>Rambah Agung</v>
          </cell>
          <cell r="K156">
            <v>0</v>
          </cell>
        </row>
        <row r="157">
          <cell r="B157" t="str">
            <v>rb050</v>
          </cell>
          <cell r="D157" t="str">
            <v>063/NK-PPS/ORD/12/04</v>
          </cell>
          <cell r="E157" t="str">
            <v>Sirtu ; Angs-3</v>
          </cell>
          <cell r="F157">
            <v>50</v>
          </cell>
          <cell r="G157" t="str">
            <v>m3</v>
          </cell>
          <cell r="H157">
            <v>70000</v>
          </cell>
          <cell r="I157">
            <v>3500000</v>
          </cell>
        </row>
        <row r="158">
          <cell r="B158" t="str">
            <v>rb051</v>
          </cell>
          <cell r="D158" t="str">
            <v>161/NK-PPS/ORD/1/05</v>
          </cell>
          <cell r="E158" t="str">
            <v xml:space="preserve">Sirtu </v>
          </cell>
          <cell r="F158">
            <v>36.6</v>
          </cell>
          <cell r="G158" t="str">
            <v>m3</v>
          </cell>
          <cell r="H158">
            <v>70000</v>
          </cell>
          <cell r="I158">
            <v>2562000</v>
          </cell>
          <cell r="K158">
            <v>6062000</v>
          </cell>
        </row>
        <row r="160">
          <cell r="D160" t="str">
            <v>Duta Sarana</v>
          </cell>
        </row>
        <row r="161">
          <cell r="B161" t="str">
            <v>rb052</v>
          </cell>
          <cell r="D161" t="str">
            <v>037/NK-PPS/ORD/1/05</v>
          </cell>
          <cell r="E161" t="str">
            <v>Tanah timbun</v>
          </cell>
          <cell r="F161">
            <v>16</v>
          </cell>
          <cell r="G161" t="str">
            <v>Truck</v>
          </cell>
          <cell r="H161">
            <v>60000</v>
          </cell>
          <cell r="I161">
            <v>960000</v>
          </cell>
        </row>
        <row r="162">
          <cell r="B162" t="str">
            <v>rb053</v>
          </cell>
          <cell r="D162" t="str">
            <v xml:space="preserve">      /NK-PPS/ORD/1/05</v>
          </cell>
          <cell r="E162" t="str">
            <v>Tanah timbun</v>
          </cell>
          <cell r="F162">
            <v>5</v>
          </cell>
          <cell r="G162" t="str">
            <v>Truck</v>
          </cell>
          <cell r="H162">
            <v>60000</v>
          </cell>
          <cell r="I162">
            <v>300000</v>
          </cell>
          <cell r="K162">
            <v>1260000</v>
          </cell>
        </row>
        <row r="164">
          <cell r="C164" t="str">
            <v>DP-9</v>
          </cell>
        </row>
        <row r="165">
          <cell r="B165" t="str">
            <v>rb054</v>
          </cell>
          <cell r="D165" t="str">
            <v>UD. Ujang</v>
          </cell>
          <cell r="E165" t="str">
            <v>Batu Bata</v>
          </cell>
          <cell r="F165">
            <v>8000</v>
          </cell>
          <cell r="G165" t="str">
            <v>Buah</v>
          </cell>
          <cell r="H165">
            <v>340</v>
          </cell>
          <cell r="I165">
            <v>2720000</v>
          </cell>
          <cell r="K165">
            <v>2720000</v>
          </cell>
        </row>
        <row r="166">
          <cell r="D166" t="str">
            <v>118/NK-PPS/ORD/II/05</v>
          </cell>
        </row>
        <row r="167">
          <cell r="K167">
            <v>0</v>
          </cell>
        </row>
        <row r="168">
          <cell r="D168" t="str">
            <v>SIDI TAMAR</v>
          </cell>
          <cell r="K168" t="str">
            <v/>
          </cell>
        </row>
        <row r="169">
          <cell r="D169" t="str">
            <v>136/NK-PPS/ORD/III/05</v>
          </cell>
          <cell r="E169" t="str">
            <v>Kayu 5x7x400</v>
          </cell>
          <cell r="F169">
            <v>14.082000000000001</v>
          </cell>
          <cell r="G169" t="str">
            <v>m3</v>
          </cell>
          <cell r="H169">
            <v>475000</v>
          </cell>
        </row>
        <row r="170">
          <cell r="E170" t="str">
            <v>Kayu 5x10x400</v>
          </cell>
          <cell r="F170">
            <v>9.1</v>
          </cell>
          <cell r="G170" t="str">
            <v>m3</v>
          </cell>
          <cell r="H170">
            <v>475000</v>
          </cell>
          <cell r="K170">
            <v>0</v>
          </cell>
        </row>
        <row r="171">
          <cell r="E171" t="str">
            <v>Kayu 6x12x400</v>
          </cell>
          <cell r="F171">
            <v>15.206</v>
          </cell>
          <cell r="G171" t="str">
            <v>m3</v>
          </cell>
          <cell r="H171">
            <v>575000</v>
          </cell>
        </row>
        <row r="172">
          <cell r="B172" t="str">
            <v>rb055</v>
          </cell>
          <cell r="E172" t="str">
            <v>Angs. 1, Kayu</v>
          </cell>
          <cell r="I172">
            <v>12500000</v>
          </cell>
          <cell r="K172">
            <v>12500000</v>
          </cell>
        </row>
        <row r="173">
          <cell r="E173" t="str">
            <v>Sisa : Rp. 7.254.900,-</v>
          </cell>
        </row>
        <row r="175">
          <cell r="B175" t="str">
            <v>rb056</v>
          </cell>
          <cell r="E175" t="str">
            <v>Kayu Propil</v>
          </cell>
          <cell r="F175">
            <v>190</v>
          </cell>
          <cell r="G175" t="str">
            <v>Btg</v>
          </cell>
          <cell r="H175">
            <v>5000</v>
          </cell>
          <cell r="I175">
            <v>950000</v>
          </cell>
          <cell r="K175">
            <v>950000</v>
          </cell>
        </row>
        <row r="177">
          <cell r="B177" t="str">
            <v>rb057</v>
          </cell>
          <cell r="E177" t="str">
            <v>Angkur</v>
          </cell>
          <cell r="I177">
            <v>1106000</v>
          </cell>
          <cell r="K177">
            <v>1106000</v>
          </cell>
        </row>
        <row r="179">
          <cell r="B179" t="str">
            <v>rb058</v>
          </cell>
          <cell r="D179" t="str">
            <v>Form Tee + Aksesoris</v>
          </cell>
          <cell r="E179" t="str">
            <v>Pengelasan Form Tee</v>
          </cell>
          <cell r="I179">
            <v>500000</v>
          </cell>
          <cell r="K179">
            <v>500000</v>
          </cell>
        </row>
        <row r="181">
          <cell r="C181" t="str">
            <v>DP-10</v>
          </cell>
        </row>
        <row r="182">
          <cell r="D182" t="str">
            <v>Mutiara Elsa</v>
          </cell>
          <cell r="E182" t="str">
            <v>Angs-1</v>
          </cell>
        </row>
        <row r="183">
          <cell r="B183" t="str">
            <v>rb059</v>
          </cell>
          <cell r="D183" t="str">
            <v>124/NK-PPS/ORD/III/05</v>
          </cell>
          <cell r="E183" t="str">
            <v>Kayu 5 x 7 x 4</v>
          </cell>
          <cell r="F183">
            <v>8.9285714285714288</v>
          </cell>
          <cell r="G183" t="str">
            <v>m3</v>
          </cell>
          <cell r="H183">
            <v>560000</v>
          </cell>
          <cell r="I183">
            <v>5000000</v>
          </cell>
          <cell r="K183">
            <v>5000000</v>
          </cell>
        </row>
        <row r="184">
          <cell r="K184" t="str">
            <v/>
          </cell>
        </row>
        <row r="185">
          <cell r="D185" t="str">
            <v>Sidi Tamar</v>
          </cell>
          <cell r="E185" t="str">
            <v>Angs- 2</v>
          </cell>
        </row>
        <row r="186">
          <cell r="B186" t="str">
            <v>rb060</v>
          </cell>
          <cell r="D186" t="str">
            <v>136/NK-PPS/ORD/III/05</v>
          </cell>
          <cell r="E186" t="str">
            <v>Kayu 6 x 12 x 4</v>
          </cell>
          <cell r="F186">
            <v>8.695652173913043</v>
          </cell>
          <cell r="G186" t="str">
            <v>m3</v>
          </cell>
          <cell r="H186">
            <v>575000</v>
          </cell>
          <cell r="I186">
            <v>5000000</v>
          </cell>
          <cell r="K186">
            <v>5000000</v>
          </cell>
        </row>
        <row r="188">
          <cell r="B188" t="str">
            <v>rb061</v>
          </cell>
          <cell r="D188" t="str">
            <v>Melinda Sukses</v>
          </cell>
          <cell r="E188" t="str">
            <v>kayu 6 x 12 x 4</v>
          </cell>
          <cell r="F188">
            <v>20</v>
          </cell>
          <cell r="G188" t="str">
            <v>btg</v>
          </cell>
          <cell r="H188">
            <v>21000</v>
          </cell>
          <cell r="I188">
            <v>420000</v>
          </cell>
          <cell r="K188">
            <v>420000</v>
          </cell>
        </row>
        <row r="190">
          <cell r="B190" t="str">
            <v>rb062</v>
          </cell>
          <cell r="D190" t="str">
            <v>UD Putra Melayu</v>
          </cell>
          <cell r="E190" t="str">
            <v>Kayu 2,5 x 20 x 4</v>
          </cell>
          <cell r="F190">
            <v>10</v>
          </cell>
          <cell r="G190" t="str">
            <v>btg</v>
          </cell>
          <cell r="H190">
            <v>12500</v>
          </cell>
          <cell r="I190">
            <v>125000</v>
          </cell>
        </row>
        <row r="191">
          <cell r="B191" t="str">
            <v>rb063</v>
          </cell>
          <cell r="E191" t="str">
            <v>Kyu 5 x 7 x 4</v>
          </cell>
          <cell r="F191">
            <v>20</v>
          </cell>
          <cell r="G191" t="str">
            <v>btg</v>
          </cell>
          <cell r="H191">
            <v>7500</v>
          </cell>
          <cell r="I191">
            <v>150000</v>
          </cell>
          <cell r="K191">
            <v>275000</v>
          </cell>
        </row>
        <row r="193">
          <cell r="B193" t="str">
            <v>rb064</v>
          </cell>
          <cell r="D193" t="str">
            <v>UD Putra Melayu</v>
          </cell>
          <cell r="E193" t="str">
            <v xml:space="preserve">Kayu 10 x 4 </v>
          </cell>
          <cell r="F193">
            <v>20</v>
          </cell>
          <cell r="G193" t="str">
            <v>btg</v>
          </cell>
          <cell r="H193">
            <v>14000</v>
          </cell>
          <cell r="I193">
            <v>280000</v>
          </cell>
          <cell r="K193">
            <v>280000</v>
          </cell>
        </row>
        <row r="194">
          <cell r="K194">
            <v>0</v>
          </cell>
        </row>
        <row r="195">
          <cell r="B195" t="str">
            <v>rb065</v>
          </cell>
          <cell r="D195" t="str">
            <v>CV Agape</v>
          </cell>
          <cell r="E195" t="str">
            <v>Ongkos angkut Combidek</v>
          </cell>
          <cell r="I195">
            <v>5000000</v>
          </cell>
          <cell r="K195">
            <v>5000000</v>
          </cell>
        </row>
        <row r="196">
          <cell r="K196">
            <v>0</v>
          </cell>
        </row>
        <row r="197">
          <cell r="B197" t="str">
            <v>rb066</v>
          </cell>
          <cell r="D197" t="str">
            <v>CV Merindo Prima Lestari</v>
          </cell>
          <cell r="E197" t="str">
            <v>Sikagrout FM</v>
          </cell>
          <cell r="F197">
            <v>1</v>
          </cell>
          <cell r="G197" t="str">
            <v>Zak</v>
          </cell>
          <cell r="H197">
            <v>93500</v>
          </cell>
          <cell r="I197">
            <v>93500</v>
          </cell>
          <cell r="K197">
            <v>93500</v>
          </cell>
        </row>
        <row r="199">
          <cell r="C199" t="str">
            <v>DP-11</v>
          </cell>
        </row>
        <row r="200">
          <cell r="D200" t="str">
            <v>SIDI TAMAR</v>
          </cell>
        </row>
        <row r="201">
          <cell r="D201" t="str">
            <v>136/NK-PPS/ORD/III/2005</v>
          </cell>
          <cell r="E201" t="str">
            <v>Kayu 5x7x4</v>
          </cell>
          <cell r="F201">
            <v>11</v>
          </cell>
          <cell r="G201" t="str">
            <v>m3</v>
          </cell>
          <cell r="H201">
            <v>500000</v>
          </cell>
        </row>
        <row r="202">
          <cell r="E202" t="str">
            <v>Kayu 5x10x4</v>
          </cell>
          <cell r="F202">
            <v>8</v>
          </cell>
          <cell r="G202" t="str">
            <v>m3</v>
          </cell>
          <cell r="H202">
            <v>500000</v>
          </cell>
          <cell r="K202" t="str">
            <v/>
          </cell>
        </row>
        <row r="203">
          <cell r="E203" t="str">
            <v>Kayu 6x12x4</v>
          </cell>
          <cell r="F203">
            <v>12.5</v>
          </cell>
          <cell r="G203" t="str">
            <v>m3</v>
          </cell>
          <cell r="H203">
            <v>600000</v>
          </cell>
        </row>
        <row r="204">
          <cell r="E204" t="str">
            <v>Angs-1:12.500.000,-</v>
          </cell>
        </row>
        <row r="205">
          <cell r="E205" t="str">
            <v>Angs-2:  5.000.000,-</v>
          </cell>
        </row>
        <row r="206">
          <cell r="B206" t="str">
            <v>rb067</v>
          </cell>
          <cell r="E206" t="str">
            <v>Angs-3, Kayu 5x7x4</v>
          </cell>
          <cell r="I206">
            <v>2254900</v>
          </cell>
        </row>
        <row r="208">
          <cell r="D208" t="str">
            <v>171/NK-PPS/ORD/III/2005</v>
          </cell>
          <cell r="E208" t="str">
            <v>Kayu 5x7x4</v>
          </cell>
          <cell r="F208">
            <v>11</v>
          </cell>
          <cell r="G208" t="str">
            <v>m3</v>
          </cell>
          <cell r="H208">
            <v>500000</v>
          </cell>
        </row>
        <row r="209">
          <cell r="E209" t="str">
            <v>Kayu 5x10x4</v>
          </cell>
          <cell r="F209">
            <v>8</v>
          </cell>
          <cell r="G209" t="str">
            <v>m3</v>
          </cell>
          <cell r="H209">
            <v>500000</v>
          </cell>
        </row>
        <row r="210">
          <cell r="E210" t="str">
            <v>Kayu 6x12x4</v>
          </cell>
          <cell r="F210">
            <v>12.5</v>
          </cell>
          <cell r="G210" t="str">
            <v>m3</v>
          </cell>
          <cell r="H210">
            <v>600000</v>
          </cell>
        </row>
        <row r="211">
          <cell r="B211" t="str">
            <v>rb068</v>
          </cell>
          <cell r="E211" t="str">
            <v>Angs-1, Kayu 5x7x4</v>
          </cell>
          <cell r="I211">
            <v>2745100</v>
          </cell>
          <cell r="K211">
            <v>5000000</v>
          </cell>
        </row>
        <row r="213">
          <cell r="D213" t="str">
            <v>SUMBER TAMPAN</v>
          </cell>
        </row>
        <row r="214">
          <cell r="B214" t="str">
            <v>rb069</v>
          </cell>
          <cell r="D214" t="str">
            <v>011/NK-PPS/ORD/XI/2004</v>
          </cell>
          <cell r="E214" t="str">
            <v>Papan 3x20x400x60lbr</v>
          </cell>
          <cell r="F214">
            <v>1.44</v>
          </cell>
          <cell r="G214" t="str">
            <v>m3</v>
          </cell>
          <cell r="H214">
            <v>600000</v>
          </cell>
          <cell r="I214">
            <v>864000</v>
          </cell>
        </row>
        <row r="215">
          <cell r="B215" t="str">
            <v>rb070</v>
          </cell>
          <cell r="E215" t="str">
            <v>Papan 2x20x400x500lbr</v>
          </cell>
          <cell r="F215">
            <v>8</v>
          </cell>
          <cell r="G215" t="str">
            <v>m3</v>
          </cell>
          <cell r="H215">
            <v>480000</v>
          </cell>
          <cell r="I215">
            <v>3840000</v>
          </cell>
        </row>
        <row r="217">
          <cell r="D217" t="str">
            <v>013/NK-PPS/ORD/XI/2004</v>
          </cell>
          <cell r="E217" t="str">
            <v>Kayu 6x12x4x105btg</v>
          </cell>
          <cell r="F217">
            <v>3.024</v>
          </cell>
          <cell r="G217" t="str">
            <v>m3</v>
          </cell>
          <cell r="H217">
            <v>480000</v>
          </cell>
        </row>
        <row r="218">
          <cell r="E218" t="str">
            <v>Kayu 5x10x4x300btg</v>
          </cell>
          <cell r="F218">
            <v>6</v>
          </cell>
          <cell r="G218" t="str">
            <v>m3</v>
          </cell>
          <cell r="H218">
            <v>480000</v>
          </cell>
        </row>
        <row r="219">
          <cell r="E219" t="str">
            <v>Kayu 5x7x4x250btg</v>
          </cell>
          <cell r="F219">
            <v>3.5</v>
          </cell>
          <cell r="G219" t="str">
            <v>m3</v>
          </cell>
          <cell r="H219">
            <v>480000</v>
          </cell>
        </row>
        <row r="220">
          <cell r="E220" t="str">
            <v>Papan 3x20x400x80lbr</v>
          </cell>
          <cell r="F220">
            <v>0.752</v>
          </cell>
          <cell r="G220" t="str">
            <v>m3</v>
          </cell>
          <cell r="H220">
            <v>600000</v>
          </cell>
        </row>
        <row r="221">
          <cell r="E221" t="str">
            <v>Papan 2x20x400x470lbr</v>
          </cell>
          <cell r="F221">
            <v>8</v>
          </cell>
          <cell r="G221" t="str">
            <v>m3</v>
          </cell>
          <cell r="H221">
            <v>480000</v>
          </cell>
        </row>
        <row r="222">
          <cell r="B222" t="str">
            <v>rb071</v>
          </cell>
          <cell r="E222" t="str">
            <v>Angs-1, Kayu 5x7x4</v>
          </cell>
          <cell r="I222">
            <v>5296000</v>
          </cell>
          <cell r="K222">
            <v>10000000</v>
          </cell>
        </row>
        <row r="224">
          <cell r="D224" t="str">
            <v>GK. ANUGERAH</v>
          </cell>
        </row>
        <row r="225">
          <cell r="D225" t="str">
            <v>249/NK-PPS/ORD/IV/2005</v>
          </cell>
          <cell r="E225" t="str">
            <v>Kayu 5x7x4x358btg</v>
          </cell>
          <cell r="F225">
            <v>5.0119999999999996</v>
          </cell>
          <cell r="G225" t="str">
            <v>m3</v>
          </cell>
          <cell r="H225">
            <v>520000</v>
          </cell>
        </row>
        <row r="226">
          <cell r="E226" t="str">
            <v>Kayu 6x12x4x174btg</v>
          </cell>
          <cell r="F226">
            <v>5.0111999999999997</v>
          </cell>
          <cell r="G226" t="str">
            <v>m3</v>
          </cell>
          <cell r="H226">
            <v>520000</v>
          </cell>
        </row>
        <row r="227">
          <cell r="B227" t="str">
            <v>rb072</v>
          </cell>
          <cell r="E227" t="str">
            <v>Angs-1, Kayu 5x7x4</v>
          </cell>
          <cell r="I227">
            <v>2500000</v>
          </cell>
          <cell r="K227">
            <v>2500000</v>
          </cell>
        </row>
        <row r="229">
          <cell r="D229" t="str">
            <v>UD. PANGESTU</v>
          </cell>
        </row>
        <row r="230">
          <cell r="B230" t="str">
            <v>rb073</v>
          </cell>
          <cell r="D230" t="str">
            <v>165/NK-PPS/ORD/03/2005</v>
          </cell>
          <cell r="E230" t="str">
            <v>Pasir pasang</v>
          </cell>
          <cell r="F230">
            <v>60.05</v>
          </cell>
          <cell r="G230" t="str">
            <v>m3</v>
          </cell>
          <cell r="H230">
            <v>48000</v>
          </cell>
          <cell r="I230">
            <v>2882400</v>
          </cell>
          <cell r="K230">
            <v>2882400</v>
          </cell>
        </row>
        <row r="232">
          <cell r="D232" t="str">
            <v>Reveransir Pekanbaru</v>
          </cell>
        </row>
        <row r="233">
          <cell r="D233" t="str">
            <v>258/NK-PPS/ORD/04/2005</v>
          </cell>
          <cell r="E233" t="str">
            <v>Kayu 5x10x4x68btg</v>
          </cell>
          <cell r="F233">
            <v>1.36</v>
          </cell>
          <cell r="G233" t="str">
            <v>m3</v>
          </cell>
          <cell r="H233">
            <v>525000</v>
          </cell>
        </row>
        <row r="234">
          <cell r="E234" t="str">
            <v>Kayu 5x7x4x232btg</v>
          </cell>
          <cell r="F234">
            <v>232</v>
          </cell>
          <cell r="G234" t="str">
            <v>m3</v>
          </cell>
          <cell r="H234">
            <v>525000</v>
          </cell>
        </row>
        <row r="235">
          <cell r="E235" t="str">
            <v>Kayu 6x12x4x150btg</v>
          </cell>
          <cell r="F235">
            <v>3.2480000000000002</v>
          </cell>
          <cell r="G235" t="str">
            <v>m3</v>
          </cell>
          <cell r="H235">
            <v>550000</v>
          </cell>
        </row>
        <row r="236">
          <cell r="E236" t="str">
            <v>Kayu 5x10x5x39btg</v>
          </cell>
          <cell r="F236">
            <v>0.97499999999999998</v>
          </cell>
          <cell r="G236" t="str">
            <v>m3</v>
          </cell>
          <cell r="H236">
            <v>525000</v>
          </cell>
        </row>
        <row r="237">
          <cell r="E237" t="str">
            <v>Kayu 5x10x3x31btg</v>
          </cell>
          <cell r="F237">
            <v>0.46500000000000002</v>
          </cell>
          <cell r="G237" t="str">
            <v>m3</v>
          </cell>
          <cell r="H237">
            <v>525000</v>
          </cell>
        </row>
        <row r="238">
          <cell r="E238" t="str">
            <v>Kayu 5x7x5x43btg</v>
          </cell>
          <cell r="F238">
            <v>0.75249999999999995</v>
          </cell>
          <cell r="G238" t="str">
            <v>m3</v>
          </cell>
          <cell r="H238">
            <v>525000</v>
          </cell>
        </row>
        <row r="239">
          <cell r="E239" t="str">
            <v>Kayu 5x7x3x15btg</v>
          </cell>
          <cell r="F239">
            <v>0.1575</v>
          </cell>
          <cell r="G239" t="str">
            <v>m3</v>
          </cell>
          <cell r="H239">
            <v>525000</v>
          </cell>
        </row>
        <row r="240">
          <cell r="E240" t="str">
            <v>Kayu 6x12x3x69btg</v>
          </cell>
          <cell r="F240">
            <v>1.4903999999999999</v>
          </cell>
          <cell r="G240" t="str">
            <v>m3</v>
          </cell>
          <cell r="H240">
            <v>550000</v>
          </cell>
        </row>
        <row r="241">
          <cell r="E241" t="str">
            <v>Kayu 6x12x5x45btg</v>
          </cell>
          <cell r="F241">
            <v>1.62</v>
          </cell>
          <cell r="G241" t="str">
            <v>m3</v>
          </cell>
          <cell r="H241">
            <v>550000</v>
          </cell>
        </row>
        <row r="242">
          <cell r="E242" t="str">
            <v>Angs-1 : 7.121.670,-</v>
          </cell>
        </row>
        <row r="243">
          <cell r="B243" t="str">
            <v>rb074</v>
          </cell>
          <cell r="E243" t="str">
            <v>Angs-2 (Lunas), Kayu 5x10x4</v>
          </cell>
          <cell r="I243">
            <v>617814</v>
          </cell>
        </row>
        <row r="245">
          <cell r="D245" t="str">
            <v>263/NK-PPS/ORD/04/2005</v>
          </cell>
          <cell r="E245" t="str">
            <v>Kayu 5x10x4x84btg</v>
          </cell>
          <cell r="F245">
            <v>1.68</v>
          </cell>
          <cell r="G245" t="str">
            <v>m3</v>
          </cell>
          <cell r="H245">
            <v>525000</v>
          </cell>
        </row>
        <row r="246">
          <cell r="E246" t="str">
            <v>Kayu 5x7x4x394btg</v>
          </cell>
          <cell r="F246">
            <v>5.516</v>
          </cell>
          <cell r="G246" t="str">
            <v>m3</v>
          </cell>
          <cell r="H246">
            <v>525000</v>
          </cell>
        </row>
        <row r="247">
          <cell r="E247" t="str">
            <v>Kayu 6x12x4x53btg</v>
          </cell>
          <cell r="F247">
            <v>1.5264</v>
          </cell>
          <cell r="G247" t="str">
            <v>m3</v>
          </cell>
          <cell r="H247">
            <v>550000</v>
          </cell>
        </row>
        <row r="248">
          <cell r="E248" t="str">
            <v>Kayu 5x10x3x21btg</v>
          </cell>
          <cell r="F248">
            <v>0.315</v>
          </cell>
          <cell r="G248" t="str">
            <v>m3</v>
          </cell>
          <cell r="H248">
            <v>525000</v>
          </cell>
        </row>
        <row r="249">
          <cell r="E249" t="str">
            <v>Kayu 5x7x5x82btg</v>
          </cell>
          <cell r="F249">
            <v>1.4350000000000001</v>
          </cell>
          <cell r="G249" t="str">
            <v>m3</v>
          </cell>
          <cell r="H249">
            <v>525000</v>
          </cell>
        </row>
        <row r="250">
          <cell r="E250" t="str">
            <v>Kayu 5x7x3x263btg</v>
          </cell>
          <cell r="F250">
            <v>2.7614999999999998</v>
          </cell>
          <cell r="G250" t="str">
            <v>m3</v>
          </cell>
          <cell r="H250">
            <v>525000</v>
          </cell>
        </row>
        <row r="251">
          <cell r="E251" t="str">
            <v>Kayu 6x12x3x43btg</v>
          </cell>
          <cell r="F251">
            <v>0.92879999999999996</v>
          </cell>
          <cell r="G251" t="str">
            <v>m3</v>
          </cell>
          <cell r="H251">
            <v>550000</v>
          </cell>
        </row>
        <row r="252">
          <cell r="E252" t="str">
            <v>Kayu 6x12x5x42btg</v>
          </cell>
          <cell r="F252">
            <v>1.512</v>
          </cell>
          <cell r="G252" t="str">
            <v>m3</v>
          </cell>
          <cell r="H252">
            <v>550000</v>
          </cell>
        </row>
        <row r="253">
          <cell r="E253" t="str">
            <v>Papan 2,5x2x3x96lbr</v>
          </cell>
          <cell r="F253">
            <v>1.44</v>
          </cell>
          <cell r="G253" t="str">
            <v>m3</v>
          </cell>
          <cell r="H253">
            <v>480000</v>
          </cell>
        </row>
        <row r="254">
          <cell r="E254" t="str">
            <v>Papan 2,5x2x4x96lbr</v>
          </cell>
          <cell r="F254">
            <v>1.24</v>
          </cell>
          <cell r="G254" t="str">
            <v>m3</v>
          </cell>
          <cell r="H254">
            <v>480000</v>
          </cell>
        </row>
        <row r="255">
          <cell r="B255" t="str">
            <v>rb075</v>
          </cell>
          <cell r="E255" t="str">
            <v>Angs-1, Kayu 5x10x3</v>
          </cell>
          <cell r="I255">
            <v>9382186</v>
          </cell>
          <cell r="K255">
            <v>10000000</v>
          </cell>
        </row>
        <row r="257">
          <cell r="D257" t="str">
            <v>Faragala Zenisa</v>
          </cell>
        </row>
        <row r="258">
          <cell r="D258" t="str">
            <v>166/NK-PPS/ORD/03/2005</v>
          </cell>
          <cell r="E258" t="str">
            <v xml:space="preserve">Semen </v>
          </cell>
          <cell r="F258">
            <v>320</v>
          </cell>
          <cell r="G258" t="str">
            <v>Zak</v>
          </cell>
          <cell r="H258">
            <v>32500</v>
          </cell>
        </row>
        <row r="259">
          <cell r="E259" t="str">
            <v>Angs-1 : 1.985.000,-</v>
          </cell>
        </row>
        <row r="260">
          <cell r="B260" t="str">
            <v>rb076</v>
          </cell>
          <cell r="E260" t="str">
            <v>Angs-2 : Semen</v>
          </cell>
          <cell r="I260">
            <v>5000000</v>
          </cell>
          <cell r="K260">
            <v>5000000</v>
          </cell>
        </row>
        <row r="262">
          <cell r="D262" t="str">
            <v>CV. Merindo Prima Lestari</v>
          </cell>
        </row>
        <row r="263">
          <cell r="B263" t="str">
            <v>rb077</v>
          </cell>
          <cell r="D263" t="str">
            <v>089/NK-PPS/ORD/02/2005</v>
          </cell>
          <cell r="E263" t="str">
            <v>Sikabond NV 10 Kg</v>
          </cell>
          <cell r="F263">
            <v>10</v>
          </cell>
          <cell r="G263" t="str">
            <v>Pail</v>
          </cell>
          <cell r="H263">
            <v>198000</v>
          </cell>
          <cell r="I263">
            <v>1980000</v>
          </cell>
        </row>
        <row r="264">
          <cell r="B264" t="str">
            <v>rb078</v>
          </cell>
          <cell r="D264" t="str">
            <v>116/NK-PPS/ORD/02/2005</v>
          </cell>
          <cell r="E264" t="str">
            <v xml:space="preserve">Antisol </v>
          </cell>
          <cell r="F264">
            <v>11</v>
          </cell>
          <cell r="G264" t="str">
            <v>Pail</v>
          </cell>
          <cell r="H264">
            <v>134200</v>
          </cell>
          <cell r="I264">
            <v>1476200</v>
          </cell>
        </row>
        <row r="265">
          <cell r="E265" t="str">
            <v>(Incl. PPN)</v>
          </cell>
          <cell r="K265">
            <v>3456200</v>
          </cell>
        </row>
        <row r="267">
          <cell r="B267" t="str">
            <v>rb079</v>
          </cell>
          <cell r="D267" t="str">
            <v>UD. Kayu Putra Melayu</v>
          </cell>
          <cell r="E267" t="str">
            <v>Papan 2,5 x 2 x 20</v>
          </cell>
          <cell r="F267">
            <v>20</v>
          </cell>
          <cell r="G267" t="str">
            <v>lbr</v>
          </cell>
          <cell r="H267">
            <v>13000</v>
          </cell>
          <cell r="I267">
            <v>260000</v>
          </cell>
          <cell r="K267">
            <v>260000</v>
          </cell>
        </row>
        <row r="269">
          <cell r="B269" t="str">
            <v>rb080</v>
          </cell>
          <cell r="D269" t="str">
            <v>Toko Babus Salam</v>
          </cell>
          <cell r="E269" t="str">
            <v>Paku Beton</v>
          </cell>
          <cell r="F269">
            <v>1</v>
          </cell>
          <cell r="G269" t="str">
            <v>ls.</v>
          </cell>
          <cell r="H269">
            <v>8000</v>
          </cell>
          <cell r="I269">
            <v>8000</v>
          </cell>
          <cell r="K269">
            <v>8000</v>
          </cell>
        </row>
        <row r="271">
          <cell r="B271" t="str">
            <v>rb081</v>
          </cell>
          <cell r="D271" t="str">
            <v>CV. Agape</v>
          </cell>
          <cell r="E271" t="str">
            <v>Ongkos Angkut Combidek dr. Jkt ke Proyek Senapelan</v>
          </cell>
          <cell r="I271">
            <v>3500000</v>
          </cell>
          <cell r="K271">
            <v>3500000</v>
          </cell>
        </row>
        <row r="273">
          <cell r="C273" t="str">
            <v>DP-12</v>
          </cell>
        </row>
        <row r="274">
          <cell r="D274" t="str">
            <v>UD. MINA</v>
          </cell>
        </row>
        <row r="275">
          <cell r="D275" t="str">
            <v>135/NK-PPS/ORD/III/2005</v>
          </cell>
          <cell r="E275" t="str">
            <v>Angs-2 (Lunas)</v>
          </cell>
        </row>
        <row r="276">
          <cell r="B276" t="str">
            <v>rb082</v>
          </cell>
          <cell r="E276" t="str">
            <v>Pasir Pasang</v>
          </cell>
          <cell r="F276">
            <v>50.25</v>
          </cell>
          <cell r="G276" t="str">
            <v>M3</v>
          </cell>
          <cell r="H276">
            <v>48500</v>
          </cell>
          <cell r="I276">
            <v>1594185</v>
          </cell>
        </row>
        <row r="277">
          <cell r="B277" t="str">
            <v>rb083</v>
          </cell>
          <cell r="D277" t="str">
            <v>209/NK-PPS/ORD/III/2005</v>
          </cell>
          <cell r="E277" t="str">
            <v>Pasir Pasang</v>
          </cell>
          <cell r="F277">
            <v>25.34</v>
          </cell>
          <cell r="G277" t="str">
            <v>M3</v>
          </cell>
          <cell r="H277">
            <v>48500</v>
          </cell>
          <cell r="I277">
            <v>1228990</v>
          </cell>
        </row>
        <row r="278">
          <cell r="B278" t="str">
            <v>rb084</v>
          </cell>
          <cell r="D278" t="str">
            <v>240/NK-PPS/ORD/III/2005</v>
          </cell>
          <cell r="E278" t="str">
            <v>Pasir Pasang</v>
          </cell>
          <cell r="F278">
            <v>30.68</v>
          </cell>
          <cell r="G278" t="str">
            <v>M3</v>
          </cell>
          <cell r="H278">
            <v>48500</v>
          </cell>
          <cell r="I278">
            <v>1487980</v>
          </cell>
          <cell r="K278">
            <v>4311155</v>
          </cell>
        </row>
        <row r="281">
          <cell r="B281" t="str">
            <v>rb085</v>
          </cell>
          <cell r="D281" t="str">
            <v>MUTIARA ELSA</v>
          </cell>
          <cell r="E281" t="str">
            <v>Angs-3 Kayu</v>
          </cell>
          <cell r="I281">
            <v>3000000</v>
          </cell>
          <cell r="K281">
            <v>3000000</v>
          </cell>
        </row>
        <row r="282">
          <cell r="D282" t="str">
            <v>124/NK-PPS/ORD/III/2005</v>
          </cell>
        </row>
        <row r="284">
          <cell r="B284" t="str">
            <v>rb086</v>
          </cell>
          <cell r="D284" t="str">
            <v>REVERANSIR PEKANBARU</v>
          </cell>
          <cell r="E284" t="str">
            <v>Angs-2 Kayu</v>
          </cell>
          <cell r="I284">
            <v>1500000</v>
          </cell>
          <cell r="K284">
            <v>1500000</v>
          </cell>
        </row>
        <row r="285">
          <cell r="D285" t="str">
            <v>124/NK-PPS/ORD/III/2005</v>
          </cell>
        </row>
        <row r="286">
          <cell r="B286" t="str">
            <v>rb087</v>
          </cell>
          <cell r="D286" t="str">
            <v>PT.PRIMA ICON STEEL</v>
          </cell>
          <cell r="E286" t="str">
            <v>Ongkos Kirim Foam Closer Dr Jkt - Pku</v>
          </cell>
          <cell r="I286">
            <v>3339000</v>
          </cell>
          <cell r="K286">
            <v>3339000</v>
          </cell>
        </row>
        <row r="288">
          <cell r="B288" t="str">
            <v>rb088</v>
          </cell>
          <cell r="D288" t="str">
            <v>H.N.S</v>
          </cell>
          <cell r="E288" t="str">
            <v>Ongkos angkut Fery Form Work Ke Jakarta</v>
          </cell>
          <cell r="I288">
            <v>9700000</v>
          </cell>
          <cell r="K288">
            <v>9700000</v>
          </cell>
        </row>
        <row r="290">
          <cell r="C290" t="str">
            <v>DP-13</v>
          </cell>
        </row>
        <row r="291">
          <cell r="D291" t="str">
            <v>UD. MINA</v>
          </cell>
        </row>
        <row r="292">
          <cell r="B292" t="str">
            <v>rb089</v>
          </cell>
          <cell r="D292" t="str">
            <v>301/NK-PPS/ORD/05/2005</v>
          </cell>
          <cell r="E292" t="str">
            <v>Pasir Pasang</v>
          </cell>
          <cell r="F292">
            <v>8.92</v>
          </cell>
          <cell r="G292" t="str">
            <v>m3</v>
          </cell>
          <cell r="H292">
            <v>48500</v>
          </cell>
          <cell r="I292">
            <v>432620</v>
          </cell>
          <cell r="J292">
            <v>0</v>
          </cell>
          <cell r="K292">
            <v>432620</v>
          </cell>
        </row>
        <row r="294">
          <cell r="D294" t="str">
            <v>SIDI TAMAR</v>
          </cell>
        </row>
        <row r="295">
          <cell r="D295" t="str">
            <v>171/NK-PPS/ORD/03/2005</v>
          </cell>
          <cell r="E295" t="str">
            <v>Kayu 5x7x4</v>
          </cell>
          <cell r="F295">
            <v>11</v>
          </cell>
          <cell r="G295" t="str">
            <v>m3</v>
          </cell>
          <cell r="H295">
            <v>500000</v>
          </cell>
        </row>
        <row r="296">
          <cell r="E296" t="str">
            <v>Kayu 5x10x4</v>
          </cell>
          <cell r="F296">
            <v>8</v>
          </cell>
          <cell r="G296" t="str">
            <v>m3</v>
          </cell>
          <cell r="H296">
            <v>500000</v>
          </cell>
        </row>
        <row r="297">
          <cell r="E297" t="str">
            <v>Kayu 6x12x4</v>
          </cell>
          <cell r="F297">
            <v>12.5</v>
          </cell>
          <cell r="G297" t="str">
            <v>m3</v>
          </cell>
          <cell r="H297">
            <v>600000</v>
          </cell>
        </row>
        <row r="298">
          <cell r="E298" t="str">
            <v>Angs-1 : 2.745.100,-</v>
          </cell>
        </row>
        <row r="299">
          <cell r="E299" t="str">
            <v>Angs-2 : 5.000.000,-</v>
          </cell>
        </row>
        <row r="300">
          <cell r="B300" t="str">
            <v>rb090</v>
          </cell>
          <cell r="E300" t="str">
            <v>Angs-3 : Kayu 5x7x4</v>
          </cell>
          <cell r="I300">
            <v>3000000</v>
          </cell>
          <cell r="K300">
            <v>3000000</v>
          </cell>
        </row>
        <row r="302">
          <cell r="D302" t="str">
            <v>GK. HERU</v>
          </cell>
        </row>
        <row r="303">
          <cell r="D303" t="str">
            <v>256/NK-PPS/ORD/04/2005</v>
          </cell>
          <cell r="E303" t="str">
            <v>Kayu 5x7x4</v>
          </cell>
          <cell r="F303">
            <v>11.41</v>
          </cell>
          <cell r="G303" t="str">
            <v>m3</v>
          </cell>
          <cell r="H303">
            <v>500000</v>
          </cell>
        </row>
        <row r="304">
          <cell r="E304" t="str">
            <v>Kayu 6x12x4</v>
          </cell>
          <cell r="F304">
            <v>2.5049999999999999</v>
          </cell>
          <cell r="G304" t="str">
            <v>m3</v>
          </cell>
          <cell r="H304">
            <v>530000</v>
          </cell>
        </row>
        <row r="305">
          <cell r="B305" t="str">
            <v>rb091</v>
          </cell>
          <cell r="E305" t="str">
            <v>Angs-1 : Kayu 5x7x4</v>
          </cell>
          <cell r="I305">
            <v>2000000</v>
          </cell>
          <cell r="K305">
            <v>2000000</v>
          </cell>
        </row>
        <row r="307">
          <cell r="D307" t="str">
            <v>MITRA PERDANA</v>
          </cell>
        </row>
        <row r="308">
          <cell r="D308" t="str">
            <v>296/NK-PPS/ORD/04/2005</v>
          </cell>
          <cell r="E308" t="str">
            <v>Kayu 5x7x4</v>
          </cell>
          <cell r="F308">
            <v>6.0060000000000002</v>
          </cell>
          <cell r="G308" t="str">
            <v>m3</v>
          </cell>
          <cell r="H308">
            <v>490000</v>
          </cell>
        </row>
        <row r="309">
          <cell r="E309" t="str">
            <v>Kayu 5x10x4</v>
          </cell>
          <cell r="F309">
            <v>12</v>
          </cell>
          <cell r="G309" t="str">
            <v>m3</v>
          </cell>
          <cell r="H309">
            <v>490000</v>
          </cell>
        </row>
        <row r="310">
          <cell r="E310" t="str">
            <v>Kayu 6x12x4</v>
          </cell>
          <cell r="F310">
            <v>10.08</v>
          </cell>
          <cell r="G310" t="str">
            <v>m3</v>
          </cell>
          <cell r="H310">
            <v>490000</v>
          </cell>
        </row>
        <row r="311">
          <cell r="B311" t="str">
            <v>rb092</v>
          </cell>
          <cell r="E311" t="str">
            <v>Angs-1 : Kayu 5x7x4</v>
          </cell>
          <cell r="I311">
            <v>7000000</v>
          </cell>
          <cell r="K311">
            <v>7000000</v>
          </cell>
        </row>
        <row r="313">
          <cell r="D313" t="str">
            <v>MUTIARA ELSA</v>
          </cell>
        </row>
        <row r="314">
          <cell r="D314" t="str">
            <v>124/NK-PPS/ORD/03/2005</v>
          </cell>
          <cell r="E314" t="str">
            <v>Kayu 5x7x4</v>
          </cell>
          <cell r="F314">
            <v>13</v>
          </cell>
          <cell r="G314" t="str">
            <v>m3</v>
          </cell>
          <cell r="H314">
            <v>560000</v>
          </cell>
        </row>
        <row r="315">
          <cell r="E315" t="str">
            <v>Kayu 5x10x4</v>
          </cell>
          <cell r="F315">
            <v>12</v>
          </cell>
          <cell r="G315" t="str">
            <v>m3</v>
          </cell>
          <cell r="H315">
            <v>460000</v>
          </cell>
        </row>
        <row r="316">
          <cell r="E316" t="str">
            <v>Kayu 6x12x4</v>
          </cell>
          <cell r="F316">
            <v>18</v>
          </cell>
          <cell r="G316" t="str">
            <v>m3</v>
          </cell>
          <cell r="H316">
            <v>460000</v>
          </cell>
        </row>
        <row r="317">
          <cell r="E317" t="str">
            <v>Angs-1 : 5.000.000,-</v>
          </cell>
        </row>
        <row r="318">
          <cell r="E318" t="str">
            <v>Angs-2 : 5.000.000,-</v>
          </cell>
        </row>
        <row r="319">
          <cell r="E319" t="str">
            <v>Angs-3 : 3.000.000,-</v>
          </cell>
        </row>
        <row r="320">
          <cell r="B320" t="str">
            <v>rb093</v>
          </cell>
          <cell r="E320" t="str">
            <v>Angs-4 : Kayu 5x7x4</v>
          </cell>
          <cell r="I320">
            <v>2000000</v>
          </cell>
          <cell r="K320">
            <v>2000000</v>
          </cell>
        </row>
        <row r="323">
          <cell r="I323">
            <v>14432620</v>
          </cell>
          <cell r="J323">
            <v>0</v>
          </cell>
          <cell r="K323">
            <v>14432620</v>
          </cell>
        </row>
        <row r="326">
          <cell r="B326" t="str">
            <v>rb094</v>
          </cell>
          <cell r="D326" t="str">
            <v xml:space="preserve"> -</v>
          </cell>
          <cell r="E326" t="str">
            <v>Paku Beton</v>
          </cell>
          <cell r="F326">
            <v>1</v>
          </cell>
          <cell r="G326" t="str">
            <v>Ls</v>
          </cell>
          <cell r="H326">
            <v>70000</v>
          </cell>
          <cell r="I326">
            <v>70000</v>
          </cell>
          <cell r="K326">
            <v>70000</v>
          </cell>
        </row>
        <row r="328">
          <cell r="B328" t="str">
            <v>rb095</v>
          </cell>
          <cell r="D328" t="str">
            <v xml:space="preserve"> -</v>
          </cell>
          <cell r="E328" t="str">
            <v>Besi Pipa</v>
          </cell>
          <cell r="F328">
            <v>175</v>
          </cell>
          <cell r="G328" t="str">
            <v>Kg</v>
          </cell>
          <cell r="H328">
            <v>5000</v>
          </cell>
          <cell r="I328">
            <v>875000</v>
          </cell>
          <cell r="K328">
            <v>875000</v>
          </cell>
        </row>
        <row r="330">
          <cell r="C330" t="str">
            <v>DP-14</v>
          </cell>
        </row>
        <row r="331">
          <cell r="D331" t="str">
            <v>Bata USM</v>
          </cell>
        </row>
        <row r="332">
          <cell r="B332" t="str">
            <v>rb096</v>
          </cell>
          <cell r="D332" t="str">
            <v>052/NK-PPS/ORD/XII/04</v>
          </cell>
          <cell r="E332" t="str">
            <v>Batu Bata Press</v>
          </cell>
          <cell r="F332">
            <v>3500</v>
          </cell>
          <cell r="G332" t="str">
            <v>Buah</v>
          </cell>
          <cell r="H332">
            <v>340</v>
          </cell>
          <cell r="I332">
            <v>1190000</v>
          </cell>
          <cell r="J332">
            <v>0</v>
          </cell>
          <cell r="K332">
            <v>1190000</v>
          </cell>
        </row>
        <row r="334">
          <cell r="D334" t="str">
            <v>Sumber Rezeki</v>
          </cell>
        </row>
        <row r="335">
          <cell r="D335" t="str">
            <v>094/NK-PPS/ORD/02/05</v>
          </cell>
          <cell r="E335" t="str">
            <v>Pipa Galvanis Dia 1,5"x6mtr</v>
          </cell>
          <cell r="F335">
            <v>20</v>
          </cell>
          <cell r="G335" t="str">
            <v>Btg</v>
          </cell>
          <cell r="H335">
            <v>2150000</v>
          </cell>
        </row>
        <row r="336">
          <cell r="E336" t="str">
            <v>Pipa Galvanis Dia 1,25"x6mtr</v>
          </cell>
          <cell r="F336">
            <v>170</v>
          </cell>
          <cell r="G336" t="str">
            <v>Btg</v>
          </cell>
          <cell r="H336">
            <v>16575000</v>
          </cell>
        </row>
        <row r="337">
          <cell r="E337" t="str">
            <v>Pipa Galvanis Dia 1,5"x6mtr</v>
          </cell>
          <cell r="F337">
            <v>50</v>
          </cell>
          <cell r="G337" t="str">
            <v>Btg</v>
          </cell>
          <cell r="H337">
            <v>10500000</v>
          </cell>
        </row>
        <row r="338">
          <cell r="E338" t="str">
            <v>Angs-1 : Rp. 1.470.000,-</v>
          </cell>
        </row>
        <row r="339">
          <cell r="B339" t="str">
            <v>rb097</v>
          </cell>
          <cell r="E339" t="str">
            <v>Angs-2, Pipa Galvanis dia 1,5"</v>
          </cell>
          <cell r="I339">
            <v>18350000</v>
          </cell>
          <cell r="K339">
            <v>18350000</v>
          </cell>
        </row>
        <row r="340">
          <cell r="K340">
            <v>0</v>
          </cell>
        </row>
        <row r="341">
          <cell r="D341" t="str">
            <v>Reveransir Pekanbaru</v>
          </cell>
        </row>
        <row r="342">
          <cell r="D342" t="str">
            <v>276/NK-PPS/ORD/04/05</v>
          </cell>
          <cell r="E342" t="str">
            <v>Kayu 5x7x3,00</v>
          </cell>
          <cell r="F342">
            <v>1.9215</v>
          </cell>
          <cell r="G342" t="str">
            <v>M3</v>
          </cell>
          <cell r="H342">
            <v>1008788</v>
          </cell>
        </row>
        <row r="343">
          <cell r="E343" t="str">
            <v>Kayu 5x7x4,00</v>
          </cell>
          <cell r="F343">
            <v>6.86</v>
          </cell>
          <cell r="G343" t="str">
            <v>M3</v>
          </cell>
          <cell r="H343">
            <v>3601500</v>
          </cell>
        </row>
        <row r="344">
          <cell r="E344" t="str">
            <v>Kayu 5x7x5,00</v>
          </cell>
          <cell r="F344">
            <v>1.9950000000000001</v>
          </cell>
          <cell r="G344" t="str">
            <v>M3</v>
          </cell>
          <cell r="H344">
            <v>1047375</v>
          </cell>
        </row>
        <row r="345">
          <cell r="E345" t="str">
            <v>Kayu 5x10x3,00</v>
          </cell>
          <cell r="F345">
            <v>0.22500000000000001</v>
          </cell>
          <cell r="G345" t="str">
            <v>M3</v>
          </cell>
          <cell r="H345">
            <v>118125</v>
          </cell>
          <cell r="K345">
            <v>0</v>
          </cell>
        </row>
        <row r="346">
          <cell r="E346" t="str">
            <v>Kayu 5x10x4,00</v>
          </cell>
          <cell r="F346">
            <v>1.98</v>
          </cell>
          <cell r="G346" t="str">
            <v>M3</v>
          </cell>
          <cell r="H346">
            <v>1039500</v>
          </cell>
        </row>
        <row r="347">
          <cell r="E347" t="str">
            <v>Kayu 5x10x5,00</v>
          </cell>
          <cell r="F347">
            <v>0.25</v>
          </cell>
          <cell r="G347" t="str">
            <v>M3</v>
          </cell>
          <cell r="H347">
            <v>131250</v>
          </cell>
        </row>
        <row r="348">
          <cell r="E348" t="str">
            <v>Kayu 5x12x3,00</v>
          </cell>
          <cell r="F348">
            <v>1.3176000000000001</v>
          </cell>
          <cell r="G348" t="str">
            <v>M3</v>
          </cell>
          <cell r="H348">
            <v>724680</v>
          </cell>
        </row>
        <row r="349">
          <cell r="E349" t="str">
            <v>Kayu 6x12x4,00</v>
          </cell>
          <cell r="F349">
            <v>2.8512</v>
          </cell>
          <cell r="G349" t="str">
            <v>M3</v>
          </cell>
          <cell r="H349">
            <v>1568160</v>
          </cell>
        </row>
        <row r="350">
          <cell r="E350" t="str">
            <v>Kayu 6x12x5,00</v>
          </cell>
          <cell r="F350">
            <v>1.548</v>
          </cell>
          <cell r="G350" t="str">
            <v>M3</v>
          </cell>
          <cell r="H350">
            <v>851400</v>
          </cell>
        </row>
        <row r="351">
          <cell r="E351" t="str">
            <v>Kayu 2,5x2,5x4,00</v>
          </cell>
          <cell r="F351">
            <v>0.1</v>
          </cell>
          <cell r="G351" t="str">
            <v>M3</v>
          </cell>
          <cell r="H351">
            <v>48000</v>
          </cell>
          <cell r="K351">
            <v>0</v>
          </cell>
        </row>
        <row r="352">
          <cell r="E352" t="str">
            <v>Kayu 2,5x2,0x5,00</v>
          </cell>
          <cell r="F352">
            <v>0.125</v>
          </cell>
          <cell r="G352" t="str">
            <v>M3</v>
          </cell>
          <cell r="H352">
            <v>60000</v>
          </cell>
        </row>
        <row r="353">
          <cell r="E353" t="str">
            <v>Angs-1 : Rp.7.710.868</v>
          </cell>
        </row>
        <row r="354">
          <cell r="B354" t="str">
            <v>rb098</v>
          </cell>
          <cell r="E354" t="str">
            <v>Angsuran - 2,Kayu 5x7x3,00</v>
          </cell>
          <cell r="I354">
            <v>2000000</v>
          </cell>
          <cell r="K354">
            <v>2000000</v>
          </cell>
        </row>
        <row r="356">
          <cell r="D356" t="str">
            <v>GK.Anugerah</v>
          </cell>
        </row>
        <row r="357">
          <cell r="D357" t="str">
            <v>291/NK-PPS/ORD/05/05</v>
          </cell>
          <cell r="E357" t="str">
            <v>Kayu 5x10x4,00</v>
          </cell>
          <cell r="F357">
            <v>10</v>
          </cell>
          <cell r="G357" t="str">
            <v>M3</v>
          </cell>
          <cell r="H357">
            <v>5200000</v>
          </cell>
        </row>
        <row r="358">
          <cell r="E358" t="str">
            <v>Kayu 6x12x4,00</v>
          </cell>
          <cell r="F358">
            <v>8.0640000000000001</v>
          </cell>
          <cell r="G358" t="str">
            <v>M3</v>
          </cell>
          <cell r="H358">
            <v>4193280</v>
          </cell>
        </row>
        <row r="359">
          <cell r="E359" t="str">
            <v>Angs-1 : Rp.4.000.000,-</v>
          </cell>
        </row>
        <row r="360">
          <cell r="B360" t="str">
            <v>rb099</v>
          </cell>
          <cell r="E360" t="str">
            <v>Pelunasan,Kayu 5x7x3,00</v>
          </cell>
          <cell r="I360">
            <v>5393200</v>
          </cell>
          <cell r="K360">
            <v>5393200</v>
          </cell>
        </row>
        <row r="362">
          <cell r="D362" t="str">
            <v>Mitra Perdana</v>
          </cell>
        </row>
        <row r="363">
          <cell r="D363" t="str">
            <v>314/NK-PPS/ORD/05/05</v>
          </cell>
          <cell r="E363" t="str">
            <v>Kayu 5x7x4,00</v>
          </cell>
          <cell r="F363">
            <v>11.997999999999999</v>
          </cell>
          <cell r="G363" t="str">
            <v>M3</v>
          </cell>
          <cell r="H363">
            <v>5999000</v>
          </cell>
        </row>
        <row r="364">
          <cell r="E364" t="str">
            <v>Kayu 5x10x4,00</v>
          </cell>
          <cell r="F364">
            <v>2</v>
          </cell>
          <cell r="G364" t="str">
            <v>M3</v>
          </cell>
          <cell r="H364">
            <v>1000000</v>
          </cell>
        </row>
        <row r="365">
          <cell r="E365" t="str">
            <v>Kayu 6x12x4,00</v>
          </cell>
          <cell r="F365">
            <v>10.137600000000001</v>
          </cell>
          <cell r="G365" t="str">
            <v>M3</v>
          </cell>
          <cell r="H365">
            <v>5068800</v>
          </cell>
        </row>
        <row r="366">
          <cell r="E366" t="str">
            <v>Angs-1 : Rp.3.076.880</v>
          </cell>
        </row>
        <row r="367">
          <cell r="B367" t="str">
            <v>rb100</v>
          </cell>
          <cell r="E367" t="str">
            <v>Angsuran - 2,Kayu 5x7x4,00</v>
          </cell>
          <cell r="I367">
            <v>3922120</v>
          </cell>
          <cell r="K367">
            <v>3922120</v>
          </cell>
        </row>
        <row r="369">
          <cell r="F369" t="str">
            <v>Sub Jumlah     Rp.</v>
          </cell>
          <cell r="I369">
            <v>30855320</v>
          </cell>
          <cell r="J369">
            <v>0</v>
          </cell>
          <cell r="K369">
            <v>30855320</v>
          </cell>
        </row>
        <row r="371">
          <cell r="C371" t="str">
            <v>Tiga puluh juta delapan ratus lima puluh lima ribu tiga ratus dua puluh rupiah,-</v>
          </cell>
        </row>
        <row r="373">
          <cell r="H373">
            <v>0</v>
          </cell>
        </row>
        <row r="375">
          <cell r="H375" t="str">
            <v>Pembuat Daftar</v>
          </cell>
        </row>
        <row r="380">
          <cell r="H380">
            <v>0</v>
          </cell>
        </row>
        <row r="381">
          <cell r="H381">
            <v>0</v>
          </cell>
        </row>
        <row r="388">
          <cell r="I388">
            <v>30855320</v>
          </cell>
          <cell r="J388">
            <v>0</v>
          </cell>
          <cell r="K388">
            <v>30855320</v>
          </cell>
        </row>
        <row r="390">
          <cell r="D390" t="str">
            <v>Reveransir Pekanbaru</v>
          </cell>
        </row>
        <row r="391">
          <cell r="D391" t="str">
            <v>276/NK-PPS/ORD/04/05</v>
          </cell>
          <cell r="E391" t="str">
            <v>Angs-1 : Rp.7.710.868</v>
          </cell>
        </row>
        <row r="392">
          <cell r="E392" t="str">
            <v>Angs-2 : Rp.2.000.000</v>
          </cell>
        </row>
        <row r="393">
          <cell r="B393" t="str">
            <v>rb101</v>
          </cell>
          <cell r="E393" t="str">
            <v>Pelunasan,Kayu 5x7x3,00</v>
          </cell>
          <cell r="I393">
            <v>487910</v>
          </cell>
        </row>
        <row r="394">
          <cell r="D394" t="str">
            <v>304/NK-PPS/ORD/05/05</v>
          </cell>
          <cell r="E394" t="str">
            <v>Kayu 5x7x3,00</v>
          </cell>
          <cell r="F394">
            <v>0.99750000000000005</v>
          </cell>
          <cell r="G394" t="str">
            <v>M3</v>
          </cell>
          <cell r="H394">
            <v>523688</v>
          </cell>
        </row>
        <row r="395">
          <cell r="E395" t="str">
            <v>Kayu 5x7x4,00</v>
          </cell>
          <cell r="F395">
            <v>1.1339999999999999</v>
          </cell>
          <cell r="G395" t="str">
            <v>M3</v>
          </cell>
          <cell r="H395">
            <v>595350</v>
          </cell>
        </row>
        <row r="396">
          <cell r="E396" t="str">
            <v>Kayu 5x7x5,00</v>
          </cell>
          <cell r="F396">
            <v>0.35</v>
          </cell>
          <cell r="G396" t="str">
            <v>M3</v>
          </cell>
          <cell r="H396">
            <v>183750</v>
          </cell>
        </row>
        <row r="397">
          <cell r="E397" t="str">
            <v>Kayu 5x10x3,00</v>
          </cell>
          <cell r="F397">
            <v>0.79500000000000004</v>
          </cell>
          <cell r="G397" t="str">
            <v>M3</v>
          </cell>
          <cell r="H397">
            <v>417375</v>
          </cell>
        </row>
        <row r="398">
          <cell r="E398" t="str">
            <v>Kayu 6x12x3,00</v>
          </cell>
          <cell r="F398">
            <v>0.38879999999999998</v>
          </cell>
          <cell r="G398" t="str">
            <v>M3</v>
          </cell>
          <cell r="H398">
            <v>213840</v>
          </cell>
        </row>
        <row r="399">
          <cell r="E399" t="str">
            <v>Kayu 6x12x4,00</v>
          </cell>
          <cell r="F399">
            <v>2.5055999999999998</v>
          </cell>
          <cell r="G399" t="str">
            <v>M3</v>
          </cell>
          <cell r="H399">
            <v>1378080</v>
          </cell>
        </row>
        <row r="400">
          <cell r="E400" t="str">
            <v>Kayu 6x12x5,00</v>
          </cell>
          <cell r="F400">
            <v>1.1519999999999999</v>
          </cell>
          <cell r="G400" t="str">
            <v>M3</v>
          </cell>
          <cell r="H400">
            <v>633600</v>
          </cell>
        </row>
        <row r="401">
          <cell r="B401" t="str">
            <v>rb102</v>
          </cell>
          <cell r="E401" t="str">
            <v>Kayu 5x7x3,00</v>
          </cell>
          <cell r="I401">
            <v>3945683</v>
          </cell>
          <cell r="K401">
            <v>4433593</v>
          </cell>
        </row>
        <row r="403">
          <cell r="I403">
            <v>35288913</v>
          </cell>
          <cell r="J403">
            <v>0</v>
          </cell>
          <cell r="K403">
            <v>35288913</v>
          </cell>
        </row>
        <row r="405">
          <cell r="D405" t="str">
            <v>Diffa Dilla</v>
          </cell>
          <cell r="K405">
            <v>0</v>
          </cell>
        </row>
        <row r="406">
          <cell r="B406" t="str">
            <v>rb103</v>
          </cell>
          <cell r="D406" t="str">
            <v>351/NK-PPS/ORD/05/05</v>
          </cell>
          <cell r="E406" t="str">
            <v>Pasir Pasang</v>
          </cell>
          <cell r="F406">
            <v>99.763999999999996</v>
          </cell>
          <cell r="G406" t="str">
            <v>M3</v>
          </cell>
          <cell r="H406">
            <v>47500</v>
          </cell>
          <cell r="I406">
            <v>4738790</v>
          </cell>
        </row>
        <row r="408">
          <cell r="D408" t="str">
            <v>Diffa Dilla</v>
          </cell>
        </row>
        <row r="409">
          <cell r="B409" t="str">
            <v>rb104</v>
          </cell>
          <cell r="D409" t="str">
            <v>376/NK-PPS/ORD/05/05</v>
          </cell>
          <cell r="E409" t="str">
            <v>Pasir Pasang</v>
          </cell>
          <cell r="F409">
            <v>29.94</v>
          </cell>
          <cell r="G409" t="str">
            <v>M3</v>
          </cell>
          <cell r="H409">
            <v>47500</v>
          </cell>
          <cell r="I409">
            <v>1422150</v>
          </cell>
        </row>
        <row r="410">
          <cell r="K410">
            <v>6160940</v>
          </cell>
        </row>
        <row r="411">
          <cell r="D411" t="str">
            <v>Winda Bersama</v>
          </cell>
        </row>
        <row r="412">
          <cell r="D412" t="str">
            <v>388/NK-PPS/ORD/06/05</v>
          </cell>
          <cell r="E412" t="str">
            <v>Batu Bata Press</v>
          </cell>
          <cell r="F412">
            <v>70</v>
          </cell>
          <cell r="G412" t="str">
            <v>Buah</v>
          </cell>
          <cell r="H412">
            <v>24150000</v>
          </cell>
        </row>
        <row r="413">
          <cell r="B413" t="str">
            <v>rb105</v>
          </cell>
          <cell r="E413" t="str">
            <v>Angs-1 :Batu Bata Press</v>
          </cell>
          <cell r="I413">
            <v>5000000</v>
          </cell>
          <cell r="K413">
            <v>5000000</v>
          </cell>
        </row>
        <row r="415">
          <cell r="B415" t="str">
            <v>rb106</v>
          </cell>
          <cell r="E415" t="str">
            <v>Alat Angkur Besi Dia 19 sebanyak 57 Buah</v>
          </cell>
          <cell r="I415">
            <v>1320000</v>
          </cell>
          <cell r="K415">
            <v>1320000</v>
          </cell>
        </row>
        <row r="417">
          <cell r="D417" t="str">
            <v>Ucok</v>
          </cell>
        </row>
        <row r="418">
          <cell r="D418" t="str">
            <v>369/NK-PPS/ORD/06/05</v>
          </cell>
          <cell r="E418" t="str">
            <v>Kayu Dolken Dia 15-20 Cm</v>
          </cell>
          <cell r="F418">
            <v>250</v>
          </cell>
          <cell r="G418" t="str">
            <v>Btg</v>
          </cell>
          <cell r="H418">
            <v>6000000</v>
          </cell>
        </row>
        <row r="419">
          <cell r="E419" t="str">
            <v>Mobilisasi &amp; Demobilisasi</v>
          </cell>
          <cell r="F419">
            <v>1</v>
          </cell>
          <cell r="G419" t="str">
            <v>Unit</v>
          </cell>
          <cell r="H419">
            <v>800000</v>
          </cell>
        </row>
        <row r="420">
          <cell r="B420" t="str">
            <v>rb107</v>
          </cell>
          <cell r="E420" t="str">
            <v>Angs-1 , Kayu Dolken Dia 15-20 Cm</v>
          </cell>
          <cell r="I420">
            <v>2000000</v>
          </cell>
          <cell r="K420">
            <v>2000000</v>
          </cell>
        </row>
        <row r="422">
          <cell r="D422" t="str">
            <v>Ucok</v>
          </cell>
        </row>
        <row r="423">
          <cell r="B423" t="str">
            <v>rb108</v>
          </cell>
          <cell r="D423" t="str">
            <v>369/NK-PPS/ORD/06/05</v>
          </cell>
          <cell r="E423" t="str">
            <v>Angs-2 ( Lunas) Kayu Dolken</v>
          </cell>
          <cell r="I423">
            <v>4800000</v>
          </cell>
          <cell r="K423">
            <v>4800000</v>
          </cell>
        </row>
        <row r="425">
          <cell r="D425" t="str">
            <v>Kusran</v>
          </cell>
        </row>
        <row r="426">
          <cell r="B426" t="str">
            <v>rb109</v>
          </cell>
          <cell r="D426" t="str">
            <v>437/NK-PPS/ORD/06/05</v>
          </cell>
          <cell r="E426" t="str">
            <v>Kayu Dolken Dia 10-15 cm</v>
          </cell>
          <cell r="F426">
            <v>100</v>
          </cell>
          <cell r="G426" t="str">
            <v>Btg</v>
          </cell>
          <cell r="H426">
            <v>1250000</v>
          </cell>
          <cell r="I426">
            <v>1250000</v>
          </cell>
          <cell r="K426">
            <v>1250000</v>
          </cell>
        </row>
        <row r="428">
          <cell r="C428" t="str">
            <v>DP-17</v>
          </cell>
        </row>
        <row r="429">
          <cell r="D429" t="str">
            <v>Aris</v>
          </cell>
        </row>
        <row r="430">
          <cell r="D430" t="str">
            <v>464/NK-PPS/ORD/07/2005</v>
          </cell>
          <cell r="E430" t="str">
            <v>Pasir Pasang</v>
          </cell>
          <cell r="F430">
            <v>106.25</v>
          </cell>
          <cell r="G430" t="str">
            <v>m3</v>
          </cell>
          <cell r="H430">
            <v>5046875</v>
          </cell>
        </row>
        <row r="431">
          <cell r="B431" t="str">
            <v>rb110</v>
          </cell>
          <cell r="E431" t="str">
            <v>Angs-1 : Pasir Pasang</v>
          </cell>
          <cell r="I431">
            <v>500000</v>
          </cell>
          <cell r="K431">
            <v>500000</v>
          </cell>
        </row>
        <row r="432">
          <cell r="D432" t="str">
            <v>Aris</v>
          </cell>
        </row>
        <row r="433">
          <cell r="D433" t="str">
            <v>464/NK-PPS/ORD/07/2005</v>
          </cell>
          <cell r="E433" t="str">
            <v>Pasir Pasang</v>
          </cell>
          <cell r="F433">
            <v>106.25</v>
          </cell>
          <cell r="G433" t="str">
            <v>m3</v>
          </cell>
          <cell r="H433">
            <v>5046875</v>
          </cell>
        </row>
        <row r="434">
          <cell r="B434" t="str">
            <v>rb111</v>
          </cell>
          <cell r="E434" t="str">
            <v>Angs-2 : Pasir Pasang</v>
          </cell>
          <cell r="I434">
            <v>500000</v>
          </cell>
          <cell r="K434">
            <v>500000</v>
          </cell>
        </row>
        <row r="437">
          <cell r="I437">
            <v>1000000</v>
          </cell>
          <cell r="J437">
            <v>0</v>
          </cell>
          <cell r="K437">
            <v>1000000</v>
          </cell>
        </row>
        <row r="439">
          <cell r="D439" t="str">
            <v>GK. Yusra</v>
          </cell>
        </row>
        <row r="440">
          <cell r="B440" t="str">
            <v>rb112</v>
          </cell>
          <cell r="D440" t="str">
            <v>558/NK-PPS/ORD/07/2005</v>
          </cell>
          <cell r="E440" t="str">
            <v>Kayu Dolken</v>
          </cell>
          <cell r="F440">
            <v>100</v>
          </cell>
          <cell r="G440" t="str">
            <v>Btg</v>
          </cell>
          <cell r="H440">
            <v>10000</v>
          </cell>
          <cell r="I440">
            <v>1000000</v>
          </cell>
          <cell r="K440">
            <v>1000000</v>
          </cell>
        </row>
        <row r="442">
          <cell r="B442" t="str">
            <v>rb113</v>
          </cell>
          <cell r="D442" t="str">
            <v xml:space="preserve">Kayu List Segitiga </v>
          </cell>
          <cell r="E442" t="str">
            <v xml:space="preserve">Kayu List Segitiga </v>
          </cell>
          <cell r="F442">
            <v>50</v>
          </cell>
          <cell r="G442" t="str">
            <v>Btg</v>
          </cell>
          <cell r="H442">
            <v>4000</v>
          </cell>
          <cell r="I442">
            <v>200000</v>
          </cell>
          <cell r="K442">
            <v>200000</v>
          </cell>
        </row>
        <row r="444">
          <cell r="B444" t="str">
            <v>rb114</v>
          </cell>
          <cell r="D444" t="str">
            <v>Besi Siku 30 X 30 X 3 X 6</v>
          </cell>
          <cell r="E444" t="str">
            <v>Besi Siku 30 X 30 X 3 X 6</v>
          </cell>
          <cell r="F444">
            <v>2</v>
          </cell>
          <cell r="G444" t="str">
            <v>Btg</v>
          </cell>
          <cell r="H444">
            <v>42500</v>
          </cell>
          <cell r="I444">
            <v>85000</v>
          </cell>
          <cell r="K444">
            <v>85000</v>
          </cell>
        </row>
        <row r="446">
          <cell r="B446" t="str">
            <v>rb115</v>
          </cell>
          <cell r="D446" t="str">
            <v>Listello Nontes, Contoh Keramik</v>
          </cell>
          <cell r="E446" t="str">
            <v>Listello Nontes, Contoh Keramik</v>
          </cell>
          <cell r="I446">
            <v>25000</v>
          </cell>
          <cell r="K446">
            <v>25000</v>
          </cell>
        </row>
        <row r="448">
          <cell r="B448" t="str">
            <v>rb116</v>
          </cell>
          <cell r="D448" t="str">
            <v>Pipa PVC untuk Air Kerja</v>
          </cell>
          <cell r="E448" t="str">
            <v>Pipa PVC untuk Air Kerja</v>
          </cell>
          <cell r="I448">
            <v>176000</v>
          </cell>
          <cell r="K448">
            <v>176000</v>
          </cell>
        </row>
        <row r="450">
          <cell r="B450" t="str">
            <v>rb117</v>
          </cell>
          <cell r="D450" t="str">
            <v>Jidar Holo</v>
          </cell>
          <cell r="E450" t="str">
            <v>Jidar Holo</v>
          </cell>
          <cell r="I450">
            <v>1325000</v>
          </cell>
          <cell r="K450">
            <v>1325000</v>
          </cell>
        </row>
        <row r="452">
          <cell r="C452" t="str">
            <v>DP-18</v>
          </cell>
        </row>
        <row r="453">
          <cell r="D453" t="str">
            <v>Diffa Dilla</v>
          </cell>
        </row>
        <row r="454">
          <cell r="D454" t="str">
            <v>519/NK-PPS/ORD/07/2005</v>
          </cell>
          <cell r="E454" t="str">
            <v>Pasir Pasang</v>
          </cell>
          <cell r="F454">
            <v>297.82</v>
          </cell>
          <cell r="G454" t="str">
            <v>m3</v>
          </cell>
          <cell r="H454">
            <v>14891000</v>
          </cell>
        </row>
        <row r="455">
          <cell r="E455" t="str">
            <v xml:space="preserve"> Angs-1 Rp. 6.781.850</v>
          </cell>
        </row>
        <row r="456">
          <cell r="B456" t="str">
            <v>rb118</v>
          </cell>
          <cell r="E456" t="str">
            <v>Pelunasan : Pasir Pasang</v>
          </cell>
          <cell r="I456">
            <v>8109150</v>
          </cell>
        </row>
        <row r="457">
          <cell r="D457" t="str">
            <v>532/NK-PPS/ORD/07/2005</v>
          </cell>
          <cell r="E457" t="str">
            <v>Pasir Pasang</v>
          </cell>
          <cell r="F457">
            <v>314.39999999999998</v>
          </cell>
          <cell r="G457" t="str">
            <v>m3</v>
          </cell>
          <cell r="H457">
            <v>15719999.999999998</v>
          </cell>
        </row>
        <row r="458">
          <cell r="B458" t="str">
            <v>rb119</v>
          </cell>
          <cell r="E458" t="str">
            <v>Angs- 1 : Pasir Pasang</v>
          </cell>
          <cell r="I458">
            <v>6890850</v>
          </cell>
          <cell r="K458">
            <v>15000000</v>
          </cell>
        </row>
        <row r="459">
          <cell r="E459" t="str">
            <v>Sisa Rp. 8,829,150</v>
          </cell>
        </row>
        <row r="460">
          <cell r="D460" t="str">
            <v>Aris</v>
          </cell>
        </row>
        <row r="461">
          <cell r="D461" t="str">
            <v>464/NK-PPS/ORD/07/2005</v>
          </cell>
          <cell r="E461" t="str">
            <v>Pasir Pasang</v>
          </cell>
          <cell r="F461">
            <v>106.25</v>
          </cell>
          <cell r="G461" t="str">
            <v>m3</v>
          </cell>
          <cell r="H461">
            <v>5046875</v>
          </cell>
        </row>
        <row r="462">
          <cell r="E462" t="str">
            <v xml:space="preserve"> Angs-1 Rp. 500.000,-</v>
          </cell>
        </row>
        <row r="463">
          <cell r="E463" t="str">
            <v xml:space="preserve"> Angs-2 Rp. 500.000,-</v>
          </cell>
        </row>
        <row r="464">
          <cell r="B464" t="str">
            <v>rb120</v>
          </cell>
          <cell r="E464" t="str">
            <v>Pelunasan : Pasir Pasang</v>
          </cell>
          <cell r="I464">
            <v>4046875</v>
          </cell>
        </row>
        <row r="465">
          <cell r="B465" t="str">
            <v>rb121</v>
          </cell>
          <cell r="D465" t="str">
            <v>486/NK-PPS/ORD/07/2005</v>
          </cell>
          <cell r="E465" t="str">
            <v>Kerekel</v>
          </cell>
          <cell r="F465">
            <v>20.239999999999998</v>
          </cell>
          <cell r="G465" t="str">
            <v>m3</v>
          </cell>
          <cell r="H465">
            <v>80000</v>
          </cell>
          <cell r="I465">
            <v>1619199.9999999998</v>
          </cell>
          <cell r="K465">
            <v>5666075</v>
          </cell>
        </row>
        <row r="467">
          <cell r="D467" t="str">
            <v>F.Laiya</v>
          </cell>
        </row>
        <row r="468">
          <cell r="B468" t="str">
            <v>rb122</v>
          </cell>
          <cell r="D468" t="str">
            <v>495/NK-PPS/ORD/07/2005</v>
          </cell>
          <cell r="E468" t="str">
            <v>Batu Bata press</v>
          </cell>
          <cell r="F468">
            <v>19000</v>
          </cell>
          <cell r="G468" t="str">
            <v>bh</v>
          </cell>
          <cell r="H468">
            <v>325</v>
          </cell>
          <cell r="I468">
            <v>6175000</v>
          </cell>
          <cell r="K468">
            <v>6175000</v>
          </cell>
        </row>
        <row r="470">
          <cell r="B470" t="str">
            <v>rb123</v>
          </cell>
          <cell r="D470" t="str">
            <v>Serambi Mekah</v>
          </cell>
          <cell r="E470" t="str">
            <v>Batu Bata Press</v>
          </cell>
          <cell r="F470">
            <v>34500</v>
          </cell>
          <cell r="G470" t="str">
            <v>bh</v>
          </cell>
          <cell r="H470">
            <v>340</v>
          </cell>
          <cell r="I470">
            <v>11730000</v>
          </cell>
        </row>
        <row r="471">
          <cell r="B471" t="str">
            <v>rb124</v>
          </cell>
          <cell r="D471" t="str">
            <v>518/NK-PPS/ORD/08/2005</v>
          </cell>
          <cell r="E471" t="str">
            <v>Kayu 5 X 7 X 4</v>
          </cell>
          <cell r="F471">
            <v>2.6459999999999999</v>
          </cell>
          <cell r="G471" t="str">
            <v>m3</v>
          </cell>
          <cell r="H471">
            <v>500000</v>
          </cell>
          <cell r="I471">
            <v>1323000</v>
          </cell>
          <cell r="K471">
            <v>13053000</v>
          </cell>
        </row>
        <row r="473">
          <cell r="I473">
            <v>39894075</v>
          </cell>
          <cell r="J473">
            <v>0</v>
          </cell>
          <cell r="K473">
            <v>39894075</v>
          </cell>
        </row>
        <row r="476">
          <cell r="B476" t="str">
            <v>rb125</v>
          </cell>
          <cell r="D476" t="str">
            <v>Pipa Galvanis</v>
          </cell>
          <cell r="E476" t="str">
            <v>Pipa Galvanis</v>
          </cell>
          <cell r="I476">
            <v>41800</v>
          </cell>
          <cell r="K476">
            <v>41800</v>
          </cell>
        </row>
        <row r="478">
          <cell r="B478" t="str">
            <v>rb126</v>
          </cell>
          <cell r="D478" t="str">
            <v>Kayu Propil 40 Btg</v>
          </cell>
          <cell r="E478" t="str">
            <v>Kayu Propil 40 Btg</v>
          </cell>
          <cell r="F478">
            <v>40</v>
          </cell>
          <cell r="G478" t="str">
            <v>Btg</v>
          </cell>
          <cell r="H478">
            <v>10000</v>
          </cell>
          <cell r="I478">
            <v>400000</v>
          </cell>
          <cell r="K478">
            <v>400000</v>
          </cell>
        </row>
        <row r="480">
          <cell r="B480" t="str">
            <v>rb127</v>
          </cell>
          <cell r="D480" t="str">
            <v>PT. Tripax fastindo</v>
          </cell>
          <cell r="E480" t="str">
            <v>Ongkos kirim barang (Form Tee &amp; Plat Waser)</v>
          </cell>
          <cell r="I480">
            <v>506000</v>
          </cell>
          <cell r="K480">
            <v>506000</v>
          </cell>
        </row>
        <row r="482">
          <cell r="B482" t="str">
            <v>rb128</v>
          </cell>
          <cell r="D482" t="str">
            <v>UD. Riau Bangunan Utama</v>
          </cell>
          <cell r="E482" t="str">
            <v xml:space="preserve">Semen </v>
          </cell>
          <cell r="F482">
            <v>95</v>
          </cell>
          <cell r="G482" t="str">
            <v>Zak</v>
          </cell>
          <cell r="H482">
            <v>31500</v>
          </cell>
          <cell r="I482">
            <v>2992500</v>
          </cell>
          <cell r="K482">
            <v>2992500</v>
          </cell>
        </row>
        <row r="484">
          <cell r="B484" t="str">
            <v>rb129</v>
          </cell>
          <cell r="D484" t="str">
            <v xml:space="preserve">Jidar Holo </v>
          </cell>
          <cell r="E484" t="str">
            <v xml:space="preserve">Jidar Holo </v>
          </cell>
          <cell r="F484">
            <v>10</v>
          </cell>
          <cell r="G484" t="str">
            <v>Btg</v>
          </cell>
          <cell r="H484">
            <v>50000</v>
          </cell>
          <cell r="I484">
            <v>500000</v>
          </cell>
          <cell r="K484">
            <v>500000</v>
          </cell>
        </row>
        <row r="486">
          <cell r="B486" t="str">
            <v>rb130</v>
          </cell>
          <cell r="D486" t="str">
            <v>Cat Minyak Platone &amp; Thinner</v>
          </cell>
          <cell r="E486" t="str">
            <v>Cat Minyak Platone &amp; Thinner</v>
          </cell>
          <cell r="I486">
            <v>54000</v>
          </cell>
          <cell r="K486">
            <v>54000</v>
          </cell>
        </row>
        <row r="488">
          <cell r="C488" t="str">
            <v>DP-21</v>
          </cell>
        </row>
        <row r="489">
          <cell r="D489" t="str">
            <v>Mitra Perdana</v>
          </cell>
        </row>
        <row r="490">
          <cell r="B490" t="str">
            <v>rb131</v>
          </cell>
          <cell r="D490" t="str">
            <v>572/NK-PPS/08/2005</v>
          </cell>
          <cell r="E490" t="str">
            <v>Material ( Paku &amp; Ember Cor )</v>
          </cell>
          <cell r="I490">
            <v>808000</v>
          </cell>
        </row>
        <row r="491">
          <cell r="B491" t="str">
            <v>rb132</v>
          </cell>
          <cell r="D491" t="str">
            <v>574/NK-PPS/08/2005</v>
          </cell>
          <cell r="E491" t="str">
            <v>Papan 2 X 2 X 4</v>
          </cell>
          <cell r="F491">
            <v>5</v>
          </cell>
          <cell r="G491" t="str">
            <v>m3</v>
          </cell>
          <cell r="H491">
            <v>550000</v>
          </cell>
          <cell r="I491">
            <v>2750000</v>
          </cell>
        </row>
        <row r="492">
          <cell r="B492" t="str">
            <v>rb133</v>
          </cell>
          <cell r="D492" t="str">
            <v>578/NK-PPS/08/2005</v>
          </cell>
          <cell r="E492" t="str">
            <v>Kayu 5 X 7 X 4 &amp; 8 X 12 X 4</v>
          </cell>
          <cell r="I492">
            <v>15700000</v>
          </cell>
        </row>
        <row r="493">
          <cell r="D493" t="str">
            <v>605/NK-PPS/08/2005</v>
          </cell>
          <cell r="E493" t="str">
            <v>Papan 2 X 2 X 4</v>
          </cell>
          <cell r="F493">
            <v>3</v>
          </cell>
          <cell r="G493" t="str">
            <v>m3</v>
          </cell>
          <cell r="H493">
            <v>1375000</v>
          </cell>
        </row>
        <row r="494">
          <cell r="B494" t="str">
            <v>rb134</v>
          </cell>
          <cell r="E494" t="str">
            <v>Angs-1 : Papan 2 X 2 X 4</v>
          </cell>
          <cell r="I494">
            <v>742000</v>
          </cell>
          <cell r="K494">
            <v>20000000</v>
          </cell>
        </row>
        <row r="495">
          <cell r="E495" t="str">
            <v>Sisa Order Rp. 633.000,-</v>
          </cell>
        </row>
        <row r="497">
          <cell r="D497" t="str">
            <v>Mitra Perdana</v>
          </cell>
        </row>
        <row r="498">
          <cell r="D498" t="str">
            <v>605/NK-PPS/08/2005</v>
          </cell>
          <cell r="E498" t="str">
            <v>Papan 2 X 2 X 4</v>
          </cell>
          <cell r="F498">
            <v>3</v>
          </cell>
          <cell r="G498" t="str">
            <v>m3</v>
          </cell>
          <cell r="H498">
            <v>1375000</v>
          </cell>
        </row>
        <row r="499">
          <cell r="E499" t="str">
            <v>Angs - 1 Rp. 742.000,-</v>
          </cell>
        </row>
        <row r="500">
          <cell r="B500" t="str">
            <v>rb135</v>
          </cell>
          <cell r="E500" t="str">
            <v>Pelunasan : Papan 2 X 2 X 4</v>
          </cell>
          <cell r="I500">
            <v>633000</v>
          </cell>
        </row>
        <row r="501">
          <cell r="B501" t="str">
            <v>rb136</v>
          </cell>
          <cell r="D501" t="str">
            <v>652/NK-PPS/08/2005</v>
          </cell>
          <cell r="E501" t="str">
            <v>Semen</v>
          </cell>
          <cell r="F501">
            <v>400</v>
          </cell>
          <cell r="G501" t="str">
            <v xml:space="preserve">Zak </v>
          </cell>
          <cell r="H501">
            <v>27500</v>
          </cell>
          <cell r="I501">
            <v>11000000</v>
          </cell>
        </row>
        <row r="502">
          <cell r="B502" t="str">
            <v>rb137</v>
          </cell>
          <cell r="D502" t="str">
            <v>628/NK-PPS/08/2005</v>
          </cell>
          <cell r="E502" t="str">
            <v>Kayu 5 X 10 X 4</v>
          </cell>
          <cell r="F502">
            <v>7</v>
          </cell>
          <cell r="G502" t="str">
            <v>m3</v>
          </cell>
          <cell r="H502">
            <v>550000</v>
          </cell>
          <cell r="I502">
            <v>3850000</v>
          </cell>
        </row>
        <row r="503">
          <cell r="B503" t="str">
            <v>rb138</v>
          </cell>
          <cell r="D503" t="str">
            <v>633/NK-PPS/08/2005</v>
          </cell>
          <cell r="E503" t="str">
            <v>Kayu &amp; Papan</v>
          </cell>
          <cell r="I503">
            <v>2200000</v>
          </cell>
        </row>
        <row r="504">
          <cell r="B504" t="str">
            <v>rb139</v>
          </cell>
          <cell r="D504" t="str">
            <v>610/NK-PPS/08/2005</v>
          </cell>
          <cell r="E504" t="str">
            <v>Besi siku &amp; Triplek</v>
          </cell>
          <cell r="I504">
            <v>38600000</v>
          </cell>
        </row>
        <row r="505">
          <cell r="D505" t="str">
            <v>718/NK-PPS/09/2005</v>
          </cell>
          <cell r="E505" t="str">
            <v>Semen</v>
          </cell>
          <cell r="F505">
            <v>1200</v>
          </cell>
          <cell r="G505" t="str">
            <v xml:space="preserve">Zak </v>
          </cell>
          <cell r="H505">
            <v>34200000</v>
          </cell>
        </row>
        <row r="506">
          <cell r="B506" t="str">
            <v>rb140</v>
          </cell>
          <cell r="E506" t="str">
            <v>Angs - 1: Semen</v>
          </cell>
          <cell r="I506">
            <v>217000</v>
          </cell>
          <cell r="K506">
            <v>56500000</v>
          </cell>
        </row>
        <row r="507">
          <cell r="E507" t="str">
            <v>Sisa order Rp. 33.983.000,-</v>
          </cell>
        </row>
        <row r="509">
          <cell r="D509" t="str">
            <v>Winda Bersama</v>
          </cell>
          <cell r="E509" t="str">
            <v>Batu Bata Press</v>
          </cell>
          <cell r="F509">
            <v>23000</v>
          </cell>
          <cell r="G509" t="str">
            <v>bh</v>
          </cell>
          <cell r="H509">
            <v>7935000</v>
          </cell>
        </row>
        <row r="510">
          <cell r="B510" t="str">
            <v>rb141</v>
          </cell>
          <cell r="D510" t="str">
            <v>545/NK-PPS/07/2005</v>
          </cell>
          <cell r="E510" t="str">
            <v>Angs-1 : Batu Bata Press</v>
          </cell>
          <cell r="F510">
            <v>11595</v>
          </cell>
          <cell r="G510" t="str">
            <v>bh</v>
          </cell>
          <cell r="H510">
            <v>345</v>
          </cell>
          <cell r="I510">
            <v>4000275</v>
          </cell>
          <cell r="K510">
            <v>4000275</v>
          </cell>
        </row>
        <row r="511">
          <cell r="E511" t="str">
            <v>Sisa Order Rp. 3.934.725,-</v>
          </cell>
        </row>
        <row r="513">
          <cell r="D513" t="str">
            <v>PT. Cahaya Araminta</v>
          </cell>
          <cell r="E513" t="str">
            <v>Mortar Utama - 200</v>
          </cell>
          <cell r="F513">
            <v>300</v>
          </cell>
          <cell r="G513" t="str">
            <v>Zak</v>
          </cell>
          <cell r="H513">
            <v>21600000</v>
          </cell>
        </row>
        <row r="514">
          <cell r="B514" t="str">
            <v>rb142</v>
          </cell>
          <cell r="D514" t="str">
            <v>569/NK-PPS/08/2005</v>
          </cell>
          <cell r="E514" t="str">
            <v>Angs 1 : Mortar Utama - 200</v>
          </cell>
          <cell r="F514">
            <v>139</v>
          </cell>
          <cell r="G514" t="str">
            <v>Zak</v>
          </cell>
          <cell r="H514">
            <v>72000</v>
          </cell>
          <cell r="I514">
            <v>10008000</v>
          </cell>
          <cell r="K514">
            <v>10008000</v>
          </cell>
        </row>
        <row r="515">
          <cell r="E515" t="str">
            <v>Sisa Order Rp. 11.592.000,-</v>
          </cell>
        </row>
        <row r="518">
          <cell r="I518">
            <v>90508275</v>
          </cell>
          <cell r="J518">
            <v>0</v>
          </cell>
          <cell r="K518">
            <v>90508275</v>
          </cell>
        </row>
        <row r="520">
          <cell r="B520" t="str">
            <v>rb143</v>
          </cell>
          <cell r="D520" t="str">
            <v>Kayu Profil</v>
          </cell>
          <cell r="E520" t="str">
            <v>Kayu Profil</v>
          </cell>
          <cell r="I520">
            <v>500000</v>
          </cell>
          <cell r="K520">
            <v>500000</v>
          </cell>
        </row>
        <row r="522">
          <cell r="B522" t="str">
            <v>rb144</v>
          </cell>
          <cell r="D522" t="str">
            <v>Paku Beton &amp; Seng</v>
          </cell>
          <cell r="E522" t="str">
            <v>Paku Beton &amp; Seng</v>
          </cell>
          <cell r="I522">
            <v>30000</v>
          </cell>
          <cell r="K522">
            <v>30000</v>
          </cell>
        </row>
        <row r="524">
          <cell r="B524" t="str">
            <v>rb145</v>
          </cell>
          <cell r="D524" t="str">
            <v>Toko Mitra Sakti</v>
          </cell>
          <cell r="E524" t="str">
            <v>Besi siku 40 X 40</v>
          </cell>
          <cell r="F524">
            <v>100</v>
          </cell>
          <cell r="G524" t="str">
            <v>Btg</v>
          </cell>
          <cell r="H524">
            <v>50000</v>
          </cell>
          <cell r="I524">
            <v>5000000</v>
          </cell>
          <cell r="K524">
            <v>5000000</v>
          </cell>
        </row>
        <row r="526">
          <cell r="B526" t="str">
            <v>rb146</v>
          </cell>
          <cell r="D526" t="str">
            <v>Pipa Clipsal</v>
          </cell>
          <cell r="E526" t="str">
            <v>Pipa Clipsal</v>
          </cell>
          <cell r="I526">
            <v>130000</v>
          </cell>
          <cell r="K526">
            <v>130000</v>
          </cell>
        </row>
        <row r="528">
          <cell r="B528" t="str">
            <v>rb147</v>
          </cell>
          <cell r="D528" t="str">
            <v>Semen Padang</v>
          </cell>
          <cell r="E528" t="str">
            <v>Semen Padang</v>
          </cell>
          <cell r="I528">
            <v>1600000</v>
          </cell>
          <cell r="K528">
            <v>1600000</v>
          </cell>
        </row>
        <row r="530">
          <cell r="B530" t="str">
            <v>rb148</v>
          </cell>
          <cell r="D530" t="str">
            <v>Toko Mitra Sakti</v>
          </cell>
          <cell r="E530" t="str">
            <v>Pipa Black Stell</v>
          </cell>
          <cell r="I530">
            <v>7050000</v>
          </cell>
          <cell r="K530">
            <v>7050000</v>
          </cell>
        </row>
        <row r="532">
          <cell r="B532" t="str">
            <v>rb149</v>
          </cell>
          <cell r="D532" t="str">
            <v>Cat Catylac Minyak</v>
          </cell>
          <cell r="E532" t="str">
            <v>Cat Catylac Minyak</v>
          </cell>
          <cell r="I532">
            <v>194500</v>
          </cell>
          <cell r="K532">
            <v>194500</v>
          </cell>
        </row>
        <row r="534">
          <cell r="B534" t="str">
            <v>rb150</v>
          </cell>
          <cell r="D534" t="str">
            <v>Example Genteng multi prima 2 X 5</v>
          </cell>
          <cell r="E534" t="str">
            <v>Example Genteng multi prima 2 X 5</v>
          </cell>
          <cell r="I534">
            <v>54500</v>
          </cell>
          <cell r="K534">
            <v>54500</v>
          </cell>
        </row>
        <row r="537">
          <cell r="C537" t="str">
            <v>DP-15</v>
          </cell>
        </row>
        <row r="538">
          <cell r="D538" t="str">
            <v>CV. YOANDA</v>
          </cell>
        </row>
        <row r="539">
          <cell r="D539" t="str">
            <v>274/NK-PPS/ORD/04/2005</v>
          </cell>
          <cell r="E539" t="str">
            <v>Kayu 5 x 10 x 4</v>
          </cell>
          <cell r="F539">
            <v>5.84</v>
          </cell>
          <cell r="G539" t="str">
            <v>m3</v>
          </cell>
          <cell r="H539">
            <v>2920000</v>
          </cell>
        </row>
        <row r="540">
          <cell r="B540" t="str">
            <v>rb161</v>
          </cell>
          <cell r="E540" t="str">
            <v>Kayu 6 x 12 x 4</v>
          </cell>
          <cell r="F540">
            <v>6.1055999999999999</v>
          </cell>
          <cell r="G540" t="str">
            <v>m3</v>
          </cell>
          <cell r="H540">
            <v>3663360</v>
          </cell>
          <cell r="I540">
            <v>6583360</v>
          </cell>
        </row>
        <row r="541">
          <cell r="D541" t="str">
            <v>316/NK-PPS/ORD/05/2005</v>
          </cell>
          <cell r="E541" t="str">
            <v>Kayu 5 x 10 x 4</v>
          </cell>
          <cell r="F541">
            <v>2.34</v>
          </cell>
          <cell r="G541" t="str">
            <v>m3</v>
          </cell>
          <cell r="H541">
            <v>1170000</v>
          </cell>
        </row>
        <row r="542">
          <cell r="E542" t="str">
            <v>Kayu 6 x 12 x 4</v>
          </cell>
          <cell r="F542">
            <v>6.3647999999999998</v>
          </cell>
          <cell r="G542" t="str">
            <v>m3</v>
          </cell>
          <cell r="H542">
            <v>3818880</v>
          </cell>
        </row>
        <row r="543">
          <cell r="B543" t="str">
            <v>rb162</v>
          </cell>
          <cell r="E543" t="str">
            <v>Kayu 6 x 12 x4</v>
          </cell>
          <cell r="I543">
            <v>3416640</v>
          </cell>
          <cell r="J543">
            <v>0</v>
          </cell>
          <cell r="K543">
            <v>10000000</v>
          </cell>
        </row>
        <row r="545">
          <cell r="D545" t="str">
            <v>TANJUNG FAMILY</v>
          </cell>
        </row>
        <row r="546">
          <cell r="D546" t="str">
            <v>227/NK-PPS/ORD/04/2005</v>
          </cell>
          <cell r="E546" t="str">
            <v>Kayu 5 x 10 x 4</v>
          </cell>
          <cell r="F546">
            <v>13.034000000000001</v>
          </cell>
          <cell r="G546" t="str">
            <v>m3</v>
          </cell>
          <cell r="H546">
            <v>6517000</v>
          </cell>
          <cell r="K546">
            <v>0</v>
          </cell>
        </row>
        <row r="547">
          <cell r="E547" t="str">
            <v>Kayu 5 x 7 x 4</v>
          </cell>
          <cell r="F547">
            <v>2</v>
          </cell>
          <cell r="G547" t="str">
            <v>m3</v>
          </cell>
          <cell r="H547">
            <v>1000000</v>
          </cell>
          <cell r="K547">
            <v>0</v>
          </cell>
        </row>
        <row r="548">
          <cell r="E548" t="str">
            <v>Kayu 6 x 12 x 4</v>
          </cell>
          <cell r="F548">
            <v>21.167999999999999</v>
          </cell>
          <cell r="G548" t="str">
            <v>m3</v>
          </cell>
          <cell r="H548">
            <v>12700800</v>
          </cell>
        </row>
        <row r="549">
          <cell r="E549" t="str">
            <v>Angs-1 : Rp. 5,000,000.-</v>
          </cell>
        </row>
        <row r="550">
          <cell r="E550" t="str">
            <v>Angs-2 : Rp. 7,500,000.-</v>
          </cell>
        </row>
        <row r="551">
          <cell r="E551" t="str">
            <v>Angs-3 : Rp. 4,000,000.-</v>
          </cell>
        </row>
        <row r="552">
          <cell r="B552" t="str">
            <v>rb163</v>
          </cell>
          <cell r="E552" t="str">
            <v>Kayu 6 x 12 x 4</v>
          </cell>
          <cell r="I552">
            <v>3717800</v>
          </cell>
          <cell r="J552">
            <v>0</v>
          </cell>
          <cell r="K552">
            <v>3717800</v>
          </cell>
        </row>
        <row r="554">
          <cell r="D554" t="str">
            <v>GK. HERU</v>
          </cell>
        </row>
        <row r="555">
          <cell r="D555" t="str">
            <v>256/NK-PPS/ORD/04/2005</v>
          </cell>
          <cell r="E555" t="str">
            <v>Kayu 5 x 7 x 4</v>
          </cell>
          <cell r="F555">
            <v>11.41</v>
          </cell>
          <cell r="G555" t="str">
            <v>m3</v>
          </cell>
          <cell r="H555">
            <v>5705000</v>
          </cell>
        </row>
        <row r="556">
          <cell r="E556" t="str">
            <v>Kayu 6 x 12 x 4</v>
          </cell>
          <cell r="F556">
            <v>2.5049999999999999</v>
          </cell>
          <cell r="G556" t="str">
            <v>m3</v>
          </cell>
          <cell r="H556">
            <v>1327650</v>
          </cell>
        </row>
        <row r="557">
          <cell r="E557" t="str">
            <v>Angs.1 : Rp. 2,000,000,-</v>
          </cell>
        </row>
        <row r="558">
          <cell r="E558" t="str">
            <v>Angs.2 : Rp. 3,000,000,-</v>
          </cell>
        </row>
        <row r="559">
          <cell r="B559" t="str">
            <v>rb164</v>
          </cell>
          <cell r="E559" t="str">
            <v>Kayu 6 x 12 x 4</v>
          </cell>
          <cell r="I559">
            <v>2032650</v>
          </cell>
        </row>
        <row r="560">
          <cell r="D560" t="str">
            <v>275/NK-PPS/ORD/04/2005</v>
          </cell>
          <cell r="E560" t="str">
            <v>Papan 1 x 20 x 4</v>
          </cell>
          <cell r="F560">
            <v>4.5</v>
          </cell>
          <cell r="G560" t="str">
            <v>m3</v>
          </cell>
          <cell r="H560">
            <v>2250000</v>
          </cell>
        </row>
        <row r="561">
          <cell r="E561" t="str">
            <v>Papan 2.5 x 20 x 4</v>
          </cell>
          <cell r="F561">
            <v>2.5</v>
          </cell>
          <cell r="G561" t="str">
            <v>m3</v>
          </cell>
          <cell r="H561">
            <v>1250000</v>
          </cell>
        </row>
        <row r="562">
          <cell r="E562" t="str">
            <v>Kayu 5 x 7 x 4</v>
          </cell>
          <cell r="F562">
            <v>2.8</v>
          </cell>
          <cell r="G562" t="str">
            <v>m3</v>
          </cell>
          <cell r="H562">
            <v>1400000</v>
          </cell>
        </row>
        <row r="563">
          <cell r="B563" t="str">
            <v>rb165</v>
          </cell>
          <cell r="E563" t="str">
            <v>Papan 2.5 x 20 x 4</v>
          </cell>
          <cell r="I563">
            <v>1967350</v>
          </cell>
          <cell r="J563">
            <v>0</v>
          </cell>
          <cell r="K563">
            <v>4000000</v>
          </cell>
        </row>
        <row r="565">
          <cell r="D565" t="str">
            <v>PT. TRIPAX FASTINDO</v>
          </cell>
        </row>
        <row r="566">
          <cell r="B566" t="str">
            <v>rb166</v>
          </cell>
          <cell r="D566" t="str">
            <v>305/NK-PPS/ORD/05/2005</v>
          </cell>
          <cell r="E566" t="str">
            <v>Capsule HAC-16</v>
          </cell>
          <cell r="F566">
            <v>20</v>
          </cell>
          <cell r="G566" t="str">
            <v>pcs</v>
          </cell>
          <cell r="H566">
            <v>24310</v>
          </cell>
          <cell r="I566">
            <v>486200</v>
          </cell>
          <cell r="J566">
            <v>44200</v>
          </cell>
          <cell r="K566">
            <v>442000</v>
          </cell>
        </row>
        <row r="568">
          <cell r="D568" t="str">
            <v>ARIS</v>
          </cell>
        </row>
        <row r="569">
          <cell r="D569" t="str">
            <v>380/NK-PPS/ORD/06/2005</v>
          </cell>
          <cell r="E569" t="str">
            <v>Pasir Pasang</v>
          </cell>
          <cell r="F569">
            <v>100.78</v>
          </cell>
          <cell r="G569" t="str">
            <v>m3</v>
          </cell>
          <cell r="H569">
            <v>4535100</v>
          </cell>
        </row>
        <row r="570">
          <cell r="B570" t="str">
            <v>rb167</v>
          </cell>
          <cell r="E570" t="str">
            <v>Pasir Pasang</v>
          </cell>
          <cell r="I570">
            <v>1500000</v>
          </cell>
          <cell r="J570">
            <v>0</v>
          </cell>
          <cell r="K570">
            <v>1500000</v>
          </cell>
        </row>
        <row r="572">
          <cell r="D572" t="str">
            <v>ARIS</v>
          </cell>
        </row>
        <row r="573">
          <cell r="D573" t="str">
            <v>380/NK-PPS/ORD/06/2005</v>
          </cell>
          <cell r="E573" t="str">
            <v>Pasir Pasang</v>
          </cell>
          <cell r="F573">
            <v>100.78</v>
          </cell>
          <cell r="G573" t="str">
            <v>m3</v>
          </cell>
          <cell r="H573">
            <v>4535100</v>
          </cell>
        </row>
        <row r="574">
          <cell r="B574" t="str">
            <v>rb168</v>
          </cell>
          <cell r="E574" t="str">
            <v>Pasir Pasang</v>
          </cell>
          <cell r="I574">
            <v>3035100</v>
          </cell>
          <cell r="J574">
            <v>0</v>
          </cell>
          <cell r="K574">
            <v>3035100</v>
          </cell>
        </row>
        <row r="576">
          <cell r="D576" t="str">
            <v>GK. ANUGERAH</v>
          </cell>
        </row>
        <row r="577">
          <cell r="D577" t="str">
            <v>377/NK-PPS/ORD/06/2005</v>
          </cell>
          <cell r="E577" t="str">
            <v>Papan 2 x 20 x 4</v>
          </cell>
          <cell r="F577">
            <v>6</v>
          </cell>
          <cell r="G577" t="str">
            <v>m3</v>
          </cell>
          <cell r="H577">
            <v>3120000</v>
          </cell>
        </row>
        <row r="578">
          <cell r="E578" t="str">
            <v>Papan 1.5 x 20 x 4</v>
          </cell>
          <cell r="F578">
            <v>7.5</v>
          </cell>
          <cell r="G578" t="str">
            <v>m3</v>
          </cell>
          <cell r="H578">
            <v>3900000</v>
          </cell>
        </row>
        <row r="579">
          <cell r="B579" t="str">
            <v>rb169</v>
          </cell>
          <cell r="E579" t="str">
            <v>Papan 1.5 x 20 x 4</v>
          </cell>
          <cell r="I579">
            <v>5000000</v>
          </cell>
          <cell r="K579">
            <v>5000000</v>
          </cell>
        </row>
        <row r="581">
          <cell r="I581">
            <v>27739100</v>
          </cell>
          <cell r="J581">
            <v>44200</v>
          </cell>
          <cell r="K581">
            <v>27694900</v>
          </cell>
        </row>
        <row r="585">
          <cell r="H585" t="str">
            <v>Pekanbaru, 10 Juli 2005</v>
          </cell>
        </row>
        <row r="587">
          <cell r="H587" t="str">
            <v>Pembuat Daftar</v>
          </cell>
        </row>
        <row r="592">
          <cell r="H592" t="str">
            <v>PAHOTAN SITORUS, SE</v>
          </cell>
        </row>
        <row r="593">
          <cell r="H593" t="str">
            <v>Adm/Keu Proyek</v>
          </cell>
        </row>
        <row r="595">
          <cell r="B595" t="str">
            <v>Sub Jumlah di pindah</v>
          </cell>
          <cell r="I595">
            <v>27739100</v>
          </cell>
          <cell r="J595">
            <v>44200</v>
          </cell>
          <cell r="K595">
            <v>27694900</v>
          </cell>
        </row>
        <row r="597">
          <cell r="D597" t="str">
            <v>DIFA DILA</v>
          </cell>
          <cell r="K597">
            <v>0</v>
          </cell>
        </row>
        <row r="598">
          <cell r="D598" t="str">
            <v>424/NK-PPS/ORD/06/2005</v>
          </cell>
          <cell r="E598" t="str">
            <v>Pasir Pasang</v>
          </cell>
          <cell r="F598">
            <v>137.08600000000001</v>
          </cell>
          <cell r="G598" t="str">
            <v>m3</v>
          </cell>
          <cell r="H598">
            <v>6854300.0000000009</v>
          </cell>
        </row>
        <row r="599">
          <cell r="E599" t="str">
            <v>Angs-1 : Rp. 4,496,700.-</v>
          </cell>
        </row>
        <row r="600">
          <cell r="B600" t="str">
            <v>rb170</v>
          </cell>
          <cell r="E600" t="str">
            <v>Pasir Pasang</v>
          </cell>
          <cell r="I600">
            <v>2357600</v>
          </cell>
        </row>
        <row r="601">
          <cell r="D601" t="str">
            <v>438/NK-PPS/ORD/06/2005</v>
          </cell>
          <cell r="E601" t="str">
            <v>Pasir Pasang</v>
          </cell>
          <cell r="F601">
            <v>201.98599999999999</v>
          </cell>
          <cell r="G601" t="str">
            <v>m3</v>
          </cell>
          <cell r="H601">
            <v>10099300</v>
          </cell>
        </row>
        <row r="602">
          <cell r="B602" t="str">
            <v>rb171</v>
          </cell>
          <cell r="E602" t="str">
            <v>Pasir Pasang</v>
          </cell>
          <cell r="I602">
            <v>5142400</v>
          </cell>
          <cell r="K602">
            <v>7500000</v>
          </cell>
        </row>
        <row r="604">
          <cell r="B604" t="str">
            <v>rb172</v>
          </cell>
          <cell r="D604" t="str">
            <v>Mirza Noor</v>
          </cell>
          <cell r="E604" t="str">
            <v xml:space="preserve">Paku Beton </v>
          </cell>
          <cell r="I604">
            <v>27500</v>
          </cell>
          <cell r="K604">
            <v>27500</v>
          </cell>
        </row>
        <row r="606">
          <cell r="B606" t="str">
            <v>rb173</v>
          </cell>
          <cell r="D606" t="str">
            <v>Mirza Noor</v>
          </cell>
          <cell r="E606" t="str">
            <v>Ongkos kirim barang "Conplas TWP 421"</v>
          </cell>
          <cell r="I606">
            <v>550000</v>
          </cell>
          <cell r="K606">
            <v>550000</v>
          </cell>
        </row>
        <row r="608">
          <cell r="B608" t="str">
            <v>rb174</v>
          </cell>
          <cell r="D608" t="str">
            <v>Mirza Noor</v>
          </cell>
          <cell r="E608" t="str">
            <v>Ongkos angkut bawa sikabond</v>
          </cell>
          <cell r="I608">
            <v>100000</v>
          </cell>
          <cell r="K608">
            <v>100000</v>
          </cell>
        </row>
        <row r="610">
          <cell r="B610" t="str">
            <v>rb175</v>
          </cell>
          <cell r="D610" t="str">
            <v>Mirza Noor</v>
          </cell>
          <cell r="E610" t="str">
            <v>Jidar Hollo u/ Finishing</v>
          </cell>
          <cell r="F610">
            <v>6</v>
          </cell>
          <cell r="G610" t="str">
            <v>btg</v>
          </cell>
          <cell r="H610">
            <v>50000</v>
          </cell>
          <cell r="I610">
            <v>300000</v>
          </cell>
          <cell r="K610">
            <v>300000</v>
          </cell>
        </row>
        <row r="612">
          <cell r="B612" t="str">
            <v>rb176</v>
          </cell>
          <cell r="D612" t="str">
            <v>Mirza Noor</v>
          </cell>
          <cell r="E612" t="str">
            <v>Kawat Ayam</v>
          </cell>
          <cell r="F612">
            <v>2</v>
          </cell>
          <cell r="G612" t="str">
            <v>mtr</v>
          </cell>
          <cell r="H612">
            <v>8000</v>
          </cell>
          <cell r="I612">
            <v>16000</v>
          </cell>
          <cell r="K612">
            <v>16000</v>
          </cell>
        </row>
        <row r="614">
          <cell r="B614" t="str">
            <v>rb177</v>
          </cell>
          <cell r="D614" t="str">
            <v>Ubar Densiko</v>
          </cell>
          <cell r="E614" t="str">
            <v>Kayu Reng</v>
          </cell>
          <cell r="F614">
            <v>240</v>
          </cell>
          <cell r="G614" t="str">
            <v>btg</v>
          </cell>
          <cell r="H614">
            <v>5000</v>
          </cell>
          <cell r="I614">
            <v>1200000</v>
          </cell>
          <cell r="K614">
            <v>1200000</v>
          </cell>
        </row>
        <row r="615">
          <cell r="D615" t="str">
            <v xml:space="preserve">   /NK-PPS/ORD/07/2005</v>
          </cell>
        </row>
        <row r="617">
          <cell r="F617" t="str">
            <v>Sub Jumlah     Rp.</v>
          </cell>
          <cell r="I617">
            <v>9693500</v>
          </cell>
          <cell r="J617">
            <v>0</v>
          </cell>
          <cell r="K617">
            <v>9693500</v>
          </cell>
        </row>
        <row r="618">
          <cell r="F618" t="str">
            <v>T o  t  a  l        Rp.</v>
          </cell>
          <cell r="I618">
            <v>37432600</v>
          </cell>
          <cell r="J618">
            <v>44200</v>
          </cell>
          <cell r="K618">
            <v>37388400</v>
          </cell>
        </row>
        <row r="621">
          <cell r="C621" t="str">
            <v>DP-16</v>
          </cell>
        </row>
        <row r="622">
          <cell r="D622" t="str">
            <v>UD Deep - Deep</v>
          </cell>
        </row>
        <row r="623">
          <cell r="B623" t="str">
            <v>rb178</v>
          </cell>
          <cell r="D623" t="str">
            <v>395/NK-PPS/ORD/06/2005</v>
          </cell>
          <cell r="E623" t="str">
            <v>Pasir Pasang</v>
          </cell>
          <cell r="F623">
            <v>28.66</v>
          </cell>
          <cell r="G623" t="str">
            <v>m3</v>
          </cell>
          <cell r="H623">
            <v>45000</v>
          </cell>
          <cell r="I623">
            <v>1289700</v>
          </cell>
        </row>
        <row r="625">
          <cell r="D625" t="str">
            <v>Diffa Dilla</v>
          </cell>
        </row>
        <row r="626">
          <cell r="D626" t="str">
            <v>438/NK-PPS/ORD/06/2005</v>
          </cell>
          <cell r="E626" t="str">
            <v>Pasir Pasang</v>
          </cell>
          <cell r="F626">
            <v>201.98599999999999</v>
          </cell>
          <cell r="G626" t="str">
            <v>m3</v>
          </cell>
          <cell r="H626">
            <v>10099300</v>
          </cell>
        </row>
        <row r="627">
          <cell r="E627" t="str">
            <v>Angs-1 Rp.5.142.500</v>
          </cell>
        </row>
        <row r="628">
          <cell r="B628" t="str">
            <v>rb179</v>
          </cell>
          <cell r="E628" t="str">
            <v>Angs-2 ( Pelunasan)</v>
          </cell>
          <cell r="I628">
            <v>4956800</v>
          </cell>
        </row>
        <row r="629">
          <cell r="B629" t="str">
            <v>rb180</v>
          </cell>
          <cell r="D629" t="str">
            <v>450/NK-PPS/ORD/06/2005</v>
          </cell>
          <cell r="E629" t="str">
            <v xml:space="preserve"> Angs-1</v>
          </cell>
          <cell r="F629">
            <v>171.83</v>
          </cell>
          <cell r="G629" t="str">
            <v>m3</v>
          </cell>
          <cell r="H629">
            <v>50000</v>
          </cell>
          <cell r="I629">
            <v>8591500</v>
          </cell>
        </row>
        <row r="631">
          <cell r="D631" t="str">
            <v>Diffa Dilla</v>
          </cell>
        </row>
        <row r="632">
          <cell r="B632" t="str">
            <v>rb181</v>
          </cell>
          <cell r="D632" t="str">
            <v>460/NK-PPS/ORD/07/2005</v>
          </cell>
          <cell r="E632" t="str">
            <v>Pasir Pasang</v>
          </cell>
          <cell r="F632">
            <v>256.58999999999997</v>
          </cell>
          <cell r="G632" t="str">
            <v>m3</v>
          </cell>
          <cell r="H632">
            <v>50000</v>
          </cell>
          <cell r="I632">
            <v>12829499.999999998</v>
          </cell>
        </row>
        <row r="633">
          <cell r="B633" t="str">
            <v>rb182</v>
          </cell>
          <cell r="D633" t="str">
            <v>481/NK-PPS/ORD/07/2005</v>
          </cell>
          <cell r="E633" t="str">
            <v>Kerikil</v>
          </cell>
          <cell r="F633">
            <v>5.0599999999999996</v>
          </cell>
          <cell r="G633" t="str">
            <v>m3</v>
          </cell>
          <cell r="H633">
            <v>80000</v>
          </cell>
          <cell r="I633">
            <v>404800</v>
          </cell>
        </row>
        <row r="635">
          <cell r="D635" t="str">
            <v>Merpati Putih</v>
          </cell>
        </row>
        <row r="636">
          <cell r="B636" t="str">
            <v>rb183</v>
          </cell>
          <cell r="D636" t="str">
            <v>003/NK-PPS/ORD/01/2005</v>
          </cell>
          <cell r="E636" t="str">
            <v>Batu Bata Press</v>
          </cell>
          <cell r="F636">
            <v>4000</v>
          </cell>
          <cell r="G636" t="str">
            <v>Bh</v>
          </cell>
          <cell r="H636">
            <v>350</v>
          </cell>
          <cell r="I636">
            <v>1400000</v>
          </cell>
        </row>
        <row r="639">
          <cell r="D639" t="str">
            <v>GK.Heru</v>
          </cell>
        </row>
        <row r="640">
          <cell r="D640" t="str">
            <v>275/NK-PPS/ORD/04/2005</v>
          </cell>
          <cell r="E640" t="str">
            <v>Papan 1 X 20 X 4</v>
          </cell>
          <cell r="F640">
            <v>4.5</v>
          </cell>
          <cell r="G640" t="str">
            <v>m3</v>
          </cell>
          <cell r="H640">
            <v>2250000</v>
          </cell>
        </row>
        <row r="641">
          <cell r="E641" t="str">
            <v>Papan 2,5 X 20 X 4</v>
          </cell>
          <cell r="F641">
            <v>2.5</v>
          </cell>
          <cell r="G641" t="str">
            <v>m3</v>
          </cell>
          <cell r="H641">
            <v>1250000</v>
          </cell>
        </row>
        <row r="642">
          <cell r="E642" t="str">
            <v>Kayu 5 X 7 X 4</v>
          </cell>
          <cell r="F642">
            <v>2.8</v>
          </cell>
          <cell r="G642" t="str">
            <v>m3</v>
          </cell>
          <cell r="H642">
            <v>1400000</v>
          </cell>
        </row>
        <row r="643">
          <cell r="E643" t="str">
            <v>Angs-1 Rp. 1.967.350,-</v>
          </cell>
        </row>
        <row r="644">
          <cell r="B644" t="str">
            <v>rb184</v>
          </cell>
          <cell r="E644" t="str">
            <v>Kayu 5 X 7 X 4</v>
          </cell>
          <cell r="I644">
            <v>2932650</v>
          </cell>
        </row>
        <row r="646">
          <cell r="D646" t="str">
            <v>Sidi Tamar</v>
          </cell>
        </row>
        <row r="647">
          <cell r="D647" t="str">
            <v>257/NK-PPS/ORD/04/2005</v>
          </cell>
          <cell r="E647" t="str">
            <v>Kayu 5 x 7 x 4,00</v>
          </cell>
          <cell r="F647">
            <v>4.4800000000000004</v>
          </cell>
          <cell r="G647" t="str">
            <v>m3</v>
          </cell>
          <cell r="H647">
            <v>2240000</v>
          </cell>
        </row>
        <row r="648">
          <cell r="E648" t="str">
            <v>Kayu 5 x 10 x 4,00</v>
          </cell>
          <cell r="F648">
            <v>4.5</v>
          </cell>
          <cell r="G648" t="str">
            <v>m3</v>
          </cell>
          <cell r="H648">
            <v>2250000</v>
          </cell>
        </row>
        <row r="649">
          <cell r="E649" t="str">
            <v>Kayu 6 x 12 x 4,00</v>
          </cell>
          <cell r="F649">
            <v>21.6</v>
          </cell>
          <cell r="G649" t="str">
            <v>m3</v>
          </cell>
          <cell r="H649">
            <v>12960000</v>
          </cell>
        </row>
        <row r="650">
          <cell r="E650" t="str">
            <v>Ang-1 Rp. 1.432.800,-</v>
          </cell>
        </row>
        <row r="651">
          <cell r="E651" t="str">
            <v>Ang-2 Rp. 3.000.000,-</v>
          </cell>
        </row>
        <row r="652">
          <cell r="E652" t="str">
            <v>Ang-3 Rp. 7.500.000,-</v>
          </cell>
        </row>
        <row r="653">
          <cell r="B653" t="str">
            <v>rb185</v>
          </cell>
          <cell r="E653" t="str">
            <v>Kayu 5 X 7 X 4</v>
          </cell>
          <cell r="I653">
            <v>5517200</v>
          </cell>
        </row>
        <row r="655">
          <cell r="D655" t="str">
            <v>Tripak Fastindo</v>
          </cell>
        </row>
        <row r="656">
          <cell r="D656" t="str">
            <v>349/NK-PPS/ORD/05/2005</v>
          </cell>
          <cell r="E656" t="str">
            <v>Chemical Capsule HAC 16</v>
          </cell>
          <cell r="F656">
            <v>20</v>
          </cell>
          <cell r="G656" t="str">
            <v>Pcs</v>
          </cell>
          <cell r="H656">
            <v>486200</v>
          </cell>
        </row>
        <row r="657">
          <cell r="E657" t="str">
            <v>Biaya Ekspedisi</v>
          </cell>
          <cell r="H657">
            <v>20000</v>
          </cell>
        </row>
        <row r="658">
          <cell r="B658" t="str">
            <v>rb186</v>
          </cell>
          <cell r="E658" t="str">
            <v>Chemical Capsule HAC 16</v>
          </cell>
          <cell r="I658">
            <v>506200</v>
          </cell>
        </row>
        <row r="659">
          <cell r="I659">
            <v>38428350</v>
          </cell>
        </row>
        <row r="661">
          <cell r="D661" t="str">
            <v>F.Laiya</v>
          </cell>
        </row>
        <row r="662">
          <cell r="D662" t="str">
            <v>427/NK-PPS/ORD/06/2005</v>
          </cell>
          <cell r="E662" t="str">
            <v xml:space="preserve">Batu Bata Press </v>
          </cell>
          <cell r="F662">
            <v>101000</v>
          </cell>
          <cell r="G662" t="str">
            <v>Bh</v>
          </cell>
          <cell r="H662">
            <v>35825000</v>
          </cell>
        </row>
        <row r="663">
          <cell r="B663" t="str">
            <v>rb187</v>
          </cell>
          <cell r="E663" t="str">
            <v xml:space="preserve">Batu Bata Press </v>
          </cell>
          <cell r="I663">
            <v>4690000</v>
          </cell>
        </row>
        <row r="665">
          <cell r="D665" t="str">
            <v>F.Laiya</v>
          </cell>
        </row>
        <row r="666">
          <cell r="D666" t="str">
            <v>427/NK-PPS/ORD/06/2005</v>
          </cell>
          <cell r="E666" t="str">
            <v xml:space="preserve">Batu Bata Press </v>
          </cell>
          <cell r="F666">
            <v>101000</v>
          </cell>
          <cell r="G666" t="str">
            <v>Bh</v>
          </cell>
          <cell r="H666">
            <v>35825000</v>
          </cell>
        </row>
        <row r="667">
          <cell r="E667" t="str">
            <v>Angs-1 Rp. 4.690.000,-</v>
          </cell>
        </row>
        <row r="668">
          <cell r="E668" t="str">
            <v>Angs-2 Rp. 23. 635.000,-</v>
          </cell>
        </row>
        <row r="669">
          <cell r="B669" t="str">
            <v>rb188</v>
          </cell>
          <cell r="E669" t="str">
            <v xml:space="preserve">Batu Bata Press </v>
          </cell>
          <cell r="I669">
            <v>4500000</v>
          </cell>
        </row>
        <row r="671">
          <cell r="D671" t="str">
            <v>Faragala Zenisa</v>
          </cell>
        </row>
        <row r="672">
          <cell r="B672" t="str">
            <v>rb189</v>
          </cell>
          <cell r="D672" t="str">
            <v>490/NK-PPS/ORD/07/2005</v>
          </cell>
          <cell r="E672" t="str">
            <v>Batu Bata Press</v>
          </cell>
          <cell r="F672">
            <v>32000</v>
          </cell>
          <cell r="G672" t="str">
            <v>bh</v>
          </cell>
          <cell r="H672">
            <v>340</v>
          </cell>
          <cell r="I672">
            <v>10880000</v>
          </cell>
        </row>
        <row r="674">
          <cell r="D674" t="str">
            <v>Mirza Noor</v>
          </cell>
          <cell r="E674" t="str">
            <v>UD. Kayu Putra Melayu</v>
          </cell>
        </row>
        <row r="675">
          <cell r="B675" t="str">
            <v>rb190</v>
          </cell>
          <cell r="E675" t="str">
            <v>Kayu Dolken</v>
          </cell>
          <cell r="F675">
            <v>150</v>
          </cell>
          <cell r="G675" t="str">
            <v>btg</v>
          </cell>
          <cell r="H675">
            <v>10000</v>
          </cell>
          <cell r="I675">
            <v>1500000</v>
          </cell>
        </row>
        <row r="677">
          <cell r="B677" t="str">
            <v>rb191</v>
          </cell>
          <cell r="D677" t="str">
            <v>CV. Sumber Rezeki</v>
          </cell>
          <cell r="E677" t="str">
            <v>Pintu, Kusen, Kaca Block C</v>
          </cell>
          <cell r="F677">
            <v>16</v>
          </cell>
          <cell r="G677" t="str">
            <v>unt</v>
          </cell>
          <cell r="H677">
            <v>707000</v>
          </cell>
          <cell r="I677">
            <v>11312000</v>
          </cell>
        </row>
        <row r="678">
          <cell r="B678" t="str">
            <v>rb192</v>
          </cell>
          <cell r="D678" t="str">
            <v>462/NK-PPS/ORD/07/2005</v>
          </cell>
          <cell r="E678" t="str">
            <v>Pintu, Kusen, Kaca Block D</v>
          </cell>
          <cell r="F678">
            <v>12</v>
          </cell>
          <cell r="G678" t="str">
            <v>unt</v>
          </cell>
          <cell r="H678">
            <v>707000</v>
          </cell>
          <cell r="I678">
            <v>8484000</v>
          </cell>
        </row>
        <row r="680">
          <cell r="B680" t="str">
            <v>rb193</v>
          </cell>
          <cell r="D680" t="str">
            <v>Dwi Tantomo</v>
          </cell>
          <cell r="E680" t="str">
            <v>Paku Beton</v>
          </cell>
          <cell r="I680">
            <v>44000</v>
          </cell>
        </row>
        <row r="682">
          <cell r="B682" t="str">
            <v>rb194</v>
          </cell>
          <cell r="D682" t="str">
            <v>Mirza Noor</v>
          </cell>
          <cell r="E682" t="str">
            <v>Jidar Holo untuk Finishing</v>
          </cell>
          <cell r="I682">
            <v>1150000</v>
          </cell>
        </row>
        <row r="684">
          <cell r="F684" t="str">
            <v>Sub Jumlah     Rp.</v>
          </cell>
          <cell r="I684">
            <v>42560000</v>
          </cell>
        </row>
        <row r="685">
          <cell r="F685" t="str">
            <v>T o  t  a  l        Rp.</v>
          </cell>
          <cell r="I685">
            <v>80988350</v>
          </cell>
        </row>
        <row r="687">
          <cell r="C687" t="str">
            <v>DP-19</v>
          </cell>
        </row>
        <row r="689">
          <cell r="D689" t="str">
            <v>RIAU MAXIMUM DEVELOPMENT</v>
          </cell>
        </row>
        <row r="690">
          <cell r="B690" t="str">
            <v>rb195</v>
          </cell>
          <cell r="D690" t="str">
            <v>528/NK-PPS/ORD/07/2005</v>
          </cell>
          <cell r="E690" t="str">
            <v>Pasir Pasang</v>
          </cell>
          <cell r="F690">
            <v>16.524000000000001</v>
          </cell>
          <cell r="G690" t="str">
            <v>m3</v>
          </cell>
          <cell r="H690">
            <v>47500</v>
          </cell>
          <cell r="I690">
            <v>784890</v>
          </cell>
          <cell r="K690">
            <v>784890</v>
          </cell>
        </row>
        <row r="692">
          <cell r="D692" t="str">
            <v>SUMBER REZEKI</v>
          </cell>
        </row>
        <row r="693">
          <cell r="B693" t="str">
            <v>rb196</v>
          </cell>
          <cell r="D693" t="str">
            <v>207/NK-PPS/ORD/03/2005</v>
          </cell>
          <cell r="E693" t="str">
            <v>Sepatu Boot AP</v>
          </cell>
          <cell r="F693">
            <v>7</v>
          </cell>
          <cell r="G693" t="str">
            <v>Psg</v>
          </cell>
          <cell r="H693">
            <v>45000</v>
          </cell>
          <cell r="I693">
            <v>315000</v>
          </cell>
        </row>
        <row r="694">
          <cell r="B694" t="str">
            <v>rb197</v>
          </cell>
          <cell r="E694" t="str">
            <v>Kawat Locket 2x2x1 Kasar</v>
          </cell>
          <cell r="F694">
            <v>1</v>
          </cell>
          <cell r="G694" t="str">
            <v>Rol</v>
          </cell>
          <cell r="H694">
            <v>275000</v>
          </cell>
          <cell r="I694">
            <v>275000</v>
          </cell>
        </row>
        <row r="695">
          <cell r="B695" t="str">
            <v>rb198</v>
          </cell>
          <cell r="E695" t="str">
            <v>Ember Cor Sedang</v>
          </cell>
          <cell r="F695">
            <v>20</v>
          </cell>
          <cell r="G695" t="str">
            <v>Bh</v>
          </cell>
          <cell r="H695">
            <v>3500</v>
          </cell>
          <cell r="I695">
            <v>70000</v>
          </cell>
        </row>
        <row r="696">
          <cell r="B696" t="str">
            <v>rb199</v>
          </cell>
          <cell r="E696" t="str">
            <v>Mata Gerinda Potong Olimpus</v>
          </cell>
          <cell r="F696">
            <v>40</v>
          </cell>
          <cell r="G696" t="str">
            <v>Bh</v>
          </cell>
          <cell r="H696">
            <v>7500</v>
          </cell>
          <cell r="I696">
            <v>300000</v>
          </cell>
        </row>
        <row r="698">
          <cell r="B698" t="str">
            <v>rb200</v>
          </cell>
          <cell r="D698" t="str">
            <v>213/NK-PPS/ORD/03/2005</v>
          </cell>
          <cell r="E698" t="str">
            <v>Pipa Galvanis 1.5" x 6 mtr</v>
          </cell>
          <cell r="F698">
            <v>20</v>
          </cell>
          <cell r="G698" t="str">
            <v>Btg</v>
          </cell>
          <cell r="H698">
            <v>210000</v>
          </cell>
          <cell r="I698">
            <v>4200000</v>
          </cell>
          <cell r="K698">
            <v>5160000</v>
          </cell>
        </row>
        <row r="700">
          <cell r="D700" t="str">
            <v>UD. PANGESTU</v>
          </cell>
        </row>
        <row r="701">
          <cell r="B701" t="str">
            <v>rb201</v>
          </cell>
          <cell r="D701" t="str">
            <v>526/NK-PPS/ORD/07/2005</v>
          </cell>
          <cell r="E701" t="str">
            <v>Pasir Pasang</v>
          </cell>
          <cell r="F701">
            <v>58.183</v>
          </cell>
          <cell r="G701" t="str">
            <v>m3</v>
          </cell>
          <cell r="H701">
            <v>50000</v>
          </cell>
          <cell r="I701">
            <v>2909150</v>
          </cell>
          <cell r="K701">
            <v>2909150</v>
          </cell>
        </row>
        <row r="703">
          <cell r="D703" t="str">
            <v>EFFENDI</v>
          </cell>
        </row>
        <row r="704">
          <cell r="D704" t="str">
            <v>545/NK-PPS/ORD/08/2005</v>
          </cell>
          <cell r="E704" t="str">
            <v xml:space="preserve">Batu Bata Press </v>
          </cell>
          <cell r="F704">
            <v>20500</v>
          </cell>
          <cell r="G704" t="str">
            <v>bh</v>
          </cell>
          <cell r="H704">
            <v>7175000</v>
          </cell>
        </row>
        <row r="705">
          <cell r="B705" t="str">
            <v>rb202</v>
          </cell>
          <cell r="E705" t="str">
            <v xml:space="preserve">Batu Bata Press </v>
          </cell>
          <cell r="I705">
            <v>4000000</v>
          </cell>
          <cell r="K705">
            <v>4000000</v>
          </cell>
        </row>
        <row r="707">
          <cell r="D707" t="str">
            <v>SERAMBI MEKAH</v>
          </cell>
        </row>
        <row r="708">
          <cell r="D708" t="str">
            <v>523/NK-PPS/ORD/07/2005</v>
          </cell>
          <cell r="E708" t="str">
            <v>Batu Bata Press</v>
          </cell>
          <cell r="F708">
            <v>63000</v>
          </cell>
          <cell r="G708" t="str">
            <v>bh</v>
          </cell>
          <cell r="H708">
            <v>21420000</v>
          </cell>
        </row>
        <row r="709">
          <cell r="E709" t="str">
            <v>Angs-1 : Rp. 10.000.000,-</v>
          </cell>
        </row>
        <row r="710">
          <cell r="B710" t="str">
            <v>rb203</v>
          </cell>
          <cell r="E710" t="str">
            <v>Batu Bata Press</v>
          </cell>
          <cell r="I710">
            <v>11420000</v>
          </cell>
          <cell r="K710">
            <v>11420000</v>
          </cell>
        </row>
        <row r="712">
          <cell r="D712" t="str">
            <v>BATA MURNI</v>
          </cell>
        </row>
        <row r="713">
          <cell r="B713" t="str">
            <v>rb204</v>
          </cell>
          <cell r="D713" t="str">
            <v>524/NK-PPS/ORD/08/2005</v>
          </cell>
          <cell r="E713" t="str">
            <v>Batu Bata Press</v>
          </cell>
          <cell r="F713">
            <v>20000</v>
          </cell>
          <cell r="G713" t="str">
            <v>bh</v>
          </cell>
          <cell r="H713">
            <v>330</v>
          </cell>
          <cell r="I713">
            <v>6600000</v>
          </cell>
          <cell r="K713">
            <v>6600000</v>
          </cell>
        </row>
        <row r="715">
          <cell r="D715" t="str">
            <v>F.LAIYA</v>
          </cell>
        </row>
        <row r="716">
          <cell r="B716" t="str">
            <v>rb205</v>
          </cell>
          <cell r="D716" t="str">
            <v xml:space="preserve"> 503/NK-PPS/ORD/07/2005</v>
          </cell>
          <cell r="E716" t="str">
            <v>Batu Bata Press</v>
          </cell>
          <cell r="F716">
            <v>9500</v>
          </cell>
          <cell r="G716" t="str">
            <v>bh</v>
          </cell>
          <cell r="H716">
            <v>325</v>
          </cell>
          <cell r="I716">
            <v>3087500</v>
          </cell>
        </row>
        <row r="717">
          <cell r="B717" t="str">
            <v>rb206</v>
          </cell>
          <cell r="D717" t="str">
            <v xml:space="preserve"> 555/NK-PPS/ORD/08/2005</v>
          </cell>
          <cell r="E717" t="str">
            <v>Batu Bata Press</v>
          </cell>
          <cell r="F717">
            <v>4000</v>
          </cell>
          <cell r="G717" t="str">
            <v>bh</v>
          </cell>
          <cell r="H717">
            <v>325</v>
          </cell>
          <cell r="I717">
            <v>1300000</v>
          </cell>
          <cell r="K717">
            <v>4387500</v>
          </cell>
        </row>
        <row r="719">
          <cell r="D719" t="str">
            <v>DIFA DILA</v>
          </cell>
        </row>
        <row r="720">
          <cell r="D720" t="str">
            <v>532/NK-PPS/ORD/07/2005</v>
          </cell>
          <cell r="E720" t="str">
            <v>Pasir Pasang</v>
          </cell>
          <cell r="F720">
            <v>314.39999999999998</v>
          </cell>
          <cell r="G720" t="str">
            <v>m3</v>
          </cell>
          <cell r="H720">
            <v>15719999.999999998</v>
          </cell>
        </row>
        <row r="721">
          <cell r="E721" t="str">
            <v>Angs-1 : Rp. 6.890.850,-</v>
          </cell>
        </row>
        <row r="722">
          <cell r="B722" t="str">
            <v>rb207</v>
          </cell>
          <cell r="E722" t="str">
            <v>Pasir Pasang</v>
          </cell>
          <cell r="I722">
            <v>8829150</v>
          </cell>
        </row>
        <row r="723">
          <cell r="B723" t="str">
            <v>rb208</v>
          </cell>
          <cell r="D723" t="str">
            <v>561/NK-PPS/ORD/07/2005</v>
          </cell>
          <cell r="E723" t="str">
            <v>Kerikil</v>
          </cell>
          <cell r="F723">
            <v>9.84</v>
          </cell>
          <cell r="G723" t="str">
            <v>m3</v>
          </cell>
          <cell r="H723">
            <v>80000</v>
          </cell>
          <cell r="I723">
            <v>787200</v>
          </cell>
        </row>
        <row r="724">
          <cell r="D724" t="str">
            <v>564/NK-PPS/ORD/08/2005</v>
          </cell>
          <cell r="E724" t="str">
            <v>Pasir Pasang</v>
          </cell>
          <cell r="F724">
            <v>267.89999999999998</v>
          </cell>
          <cell r="G724" t="str">
            <v>m3</v>
          </cell>
          <cell r="H724">
            <v>13395000</v>
          </cell>
        </row>
        <row r="725">
          <cell r="B725" t="str">
            <v>rb209</v>
          </cell>
          <cell r="E725" t="str">
            <v>Pasir Pasang</v>
          </cell>
          <cell r="I725">
            <v>383650</v>
          </cell>
          <cell r="K725">
            <v>10000000</v>
          </cell>
        </row>
        <row r="727">
          <cell r="D727" t="str">
            <v>SUMBER REZEKI</v>
          </cell>
        </row>
        <row r="728">
          <cell r="B728" t="str">
            <v>rb210</v>
          </cell>
          <cell r="D728" t="str">
            <v>203/NK-PPS/ORD/03/2005</v>
          </cell>
          <cell r="E728" t="str">
            <v>Besi IWF 150x75x6 mtr</v>
          </cell>
          <cell r="F728">
            <v>18</v>
          </cell>
          <cell r="G728" t="str">
            <v>Btg</v>
          </cell>
          <cell r="H728">
            <v>645000</v>
          </cell>
          <cell r="I728">
            <v>11610000</v>
          </cell>
        </row>
        <row r="729">
          <cell r="B729" t="str">
            <v>rb211</v>
          </cell>
          <cell r="D729" t="str">
            <v>202/NK-PPS/ORD/03/2005</v>
          </cell>
          <cell r="E729" t="str">
            <v>Kawat Licin 3 mm</v>
          </cell>
          <cell r="F729">
            <v>2</v>
          </cell>
          <cell r="G729" t="str">
            <v>Rol</v>
          </cell>
          <cell r="H729">
            <v>400000</v>
          </cell>
          <cell r="I729">
            <v>800000</v>
          </cell>
        </row>
        <row r="730">
          <cell r="B730" t="str">
            <v>rb212</v>
          </cell>
          <cell r="E730" t="str">
            <v>Kawa Las RB 26 - 3,2</v>
          </cell>
          <cell r="F730">
            <v>20</v>
          </cell>
          <cell r="G730" t="str">
            <v>Kg</v>
          </cell>
          <cell r="H730">
            <v>13000</v>
          </cell>
          <cell r="I730">
            <v>260000</v>
          </cell>
        </row>
        <row r="731">
          <cell r="B731" t="str">
            <v>rb213</v>
          </cell>
          <cell r="E731" t="str">
            <v>Socket 6" Rucika AW</v>
          </cell>
          <cell r="F731">
            <v>20</v>
          </cell>
          <cell r="G731" t="str">
            <v>Buah</v>
          </cell>
          <cell r="H731">
            <v>35000</v>
          </cell>
          <cell r="I731">
            <v>700000</v>
          </cell>
        </row>
        <row r="732">
          <cell r="B732" t="str">
            <v>rb214</v>
          </cell>
          <cell r="E732" t="str">
            <v>Paku 4"</v>
          </cell>
          <cell r="F732">
            <v>10</v>
          </cell>
          <cell r="G732" t="str">
            <v>Dus</v>
          </cell>
          <cell r="H732">
            <v>100000</v>
          </cell>
          <cell r="I732">
            <v>1000000</v>
          </cell>
        </row>
        <row r="733">
          <cell r="B733" t="str">
            <v>rb215</v>
          </cell>
          <cell r="E733" t="str">
            <v>Paku 3"</v>
          </cell>
          <cell r="F733">
            <v>10</v>
          </cell>
          <cell r="G733" t="str">
            <v>Dus</v>
          </cell>
          <cell r="H733">
            <v>100000</v>
          </cell>
          <cell r="I733">
            <v>1000000</v>
          </cell>
        </row>
        <row r="734">
          <cell r="B734" t="str">
            <v>rb216</v>
          </cell>
          <cell r="E734" t="str">
            <v>Sepatu Boot AP</v>
          </cell>
          <cell r="F734">
            <v>6</v>
          </cell>
          <cell r="G734" t="str">
            <v>Psg</v>
          </cell>
          <cell r="H734">
            <v>45000</v>
          </cell>
          <cell r="I734">
            <v>270000</v>
          </cell>
        </row>
        <row r="735">
          <cell r="B735" t="str">
            <v>rb217</v>
          </cell>
          <cell r="E735" t="str">
            <v xml:space="preserve">Terpal Biru </v>
          </cell>
          <cell r="F735">
            <v>8</v>
          </cell>
          <cell r="G735" t="str">
            <v>Lbr</v>
          </cell>
          <cell r="H735">
            <v>200000</v>
          </cell>
          <cell r="I735">
            <v>1600000</v>
          </cell>
        </row>
        <row r="736">
          <cell r="B736" t="str">
            <v>rb218</v>
          </cell>
          <cell r="D736" t="str">
            <v>186/NK-PPS/ORD/03/2005</v>
          </cell>
          <cell r="E736" t="str">
            <v xml:space="preserve">Semen Putih </v>
          </cell>
          <cell r="F736">
            <v>4</v>
          </cell>
          <cell r="G736" t="str">
            <v>Zak</v>
          </cell>
          <cell r="H736">
            <v>60000</v>
          </cell>
          <cell r="I736">
            <v>240000</v>
          </cell>
        </row>
        <row r="737">
          <cell r="B737" t="str">
            <v>rb219</v>
          </cell>
          <cell r="E737" t="str">
            <v>Seng 0,20 x 11 Parit x 6 Kaki</v>
          </cell>
          <cell r="F737">
            <v>2</v>
          </cell>
          <cell r="G737" t="str">
            <v>Kodi</v>
          </cell>
          <cell r="H737">
            <v>750000</v>
          </cell>
          <cell r="I737">
            <v>1500000</v>
          </cell>
        </row>
        <row r="738">
          <cell r="B738" t="str">
            <v>rb220</v>
          </cell>
          <cell r="E738" t="str">
            <v>Circular Saw Makita 7 1/4" Ty NB 580</v>
          </cell>
          <cell r="F738">
            <v>1</v>
          </cell>
          <cell r="G738" t="str">
            <v>Unit</v>
          </cell>
          <cell r="H738">
            <v>1480000</v>
          </cell>
          <cell r="I738">
            <v>1480000</v>
          </cell>
        </row>
        <row r="739">
          <cell r="B739" t="str">
            <v>rb221</v>
          </cell>
          <cell r="E739" t="str">
            <v>Ketam Makita</v>
          </cell>
          <cell r="F739">
            <v>1</v>
          </cell>
          <cell r="G739" t="str">
            <v>Unit</v>
          </cell>
          <cell r="H739">
            <v>1190000</v>
          </cell>
          <cell r="I739">
            <v>1190000</v>
          </cell>
        </row>
        <row r="740">
          <cell r="D740" t="str">
            <v>247/NK-PPS/ORD/04/2005</v>
          </cell>
          <cell r="E740" t="str">
            <v xml:space="preserve">Paku 2" </v>
          </cell>
          <cell r="F740">
            <v>15</v>
          </cell>
          <cell r="G740" t="str">
            <v>Dus</v>
          </cell>
          <cell r="H740">
            <v>1500000</v>
          </cell>
        </row>
        <row r="741">
          <cell r="E741" t="str">
            <v xml:space="preserve">Paku 3" </v>
          </cell>
          <cell r="F741">
            <v>10</v>
          </cell>
          <cell r="G741" t="str">
            <v>Dus</v>
          </cell>
          <cell r="H741">
            <v>1000000</v>
          </cell>
        </row>
        <row r="742">
          <cell r="E742" t="str">
            <v xml:space="preserve">Paku 4" </v>
          </cell>
          <cell r="F742">
            <v>16</v>
          </cell>
          <cell r="G742" t="str">
            <v>Dus</v>
          </cell>
          <cell r="H742">
            <v>1600000</v>
          </cell>
        </row>
        <row r="743">
          <cell r="E743" t="str">
            <v>Kawat Ayam</v>
          </cell>
          <cell r="F743">
            <v>1</v>
          </cell>
          <cell r="G743" t="str">
            <v>Rol</v>
          </cell>
          <cell r="H743">
            <v>65000</v>
          </cell>
        </row>
        <row r="744">
          <cell r="E744" t="str">
            <v>Angs.1 : Rp. 567.000,-</v>
          </cell>
        </row>
        <row r="745">
          <cell r="B745" t="str">
            <v>rb222</v>
          </cell>
          <cell r="E745" t="str">
            <v xml:space="preserve">Paku 4" </v>
          </cell>
          <cell r="I745">
            <v>3598000</v>
          </cell>
          <cell r="K745">
            <v>25248000</v>
          </cell>
        </row>
        <row r="746">
          <cell r="I746">
            <v>70509540</v>
          </cell>
          <cell r="J746">
            <v>0</v>
          </cell>
          <cell r="K746">
            <v>70509540</v>
          </cell>
        </row>
        <row r="748">
          <cell r="H748" t="str">
            <v>Pekanbaru, 10 September 2005</v>
          </cell>
        </row>
        <row r="750">
          <cell r="H750" t="str">
            <v>Pembuat Daftar</v>
          </cell>
        </row>
        <row r="755">
          <cell r="H755" t="str">
            <v>PAHOTAN SITORUS, SE</v>
          </cell>
        </row>
        <row r="756">
          <cell r="H756" t="str">
            <v>Adm/Keu Proyek</v>
          </cell>
        </row>
        <row r="757">
          <cell r="D757" t="str">
            <v>Sub Jumlah Dipindah</v>
          </cell>
          <cell r="I757">
            <v>70509540</v>
          </cell>
          <cell r="J757">
            <v>0</v>
          </cell>
          <cell r="K757">
            <v>70509540</v>
          </cell>
        </row>
        <row r="759">
          <cell r="D759" t="str">
            <v>GK. ANUGERAH</v>
          </cell>
        </row>
        <row r="760">
          <cell r="B760" t="str">
            <v>rb223</v>
          </cell>
          <cell r="D760" t="str">
            <v xml:space="preserve"> 517/NK-PPS/ORD/07/2005</v>
          </cell>
          <cell r="E760" t="str">
            <v>Kayu 5 x 7x 4,00</v>
          </cell>
          <cell r="F760">
            <v>5.0119999999999996</v>
          </cell>
          <cell r="G760" t="str">
            <v>m3</v>
          </cell>
          <cell r="H760">
            <v>520000</v>
          </cell>
          <cell r="I760">
            <v>2606240</v>
          </cell>
        </row>
        <row r="761">
          <cell r="B761" t="str">
            <v>rb224</v>
          </cell>
          <cell r="E761" t="str">
            <v>Kayu 5 x 10 x 4</v>
          </cell>
          <cell r="F761">
            <v>3.5</v>
          </cell>
          <cell r="G761" t="str">
            <v>m3</v>
          </cell>
          <cell r="H761">
            <v>520000</v>
          </cell>
          <cell r="I761">
            <v>1820000</v>
          </cell>
        </row>
        <row r="762">
          <cell r="B762" t="str">
            <v>rb225</v>
          </cell>
          <cell r="E762" t="str">
            <v>Papan 2 x 20 x 4</v>
          </cell>
          <cell r="F762">
            <v>1.6479999999999999</v>
          </cell>
          <cell r="G762" t="str">
            <v>m3</v>
          </cell>
          <cell r="H762">
            <v>520000</v>
          </cell>
          <cell r="I762">
            <v>856960</v>
          </cell>
        </row>
        <row r="763">
          <cell r="B763" t="str">
            <v>rb226</v>
          </cell>
          <cell r="D763" t="str">
            <v xml:space="preserve"> 557/NK-PPS/ORD/07/2005</v>
          </cell>
          <cell r="E763" t="str">
            <v>Kayu Reng 3/4 x 4.00</v>
          </cell>
          <cell r="F763">
            <v>200</v>
          </cell>
          <cell r="G763" t="str">
            <v>Btg</v>
          </cell>
          <cell r="H763">
            <v>4000</v>
          </cell>
          <cell r="I763">
            <v>800000</v>
          </cell>
        </row>
        <row r="764">
          <cell r="B764" t="str">
            <v>rb227</v>
          </cell>
          <cell r="D764" t="str">
            <v xml:space="preserve"> 586/NK-PPS/ORD/08/2005</v>
          </cell>
          <cell r="E764" t="str">
            <v>Kayu 5 x 10 x 4</v>
          </cell>
          <cell r="F764">
            <v>8</v>
          </cell>
          <cell r="G764" t="str">
            <v>m3</v>
          </cell>
          <cell r="H764">
            <v>4400000</v>
          </cell>
        </row>
        <row r="765">
          <cell r="E765" t="str">
            <v>Papan 2 x 20 x 4</v>
          </cell>
          <cell r="F765">
            <v>3</v>
          </cell>
          <cell r="G765" t="str">
            <v>m3</v>
          </cell>
          <cell r="H765">
            <v>1650000</v>
          </cell>
        </row>
        <row r="766">
          <cell r="B766" t="str">
            <v>rb228</v>
          </cell>
          <cell r="E766" t="str">
            <v>Papan 2 x 20 x 4</v>
          </cell>
          <cell r="I766">
            <v>1560000</v>
          </cell>
          <cell r="K766">
            <v>7643200</v>
          </cell>
        </row>
        <row r="767">
          <cell r="E767" t="str">
            <v>Sisa : Rp. 4.490.000,-</v>
          </cell>
        </row>
        <row r="769">
          <cell r="I769">
            <v>78152740</v>
          </cell>
          <cell r="J769">
            <v>0</v>
          </cell>
          <cell r="K769">
            <v>78152740</v>
          </cell>
        </row>
        <row r="771">
          <cell r="D771" t="str">
            <v>MITRA PERDANA</v>
          </cell>
        </row>
        <row r="772">
          <cell r="B772" t="str">
            <v>rb229</v>
          </cell>
          <cell r="D772" t="str">
            <v xml:space="preserve"> 663/NK-PPS/ORD/08/2005</v>
          </cell>
          <cell r="E772" t="str">
            <v>Semen</v>
          </cell>
          <cell r="F772">
            <v>100</v>
          </cell>
          <cell r="G772" t="str">
            <v>Zak</v>
          </cell>
          <cell r="H772">
            <v>32500</v>
          </cell>
          <cell r="I772">
            <v>3250000</v>
          </cell>
          <cell r="K772">
            <v>3250000</v>
          </cell>
        </row>
        <row r="774">
          <cell r="D774" t="str">
            <v>Toko Babussalam</v>
          </cell>
        </row>
        <row r="775">
          <cell r="B775" t="str">
            <v>rb230</v>
          </cell>
          <cell r="D775" t="str">
            <v>668/NK-PPS/ORD/09/2005</v>
          </cell>
          <cell r="E775" t="str">
            <v>Semen</v>
          </cell>
          <cell r="F775">
            <v>50</v>
          </cell>
          <cell r="G775" t="str">
            <v>Zak</v>
          </cell>
          <cell r="H775">
            <v>34000</v>
          </cell>
          <cell r="I775">
            <v>1700000</v>
          </cell>
        </row>
        <row r="776">
          <cell r="D776" t="str">
            <v>Toko Bangun Mandiri</v>
          </cell>
        </row>
        <row r="777">
          <cell r="B777" t="str">
            <v>rb231</v>
          </cell>
          <cell r="D777" t="str">
            <v>669/NK-PPS/ORD/09/2005</v>
          </cell>
          <cell r="E777" t="str">
            <v>Semen</v>
          </cell>
          <cell r="F777">
            <v>60</v>
          </cell>
          <cell r="G777" t="str">
            <v>Zak</v>
          </cell>
          <cell r="H777">
            <v>26500</v>
          </cell>
          <cell r="I777">
            <v>1590000</v>
          </cell>
          <cell r="K777">
            <v>3290000</v>
          </cell>
        </row>
        <row r="779">
          <cell r="D779" t="str">
            <v>BANGUN REZEKI</v>
          </cell>
        </row>
        <row r="780">
          <cell r="B780" t="str">
            <v>rb232</v>
          </cell>
          <cell r="D780" t="str">
            <v>677/NK-PPS/ORD/09/2005</v>
          </cell>
          <cell r="E780" t="str">
            <v>Tee Besi 2"</v>
          </cell>
          <cell r="F780">
            <v>60</v>
          </cell>
          <cell r="G780" t="str">
            <v>Bh</v>
          </cell>
          <cell r="H780">
            <v>17500</v>
          </cell>
          <cell r="I780">
            <v>1050000</v>
          </cell>
          <cell r="K780">
            <v>1050000</v>
          </cell>
        </row>
        <row r="782">
          <cell r="D782" t="str">
            <v>PD. Sejahtera Jaya</v>
          </cell>
        </row>
        <row r="783">
          <cell r="B783" t="str">
            <v>rb233</v>
          </cell>
          <cell r="D783" t="str">
            <v>673/NK-PPS/ORD/09/2005</v>
          </cell>
          <cell r="E783" t="str">
            <v>Cat Catylac No. 42784</v>
          </cell>
          <cell r="F783">
            <v>6</v>
          </cell>
          <cell r="G783" t="str">
            <v>Klg</v>
          </cell>
          <cell r="H783">
            <v>25500</v>
          </cell>
          <cell r="I783">
            <v>153000</v>
          </cell>
        </row>
        <row r="784">
          <cell r="B784" t="str">
            <v>rb234</v>
          </cell>
          <cell r="E784" t="str">
            <v>Cat Dasar Nipe 2000</v>
          </cell>
          <cell r="F784">
            <v>30</v>
          </cell>
          <cell r="G784" t="str">
            <v>Klg</v>
          </cell>
          <cell r="H784">
            <v>25000</v>
          </cell>
          <cell r="I784">
            <v>750000</v>
          </cell>
        </row>
        <row r="785">
          <cell r="B785" t="str">
            <v>rb235</v>
          </cell>
          <cell r="E785" t="str">
            <v>Thiner</v>
          </cell>
          <cell r="F785">
            <v>5</v>
          </cell>
          <cell r="G785" t="str">
            <v>Glg</v>
          </cell>
          <cell r="H785">
            <v>39500</v>
          </cell>
          <cell r="I785">
            <v>197500</v>
          </cell>
          <cell r="K785">
            <v>1100500</v>
          </cell>
        </row>
        <row r="787">
          <cell r="B787" t="str">
            <v>rb236</v>
          </cell>
          <cell r="D787" t="str">
            <v>Engsel Nab 4", Engsel Dekkson, Handel Kunci</v>
          </cell>
          <cell r="E787" t="str">
            <v>Engsel Nab 4", Engsel Dekkson, Handel Kunci</v>
          </cell>
          <cell r="F787">
            <v>1</v>
          </cell>
          <cell r="G787" t="str">
            <v>Ls</v>
          </cell>
          <cell r="H787">
            <v>2455000</v>
          </cell>
          <cell r="I787">
            <v>2455000</v>
          </cell>
          <cell r="K787">
            <v>2455000</v>
          </cell>
        </row>
        <row r="789">
          <cell r="B789" t="str">
            <v>rb237</v>
          </cell>
          <cell r="D789" t="str">
            <v>Cat Catylac, Danalac, dll</v>
          </cell>
          <cell r="E789" t="str">
            <v>Cat Catylac, Danalac, dll</v>
          </cell>
          <cell r="F789">
            <v>1</v>
          </cell>
          <cell r="G789" t="str">
            <v>Ls</v>
          </cell>
          <cell r="H789">
            <v>424000</v>
          </cell>
          <cell r="I789">
            <v>424000</v>
          </cell>
          <cell r="K789">
            <v>424000</v>
          </cell>
        </row>
        <row r="791">
          <cell r="B791" t="str">
            <v>rb238</v>
          </cell>
          <cell r="D791" t="str">
            <v>Paku</v>
          </cell>
          <cell r="E791" t="str">
            <v>Paku</v>
          </cell>
          <cell r="F791">
            <v>1</v>
          </cell>
          <cell r="G791" t="str">
            <v>Duz</v>
          </cell>
          <cell r="H791">
            <v>10000</v>
          </cell>
          <cell r="I791">
            <v>10000</v>
          </cell>
          <cell r="K791">
            <v>10000</v>
          </cell>
        </row>
        <row r="793">
          <cell r="B793" t="str">
            <v>rb239</v>
          </cell>
          <cell r="D793" t="str">
            <v>Gudang Kayu Kenanga</v>
          </cell>
          <cell r="E793" t="str">
            <v>Kayu 5x7x4</v>
          </cell>
          <cell r="F793">
            <v>0.5</v>
          </cell>
          <cell r="G793" t="str">
            <v>m3</v>
          </cell>
          <cell r="H793">
            <v>550000</v>
          </cell>
          <cell r="I793">
            <v>275000</v>
          </cell>
          <cell r="K793">
            <v>275000</v>
          </cell>
        </row>
        <row r="795">
          <cell r="D795" t="str">
            <v>CV. Sumber Rezeki</v>
          </cell>
        </row>
        <row r="796">
          <cell r="D796" t="str">
            <v>462/NK-PPS/ORD/07/2005</v>
          </cell>
          <cell r="E796" t="str">
            <v xml:space="preserve">Pintu, Kusen, Kaca </v>
          </cell>
          <cell r="F796">
            <v>33</v>
          </cell>
          <cell r="G796" t="str">
            <v>Unit</v>
          </cell>
          <cell r="H796">
            <v>23331000</v>
          </cell>
        </row>
        <row r="797">
          <cell r="E797" t="str">
            <v>(termasuk Upah Pasang)</v>
          </cell>
        </row>
        <row r="798">
          <cell r="E798" t="str">
            <v>Kusen Jendela</v>
          </cell>
          <cell r="F798">
            <v>4</v>
          </cell>
          <cell r="G798" t="str">
            <v>Unit</v>
          </cell>
          <cell r="H798">
            <v>1040000</v>
          </cell>
        </row>
        <row r="799">
          <cell r="E799" t="str">
            <v>Daun Jendela</v>
          </cell>
          <cell r="F799">
            <v>8</v>
          </cell>
          <cell r="G799" t="str">
            <v>Unit</v>
          </cell>
          <cell r="H799">
            <v>1400000</v>
          </cell>
        </row>
        <row r="800">
          <cell r="E800" t="str">
            <v>Angs - 1 : Rp. 11.312.000,-</v>
          </cell>
        </row>
        <row r="801">
          <cell r="B801" t="str">
            <v>rb240</v>
          </cell>
          <cell r="E801" t="str">
            <v>Daun Jendela</v>
          </cell>
          <cell r="I801">
            <v>4502000</v>
          </cell>
          <cell r="K801">
            <v>4502000</v>
          </cell>
        </row>
        <row r="807">
          <cell r="F807" t="str">
            <v>Sub Jumlah     Rp.</v>
          </cell>
          <cell r="I807">
            <v>16356500</v>
          </cell>
          <cell r="J807">
            <v>0</v>
          </cell>
          <cell r="K807">
            <v>16356500</v>
          </cell>
        </row>
        <row r="808">
          <cell r="F808" t="str">
            <v>T o  t  a  l        Rp.</v>
          </cell>
          <cell r="I808">
            <v>94509240</v>
          </cell>
          <cell r="J808">
            <v>0</v>
          </cell>
          <cell r="K808">
            <v>94509240</v>
          </cell>
        </row>
        <row r="813">
          <cell r="D813" t="str">
            <v>Diffa Dilla</v>
          </cell>
          <cell r="E813" t="str">
            <v xml:space="preserve">Pasir Pasang </v>
          </cell>
          <cell r="F813">
            <v>267.89999999999998</v>
          </cell>
          <cell r="G813" t="str">
            <v>m3</v>
          </cell>
          <cell r="H813">
            <v>13395000</v>
          </cell>
        </row>
        <row r="814">
          <cell r="D814" t="str">
            <v>564/NK-PPS/07/2005</v>
          </cell>
          <cell r="E814" t="str">
            <v>Angs - 1 Rp. 383.650,-</v>
          </cell>
        </row>
        <row r="815">
          <cell r="B815" t="str">
            <v>rb241</v>
          </cell>
          <cell r="E815" t="str">
            <v xml:space="preserve">Pasir Pasang </v>
          </cell>
          <cell r="I815">
            <v>10000000</v>
          </cell>
          <cell r="K815">
            <v>10000000</v>
          </cell>
        </row>
        <row r="816">
          <cell r="E816" t="str">
            <v>Sisa Rp. 3.011.350,-</v>
          </cell>
        </row>
        <row r="818">
          <cell r="D818" t="str">
            <v>Diffa Dilla</v>
          </cell>
          <cell r="E818" t="str">
            <v>Pasir Pasang</v>
          </cell>
        </row>
        <row r="819">
          <cell r="D819" t="str">
            <v>564/NK-PPS/07/2005</v>
          </cell>
          <cell r="E819" t="str">
            <v>Angs - 1 Rp. 383.650,-</v>
          </cell>
        </row>
        <row r="820">
          <cell r="E820" t="str">
            <v>Angs - 1 Rp. 10.000.000,-</v>
          </cell>
        </row>
        <row r="821">
          <cell r="B821" t="str">
            <v>rb242</v>
          </cell>
          <cell r="E821" t="str">
            <v>Pasir Pasang</v>
          </cell>
          <cell r="I821">
            <v>3011350</v>
          </cell>
        </row>
        <row r="822">
          <cell r="D822" t="str">
            <v>580/NK-PPS/08/2005</v>
          </cell>
          <cell r="E822" t="str">
            <v>Pasir Pasang</v>
          </cell>
          <cell r="F822">
            <v>288.60000000000002</v>
          </cell>
          <cell r="G822" t="str">
            <v>m3</v>
          </cell>
          <cell r="H822">
            <v>14430000</v>
          </cell>
        </row>
        <row r="823">
          <cell r="B823" t="str">
            <v>rb243</v>
          </cell>
          <cell r="E823" t="str">
            <v>Pasir Pasang</v>
          </cell>
          <cell r="I823">
            <v>6988650</v>
          </cell>
          <cell r="K823">
            <v>10000000</v>
          </cell>
        </row>
        <row r="824">
          <cell r="K824">
            <v>0</v>
          </cell>
        </row>
        <row r="825">
          <cell r="D825" t="str">
            <v>Sumber Rezeki</v>
          </cell>
          <cell r="E825" t="str">
            <v>Material :</v>
          </cell>
        </row>
        <row r="826">
          <cell r="B826" t="str">
            <v>rb244</v>
          </cell>
          <cell r="D826" t="str">
            <v>216/NK-PPS/03/2005</v>
          </cell>
          <cell r="E826" t="str">
            <v>Paku, Slang buang dll</v>
          </cell>
          <cell r="I826">
            <v>7800000</v>
          </cell>
        </row>
        <row r="827">
          <cell r="B827" t="str">
            <v>rb245</v>
          </cell>
          <cell r="D827" t="str">
            <v>218/NK-PPS/03/2005</v>
          </cell>
          <cell r="E827" t="str">
            <v>Mata Gerinda, Gunting dll</v>
          </cell>
          <cell r="I827">
            <v>1200000</v>
          </cell>
        </row>
        <row r="828">
          <cell r="B828" t="str">
            <v>rb246</v>
          </cell>
          <cell r="D828" t="str">
            <v>223/NK-PPS/04/2005</v>
          </cell>
          <cell r="E828" t="str">
            <v>Paku, dll</v>
          </cell>
          <cell r="I828">
            <v>1000000</v>
          </cell>
          <cell r="K828">
            <v>10000000</v>
          </cell>
        </row>
        <row r="830">
          <cell r="D830" t="str">
            <v>Bata Murni</v>
          </cell>
          <cell r="E830" t="str">
            <v>Batu Bata Press</v>
          </cell>
          <cell r="F830">
            <v>28000</v>
          </cell>
          <cell r="G830" t="str">
            <v>bh</v>
          </cell>
          <cell r="H830">
            <v>9240000</v>
          </cell>
        </row>
        <row r="831">
          <cell r="B831" t="str">
            <v>rb247</v>
          </cell>
          <cell r="D831" t="str">
            <v>642/NK-PPS/08/2005</v>
          </cell>
          <cell r="E831" t="str">
            <v>Batu Bata Press</v>
          </cell>
          <cell r="I831">
            <v>5000000</v>
          </cell>
          <cell r="K831">
            <v>5000000</v>
          </cell>
        </row>
        <row r="832">
          <cell r="E832" t="str">
            <v>Sisa Rp. 4.240.000,-</v>
          </cell>
        </row>
        <row r="834">
          <cell r="D834" t="str">
            <v>Effendi</v>
          </cell>
        </row>
        <row r="835">
          <cell r="D835" t="str">
            <v>545/NK-PPS/08/2005</v>
          </cell>
          <cell r="E835" t="str">
            <v>Batu Bata Press</v>
          </cell>
          <cell r="F835">
            <v>21102</v>
          </cell>
          <cell r="G835" t="str">
            <v>Bh</v>
          </cell>
          <cell r="H835">
            <v>7175000</v>
          </cell>
        </row>
        <row r="836">
          <cell r="E836" t="str">
            <v>Angs - 1 Rp. 4.000.000,-</v>
          </cell>
        </row>
        <row r="837">
          <cell r="B837" t="str">
            <v>rb248</v>
          </cell>
          <cell r="E837" t="str">
            <v>Batu Bata Press</v>
          </cell>
          <cell r="I837">
            <v>3175000</v>
          </cell>
          <cell r="K837">
            <v>3175000</v>
          </cell>
        </row>
        <row r="838">
          <cell r="B838" t="str">
            <v>rb249</v>
          </cell>
          <cell r="D838" t="str">
            <v>695/NK-PPS/09/2005</v>
          </cell>
          <cell r="E838" t="str">
            <v>Batu Bata Press</v>
          </cell>
          <cell r="F838">
            <v>14411</v>
          </cell>
          <cell r="G838" t="str">
            <v>bh</v>
          </cell>
          <cell r="I838">
            <v>4900000</v>
          </cell>
          <cell r="K838">
            <v>4900000</v>
          </cell>
        </row>
        <row r="839">
          <cell r="B839" t="str">
            <v>rb250</v>
          </cell>
          <cell r="D839" t="str">
            <v>545/NK-PPS/08/2005</v>
          </cell>
          <cell r="E839" t="str">
            <v>Batu Bata Press</v>
          </cell>
          <cell r="F839">
            <v>10808</v>
          </cell>
          <cell r="G839" t="str">
            <v>bh</v>
          </cell>
          <cell r="I839">
            <v>3675000</v>
          </cell>
          <cell r="K839">
            <v>3675000</v>
          </cell>
        </row>
        <row r="842">
          <cell r="I842">
            <v>46750000</v>
          </cell>
          <cell r="J842">
            <v>0</v>
          </cell>
          <cell r="K842">
            <v>46750000</v>
          </cell>
        </row>
        <row r="844">
          <cell r="B844" t="str">
            <v>rb251</v>
          </cell>
          <cell r="D844" t="str">
            <v>Kayu Profil</v>
          </cell>
          <cell r="E844" t="str">
            <v>Kayu Profil</v>
          </cell>
          <cell r="F844">
            <v>50</v>
          </cell>
          <cell r="G844" t="str">
            <v>btg</v>
          </cell>
          <cell r="H844">
            <v>10000</v>
          </cell>
          <cell r="I844">
            <v>500000</v>
          </cell>
          <cell r="K844">
            <v>500000</v>
          </cell>
        </row>
        <row r="846">
          <cell r="B846" t="str">
            <v>rb252</v>
          </cell>
          <cell r="D846" t="str">
            <v xml:space="preserve">UD. Yoni </v>
          </cell>
          <cell r="E846" t="str">
            <v>Kayu Reng</v>
          </cell>
          <cell r="F846">
            <v>160</v>
          </cell>
          <cell r="G846" t="str">
            <v>btg</v>
          </cell>
          <cell r="H846">
            <v>5000</v>
          </cell>
          <cell r="I846">
            <v>800000</v>
          </cell>
          <cell r="K846">
            <v>800000</v>
          </cell>
        </row>
        <row r="849">
          <cell r="B849" t="str">
            <v>rb253</v>
          </cell>
          <cell r="D849" t="str">
            <v>PT. Mergusa Chemie</v>
          </cell>
          <cell r="E849" t="str">
            <v>Styrobond ( Bonding Agent )</v>
          </cell>
          <cell r="F849">
            <v>100</v>
          </cell>
          <cell r="G849" t="str">
            <v>Kg</v>
          </cell>
          <cell r="H849">
            <v>18300</v>
          </cell>
          <cell r="I849">
            <v>1830000</v>
          </cell>
          <cell r="K849">
            <v>1830000</v>
          </cell>
        </row>
        <row r="850">
          <cell r="D850" t="str">
            <v>685/NK-PPS/08/2005</v>
          </cell>
        </row>
        <row r="852">
          <cell r="B852" t="str">
            <v>rb254</v>
          </cell>
          <cell r="D852" t="str">
            <v>Cat, Thinner, Kuas dll</v>
          </cell>
          <cell r="E852" t="str">
            <v>Cat, Thinner, Kuas dll</v>
          </cell>
          <cell r="I852">
            <v>795500</v>
          </cell>
          <cell r="K852">
            <v>795500</v>
          </cell>
        </row>
        <row r="854">
          <cell r="D854" t="str">
            <v>CV Sumber Rezeki</v>
          </cell>
          <cell r="E854" t="str">
            <v>Pintu,Kusen,Kaca Jendela</v>
          </cell>
          <cell r="H854">
            <v>25771000</v>
          </cell>
        </row>
        <row r="855">
          <cell r="D855" t="str">
            <v>462/NK-PPS/ORD/07/05</v>
          </cell>
          <cell r="E855" t="str">
            <v>Angs-1 Rp.11.312.000,.</v>
          </cell>
        </row>
        <row r="856">
          <cell r="E856" t="str">
            <v>Angs-2 Rp.   4.502.000,.</v>
          </cell>
        </row>
        <row r="857">
          <cell r="B857" t="str">
            <v>rb255</v>
          </cell>
          <cell r="E857" t="str">
            <v>Pintu,Kusen,Kaca Jendela</v>
          </cell>
          <cell r="F857">
            <v>3</v>
          </cell>
          <cell r="G857" t="str">
            <v>unit</v>
          </cell>
          <cell r="H857">
            <v>707000</v>
          </cell>
          <cell r="I857">
            <v>2828000</v>
          </cell>
          <cell r="K857">
            <v>2828000</v>
          </cell>
        </row>
        <row r="864">
          <cell r="F864" t="str">
            <v>Sub Jumlah     Rp.</v>
          </cell>
          <cell r="I864">
            <v>6753500</v>
          </cell>
          <cell r="J864">
            <v>0</v>
          </cell>
          <cell r="K864">
            <v>6753500</v>
          </cell>
        </row>
        <row r="865">
          <cell r="F865" t="str">
            <v>T o  t  a  l        Rp.</v>
          </cell>
          <cell r="I865">
            <v>53503500</v>
          </cell>
          <cell r="J865">
            <v>0</v>
          </cell>
          <cell r="K865">
            <v>53503500</v>
          </cell>
        </row>
        <row r="981">
          <cell r="F981" t="str">
            <v>Sub Jumlah     Rp.</v>
          </cell>
          <cell r="I981">
            <v>11471000</v>
          </cell>
          <cell r="J981">
            <v>0</v>
          </cell>
          <cell r="K981">
            <v>11471000</v>
          </cell>
        </row>
        <row r="982">
          <cell r="F982" t="str">
            <v>T o  t  a  l        Rp.</v>
          </cell>
          <cell r="I982">
            <v>17169000</v>
          </cell>
          <cell r="J982">
            <v>0</v>
          </cell>
          <cell r="K982">
            <v>17169000</v>
          </cell>
        </row>
        <row r="984">
          <cell r="C984" t="str">
            <v>Tujuh belas juta seratus enam puluh sembilan ribu rupiah,==</v>
          </cell>
        </row>
        <row r="986">
          <cell r="H986" t="e">
            <v>#REF!</v>
          </cell>
        </row>
        <row r="988">
          <cell r="H988" t="str">
            <v>Pembuat Daftar</v>
          </cell>
        </row>
        <row r="993">
          <cell r="H993">
            <v>0</v>
          </cell>
        </row>
        <row r="994">
          <cell r="H994">
            <v>0</v>
          </cell>
        </row>
      </sheetData>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si"/>
      <sheetName val="Basic Price"/>
      <sheetName val="Quarry"/>
      <sheetName val="Agregat ABC"/>
      <sheetName val="Peralatan"/>
      <sheetName val="alat bantu"/>
      <sheetName val="NP1"/>
      <sheetName val="NP2"/>
      <sheetName val="NP3"/>
      <sheetName val="NP4"/>
      <sheetName val="NP5"/>
      <sheetName val="NP6"/>
      <sheetName val="H-BETON"/>
      <sheetName val="NP7"/>
      <sheetName val="NP8"/>
      <sheetName val="A"/>
      <sheetName val="Rekap Biaya"/>
      <sheetName val="Kuantitas &amp; Harga"/>
      <sheetName val="daf-lokasi"/>
      <sheetName val="DPA OK"/>
      <sheetName val="RKA"/>
      <sheetName val="lk"/>
      <sheetName val="himpunan"/>
      <sheetName val="DP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2)"/>
      <sheetName val="2000-bln"/>
      <sheetName val="1000-bln"/>
      <sheetName val="ATB-2000"/>
      <sheetName val="ATB-1000"/>
      <sheetName val="H.Satuan"/>
      <sheetName val="Analisa-1"/>
      <sheetName val="cold mill"/>
      <sheetName val="Sheet3"/>
      <sheetName val="Sheet4"/>
      <sheetName val="Sheet5"/>
      <sheetName val="Sheet6"/>
      <sheetName val="Sheet7"/>
      <sheetName val="H_Satuan"/>
      <sheetName val="Analisa 2"/>
      <sheetName val="Koefisien"/>
      <sheetName val="A"/>
      <sheetName val="Daftar Subkon"/>
      <sheetName val="Rekap Biaya"/>
      <sheetName val="Rekap"/>
      <sheetName val="Price Biaya Cadangan"/>
      <sheetName val="BQ.Rekapitulasi  Akhir"/>
      <sheetName val="Tataudara"/>
      <sheetName val="A(Rev.3)"/>
      <sheetName val="DAF-1"/>
      <sheetName val="8LT 12"/>
      <sheetName val="SBDY"/>
      <sheetName val="DAPRO"/>
      <sheetName val="HARGA MATERIAL"/>
      <sheetName val="A-12"/>
      <sheetName val="Mall"/>
      <sheetName val="ANALISA TENDER"/>
      <sheetName val="AHSbj"/>
      <sheetName val="BOQ KSN"/>
      <sheetName val="Agregat Halus &amp; Kasar"/>
      <sheetName val="MEK"/>
      <sheetName val="ANALISA"/>
      <sheetName val="Daftar Harga"/>
      <sheetName val="ANA-C"/>
      <sheetName val="Cover Daf-2"/>
      <sheetName val="D4"/>
      <sheetName val="D6"/>
      <sheetName val="D7"/>
      <sheetName val="D8"/>
      <sheetName val="Supl.X"/>
      <sheetName val="SEX"/>
      <sheetName val="AC"/>
      <sheetName val="000000"/>
      <sheetName val="Rekap-Bdg"/>
      <sheetName val="ENG-101"/>
      <sheetName val="Man Power"/>
      <sheetName val="Daftar Upah"/>
      <sheetName val="Concrete"/>
      <sheetName val="ANALISA PEK.UMUM"/>
      <sheetName val="Rekap Direct Cost"/>
      <sheetName val="harga"/>
      <sheetName val="HarSat"/>
      <sheetName val="DC HOT MIX2"/>
      <sheetName val="BQ-Str"/>
      <sheetName val="Faktor"/>
      <sheetName val="RINCIAN SD."/>
      <sheetName val="Plumbing"/>
      <sheetName val="BQ ARS"/>
      <sheetName val="BASIC PRICE "/>
      <sheetName val="Form-3.3"/>
      <sheetName val="Sales"/>
      <sheetName val="Cover"/>
      <sheetName val="Kuantitas &amp; Harga"/>
      <sheetName val="RANGKUM"/>
      <sheetName val="ALAT"/>
      <sheetName val="REF.ONLY"/>
      <sheetName val="112-885"/>
      <sheetName val="Rkp"/>
      <sheetName val="LS_Rutin"/>
      <sheetName val="Rate"/>
      <sheetName val="BQ-1A"/>
      <sheetName val="Sumber Daya"/>
      <sheetName val="index"/>
      <sheetName val="rekap ahs"/>
      <sheetName val="rekap-bialat"/>
      <sheetName val="BQ"/>
      <sheetName val="DESBT"/>
      <sheetName val="플랜트 설치"/>
      <sheetName val="Fins_Beng_Fas"/>
      <sheetName val="Fins-Beng&amp;Fas"/>
      <sheetName val="Pag_hal_pos"/>
      <sheetName val="TOWN"/>
      <sheetName val="PAD_F"/>
      <sheetName val="Input Data"/>
      <sheetName val="Material"/>
      <sheetName val="Grand Sum BT"/>
      <sheetName val="DP"/>
      <sheetName val="RAB"/>
      <sheetName val="CIVIL_1"/>
      <sheetName val="beton"/>
      <sheetName val="Embong-Malang"/>
      <sheetName val="BQ PL "/>
      <sheetName val="BQ_Rekapitulasi  Akhir"/>
      <sheetName val="BQ.Rekapitulasi Akhir"/>
      <sheetName val="H.DASAR"/>
      <sheetName val="PO-2"/>
      <sheetName val="rekap2"/>
      <sheetName val="H_Satuan_(2)"/>
      <sheetName val="H_Satuan1"/>
      <sheetName val="cold_mill"/>
      <sheetName val="Daftar_Subkon"/>
      <sheetName val="Analisa_2"/>
      <sheetName val="Rekap_Biaya"/>
      <sheetName val="Price_Biaya_Cadangan"/>
      <sheetName val="BQ_Rekapitulasi__Akhir"/>
      <sheetName val="Cover_Daf-2"/>
      <sheetName val="8LT_12"/>
      <sheetName val="STR"/>
      <sheetName val="HRG BHN"/>
      <sheetName val="SUB TOTAL___"/>
      <sheetName val="Upah"/>
      <sheetName val="Rkap Bya"/>
      <sheetName val="Markup"/>
      <sheetName val="Sumda1"/>
      <sheetName val="rincian per proyek"/>
      <sheetName val="boq"/>
      <sheetName val="VOL"/>
      <sheetName val="Rekap Sal"/>
      <sheetName val="RKP-2"/>
      <sheetName val="Daft upah, bahan &amp;alat"/>
      <sheetName val="AN-E"/>
      <sheetName val="MAP"/>
      <sheetName val="ALOKASI"/>
      <sheetName val="BOQ "/>
      <sheetName val="BHN"/>
      <sheetName val="SCH"/>
      <sheetName val="Harga S Dasar"/>
      <sheetName val="tbl-ska"/>
      <sheetName val="ELEMENT SUM"/>
      <sheetName val="lokasari_el"/>
      <sheetName val="RKP-BOQ"/>
      <sheetName val="DW"/>
      <sheetName val="RFP003D"/>
      <sheetName val="#REF"/>
      <sheetName val="Fill this out first___"/>
      <sheetName val="??? ??"/>
      <sheetName val="RAB.SEKRETARIAT (1)"/>
      <sheetName val="STR(CANCEL)"/>
      <sheetName val="CABLE BULK"/>
      <sheetName val="TOEC"/>
      <sheetName val="An.PLB"/>
      <sheetName val="S_Suramadu"/>
      <sheetName val="rekap index eskalasi"/>
      <sheetName val="perbandingan"/>
      <sheetName val="Basic P"/>
      <sheetName val="Harsat Bahan"/>
      <sheetName val="AC-2"/>
      <sheetName val="PROD-MAT"/>
      <sheetName val="Sat Bah _ Up"/>
      <sheetName val="PAD-F"/>
      <sheetName val="PROGRESS"/>
      <sheetName val="SAT-DAS"/>
      <sheetName val="Sub"/>
      <sheetName val="RAP"/>
      <sheetName val="RENTAL1"/>
      <sheetName val="AUG02"/>
      <sheetName val="Weight Bridge"/>
      <sheetName val="Kantor_Str_Ars_Tmbh"/>
      <sheetName val="WF"/>
      <sheetName val="Data"/>
      <sheetName val="D-3"/>
      <sheetName val="INDIR"/>
      <sheetName val="TABEL"/>
      <sheetName val="TE TS FA LAN MATV"/>
      <sheetName val="Analisa ARS"/>
      <sheetName val="Cover Daf_2"/>
      <sheetName val="Harga Satuan"/>
      <sheetName val="Upah_Bahan"/>
      <sheetName val="gvl"/>
      <sheetName val="EE-PROP"/>
      <sheetName val="Price Persiapan dan Penunjang"/>
      <sheetName val="Vol. Mat SC"/>
      <sheetName val="Page 1"/>
      <sheetName val="str-Rab"/>
      <sheetName val="bahan "/>
      <sheetName val="prog-mgu"/>
      <sheetName val="AKP-01"/>
      <sheetName val="UPAL"/>
      <sheetName val="Orgs Proy"/>
      <sheetName val="Dist_analys"/>
      <sheetName val="DAF-2"/>
      <sheetName val="II. TAHANAN UMUM"/>
      <sheetName val="UNIT PRICE"/>
      <sheetName val="subkon"/>
      <sheetName val="supporting data"/>
      <sheetName val="Sheet2"/>
      <sheetName val="A-ars"/>
      <sheetName val="URAIAN"/>
      <sheetName val="LS-Rutin"/>
      <sheetName val="견적기준"/>
      <sheetName val="Hrg"/>
      <sheetName val="Hargamat"/>
      <sheetName val="INPUT"/>
      <sheetName val="ANALISA SNI'08(ubh bgsting)"/>
      <sheetName val="___ __"/>
      <sheetName val="Mandor"/>
      <sheetName val="SCHEDULE "/>
      <sheetName val="HSD"/>
      <sheetName val="bahan"/>
      <sheetName val="bum"/>
      <sheetName val="Div2"/>
      <sheetName val="HRG-DASAR"/>
      <sheetName val="U. div 2"/>
      <sheetName val="Analisa RAP"/>
      <sheetName val="Sum IF"/>
      <sheetName val="cash flow"/>
      <sheetName val=" SAT PL"/>
      <sheetName val="Indirect"/>
      <sheetName val="Daft 2.1"/>
      <sheetName val="GENERAL"/>
      <sheetName val="Pricing"/>
      <sheetName val="RUCIKA&amp;WAVIN"/>
      <sheetName val="HRG DSR"/>
      <sheetName val="ana_str"/>
      <sheetName val="HB"/>
      <sheetName val="PBK-01"/>
      <sheetName val="Unit Rate"/>
      <sheetName val="MUA"/>
      <sheetName val="UPAHBAHAN"/>
      <sheetName val="3-DIV8"/>
      <sheetName val="Perm. Test"/>
      <sheetName val="7-STAIRWAY"/>
      <sheetName val="BASIC"/>
      <sheetName val="RLB"/>
      <sheetName val="SUR-HARGA"/>
      <sheetName val="為替レ－ト "/>
      <sheetName val="B Q 2007"/>
      <sheetName val="NP"/>
      <sheetName val="Combinned &amp; Grafic HB"/>
      <sheetName val="Upah&amp;Bahan"/>
      <sheetName val="Conn. Lib"/>
      <sheetName val="TOTAL"/>
      <sheetName val="DAFTAR 7"/>
      <sheetName val="DAFTAR_8"/>
      <sheetName val="DAF_1"/>
      <sheetName val="Estimate"/>
      <sheetName val="2.10"/>
      <sheetName val="Summary"/>
      <sheetName val="REKAP_ARSITEKTUR."/>
      <sheetName val="Alat &amp; Bahan"/>
      <sheetName val="hardas"/>
      <sheetName val="UM"/>
      <sheetName val="Master Edit"/>
      <sheetName val="Rek.Analisa"/>
      <sheetName val="breakdown"/>
      <sheetName val="RBP_ 2"/>
      <sheetName val="rekap_bialat"/>
      <sheetName val="Lamp_V"/>
      <sheetName val="inv"/>
      <sheetName val="SPH"/>
      <sheetName val="Part A + B"/>
      <sheetName val="struktur tdk dipakai"/>
      <sheetName val="Analisa Baku ME"/>
      <sheetName val="Harsat Upah"/>
      <sheetName val="Pt"/>
      <sheetName val="BQ Elektrikal"/>
      <sheetName val="BQ_Rekapitulasi Akhir"/>
      <sheetName val="BM"/>
      <sheetName val="cl_cc21"/>
      <sheetName val="BARU-4 "/>
      <sheetName val="pt-perso"/>
      <sheetName val="Muncraaat-6"/>
      <sheetName val="schalat"/>
      <sheetName val="SUMBER"/>
      <sheetName val="Mekanikal"/>
      <sheetName val="telp"/>
      <sheetName val="VAC BDWN"/>
      <sheetName val="Hargamaterial"/>
      <sheetName val="bq.T.Abang"/>
      <sheetName val="Monitor"/>
      <sheetName val="RAB Jalan"/>
      <sheetName val="analysis2"/>
      <sheetName val="basic price"/>
      <sheetName val="SUMDA"/>
      <sheetName val="terbilang"/>
      <sheetName val="DHrg"/>
      <sheetName val="COA"/>
      <sheetName val="Sheet1"/>
      <sheetName val="REQDELTA"/>
      <sheetName val="Galian batu"/>
      <sheetName val="Rekap DKH"/>
      <sheetName val="Text"/>
      <sheetName val="mA THP III"/>
      <sheetName val="HARGA_MATERIAL"/>
      <sheetName val="BQ_ARS"/>
      <sheetName val="A(Rev_3)"/>
      <sheetName val="Agregat_Halus_&amp;_Kasar"/>
      <sheetName val="ANALISA_TENDER"/>
      <sheetName val="Input_Data"/>
      <sheetName val="Supl_X"/>
      <sheetName val="Daftar_Harga"/>
      <sheetName val="Rekap_Direct_Cost"/>
      <sheetName val="Sumber_Daya"/>
      <sheetName val="H_DASAR"/>
      <sheetName val="Form-3_3"/>
      <sheetName val="Daft_upah,_bahan_&amp;alat"/>
      <sheetName val="HRG_BHN"/>
      <sheetName val="SUB_TOTAL___"/>
      <sheetName val="STR_CANCEL_"/>
      <sheetName val="ELEKTRONIK"/>
      <sheetName val="DC_HOT_MIX2"/>
      <sheetName val="Man_Power"/>
      <sheetName val="BOQ_KSN"/>
      <sheetName val="Daftar_Upah"/>
      <sheetName val="ANALISA_PEK_UMUM"/>
      <sheetName val="RINCIAN_SD_"/>
      <sheetName val="BQ_Rekapitulasi_Akhir"/>
      <sheetName val="rekap_ahs"/>
      <sheetName val="플랜트_설치"/>
      <sheetName val="Fill this out first..."/>
      <sheetName val="PENAWARAN"/>
      <sheetName val="Pag_hal"/>
      <sheetName val="Rinc.Ged.A (G.Utama)"/>
      <sheetName val="Ratios"/>
      <sheetName val="MOBILISASI"/>
      <sheetName val="HargaDasar"/>
      <sheetName val="Cashflow"/>
      <sheetName val="SPK"/>
      <sheetName val="SNI-17-3-09"/>
      <sheetName val="RekBq"/>
      <sheetName val="HSBU ANA"/>
      <sheetName val="anal_hs"/>
      <sheetName val="RAB 1"/>
      <sheetName val="16-AC-27JULI"/>
      <sheetName val="Jadwal Kerja Bln"/>
      <sheetName val="Ope FC"/>
      <sheetName val="Opening"/>
      <sheetName val="諸経費"/>
      <sheetName val="清水計算営業税率関連"/>
      <sheetName val="個案9411"/>
      <sheetName val="SD"/>
      <sheetName val="rekap konst"/>
      <sheetName val="SURAT"/>
      <sheetName val="master schedule"/>
      <sheetName val="CV"/>
      <sheetName val="HARGA ALAT"/>
      <sheetName val="ALAT-1"/>
      <sheetName val="AGG, C"/>
      <sheetName val="UMUM"/>
      <sheetName val="Calcu 02"/>
      <sheetName val="A+Supl."/>
      <sheetName val="Connections"/>
      <sheetName val="DWTables"/>
      <sheetName val="Cable Data from Attachment-C"/>
      <sheetName val="1"/>
      <sheetName val="Kont-1"/>
      <sheetName val="H_Satuan_(2)1"/>
      <sheetName val="H_Satuan2"/>
      <sheetName val="cold_mill1"/>
      <sheetName val="Daftar_Subkon1"/>
      <sheetName val="Analisa_21"/>
      <sheetName val="Rekap_Biaya1"/>
      <sheetName val="Price_Biaya_Cadangan1"/>
      <sheetName val="BQ_Rekapitulasi__Akhir1"/>
      <sheetName val="8LT_121"/>
      <sheetName val="Cover_Daf-21"/>
      <sheetName val="Fill_this_out_first___"/>
      <sheetName val="Sum_IF"/>
      <sheetName val="U__div_2"/>
      <sheetName val="Grand_Sum_BT"/>
      <sheetName val="Analisa_RAP"/>
      <sheetName val="Basic_P"/>
      <sheetName val="RBP__2"/>
      <sheetName val="cash_flow"/>
      <sheetName val="Kuantitas_&amp;_Harga"/>
      <sheetName val="RAB_SEKRETARIAT_(1)"/>
      <sheetName val="TE_TS_FA_LAN_MATV"/>
      <sheetName val="bahan_"/>
      <sheetName val="BOQ_"/>
      <sheetName val="為替レ－ト_"/>
      <sheetName val="B_Q_2007"/>
      <sheetName val="Combinned_&amp;_Grafic_HB"/>
      <sheetName val="Harsat_Bahan"/>
      <sheetName val="BQ_PL_"/>
      <sheetName val="BQ_Rekapitulasi__Akhir2"/>
      <sheetName val="Vol__Mat_SC"/>
      <sheetName val="REF_ONLY"/>
      <sheetName val="Rkap_Bya"/>
      <sheetName val="Weight_Bridge"/>
      <sheetName val="Harga_S_Dasar"/>
      <sheetName val="ELEMENT_SUM"/>
      <sheetName val="???_??"/>
      <sheetName val="CABLE_BULK"/>
      <sheetName val="An_PLB"/>
      <sheetName val="rekap_index_eskalasi"/>
      <sheetName val="UNIT_PRICE"/>
      <sheetName val="supporting_data"/>
      <sheetName val="BARU-3"/>
      <sheetName val="LAMA-3"/>
      <sheetName val="LAMA-4"/>
      <sheetName val="bahan upah"/>
      <sheetName val="Meth"/>
      <sheetName val="4-Basic Price"/>
      <sheetName val="Panel"/>
      <sheetName val="RAB Kantin"/>
      <sheetName val="RAB Rektorat"/>
      <sheetName val="RAB Masjid"/>
      <sheetName val="RAB Gd Kuliah"/>
      <sheetName val="RAB Asrama Putri"/>
      <sheetName val="RAB Asrama Putra"/>
      <sheetName val="RAB Cottage 45"/>
      <sheetName val="RAB Cottage 70"/>
      <sheetName val="RAB Cottage 140"/>
      <sheetName val="SUM"/>
      <sheetName val="Rev Type"/>
      <sheetName val="DKH"/>
      <sheetName val="Database"/>
      <sheetName val="PEMBESIAN BALOK INDUK!"/>
      <sheetName val="Peralatan"/>
      <sheetName val="BCPAB"/>
      <sheetName val="AHS Aspal"/>
      <sheetName val="TENAGA"/>
      <sheetName val="Apr '15"/>
      <sheetName val="Aug '14"/>
      <sheetName val="Des '14"/>
      <sheetName val="Feb '15"/>
      <sheetName val="Jan '15"/>
      <sheetName val="Jul '14"/>
      <sheetName val="Jun '14"/>
      <sheetName val="Mar '15"/>
      <sheetName val="Mei '14"/>
      <sheetName val="Mei '15"/>
      <sheetName val="Nov '14"/>
      <sheetName val="Oct '14"/>
      <sheetName val="Sep '14"/>
      <sheetName val="ANALISA KUSEN"/>
      <sheetName val="MAP-2"/>
      <sheetName val="CUACA"/>
      <sheetName val="Urai _Resap pengikat"/>
      <sheetName val="Rekap-Kintoko"/>
      <sheetName val="Rev. RBP-KP"/>
      <sheetName val="Rev RBP-1 "/>
      <sheetName val="Sensitivitas"/>
      <sheetName val="L. Hr"/>
      <sheetName val="산근"/>
      <sheetName val="D985"/>
      <sheetName val="DivVII"/>
      <sheetName val="ARSUtM "/>
      <sheetName val="SORT"/>
      <sheetName val="Analisa ME "/>
      <sheetName val="DAFTAR BESI KANAL C SIKU"/>
      <sheetName val="M.Pekerjaan"/>
      <sheetName val="II"/>
      <sheetName val="III"/>
      <sheetName val="Pipe"/>
      <sheetName val="REKAP_AN"/>
      <sheetName val="Anl.+"/>
      <sheetName val="REKAP PAGAR DEPAN"/>
      <sheetName val="REKAP LOKAL"/>
      <sheetName val="REKAP PAGAR SAMPING"/>
      <sheetName val="REKAP GERBANG"/>
      <sheetName val="tabel profil"/>
      <sheetName val="MEJA"/>
      <sheetName val="Rumus"/>
      <sheetName val="AN-K"/>
      <sheetName val="Signage Detail"/>
      <sheetName val="sat dasar"/>
      <sheetName val="CH"/>
      <sheetName val="REKAP ANALISA"/>
      <sheetName val="LBK"/>
      <sheetName val="H-BHN"/>
      <sheetName val="P.M(Monitoring Sche)"/>
      <sheetName val="Lab Sche (Summary)."/>
      <sheetName val="2.1 受電設備棟"/>
      <sheetName val="2.2 受・防火水槽"/>
      <sheetName val="2.3 排水処理設備棟"/>
      <sheetName val="2.4 倉庫棟"/>
      <sheetName val="2.5 守衛棟"/>
      <sheetName val="TOSHIBA-Structure"/>
      <sheetName val="tidak dipakai"/>
      <sheetName val="REKAPUTAMA_R1_"/>
      <sheetName val="PRELIM"/>
      <sheetName val="RSTR"/>
      <sheetName val="RBONG"/>
      <sheetName val="BONGKARAN"/>
      <sheetName val="5-ALAT(1)"/>
      <sheetName val="BEBAN P DITAIL"/>
      <sheetName val="H. Dasar"/>
      <sheetName val="BAR SCREEN"/>
      <sheetName val="HRG BAHAN"/>
      <sheetName val="lokasari-el"/>
      <sheetName val="plint"/>
      <sheetName val="MC DPU BI"/>
      <sheetName val="Sheet"/>
      <sheetName val="H-Bahan"/>
      <sheetName val="Anal"/>
      <sheetName val="Analtanah"/>
      <sheetName val="dafharbhn"/>
      <sheetName val="Anls"/>
      <sheetName val="Analisa Gabungan"/>
      <sheetName val="D2.2"/>
      <sheetName val="MAIN BQ"/>
      <sheetName val="Isolasi Luar Dalam"/>
      <sheetName val="Isolasi Luar"/>
      <sheetName val="S.roomToyota"/>
      <sheetName val="DAF-4"/>
      <sheetName val="Tanpa Isolasi"/>
      <sheetName val="INFO"/>
      <sheetName val="CAT-HARGA"/>
      <sheetName val="DAF-3"/>
      <sheetName val="Informasi"/>
      <sheetName val="RAB Gedung Utama"/>
      <sheetName val="srtberkas"/>
      <sheetName val="notasi"/>
      <sheetName val="TPI"/>
      <sheetName val="SAPON"/>
      <sheetName val="KK2"/>
      <sheetName val="Menu"/>
      <sheetName val="Option List"/>
      <sheetName val="HASAT DASAR"/>
      <sheetName val="SELISIH HARGA"/>
      <sheetName val="R.A.B."/>
      <sheetName val="BAG_2"/>
      <sheetName val="#REF!"/>
      <sheetName val="STRUKTUR-1"/>
      <sheetName val="FINISHING"/>
      <sheetName val="har-sat"/>
      <sheetName val="MATERIAL ANALISA"/>
      <sheetName val="AR"/>
      <sheetName val="MVC"/>
      <sheetName val="Daftarharga"/>
      <sheetName val="Dafhrg"/>
      <sheetName val="Hrg Satuan &amp; Upah"/>
      <sheetName val="Satuan"/>
      <sheetName val="Scd_RAB"/>
      <sheetName val="PERSI"/>
      <sheetName val="An H.Sat Pek.Ut"/>
      <sheetName val="HRG BAHAN-UPAH"/>
      <sheetName val="UPAH&amp;BHN"/>
      <sheetName val="ISIAN"/>
      <sheetName val="3"/>
      <sheetName val="4"/>
      <sheetName val="Batal"/>
      <sheetName val="A) Psiapan"/>
      <sheetName val="rekap-ans"/>
      <sheetName val="3-DIV5"/>
      <sheetName val="ganda"/>
      <sheetName val="Rencana vs Realisasi"/>
      <sheetName val="Hrg.Sat"/>
      <sheetName val="SCORE_RC_Code"/>
      <sheetName val="Cost Summary"/>
      <sheetName val="RAB &amp; RCO OWNER VERS."/>
      <sheetName val="PO2"/>
      <sheetName val="______"/>
      <sheetName val="Daft_2_1"/>
      <sheetName val="Part_A_+_B"/>
      <sheetName val="Harga_Satuan"/>
      <sheetName val="II__TAHANAN_UMUM"/>
      <sheetName val="Analisa_ARS"/>
      <sheetName val="Orgs_Proy"/>
      <sheetName val="Alat_&amp;_Bahan"/>
      <sheetName val="Price_Persiapan_dan_Penunjang"/>
      <sheetName val="Cover_Daf_2"/>
      <sheetName val="Page_1"/>
      <sheetName val="2_10"/>
      <sheetName val="rincian_per_proyek"/>
      <sheetName val="D.79"/>
      <sheetName val="D.81"/>
      <sheetName val="D.82"/>
      <sheetName val="D.83"/>
      <sheetName val="D.84"/>
      <sheetName val="D.85"/>
      <sheetName val="D.86"/>
      <sheetName val="D.87"/>
      <sheetName val="D.88"/>
      <sheetName val="D.89"/>
      <sheetName val="D.92"/>
      <sheetName val="D.93"/>
      <sheetName val="D.94"/>
      <sheetName val="D.95"/>
      <sheetName val="D.96"/>
      <sheetName val="7.공정표"/>
      <sheetName val="H-Dasar"/>
      <sheetName val="61004"/>
      <sheetName val="Master 1.0"/>
      <sheetName val="Satuan Dasar"/>
      <sheetName val="PRY01-1"/>
      <sheetName val="Pay"/>
      <sheetName val="1.1 ALAT TULIS KANTOR"/>
      <sheetName val="HALAMAN 1-60"/>
      <sheetName val="As"/>
      <sheetName val="List"/>
      <sheetName val="Indek Kemahalan"/>
      <sheetName val="Cost_Of_Fund"/>
      <sheetName val="REKAP_STRUKTUR"/>
      <sheetName val="Produksi &amp; Scedule"/>
      <sheetName val="merger"/>
      <sheetName val="MUTASI"/>
      <sheetName val="REGISTER(1)"/>
      <sheetName val="RAPA"/>
      <sheetName val="SHAPE"/>
      <sheetName val="JBAHAN"/>
      <sheetName val="3-DIV4"/>
      <sheetName val="Source"/>
      <sheetName val="reso"/>
      <sheetName val="RAB_ASRAMA_(7.A)"/>
      <sheetName val="HS ALAT"/>
      <sheetName val="DAFTAR  BESI IWF"/>
      <sheetName val="Ana"/>
      <sheetName val="Harsat_El"/>
      <sheetName val="rab strktr ars print"/>
      <sheetName val="Harga Dasar"/>
      <sheetName val="Rek. Mob"/>
      <sheetName val="Rekap _2_"/>
      <sheetName val="Petunjuk Ngisi (2)"/>
      <sheetName val="REKAP RAP"/>
      <sheetName val="ANALISAGATE"/>
      <sheetName val="Reference"/>
      <sheetName val="HARGA DSR"/>
      <sheetName val="D2"/>
      <sheetName val="B_U"/>
      <sheetName val="Analysis"/>
      <sheetName val="SheetGMP"/>
      <sheetName val="SheetGMT"/>
      <sheetName val="JADI"/>
      <sheetName val="PI"/>
      <sheetName val="예산작성기준(전기)"/>
      <sheetName val="EQT-ESTN"/>
      <sheetName val="Elektrikal"/>
      <sheetName val="HS"/>
      <sheetName val="수입"/>
      <sheetName val="anal.P"/>
      <sheetName val="KALK_GES"/>
      <sheetName val="man_PEP"/>
      <sheetName val="Analisa copy"/>
      <sheetName val="RENPEN"/>
      <sheetName val="Kabel"/>
      <sheetName val="ESCON"/>
      <sheetName val="RINCI"/>
      <sheetName val="HB "/>
      <sheetName val="Analisa Harga Satuan"/>
      <sheetName val="Sch1"/>
      <sheetName val="Analis"/>
      <sheetName val="K'9"/>
      <sheetName val="Biaya"/>
      <sheetName val="Pemindahan Penduduk "/>
      <sheetName val="TS"/>
      <sheetName val="Rekap. ME"/>
      <sheetName val="Surat Penw. "/>
      <sheetName val="Pek. Elektrikal"/>
      <sheetName val="Pek-ARS"/>
      <sheetName val="LIFT DAN TRAVELATOR"/>
      <sheetName val="Instalasi Tata Udara"/>
      <sheetName val="rekap ARS"/>
      <sheetName val="61005"/>
      <sheetName val="61006"/>
      <sheetName val="61007"/>
      <sheetName val="61008"/>
      <sheetName val="Isian Biodata"/>
      <sheetName val="Super"/>
      <sheetName val="HAl 27"/>
      <sheetName val="RESOURCES-6"/>
      <sheetName val="BasicPrice"/>
      <sheetName val="HRGBHN"/>
      <sheetName val="Sat~Bahu"/>
      <sheetName val="UPBH AB"/>
      <sheetName val="@nalisa E"/>
      <sheetName val="DB"/>
      <sheetName val="Skedul"/>
      <sheetName val="DK&amp;H"/>
      <sheetName val="PRY 01-1"/>
      <sheetName val="Tenaker"/>
      <sheetName val="Parameter"/>
      <sheetName val="DI-ESTI"/>
      <sheetName val="B.UMUM"/>
      <sheetName val="H"/>
      <sheetName val="Pen Macadam"/>
      <sheetName val="RAB-2006-Total"/>
      <sheetName val="KH-Q1,Q2,01"/>
      <sheetName val="12CGOU"/>
      <sheetName val="pry 05 Pegawai"/>
      <sheetName val="Currency"/>
      <sheetName val="T. Cs Log P III"/>
      <sheetName val="DATA 2"/>
      <sheetName val="REKAP beton"/>
      <sheetName val="unitprice"/>
      <sheetName val="Sch-5"/>
      <sheetName val="Daft 2_1"/>
      <sheetName val="PRY02"/>
      <sheetName val="Soil Report"/>
      <sheetName val="PriceList"/>
      <sheetName val="analisa print"/>
      <sheetName val="SAA"/>
      <sheetName val="RAB (I)"/>
      <sheetName val="Df-Kuan"/>
      <sheetName val="RPP-6"/>
      <sheetName val="NP (2)"/>
      <sheetName val="ANL"/>
      <sheetName val="variable"/>
      <sheetName val="Mat"/>
      <sheetName val="WI"/>
      <sheetName val="DIV_1"/>
      <sheetName val="LPA-C"/>
      <sheetName val="Paint Type B"/>
      <sheetName val="Kuantitas"/>
      <sheetName val="Upah bhn mat"/>
      <sheetName val="name"/>
      <sheetName val="Analisa SNI STANDART "/>
      <sheetName val="% Prog"/>
      <sheetName val="schbhn"/>
      <sheetName val="DON GIA"/>
      <sheetName val="CHITIET VL_NC"/>
      <sheetName val="Tiepdia"/>
      <sheetName val="TDTKP"/>
      <sheetName val="TONGKE3p "/>
      <sheetName val="VCV_BE_TONG"/>
      <sheetName val="TNHCHINH"/>
      <sheetName val="RAB "/>
      <sheetName val="Spec ME"/>
      <sheetName val="AnalisaSIPIL RIIL"/>
      <sheetName val="UPH,BHN,ALT"/>
      <sheetName val="Harsat.Alat"/>
      <sheetName val="A-11 Steel Str"/>
      <sheetName val="A-03 Pile"/>
      <sheetName val="anl.sa"/>
      <sheetName val="B.as"/>
      <sheetName val="TIE-INS"/>
      <sheetName val="Steel Material List"/>
      <sheetName val="BD Steel"/>
      <sheetName val="breakdown cable tray"/>
      <sheetName val="Pekerjaan Pabrik Utama"/>
      <sheetName val="Pekerjaan Pabrik Utama-Add"/>
      <sheetName val="Pekerjaan Bangunan TPS"/>
      <sheetName val="Pekerjaan Bangunan TPS (2)"/>
      <sheetName val="Pekerjaan Area Luar Jalan"/>
      <sheetName val="IV.1. Str. Office"/>
      <sheetName val="IV.2. Str. Serbaguna,GWT&amp;Wisma"/>
      <sheetName val="IV.3. Str. Gudang Rokok &amp; Promo"/>
      <sheetName val="IV.4. Str. Gudang Cengkeh"/>
      <sheetName val="IV.6. Str. R Genset"/>
      <sheetName val="IV.7. Str. Parkir Mobil"/>
      <sheetName val="IV.8. Str. Parkir Motor Kantor"/>
      <sheetName val="IV.9. Str. Parkir Motor Karyawa"/>
      <sheetName val="HRG BAHAN &amp; UPAH okk"/>
      <sheetName val="Analis Kusen okk"/>
      <sheetName val="SPKsd190518"/>
      <sheetName val="RAB ME"/>
      <sheetName val="etraksi"/>
      <sheetName val="****00"/>
      <sheetName val="Notes"/>
      <sheetName val="B"/>
      <sheetName val="Posisi Biaya"/>
      <sheetName val="C_Flow"/>
      <sheetName val="rab_analisa"/>
      <sheetName val="SITE-E"/>
      <sheetName val="MGG3"/>
      <sheetName val="sliprt"/>
      <sheetName val="BOW"/>
      <sheetName val="H_Satuan_(2)2"/>
      <sheetName val="H_Satuan3"/>
      <sheetName val="cold_mill2"/>
      <sheetName val="Analisa_22"/>
      <sheetName val="Daftar_Subkon2"/>
      <sheetName val="Price_Biaya_Cadangan2"/>
      <sheetName val="BQ_Rekapitulasi__Akhir3"/>
      <sheetName val="Rekap_Biaya2"/>
      <sheetName val="8LT_122"/>
      <sheetName val="Cover_Daf-22"/>
      <sheetName val="A(Rev_3)1"/>
      <sheetName val="Agregat_Halus_&amp;_Kasar1"/>
      <sheetName val="Rekap_Direct_Cost1"/>
      <sheetName val="Form-3_31"/>
      <sheetName val="BOQ_KSN1"/>
      <sheetName val="HARGA_MATERIAL1"/>
      <sheetName val="ANALISA_TENDER1"/>
      <sheetName val="DC_HOT_MIX21"/>
      <sheetName val="Man_Power1"/>
      <sheetName val="Daftar_Upah1"/>
      <sheetName val="ANALISA_PEK_UMUM1"/>
      <sheetName val="Sumber_Daya1"/>
      <sheetName val="Supl_X1"/>
      <sheetName val="Daftar_Harga1"/>
      <sheetName val="RINCIAN_SD_1"/>
      <sheetName val="BQ_ARS1"/>
      <sheetName val="rekap_ahs1"/>
      <sheetName val="Daft_2_11"/>
      <sheetName val="Input_Data1"/>
      <sheetName val="플랜트_설치1"/>
      <sheetName val="BOQ_1"/>
      <sheetName val="rekap_index_eskalasi1"/>
      <sheetName val="Basic_P1"/>
      <sheetName val="HRG_BHN1"/>
      <sheetName val="SUB_TOTAL___1"/>
      <sheetName val="Harsat_Bahan1"/>
      <sheetName val="BQ_Rekapitulasi_Akhir1"/>
      <sheetName val="H_DASAR1"/>
      <sheetName val="Daft_upah,_bahan_&amp;alat1"/>
      <sheetName val="II__TAHANAN_UMUM1"/>
      <sheetName val="Fill_this_out_first___1"/>
      <sheetName val="Kuantitas_&amp;_Harga1"/>
      <sheetName val="REF_ONLY1"/>
      <sheetName val="Weight_Bridge1"/>
      <sheetName val="BQ_Rekapitulasi__Akhir4"/>
      <sheetName val="BQ_PL_1"/>
      <sheetName val="Analisa_ARS1"/>
      <sheetName val="為替レ－ト_1"/>
      <sheetName val="RAB_SEKRETARIAT_(1)1"/>
      <sheetName val="Part_A_+_B1"/>
      <sheetName val="Harga_Satuan1"/>
      <sheetName val="TE_TS_FA_LAN_MATV1"/>
      <sheetName val="ELEMENT_SUM1"/>
      <sheetName val="Rkap_Bya1"/>
      <sheetName val="???_??1"/>
      <sheetName val="CABLE_BULK1"/>
      <sheetName val="An_PLB1"/>
      <sheetName val="Orgs_Proy1"/>
      <sheetName val="bahan_1"/>
      <sheetName val="rincian_per_proyek1"/>
      <sheetName val="Harga_S_Dasar1"/>
      <sheetName val="Urai__Resap_pengikat"/>
      <sheetName val="HRG_DSR"/>
      <sheetName val="Unit_Rate"/>
      <sheetName val="B_Q_20071"/>
      <sheetName val="Combinned_&amp;_Grafic_HB1"/>
      <sheetName val="Vol__Mat_SC1"/>
      <sheetName val="Alat_&amp;_Bahan1"/>
      <sheetName val="Sat_Bah___Up"/>
      <sheetName val="cash_flow1"/>
      <sheetName val="UNIT_PRICE1"/>
      <sheetName val="supporting_data1"/>
      <sheetName val="Cover_Daf_21"/>
      <sheetName val="Price_Persiapan_dan_Penunjang1"/>
      <sheetName val="Page_11"/>
      <sheetName val="Apr_'15"/>
      <sheetName val="Aug_'14"/>
      <sheetName val="Des_'14"/>
      <sheetName val="Feb_'15"/>
      <sheetName val="Jan_'15"/>
      <sheetName val="Jul_'14"/>
      <sheetName val="Jun_'14"/>
      <sheetName val="Mar_'15"/>
      <sheetName val="Mei_'14"/>
      <sheetName val="Mei_'15"/>
      <sheetName val="Nov_'14"/>
      <sheetName val="Oct_'14"/>
      <sheetName val="Sep_'14"/>
      <sheetName val="ANALISA_KUSEN"/>
      <sheetName val="Perm__Test"/>
      <sheetName val="Analisa_Baku_ME"/>
      <sheetName val="2_101"/>
      <sheetName val="VAC_BDWN"/>
      <sheetName val="_SAT_PL"/>
      <sheetName val="ANALISA_SNI'08(ubh_bgsting)"/>
      <sheetName val="Rekap_Sal"/>
      <sheetName val="SCHEDULE_"/>
      <sheetName val="BASIC_PRICE_"/>
      <sheetName val="mA_THP_III"/>
      <sheetName val="BEBAN_P_DITAIL"/>
      <sheetName val="H__Dasar"/>
      <sheetName val="BAR_SCREEN"/>
      <sheetName val="HRG_BAHAN"/>
      <sheetName val="Conn__Lib"/>
      <sheetName val="DAFTAR_7"/>
      <sheetName val="RAB_Jalan"/>
      <sheetName val="basic_price"/>
      <sheetName val="D_79"/>
      <sheetName val="D_81"/>
      <sheetName val="D_82"/>
      <sheetName val="D_83"/>
      <sheetName val="D_84"/>
      <sheetName val="D_85"/>
      <sheetName val="D_86"/>
      <sheetName val="D_87"/>
      <sheetName val="D_88"/>
      <sheetName val="D_89"/>
      <sheetName val="D_92"/>
      <sheetName val="D_93"/>
      <sheetName val="D_94"/>
      <sheetName val="D_95"/>
      <sheetName val="D_96"/>
      <sheetName val="7_공정표"/>
      <sheetName val="Master_1_0"/>
      <sheetName val="Ope_FC"/>
      <sheetName val="Harsat_Upah"/>
      <sheetName val="Galian_batu"/>
      <sheetName val="Rekap_DKH"/>
      <sheetName val="Fill_this_out_first___2"/>
      <sheetName val="BARU-4_"/>
      <sheetName val="Master_Edit"/>
      <sheetName val="Rek_Analisa"/>
      <sheetName val="BQ_Elektrikal"/>
      <sheetName val="4-Basic_Price"/>
      <sheetName val="struktur_tdk_dipakai"/>
      <sheetName val="Isolasi_Luar"/>
      <sheetName val="Isolasi_Luar_Dalam"/>
      <sheetName val="Tanpa_Isolasi"/>
      <sheetName val="RAB_Gedung_Utama"/>
      <sheetName val="Option_List"/>
      <sheetName val="HASAT_DASAR"/>
      <sheetName val="SELISIH_HARGA"/>
      <sheetName val="R_A_B_"/>
      <sheetName val="MATERIAL_ANALISA"/>
      <sheetName val="bq_T_Abang"/>
      <sheetName val="Hrg_Satuan_&amp;_Upah"/>
      <sheetName val="P_M(Monitoring_Sche)"/>
      <sheetName val="Lab_Sche_(Summary)_"/>
      <sheetName val="2_1_受電設備棟"/>
      <sheetName val="2_2_受・防火水槽"/>
      <sheetName val="2_3_排水処理設備棟"/>
      <sheetName val="2_4_倉庫棟"/>
      <sheetName val="2_5_守衛棟"/>
      <sheetName val="DIV.1"/>
      <sheetName val="Ahs.2"/>
      <sheetName val="Ahs.1"/>
      <sheetName val="Lap. Minggu 81 (JUNI)"/>
      <sheetName val="PNT"/>
      <sheetName val="8.4.2 Rambu"/>
      <sheetName val="Combined"/>
      <sheetName val="Front end"/>
      <sheetName val="Back End"/>
      <sheetName val="351BQMCN"/>
      <sheetName val="BIALANG"/>
      <sheetName val="Rek.An"/>
      <sheetName val="Print"/>
      <sheetName val="Formula Paket A"/>
      <sheetName val="AHS"/>
      <sheetName val="Z"/>
      <sheetName val="MT_an"/>
      <sheetName val="schalt"/>
      <sheetName val="schtng"/>
      <sheetName val=""/>
      <sheetName val="DaftarHS"/>
      <sheetName val="Enc14"/>
      <sheetName val="HASAT"/>
      <sheetName val="LMW-PEG"/>
      <sheetName val="Rek-Analisa"/>
      <sheetName val="M+MC"/>
      <sheetName val="UnitRateA.1.II"/>
      <sheetName val="RINCIAN"/>
      <sheetName val="Parem"/>
      <sheetName val="subbase"/>
      <sheetName val="WBS 2005"/>
      <sheetName val="BK-PU"/>
      <sheetName val="est proy"/>
      <sheetName val="Data Alat"/>
      <sheetName val="EXTERNAL  (revisi 1)"/>
      <sheetName val="HS1b"/>
      <sheetName val="D.BOARD"/>
      <sheetName val="BPS"/>
      <sheetName val="RESUME"/>
      <sheetName val="AnAlat"/>
      <sheetName val="Hrg Sat"/>
      <sheetName val="CATS Codes"/>
      <sheetName val="PLANT"/>
      <sheetName val="Base Info"/>
      <sheetName val="Ana. PU"/>
      <sheetName val="HRG UPAH BAHAN"/>
      <sheetName val="K - Drywall-Presd"/>
      <sheetName val="MC"/>
      <sheetName val="extern"/>
      <sheetName val="IBASE"/>
      <sheetName val="Target Raker(10)"/>
      <sheetName val="KUB-01(10)"/>
      <sheetName val="bd"/>
      <sheetName val="BQ-E20-02(Rp)"/>
      <sheetName val="Income tax"/>
      <sheetName val="lamp 9"/>
      <sheetName val="ANALALAT"/>
      <sheetName val="pek tanah utk irigasi"/>
      <sheetName val="Uba"/>
      <sheetName val="POL"/>
      <sheetName val="SIMPRO(AGST)"/>
      <sheetName val="hrg-dsr"/>
      <sheetName val="Sum_IF1"/>
      <sheetName val="U__div_21"/>
      <sheetName val="Grand_Sum_BT1"/>
      <sheetName val="Analisa_RAP1"/>
      <sheetName val="______1"/>
      <sheetName val="RBP__21"/>
      <sheetName val="REKAP_beton"/>
      <sheetName val="REKAP_ARSITEKTUR_"/>
      <sheetName val="HAl_27"/>
      <sheetName val="L__Hr"/>
      <sheetName val="master_schedule"/>
      <sheetName val="Rev__RBP-KP"/>
      <sheetName val="Rev_RBP-1_"/>
      <sheetName val="Cable_Data_from_Attachment-C"/>
      <sheetName val="Daft_2_12"/>
      <sheetName val="AHS_Aspal"/>
      <sheetName val="BQ_Rekapitulasi_Akhir2"/>
      <sheetName val="anal_P"/>
      <sheetName val="Pen_Macadam"/>
      <sheetName val="pry_05_Pegawai"/>
      <sheetName val="Jadwal_Kerja_Bln"/>
      <sheetName val="8_4_2_Rambu"/>
      <sheetName val="Rek_An"/>
      <sheetName val="Formula_Paket_A"/>
      <sheetName val="Front_end"/>
      <sheetName val="Back_End"/>
      <sheetName val="RAB_(I)"/>
      <sheetName val="pek_tanah_utk_irigasi"/>
      <sheetName val="anl_sa"/>
      <sheetName val="B_as"/>
      <sheetName val="rekap_konst"/>
      <sheetName val="Hrg_Sat"/>
      <sheetName val="Satuan_Dasar"/>
      <sheetName val="tabel_profil"/>
      <sheetName val="Cost_Summary"/>
      <sheetName val="A+Supl_"/>
      <sheetName val="Rev_Type"/>
      <sheetName val="Anl_+"/>
      <sheetName val="Rinc_Ged_A_(G_Utama)"/>
      <sheetName val="Signage_Detail"/>
      <sheetName val="sat_dasar"/>
      <sheetName val="UnitRateA_1_II"/>
      <sheetName val="S_roomToyota"/>
      <sheetName val="PRY_01-1"/>
      <sheetName val="DATA_2"/>
      <sheetName val="Calcu_02"/>
      <sheetName val="An_H_Sat_Pek_Ut"/>
      <sheetName val="Data_Alat"/>
      <sheetName val="LEP AWAL DES 11"/>
      <sheetName val="Wiw"/>
      <sheetName val="2017"/>
      <sheetName val="Bendung"/>
      <sheetName val="Plat Lantai Trestle"/>
      <sheetName val="3-DIV2"/>
      <sheetName val="HRG SAT UPH BHN PU 2012"/>
      <sheetName val="abcdef"/>
      <sheetName val="Referensi"/>
      <sheetName val="Daftar upah &amp; material"/>
      <sheetName val="Analisa Teknik"/>
      <sheetName val="Sat Upah"/>
      <sheetName val="PO2 ok"/>
      <sheetName val="daya"/>
      <sheetName val="TEST CASE"/>
      <sheetName val="anl hsmpu"/>
      <sheetName val="RBP- 2"/>
      <sheetName val="backup mc_0"/>
      <sheetName val="6. CCTV"/>
      <sheetName val="7. Data"/>
      <sheetName val="11. PMK"/>
      <sheetName val="HS. Upah"/>
      <sheetName val="공사금액 내역 (1)"/>
      <sheetName val="96.12"/>
      <sheetName val="BQawal"/>
      <sheetName val="Testing"/>
      <sheetName val="21"/>
      <sheetName val="AN Tdr"/>
      <sheetName val="REKAP BQ "/>
      <sheetName val="REKAP ELEKTRIKAL"/>
      <sheetName val="Daf 1"/>
      <sheetName val="영업소실적"/>
      <sheetName val="Konfirm"/>
      <sheetName val="Spec1"/>
      <sheetName val="BUL"/>
      <sheetName val="SCHEDULE"/>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sheetData sheetId="291"/>
      <sheetData sheetId="292"/>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OTAL"/>
      <sheetName val="PRELIM"/>
      <sheetName val="TOWN"/>
      <sheetName val="BQ-TAMBAHAN"/>
      <sheetName val="Analis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mentera"/>
      <sheetName val="cuaca"/>
      <sheetName val="Sheet1"/>
      <sheetName val="alat"/>
      <sheetName val="Man Power"/>
      <sheetName val="BERITA ACARA"/>
      <sheetName val="REKAP BULANAN 4"/>
      <sheetName val="LAPORAN NK"/>
      <sheetName val="REKAP MINGGUAN"/>
      <sheetName val="Schedule"/>
      <sheetName val="rab_g-BEKUM"/>
      <sheetName val="Type 90"/>
      <sheetName val="Type 54"/>
      <sheetName val="Type 38 (3 PINTU)"/>
      <sheetName val="Type 38 (4 PINTU)"/>
      <sheetName val="pek Fasum Lingk"/>
      <sheetName val="Infra &amp; Fasum"/>
      <sheetName val="Pembatas"/>
    </sheetNames>
    <sheetDataSet>
      <sheetData sheetId="0"/>
      <sheetData sheetId="1"/>
      <sheetData sheetId="2"/>
      <sheetData sheetId="3"/>
      <sheetData sheetId="4"/>
      <sheetData sheetId="5"/>
      <sheetData sheetId="6"/>
      <sheetData sheetId="7"/>
      <sheetData sheetId="8"/>
      <sheetData sheetId="9"/>
      <sheetData sheetId="10"/>
      <sheetData sheetId="11">
        <row r="196">
          <cell r="K196">
            <v>38000</v>
          </cell>
        </row>
        <row r="198">
          <cell r="K198">
            <v>13600</v>
          </cell>
        </row>
        <row r="199">
          <cell r="K199">
            <v>19000</v>
          </cell>
        </row>
      </sheetData>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TO (2)"/>
      <sheetName val="SAMPUL"/>
      <sheetName val="daf-lokasi"/>
      <sheetName val="NOTA"/>
      <sheetName val="cros"/>
      <sheetName val="layout"/>
      <sheetName val="grafik"/>
      <sheetName val="FOTO"/>
      <sheetName val="Kuantitas"/>
      <sheetName val="layout (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TIME Schedulle"/>
      <sheetName val="Sheet1"/>
      <sheetName val="ANALISA 1"/>
      <sheetName val="Analisa copy"/>
      <sheetName val="SAT.DAS"/>
      <sheetName val=" Bt.Tlg.&amp;peranch"/>
      <sheetName val="Bt.Tg.NonPerancah"/>
    </sheetNames>
    <sheetDataSet>
      <sheetData sheetId="0"/>
      <sheetData sheetId="1"/>
      <sheetData sheetId="2" refreshError="1"/>
      <sheetData sheetId="3" refreshError="1"/>
      <sheetData sheetId="4">
        <row r="44">
          <cell r="H44">
            <v>120000</v>
          </cell>
        </row>
      </sheetData>
      <sheetData sheetId="5" refreshError="1"/>
      <sheetData sheetId="6" refreshError="1"/>
      <sheetData sheetId="7"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mayor (5)"/>
      <sheetName val="BQ"/>
      <sheetName val="Mob"/>
      <sheetName val="Pergerakan"/>
      <sheetName val="Trafic"/>
      <sheetName val="Scrapp"/>
      <sheetName val="Tack"/>
      <sheetName val="WC"/>
      <sheetName val="Expantion"/>
      <sheetName val="H.satuan"/>
      <sheetName val="M kerja"/>
      <sheetName val="Daftar alat"/>
      <sheetName val="organis"/>
      <sheetName val="inti"/>
      <sheetName val="anal-ATB"/>
    </sheetNames>
    <sheetDataSet>
      <sheetData sheetId="0" refreshError="1"/>
      <sheetData sheetId="1" refreshError="1">
        <row r="66">
          <cell r="L6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tersedian Desain"/>
      <sheetName val="SUMUT_2014"/>
      <sheetName val="CHECK"/>
      <sheetName val="cOVER"/>
      <sheetName val="P.Anggaran"/>
      <sheetName val="P.Anggaran (2)"/>
      <sheetName val="Pemaketan"/>
      <sheetName val="Pemaketan (2)"/>
      <sheetName val="REKAP JEMBATAN"/>
      <sheetName val="REKAP JALAN"/>
      <sheetName val="Sheet3"/>
      <sheetName val="Sheet4"/>
      <sheetName val="REKAP"/>
      <sheetName val="Sheet2"/>
    </sheetNames>
    <sheetDataSet>
      <sheetData sheetId="0"/>
      <sheetData sheetId="1"/>
      <sheetData sheetId="2">
        <row r="26">
          <cell r="K26">
            <v>5133333.333333333</v>
          </cell>
        </row>
      </sheetData>
      <sheetData sheetId="3"/>
      <sheetData sheetId="4"/>
      <sheetData sheetId="5"/>
      <sheetData sheetId="6"/>
      <sheetData sheetId="7"/>
      <sheetData sheetId="8"/>
      <sheetData sheetId="9"/>
      <sheetData sheetId="10">
        <row r="25">
          <cell r="B25" t="str">
            <v>satker</v>
          </cell>
        </row>
        <row r="26">
          <cell r="B26" t="str">
            <v>ppk</v>
          </cell>
        </row>
        <row r="27">
          <cell r="B27" t="str">
            <v>kegiatan</v>
          </cell>
        </row>
        <row r="28">
          <cell r="B28" t="str">
            <v>output</v>
          </cell>
        </row>
        <row r="29">
          <cell r="B29" t="str">
            <v>komponen</v>
          </cell>
        </row>
        <row r="30">
          <cell r="B30" t="str">
            <v>Paket</v>
          </cell>
        </row>
        <row r="31">
          <cell r="B31" t="str">
            <v>Akun</v>
          </cell>
        </row>
        <row r="32">
          <cell r="B32" t="str">
            <v>Register</v>
          </cell>
        </row>
      </sheetData>
      <sheetData sheetId="11"/>
      <sheetData sheetId="12"/>
      <sheetData sheetId="13"/>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
      <sheetName val="Hrg"/>
      <sheetName val="Anl"/>
      <sheetName val="RAB RKB"/>
      <sheetName val="RAB WC"/>
      <sheetName val="Srn&amp;Mbl"/>
      <sheetName val="Rkp"/>
      <sheetName val="Schd (2)"/>
      <sheetName val="Schd (3)"/>
      <sheetName val="Sheet4"/>
      <sheetName val="Sheet5"/>
      <sheetName val="Sheet6"/>
      <sheetName val="Sheet7"/>
      <sheetName val="Sheet8"/>
      <sheetName val="Sheet9"/>
      <sheetName val="Sheet10"/>
      <sheetName val="TOWN"/>
      <sheetName val="REKAP"/>
      <sheetName val="RekBq"/>
      <sheetName val="Koto Panjang"/>
      <sheetName val="koef"/>
      <sheetName val="5-Peralatan"/>
      <sheetName val="MAJOR"/>
    </sheetNames>
    <sheetDataSet>
      <sheetData sheetId="0">
        <row r="2">
          <cell r="C2" t="str">
            <v xml:space="preserve">CV. CIPTA BANGUN MANDIRI </v>
          </cell>
        </row>
      </sheetData>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3)"/>
      <sheetName val="revisi - dpa langkat"/>
      <sheetName val="ANALISA (2)"/>
      <sheetName val="volume"/>
      <sheetName val="nota (2)"/>
      <sheetName val="rka rev (2)"/>
      <sheetName val="rka rev"/>
      <sheetName val="orgi"/>
      <sheetName val="cros"/>
      <sheetName val="DK"/>
      <sheetName val="daf-lokasi"/>
      <sheetName val="bahan"/>
      <sheetName val="ANALISA"/>
      <sheetName val="SAMPUL"/>
      <sheetName val="lk"/>
      <sheetName val="NOTA"/>
      <sheetName val="himpunan"/>
      <sheetName val="grafik"/>
      <sheetName val="SCED"/>
      <sheetName val="Basic Price"/>
      <sheetName val="Analisa Quarry"/>
      <sheetName val="Peralatan"/>
      <sheetName val="sketsa"/>
    </sheetNames>
    <sheetDataSet>
      <sheetData sheetId="0"/>
      <sheetData sheetId="1"/>
      <sheetData sheetId="2"/>
      <sheetData sheetId="3"/>
      <sheetData sheetId="4"/>
      <sheetData sheetId="5"/>
      <sheetData sheetId="6"/>
      <sheetData sheetId="7"/>
      <sheetData sheetId="8"/>
      <sheetData sheetId="9"/>
      <sheetData sheetId="10"/>
      <sheetData sheetId="11">
        <row r="147">
          <cell r="G147">
            <v>7500</v>
          </cell>
        </row>
        <row r="148">
          <cell r="G148">
            <v>5692500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efreshError="1">
        <row r="28">
          <cell r="L28">
            <v>100400</v>
          </cell>
        </row>
      </sheetData>
      <sheetData sheetId="3" refreshError="1"/>
      <sheetData sheetId="4" refreshError="1"/>
      <sheetData sheetId="5"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LIT"/>
      <sheetName val="REKAP TOTAL"/>
      <sheetName val="JUMLAH BAHAN"/>
      <sheetName val="REKAP"/>
      <sheetName val="RAB"/>
      <sheetName val="DAFTAR HARGA &amp; UPAH"/>
      <sheetName val="ANALISA BOW"/>
      <sheetName val="COT KALA"/>
    </sheetNames>
    <sheetDataSet>
      <sheetData sheetId="0" refreshError="1"/>
      <sheetData sheetId="1" refreshError="1"/>
      <sheetData sheetId="2" refreshError="1"/>
      <sheetData sheetId="3" refreshError="1"/>
      <sheetData sheetId="4"/>
      <sheetData sheetId="5" refreshError="1"/>
      <sheetData sheetId="6" refreshError="1"/>
      <sheetData sheetId="7"/>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Bq"/>
      <sheetName val="SumRAB"/>
      <sheetName val="1.0"/>
      <sheetName val="3.0"/>
      <sheetName val="SumBq"/>
      <sheetName val="Bq"/>
      <sheetName val="Metode"/>
      <sheetName val="AnTek"/>
      <sheetName val="An Persiapan"/>
      <sheetName val="ana-2"/>
      <sheetName val="ana-3"/>
      <sheetName val="4&amp;5"/>
      <sheetName val="Schedule"/>
      <sheetName val="SchTenaga"/>
      <sheetName val="Kbt Alat"/>
      <sheetName val="H dasar"/>
      <sheetName val="alat"/>
      <sheetName val="sche-alat"/>
      <sheetName val="subkont"/>
      <sheetName val="person"/>
      <sheetName val="Struktur"/>
      <sheetName val="Sheet"/>
      <sheetName val="Jamin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Koef"/>
      <sheetName val="MPU"/>
      <sheetName val="Hrg Dasar"/>
      <sheetName val="Anls Hrg"/>
      <sheetName val="Schedule"/>
      <sheetName val="Schedule Alat"/>
      <sheetName val="Prsnl inti"/>
      <sheetName val="Alat Utm"/>
      <sheetName val="Analisa Alat"/>
      <sheetName val="Kualitas Bhn"/>
      <sheetName val="Kuantitas Bhn"/>
      <sheetName val="M. Onsite"/>
      <sheetName val="Kuantitas alat"/>
      <sheetName val="Perht.Bahan"/>
      <sheetName val="Schedule Bahan"/>
      <sheetName val="Sub-KOnt"/>
      <sheetName val="Konf-plant"/>
      <sheetName val="Srt Pnwrn"/>
      <sheetName val="Pem. Rutin"/>
      <sheetName val="Urn Anl 1-5"/>
      <sheetName val="Urn Anl 6-10"/>
      <sheetName val="Check-list"/>
      <sheetName val="Pelaksan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
      <sheetName val="himpunan"/>
      <sheetName val="daf-lokasi"/>
      <sheetName val="RKA"/>
      <sheetName val="Kuantitas &amp; Harga"/>
      <sheetName val="Rekap Biay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sasi"/>
      <sheetName val="Quarry"/>
      <sheetName val="HARGA"/>
      <sheetName val="Agregat H K"/>
      <sheetName val="Agregat ABC"/>
      <sheetName val="4"/>
      <sheetName val="5"/>
      <sheetName val="6"/>
      <sheetName val="8"/>
      <sheetName val="anls"/>
      <sheetName val="alat"/>
      <sheetName val="H Print"/>
      <sheetName val="SNI"/>
      <sheetName val="SATUAN"/>
      <sheetName val="RAB"/>
      <sheetName val="Agregat A"/>
      <sheetName val="Agregat B"/>
      <sheetName val="Agregat C"/>
      <sheetName val="REKAP"/>
      <sheetName val="SCH"/>
      <sheetName val="V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2-UMUM"/>
      <sheetName val="schedule"/>
      <sheetName val="BOQ-1"/>
      <sheetName val="MPU-1"/>
      <sheetName val="3-DIV1"/>
      <sheetName val="3-DIV2"/>
      <sheetName val="3-DIV3"/>
      <sheetName val="3-DIV4"/>
      <sheetName val="3-DIV5"/>
      <sheetName val="3-DIV6"/>
      <sheetName val="3-DIV7"/>
      <sheetName val="BETON"/>
      <sheetName val="K-500 (Girder)"/>
      <sheetName val="3-DIV8"/>
      <sheetName val="3-DIV8(Conc.Pav)"/>
      <sheetName val="5-ALAT"/>
      <sheetName val="5-ALAT (2)"/>
      <sheetName val="4-BASIC"/>
      <sheetName val="4-MOS"/>
      <sheetName val="4-QUARRY"/>
      <sheetName val="6-AGREGAT"/>
      <sheetName val="COVER"/>
      <sheetName val="COVER BAB"/>
      <sheetName val="Sheet1"/>
      <sheetName val="Sheet3"/>
      <sheetName val="Sheet4"/>
      <sheetName val="3-DIV7(GIRDER)-TDK DIPAKAI"/>
      <sheetName val="BOQ-TDK DIPAKAI"/>
      <sheetName val="MPU-TDK DIPAKAI"/>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sheetName val="Mpu"/>
      <sheetName val="konfaspl"/>
      <sheetName val="konfplant"/>
      <sheetName val="mosAgKsr"/>
      <sheetName val="mosbesi"/>
      <sheetName val="mossem"/>
      <sheetName val="mospsr"/>
      <sheetName val="mosbatu"/>
      <sheetName val="mosAsp"/>
      <sheetName val="metode"/>
      <sheetName val="10.1(5)"/>
      <sheetName val="10.1(4)"/>
      <sheetName val="10.1(3)"/>
      <sheetName val="10.1(2)"/>
      <sheetName val="10.1(1)"/>
      <sheetName val="7.4"/>
      <sheetName val="6.6"/>
      <sheetName val="6.1 (1)"/>
      <sheetName val="5.1 (1)"/>
      <sheetName val="4.1 (2)"/>
      <sheetName val="3.3"/>
      <sheetName val="3.2 (2)"/>
      <sheetName val="3.2 (1)"/>
      <sheetName val="3.1 (1)"/>
      <sheetName val="2.3 (3)"/>
      <sheetName val="2.2"/>
      <sheetName val="2.1"/>
      <sheetName val="Scdl"/>
      <sheetName val="1.2"/>
      <sheetName val="Source"/>
      <sheetName val="qtyprc"/>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
          <cell r="C6" t="str">
            <v>TENAGA KERJA</v>
          </cell>
        </row>
        <row r="7">
          <cell r="C7" t="str">
            <v>Mandor</v>
          </cell>
          <cell r="D7" t="str">
            <v>Jam</v>
          </cell>
          <cell r="E7">
            <v>1750</v>
          </cell>
        </row>
        <row r="8">
          <cell r="C8" t="str">
            <v>Tukang</v>
          </cell>
          <cell r="D8" t="str">
            <v>Jam</v>
          </cell>
          <cell r="E8">
            <v>1250</v>
          </cell>
        </row>
        <row r="9">
          <cell r="C9" t="str">
            <v>Pekerja</v>
          </cell>
          <cell r="D9" t="str">
            <v>Jam</v>
          </cell>
          <cell r="E9">
            <v>875</v>
          </cell>
        </row>
        <row r="11">
          <cell r="C11" t="str">
            <v>BAHAN</v>
          </cell>
        </row>
        <row r="12">
          <cell r="C12" t="str">
            <v>Besi</v>
          </cell>
          <cell r="D12" t="str">
            <v>kg</v>
          </cell>
          <cell r="E12">
            <v>3850</v>
          </cell>
        </row>
        <row r="13">
          <cell r="C13" t="str">
            <v>Batu Pecah</v>
          </cell>
          <cell r="D13" t="str">
            <v>m3</v>
          </cell>
          <cell r="E13">
            <v>55000</v>
          </cell>
        </row>
        <row r="14">
          <cell r="C14" t="str">
            <v>Pasir</v>
          </cell>
          <cell r="D14" t="str">
            <v>m3</v>
          </cell>
          <cell r="E14">
            <v>27500</v>
          </cell>
        </row>
        <row r="15">
          <cell r="C15" t="str">
            <v>Semen</v>
          </cell>
          <cell r="D15" t="str">
            <v>kg</v>
          </cell>
          <cell r="E15">
            <v>380</v>
          </cell>
        </row>
        <row r="16">
          <cell r="C16" t="str">
            <v>Kawat beton</v>
          </cell>
          <cell r="D16" t="str">
            <v>kg</v>
          </cell>
          <cell r="E16">
            <v>5000</v>
          </cell>
        </row>
        <row r="17">
          <cell r="C17" t="str">
            <v>Asphalt</v>
          </cell>
          <cell r="D17" t="str">
            <v>kg</v>
          </cell>
          <cell r="E17">
            <v>1810</v>
          </cell>
        </row>
        <row r="18">
          <cell r="C18" t="str">
            <v>Minyak Tanah</v>
          </cell>
          <cell r="D18" t="str">
            <v>Ltr</v>
          </cell>
          <cell r="E18">
            <v>450</v>
          </cell>
        </row>
        <row r="19">
          <cell r="C19" t="str">
            <v>Bahan Terpilih</v>
          </cell>
          <cell r="D19" t="str">
            <v>m3</v>
          </cell>
          <cell r="E19">
            <v>10000</v>
          </cell>
        </row>
        <row r="20">
          <cell r="C20" t="str">
            <v>Tanah Merah</v>
          </cell>
          <cell r="D20" t="str">
            <v>m3</v>
          </cell>
          <cell r="E20">
            <v>5000</v>
          </cell>
        </row>
        <row r="21">
          <cell r="C21" t="str">
            <v>Batu Kali</v>
          </cell>
          <cell r="D21" t="str">
            <v>m3</v>
          </cell>
          <cell r="E21">
            <v>25000</v>
          </cell>
        </row>
        <row r="22">
          <cell r="C22" t="str">
            <v>Agregat Kasar</v>
          </cell>
          <cell r="D22" t="str">
            <v>m3</v>
          </cell>
          <cell r="E22">
            <v>45025</v>
          </cell>
        </row>
        <row r="23">
          <cell r="C23" t="str">
            <v>Agregat Halus</v>
          </cell>
          <cell r="D23" t="str">
            <v>m3</v>
          </cell>
          <cell r="E23">
            <v>50000</v>
          </cell>
        </row>
        <row r="24">
          <cell r="C24" t="str">
            <v>Kawat licin</v>
          </cell>
          <cell r="D24" t="str">
            <v>kg</v>
          </cell>
          <cell r="E24">
            <v>8000</v>
          </cell>
        </row>
        <row r="25">
          <cell r="C25" t="str">
            <v>Filler</v>
          </cell>
          <cell r="D25" t="str">
            <v>kg</v>
          </cell>
          <cell r="E25">
            <v>400</v>
          </cell>
        </row>
        <row r="26">
          <cell r="C26" t="str">
            <v>Beton Mutu K-275</v>
          </cell>
          <cell r="D26" t="str">
            <v>m3</v>
          </cell>
          <cell r="E26">
            <v>241450</v>
          </cell>
        </row>
        <row r="27">
          <cell r="C27" t="str">
            <v>Baja Tulangan</v>
          </cell>
          <cell r="D27" t="str">
            <v>kg</v>
          </cell>
          <cell r="E27">
            <v>4750</v>
          </cell>
        </row>
        <row r="29">
          <cell r="C29" t="str">
            <v>PERALATAN</v>
          </cell>
        </row>
        <row r="30">
          <cell r="C30" t="str">
            <v>Stone Crusher</v>
          </cell>
          <cell r="D30" t="str">
            <v>Jam</v>
          </cell>
          <cell r="E30">
            <v>245000</v>
          </cell>
        </row>
        <row r="31">
          <cell r="C31" t="str">
            <v>Asphalt Mixing Plant</v>
          </cell>
          <cell r="D31" t="str">
            <v>Jam</v>
          </cell>
          <cell r="E31">
            <v>625725</v>
          </cell>
        </row>
        <row r="32">
          <cell r="C32" t="str">
            <v>Dump Truck</v>
          </cell>
          <cell r="D32" t="str">
            <v>Jam</v>
          </cell>
          <cell r="E32">
            <v>45200</v>
          </cell>
        </row>
        <row r="33">
          <cell r="C33" t="str">
            <v>Flat bed Truck</v>
          </cell>
          <cell r="D33" t="str">
            <v>Jam</v>
          </cell>
          <cell r="E33">
            <v>38250</v>
          </cell>
        </row>
        <row r="34">
          <cell r="C34" t="str">
            <v>Asphalt Finisher</v>
          </cell>
          <cell r="D34" t="str">
            <v>Jam</v>
          </cell>
          <cell r="E34">
            <v>52350</v>
          </cell>
        </row>
        <row r="35">
          <cell r="C35" t="str">
            <v>Tired Roller</v>
          </cell>
          <cell r="D35" t="str">
            <v>Jam</v>
          </cell>
          <cell r="E35">
            <v>112200</v>
          </cell>
        </row>
        <row r="36">
          <cell r="C36" t="str">
            <v>Tandem Roller</v>
          </cell>
          <cell r="D36" t="str">
            <v>Jam</v>
          </cell>
          <cell r="E36">
            <v>115500</v>
          </cell>
        </row>
        <row r="37">
          <cell r="C37" t="str">
            <v>Steel Wheel Roller</v>
          </cell>
          <cell r="D37" t="str">
            <v>Jam</v>
          </cell>
          <cell r="E37">
            <v>120000</v>
          </cell>
        </row>
        <row r="38">
          <cell r="C38" t="str">
            <v>Vibro Roller</v>
          </cell>
          <cell r="D38" t="str">
            <v>Jam</v>
          </cell>
          <cell r="E38">
            <v>100500</v>
          </cell>
        </row>
        <row r="39">
          <cell r="C39" t="str">
            <v>Wheel Loader</v>
          </cell>
          <cell r="D39" t="str">
            <v>Jam</v>
          </cell>
          <cell r="E39">
            <v>110300</v>
          </cell>
        </row>
        <row r="40">
          <cell r="C40" t="str">
            <v>Bulldozer</v>
          </cell>
          <cell r="D40" t="str">
            <v>Jam</v>
          </cell>
          <cell r="E40">
            <v>102300</v>
          </cell>
        </row>
        <row r="41">
          <cell r="C41" t="str">
            <v>Excavator</v>
          </cell>
          <cell r="D41" t="str">
            <v>Jam</v>
          </cell>
          <cell r="E41">
            <v>120500</v>
          </cell>
        </row>
        <row r="42">
          <cell r="C42" t="str">
            <v>Motor Grader</v>
          </cell>
          <cell r="D42" t="str">
            <v>Jam</v>
          </cell>
          <cell r="E42">
            <v>102500</v>
          </cell>
        </row>
        <row r="43">
          <cell r="C43" t="str">
            <v>Asphalt Sprayer</v>
          </cell>
          <cell r="D43" t="str">
            <v>Jam</v>
          </cell>
          <cell r="E43">
            <v>42300</v>
          </cell>
        </row>
        <row r="44">
          <cell r="C44" t="str">
            <v>Water Tank Truck</v>
          </cell>
          <cell r="D44" t="str">
            <v>Jam</v>
          </cell>
          <cell r="E44">
            <v>28300</v>
          </cell>
        </row>
        <row r="45">
          <cell r="C45" t="str">
            <v>Concrete Mixer</v>
          </cell>
          <cell r="D45" t="str">
            <v>Jam</v>
          </cell>
          <cell r="E45">
            <v>12150</v>
          </cell>
        </row>
        <row r="46">
          <cell r="C46" t="str">
            <v>Air Compressor</v>
          </cell>
          <cell r="D46" t="str">
            <v>Jam</v>
          </cell>
          <cell r="E46">
            <v>17500</v>
          </cell>
        </row>
      </sheetData>
      <sheetData sheetId="31"/>
      <sheetData sheetId="32"/>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 Dist_analys"/>
      <sheetName val="Soil Mass"/>
      <sheetName val="Dist_analys"/>
    </sheetNames>
    <sheetDataSet>
      <sheetData sheetId="0"/>
      <sheetData sheetId="1"/>
      <sheetData sheetId="2">
        <row r="279">
          <cell r="H279">
            <v>0.72</v>
          </cell>
        </row>
      </sheetData>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OW"/>
      <sheetName val="h.satuan"/>
      <sheetName val="GEN-T36"/>
    </sheetNames>
    <sheetDataSet>
      <sheetData sheetId="0" refreshError="1"/>
      <sheetData sheetId="1" refreshError="1">
        <row r="14">
          <cell r="C14" t="str">
            <v xml:space="preserve">Tukang </v>
          </cell>
        </row>
        <row r="15">
          <cell r="C15" t="str">
            <v>Tukang kayu</v>
          </cell>
        </row>
        <row r="16">
          <cell r="C16" t="str">
            <v>Tukang batu</v>
          </cell>
        </row>
        <row r="17">
          <cell r="C17" t="str">
            <v>Tukang cat</v>
          </cell>
        </row>
        <row r="18">
          <cell r="C18" t="str">
            <v>Tukang besi</v>
          </cell>
        </row>
        <row r="19">
          <cell r="C19" t="str">
            <v>Kepala Tukang</v>
          </cell>
        </row>
        <row r="20">
          <cell r="C20" t="str">
            <v>Pekerja</v>
          </cell>
        </row>
        <row r="21">
          <cell r="C21" t="str">
            <v>Mandor</v>
          </cell>
        </row>
        <row r="22">
          <cell r="C22" t="str">
            <v>Penjaga api</v>
          </cell>
        </row>
        <row r="23">
          <cell r="C23" t="str">
            <v>Masinis</v>
          </cell>
        </row>
      </sheetData>
      <sheetData sheetId="2"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DISI-PROY"/>
      <sheetName val="JADUAL"/>
      <sheetName val="LIST-DATA"/>
      <sheetName val="PREBID"/>
      <sheetName val="SITE_VISIT"/>
      <sheetName val="FOTO"/>
      <sheetName val="PNWR-SUP&amp;SUB"/>
      <sheetName val="HARDAS-ALAT"/>
      <sheetName val="POL"/>
      <sheetName val="HARDAS-UPAH"/>
      <sheetName val="HARDAS-MAT"/>
      <sheetName val="dafupalt"/>
      <sheetName val="Evaluasi-PNWR"/>
      <sheetName val="BIALANG"/>
      <sheetName val="Rekap"/>
      <sheetName val="BOQ"/>
      <sheetName val="BD-TAMPIL"/>
      <sheetName val="BIALANGSUNG"/>
      <sheetName val="BU "/>
      <sheetName val="FINALIS"/>
      <sheetName val="ANTEK-GAL"/>
      <sheetName val="ANTEK-TIMB"/>
      <sheetName val="ARS_KAS"/>
      <sheetName val="Pasbatu"/>
      <sheetName val="Beton"/>
      <sheetName val="K-Keruk"/>
      <sheetName val="KEBAL"/>
      <sheetName val="Rekap-Tampil"/>
      <sheetName val="cm"/>
      <sheetName val="cm1"/>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
      <sheetName val="Daft 1.1"/>
      <sheetName val="Daft 1.2"/>
      <sheetName val="Analisa"/>
      <sheetName val="Hardas"/>
      <sheetName val="Produksi"/>
      <sheetName val="Volume"/>
      <sheetName val="Prelim"/>
      <sheetName val="Own"/>
      <sheetName val="Daft 2.1"/>
      <sheetName val="Daft 3.1"/>
      <sheetName val="Daft 2.2"/>
      <sheetName val="Daft 2.3"/>
      <sheetName val="Daft 2.4"/>
      <sheetName val="Daft 2.5"/>
      <sheetName val="Daft 2.6"/>
      <sheetName val="Daft 2.7"/>
      <sheetName val="Daft 2.8"/>
      <sheetName val="Daft 2.9"/>
      <sheetName val="Daft 2.10"/>
      <sheetName val="Daft 3.2"/>
      <sheetName val="Daft 3.3"/>
      <sheetName val="Master Analisis"/>
    </sheetNames>
    <sheetDataSet>
      <sheetData sheetId="0"/>
      <sheetData sheetId="1"/>
      <sheetData sheetId="2"/>
      <sheetData sheetId="3"/>
      <sheetData sheetId="4"/>
      <sheetData sheetId="5"/>
      <sheetData sheetId="6"/>
      <sheetData sheetId="7"/>
      <sheetData sheetId="8"/>
      <sheetData sheetId="9">
        <row r="41">
          <cell r="E41" t="str">
            <v>19 Pebruari 2004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B"/>
      <sheetName val="Bahan"/>
      <sheetName val="Analisa_K"/>
      <sheetName val="Analisa_E"/>
      <sheetName val="TS"/>
      <sheetName val="Alat (19)"/>
      <sheetName val="Tawar"/>
      <sheetName val="Minat"/>
      <sheetName val="BknPNS"/>
      <sheetName val="Pakta"/>
    </sheetNames>
    <sheetDataSet>
      <sheetData sheetId="0">
        <row r="11">
          <cell r="B11" t="str">
            <v>13 Juni 2006</v>
          </cell>
        </row>
        <row r="12">
          <cell r="B12" t="str">
            <v>14 dan 15 Juni 2006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KAP"/>
      <sheetName val="RAB (2)"/>
      <sheetName val="Rekap Analisa"/>
      <sheetName val="Biaya K3"/>
      <sheetName val="analisa"/>
      <sheetName val="HRG SATUAN"/>
      <sheetName val="Analisa Angkut"/>
      <sheetName val="Volume"/>
      <sheetName val="COVER"/>
      <sheetName val="RAB"/>
      <sheetName val="U&amp;B"/>
      <sheetName val="AHSP"/>
      <sheetName val="Hrpn Baru 3"/>
      <sheetName val="Fritz Orlando"/>
      <sheetName val="Citra Bineka"/>
      <sheetName val="Griya Mutiara"/>
      <sheetName val="Vila Indah Abadi 2"/>
      <sheetName val="Baca"/>
      <sheetName val="Harapan Baru 2"/>
      <sheetName val="Citra Wahana"/>
      <sheetName val="C.Wahana 2"/>
      <sheetName val="Pratama Asri Mencirim"/>
      <sheetName val="Asri Indah"/>
      <sheetName val="Taman Sekata"/>
      <sheetName val="ADD TJ. SLMT PAN"/>
      <sheetName val="Ter"/>
      <sheetName val="Rek."/>
      <sheetName val="BQ01"/>
      <sheetName val="ADD TJ. SLMT KA1"/>
      <sheetName val="ADD TJ. SLMT "/>
      <sheetName val="KUANTITY TJ. SLMT"/>
      <sheetName val="Terblg"/>
      <sheetName val="Rek"/>
      <sheetName val="BQ"/>
      <sheetName val="ADD TJ. SLMT KOT. 2"/>
      <sheetName val="Terblg (2)"/>
      <sheetName val="REK.INDUK"/>
      <sheetName val="BQ Induk"/>
      <sheetName val="ADD TJ. kont. induk"/>
      <sheetName val="Mobilisasi (2)"/>
      <sheetName val="Rekap Mobil"/>
      <sheetName val="Galian Kons tjs"/>
      <sheetName val="Rekap Galian Kons"/>
      <sheetName val="back fill"/>
      <sheetName val="TIMBUNAN BIASA (2)"/>
      <sheetName val="TIMBUNAN BIASA"/>
      <sheetName val="TIMBUNAN PILIHAN "/>
      <sheetName val="Rekap Timb pil"/>
      <sheetName val="Badan dan Bahu  BODAT"/>
      <sheetName val="Badan dan Bahu"/>
      <sheetName val="Rekap Badan Bahu"/>
      <sheetName val="Agregate"/>
      <sheetName val="Rekap Agre"/>
      <sheetName val="Perekat &amp; Pengikat tjs"/>
      <sheetName val="Rekap Perekat"/>
      <sheetName val="AC-WC-BC "/>
      <sheetName val="Rekap AC-WC-BC"/>
      <sheetName val="Beton K-250  T.Selamat"/>
      <sheetName val="Rekap K250"/>
      <sheetName val="Beton K-350"/>
      <sheetName val="Rekap K350"/>
      <sheetName val="Rekap K125"/>
      <sheetName val="175  T.SELAMAT"/>
      <sheetName val="Beton K-175"/>
      <sheetName val="Rekap K-175"/>
      <sheetName val="Rekap Bor Pile"/>
      <sheetName val="besi T.Selamat"/>
      <sheetName val="Rekap Tulangan"/>
      <sheetName val="Pas. Batu"/>
      <sheetName val="Pas. Batu Penahan"/>
      <sheetName val="Rekap Ps. Batu"/>
      <sheetName val="Baja 2800 (BODAT)"/>
      <sheetName val="Baja 2800 T.Selamat"/>
      <sheetName val="Rekap baja 2800"/>
      <sheetName val="REL PENGAMAN"/>
      <sheetName val="Marka"/>
      <sheetName val="Rekap Marka"/>
      <sheetName val="Sheet6"/>
      <sheetName val="Sampul"/>
      <sheetName val="BOQ"/>
    </sheetNames>
    <sheetDataSet>
      <sheetData sheetId="0"/>
      <sheetData sheetId="1"/>
      <sheetData sheetId="2"/>
      <sheetData sheetId="3">
        <row r="9">
          <cell r="H9">
            <v>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ow r="9">
          <cell r="H9" t="str">
            <v>HARGA SATUAN</v>
          </cell>
        </row>
      </sheetData>
      <sheetData sheetId="13"/>
      <sheetData sheetId="14"/>
      <sheetData sheetId="15"/>
      <sheetData sheetId="16"/>
      <sheetData sheetId="17">
        <row r="9">
          <cell r="H9" t="str">
            <v xml:space="preserve"> Tujuh Milyar Tiga Ratus Lima Puluh Delapan Juta Seratus Sembilan Puluh Ribu Dua Ratus Dua Puluh Empat Rupiah.</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AMPUL"/>
      <sheetName val="NOTA"/>
      <sheetName val="cros"/>
      <sheetName val="layout"/>
      <sheetName val="grafik"/>
      <sheetName val="FOTO"/>
      <sheetName val="Kuantitas"/>
      <sheetName val="layout (2)"/>
    </sheetNames>
    <sheetDataSet>
      <sheetData sheetId="0"/>
      <sheetData sheetId="1"/>
      <sheetData sheetId="2"/>
      <sheetData sheetId="3"/>
      <sheetData sheetId="4"/>
      <sheetData sheetId="5"/>
      <sheetData sheetId="6"/>
      <sheetData sheetId="7"/>
      <sheetData sheetId="8"/>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Lamp_2 _Analisa_"/>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aster Schedule"/>
      <sheetName val="BoQ"/>
      <sheetName val="REKAP MGG"/>
      <sheetName val="PROGRESS BULAN"/>
      <sheetName val="REKAP BUL"/>
      <sheetName val="Master Schedule (revised no.1)"/>
    </sheetNames>
    <sheetDataSet>
      <sheetData sheetId="0"/>
      <sheetData sheetId="1"/>
      <sheetData sheetId="2"/>
      <sheetData sheetId="3"/>
      <sheetData sheetId="4"/>
      <sheetData sheetId="5"/>
      <sheetData sheetId="6"/>
    </sheetDataSet>
  </externalBook>
</externalLink>
</file>

<file path=xl/externalLinks/externalLink4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urat"/>
      <sheetName val="Rekap"/>
      <sheetName val="BOQ"/>
      <sheetName val="DS"/>
      <sheetName val="Jadwal"/>
      <sheetName val="Ana. PU"/>
      <sheetName val="ANA mob"/>
      <sheetName val="ANA Rutin"/>
      <sheetName val="MOS"/>
      <sheetName val="Confirm"/>
      <sheetName val="DPU"/>
      <sheetName val="data"/>
      <sheetName val="alat"/>
      <sheetName val="staff"/>
      <sheetName val="Sub-Kont"/>
      <sheetName val="HSD"/>
      <sheetName val="Met-PU-3.2 (2)"/>
      <sheetName val="Met-PU-5.1 (1)"/>
      <sheetName val="Met-PU-5.1 (2)"/>
      <sheetName val="Met-PU-6.3 (5)"/>
      <sheetName val="Met-PU-6.3 (6)"/>
      <sheetName val="Met-PU-6.3 (7)"/>
      <sheetName val="Met-PU-7.10 (3)"/>
      <sheetName val="Alamat"/>
      <sheetName val="LP-1"/>
      <sheetName val="LP-2"/>
      <sheetName val="LP-3"/>
      <sheetName val="Schedule"/>
      <sheetName val="IND"/>
    </sheetNames>
    <sheetDataSet>
      <sheetData sheetId="0"/>
      <sheetData sheetId="1" refreshError="1"/>
      <sheetData sheetId="2">
        <row r="32">
          <cell r="I32">
            <v>5353033488.25</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SAT-DAS"/>
      <sheetName val="Ur-Anl  "/>
      <sheetName val="Ur-Anl-1"/>
      <sheetName val="Ur-Anl-2"/>
      <sheetName val="ANL"/>
      <sheetName val="Kuan&amp;Harga"/>
      <sheetName val="lokasi003"/>
      <sheetName val="REKAP03"/>
      <sheetName val="Schedule"/>
      <sheetName val="Personil"/>
      <sheetName val="SubContractor"/>
      <sheetName val="Peralatan"/>
      <sheetName val="pldt"/>
    </sheetNames>
    <sheetDataSet>
      <sheetData sheetId="0"/>
      <sheetData sheetId="1" refreshError="1">
        <row r="76">
          <cell r="H76">
            <v>50000</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tentuan"/>
      <sheetName val="surat penawaran"/>
      <sheetName val="rekap_tawar"/>
      <sheetName val="rekap pek"/>
      <sheetName val="bd_tawar"/>
      <sheetName val="antek"/>
      <sheetName val="BOQ_tawar"/>
      <sheetName val="hardas TAWAR"/>
      <sheetName val="jadual"/>
      <sheetName val="jadual alat"/>
      <sheetName val="CM"/>
      <sheetName val="BOQ_DC"/>
      <sheetName val="rekap_DC"/>
      <sheetName val="bd_DC"/>
      <sheetName val="FINALIS"/>
      <sheetName val="hardas dc"/>
      <sheetName val="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HOURLY   P.O.L.  CONSUMPTIONS</v>
          </cell>
        </row>
        <row r="5">
          <cell r="I5" t="str">
            <v>P.O.L CONSUMPTION per HOUR :</v>
          </cell>
        </row>
        <row r="6">
          <cell r="C6" t="str">
            <v>NO.</v>
          </cell>
          <cell r="D6" t="str">
            <v>EQUIPMENT &amp; TYPE</v>
          </cell>
          <cell r="H6" t="str">
            <v>S/P</v>
          </cell>
          <cell r="I6" t="str">
            <v>FUEL</v>
          </cell>
          <cell r="L6" t="str">
            <v>OIL</v>
          </cell>
          <cell r="M6" t="str">
            <v>HYDR. OIL</v>
          </cell>
          <cell r="N6" t="str">
            <v>GREAS</v>
          </cell>
          <cell r="O6" t="str">
            <v>FILTER</v>
          </cell>
        </row>
        <row r="7">
          <cell r="I7" t="str">
            <v>LIGHT</v>
          </cell>
          <cell r="J7" t="str">
            <v>MEDIUM</v>
          </cell>
          <cell r="K7" t="str">
            <v>HIGH</v>
          </cell>
          <cell r="O7" t="str">
            <v>FACTOR</v>
          </cell>
        </row>
        <row r="9">
          <cell r="C9">
            <v>1</v>
          </cell>
          <cell r="E9" t="str">
            <v>BULLDOZER &amp; SWAMP</v>
          </cell>
        </row>
        <row r="10">
          <cell r="E10" t="str">
            <v>Komatsu</v>
          </cell>
          <cell r="G10" t="str">
            <v>Komatsu</v>
          </cell>
        </row>
        <row r="11">
          <cell r="B11">
            <v>100</v>
          </cell>
          <cell r="E11" t="str">
            <v>Bulldozer 4 t (D20)</v>
          </cell>
          <cell r="G11" t="str">
            <v xml:space="preserve"> 4.0 t : D 20</v>
          </cell>
          <cell r="H11" t="str">
            <v>S</v>
          </cell>
          <cell r="I11">
            <v>3.9</v>
          </cell>
          <cell r="J11">
            <v>5.0999999999999996</v>
          </cell>
          <cell r="K11">
            <v>6.4</v>
          </cell>
          <cell r="L11">
            <v>7.0000000000000007E-2</v>
          </cell>
          <cell r="M11">
            <v>0.03</v>
          </cell>
          <cell r="N11">
            <v>0.02</v>
          </cell>
          <cell r="O11">
            <v>0.04</v>
          </cell>
        </row>
        <row r="12">
          <cell r="B12">
            <v>110</v>
          </cell>
          <cell r="E12" t="str">
            <v>Bulldozer 4 t (D21)</v>
          </cell>
          <cell r="G12" t="str">
            <v xml:space="preserve"> 4.0 t : D 21</v>
          </cell>
          <cell r="H12" t="str">
            <v>S</v>
          </cell>
          <cell r="I12">
            <v>4.0999999999999996</v>
          </cell>
          <cell r="J12">
            <v>5.4</v>
          </cell>
          <cell r="K12">
            <v>6.8</v>
          </cell>
          <cell r="L12">
            <v>7.0000000000000007E-2</v>
          </cell>
          <cell r="M12">
            <v>0.03</v>
          </cell>
          <cell r="N12">
            <v>0.02</v>
          </cell>
          <cell r="O12">
            <v>0.04</v>
          </cell>
        </row>
        <row r="13">
          <cell r="B13">
            <v>120</v>
          </cell>
          <cell r="E13" t="str">
            <v>Bulldozer 6 t (D31)</v>
          </cell>
          <cell r="G13" t="str">
            <v xml:space="preserve"> 6.0 t : D 31</v>
          </cell>
          <cell r="H13" t="str">
            <v>S</v>
          </cell>
          <cell r="I13">
            <v>6.3</v>
          </cell>
          <cell r="J13">
            <v>8.4</v>
          </cell>
          <cell r="K13">
            <v>10.5</v>
          </cell>
          <cell r="L13">
            <v>0.11</v>
          </cell>
          <cell r="M13">
            <v>0.05</v>
          </cell>
          <cell r="N13">
            <v>0.02</v>
          </cell>
          <cell r="O13">
            <v>0.04</v>
          </cell>
        </row>
        <row r="14">
          <cell r="B14">
            <v>130</v>
          </cell>
          <cell r="E14" t="str">
            <v>Bulldozer 10 t (D40/41)</v>
          </cell>
          <cell r="G14" t="str">
            <v>10.0 t : D 40/41</v>
          </cell>
          <cell r="H14" t="str">
            <v>S</v>
          </cell>
          <cell r="I14">
            <v>8.9</v>
          </cell>
          <cell r="J14">
            <v>11.9</v>
          </cell>
          <cell r="K14">
            <v>14.9</v>
          </cell>
          <cell r="L14">
            <v>0.18</v>
          </cell>
          <cell r="M14">
            <v>0.06</v>
          </cell>
          <cell r="N14">
            <v>0.02</v>
          </cell>
          <cell r="O14">
            <v>0.04</v>
          </cell>
        </row>
        <row r="15">
          <cell r="B15">
            <v>140</v>
          </cell>
          <cell r="E15" t="str">
            <v>Bulldozer 13 t (D50/53)</v>
          </cell>
          <cell r="G15" t="str">
            <v>13.0 t : D 50/53</v>
          </cell>
          <cell r="H15" t="str">
            <v>S</v>
          </cell>
          <cell r="I15">
            <v>11.9</v>
          </cell>
          <cell r="J15">
            <v>15.9</v>
          </cell>
          <cell r="K15">
            <v>19.899999999999999</v>
          </cell>
          <cell r="L15">
            <v>0.21</v>
          </cell>
          <cell r="M15">
            <v>0.06</v>
          </cell>
          <cell r="N15">
            <v>0.02</v>
          </cell>
          <cell r="O15">
            <v>0.04</v>
          </cell>
        </row>
        <row r="16">
          <cell r="B16">
            <v>150</v>
          </cell>
          <cell r="E16" t="str">
            <v>Bulldozer 17 t (D60)</v>
          </cell>
          <cell r="G16" t="str">
            <v>17.0 t : D 60</v>
          </cell>
          <cell r="H16" t="str">
            <v>S</v>
          </cell>
          <cell r="I16">
            <v>13.5</v>
          </cell>
          <cell r="J16">
            <v>18</v>
          </cell>
          <cell r="K16">
            <v>22.5</v>
          </cell>
          <cell r="L16">
            <v>0.28999999999999998</v>
          </cell>
          <cell r="M16">
            <v>0.11</v>
          </cell>
          <cell r="N16">
            <v>0.02</v>
          </cell>
          <cell r="O16">
            <v>0.04</v>
          </cell>
        </row>
        <row r="17">
          <cell r="B17">
            <v>160</v>
          </cell>
          <cell r="E17" t="str">
            <v>Bulldozer 17 t (D65)</v>
          </cell>
          <cell r="G17" t="str">
            <v>17.0 t : D 65</v>
          </cell>
          <cell r="H17" t="str">
            <v>S</v>
          </cell>
          <cell r="I17">
            <v>15.1</v>
          </cell>
          <cell r="J17">
            <v>20.100000000000001</v>
          </cell>
          <cell r="K17">
            <v>25</v>
          </cell>
          <cell r="L17">
            <v>0.28999999999999998</v>
          </cell>
          <cell r="M17">
            <v>0.11</v>
          </cell>
          <cell r="N17">
            <v>0.02</v>
          </cell>
          <cell r="O17">
            <v>0.04</v>
          </cell>
        </row>
        <row r="18">
          <cell r="B18">
            <v>170</v>
          </cell>
          <cell r="E18" t="str">
            <v>Bulldozer 24 t (D80/85)</v>
          </cell>
          <cell r="G18" t="str">
            <v>24.0 t : D 80/85</v>
          </cell>
          <cell r="H18" t="str">
            <v>S</v>
          </cell>
          <cell r="I18">
            <v>21.5</v>
          </cell>
          <cell r="J18">
            <v>28.5</v>
          </cell>
          <cell r="K18">
            <v>35.799999999999997</v>
          </cell>
          <cell r="L18">
            <v>0.39</v>
          </cell>
          <cell r="M18">
            <v>0.13</v>
          </cell>
          <cell r="N18">
            <v>0.02</v>
          </cell>
          <cell r="O18">
            <v>0.04</v>
          </cell>
        </row>
        <row r="19">
          <cell r="B19">
            <v>180</v>
          </cell>
          <cell r="E19" t="str">
            <v>Bulldozer 34 t (D150)</v>
          </cell>
          <cell r="G19" t="str">
            <v>34.0 t : D 150</v>
          </cell>
          <cell r="H19" t="str">
            <v>S</v>
          </cell>
          <cell r="I19">
            <v>29.1</v>
          </cell>
          <cell r="J19">
            <v>39.299999999999997</v>
          </cell>
          <cell r="K19">
            <v>49</v>
          </cell>
          <cell r="L19">
            <v>0.69</v>
          </cell>
          <cell r="M19">
            <v>0.21</v>
          </cell>
          <cell r="N19">
            <v>0.02</v>
          </cell>
          <cell r="O19">
            <v>0.04</v>
          </cell>
        </row>
        <row r="20">
          <cell r="B20">
            <v>190</v>
          </cell>
          <cell r="E20" t="str">
            <v>Bulldozer 34 t (D155)</v>
          </cell>
          <cell r="G20" t="str">
            <v>34.0 t : D 155</v>
          </cell>
          <cell r="H20" t="str">
            <v>S</v>
          </cell>
          <cell r="I20">
            <v>31.1</v>
          </cell>
          <cell r="J20">
            <v>41.9</v>
          </cell>
          <cell r="K20">
            <v>52.3</v>
          </cell>
          <cell r="L20">
            <v>0.69</v>
          </cell>
          <cell r="M20">
            <v>0.21</v>
          </cell>
          <cell r="N20">
            <v>0.02</v>
          </cell>
          <cell r="O20">
            <v>0.04</v>
          </cell>
        </row>
        <row r="21">
          <cell r="B21">
            <v>200</v>
          </cell>
          <cell r="E21" t="str">
            <v>Bulldozer 45 t (D355)</v>
          </cell>
          <cell r="G21" t="str">
            <v>45.0 t : D 355</v>
          </cell>
          <cell r="H21" t="str">
            <v>S</v>
          </cell>
          <cell r="I21">
            <v>39.299999999999997</v>
          </cell>
          <cell r="J21">
            <v>52.6</v>
          </cell>
          <cell r="K21">
            <v>66.2</v>
          </cell>
          <cell r="L21">
            <v>0.86</v>
          </cell>
          <cell r="M21">
            <v>0.36</v>
          </cell>
          <cell r="N21">
            <v>0.02</v>
          </cell>
          <cell r="O21">
            <v>0.04</v>
          </cell>
        </row>
        <row r="22">
          <cell r="B22">
            <v>210</v>
          </cell>
          <cell r="E22" t="str">
            <v>Bulldozer 4 t (D20)</v>
          </cell>
          <cell r="G22" t="str">
            <v>70.0 t : D 455</v>
          </cell>
          <cell r="H22" t="str">
            <v>S</v>
          </cell>
          <cell r="I22">
            <v>58.8</v>
          </cell>
          <cell r="J22">
            <v>78.400000000000006</v>
          </cell>
          <cell r="K22">
            <v>98</v>
          </cell>
          <cell r="L22">
            <v>1.23</v>
          </cell>
          <cell r="M22">
            <v>0.33</v>
          </cell>
          <cell r="N22">
            <v>0.02</v>
          </cell>
          <cell r="O22">
            <v>0.04</v>
          </cell>
        </row>
        <row r="23">
          <cell r="E23" t="str">
            <v>Caterpillar</v>
          </cell>
          <cell r="G23" t="str">
            <v>Caterpillar</v>
          </cell>
        </row>
        <row r="24">
          <cell r="B24">
            <v>220</v>
          </cell>
          <cell r="E24" t="str">
            <v>Bulldozer 7 t (D3B)</v>
          </cell>
          <cell r="G24" t="str">
            <v xml:space="preserve"> 7.0 t : D 3 B</v>
          </cell>
          <cell r="H24" t="str">
            <v>S</v>
          </cell>
          <cell r="I24">
            <v>6</v>
          </cell>
          <cell r="J24">
            <v>9.3000000000000007</v>
          </cell>
          <cell r="K24">
            <v>11.3</v>
          </cell>
          <cell r="L24">
            <v>0.16</v>
          </cell>
          <cell r="M24">
            <v>0.04</v>
          </cell>
          <cell r="N24">
            <v>0.02</v>
          </cell>
          <cell r="O24">
            <v>0.04</v>
          </cell>
        </row>
        <row r="25">
          <cell r="B25">
            <v>230</v>
          </cell>
          <cell r="E25" t="str">
            <v>Bulldozer 9 t (D4E)</v>
          </cell>
          <cell r="G25" t="str">
            <v xml:space="preserve"> 9.0 t : D 4 E</v>
          </cell>
          <cell r="H25" t="str">
            <v>S</v>
          </cell>
          <cell r="I25">
            <v>7.5</v>
          </cell>
          <cell r="J25">
            <v>11.3</v>
          </cell>
          <cell r="K25">
            <v>13</v>
          </cell>
          <cell r="L25">
            <v>0.16</v>
          </cell>
          <cell r="M25">
            <v>0.04</v>
          </cell>
          <cell r="N25">
            <v>0.02</v>
          </cell>
          <cell r="O25">
            <v>0.04</v>
          </cell>
        </row>
        <row r="26">
          <cell r="B26">
            <v>240</v>
          </cell>
          <cell r="E26" t="str">
            <v>Bulldozer 12 t (D5B)</v>
          </cell>
          <cell r="G26" t="str">
            <v>12.0 t : D 5 B</v>
          </cell>
          <cell r="H26" t="str">
            <v>S</v>
          </cell>
          <cell r="I26">
            <v>11.3</v>
          </cell>
          <cell r="J26">
            <v>15</v>
          </cell>
          <cell r="K26">
            <v>18</v>
          </cell>
          <cell r="L26">
            <v>0.19</v>
          </cell>
          <cell r="M26">
            <v>0.08</v>
          </cell>
          <cell r="N26">
            <v>0.02</v>
          </cell>
          <cell r="O26">
            <v>0.04</v>
          </cell>
        </row>
        <row r="27">
          <cell r="B27">
            <v>250</v>
          </cell>
          <cell r="E27" t="str">
            <v>Bulldozer 15 t (D6D)</v>
          </cell>
          <cell r="G27" t="str">
            <v>15.0 t : D 6 D</v>
          </cell>
          <cell r="H27" t="str">
            <v>S</v>
          </cell>
          <cell r="I27">
            <v>16</v>
          </cell>
          <cell r="J27">
            <v>18</v>
          </cell>
          <cell r="K27">
            <v>23.5</v>
          </cell>
          <cell r="L27">
            <v>0.27</v>
          </cell>
          <cell r="M27">
            <v>0.08</v>
          </cell>
          <cell r="N27">
            <v>0.02</v>
          </cell>
          <cell r="O27">
            <v>0.04</v>
          </cell>
        </row>
        <row r="28">
          <cell r="B28">
            <v>260</v>
          </cell>
          <cell r="E28" t="str">
            <v>Bulldozer 21 t (D7G)</v>
          </cell>
          <cell r="G28" t="str">
            <v>21.0 t : D 7 G</v>
          </cell>
          <cell r="H28" t="str">
            <v>S</v>
          </cell>
          <cell r="I28">
            <v>22</v>
          </cell>
          <cell r="J28">
            <v>30</v>
          </cell>
          <cell r="K28">
            <v>36</v>
          </cell>
          <cell r="L28">
            <v>0.34</v>
          </cell>
          <cell r="M28">
            <v>0.11</v>
          </cell>
          <cell r="N28">
            <v>0.02</v>
          </cell>
          <cell r="O28">
            <v>0.04</v>
          </cell>
        </row>
        <row r="29">
          <cell r="B29">
            <v>270</v>
          </cell>
          <cell r="E29" t="str">
            <v>Bulldozer 37 t (D8L)</v>
          </cell>
          <cell r="G29" t="str">
            <v>37.0 t : D 8 L</v>
          </cell>
          <cell r="H29" t="str">
            <v>S</v>
          </cell>
          <cell r="I29">
            <v>33</v>
          </cell>
          <cell r="J29">
            <v>42.5</v>
          </cell>
          <cell r="K29">
            <v>54</v>
          </cell>
          <cell r="L29">
            <v>0.44</v>
          </cell>
          <cell r="M29">
            <v>0.11</v>
          </cell>
          <cell r="N29">
            <v>0.02</v>
          </cell>
          <cell r="O29">
            <v>0.04</v>
          </cell>
        </row>
        <row r="30">
          <cell r="B30">
            <v>280</v>
          </cell>
          <cell r="E30" t="str">
            <v>Bulldozer 52 t (D9L)</v>
          </cell>
          <cell r="G30" t="str">
            <v>52.0 t : D 9 L</v>
          </cell>
          <cell r="H30" t="str">
            <v>S</v>
          </cell>
          <cell r="I30">
            <v>45.3</v>
          </cell>
          <cell r="J30">
            <v>60.5</v>
          </cell>
          <cell r="K30">
            <v>74</v>
          </cell>
          <cell r="L30">
            <v>0.53</v>
          </cell>
          <cell r="M30">
            <v>0.15</v>
          </cell>
          <cell r="N30">
            <v>0.05</v>
          </cell>
          <cell r="O30">
            <v>0.04</v>
          </cell>
        </row>
        <row r="31">
          <cell r="B31">
            <v>290</v>
          </cell>
          <cell r="E31" t="str">
            <v>Bulldozer 79 t (D10)</v>
          </cell>
          <cell r="G31" t="str">
            <v>79.0 t : D 10</v>
          </cell>
          <cell r="H31" t="str">
            <v>S</v>
          </cell>
          <cell r="I31">
            <v>66</v>
          </cell>
          <cell r="J31">
            <v>89</v>
          </cell>
          <cell r="K31">
            <v>112</v>
          </cell>
          <cell r="L31">
            <v>1.1100000000000001</v>
          </cell>
          <cell r="M31">
            <v>0.19</v>
          </cell>
          <cell r="N31">
            <v>0.1</v>
          </cell>
          <cell r="O31">
            <v>0.04</v>
          </cell>
        </row>
        <row r="33">
          <cell r="C33">
            <v>2</v>
          </cell>
          <cell r="E33" t="str">
            <v>DOZER SHOVEL :</v>
          </cell>
          <cell r="G33" t="str">
            <v>DOZER SHOVEL :</v>
          </cell>
        </row>
        <row r="34">
          <cell r="E34" t="str">
            <v>Komatsu</v>
          </cell>
          <cell r="G34" t="str">
            <v>Komatsu</v>
          </cell>
        </row>
        <row r="35">
          <cell r="B35">
            <v>300</v>
          </cell>
          <cell r="E35" t="str">
            <v>Dozer Shovel 0.25 m3 (D10S)</v>
          </cell>
          <cell r="G35" t="str">
            <v>0.25 m³ : D 10 S</v>
          </cell>
          <cell r="H35" t="str">
            <v>S</v>
          </cell>
          <cell r="I35">
            <v>2.1</v>
          </cell>
          <cell r="J35">
            <v>2.7</v>
          </cell>
          <cell r="K35">
            <v>3.4</v>
          </cell>
          <cell r="L35">
            <v>0.04</v>
          </cell>
          <cell r="M35">
            <v>0.02</v>
          </cell>
          <cell r="N35">
            <v>0.01</v>
          </cell>
          <cell r="O35">
            <v>0.04</v>
          </cell>
        </row>
        <row r="36">
          <cell r="B36">
            <v>310</v>
          </cell>
          <cell r="E36" t="str">
            <v>Dozer Shovel 0.40 m3 (D20S)</v>
          </cell>
          <cell r="G36" t="str">
            <v>0.40 m³ : D 20 S</v>
          </cell>
          <cell r="H36" t="str">
            <v>S</v>
          </cell>
          <cell r="I36">
            <v>3.9</v>
          </cell>
          <cell r="J36">
            <v>5.0999999999999996</v>
          </cell>
          <cell r="K36">
            <v>6.4</v>
          </cell>
          <cell r="L36">
            <v>0.06</v>
          </cell>
          <cell r="M36">
            <v>0.04</v>
          </cell>
          <cell r="N36">
            <v>0.01</v>
          </cell>
          <cell r="O36">
            <v>0.04</v>
          </cell>
        </row>
        <row r="37">
          <cell r="B37">
            <v>320</v>
          </cell>
          <cell r="E37" t="str">
            <v>Dozer Shovel 0.40 m3 (D21S)</v>
          </cell>
          <cell r="G37" t="str">
            <v>0.40 m³ : D 21 S</v>
          </cell>
          <cell r="H37" t="str">
            <v>S</v>
          </cell>
          <cell r="I37">
            <v>4.0999999999999996</v>
          </cell>
          <cell r="J37">
            <v>5.4</v>
          </cell>
          <cell r="K37">
            <v>6.8</v>
          </cell>
          <cell r="L37">
            <v>0.06</v>
          </cell>
          <cell r="M37">
            <v>0.04</v>
          </cell>
          <cell r="N37">
            <v>0.01</v>
          </cell>
          <cell r="O37">
            <v>0.04</v>
          </cell>
        </row>
        <row r="38">
          <cell r="B38">
            <v>330</v>
          </cell>
          <cell r="E38" t="str">
            <v>Dozer Shovel 0.8 m3 (D31S)</v>
          </cell>
          <cell r="G38" t="str">
            <v>0.80 m³ : D 31 S</v>
          </cell>
          <cell r="H38" t="str">
            <v>S</v>
          </cell>
          <cell r="I38">
            <v>6.3</v>
          </cell>
          <cell r="J38">
            <v>8.4</v>
          </cell>
          <cell r="K38">
            <v>10.5</v>
          </cell>
          <cell r="L38">
            <v>0.1</v>
          </cell>
          <cell r="M38">
            <v>7.0000000000000007E-2</v>
          </cell>
          <cell r="N38">
            <v>0.01</v>
          </cell>
          <cell r="O38">
            <v>0.04</v>
          </cell>
        </row>
        <row r="39">
          <cell r="B39">
            <v>340</v>
          </cell>
          <cell r="E39" t="str">
            <v>Dozer Shovel 1.2 m3 (D41S)</v>
          </cell>
          <cell r="G39" t="str">
            <v>1.20 m³ : D 41 S</v>
          </cell>
          <cell r="H39" t="str">
            <v>S</v>
          </cell>
          <cell r="I39">
            <v>9.3000000000000007</v>
          </cell>
          <cell r="J39">
            <v>12.4</v>
          </cell>
          <cell r="K39">
            <v>15.5</v>
          </cell>
          <cell r="L39">
            <v>0.18</v>
          </cell>
          <cell r="M39">
            <v>7.0000000000000007E-2</v>
          </cell>
          <cell r="N39">
            <v>0.01</v>
          </cell>
          <cell r="O39">
            <v>0.04</v>
          </cell>
        </row>
        <row r="40">
          <cell r="B40">
            <v>350</v>
          </cell>
          <cell r="E40" t="str">
            <v>Dozer Shovel 1.5 m3 (D50/53S)</v>
          </cell>
          <cell r="G40" t="str">
            <v>1.50 m³ : D 50S/53S</v>
          </cell>
          <cell r="H40" t="str">
            <v>S</v>
          </cell>
          <cell r="I40">
            <v>11.9</v>
          </cell>
          <cell r="J40">
            <v>15.9</v>
          </cell>
          <cell r="K40">
            <v>19.899999999999999</v>
          </cell>
          <cell r="L40">
            <v>0.24</v>
          </cell>
          <cell r="M40">
            <v>0.09</v>
          </cell>
          <cell r="N40">
            <v>0.01</v>
          </cell>
          <cell r="O40">
            <v>0.04</v>
          </cell>
        </row>
        <row r="41">
          <cell r="B41">
            <v>360</v>
          </cell>
          <cell r="E41" t="str">
            <v>Dozer Shovel 1.8 m3 (D57/60S)</v>
          </cell>
          <cell r="G41" t="str">
            <v>1.80 m³ : D 57S/60S</v>
          </cell>
          <cell r="H41" t="str">
            <v>S</v>
          </cell>
          <cell r="I41">
            <v>14.7</v>
          </cell>
          <cell r="J41">
            <v>19.600000000000001</v>
          </cell>
          <cell r="K41">
            <v>24.6</v>
          </cell>
          <cell r="L41">
            <v>0.33</v>
          </cell>
          <cell r="M41">
            <v>0.14000000000000001</v>
          </cell>
          <cell r="N41">
            <v>0.02</v>
          </cell>
          <cell r="O41">
            <v>0.04</v>
          </cell>
        </row>
        <row r="42">
          <cell r="B42">
            <v>370</v>
          </cell>
          <cell r="E42" t="str">
            <v>Dozer Shovel 1.8 m3 (D65S)</v>
          </cell>
          <cell r="G42" t="str">
            <v>1.80 m³ : D 65 S</v>
          </cell>
          <cell r="H42" t="str">
            <v>S</v>
          </cell>
          <cell r="I42">
            <v>16.899999999999999</v>
          </cell>
          <cell r="J42">
            <v>22.6</v>
          </cell>
          <cell r="K42">
            <v>28.2</v>
          </cell>
          <cell r="L42">
            <v>0.33</v>
          </cell>
          <cell r="M42">
            <v>0.14000000000000001</v>
          </cell>
          <cell r="N42">
            <v>0.02</v>
          </cell>
          <cell r="O42">
            <v>0.04</v>
          </cell>
        </row>
        <row r="43">
          <cell r="B43">
            <v>380</v>
          </cell>
          <cell r="E43" t="str">
            <v>Dozer Shovel 2.2 m3 (D75S)</v>
          </cell>
          <cell r="G43" t="str">
            <v>2.20 m³ : D 75 S</v>
          </cell>
          <cell r="H43" t="str">
            <v>S</v>
          </cell>
          <cell r="I43">
            <v>20.100000000000001</v>
          </cell>
          <cell r="J43">
            <v>26.7</v>
          </cell>
          <cell r="K43">
            <v>33.4</v>
          </cell>
          <cell r="L43">
            <v>0.39</v>
          </cell>
          <cell r="M43">
            <v>0.14000000000000001</v>
          </cell>
          <cell r="N43">
            <v>0.02</v>
          </cell>
          <cell r="O43">
            <v>0.04</v>
          </cell>
        </row>
        <row r="44">
          <cell r="B44">
            <v>390</v>
          </cell>
          <cell r="E44" t="str">
            <v>Dozer Shovel 3.2 m3 (D95S)</v>
          </cell>
          <cell r="G44" t="str">
            <v>3.20 m³ : D 95 S</v>
          </cell>
          <cell r="H44" t="str">
            <v>S</v>
          </cell>
          <cell r="I44">
            <v>24.6</v>
          </cell>
          <cell r="J44">
            <v>32.799999999999997</v>
          </cell>
          <cell r="K44">
            <v>40.9</v>
          </cell>
          <cell r="L44">
            <v>0.44</v>
          </cell>
          <cell r="M44">
            <v>0.18</v>
          </cell>
          <cell r="N44">
            <v>0.02</v>
          </cell>
          <cell r="O44">
            <v>0.04</v>
          </cell>
        </row>
        <row r="45">
          <cell r="B45">
            <v>400</v>
          </cell>
          <cell r="E45" t="str">
            <v>Dozer Shovel 4.5 m3 (D155S)</v>
          </cell>
          <cell r="G45" t="str">
            <v>4.50 m³ : D 155 S</v>
          </cell>
          <cell r="H45" t="str">
            <v>S</v>
          </cell>
          <cell r="I45">
            <v>35.5</v>
          </cell>
          <cell r="J45">
            <v>47.3</v>
          </cell>
          <cell r="K45">
            <v>59.1</v>
          </cell>
          <cell r="L45">
            <v>0.66</v>
          </cell>
          <cell r="M45">
            <v>0.3</v>
          </cell>
          <cell r="N45">
            <v>0.02</v>
          </cell>
          <cell r="O45">
            <v>0.04</v>
          </cell>
        </row>
        <row r="46">
          <cell r="E46" t="str">
            <v>Caterpillar</v>
          </cell>
          <cell r="G46" t="str">
            <v>Caterpillar</v>
          </cell>
        </row>
        <row r="47">
          <cell r="B47">
            <v>410</v>
          </cell>
          <cell r="E47" t="str">
            <v>Dozer Shovel 0.8 m3 (931 B)</v>
          </cell>
          <cell r="G47" t="str">
            <v>0.8 m³ : 931 B</v>
          </cell>
          <cell r="H47" t="str">
            <v>S</v>
          </cell>
          <cell r="I47">
            <v>6.8</v>
          </cell>
          <cell r="J47">
            <v>9.8000000000000007</v>
          </cell>
          <cell r="K47">
            <v>12.1</v>
          </cell>
          <cell r="L47">
            <v>0.2</v>
          </cell>
          <cell r="M47">
            <v>0.08</v>
          </cell>
          <cell r="N47">
            <v>0.01</v>
          </cell>
          <cell r="O47">
            <v>0.04</v>
          </cell>
        </row>
        <row r="48">
          <cell r="B48">
            <v>420</v>
          </cell>
          <cell r="E48" t="str">
            <v>Dozer Shovel 1.1 m3 (941 B)</v>
          </cell>
          <cell r="G48" t="str">
            <v>1.1 m³ : 941 B</v>
          </cell>
          <cell r="H48" t="str">
            <v>S</v>
          </cell>
          <cell r="I48">
            <v>9.1</v>
          </cell>
          <cell r="J48">
            <v>12.9</v>
          </cell>
          <cell r="K48">
            <v>17.399999999999999</v>
          </cell>
          <cell r="L48">
            <v>0.24</v>
          </cell>
          <cell r="M48">
            <v>0.15</v>
          </cell>
          <cell r="N48">
            <v>0.01</v>
          </cell>
          <cell r="O48">
            <v>0.04</v>
          </cell>
        </row>
        <row r="49">
          <cell r="B49">
            <v>430</v>
          </cell>
          <cell r="E49" t="str">
            <v>Dozer Shovel 1.3 m3 (951 C)</v>
          </cell>
          <cell r="G49" t="str">
            <v>1.3 m³ : 951 C</v>
          </cell>
          <cell r="H49" t="str">
            <v>S</v>
          </cell>
          <cell r="I49">
            <v>11</v>
          </cell>
          <cell r="J49">
            <v>15.9</v>
          </cell>
          <cell r="K49">
            <v>19.3</v>
          </cell>
          <cell r="L49">
            <v>0.23</v>
          </cell>
          <cell r="M49">
            <v>0.15</v>
          </cell>
          <cell r="N49">
            <v>0.01</v>
          </cell>
          <cell r="O49">
            <v>0.04</v>
          </cell>
        </row>
        <row r="50">
          <cell r="B50">
            <v>440</v>
          </cell>
          <cell r="E50" t="str">
            <v>Dozer Shovel 1.7 m3 (955 L)</v>
          </cell>
          <cell r="G50" t="str">
            <v>1.7 m³ : 955 L</v>
          </cell>
          <cell r="H50" t="str">
            <v>S</v>
          </cell>
          <cell r="I50">
            <v>14.8</v>
          </cell>
          <cell r="J50">
            <v>21.6</v>
          </cell>
          <cell r="K50">
            <v>26.5</v>
          </cell>
          <cell r="L50">
            <v>0.3</v>
          </cell>
          <cell r="M50">
            <v>0.16</v>
          </cell>
          <cell r="N50">
            <v>0.01</v>
          </cell>
          <cell r="O50">
            <v>0.04</v>
          </cell>
        </row>
        <row r="51">
          <cell r="B51">
            <v>450</v>
          </cell>
          <cell r="E51" t="str">
            <v>Dozer Shovel 2.5 m3 (977 L)</v>
          </cell>
          <cell r="G51" t="str">
            <v>2.5 m³ : 977 L</v>
          </cell>
          <cell r="H51" t="str">
            <v>S</v>
          </cell>
          <cell r="I51">
            <v>18.899999999999999</v>
          </cell>
          <cell r="J51">
            <v>28</v>
          </cell>
          <cell r="K51">
            <v>34.1</v>
          </cell>
          <cell r="L51">
            <v>0.42</v>
          </cell>
          <cell r="M51">
            <v>0.18</v>
          </cell>
          <cell r="N51">
            <v>0.01</v>
          </cell>
          <cell r="O51">
            <v>0.04</v>
          </cell>
        </row>
        <row r="52">
          <cell r="B52">
            <v>460</v>
          </cell>
          <cell r="E52" t="str">
            <v>Dozer Shovel 3.8 m3 (983 B)</v>
          </cell>
          <cell r="G52" t="str">
            <v>3.8 m³ : 983 B</v>
          </cell>
          <cell r="H52" t="str">
            <v>S</v>
          </cell>
          <cell r="I52">
            <v>26.9</v>
          </cell>
          <cell r="J52">
            <v>38.9</v>
          </cell>
          <cell r="K52">
            <v>47.7</v>
          </cell>
          <cell r="L52">
            <v>0.61</v>
          </cell>
          <cell r="M52">
            <v>0.19</v>
          </cell>
          <cell r="N52">
            <v>0.02</v>
          </cell>
          <cell r="O52">
            <v>0.04</v>
          </cell>
        </row>
        <row r="54">
          <cell r="C54">
            <v>3</v>
          </cell>
          <cell r="E54" t="str">
            <v>HYDR. EXCAVATOR</v>
          </cell>
          <cell r="G54" t="str">
            <v>HYDR. EXCAVATOR</v>
          </cell>
        </row>
        <row r="55">
          <cell r="E55" t="str">
            <v xml:space="preserve">Komatsu </v>
          </cell>
          <cell r="G55" t="str">
            <v xml:space="preserve">Komatsu </v>
          </cell>
        </row>
        <row r="56">
          <cell r="B56">
            <v>470</v>
          </cell>
          <cell r="E56" t="str">
            <v>Hydr. Excavator 0.05 m3 (PC10)</v>
          </cell>
          <cell r="G56" t="str">
            <v>0.05 m³ : PC 10</v>
          </cell>
          <cell r="H56" t="str">
            <v>S</v>
          </cell>
          <cell r="I56">
            <v>1.5</v>
          </cell>
          <cell r="J56">
            <v>1.9</v>
          </cell>
          <cell r="K56">
            <v>2.2000000000000002</v>
          </cell>
          <cell r="L56">
            <v>0.02</v>
          </cell>
          <cell r="M56">
            <v>0.02</v>
          </cell>
          <cell r="N56">
            <v>0.02</v>
          </cell>
          <cell r="O56">
            <v>0.04</v>
          </cell>
        </row>
        <row r="57">
          <cell r="B57">
            <v>480</v>
          </cell>
          <cell r="E57" t="str">
            <v>Hydr. Excavator 0.07 m3 (PC20)</v>
          </cell>
          <cell r="G57" t="str">
            <v>0.07 m³ : PC 20</v>
          </cell>
          <cell r="H57" t="str">
            <v>S</v>
          </cell>
          <cell r="I57">
            <v>2</v>
          </cell>
          <cell r="J57">
            <v>2.5</v>
          </cell>
          <cell r="K57">
            <v>3</v>
          </cell>
          <cell r="L57">
            <v>0.02</v>
          </cell>
          <cell r="M57">
            <v>0.03</v>
          </cell>
          <cell r="N57">
            <v>0.02</v>
          </cell>
          <cell r="O57">
            <v>0.04</v>
          </cell>
        </row>
        <row r="58">
          <cell r="B58">
            <v>490</v>
          </cell>
          <cell r="E58" t="str">
            <v>Hydr. Excavator 0.09 m3 (PC30)</v>
          </cell>
          <cell r="G58" t="str">
            <v>0.09 m³ : PC 30</v>
          </cell>
          <cell r="H58" t="str">
            <v>S</v>
          </cell>
          <cell r="I58">
            <v>2.5</v>
          </cell>
          <cell r="J58">
            <v>3.1</v>
          </cell>
          <cell r="K58">
            <v>3.7</v>
          </cell>
          <cell r="L58">
            <v>0.02</v>
          </cell>
          <cell r="M58">
            <v>0.03</v>
          </cell>
          <cell r="N58">
            <v>0.02</v>
          </cell>
          <cell r="O58">
            <v>0.04</v>
          </cell>
        </row>
        <row r="59">
          <cell r="B59">
            <v>500</v>
          </cell>
          <cell r="E59" t="str">
            <v>Hydr. Excavator 0.12 m3 (PC40)</v>
          </cell>
          <cell r="G59" t="str">
            <v>0.12 m³ : PC 40</v>
          </cell>
          <cell r="H59" t="str">
            <v>S</v>
          </cell>
          <cell r="I59">
            <v>3.4</v>
          </cell>
          <cell r="J59">
            <v>4.7</v>
          </cell>
          <cell r="K59">
            <v>6</v>
          </cell>
          <cell r="L59">
            <v>0.03</v>
          </cell>
          <cell r="M59">
            <v>0.04</v>
          </cell>
          <cell r="N59">
            <v>0.02</v>
          </cell>
          <cell r="O59">
            <v>0.04</v>
          </cell>
        </row>
        <row r="60">
          <cell r="B60">
            <v>510</v>
          </cell>
          <cell r="E60" t="str">
            <v>Hydr. Excavator 0.25 m3 (PC60)</v>
          </cell>
          <cell r="G60" t="str">
            <v>0.25 m³ : PC 60</v>
          </cell>
          <cell r="H60" t="str">
            <v>S</v>
          </cell>
          <cell r="I60">
            <v>4.9000000000000004</v>
          </cell>
          <cell r="J60">
            <v>6.8</v>
          </cell>
          <cell r="K60">
            <v>8.6</v>
          </cell>
          <cell r="L60">
            <v>0.04</v>
          </cell>
          <cell r="M60">
            <v>0.05</v>
          </cell>
          <cell r="N60">
            <v>0.02</v>
          </cell>
          <cell r="O60">
            <v>0.04</v>
          </cell>
        </row>
        <row r="61">
          <cell r="B61">
            <v>520</v>
          </cell>
          <cell r="E61" t="str">
            <v>Hydr. Excavtor 0.32 m3 (PC80)</v>
          </cell>
          <cell r="G61" t="str">
            <v>0.32 m³ : PC 80</v>
          </cell>
          <cell r="H61" t="str">
            <v>S</v>
          </cell>
          <cell r="I61">
            <v>6.3</v>
          </cell>
          <cell r="J61">
            <v>7.6</v>
          </cell>
          <cell r="K61">
            <v>9.1</v>
          </cell>
          <cell r="L61">
            <v>0.04</v>
          </cell>
          <cell r="M61">
            <v>0.05</v>
          </cell>
          <cell r="N61">
            <v>0.02</v>
          </cell>
          <cell r="O61">
            <v>0.04</v>
          </cell>
        </row>
        <row r="62">
          <cell r="B62">
            <v>530</v>
          </cell>
          <cell r="E62" t="str">
            <v>Hydr. Excavtor 0.40 m3 (PC100)</v>
          </cell>
          <cell r="G62" t="str">
            <v>0.40 m³ : PC 100</v>
          </cell>
          <cell r="H62" t="str">
            <v>S</v>
          </cell>
          <cell r="I62">
            <v>7.2</v>
          </cell>
          <cell r="J62">
            <v>9</v>
          </cell>
          <cell r="K62">
            <v>10.8</v>
          </cell>
          <cell r="L62">
            <v>7.0000000000000007E-2</v>
          </cell>
          <cell r="M62">
            <v>7.0000000000000007E-2</v>
          </cell>
          <cell r="N62">
            <v>0.02</v>
          </cell>
          <cell r="O62">
            <v>0.04</v>
          </cell>
        </row>
        <row r="63">
          <cell r="B63">
            <v>540</v>
          </cell>
          <cell r="E63" t="str">
            <v>Hydr. Excavtor 0.45 m3 (PC120)</v>
          </cell>
          <cell r="G63" t="str">
            <v>0.45 m³ : PC 120</v>
          </cell>
          <cell r="H63" t="str">
            <v>S</v>
          </cell>
          <cell r="I63">
            <v>8.1999999999999993</v>
          </cell>
          <cell r="J63">
            <v>10.3</v>
          </cell>
          <cell r="K63">
            <v>12.2</v>
          </cell>
          <cell r="L63">
            <v>7.0000000000000007E-2</v>
          </cell>
          <cell r="M63">
            <v>7.0000000000000007E-2</v>
          </cell>
          <cell r="N63">
            <v>0.02</v>
          </cell>
          <cell r="O63">
            <v>0.04</v>
          </cell>
        </row>
        <row r="64">
          <cell r="B64">
            <v>550</v>
          </cell>
          <cell r="E64" t="str">
            <v>Hydr. Excavator 0.70 m3 (PC200)</v>
          </cell>
          <cell r="G64" t="str">
            <v>0.70 m³ : PC 200</v>
          </cell>
          <cell r="H64" t="str">
            <v>S</v>
          </cell>
          <cell r="I64">
            <v>9.1</v>
          </cell>
          <cell r="J64">
            <v>11.4</v>
          </cell>
          <cell r="K64">
            <v>13.7</v>
          </cell>
          <cell r="L64">
            <v>0.1</v>
          </cell>
          <cell r="M64">
            <v>0.09</v>
          </cell>
          <cell r="N64">
            <v>0.02</v>
          </cell>
          <cell r="O64">
            <v>0.04</v>
          </cell>
        </row>
        <row r="65">
          <cell r="B65">
            <v>560</v>
          </cell>
          <cell r="E65" t="str">
            <v>Hydr. Excavator 0.90 m3 (PC220)</v>
          </cell>
          <cell r="G65" t="str">
            <v>0.90 m³ : PC 220</v>
          </cell>
          <cell r="H65" t="str">
            <v>S</v>
          </cell>
          <cell r="I65">
            <v>11.8</v>
          </cell>
          <cell r="J65">
            <v>14.7</v>
          </cell>
          <cell r="K65">
            <v>17.7</v>
          </cell>
          <cell r="L65">
            <v>0.16</v>
          </cell>
          <cell r="M65">
            <v>0.09</v>
          </cell>
          <cell r="N65">
            <v>0.02</v>
          </cell>
          <cell r="O65">
            <v>0.04</v>
          </cell>
        </row>
        <row r="66">
          <cell r="B66">
            <v>570</v>
          </cell>
          <cell r="E66" t="str">
            <v>Hydr. Excavtor 1.20 m3 (PC300)</v>
          </cell>
          <cell r="G66" t="str">
            <v>1.20m³ : PC 300</v>
          </cell>
          <cell r="H66" t="str">
            <v>S</v>
          </cell>
          <cell r="I66">
            <v>16.100000000000001</v>
          </cell>
          <cell r="J66">
            <v>20.100000000000001</v>
          </cell>
          <cell r="K66">
            <v>24.1</v>
          </cell>
          <cell r="L66">
            <v>0.18</v>
          </cell>
          <cell r="M66">
            <v>0.11</v>
          </cell>
          <cell r="N66">
            <v>0.02</v>
          </cell>
          <cell r="O66">
            <v>0.04</v>
          </cell>
        </row>
        <row r="67">
          <cell r="B67">
            <v>580</v>
          </cell>
          <cell r="E67" t="str">
            <v>Hydr. Excavtor 1.60 m3 (PC400)</v>
          </cell>
          <cell r="G67" t="str">
            <v>1.60m³ : PC 400</v>
          </cell>
          <cell r="H67" t="str">
            <v>S</v>
          </cell>
          <cell r="I67">
            <v>21.5</v>
          </cell>
          <cell r="J67">
            <v>26.9</v>
          </cell>
          <cell r="K67">
            <v>32.299999999999997</v>
          </cell>
          <cell r="L67">
            <v>0.21</v>
          </cell>
          <cell r="M67">
            <v>0.15</v>
          </cell>
          <cell r="N67">
            <v>0.02</v>
          </cell>
          <cell r="O67">
            <v>0.04</v>
          </cell>
        </row>
        <row r="68">
          <cell r="B68">
            <v>590</v>
          </cell>
          <cell r="E68" t="str">
            <v>Hydr. Excavtor 2.5 m3 (PC650)</v>
          </cell>
          <cell r="G68" t="str">
            <v>2.50m³ : PC 650</v>
          </cell>
          <cell r="H68" t="str">
            <v>S</v>
          </cell>
          <cell r="I68">
            <v>37.799999999999997</v>
          </cell>
          <cell r="J68">
            <v>47.3</v>
          </cell>
          <cell r="K68">
            <v>56.8</v>
          </cell>
          <cell r="L68">
            <v>0.37</v>
          </cell>
          <cell r="M68">
            <v>0.26</v>
          </cell>
          <cell r="N68">
            <v>0.03</v>
          </cell>
          <cell r="O68">
            <v>0.04</v>
          </cell>
        </row>
        <row r="69">
          <cell r="E69" t="str">
            <v>Caterpillar</v>
          </cell>
          <cell r="G69" t="str">
            <v>Caterpillar</v>
          </cell>
        </row>
        <row r="70">
          <cell r="B70">
            <v>600</v>
          </cell>
          <cell r="E70" t="str">
            <v>Hydr. Excavtor 0.5-1.0 m3 (215)</v>
          </cell>
          <cell r="G70" t="str">
            <v>0.5 - 1.0 m³ : 215</v>
          </cell>
          <cell r="H70" t="str">
            <v>S</v>
          </cell>
          <cell r="I70">
            <v>9</v>
          </cell>
          <cell r="J70">
            <v>12.5</v>
          </cell>
          <cell r="K70">
            <v>16.600000000000001</v>
          </cell>
          <cell r="L70">
            <v>0.23</v>
          </cell>
          <cell r="M70">
            <v>0.45</v>
          </cell>
          <cell r="N70">
            <v>0.02</v>
          </cell>
          <cell r="O70">
            <v>0.04</v>
          </cell>
        </row>
        <row r="71">
          <cell r="B71">
            <v>610</v>
          </cell>
          <cell r="E71" t="str">
            <v>Hydr. Excavtor 0.5-1.3 m3 (225)</v>
          </cell>
          <cell r="G71" t="str">
            <v>0.5 - 1.3 m³ : 225</v>
          </cell>
          <cell r="H71" t="str">
            <v>S</v>
          </cell>
          <cell r="I71">
            <v>17</v>
          </cell>
          <cell r="J71">
            <v>18.899999999999999</v>
          </cell>
          <cell r="K71">
            <v>23.4</v>
          </cell>
          <cell r="L71">
            <v>0.23</v>
          </cell>
          <cell r="M71">
            <v>0.53</v>
          </cell>
          <cell r="N71">
            <v>0.02</v>
          </cell>
          <cell r="O71">
            <v>0.04</v>
          </cell>
        </row>
        <row r="72">
          <cell r="B72">
            <v>620</v>
          </cell>
          <cell r="E72" t="str">
            <v>Hydr. Excavtor 0.9-1.6 m3 (235)</v>
          </cell>
          <cell r="G72" t="str">
            <v>0.9 - 1.6 m³ : 235</v>
          </cell>
          <cell r="H72" t="str">
            <v>S</v>
          </cell>
          <cell r="I72">
            <v>27.1</v>
          </cell>
          <cell r="J72">
            <v>30.2</v>
          </cell>
          <cell r="K72">
            <v>35.700000000000003</v>
          </cell>
          <cell r="L72">
            <v>0.41</v>
          </cell>
          <cell r="M72">
            <v>0.53</v>
          </cell>
          <cell r="N72">
            <v>0.02</v>
          </cell>
          <cell r="O72">
            <v>0.04</v>
          </cell>
        </row>
        <row r="73">
          <cell r="B73">
            <v>630</v>
          </cell>
          <cell r="E73" t="str">
            <v>Hydr. Excavtor 1.5-2.6 m3 (245)</v>
          </cell>
          <cell r="G73" t="str">
            <v>1.5 - 2.6 m³ : 245</v>
          </cell>
          <cell r="H73" t="str">
            <v>S</v>
          </cell>
          <cell r="I73">
            <v>33.6</v>
          </cell>
          <cell r="J73">
            <v>39.6</v>
          </cell>
          <cell r="K73">
            <v>51.1</v>
          </cell>
          <cell r="L73">
            <v>0.64</v>
          </cell>
          <cell r="M73">
            <v>0.56000000000000005</v>
          </cell>
          <cell r="N73">
            <v>0.02</v>
          </cell>
          <cell r="O73">
            <v>0.04</v>
          </cell>
        </row>
        <row r="75">
          <cell r="C75">
            <v>4</v>
          </cell>
          <cell r="E75" t="str">
            <v>WHEEL LOADER</v>
          </cell>
          <cell r="G75" t="str">
            <v>WHEEL LOADER</v>
          </cell>
        </row>
        <row r="76">
          <cell r="E76" t="str">
            <v>Komatsu</v>
          </cell>
          <cell r="G76" t="str">
            <v>Komatsu</v>
          </cell>
        </row>
        <row r="77">
          <cell r="B77">
            <v>640</v>
          </cell>
          <cell r="E77" t="str">
            <v>Wheel Loader 0.6 m3 (W20)</v>
          </cell>
          <cell r="G77" t="str">
            <v>0.6 m³ : W 20</v>
          </cell>
          <cell r="H77" t="str">
            <v>S</v>
          </cell>
          <cell r="I77">
            <v>5.6</v>
          </cell>
          <cell r="J77">
            <v>6.6</v>
          </cell>
          <cell r="K77">
            <v>7.5</v>
          </cell>
          <cell r="L77">
            <v>0.05</v>
          </cell>
          <cell r="M77">
            <v>0.04</v>
          </cell>
          <cell r="N77">
            <v>0.01</v>
          </cell>
          <cell r="O77">
            <v>0.04</v>
          </cell>
        </row>
        <row r="78">
          <cell r="B78">
            <v>650</v>
          </cell>
          <cell r="E78" t="str">
            <v>Wheel Loader 0.8 m3 (W30)</v>
          </cell>
          <cell r="G78" t="str">
            <v>0.8 m³ : W 30</v>
          </cell>
          <cell r="H78" t="str">
            <v>S</v>
          </cell>
          <cell r="I78">
            <v>5.6</v>
          </cell>
          <cell r="J78">
            <v>6.6</v>
          </cell>
          <cell r="K78">
            <v>7.5</v>
          </cell>
          <cell r="L78">
            <v>0.05</v>
          </cell>
          <cell r="M78">
            <v>0.04</v>
          </cell>
          <cell r="N78">
            <v>0.01</v>
          </cell>
          <cell r="O78">
            <v>0.04</v>
          </cell>
        </row>
        <row r="79">
          <cell r="B79">
            <v>660</v>
          </cell>
          <cell r="E79" t="str">
            <v>Wheel Loader 1.2 m3 (W40)</v>
          </cell>
          <cell r="G79" t="str">
            <v>1.2 m³ : W 40</v>
          </cell>
          <cell r="H79" t="str">
            <v>S</v>
          </cell>
          <cell r="I79">
            <v>6.2</v>
          </cell>
          <cell r="J79">
            <v>8.8000000000000007</v>
          </cell>
          <cell r="K79">
            <v>11.5</v>
          </cell>
          <cell r="L79">
            <v>0.08</v>
          </cell>
          <cell r="M79">
            <v>0.06</v>
          </cell>
          <cell r="N79">
            <v>0.01</v>
          </cell>
          <cell r="O79">
            <v>0.04</v>
          </cell>
        </row>
        <row r="80">
          <cell r="B80">
            <v>670</v>
          </cell>
          <cell r="E80" t="str">
            <v>Wheel Loader 1.4 m3 (W60)</v>
          </cell>
          <cell r="G80" t="str">
            <v>1.4 m³ : W 60</v>
          </cell>
          <cell r="H80" t="str">
            <v>S</v>
          </cell>
          <cell r="I80">
            <v>9</v>
          </cell>
          <cell r="J80">
            <v>12.8</v>
          </cell>
          <cell r="K80">
            <v>16.7</v>
          </cell>
          <cell r="L80">
            <v>0.13</v>
          </cell>
          <cell r="M80">
            <v>7.0000000000000007E-2</v>
          </cell>
          <cell r="N80">
            <v>0.01</v>
          </cell>
          <cell r="O80">
            <v>0.04</v>
          </cell>
        </row>
        <row r="81">
          <cell r="B81">
            <v>680</v>
          </cell>
          <cell r="E81" t="str">
            <v>Wheel Loader 1.7 m3 (W70/WA200)</v>
          </cell>
          <cell r="G81" t="str">
            <v>1.7 m³ : WA200/W70</v>
          </cell>
          <cell r="H81" t="str">
            <v>S</v>
          </cell>
          <cell r="I81">
            <v>9.9</v>
          </cell>
          <cell r="J81">
            <v>14.2</v>
          </cell>
          <cell r="K81">
            <v>18.5</v>
          </cell>
          <cell r="L81">
            <v>0.14000000000000001</v>
          </cell>
          <cell r="M81">
            <v>0.13</v>
          </cell>
          <cell r="N81">
            <v>0.01</v>
          </cell>
          <cell r="O81">
            <v>0.04</v>
          </cell>
        </row>
        <row r="82">
          <cell r="B82">
            <v>690</v>
          </cell>
          <cell r="E82" t="str">
            <v>Wheel Loader 2.3 m3 (W90/WA350)</v>
          </cell>
          <cell r="G82" t="str">
            <v>2.3 m³ : WA350/W90</v>
          </cell>
          <cell r="H82" t="str">
            <v>S</v>
          </cell>
          <cell r="I82">
            <v>13.2</v>
          </cell>
          <cell r="J82">
            <v>19</v>
          </cell>
          <cell r="K82">
            <v>24.7</v>
          </cell>
          <cell r="L82">
            <v>0.18</v>
          </cell>
          <cell r="M82">
            <v>0.14000000000000001</v>
          </cell>
          <cell r="N82">
            <v>0.01</v>
          </cell>
          <cell r="O82">
            <v>0.04</v>
          </cell>
        </row>
        <row r="83">
          <cell r="B83">
            <v>700</v>
          </cell>
          <cell r="E83" t="str">
            <v>Wheel Loader 3.3 m3 (W120)</v>
          </cell>
          <cell r="G83" t="str">
            <v>3.3 m³ : W 120</v>
          </cell>
          <cell r="H83" t="str">
            <v>S</v>
          </cell>
          <cell r="I83">
            <v>17.3</v>
          </cell>
          <cell r="J83">
            <v>24.9</v>
          </cell>
          <cell r="K83">
            <v>32.5</v>
          </cell>
          <cell r="L83">
            <v>0.28999999999999998</v>
          </cell>
          <cell r="M83">
            <v>0.19</v>
          </cell>
          <cell r="N83">
            <v>0.01</v>
          </cell>
          <cell r="O83">
            <v>0.04</v>
          </cell>
        </row>
        <row r="84">
          <cell r="B84">
            <v>710</v>
          </cell>
          <cell r="E84" t="str">
            <v>Wheel Loader 3.5 m3 (W170)</v>
          </cell>
          <cell r="G84" t="str">
            <v>3.5 m³ : W 170</v>
          </cell>
          <cell r="H84" t="str">
            <v>S</v>
          </cell>
          <cell r="I84">
            <v>22.3</v>
          </cell>
          <cell r="J84">
            <v>32.1</v>
          </cell>
          <cell r="K84">
            <v>41.8</v>
          </cell>
          <cell r="L84">
            <v>0.3</v>
          </cell>
          <cell r="M84">
            <v>0.19</v>
          </cell>
          <cell r="N84">
            <v>0.01</v>
          </cell>
          <cell r="O84">
            <v>0.04</v>
          </cell>
        </row>
        <row r="85">
          <cell r="B85">
            <v>720</v>
          </cell>
          <cell r="E85" t="str">
            <v>Wheel Loader 5.7 m3 (W260)</v>
          </cell>
          <cell r="G85" t="str">
            <v>5.7 m³ : W 260</v>
          </cell>
          <cell r="H85" t="str">
            <v>S</v>
          </cell>
          <cell r="I85">
            <v>39.200000000000003</v>
          </cell>
          <cell r="J85">
            <v>54</v>
          </cell>
          <cell r="K85">
            <v>72.5</v>
          </cell>
          <cell r="L85">
            <v>0.5</v>
          </cell>
          <cell r="M85">
            <v>0.32</v>
          </cell>
          <cell r="N85">
            <v>0.02</v>
          </cell>
          <cell r="O85">
            <v>0.04</v>
          </cell>
        </row>
        <row r="86">
          <cell r="E86" t="str">
            <v>Caterpillar</v>
          </cell>
          <cell r="G86" t="str">
            <v>Caterpillar</v>
          </cell>
          <cell r="O86">
            <v>0.04</v>
          </cell>
        </row>
        <row r="87">
          <cell r="B87">
            <v>730</v>
          </cell>
          <cell r="E87" t="str">
            <v>Wheel Loader 1.0 m3 (910)</v>
          </cell>
          <cell r="G87" t="str">
            <v>1.0 m³ : 910</v>
          </cell>
          <cell r="H87" t="str">
            <v>S</v>
          </cell>
          <cell r="I87">
            <v>7.2</v>
          </cell>
          <cell r="J87">
            <v>8.3000000000000007</v>
          </cell>
          <cell r="K87">
            <v>9.5</v>
          </cell>
          <cell r="L87">
            <v>0.2</v>
          </cell>
          <cell r="M87">
            <v>0.15</v>
          </cell>
          <cell r="N87">
            <v>0.01</v>
          </cell>
          <cell r="O87">
            <v>0.04</v>
          </cell>
        </row>
        <row r="88">
          <cell r="B88">
            <v>740</v>
          </cell>
          <cell r="E88" t="str">
            <v>Wheel Loader 1.2 m3 (920)</v>
          </cell>
          <cell r="G88" t="str">
            <v>1.2 m³ : 920</v>
          </cell>
          <cell r="H88" t="str">
            <v>S</v>
          </cell>
          <cell r="I88">
            <v>8.3000000000000007</v>
          </cell>
          <cell r="J88">
            <v>11.4</v>
          </cell>
          <cell r="K88">
            <v>15.5</v>
          </cell>
          <cell r="L88">
            <v>0.23</v>
          </cell>
          <cell r="M88">
            <v>0.15</v>
          </cell>
          <cell r="N88">
            <v>0.01</v>
          </cell>
          <cell r="O88">
            <v>0.04</v>
          </cell>
        </row>
        <row r="89">
          <cell r="B89">
            <v>750</v>
          </cell>
          <cell r="E89" t="str">
            <v>Wheel Loader 1.5 m3 (930)</v>
          </cell>
          <cell r="G89" t="str">
            <v>1.5 m³ : 930</v>
          </cell>
          <cell r="H89" t="str">
            <v>S</v>
          </cell>
          <cell r="I89">
            <v>10.199999999999999</v>
          </cell>
          <cell r="J89">
            <v>14</v>
          </cell>
          <cell r="K89">
            <v>19.3</v>
          </cell>
          <cell r="L89">
            <v>0.23</v>
          </cell>
          <cell r="M89">
            <v>0.15</v>
          </cell>
          <cell r="N89">
            <v>0.01</v>
          </cell>
          <cell r="O89">
            <v>0.04</v>
          </cell>
        </row>
        <row r="90">
          <cell r="B90">
            <v>760</v>
          </cell>
          <cell r="E90" t="str">
            <v>Wheel Loader 2.4 m3 (950)</v>
          </cell>
          <cell r="G90" t="str">
            <v>2.4 m³ : 950</v>
          </cell>
          <cell r="H90" t="str">
            <v>S</v>
          </cell>
          <cell r="I90">
            <v>12.9</v>
          </cell>
          <cell r="J90">
            <v>17.399999999999999</v>
          </cell>
          <cell r="K90">
            <v>23.8</v>
          </cell>
          <cell r="L90">
            <v>0.33</v>
          </cell>
          <cell r="M90">
            <v>0.15</v>
          </cell>
          <cell r="N90">
            <v>0.01</v>
          </cell>
          <cell r="O90">
            <v>0.04</v>
          </cell>
        </row>
        <row r="91">
          <cell r="B91">
            <v>770</v>
          </cell>
          <cell r="E91" t="str">
            <v>Wheel Loader 3.1 m3 (966C)</v>
          </cell>
          <cell r="G91" t="str">
            <v>3.1 m³ : 966 C</v>
          </cell>
          <cell r="H91" t="str">
            <v>S</v>
          </cell>
          <cell r="I91">
            <v>17</v>
          </cell>
          <cell r="J91">
            <v>23.5</v>
          </cell>
          <cell r="K91">
            <v>31.8</v>
          </cell>
          <cell r="L91">
            <v>0.53</v>
          </cell>
          <cell r="M91">
            <v>0.15</v>
          </cell>
          <cell r="N91">
            <v>0.02</v>
          </cell>
          <cell r="O91">
            <v>0.04</v>
          </cell>
        </row>
        <row r="92">
          <cell r="B92">
            <v>780</v>
          </cell>
          <cell r="E92" t="str">
            <v>Wheel Loader 4.0 m3 (980C)</v>
          </cell>
          <cell r="G92" t="str">
            <v>4.0 m³ : 980 C</v>
          </cell>
          <cell r="H92" t="str">
            <v>S</v>
          </cell>
          <cell r="I92">
            <v>23.4</v>
          </cell>
          <cell r="J92">
            <v>32.200000000000003</v>
          </cell>
          <cell r="K92">
            <v>43.9</v>
          </cell>
          <cell r="L92">
            <v>0.53</v>
          </cell>
          <cell r="M92">
            <v>0.15</v>
          </cell>
          <cell r="N92">
            <v>0.02</v>
          </cell>
          <cell r="O92">
            <v>0.04</v>
          </cell>
        </row>
        <row r="93">
          <cell r="B93">
            <v>790</v>
          </cell>
          <cell r="E93" t="str">
            <v>Wheel Loader 5.4 m3 (988C)</v>
          </cell>
          <cell r="G93" t="str">
            <v>5.4 m³ : 988 C</v>
          </cell>
          <cell r="H93" t="str">
            <v>S</v>
          </cell>
          <cell r="I93">
            <v>36.299999999999997</v>
          </cell>
          <cell r="J93">
            <v>49.9</v>
          </cell>
          <cell r="K93">
            <v>68.099999999999994</v>
          </cell>
          <cell r="L93">
            <v>0.71</v>
          </cell>
          <cell r="M93">
            <v>0.15</v>
          </cell>
          <cell r="N93">
            <v>0.02</v>
          </cell>
          <cell r="O93">
            <v>0.04</v>
          </cell>
        </row>
        <row r="94">
          <cell r="B94">
            <v>800</v>
          </cell>
          <cell r="E94" t="str">
            <v>Wheel Loader 10.0 m3 (992C)</v>
          </cell>
          <cell r="G94" t="str">
            <v>10.0 m³ : 992 C</v>
          </cell>
          <cell r="H94" t="str">
            <v>S</v>
          </cell>
          <cell r="I94">
            <v>61.3</v>
          </cell>
          <cell r="J94">
            <v>84</v>
          </cell>
          <cell r="K94">
            <v>114.7</v>
          </cell>
          <cell r="L94">
            <v>0.98</v>
          </cell>
          <cell r="M94">
            <v>0.37</v>
          </cell>
          <cell r="N94">
            <v>0.05</v>
          </cell>
          <cell r="O94">
            <v>0.04</v>
          </cell>
        </row>
        <row r="95">
          <cell r="E95" t="str">
            <v>Furukawa</v>
          </cell>
          <cell r="G95" t="str">
            <v>Furukawa</v>
          </cell>
          <cell r="O95">
            <v>0.04</v>
          </cell>
        </row>
        <row r="96">
          <cell r="B96">
            <v>810</v>
          </cell>
          <cell r="E96" t="str">
            <v>Wheel Loader 1.7 m3 (FL170)</v>
          </cell>
          <cell r="G96" t="str">
            <v>1.7 m³ : FL 170</v>
          </cell>
          <cell r="H96" t="str">
            <v>S</v>
          </cell>
          <cell r="I96">
            <v>9.9</v>
          </cell>
          <cell r="J96">
            <v>14.2</v>
          </cell>
          <cell r="K96">
            <v>18.5</v>
          </cell>
          <cell r="L96">
            <v>0.14000000000000001</v>
          </cell>
          <cell r="M96">
            <v>0.13</v>
          </cell>
          <cell r="N96">
            <v>0.01</v>
          </cell>
          <cell r="O96">
            <v>0.04</v>
          </cell>
        </row>
        <row r="97">
          <cell r="B97">
            <v>820</v>
          </cell>
          <cell r="E97" t="str">
            <v>Wheel Loader 2.0 m3 (FL200)</v>
          </cell>
          <cell r="G97" t="str">
            <v>2.0 m³ : FL 200</v>
          </cell>
          <cell r="H97" t="str">
            <v>S</v>
          </cell>
          <cell r="I97">
            <v>12</v>
          </cell>
          <cell r="J97">
            <v>17.399999999999999</v>
          </cell>
          <cell r="K97">
            <v>22.3</v>
          </cell>
          <cell r="L97">
            <v>0.17</v>
          </cell>
          <cell r="M97">
            <v>0.14000000000000001</v>
          </cell>
          <cell r="N97">
            <v>0.01</v>
          </cell>
          <cell r="O97">
            <v>0.04</v>
          </cell>
        </row>
        <row r="98">
          <cell r="B98">
            <v>830</v>
          </cell>
          <cell r="E98" t="str">
            <v>Wheel Loader 2.3 m3 (FL230)</v>
          </cell>
          <cell r="G98" t="str">
            <v>2.3 m³ : FL 230</v>
          </cell>
          <cell r="H98" t="str">
            <v>S</v>
          </cell>
          <cell r="I98">
            <v>14.2</v>
          </cell>
          <cell r="J98">
            <v>18.8</v>
          </cell>
          <cell r="K98">
            <v>24.7</v>
          </cell>
          <cell r="L98">
            <v>0.28999999999999998</v>
          </cell>
          <cell r="M98">
            <v>0.15</v>
          </cell>
          <cell r="N98">
            <v>0.01</v>
          </cell>
          <cell r="O98">
            <v>0.04</v>
          </cell>
        </row>
        <row r="100">
          <cell r="C100">
            <v>5</v>
          </cell>
          <cell r="E100" t="str">
            <v>MOTOR GRADER</v>
          </cell>
          <cell r="G100" t="str">
            <v>MOTOR GRADER</v>
          </cell>
          <cell r="H100" t="str">
            <v>S</v>
          </cell>
        </row>
        <row r="101">
          <cell r="E101" t="str">
            <v>Komatsu</v>
          </cell>
          <cell r="G101" t="str">
            <v>Komatsu</v>
          </cell>
          <cell r="H101" t="str">
            <v>S</v>
          </cell>
        </row>
        <row r="102">
          <cell r="B102">
            <v>840</v>
          </cell>
          <cell r="E102" t="str">
            <v>Motor Grader 5.0 t (GD200A)</v>
          </cell>
          <cell r="G102" t="str">
            <v>5.0 t : GD 200 A</v>
          </cell>
          <cell r="H102" t="str">
            <v>S</v>
          </cell>
          <cell r="I102">
            <v>5.3</v>
          </cell>
          <cell r="J102">
            <v>8</v>
          </cell>
          <cell r="K102">
            <v>10.7</v>
          </cell>
          <cell r="L102">
            <v>7.0000000000000007E-2</v>
          </cell>
          <cell r="M102">
            <v>0.06</v>
          </cell>
          <cell r="N102">
            <v>0.01</v>
          </cell>
          <cell r="O102">
            <v>0.04</v>
          </cell>
        </row>
        <row r="103">
          <cell r="B103">
            <v>850</v>
          </cell>
          <cell r="E103" t="str">
            <v>Motor Grader 7.5 t (GD300A)</v>
          </cell>
          <cell r="G103" t="str">
            <v>7.5 t : GD 300 A</v>
          </cell>
          <cell r="H103" t="str">
            <v>S</v>
          </cell>
          <cell r="I103">
            <v>6.1</v>
          </cell>
          <cell r="J103">
            <v>9.1999999999999993</v>
          </cell>
          <cell r="K103">
            <v>12.3</v>
          </cell>
          <cell r="L103">
            <v>0.13</v>
          </cell>
          <cell r="M103">
            <v>0.06</v>
          </cell>
          <cell r="N103">
            <v>0.01</v>
          </cell>
          <cell r="O103">
            <v>0.04</v>
          </cell>
        </row>
        <row r="104">
          <cell r="B104">
            <v>860</v>
          </cell>
          <cell r="E104" t="str">
            <v>Motor Grader 9.0 t (GD405A)</v>
          </cell>
          <cell r="G104" t="str">
            <v>9.0 t : GD 405 A</v>
          </cell>
          <cell r="H104" t="str">
            <v>S</v>
          </cell>
          <cell r="I104">
            <v>8.9</v>
          </cell>
          <cell r="J104">
            <v>13.4</v>
          </cell>
          <cell r="K104">
            <v>17.8</v>
          </cell>
          <cell r="L104">
            <v>0.22</v>
          </cell>
          <cell r="M104">
            <v>0.06</v>
          </cell>
          <cell r="N104">
            <v>0.02</v>
          </cell>
          <cell r="O104">
            <v>0.04</v>
          </cell>
        </row>
        <row r="105">
          <cell r="B105">
            <v>870</v>
          </cell>
          <cell r="E105" t="str">
            <v>Motor Grader 11.0 t (GD500R/505R)</v>
          </cell>
          <cell r="G105" t="str">
            <v>11.0t : GD 500R/505R</v>
          </cell>
          <cell r="H105" t="str">
            <v>S</v>
          </cell>
          <cell r="I105">
            <v>10.5</v>
          </cell>
          <cell r="J105">
            <v>15.8</v>
          </cell>
          <cell r="K105">
            <v>21.1</v>
          </cell>
          <cell r="L105">
            <v>0.28999999999999998</v>
          </cell>
          <cell r="M105">
            <v>0.06</v>
          </cell>
          <cell r="N105">
            <v>0.02</v>
          </cell>
          <cell r="O105">
            <v>0.04</v>
          </cell>
        </row>
        <row r="106">
          <cell r="B106">
            <v>880</v>
          </cell>
          <cell r="E106" t="str">
            <v>Motor Grader 12.0 t (GD600R/605R)</v>
          </cell>
          <cell r="G106" t="str">
            <v>12.0 t : GD 600R/605R</v>
          </cell>
          <cell r="H106" t="str">
            <v>S</v>
          </cell>
          <cell r="I106">
            <v>11.5</v>
          </cell>
          <cell r="J106">
            <v>17.2</v>
          </cell>
          <cell r="K106">
            <v>23</v>
          </cell>
          <cell r="L106">
            <v>0.31</v>
          </cell>
          <cell r="M106">
            <v>7.0000000000000007E-2</v>
          </cell>
          <cell r="N106">
            <v>0.03</v>
          </cell>
          <cell r="O106">
            <v>0.04</v>
          </cell>
        </row>
        <row r="107">
          <cell r="B107">
            <v>890</v>
          </cell>
          <cell r="E107" t="str">
            <v>Motor Grader 13.0 t (GD650R/655R)</v>
          </cell>
          <cell r="G107" t="str">
            <v>13.0 t : GD 650R/655R</v>
          </cell>
          <cell r="H107" t="str">
            <v>S</v>
          </cell>
          <cell r="I107">
            <v>13.1</v>
          </cell>
          <cell r="J107">
            <v>19.600000000000001</v>
          </cell>
          <cell r="K107">
            <v>26.2</v>
          </cell>
          <cell r="L107">
            <v>0.32</v>
          </cell>
          <cell r="M107">
            <v>7.0000000000000007E-2</v>
          </cell>
          <cell r="N107">
            <v>0.03</v>
          </cell>
          <cell r="O107">
            <v>0.04</v>
          </cell>
        </row>
        <row r="108">
          <cell r="B108">
            <v>900</v>
          </cell>
          <cell r="E108" t="str">
            <v>Motor Grader 18.0 t (GD705A/R)</v>
          </cell>
          <cell r="G108" t="str">
            <v>18.0 t : GD 705A/R</v>
          </cell>
          <cell r="H108" t="str">
            <v>S</v>
          </cell>
          <cell r="I108">
            <v>14.4</v>
          </cell>
          <cell r="J108">
            <v>21.6</v>
          </cell>
          <cell r="K108">
            <v>28.8</v>
          </cell>
          <cell r="L108">
            <v>0.32</v>
          </cell>
          <cell r="M108">
            <v>0.09</v>
          </cell>
          <cell r="N108">
            <v>0.04</v>
          </cell>
          <cell r="O108">
            <v>0.04</v>
          </cell>
        </row>
        <row r="109">
          <cell r="E109" t="str">
            <v>Caterpillar</v>
          </cell>
          <cell r="G109" t="str">
            <v>Caterpillar</v>
          </cell>
          <cell r="O109">
            <v>0.04</v>
          </cell>
        </row>
        <row r="110">
          <cell r="B110">
            <v>910</v>
          </cell>
          <cell r="E110" t="str">
            <v>Motor Grader 12.0 t (120B)</v>
          </cell>
          <cell r="G110" t="str">
            <v>12 ton : 120 B</v>
          </cell>
          <cell r="H110" t="str">
            <v>S</v>
          </cell>
          <cell r="I110">
            <v>12.8</v>
          </cell>
          <cell r="J110">
            <v>17.8</v>
          </cell>
          <cell r="K110">
            <v>24.2</v>
          </cell>
          <cell r="L110">
            <v>0.2</v>
          </cell>
          <cell r="M110">
            <v>0.08</v>
          </cell>
          <cell r="N110">
            <v>0.04</v>
          </cell>
          <cell r="O110">
            <v>0.04</v>
          </cell>
        </row>
        <row r="111">
          <cell r="B111">
            <v>920</v>
          </cell>
          <cell r="E111" t="str">
            <v>Motor Grader 14.0 t (140B)</v>
          </cell>
          <cell r="G111" t="str">
            <v>14 ton : 140 B</v>
          </cell>
          <cell r="H111" t="str">
            <v>S</v>
          </cell>
          <cell r="I111">
            <v>13.2</v>
          </cell>
          <cell r="J111">
            <v>18.100000000000001</v>
          </cell>
          <cell r="K111">
            <v>24.7</v>
          </cell>
          <cell r="L111">
            <v>0.38</v>
          </cell>
          <cell r="M111">
            <v>0.08</v>
          </cell>
          <cell r="N111">
            <v>0.04</v>
          </cell>
          <cell r="O111">
            <v>0.04</v>
          </cell>
        </row>
        <row r="112">
          <cell r="B112">
            <v>930</v>
          </cell>
          <cell r="E112" t="str">
            <v>Motor Grader 12.0 t (120G)</v>
          </cell>
          <cell r="G112" t="str">
            <v>12 ton : 120 G</v>
          </cell>
          <cell r="H112" t="str">
            <v>S</v>
          </cell>
          <cell r="I112">
            <v>11.2</v>
          </cell>
          <cell r="J112">
            <v>15.4</v>
          </cell>
          <cell r="K112">
            <v>20.9</v>
          </cell>
          <cell r="L112">
            <v>0.23</v>
          </cell>
          <cell r="M112">
            <v>0.04</v>
          </cell>
          <cell r="N112">
            <v>0.01</v>
          </cell>
          <cell r="O112">
            <v>0.04</v>
          </cell>
        </row>
        <row r="113">
          <cell r="B113">
            <v>940</v>
          </cell>
          <cell r="E113" t="str">
            <v>Motor Grader 13.0 t (130G)</v>
          </cell>
          <cell r="G113" t="str">
            <v>13 ton : 130 G</v>
          </cell>
          <cell r="H113" t="str">
            <v>S</v>
          </cell>
          <cell r="I113">
            <v>12.1</v>
          </cell>
          <cell r="J113">
            <v>16.8</v>
          </cell>
          <cell r="K113">
            <v>23</v>
          </cell>
          <cell r="L113">
            <v>0.23</v>
          </cell>
          <cell r="M113">
            <v>0.04</v>
          </cell>
          <cell r="N113">
            <v>0.01</v>
          </cell>
          <cell r="O113">
            <v>0.04</v>
          </cell>
        </row>
        <row r="114">
          <cell r="B114">
            <v>950</v>
          </cell>
          <cell r="E114" t="str">
            <v>Motor Grader 14.0 t (140G)</v>
          </cell>
          <cell r="G114" t="str">
            <v>14 ton : 140 G</v>
          </cell>
          <cell r="H114" t="str">
            <v>S</v>
          </cell>
          <cell r="I114">
            <v>13.8</v>
          </cell>
          <cell r="J114">
            <v>18.899999999999999</v>
          </cell>
          <cell r="K114">
            <v>26.2</v>
          </cell>
          <cell r="L114">
            <v>0.31</v>
          </cell>
          <cell r="M114">
            <v>0.04</v>
          </cell>
          <cell r="N114">
            <v>0.01</v>
          </cell>
          <cell r="O114">
            <v>0.04</v>
          </cell>
        </row>
        <row r="115">
          <cell r="B115">
            <v>960</v>
          </cell>
          <cell r="E115" t="str">
            <v>Motor Grader 13.0 t (13G)</v>
          </cell>
          <cell r="G115" t="str">
            <v>13 ton : 12 G</v>
          </cell>
          <cell r="H115" t="str">
            <v>S</v>
          </cell>
          <cell r="I115">
            <v>12.6</v>
          </cell>
          <cell r="J115">
            <v>17.399999999999999</v>
          </cell>
          <cell r="K115">
            <v>23.8</v>
          </cell>
          <cell r="L115">
            <v>0.2</v>
          </cell>
          <cell r="M115">
            <v>0.04</v>
          </cell>
          <cell r="N115">
            <v>0.01</v>
          </cell>
          <cell r="O115">
            <v>0.04</v>
          </cell>
        </row>
        <row r="116">
          <cell r="B116">
            <v>970</v>
          </cell>
          <cell r="E116" t="str">
            <v>Motor Grader 18.0 t (14G)</v>
          </cell>
          <cell r="G116" t="str">
            <v>18 ton : 14 G</v>
          </cell>
          <cell r="H116" t="str">
            <v>S</v>
          </cell>
          <cell r="I116">
            <v>15.1</v>
          </cell>
          <cell r="J116">
            <v>21.1</v>
          </cell>
          <cell r="K116">
            <v>28.5</v>
          </cell>
          <cell r="L116">
            <v>0.46</v>
          </cell>
          <cell r="M116">
            <v>0.04</v>
          </cell>
          <cell r="N116">
            <v>0.01</v>
          </cell>
          <cell r="O116">
            <v>0.04</v>
          </cell>
        </row>
        <row r="117">
          <cell r="B117">
            <v>980</v>
          </cell>
          <cell r="E117" t="str">
            <v>Motor Grader 24.0 t (16G)</v>
          </cell>
          <cell r="G117" t="str">
            <v>24 ton : 16 G</v>
          </cell>
          <cell r="H117" t="str">
            <v>S</v>
          </cell>
          <cell r="I117">
            <v>20.6</v>
          </cell>
          <cell r="J117">
            <v>28.3</v>
          </cell>
          <cell r="K117">
            <v>38.6</v>
          </cell>
          <cell r="L117">
            <v>0.72</v>
          </cell>
          <cell r="M117">
            <v>0.08</v>
          </cell>
          <cell r="N117">
            <v>0.01</v>
          </cell>
          <cell r="O117">
            <v>0.04</v>
          </cell>
        </row>
        <row r="121">
          <cell r="C121">
            <v>6</v>
          </cell>
          <cell r="E121" t="str">
            <v>MOTOR SCRAPER</v>
          </cell>
          <cell r="G121" t="str">
            <v>MOTOR SCRAPER</v>
          </cell>
        </row>
        <row r="122">
          <cell r="E122" t="str">
            <v>Komatsu</v>
          </cell>
          <cell r="G122" t="str">
            <v>Komatsu</v>
          </cell>
        </row>
        <row r="123">
          <cell r="B123">
            <v>990</v>
          </cell>
          <cell r="E123" t="str">
            <v>Motor Scraper 16 m3 (WS16)</v>
          </cell>
          <cell r="G123" t="str">
            <v>16 m³ : WS 16</v>
          </cell>
          <cell r="H123" t="str">
            <v>S</v>
          </cell>
          <cell r="I123">
            <v>34.799999999999997</v>
          </cell>
          <cell r="J123">
            <v>50.1</v>
          </cell>
          <cell r="K123">
            <v>65.3</v>
          </cell>
          <cell r="L123">
            <v>0.88</v>
          </cell>
          <cell r="M123">
            <v>0.3</v>
          </cell>
          <cell r="N123">
            <v>0.04</v>
          </cell>
          <cell r="O123">
            <v>0.04</v>
          </cell>
        </row>
        <row r="124">
          <cell r="B124">
            <v>1000</v>
          </cell>
          <cell r="E124" t="str">
            <v>Motor Scraper 24 m3 (WS23)</v>
          </cell>
          <cell r="G124" t="str">
            <v>24 m³ : WS 23</v>
          </cell>
          <cell r="H124" t="str">
            <v>S</v>
          </cell>
          <cell r="I124">
            <v>36.799999999999997</v>
          </cell>
          <cell r="J124">
            <v>53</v>
          </cell>
          <cell r="K124">
            <v>69.099999999999994</v>
          </cell>
          <cell r="L124">
            <v>0.8</v>
          </cell>
          <cell r="M124">
            <v>0.38</v>
          </cell>
          <cell r="N124">
            <v>0.06</v>
          </cell>
          <cell r="O124">
            <v>0.04</v>
          </cell>
        </row>
        <row r="125">
          <cell r="E125" t="str">
            <v>Caterpillar</v>
          </cell>
          <cell r="G125" t="str">
            <v>Caterpillar</v>
          </cell>
        </row>
        <row r="126">
          <cell r="B126">
            <v>1010</v>
          </cell>
          <cell r="E126" t="str">
            <v>Motor Scraper 8.4 m3 (613B)</v>
          </cell>
          <cell r="G126" t="str">
            <v>8.4 m³ : 613 B</v>
          </cell>
          <cell r="H126" t="str">
            <v>S</v>
          </cell>
          <cell r="I126">
            <v>14</v>
          </cell>
          <cell r="J126">
            <v>18.5</v>
          </cell>
          <cell r="K126">
            <v>23.1</v>
          </cell>
          <cell r="L126">
            <v>0.38</v>
          </cell>
          <cell r="M126">
            <v>0.08</v>
          </cell>
          <cell r="N126">
            <v>0.01</v>
          </cell>
          <cell r="O126">
            <v>0.04</v>
          </cell>
        </row>
        <row r="127">
          <cell r="B127">
            <v>1020</v>
          </cell>
          <cell r="E127" t="str">
            <v>Motor Scraper 15.3 m3 (621B)</v>
          </cell>
          <cell r="G127" t="str">
            <v>15.3 m³ : 621 B</v>
          </cell>
          <cell r="H127" t="str">
            <v>S</v>
          </cell>
          <cell r="I127">
            <v>32.6</v>
          </cell>
          <cell r="J127">
            <v>43.2</v>
          </cell>
          <cell r="K127">
            <v>54.1</v>
          </cell>
          <cell r="L127">
            <v>0.27</v>
          </cell>
          <cell r="M127">
            <v>0.08</v>
          </cell>
          <cell r="N127">
            <v>0.01</v>
          </cell>
          <cell r="O127">
            <v>0.04</v>
          </cell>
        </row>
        <row r="128">
          <cell r="B128">
            <v>1030</v>
          </cell>
          <cell r="E128" t="str">
            <v>Motor Scraper 16.8 m3 (623B)</v>
          </cell>
          <cell r="G128" t="str">
            <v>16.8 m³ : 623 B</v>
          </cell>
          <cell r="H128" t="str">
            <v>S</v>
          </cell>
          <cell r="I128">
            <v>32.6</v>
          </cell>
          <cell r="J128">
            <v>43.2</v>
          </cell>
          <cell r="K128">
            <v>54.1</v>
          </cell>
          <cell r="L128">
            <v>0.21</v>
          </cell>
          <cell r="M128">
            <v>0.11</v>
          </cell>
          <cell r="N128">
            <v>0.01</v>
          </cell>
          <cell r="O128">
            <v>0.04</v>
          </cell>
        </row>
        <row r="129">
          <cell r="B129">
            <v>1040</v>
          </cell>
          <cell r="E129" t="str">
            <v>Motor Scraper 15.3 m3 (627B)</v>
          </cell>
          <cell r="G129" t="str">
            <v>15.3 m³ : 627 B</v>
          </cell>
          <cell r="H129" t="str">
            <v>S</v>
          </cell>
          <cell r="I129">
            <v>47.7</v>
          </cell>
          <cell r="J129">
            <v>63.6</v>
          </cell>
          <cell r="K129">
            <v>79.5</v>
          </cell>
          <cell r="L129">
            <v>0.49</v>
          </cell>
          <cell r="M129">
            <v>0.08</v>
          </cell>
          <cell r="N129">
            <v>0.02</v>
          </cell>
          <cell r="O129">
            <v>0.04</v>
          </cell>
        </row>
        <row r="130">
          <cell r="B130">
            <v>1050</v>
          </cell>
          <cell r="E130" t="str">
            <v>Motor Scraper 23.7 m3 (631B)</v>
          </cell>
          <cell r="G130" t="str">
            <v>23.7 m³ 631 B</v>
          </cell>
          <cell r="H130" t="str">
            <v>S</v>
          </cell>
          <cell r="I130">
            <v>45</v>
          </cell>
          <cell r="J130">
            <v>60</v>
          </cell>
          <cell r="K130">
            <v>75</v>
          </cell>
          <cell r="L130">
            <v>0.38</v>
          </cell>
          <cell r="M130">
            <v>0.08</v>
          </cell>
          <cell r="N130">
            <v>0.02</v>
          </cell>
          <cell r="O130">
            <v>0.04</v>
          </cell>
        </row>
        <row r="131">
          <cell r="B131">
            <v>1060</v>
          </cell>
          <cell r="E131" t="str">
            <v>Motor Scraper 23.7 m3 (633D)</v>
          </cell>
          <cell r="G131" t="str">
            <v>23.7 m³ : 633 D</v>
          </cell>
          <cell r="H131" t="str">
            <v>S</v>
          </cell>
          <cell r="I131">
            <v>45</v>
          </cell>
          <cell r="J131">
            <v>60</v>
          </cell>
          <cell r="K131">
            <v>75</v>
          </cell>
          <cell r="L131">
            <v>0.38</v>
          </cell>
          <cell r="M131">
            <v>0.11</v>
          </cell>
          <cell r="N131">
            <v>0.02</v>
          </cell>
          <cell r="O131">
            <v>0.04</v>
          </cell>
        </row>
        <row r="132">
          <cell r="B132">
            <v>1070</v>
          </cell>
          <cell r="E132" t="str">
            <v>Motor Scraper 26.0 m3 (637D)</v>
          </cell>
          <cell r="G132" t="str">
            <v>26.0 m³ : 637 D</v>
          </cell>
          <cell r="H132" t="str">
            <v>S</v>
          </cell>
          <cell r="I132">
            <v>71</v>
          </cell>
          <cell r="J132">
            <v>94</v>
          </cell>
          <cell r="K132">
            <v>119</v>
          </cell>
          <cell r="L132">
            <v>0.6</v>
          </cell>
          <cell r="M132">
            <v>0.08</v>
          </cell>
          <cell r="N132">
            <v>0.02</v>
          </cell>
          <cell r="O132">
            <v>0.04</v>
          </cell>
        </row>
        <row r="133">
          <cell r="B133">
            <v>1080</v>
          </cell>
          <cell r="E133" t="str">
            <v>Motor Scraper 26.0 m3 (633D)</v>
          </cell>
          <cell r="G133" t="str">
            <v>26.0 m³ : 639 D</v>
          </cell>
          <cell r="H133" t="str">
            <v>S</v>
          </cell>
          <cell r="I133">
            <v>71</v>
          </cell>
          <cell r="J133">
            <v>91</v>
          </cell>
          <cell r="K133">
            <v>119</v>
          </cell>
          <cell r="L133">
            <v>0.65</v>
          </cell>
          <cell r="M133">
            <v>0.08</v>
          </cell>
          <cell r="N133">
            <v>0.02</v>
          </cell>
          <cell r="O133">
            <v>0.04</v>
          </cell>
        </row>
        <row r="134">
          <cell r="B134">
            <v>1090</v>
          </cell>
          <cell r="E134" t="str">
            <v>Motor Scraper 29.0 m3 (641B)</v>
          </cell>
          <cell r="G134" t="str">
            <v>29.0 m³ : 641 B</v>
          </cell>
          <cell r="H134" t="str">
            <v>S</v>
          </cell>
          <cell r="I134">
            <v>54.1</v>
          </cell>
          <cell r="J134">
            <v>71.900000000000006</v>
          </cell>
          <cell r="K134">
            <v>90.1</v>
          </cell>
          <cell r="L134">
            <v>1.02</v>
          </cell>
          <cell r="M134">
            <v>0.53</v>
          </cell>
          <cell r="N134">
            <v>0.04</v>
          </cell>
          <cell r="O134">
            <v>0.04</v>
          </cell>
        </row>
        <row r="135">
          <cell r="B135">
            <v>1100</v>
          </cell>
          <cell r="E135" t="str">
            <v>Motor Scraper 33.6 m3 (651B)</v>
          </cell>
          <cell r="G135" t="str">
            <v>33.6 m³ : 651 B</v>
          </cell>
          <cell r="H135" t="str">
            <v>S</v>
          </cell>
          <cell r="I135">
            <v>54.1</v>
          </cell>
          <cell r="J135">
            <v>71.900000000000006</v>
          </cell>
          <cell r="K135">
            <v>90.1</v>
          </cell>
          <cell r="L135">
            <v>1.02</v>
          </cell>
          <cell r="M135">
            <v>0.53</v>
          </cell>
          <cell r="N135">
            <v>0.04</v>
          </cell>
          <cell r="O135">
            <v>0.04</v>
          </cell>
        </row>
        <row r="137">
          <cell r="C137">
            <v>7</v>
          </cell>
          <cell r="E137" t="str">
            <v>VIBRATOR ROLLER</v>
          </cell>
          <cell r="G137" t="str">
            <v>VIBRATOR ROLLER</v>
          </cell>
        </row>
        <row r="138">
          <cell r="E138" t="str">
            <v>Komatsu</v>
          </cell>
          <cell r="G138" t="str">
            <v>Komatsu</v>
          </cell>
        </row>
        <row r="139">
          <cell r="B139">
            <v>1110</v>
          </cell>
          <cell r="E139" t="str">
            <v>Vibrator Roller 1.3 t (JV16)</v>
          </cell>
          <cell r="G139" t="str">
            <v>1.3 t : JV 16</v>
          </cell>
          <cell r="H139" t="str">
            <v>S</v>
          </cell>
          <cell r="I139">
            <v>1.2</v>
          </cell>
          <cell r="J139">
            <v>1.7</v>
          </cell>
          <cell r="K139">
            <v>2.2000000000000002</v>
          </cell>
          <cell r="L139">
            <v>0.04</v>
          </cell>
          <cell r="M139">
            <v>0.01</v>
          </cell>
          <cell r="N139">
            <v>0.01</v>
          </cell>
          <cell r="O139">
            <v>0.04</v>
          </cell>
        </row>
        <row r="140">
          <cell r="B140">
            <v>1120</v>
          </cell>
          <cell r="E140" t="str">
            <v>Vibrator Roller 2.5 t (JV25)</v>
          </cell>
          <cell r="G140" t="str">
            <v>2.5 t : JV 25</v>
          </cell>
          <cell r="H140" t="str">
            <v>S</v>
          </cell>
          <cell r="I140">
            <v>1.7</v>
          </cell>
          <cell r="J140">
            <v>2.5</v>
          </cell>
          <cell r="K140">
            <v>3.3</v>
          </cell>
          <cell r="L140">
            <v>0.04</v>
          </cell>
          <cell r="M140">
            <v>0.01</v>
          </cell>
          <cell r="N140">
            <v>0.01</v>
          </cell>
          <cell r="O140">
            <v>0.04</v>
          </cell>
        </row>
        <row r="141">
          <cell r="B141">
            <v>1130</v>
          </cell>
          <cell r="E141" t="str">
            <v>Vibrator Roller 3.1 t (JV32)</v>
          </cell>
          <cell r="G141" t="str">
            <v>3.1 t : JV 32</v>
          </cell>
          <cell r="H141" t="str">
            <v>S</v>
          </cell>
          <cell r="I141">
            <v>2</v>
          </cell>
          <cell r="J141">
            <v>2.9</v>
          </cell>
          <cell r="K141">
            <v>3.8</v>
          </cell>
          <cell r="L141">
            <v>0.06</v>
          </cell>
          <cell r="M141">
            <v>0.02</v>
          </cell>
          <cell r="N141">
            <v>0.01</v>
          </cell>
          <cell r="O141">
            <v>0.04</v>
          </cell>
        </row>
        <row r="142">
          <cell r="B142">
            <v>1140</v>
          </cell>
          <cell r="E142" t="str">
            <v>Vibrator Roller 4.0 t (JV40)</v>
          </cell>
          <cell r="G142" t="str">
            <v>4.0 t : JV 40</v>
          </cell>
          <cell r="H142" t="str">
            <v>S</v>
          </cell>
          <cell r="I142">
            <v>3.4</v>
          </cell>
          <cell r="J142">
            <v>4.9000000000000004</v>
          </cell>
          <cell r="K142">
            <v>6.5</v>
          </cell>
          <cell r="L142">
            <v>0.08</v>
          </cell>
          <cell r="M142">
            <v>0.03</v>
          </cell>
          <cell r="N142">
            <v>0.01</v>
          </cell>
          <cell r="O142">
            <v>0.04</v>
          </cell>
        </row>
        <row r="143">
          <cell r="E143" t="str">
            <v>Sakai</v>
          </cell>
          <cell r="G143" t="str">
            <v>Sakai</v>
          </cell>
        </row>
        <row r="144">
          <cell r="B144">
            <v>1150</v>
          </cell>
          <cell r="E144" t="str">
            <v>Vibrator Roller 0.6 t (SV6)</v>
          </cell>
          <cell r="G144" t="str">
            <v>0.6 t : SV 6</v>
          </cell>
          <cell r="H144" t="str">
            <v>S</v>
          </cell>
          <cell r="I144">
            <v>0.7</v>
          </cell>
          <cell r="J144">
            <v>1</v>
          </cell>
          <cell r="K144">
            <v>1.3</v>
          </cell>
          <cell r="L144">
            <v>0.02</v>
          </cell>
          <cell r="M144">
            <v>0.01</v>
          </cell>
          <cell r="N144">
            <v>0.02</v>
          </cell>
          <cell r="O144">
            <v>0.04</v>
          </cell>
        </row>
        <row r="145">
          <cell r="B145">
            <v>1160</v>
          </cell>
          <cell r="E145" t="str">
            <v>Vibrator Roller 0.8 t (SV8)</v>
          </cell>
          <cell r="G145" t="str">
            <v>0.8 t : SV 8</v>
          </cell>
          <cell r="H145" t="str">
            <v>S</v>
          </cell>
          <cell r="I145">
            <v>1</v>
          </cell>
          <cell r="J145">
            <v>1.5</v>
          </cell>
          <cell r="K145">
            <v>2</v>
          </cell>
          <cell r="L145">
            <v>0.02</v>
          </cell>
          <cell r="M145">
            <v>0.01</v>
          </cell>
          <cell r="N145">
            <v>0.03</v>
          </cell>
          <cell r="O145">
            <v>0.04</v>
          </cell>
        </row>
        <row r="146">
          <cell r="B146">
            <v>1170</v>
          </cell>
          <cell r="E146" t="str">
            <v>Vibrator Roller 1.0 t (SV10)</v>
          </cell>
          <cell r="G146" t="str">
            <v>1.0 t : SV 10</v>
          </cell>
          <cell r="H146" t="str">
            <v>S</v>
          </cell>
          <cell r="I146">
            <v>1.2</v>
          </cell>
          <cell r="J146">
            <v>1.7</v>
          </cell>
          <cell r="K146">
            <v>2.2000000000000002</v>
          </cell>
          <cell r="L146">
            <v>0.03</v>
          </cell>
          <cell r="M146">
            <v>0.01</v>
          </cell>
          <cell r="N146">
            <v>0.03</v>
          </cell>
          <cell r="O146">
            <v>0.04</v>
          </cell>
        </row>
        <row r="147">
          <cell r="B147">
            <v>1180</v>
          </cell>
          <cell r="E147" t="str">
            <v>Vibrator Roller 2.5 t (SV25)</v>
          </cell>
          <cell r="G147" t="str">
            <v>2.5 t : SV 25</v>
          </cell>
          <cell r="H147" t="str">
            <v>S</v>
          </cell>
          <cell r="I147">
            <v>1.3</v>
          </cell>
          <cell r="J147">
            <v>1.9</v>
          </cell>
          <cell r="K147">
            <v>2.5</v>
          </cell>
          <cell r="L147">
            <v>0.03</v>
          </cell>
          <cell r="M147">
            <v>0.01</v>
          </cell>
          <cell r="N147">
            <v>0.04</v>
          </cell>
          <cell r="O147">
            <v>0.04</v>
          </cell>
        </row>
        <row r="148">
          <cell r="B148">
            <v>1190</v>
          </cell>
          <cell r="E148" t="str">
            <v>Vibrator Roller 4.0 t (SV40)</v>
          </cell>
          <cell r="G148" t="str">
            <v>4.0 t : SV 40</v>
          </cell>
          <cell r="H148" t="str">
            <v>S</v>
          </cell>
          <cell r="I148">
            <v>3.3</v>
          </cell>
          <cell r="J148">
            <v>4.8</v>
          </cell>
          <cell r="K148">
            <v>6.3</v>
          </cell>
          <cell r="L148">
            <v>0.08</v>
          </cell>
          <cell r="M148">
            <v>0.03</v>
          </cell>
          <cell r="N148">
            <v>0.01</v>
          </cell>
          <cell r="O148">
            <v>0.04</v>
          </cell>
        </row>
        <row r="149">
          <cell r="B149">
            <v>1200</v>
          </cell>
          <cell r="E149" t="str">
            <v>Vibrator Roller 5.5 t (SV55)</v>
          </cell>
          <cell r="G149" t="str">
            <v>5.5 t : SV 55</v>
          </cell>
          <cell r="H149" t="str">
            <v>S</v>
          </cell>
          <cell r="I149">
            <v>3.6</v>
          </cell>
          <cell r="J149">
            <v>5.0999999999999996</v>
          </cell>
          <cell r="K149">
            <v>6.8</v>
          </cell>
          <cell r="L149">
            <v>0.08</v>
          </cell>
          <cell r="M149">
            <v>0.03</v>
          </cell>
          <cell r="N149">
            <v>0.01</v>
          </cell>
          <cell r="O149">
            <v>0.04</v>
          </cell>
        </row>
        <row r="150">
          <cell r="B150">
            <v>1210</v>
          </cell>
          <cell r="E150" t="str">
            <v>Vibrator Roller 6-8 t (SV70)</v>
          </cell>
          <cell r="G150" t="str">
            <v>7.0 t : SV 70</v>
          </cell>
          <cell r="H150" t="str">
            <v>S</v>
          </cell>
          <cell r="I150">
            <v>11.9</v>
          </cell>
          <cell r="J150">
            <v>17</v>
          </cell>
          <cell r="K150">
            <v>22.6</v>
          </cell>
          <cell r="L150">
            <v>0.28000000000000003</v>
          </cell>
          <cell r="M150">
            <v>0.1</v>
          </cell>
          <cell r="N150">
            <v>0.02</v>
          </cell>
          <cell r="O150">
            <v>0.04</v>
          </cell>
        </row>
        <row r="151">
          <cell r="B151">
            <v>1220</v>
          </cell>
          <cell r="E151" t="str">
            <v>Vibrator Roller 12-14 t (SV91)</v>
          </cell>
          <cell r="G151" t="str">
            <v>12-14 t : SV 91</v>
          </cell>
          <cell r="H151" t="str">
            <v>S</v>
          </cell>
          <cell r="I151">
            <v>18.399999999999999</v>
          </cell>
          <cell r="J151">
            <v>26.3</v>
          </cell>
          <cell r="K151">
            <v>35</v>
          </cell>
          <cell r="L151">
            <v>0.43</v>
          </cell>
          <cell r="M151">
            <v>0.16</v>
          </cell>
          <cell r="N151">
            <v>0.03</v>
          </cell>
          <cell r="O151">
            <v>0.04</v>
          </cell>
        </row>
        <row r="152">
          <cell r="B152">
            <v>1230</v>
          </cell>
          <cell r="E152" t="str">
            <v>Vibrator Roller 10.0 t (PV100)</v>
          </cell>
          <cell r="G152" t="str">
            <v>10.0 t : PV 100</v>
          </cell>
          <cell r="H152" t="str">
            <v>S</v>
          </cell>
          <cell r="I152">
            <v>11.9</v>
          </cell>
          <cell r="J152">
            <v>17</v>
          </cell>
          <cell r="K152">
            <v>22.6</v>
          </cell>
          <cell r="L152">
            <v>0.28000000000000003</v>
          </cell>
          <cell r="M152">
            <v>0.1</v>
          </cell>
          <cell r="N152">
            <v>0.02</v>
          </cell>
          <cell r="O152">
            <v>0.04</v>
          </cell>
        </row>
        <row r="153">
          <cell r="B153">
            <v>1240</v>
          </cell>
          <cell r="E153" t="str">
            <v>Vibrator Roller 12.0 t (PV120)</v>
          </cell>
          <cell r="G153" t="str">
            <v>12.0 t : PV 120</v>
          </cell>
          <cell r="H153" t="str">
            <v>S</v>
          </cell>
          <cell r="I153">
            <v>18.399999999999999</v>
          </cell>
          <cell r="J153">
            <v>26.3</v>
          </cell>
          <cell r="K153">
            <v>35</v>
          </cell>
          <cell r="L153">
            <v>0.43</v>
          </cell>
          <cell r="M153">
            <v>0.16</v>
          </cell>
          <cell r="N153">
            <v>0.03</v>
          </cell>
          <cell r="O153">
            <v>0.04</v>
          </cell>
        </row>
        <row r="154">
          <cell r="E154" t="str">
            <v>Komatsu  : WF 22A/22T</v>
          </cell>
          <cell r="G154" t="str">
            <v>Komatsu  : WF 22A/22T</v>
          </cell>
          <cell r="H154" t="str">
            <v>S</v>
          </cell>
          <cell r="I154">
            <v>21.6</v>
          </cell>
          <cell r="J154">
            <v>31.1</v>
          </cell>
          <cell r="K154">
            <v>40.5</v>
          </cell>
          <cell r="L154">
            <v>0.45</v>
          </cell>
          <cell r="M154">
            <v>0.19</v>
          </cell>
          <cell r="N154">
            <v>0.03</v>
          </cell>
          <cell r="O154">
            <v>0.04</v>
          </cell>
        </row>
        <row r="156">
          <cell r="C156">
            <v>8</v>
          </cell>
          <cell r="E156" t="str">
            <v>TANDEM ROLLER / ROAD ROLLER</v>
          </cell>
          <cell r="G156" t="str">
            <v>ROAD ROLLER</v>
          </cell>
        </row>
        <row r="157">
          <cell r="E157" t="str">
            <v>Sakai</v>
          </cell>
          <cell r="G157" t="str">
            <v>Sakai</v>
          </cell>
        </row>
        <row r="158">
          <cell r="B158">
            <v>1250</v>
          </cell>
          <cell r="E158" t="str">
            <v>Tandem Roller 9-11 t (R2)</v>
          </cell>
          <cell r="G158" t="str">
            <v xml:space="preserve"> 9-11 t : R 2</v>
          </cell>
          <cell r="H158" t="str">
            <v>S</v>
          </cell>
          <cell r="I158">
            <v>8</v>
          </cell>
          <cell r="J158">
            <v>11.5</v>
          </cell>
          <cell r="K158">
            <v>15.3</v>
          </cell>
          <cell r="L158">
            <v>0.19</v>
          </cell>
          <cell r="M158">
            <v>7.0000000000000007E-2</v>
          </cell>
          <cell r="N158">
            <v>0.02</v>
          </cell>
          <cell r="O158">
            <v>0.04</v>
          </cell>
        </row>
        <row r="159">
          <cell r="B159">
            <v>1260</v>
          </cell>
          <cell r="E159" t="str">
            <v>Tandem Roller 11-15 t (R1)</v>
          </cell>
          <cell r="G159" t="str">
            <v>11-15 t : R 1</v>
          </cell>
          <cell r="H159" t="str">
            <v>S</v>
          </cell>
          <cell r="I159">
            <v>10.5</v>
          </cell>
          <cell r="J159">
            <v>15</v>
          </cell>
          <cell r="K159">
            <v>20</v>
          </cell>
          <cell r="L159">
            <v>0.24</v>
          </cell>
          <cell r="M159">
            <v>0.09</v>
          </cell>
          <cell r="N159">
            <v>0.03</v>
          </cell>
          <cell r="O159">
            <v>0.04</v>
          </cell>
        </row>
        <row r="160">
          <cell r="B160">
            <v>1270</v>
          </cell>
          <cell r="E160" t="str">
            <v>Tandem Roller 6.0 t (WM7706)</v>
          </cell>
          <cell r="G160" t="str">
            <v xml:space="preserve"> 6 t : WM 7706</v>
          </cell>
          <cell r="H160" t="str">
            <v>S</v>
          </cell>
          <cell r="I160">
            <v>8</v>
          </cell>
          <cell r="J160">
            <v>11.5</v>
          </cell>
          <cell r="K160">
            <v>15.3</v>
          </cell>
          <cell r="L160">
            <v>0.19</v>
          </cell>
          <cell r="M160">
            <v>7.0000000000000007E-2</v>
          </cell>
          <cell r="N160">
            <v>0.02</v>
          </cell>
          <cell r="O160">
            <v>0.04</v>
          </cell>
        </row>
        <row r="161">
          <cell r="B161">
            <v>1280</v>
          </cell>
          <cell r="E161" t="str">
            <v>Tandem Roller 8.0 t (WM7708)</v>
          </cell>
          <cell r="G161" t="str">
            <v xml:space="preserve"> 8 t : WM 7708</v>
          </cell>
          <cell r="H161" t="str">
            <v>S</v>
          </cell>
          <cell r="I161">
            <v>8.8000000000000007</v>
          </cell>
          <cell r="J161">
            <v>12.7</v>
          </cell>
          <cell r="K161">
            <v>16.8</v>
          </cell>
          <cell r="L161">
            <v>0.2</v>
          </cell>
          <cell r="M161">
            <v>0.08</v>
          </cell>
          <cell r="N161">
            <v>0.03</v>
          </cell>
          <cell r="O161">
            <v>0.04</v>
          </cell>
        </row>
        <row r="162">
          <cell r="B162">
            <v>1290</v>
          </cell>
          <cell r="E162" t="str">
            <v>Tandem Roller 10.0 t (WM7710)</v>
          </cell>
          <cell r="G162" t="str">
            <v>10 t : WM 7710</v>
          </cell>
          <cell r="H162" t="str">
            <v>S</v>
          </cell>
          <cell r="I162">
            <v>8.8000000000000007</v>
          </cell>
          <cell r="J162">
            <v>12.7</v>
          </cell>
          <cell r="K162">
            <v>16.8</v>
          </cell>
          <cell r="L162">
            <v>0.2</v>
          </cell>
          <cell r="M162">
            <v>0.08</v>
          </cell>
          <cell r="N162">
            <v>0.03</v>
          </cell>
          <cell r="O162">
            <v>0.04</v>
          </cell>
        </row>
        <row r="163">
          <cell r="B163">
            <v>1300</v>
          </cell>
          <cell r="E163" t="str">
            <v>Tandem Roller 6.0 t (KD7606B)</v>
          </cell>
          <cell r="G163" t="str">
            <v xml:space="preserve"> 6 t : KD 7606 B</v>
          </cell>
          <cell r="H163" t="str">
            <v>S</v>
          </cell>
          <cell r="I163">
            <v>8</v>
          </cell>
          <cell r="J163">
            <v>11.5</v>
          </cell>
          <cell r="K163">
            <v>15.3</v>
          </cell>
          <cell r="L163">
            <v>0.19</v>
          </cell>
          <cell r="M163">
            <v>7.0000000000000007E-2</v>
          </cell>
          <cell r="N163">
            <v>0.02</v>
          </cell>
          <cell r="O163">
            <v>0.04</v>
          </cell>
        </row>
        <row r="164">
          <cell r="B164">
            <v>1310</v>
          </cell>
          <cell r="E164" t="str">
            <v>Tandem Roller 8.0 t (KD7608B)</v>
          </cell>
          <cell r="G164" t="str">
            <v xml:space="preserve"> 8 t : KD 7608 B</v>
          </cell>
          <cell r="H164" t="str">
            <v>S</v>
          </cell>
          <cell r="I164">
            <v>8</v>
          </cell>
          <cell r="J164">
            <v>11.5</v>
          </cell>
          <cell r="K164">
            <v>15.3</v>
          </cell>
          <cell r="L164">
            <v>0.19</v>
          </cell>
          <cell r="M164">
            <v>7.0000000000000007E-2</v>
          </cell>
          <cell r="N164">
            <v>0.02</v>
          </cell>
          <cell r="O164">
            <v>0.04</v>
          </cell>
        </row>
        <row r="165">
          <cell r="B165">
            <v>1320</v>
          </cell>
          <cell r="E165" t="str">
            <v>Tandem Roller 10.0 t (KD7610)</v>
          </cell>
          <cell r="G165" t="str">
            <v>10 t : KD 7610</v>
          </cell>
          <cell r="H165" t="str">
            <v>S</v>
          </cell>
          <cell r="I165">
            <v>12.7</v>
          </cell>
          <cell r="J165">
            <v>18.2</v>
          </cell>
          <cell r="K165">
            <v>24.2</v>
          </cell>
          <cell r="L165">
            <v>0.28999999999999998</v>
          </cell>
          <cell r="M165">
            <v>0.11</v>
          </cell>
          <cell r="N165">
            <v>0.04</v>
          </cell>
          <cell r="O165">
            <v>0.04</v>
          </cell>
        </row>
        <row r="167">
          <cell r="C167">
            <v>9</v>
          </cell>
          <cell r="E167" t="str">
            <v>TIRE ROLLER</v>
          </cell>
          <cell r="G167" t="str">
            <v>TIRE ROLLER</v>
          </cell>
        </row>
        <row r="168">
          <cell r="E168" t="str">
            <v>Sakai</v>
          </cell>
          <cell r="G168" t="str">
            <v>Sakai</v>
          </cell>
        </row>
        <row r="169">
          <cell r="B169">
            <v>1330</v>
          </cell>
          <cell r="E169" t="str">
            <v>Tire Roller 3.0 t (TS30)</v>
          </cell>
          <cell r="G169" t="str">
            <v>3.0 t : TS 30</v>
          </cell>
          <cell r="H169" t="str">
            <v>S</v>
          </cell>
          <cell r="I169">
            <v>3.1</v>
          </cell>
          <cell r="J169">
            <v>4.5</v>
          </cell>
          <cell r="K169">
            <v>5.9</v>
          </cell>
          <cell r="L169">
            <v>7.0000000000000007E-2</v>
          </cell>
          <cell r="M169">
            <v>0.03</v>
          </cell>
          <cell r="N169">
            <v>0.01</v>
          </cell>
          <cell r="O169">
            <v>0.04</v>
          </cell>
        </row>
        <row r="170">
          <cell r="B170">
            <v>1340</v>
          </cell>
          <cell r="E170" t="str">
            <v>Tire Roller 4.5 t (TS45)</v>
          </cell>
          <cell r="G170" t="str">
            <v>4.5 t : TS 45</v>
          </cell>
          <cell r="H170" t="str">
            <v>S</v>
          </cell>
          <cell r="I170">
            <v>3.6</v>
          </cell>
          <cell r="J170">
            <v>5.0999999999999996</v>
          </cell>
          <cell r="K170">
            <v>6.8</v>
          </cell>
          <cell r="L170">
            <v>0.08</v>
          </cell>
          <cell r="M170">
            <v>0.03</v>
          </cell>
          <cell r="N170">
            <v>0.01</v>
          </cell>
          <cell r="O170">
            <v>0.04</v>
          </cell>
        </row>
        <row r="171">
          <cell r="B171">
            <v>1350</v>
          </cell>
          <cell r="E171" t="str">
            <v>Tire Roller 8.0 t (TS80)</v>
          </cell>
          <cell r="G171" t="str">
            <v>8.0 t : TS 80</v>
          </cell>
          <cell r="H171" t="str">
            <v>S</v>
          </cell>
          <cell r="I171">
            <v>6</v>
          </cell>
          <cell r="J171">
            <v>8.6</v>
          </cell>
          <cell r="K171">
            <v>11.4</v>
          </cell>
          <cell r="L171">
            <v>0.14000000000000001</v>
          </cell>
          <cell r="M171">
            <v>0.05</v>
          </cell>
          <cell r="N171">
            <v>0.02</v>
          </cell>
          <cell r="O171">
            <v>0.04</v>
          </cell>
        </row>
        <row r="172">
          <cell r="B172">
            <v>1360</v>
          </cell>
          <cell r="E172" t="str">
            <v>Tire Roller 15.0 t (TS150)</v>
          </cell>
          <cell r="G172" t="str">
            <v>15.0 t : TS 150</v>
          </cell>
          <cell r="H172" t="str">
            <v>S</v>
          </cell>
          <cell r="I172">
            <v>13.8</v>
          </cell>
          <cell r="J172">
            <v>19.8</v>
          </cell>
          <cell r="K172">
            <v>26.3</v>
          </cell>
          <cell r="L172">
            <v>0.32</v>
          </cell>
          <cell r="M172">
            <v>0.12</v>
          </cell>
          <cell r="N172">
            <v>0.04</v>
          </cell>
          <cell r="O172">
            <v>0.04</v>
          </cell>
        </row>
        <row r="177">
          <cell r="C177">
            <v>10</v>
          </cell>
          <cell r="E177" t="str">
            <v>TAMPING RAMMER</v>
          </cell>
          <cell r="G177" t="str">
            <v>TAMPING RAMMER</v>
          </cell>
        </row>
        <row r="178">
          <cell r="E178" t="str">
            <v>Sakai</v>
          </cell>
          <cell r="G178" t="str">
            <v>Sakai</v>
          </cell>
        </row>
        <row r="179">
          <cell r="B179">
            <v>1370</v>
          </cell>
          <cell r="E179" t="str">
            <v>Tamping Rammer 60 kg (VT6)</v>
          </cell>
          <cell r="G179" t="str">
            <v>60 kg : VT 6</v>
          </cell>
          <cell r="H179" t="str">
            <v>S</v>
          </cell>
          <cell r="I179">
            <v>0.6</v>
          </cell>
          <cell r="J179">
            <v>0.8</v>
          </cell>
          <cell r="K179">
            <v>1</v>
          </cell>
          <cell r="L179">
            <v>0.01</v>
          </cell>
          <cell r="M179">
            <v>2E-3</v>
          </cell>
          <cell r="N179">
            <v>0.01</v>
          </cell>
          <cell r="O179">
            <v>0.04</v>
          </cell>
        </row>
        <row r="180">
          <cell r="B180">
            <v>1380</v>
          </cell>
          <cell r="E180" t="str">
            <v>Tamping Rammer 70 kg (VT7)</v>
          </cell>
          <cell r="G180" t="str">
            <v>70 kg : VT 7</v>
          </cell>
          <cell r="H180" t="str">
            <v>S</v>
          </cell>
          <cell r="I180">
            <v>0.8</v>
          </cell>
          <cell r="J180">
            <v>1</v>
          </cell>
          <cell r="K180">
            <v>1.2</v>
          </cell>
          <cell r="L180">
            <v>0.01</v>
          </cell>
          <cell r="M180">
            <v>4.0000000000000001E-3</v>
          </cell>
          <cell r="N180">
            <v>0.02</v>
          </cell>
          <cell r="O180">
            <v>0.04</v>
          </cell>
        </row>
        <row r="181">
          <cell r="B181">
            <v>1390</v>
          </cell>
          <cell r="E181" t="str">
            <v>Tamping Rammer 80 kg (VT8)</v>
          </cell>
          <cell r="G181" t="str">
            <v>80 kg : VT 8</v>
          </cell>
          <cell r="H181" t="str">
            <v>S</v>
          </cell>
          <cell r="I181">
            <v>1</v>
          </cell>
          <cell r="J181">
            <v>1.2</v>
          </cell>
          <cell r="K181">
            <v>1.4</v>
          </cell>
          <cell r="L181">
            <v>0.01</v>
          </cell>
          <cell r="M181">
            <v>5.0000000000000001E-3</v>
          </cell>
          <cell r="N181">
            <v>0.03</v>
          </cell>
          <cell r="O181">
            <v>0.04</v>
          </cell>
        </row>
        <row r="182">
          <cell r="H182" t="str">
            <v>S</v>
          </cell>
        </row>
        <row r="183">
          <cell r="C183">
            <v>11</v>
          </cell>
          <cell r="E183" t="str">
            <v>POWER SHOVEL; DRAG LINE AND CLAM-SHELL : All type</v>
          </cell>
          <cell r="G183" t="str">
            <v>POWER SHOVEL; DRAG LINE AND CLAM-SHELL : All type</v>
          </cell>
        </row>
        <row r="184">
          <cell r="B184">
            <v>1400</v>
          </cell>
          <cell r="E184" t="str">
            <v>Clamp Shell 0.57 m3</v>
          </cell>
          <cell r="G184" t="str">
            <v xml:space="preserve">  ¾ yd³ = 0.57 m³</v>
          </cell>
          <cell r="H184" t="str">
            <v>S</v>
          </cell>
          <cell r="I184">
            <v>6.4</v>
          </cell>
          <cell r="J184">
            <v>9.6</v>
          </cell>
          <cell r="K184">
            <v>12.8</v>
          </cell>
          <cell r="L184">
            <v>7.0000000000000007E-2</v>
          </cell>
          <cell r="M184">
            <v>0.06</v>
          </cell>
          <cell r="N184">
            <v>0.01</v>
          </cell>
          <cell r="O184">
            <v>0.04</v>
          </cell>
        </row>
        <row r="185">
          <cell r="B185">
            <v>1410</v>
          </cell>
          <cell r="E185" t="str">
            <v>Clamp Shell 0.75 m3</v>
          </cell>
          <cell r="G185" t="str">
            <v xml:space="preserve">  1 yd³  = 0.75 m³</v>
          </cell>
          <cell r="H185" t="str">
            <v>S</v>
          </cell>
          <cell r="I185">
            <v>7.4</v>
          </cell>
          <cell r="J185">
            <v>11.1</v>
          </cell>
          <cell r="K185">
            <v>14.8</v>
          </cell>
          <cell r="L185">
            <v>0.09</v>
          </cell>
          <cell r="M185">
            <v>0.08</v>
          </cell>
          <cell r="N185">
            <v>0.02</v>
          </cell>
          <cell r="O185">
            <v>0.04</v>
          </cell>
        </row>
        <row r="186">
          <cell r="B186">
            <v>1420</v>
          </cell>
          <cell r="E186" t="str">
            <v>Clamp Shell 0.94 m3</v>
          </cell>
          <cell r="G186" t="str">
            <v>1¼ yd³ = 0.94 m³</v>
          </cell>
          <cell r="H186" t="str">
            <v>S</v>
          </cell>
          <cell r="I186">
            <v>9.4</v>
          </cell>
          <cell r="J186">
            <v>14.1</v>
          </cell>
          <cell r="K186">
            <v>18.8</v>
          </cell>
          <cell r="L186">
            <v>0.12</v>
          </cell>
          <cell r="M186">
            <v>0.11</v>
          </cell>
          <cell r="N186">
            <v>0.02</v>
          </cell>
          <cell r="O186">
            <v>0.04</v>
          </cell>
        </row>
        <row r="187">
          <cell r="B187">
            <v>1430</v>
          </cell>
          <cell r="E187" t="str">
            <v>Clamp Shell 1.13 m3</v>
          </cell>
          <cell r="G187" t="str">
            <v>1½ yd³ = 1.13 m³</v>
          </cell>
          <cell r="H187" t="str">
            <v>S</v>
          </cell>
          <cell r="I187">
            <v>10.9</v>
          </cell>
          <cell r="J187">
            <v>16.3</v>
          </cell>
          <cell r="K187">
            <v>21.7</v>
          </cell>
          <cell r="L187">
            <v>0.14000000000000001</v>
          </cell>
          <cell r="M187">
            <v>0.13</v>
          </cell>
          <cell r="N187">
            <v>0.03</v>
          </cell>
          <cell r="O187">
            <v>0.04</v>
          </cell>
        </row>
        <row r="188">
          <cell r="B188">
            <v>1440</v>
          </cell>
          <cell r="E188" t="str">
            <v>Clamp Shell 1.32 m3</v>
          </cell>
          <cell r="G188" t="str">
            <v>1¾ yd³ = 1.32 m³</v>
          </cell>
          <cell r="H188" t="str">
            <v>S</v>
          </cell>
          <cell r="I188">
            <v>12.4</v>
          </cell>
          <cell r="J188">
            <v>18.5</v>
          </cell>
          <cell r="K188">
            <v>24.6</v>
          </cell>
          <cell r="L188">
            <v>0.16</v>
          </cell>
          <cell r="M188">
            <v>0.15</v>
          </cell>
          <cell r="N188">
            <v>0.03</v>
          </cell>
          <cell r="O188">
            <v>0.04</v>
          </cell>
        </row>
        <row r="189">
          <cell r="B189">
            <v>1450</v>
          </cell>
          <cell r="E189" t="str">
            <v>Clamp Shell 1.53 m3</v>
          </cell>
          <cell r="G189" t="str">
            <v xml:space="preserve"> 2   yd³ = 1.53 m³</v>
          </cell>
          <cell r="H189" t="str">
            <v>S</v>
          </cell>
          <cell r="I189">
            <v>15.4</v>
          </cell>
          <cell r="J189">
            <v>23</v>
          </cell>
          <cell r="K189">
            <v>30.6</v>
          </cell>
          <cell r="L189">
            <v>0.19</v>
          </cell>
          <cell r="M189">
            <v>0.18</v>
          </cell>
          <cell r="N189">
            <v>0.04</v>
          </cell>
          <cell r="O189">
            <v>0.04</v>
          </cell>
        </row>
        <row r="190">
          <cell r="B190">
            <v>1460</v>
          </cell>
          <cell r="E190" t="str">
            <v>Clamp Shell 1.87 m3</v>
          </cell>
          <cell r="G190" t="str">
            <v>2½ yd³ = 1.87 m³</v>
          </cell>
          <cell r="H190" t="str">
            <v>S</v>
          </cell>
          <cell r="I190">
            <v>18.399999999999999</v>
          </cell>
          <cell r="J190">
            <v>27.5</v>
          </cell>
          <cell r="K190">
            <v>36.6</v>
          </cell>
          <cell r="L190">
            <v>0.24</v>
          </cell>
          <cell r="M190">
            <v>0.22</v>
          </cell>
          <cell r="N190">
            <v>0.04</v>
          </cell>
          <cell r="O190">
            <v>0.04</v>
          </cell>
        </row>
        <row r="191">
          <cell r="B191">
            <v>1470</v>
          </cell>
          <cell r="E191" t="str">
            <v>Clamp Shell 2.29 m3</v>
          </cell>
          <cell r="G191" t="str">
            <v xml:space="preserve"> 3 yd³   = 2.29 m³</v>
          </cell>
          <cell r="H191" t="str">
            <v>S</v>
          </cell>
          <cell r="I191">
            <v>21.4</v>
          </cell>
          <cell r="J191">
            <v>31.9</v>
          </cell>
          <cell r="K191">
            <v>42.4</v>
          </cell>
          <cell r="L191">
            <v>0.28999999999999998</v>
          </cell>
          <cell r="M191">
            <v>0.26</v>
          </cell>
          <cell r="N191">
            <v>0.04</v>
          </cell>
          <cell r="O191">
            <v>0.04</v>
          </cell>
        </row>
        <row r="192">
          <cell r="B192">
            <v>1480</v>
          </cell>
          <cell r="E192" t="str">
            <v>Clamp Shell 2.62 m3</v>
          </cell>
          <cell r="G192" t="str">
            <v>3½ yd³ = 2.62 m³</v>
          </cell>
          <cell r="H192" t="str">
            <v>S</v>
          </cell>
          <cell r="I192">
            <v>23.9</v>
          </cell>
          <cell r="J192">
            <v>35.6</v>
          </cell>
          <cell r="K192">
            <v>47.3</v>
          </cell>
          <cell r="L192">
            <v>0.33</v>
          </cell>
          <cell r="M192">
            <v>0.3</v>
          </cell>
          <cell r="N192">
            <v>0.04</v>
          </cell>
          <cell r="O192">
            <v>0.04</v>
          </cell>
        </row>
        <row r="193">
          <cell r="B193">
            <v>1490</v>
          </cell>
          <cell r="E193" t="str">
            <v>Clamp Shell 3.06 m3</v>
          </cell>
          <cell r="G193" t="str">
            <v xml:space="preserve"> 4 yd³   = 3.06 m³</v>
          </cell>
          <cell r="H193" t="str">
            <v>S</v>
          </cell>
          <cell r="I193">
            <v>27.8</v>
          </cell>
          <cell r="J193">
            <v>41.5</v>
          </cell>
          <cell r="K193">
            <v>55.2</v>
          </cell>
          <cell r="L193">
            <v>0.38</v>
          </cell>
          <cell r="M193">
            <v>0.34</v>
          </cell>
          <cell r="N193">
            <v>0.05</v>
          </cell>
          <cell r="O193">
            <v>0.04</v>
          </cell>
        </row>
        <row r="194">
          <cell r="B194">
            <v>1500</v>
          </cell>
          <cell r="E194" t="str">
            <v>Clamp Shell 3.37 m3</v>
          </cell>
          <cell r="G194" t="str">
            <v>4½ yd³ = 3.37 m³</v>
          </cell>
          <cell r="H194" t="str">
            <v>S</v>
          </cell>
          <cell r="I194">
            <v>31.5</v>
          </cell>
          <cell r="J194">
            <v>47</v>
          </cell>
          <cell r="K194">
            <v>62.5</v>
          </cell>
          <cell r="L194">
            <v>0.42</v>
          </cell>
          <cell r="M194">
            <v>0.38</v>
          </cell>
          <cell r="N194">
            <v>0.05</v>
          </cell>
          <cell r="O194">
            <v>0.04</v>
          </cell>
        </row>
        <row r="195">
          <cell r="B195">
            <v>1510</v>
          </cell>
          <cell r="E195" t="str">
            <v>Clamp Shell 3.82 m3</v>
          </cell>
          <cell r="G195" t="str">
            <v xml:space="preserve"> 5 yd³   = 3.82 m³</v>
          </cell>
          <cell r="H195" t="str">
            <v>S</v>
          </cell>
          <cell r="I195">
            <v>34.799999999999997</v>
          </cell>
          <cell r="J195">
            <v>52</v>
          </cell>
          <cell r="K195">
            <v>69.2</v>
          </cell>
          <cell r="L195">
            <v>0.48</v>
          </cell>
          <cell r="M195">
            <v>0.43</v>
          </cell>
          <cell r="N195">
            <v>0.05</v>
          </cell>
          <cell r="O195">
            <v>0.04</v>
          </cell>
        </row>
        <row r="197">
          <cell r="C197">
            <v>12</v>
          </cell>
          <cell r="E197" t="str">
            <v>DUMP TRUCK ( All Type )</v>
          </cell>
          <cell r="G197" t="str">
            <v>DUMP TRUCK ( All Type )</v>
          </cell>
        </row>
        <row r="198">
          <cell r="B198">
            <v>1520</v>
          </cell>
          <cell r="E198" t="str">
            <v>Dump Truck 4 ton</v>
          </cell>
          <cell r="G198" t="str">
            <v>DT 4 ton</v>
          </cell>
          <cell r="H198" t="str">
            <v>S</v>
          </cell>
          <cell r="I198">
            <v>5.5</v>
          </cell>
          <cell r="J198">
            <v>8.1999999999999993</v>
          </cell>
          <cell r="K198">
            <v>11.3</v>
          </cell>
          <cell r="L198">
            <v>0.14000000000000001</v>
          </cell>
          <cell r="M198">
            <v>0.02</v>
          </cell>
          <cell r="N198">
            <v>0.01</v>
          </cell>
          <cell r="O198">
            <v>0.04</v>
          </cell>
        </row>
        <row r="199">
          <cell r="B199">
            <v>1530</v>
          </cell>
          <cell r="E199" t="str">
            <v>Dump Truck 6 ton</v>
          </cell>
          <cell r="G199" t="str">
            <v>DT 6 ton</v>
          </cell>
          <cell r="H199" t="str">
            <v>S</v>
          </cell>
          <cell r="I199">
            <v>6.6</v>
          </cell>
          <cell r="J199">
            <v>9.8000000000000007</v>
          </cell>
          <cell r="K199">
            <v>13.6</v>
          </cell>
          <cell r="L199">
            <v>0.16</v>
          </cell>
          <cell r="M199">
            <v>0.03</v>
          </cell>
          <cell r="N199">
            <v>0.01</v>
          </cell>
          <cell r="O199">
            <v>0.04</v>
          </cell>
        </row>
        <row r="200">
          <cell r="B200">
            <v>1540</v>
          </cell>
          <cell r="E200" t="str">
            <v>Dump Truck 8 ton</v>
          </cell>
          <cell r="G200" t="str">
            <v>DT 8 ton</v>
          </cell>
          <cell r="H200" t="str">
            <v>S</v>
          </cell>
          <cell r="I200">
            <v>8</v>
          </cell>
          <cell r="J200">
            <v>11.8</v>
          </cell>
          <cell r="K200">
            <v>16.3</v>
          </cell>
          <cell r="L200">
            <v>0.18</v>
          </cell>
          <cell r="M200">
            <v>0.03</v>
          </cell>
          <cell r="N200">
            <v>0.01</v>
          </cell>
          <cell r="O200">
            <v>0.04</v>
          </cell>
        </row>
        <row r="201">
          <cell r="B201">
            <v>1550</v>
          </cell>
          <cell r="E201" t="str">
            <v>Dump Truck 10 ton</v>
          </cell>
          <cell r="G201" t="str">
            <v>DT 10 ton</v>
          </cell>
          <cell r="H201" t="str">
            <v>S</v>
          </cell>
          <cell r="I201">
            <v>8.4</v>
          </cell>
          <cell r="J201">
            <v>12.4</v>
          </cell>
          <cell r="K201">
            <v>17.2</v>
          </cell>
          <cell r="L201">
            <v>0.19</v>
          </cell>
          <cell r="M201">
            <v>0.03</v>
          </cell>
          <cell r="N201">
            <v>0.01</v>
          </cell>
          <cell r="O201">
            <v>0.04</v>
          </cell>
        </row>
        <row r="202">
          <cell r="B202">
            <v>1560</v>
          </cell>
          <cell r="E202" t="str">
            <v>Dump Truck 12 ton</v>
          </cell>
          <cell r="G202" t="str">
            <v>DT 12 ton</v>
          </cell>
          <cell r="H202" t="str">
            <v>S</v>
          </cell>
          <cell r="I202">
            <v>8.8000000000000007</v>
          </cell>
          <cell r="J202">
            <v>13</v>
          </cell>
          <cell r="K202">
            <v>18</v>
          </cell>
          <cell r="L202">
            <v>0.2</v>
          </cell>
          <cell r="M202">
            <v>0.03</v>
          </cell>
          <cell r="N202">
            <v>0.01</v>
          </cell>
          <cell r="O202">
            <v>0.04</v>
          </cell>
        </row>
        <row r="203">
          <cell r="B203">
            <v>1570</v>
          </cell>
          <cell r="E203" t="str">
            <v>Dump Truck 15 ton</v>
          </cell>
          <cell r="G203" t="str">
            <v>CXZ-184  15 ton</v>
          </cell>
          <cell r="H203" t="str">
            <v>S</v>
          </cell>
          <cell r="I203">
            <v>11.2</v>
          </cell>
          <cell r="J203">
            <v>16.5</v>
          </cell>
          <cell r="K203">
            <v>22.9</v>
          </cell>
          <cell r="L203">
            <v>0.38</v>
          </cell>
          <cell r="M203">
            <v>0.09</v>
          </cell>
          <cell r="N203">
            <v>0.02</v>
          </cell>
          <cell r="O203">
            <v>0.04</v>
          </cell>
        </row>
        <row r="205">
          <cell r="C205">
            <v>13</v>
          </cell>
          <cell r="E205" t="str">
            <v>HEAVY DUMP TRUCK</v>
          </cell>
          <cell r="G205" t="str">
            <v>HEAVY DUMP TRUCK</v>
          </cell>
        </row>
        <row r="206">
          <cell r="E206" t="str">
            <v>Komatsu</v>
          </cell>
          <cell r="G206" t="str">
            <v>Komatsu</v>
          </cell>
        </row>
        <row r="207">
          <cell r="B207">
            <v>1580</v>
          </cell>
          <cell r="E207" t="str">
            <v>Heavy Dump Truck 18 ton (HD180)</v>
          </cell>
          <cell r="G207" t="str">
            <v>18 t : HD 180</v>
          </cell>
          <cell r="H207" t="str">
            <v>S</v>
          </cell>
          <cell r="I207">
            <v>10.199999999999999</v>
          </cell>
          <cell r="J207">
            <v>15.1</v>
          </cell>
          <cell r="K207">
            <v>20.9</v>
          </cell>
          <cell r="L207">
            <v>0.37</v>
          </cell>
          <cell r="M207">
            <v>0.08</v>
          </cell>
          <cell r="N207">
            <v>0.02</v>
          </cell>
          <cell r="O207">
            <v>0.04</v>
          </cell>
        </row>
        <row r="208">
          <cell r="B208">
            <v>1590</v>
          </cell>
          <cell r="E208" t="str">
            <v>Heavy Dump Truck 20 ton (HD200)</v>
          </cell>
          <cell r="G208" t="str">
            <v>20 t : HD 200</v>
          </cell>
          <cell r="H208" t="str">
            <v>S</v>
          </cell>
          <cell r="I208">
            <v>13</v>
          </cell>
          <cell r="J208">
            <v>18.7</v>
          </cell>
          <cell r="K208">
            <v>25.9</v>
          </cell>
          <cell r="L208">
            <v>0.42</v>
          </cell>
          <cell r="M208">
            <v>0.1</v>
          </cell>
          <cell r="N208">
            <v>0.02</v>
          </cell>
          <cell r="O208">
            <v>0.04</v>
          </cell>
        </row>
        <row r="209">
          <cell r="B209">
            <v>1600</v>
          </cell>
          <cell r="E209" t="str">
            <v>Heavy Dump Truck 32 ton (HD320)</v>
          </cell>
          <cell r="G209" t="str">
            <v>32 t : HD 320</v>
          </cell>
          <cell r="H209" t="str">
            <v>S</v>
          </cell>
          <cell r="I209">
            <v>18</v>
          </cell>
          <cell r="J209">
            <v>27.1</v>
          </cell>
          <cell r="K209">
            <v>35.700000000000003</v>
          </cell>
          <cell r="L209">
            <v>0.48</v>
          </cell>
          <cell r="M209">
            <v>0.17</v>
          </cell>
          <cell r="N209">
            <v>0.02</v>
          </cell>
          <cell r="O209">
            <v>0.04</v>
          </cell>
        </row>
        <row r="210">
          <cell r="B210">
            <v>1610</v>
          </cell>
          <cell r="E210" t="str">
            <v>Heavy Dump Truck 46 ton (HD460)</v>
          </cell>
          <cell r="G210" t="str">
            <v>46 t : HD 460</v>
          </cell>
          <cell r="H210" t="str">
            <v>S</v>
          </cell>
          <cell r="I210">
            <v>34.1</v>
          </cell>
          <cell r="J210">
            <v>45.4</v>
          </cell>
          <cell r="K210">
            <v>62.9</v>
          </cell>
          <cell r="L210">
            <v>0.92</v>
          </cell>
          <cell r="M210">
            <v>0.25</v>
          </cell>
          <cell r="N210">
            <v>0.03</v>
          </cell>
          <cell r="O210">
            <v>0.04</v>
          </cell>
        </row>
        <row r="212">
          <cell r="C212">
            <v>14</v>
          </cell>
          <cell r="E212" t="str">
            <v>GENERATOR SET</v>
          </cell>
          <cell r="G212" t="str">
            <v>GENERATOR SET</v>
          </cell>
        </row>
        <row r="213">
          <cell r="E213" t="str">
            <v>Komatsu</v>
          </cell>
          <cell r="G213" t="str">
            <v>Komatsu</v>
          </cell>
        </row>
        <row r="214">
          <cell r="B214">
            <v>1620</v>
          </cell>
          <cell r="E214" t="str">
            <v>Generator Set 15 KVA (EG15)</v>
          </cell>
          <cell r="G214" t="str">
            <v>15 KVA : EG 15</v>
          </cell>
          <cell r="H214" t="str">
            <v>S</v>
          </cell>
          <cell r="I214">
            <v>1.3</v>
          </cell>
          <cell r="J214">
            <v>2.9</v>
          </cell>
          <cell r="K214">
            <v>3.8</v>
          </cell>
          <cell r="L214">
            <v>0.02</v>
          </cell>
          <cell r="M214">
            <v>0</v>
          </cell>
          <cell r="N214">
            <v>0.03</v>
          </cell>
          <cell r="O214">
            <v>0.04</v>
          </cell>
        </row>
        <row r="215">
          <cell r="B215">
            <v>1630</v>
          </cell>
          <cell r="E215" t="str">
            <v>Generator Set 30 KVA (EG30)</v>
          </cell>
          <cell r="G215" t="str">
            <v>30 KVA : EG 30</v>
          </cell>
          <cell r="H215" t="str">
            <v>S</v>
          </cell>
          <cell r="I215">
            <v>1.6</v>
          </cell>
          <cell r="J215">
            <v>4.7</v>
          </cell>
          <cell r="K215">
            <v>6.5</v>
          </cell>
          <cell r="L215">
            <v>0.03</v>
          </cell>
          <cell r="M215">
            <v>0</v>
          </cell>
          <cell r="N215">
            <v>0.03</v>
          </cell>
          <cell r="O215">
            <v>0.04</v>
          </cell>
        </row>
        <row r="216">
          <cell r="B216">
            <v>1640</v>
          </cell>
          <cell r="E216" t="str">
            <v>Generator Set 50 KVA (EG50)</v>
          </cell>
          <cell r="G216" t="str">
            <v>50 KVA : EG 50</v>
          </cell>
          <cell r="H216" t="str">
            <v>S</v>
          </cell>
          <cell r="I216">
            <v>3.5</v>
          </cell>
          <cell r="J216">
            <v>7.6</v>
          </cell>
          <cell r="K216">
            <v>10</v>
          </cell>
          <cell r="L216">
            <v>0.06</v>
          </cell>
          <cell r="M216">
            <v>0</v>
          </cell>
          <cell r="N216">
            <v>0.03</v>
          </cell>
          <cell r="O216">
            <v>0.04</v>
          </cell>
        </row>
        <row r="217">
          <cell r="B217">
            <v>1650</v>
          </cell>
          <cell r="E217" t="str">
            <v>Generator Set 65 KVA (EG65)</v>
          </cell>
          <cell r="G217" t="str">
            <v>65 KVA : EG 65</v>
          </cell>
          <cell r="H217" t="str">
            <v>S</v>
          </cell>
          <cell r="I217">
            <v>3.8</v>
          </cell>
          <cell r="J217">
            <v>9.6</v>
          </cell>
          <cell r="K217">
            <v>13.3</v>
          </cell>
          <cell r="L217">
            <v>0.08</v>
          </cell>
          <cell r="M217">
            <v>0</v>
          </cell>
          <cell r="N217">
            <v>0.04</v>
          </cell>
          <cell r="O217">
            <v>0.04</v>
          </cell>
        </row>
        <row r="218">
          <cell r="B218">
            <v>1660</v>
          </cell>
          <cell r="E218" t="str">
            <v>Generator Set 75/80 KVA (EG75/80)</v>
          </cell>
          <cell r="G218" t="str">
            <v>75/80 KVA : EG 75/80</v>
          </cell>
          <cell r="H218" t="str">
            <v>S</v>
          </cell>
          <cell r="I218">
            <v>4</v>
          </cell>
          <cell r="J218">
            <v>11.2</v>
          </cell>
          <cell r="K218">
            <v>15.3</v>
          </cell>
          <cell r="L218">
            <v>0.12</v>
          </cell>
          <cell r="M218">
            <v>0</v>
          </cell>
          <cell r="N218">
            <v>0.04</v>
          </cell>
          <cell r="O218">
            <v>0.04</v>
          </cell>
        </row>
        <row r="219">
          <cell r="B219">
            <v>1670</v>
          </cell>
          <cell r="E219" t="str">
            <v>Generator Set 100 KVA (EG100)</v>
          </cell>
          <cell r="G219" t="str">
            <v>100 KVA : EG 100</v>
          </cell>
          <cell r="H219" t="str">
            <v>S</v>
          </cell>
          <cell r="I219">
            <v>4.7</v>
          </cell>
          <cell r="J219">
            <v>15.2</v>
          </cell>
          <cell r="K219">
            <v>21.5</v>
          </cell>
          <cell r="L219">
            <v>0.15</v>
          </cell>
          <cell r="M219">
            <v>0</v>
          </cell>
          <cell r="N219">
            <v>0.05</v>
          </cell>
          <cell r="O219">
            <v>0.04</v>
          </cell>
        </row>
        <row r="220">
          <cell r="B220">
            <v>1680</v>
          </cell>
          <cell r="E220" t="str">
            <v>Generator Set 125 KVA (EG125)</v>
          </cell>
          <cell r="G220" t="str">
            <v>125 KVA : EG 125</v>
          </cell>
          <cell r="H220" t="str">
            <v>S</v>
          </cell>
          <cell r="I220">
            <v>6.2</v>
          </cell>
          <cell r="J220">
            <v>17</v>
          </cell>
          <cell r="K220">
            <v>23.2</v>
          </cell>
          <cell r="L220">
            <v>0.18</v>
          </cell>
          <cell r="M220">
            <v>0</v>
          </cell>
          <cell r="N220">
            <v>0.05</v>
          </cell>
          <cell r="O220">
            <v>0.04</v>
          </cell>
        </row>
        <row r="221">
          <cell r="B221">
            <v>1690</v>
          </cell>
          <cell r="E221" t="str">
            <v>Generator Set 150 KVA (EG150)</v>
          </cell>
          <cell r="G221" t="str">
            <v>150 KVA : EG 150</v>
          </cell>
          <cell r="H221" t="str">
            <v>S</v>
          </cell>
          <cell r="I221">
            <v>9.4</v>
          </cell>
          <cell r="J221">
            <v>19.600000000000001</v>
          </cell>
          <cell r="K221">
            <v>26.9</v>
          </cell>
          <cell r="L221">
            <v>0.21</v>
          </cell>
          <cell r="M221">
            <v>0</v>
          </cell>
          <cell r="N221">
            <v>0.01</v>
          </cell>
          <cell r="O221">
            <v>0.04</v>
          </cell>
        </row>
        <row r="222">
          <cell r="B222">
            <v>1700</v>
          </cell>
          <cell r="E222" t="str">
            <v>Generator Set 175 KVA (EG175)</v>
          </cell>
          <cell r="G222" t="str">
            <v>175 KVA : EG 175</v>
          </cell>
          <cell r="H222" t="str">
            <v>S</v>
          </cell>
          <cell r="I222">
            <v>13</v>
          </cell>
          <cell r="J222">
            <v>32.5</v>
          </cell>
          <cell r="K222">
            <v>39.799999999999997</v>
          </cell>
          <cell r="L222">
            <v>0.36</v>
          </cell>
          <cell r="M222">
            <v>0</v>
          </cell>
          <cell r="N222">
            <v>0.01</v>
          </cell>
          <cell r="O222">
            <v>0.04</v>
          </cell>
        </row>
        <row r="223">
          <cell r="B223">
            <v>1710</v>
          </cell>
          <cell r="E223" t="str">
            <v>Generator Set 200 KVA (EG200)</v>
          </cell>
          <cell r="G223" t="str">
            <v>200 KVA : EG 200</v>
          </cell>
          <cell r="H223" t="str">
            <v>S</v>
          </cell>
          <cell r="I223">
            <v>13</v>
          </cell>
          <cell r="J223">
            <v>33.700000000000003</v>
          </cell>
          <cell r="K223">
            <v>46.4</v>
          </cell>
          <cell r="L223">
            <v>0.36</v>
          </cell>
          <cell r="M223">
            <v>0</v>
          </cell>
          <cell r="N223">
            <v>0.01</v>
          </cell>
          <cell r="O223">
            <v>0.04</v>
          </cell>
        </row>
        <row r="224">
          <cell r="B224">
            <v>1720</v>
          </cell>
          <cell r="E224" t="str">
            <v>Generator Set 300 KVA (EG300)</v>
          </cell>
          <cell r="G224" t="str">
            <v>300 KVA : EG 300</v>
          </cell>
          <cell r="H224" t="str">
            <v>S</v>
          </cell>
          <cell r="I224">
            <v>18.7</v>
          </cell>
          <cell r="J224">
            <v>46</v>
          </cell>
          <cell r="K224">
            <v>65.2</v>
          </cell>
          <cell r="L224">
            <v>0.56000000000000005</v>
          </cell>
          <cell r="M224">
            <v>0</v>
          </cell>
          <cell r="N224">
            <v>0.02</v>
          </cell>
          <cell r="O224">
            <v>0.04</v>
          </cell>
        </row>
        <row r="225">
          <cell r="B225">
            <v>1730</v>
          </cell>
          <cell r="E225" t="str">
            <v>Generator Set 550 KVA (EG550)</v>
          </cell>
          <cell r="G225" t="str">
            <v>550 KVA : EG 550</v>
          </cell>
          <cell r="H225" t="str">
            <v>S</v>
          </cell>
          <cell r="I225">
            <v>30.5</v>
          </cell>
          <cell r="J225">
            <v>75.099999999999994</v>
          </cell>
          <cell r="K225">
            <v>106.5</v>
          </cell>
          <cell r="L225">
            <v>0.85</v>
          </cell>
          <cell r="M225">
            <v>0</v>
          </cell>
          <cell r="N225">
            <v>0.02</v>
          </cell>
          <cell r="O225">
            <v>0.04</v>
          </cell>
        </row>
        <row r="233">
          <cell r="C233">
            <v>15</v>
          </cell>
          <cell r="E233" t="str">
            <v>AIR COMPRESSOR : All Type</v>
          </cell>
          <cell r="G233" t="str">
            <v>AIR COMPRESSOR : All Type</v>
          </cell>
        </row>
        <row r="234">
          <cell r="B234">
            <v>1740</v>
          </cell>
          <cell r="E234" t="str">
            <v>Air Compressor 3.5 m3/min.</v>
          </cell>
          <cell r="G234" t="str">
            <v>AC : 3.5 m³/min.</v>
          </cell>
          <cell r="H234" t="str">
            <v>S</v>
          </cell>
          <cell r="I234">
            <v>7</v>
          </cell>
          <cell r="J234">
            <v>8.6999999999999993</v>
          </cell>
          <cell r="K234">
            <v>10.8</v>
          </cell>
          <cell r="L234">
            <v>0.08</v>
          </cell>
          <cell r="M234">
            <v>0</v>
          </cell>
          <cell r="N234">
            <v>5.0000000000000001E-3</v>
          </cell>
          <cell r="O234">
            <v>0.04</v>
          </cell>
        </row>
        <row r="235">
          <cell r="B235">
            <v>1750</v>
          </cell>
          <cell r="E235" t="str">
            <v>Air Compressor 5.0 m3/min.</v>
          </cell>
          <cell r="G235" t="str">
            <v>AC : 5.0 m³/min.</v>
          </cell>
          <cell r="H235" t="str">
            <v>S</v>
          </cell>
          <cell r="I235">
            <v>7.5</v>
          </cell>
          <cell r="J235">
            <v>9.4</v>
          </cell>
          <cell r="K235">
            <v>11.7</v>
          </cell>
          <cell r="L235">
            <v>0.13</v>
          </cell>
          <cell r="M235">
            <v>0</v>
          </cell>
          <cell r="N235">
            <v>5.0000000000000001E-3</v>
          </cell>
          <cell r="O235">
            <v>0.04</v>
          </cell>
        </row>
        <row r="236">
          <cell r="B236">
            <v>1760</v>
          </cell>
          <cell r="E236" t="str">
            <v>Air Compressor 7.5 m3/min.</v>
          </cell>
          <cell r="G236" t="str">
            <v>AC : 7.5 m³/min.</v>
          </cell>
          <cell r="H236" t="str">
            <v>S</v>
          </cell>
          <cell r="I236">
            <v>8.3000000000000007</v>
          </cell>
          <cell r="J236">
            <v>10.3</v>
          </cell>
          <cell r="K236">
            <v>12.8</v>
          </cell>
          <cell r="L236">
            <v>0.17</v>
          </cell>
          <cell r="M236">
            <v>0</v>
          </cell>
          <cell r="N236">
            <v>0.01</v>
          </cell>
          <cell r="O236">
            <v>0.04</v>
          </cell>
        </row>
        <row r="237">
          <cell r="B237">
            <v>1770</v>
          </cell>
          <cell r="E237" t="str">
            <v>Air Compressor 10.5 m3/min.</v>
          </cell>
          <cell r="G237" t="str">
            <v>AC : 10.5 m³/min.</v>
          </cell>
          <cell r="H237" t="str">
            <v>S</v>
          </cell>
          <cell r="I237">
            <v>17</v>
          </cell>
          <cell r="J237">
            <v>21.2</v>
          </cell>
          <cell r="K237">
            <v>26.3</v>
          </cell>
          <cell r="L237">
            <v>0.28999999999999998</v>
          </cell>
          <cell r="M237">
            <v>0</v>
          </cell>
          <cell r="N237">
            <v>0.01</v>
          </cell>
          <cell r="O237">
            <v>0.04</v>
          </cell>
        </row>
        <row r="238">
          <cell r="B238">
            <v>1780</v>
          </cell>
          <cell r="E238" t="str">
            <v>Air Compressor 17.0 m3/min.</v>
          </cell>
          <cell r="G238" t="str">
            <v>AC : 17.0  m³/min</v>
          </cell>
          <cell r="H238" t="str">
            <v>S</v>
          </cell>
          <cell r="I238">
            <v>26</v>
          </cell>
          <cell r="J238">
            <v>32.4</v>
          </cell>
          <cell r="K238">
            <v>40.299999999999997</v>
          </cell>
          <cell r="L238">
            <v>0.44</v>
          </cell>
          <cell r="M238">
            <v>0</v>
          </cell>
          <cell r="N238">
            <v>0.01</v>
          </cell>
          <cell r="O238">
            <v>0.04</v>
          </cell>
        </row>
        <row r="239">
          <cell r="B239">
            <v>1790</v>
          </cell>
          <cell r="E239" t="str">
            <v>Air Compressor 21.0 m3/min.</v>
          </cell>
          <cell r="G239" t="str">
            <v>AC : 21.0 m³/min</v>
          </cell>
          <cell r="H239" t="str">
            <v>S</v>
          </cell>
          <cell r="I239">
            <v>28.4</v>
          </cell>
          <cell r="J239">
            <v>35.4</v>
          </cell>
          <cell r="K239">
            <v>44.1</v>
          </cell>
          <cell r="L239">
            <v>0.55000000000000004</v>
          </cell>
          <cell r="M239">
            <v>0</v>
          </cell>
          <cell r="N239">
            <v>0.02</v>
          </cell>
          <cell r="O239">
            <v>0.04</v>
          </cell>
        </row>
        <row r="240">
          <cell r="B240">
            <v>1800</v>
          </cell>
          <cell r="E240" t="str">
            <v>Air Compressor 25.5 m3/min.</v>
          </cell>
          <cell r="G240" t="str">
            <v>AC : 25.5 m³/min</v>
          </cell>
          <cell r="H240" t="str">
            <v>S</v>
          </cell>
          <cell r="I240">
            <v>38</v>
          </cell>
          <cell r="J240">
            <v>47.5</v>
          </cell>
          <cell r="K240">
            <v>59.2</v>
          </cell>
          <cell r="L240">
            <v>0.74</v>
          </cell>
          <cell r="M240">
            <v>0</v>
          </cell>
          <cell r="N240">
            <v>0.02</v>
          </cell>
          <cell r="O240">
            <v>0.04</v>
          </cell>
        </row>
        <row r="242">
          <cell r="C242">
            <v>16</v>
          </cell>
          <cell r="E242" t="str">
            <v>ASPHALT FINISHER</v>
          </cell>
          <cell r="G242" t="str">
            <v>ASPHALT FINISHER</v>
          </cell>
        </row>
        <row r="243">
          <cell r="E243" t="str">
            <v>Sakai</v>
          </cell>
          <cell r="G243" t="str">
            <v>Sakai</v>
          </cell>
        </row>
        <row r="244">
          <cell r="B244">
            <v>1810</v>
          </cell>
          <cell r="E244" t="str">
            <v>Asphalt Finisher 3.0 m (SF-30)</v>
          </cell>
          <cell r="G244" t="str">
            <v>3.0 m : SF-30</v>
          </cell>
          <cell r="H244" t="str">
            <v>S</v>
          </cell>
          <cell r="I244">
            <v>4.5</v>
          </cell>
          <cell r="J244">
            <v>6.4</v>
          </cell>
          <cell r="K244">
            <v>8.5</v>
          </cell>
          <cell r="L244">
            <v>0.1</v>
          </cell>
          <cell r="M244">
            <v>0.04</v>
          </cell>
          <cell r="N244">
            <v>0.01</v>
          </cell>
          <cell r="O244">
            <v>0.04</v>
          </cell>
        </row>
        <row r="245">
          <cell r="B245">
            <v>1820</v>
          </cell>
          <cell r="E245" t="str">
            <v>Asphalt Finisher 4.0 m (SF-40)</v>
          </cell>
          <cell r="G245" t="str">
            <v>4.0 m : SF-40</v>
          </cell>
          <cell r="H245" t="str">
            <v>S</v>
          </cell>
          <cell r="I245">
            <v>4.5</v>
          </cell>
          <cell r="J245">
            <v>6.4</v>
          </cell>
          <cell r="K245">
            <v>8.5</v>
          </cell>
          <cell r="L245">
            <v>0.1</v>
          </cell>
          <cell r="M245">
            <v>0.04</v>
          </cell>
          <cell r="N245">
            <v>0.01</v>
          </cell>
          <cell r="O245">
            <v>0.04</v>
          </cell>
        </row>
        <row r="246">
          <cell r="B246">
            <v>1830</v>
          </cell>
          <cell r="E246" t="str">
            <v>Asphalt Finisher 4.5 m (SF-45)</v>
          </cell>
          <cell r="G246" t="str">
            <v>4.5 m : SF-45</v>
          </cell>
          <cell r="H246" t="str">
            <v>S</v>
          </cell>
          <cell r="I246">
            <v>7.3</v>
          </cell>
          <cell r="J246">
            <v>10.5</v>
          </cell>
          <cell r="K246">
            <v>13.9</v>
          </cell>
          <cell r="L246">
            <v>0.17</v>
          </cell>
          <cell r="M246">
            <v>0.06</v>
          </cell>
          <cell r="N246">
            <v>0.02</v>
          </cell>
          <cell r="O246">
            <v>0.04</v>
          </cell>
        </row>
        <row r="247">
          <cell r="B247">
            <v>1840</v>
          </cell>
          <cell r="E247" t="str">
            <v>Asphalt Finisher 6.0 m (SF-60)</v>
          </cell>
          <cell r="G247" t="str">
            <v>6.0 m : SF-60</v>
          </cell>
          <cell r="H247" t="str">
            <v>S</v>
          </cell>
          <cell r="I247">
            <v>7.3</v>
          </cell>
          <cell r="J247">
            <v>10.5</v>
          </cell>
          <cell r="K247">
            <v>13.9</v>
          </cell>
          <cell r="L247">
            <v>0.17</v>
          </cell>
          <cell r="M247">
            <v>0.06</v>
          </cell>
          <cell r="N247">
            <v>0.02</v>
          </cell>
          <cell r="O247">
            <v>0.04</v>
          </cell>
        </row>
        <row r="248">
          <cell r="B248">
            <v>1850</v>
          </cell>
          <cell r="E248" t="str">
            <v>Asphalt Finisher 9.0 m (SF-90)</v>
          </cell>
          <cell r="G248" t="str">
            <v>9.0 m : SF-90</v>
          </cell>
          <cell r="H248" t="str">
            <v>S</v>
          </cell>
          <cell r="I248">
            <v>20.100000000000001</v>
          </cell>
          <cell r="J248">
            <v>28.9</v>
          </cell>
          <cell r="K248">
            <v>38.4</v>
          </cell>
          <cell r="L248">
            <v>0.47</v>
          </cell>
          <cell r="M248">
            <v>0.18</v>
          </cell>
          <cell r="N248">
            <v>0.03</v>
          </cell>
          <cell r="O248">
            <v>0.04</v>
          </cell>
        </row>
        <row r="250">
          <cell r="C250">
            <v>17</v>
          </cell>
          <cell r="E250" t="str">
            <v>ASPH. MIX. PLANT</v>
          </cell>
          <cell r="G250" t="str">
            <v>ASPH. MIX. PLANT</v>
          </cell>
        </row>
        <row r="251">
          <cell r="E251" t="str">
            <v>Tanaka : (Station)</v>
          </cell>
          <cell r="G251" t="str">
            <v>Tanaka : (Station)</v>
          </cell>
          <cell r="I251" t="str">
            <v xml:space="preserve">Genset : </v>
          </cell>
        </row>
        <row r="252">
          <cell r="B252">
            <v>1860</v>
          </cell>
          <cell r="E252" t="str">
            <v>Asphalt Mixing Plant 40 t/hr (TSAP500)</v>
          </cell>
          <cell r="G252" t="str">
            <v>40 TPH : TSAP 500</v>
          </cell>
          <cell r="I252" t="str">
            <v>Genset 110 KW / 90 KVA</v>
          </cell>
          <cell r="L252">
            <v>0.28999999999999998</v>
          </cell>
          <cell r="M252">
            <v>0</v>
          </cell>
          <cell r="N252">
            <v>0.02</v>
          </cell>
          <cell r="O252">
            <v>0</v>
          </cell>
        </row>
        <row r="253">
          <cell r="B253">
            <v>1870</v>
          </cell>
          <cell r="E253" t="str">
            <v>Asphalt Mixing Plant 64 t/hr (TSAP800)</v>
          </cell>
          <cell r="G253" t="str">
            <v>64 TPH : TSAP 800</v>
          </cell>
          <cell r="I253" t="str">
            <v>Genset 170 KW / 140 KVA</v>
          </cell>
          <cell r="L253">
            <v>0.39</v>
          </cell>
          <cell r="M253">
            <v>0</v>
          </cell>
          <cell r="N253">
            <v>0.02</v>
          </cell>
          <cell r="O253">
            <v>0</v>
          </cell>
        </row>
        <row r="254">
          <cell r="B254">
            <v>1880</v>
          </cell>
          <cell r="E254" t="str">
            <v>Asphalt Mixing Plant 80 t/hr (TSAP1000)</v>
          </cell>
          <cell r="G254" t="str">
            <v>80 TPH : TSAP 1000</v>
          </cell>
          <cell r="I254" t="str">
            <v>Genset 200 KW / 160 KVA</v>
          </cell>
          <cell r="L254">
            <v>0.54</v>
          </cell>
          <cell r="M254">
            <v>0</v>
          </cell>
          <cell r="N254">
            <v>0.02</v>
          </cell>
          <cell r="O254">
            <v>0</v>
          </cell>
        </row>
        <row r="255">
          <cell r="B255">
            <v>1890</v>
          </cell>
          <cell r="E255" t="str">
            <v>Asphalt Mixing Plant 120 t/hr (TSAP1500)</v>
          </cell>
          <cell r="G255" t="str">
            <v>120 TPH : TSAP 1500</v>
          </cell>
          <cell r="I255" t="str">
            <v>Genset 300 KW / 250 KVA</v>
          </cell>
          <cell r="L255">
            <v>0.86</v>
          </cell>
          <cell r="M255">
            <v>0</v>
          </cell>
          <cell r="N255">
            <v>0.02</v>
          </cell>
          <cell r="O255">
            <v>0</v>
          </cell>
        </row>
        <row r="256">
          <cell r="B256">
            <v>1900</v>
          </cell>
          <cell r="E256" t="str">
            <v>Asphalt Mixing Plant 160 t/hr (TSAP2000)</v>
          </cell>
          <cell r="G256" t="str">
            <v>160 TPH : TSAP 2000</v>
          </cell>
          <cell r="I256" t="str">
            <v>Genset 405 KW / 325 KVA</v>
          </cell>
          <cell r="L256">
            <v>1.04</v>
          </cell>
          <cell r="M256">
            <v>0</v>
          </cell>
          <cell r="N256">
            <v>0.02</v>
          </cell>
          <cell r="O256">
            <v>0</v>
          </cell>
        </row>
        <row r="257">
          <cell r="B257">
            <v>1910</v>
          </cell>
          <cell r="E257" t="str">
            <v>Asphalt Mixing Plant 240 t/hr (TSAP3000)</v>
          </cell>
          <cell r="G257" t="str">
            <v>240 TPH : TSAP 3000</v>
          </cell>
          <cell r="I257" t="str">
            <v>Genset 645 KW / 520 KVA</v>
          </cell>
          <cell r="L257">
            <v>1.66</v>
          </cell>
          <cell r="M257">
            <v>0</v>
          </cell>
          <cell r="N257">
            <v>0.03</v>
          </cell>
          <cell r="O257">
            <v>0</v>
          </cell>
        </row>
        <row r="258">
          <cell r="E258" t="str">
            <v>Tanaka : (Portable)</v>
          </cell>
          <cell r="G258" t="str">
            <v>Tanaka : (Portable)</v>
          </cell>
        </row>
        <row r="259">
          <cell r="B259">
            <v>1920</v>
          </cell>
          <cell r="E259" t="str">
            <v>Asphalt Mixing Plant 30 t/hr (TAP-PC30)</v>
          </cell>
          <cell r="G259" t="str">
            <v>30 TPH : TAP-PC 30</v>
          </cell>
          <cell r="I259" t="str">
            <v>Genset 52 KW / 45 KVA</v>
          </cell>
          <cell r="L259">
            <v>0.11</v>
          </cell>
          <cell r="M259">
            <v>0</v>
          </cell>
          <cell r="N259">
            <v>0.02</v>
          </cell>
          <cell r="O259">
            <v>0</v>
          </cell>
        </row>
        <row r="260">
          <cell r="B260">
            <v>1930</v>
          </cell>
          <cell r="E260" t="str">
            <v>Asphalt Mixing Plant 30 t/hr (TAP-PB30)</v>
          </cell>
          <cell r="G260" t="str">
            <v>30 TPH : TAP-PB 30</v>
          </cell>
          <cell r="I260" t="str">
            <v>Genset 60 KW / 50 KVA</v>
          </cell>
          <cell r="L260">
            <v>0.13</v>
          </cell>
          <cell r="M260">
            <v>0</v>
          </cell>
          <cell r="N260">
            <v>0.02</v>
          </cell>
          <cell r="O260">
            <v>0</v>
          </cell>
        </row>
        <row r="261">
          <cell r="B261">
            <v>1940</v>
          </cell>
          <cell r="E261" t="str">
            <v>Asphalt Mixing Plant 50 t/hr (TAP-PB50)</v>
          </cell>
          <cell r="G261" t="str">
            <v>50 TPH : TAP-PB 50</v>
          </cell>
          <cell r="I261" t="str">
            <v>Genset 109 KW / 90 KVA</v>
          </cell>
          <cell r="L261">
            <v>0.26</v>
          </cell>
          <cell r="M261">
            <v>0</v>
          </cell>
          <cell r="N261">
            <v>0.02</v>
          </cell>
          <cell r="O261">
            <v>0</v>
          </cell>
        </row>
        <row r="262">
          <cell r="B262">
            <v>1950</v>
          </cell>
          <cell r="E262" t="str">
            <v>Asphalt Mixing Plant 100 t/hr (TAP-PB100)</v>
          </cell>
          <cell r="G262" t="str">
            <v>100 TPH : TAP-PB 100</v>
          </cell>
          <cell r="I262" t="str">
            <v>Genset 273 KW / 220 KVA</v>
          </cell>
          <cell r="L262">
            <v>0.71</v>
          </cell>
          <cell r="M262">
            <v>0</v>
          </cell>
          <cell r="N262">
            <v>0.02</v>
          </cell>
          <cell r="O262">
            <v>0</v>
          </cell>
        </row>
        <row r="264">
          <cell r="C264">
            <v>18</v>
          </cell>
          <cell r="E264" t="str">
            <v>ASPHALT SPRAYER</v>
          </cell>
          <cell r="G264" t="str">
            <v>ASPHALT SPRAYER</v>
          </cell>
        </row>
        <row r="265">
          <cell r="E265" t="str">
            <v xml:space="preserve">Hanta </v>
          </cell>
          <cell r="G265" t="str">
            <v xml:space="preserve">Hanta </v>
          </cell>
        </row>
        <row r="266">
          <cell r="B266">
            <v>1960</v>
          </cell>
          <cell r="E266" t="str">
            <v>Asphalt Sprayer 200 lt (CSB35)</v>
          </cell>
          <cell r="G266" t="str">
            <v>200 lt : CSB 35</v>
          </cell>
          <cell r="H266" t="str">
            <v>S</v>
          </cell>
          <cell r="I266">
            <v>0.6</v>
          </cell>
          <cell r="J266">
            <v>0.7</v>
          </cell>
          <cell r="K266">
            <v>0.8</v>
          </cell>
          <cell r="L266">
            <v>0.03</v>
          </cell>
          <cell r="M266">
            <v>0</v>
          </cell>
          <cell r="N266">
            <v>5.0000000000000001E-3</v>
          </cell>
          <cell r="O266">
            <v>0.04</v>
          </cell>
        </row>
        <row r="267">
          <cell r="B267">
            <v>1970</v>
          </cell>
          <cell r="E267" t="str">
            <v>Asphalt Sprayer 400 lt (AS4)</v>
          </cell>
          <cell r="G267" t="str">
            <v>400 lt : AS 4</v>
          </cell>
          <cell r="H267" t="str">
            <v>S</v>
          </cell>
          <cell r="I267">
            <v>0.6</v>
          </cell>
          <cell r="J267">
            <v>0.7</v>
          </cell>
          <cell r="K267">
            <v>0.8</v>
          </cell>
          <cell r="L267">
            <v>0.03</v>
          </cell>
          <cell r="M267">
            <v>0</v>
          </cell>
          <cell r="N267">
            <v>5.0000000000000001E-3</v>
          </cell>
          <cell r="O267">
            <v>0.04</v>
          </cell>
        </row>
        <row r="268">
          <cell r="B268">
            <v>1980</v>
          </cell>
          <cell r="E268" t="str">
            <v>Asphalt Sprayer 600 lt (AS6)</v>
          </cell>
          <cell r="G268" t="str">
            <v>600 lt : AS 6</v>
          </cell>
          <cell r="H268" t="str">
            <v>S</v>
          </cell>
          <cell r="I268">
            <v>0.6</v>
          </cell>
          <cell r="J268">
            <v>0.7</v>
          </cell>
          <cell r="K268">
            <v>0.8</v>
          </cell>
          <cell r="L268">
            <v>0.03</v>
          </cell>
          <cell r="M268">
            <v>0</v>
          </cell>
          <cell r="N268">
            <v>5.0000000000000001E-3</v>
          </cell>
          <cell r="O268">
            <v>0.04</v>
          </cell>
        </row>
        <row r="269">
          <cell r="B269">
            <v>1990</v>
          </cell>
          <cell r="E269" t="str">
            <v>Asphalt Sprayer 800 lt (AS8)</v>
          </cell>
          <cell r="G269" t="str">
            <v>800 lt : AS 8</v>
          </cell>
          <cell r="H269" t="str">
            <v>S</v>
          </cell>
          <cell r="I269">
            <v>0.6</v>
          </cell>
          <cell r="J269">
            <v>0.7</v>
          </cell>
          <cell r="K269">
            <v>0.8</v>
          </cell>
          <cell r="L269">
            <v>0.03</v>
          </cell>
          <cell r="M269">
            <v>0</v>
          </cell>
          <cell r="N269">
            <v>5.0000000000000001E-3</v>
          </cell>
          <cell r="O269">
            <v>0.04</v>
          </cell>
        </row>
        <row r="271">
          <cell r="C271">
            <v>19</v>
          </cell>
          <cell r="E271" t="str">
            <v>JAW CRUSHER</v>
          </cell>
          <cell r="G271" t="str">
            <v>JAW CRUSHER</v>
          </cell>
        </row>
        <row r="272">
          <cell r="E272" t="str">
            <v>Sakai</v>
          </cell>
          <cell r="G272" t="str">
            <v>Sakai</v>
          </cell>
        </row>
        <row r="273">
          <cell r="B273">
            <v>2000</v>
          </cell>
          <cell r="E273" t="str">
            <v>Jaw Crusher (SSPV 20 E)</v>
          </cell>
          <cell r="G273" t="str">
            <v>SSPV 20 E</v>
          </cell>
          <cell r="H273" t="str">
            <v>S</v>
          </cell>
          <cell r="I273">
            <v>6.5</v>
          </cell>
          <cell r="J273">
            <v>7.6</v>
          </cell>
          <cell r="K273">
            <v>9.6999999999999993</v>
          </cell>
          <cell r="L273">
            <v>0.26</v>
          </cell>
          <cell r="M273">
            <v>0</v>
          </cell>
          <cell r="N273">
            <v>0.01</v>
          </cell>
          <cell r="O273">
            <v>0.04</v>
          </cell>
        </row>
        <row r="274">
          <cell r="B274">
            <v>2010</v>
          </cell>
          <cell r="E274" t="str">
            <v>Jaw Crusher (SSPV 30 E)</v>
          </cell>
          <cell r="G274" t="str">
            <v>SSPV 30 E</v>
          </cell>
          <cell r="H274" t="str">
            <v>S</v>
          </cell>
          <cell r="I274">
            <v>7.7</v>
          </cell>
          <cell r="J274">
            <v>9</v>
          </cell>
          <cell r="K274">
            <v>11.4</v>
          </cell>
          <cell r="L274">
            <v>0.37</v>
          </cell>
          <cell r="M274">
            <v>0</v>
          </cell>
          <cell r="N274">
            <v>0.01</v>
          </cell>
          <cell r="O274">
            <v>0.04</v>
          </cell>
        </row>
        <row r="275">
          <cell r="B275">
            <v>2020</v>
          </cell>
          <cell r="E275" t="str">
            <v>Jaw Crusher (SSPV 40 E)</v>
          </cell>
          <cell r="G275" t="str">
            <v>SSPV 40 E</v>
          </cell>
          <cell r="H275" t="str">
            <v>S</v>
          </cell>
          <cell r="I275">
            <v>11.3</v>
          </cell>
          <cell r="J275">
            <v>13.2</v>
          </cell>
          <cell r="K275">
            <v>16.8</v>
          </cell>
          <cell r="L275">
            <v>0.54</v>
          </cell>
          <cell r="M275">
            <v>0</v>
          </cell>
          <cell r="N275">
            <v>0.02</v>
          </cell>
          <cell r="O275">
            <v>0.04</v>
          </cell>
        </row>
        <row r="277">
          <cell r="C277">
            <v>20</v>
          </cell>
          <cell r="E277" t="str">
            <v>CRUSHING PLANT : Kurimoto</v>
          </cell>
          <cell r="G277" t="str">
            <v>CRUSHING PLANT : Kurimoto</v>
          </cell>
        </row>
        <row r="278">
          <cell r="B278">
            <v>2030</v>
          </cell>
          <cell r="E278" t="str">
            <v>Crushing Plant 50 t/hr (FJ2415+DV2416)</v>
          </cell>
          <cell r="G278" t="str">
            <v>50 TPH : FJ 2415 + DV 2416</v>
          </cell>
          <cell r="I278" t="str">
            <v>Gen Set : 100 KVA</v>
          </cell>
          <cell r="L278">
            <v>0.28999999999999998</v>
          </cell>
          <cell r="M278">
            <v>0.11</v>
          </cell>
          <cell r="N278">
            <v>0.02</v>
          </cell>
          <cell r="O278">
            <v>0</v>
          </cell>
        </row>
        <row r="279">
          <cell r="B279">
            <v>2040</v>
          </cell>
          <cell r="E279" t="str">
            <v>Crushing Plant 80 t/hr (FJ3018+DV2424)</v>
          </cell>
          <cell r="G279" t="str">
            <v>80 TPH : FJ 3018 + DV 2424</v>
          </cell>
          <cell r="I279" t="str">
            <v>Gen Set : 150 KVA</v>
          </cell>
          <cell r="L279">
            <v>0.55000000000000004</v>
          </cell>
          <cell r="M279">
            <v>0.19</v>
          </cell>
          <cell r="N279">
            <v>0.02</v>
          </cell>
          <cell r="O279">
            <v>0</v>
          </cell>
        </row>
        <row r="280">
          <cell r="B280">
            <v>2050</v>
          </cell>
          <cell r="E280" t="str">
            <v>Crushing Plant 100 t/hr (FJ3018+CV34)</v>
          </cell>
          <cell r="G280" t="str">
            <v>100 TPH : FJ 3018 + CV 34</v>
          </cell>
          <cell r="I280" t="str">
            <v>Gen Set : 200 KVA</v>
          </cell>
          <cell r="L280">
            <v>0.69</v>
          </cell>
          <cell r="M280">
            <v>0.21</v>
          </cell>
          <cell r="N280">
            <v>0.02</v>
          </cell>
          <cell r="O280">
            <v>0</v>
          </cell>
        </row>
        <row r="281">
          <cell r="B281">
            <v>2060</v>
          </cell>
          <cell r="E281" t="str">
            <v>Crushing Plant 140 t/hr (FJ3624+CV40)</v>
          </cell>
          <cell r="G281" t="str">
            <v>140 TPH : FJ 3624 + CV 40</v>
          </cell>
          <cell r="I281" t="str">
            <v>Gen Set : 300 KVA</v>
          </cell>
          <cell r="L281">
            <v>1.1200000000000001</v>
          </cell>
          <cell r="M281">
            <v>0.34</v>
          </cell>
          <cell r="N281">
            <v>0.03</v>
          </cell>
          <cell r="O281">
            <v>0</v>
          </cell>
        </row>
        <row r="282">
          <cell r="B282">
            <v>2070</v>
          </cell>
          <cell r="E282" t="str">
            <v>Crushing Plant 190 t/hr (FJ4230+CV50)</v>
          </cell>
          <cell r="G282" t="str">
            <v>190 TPH : FJ 4230 + CV 50</v>
          </cell>
          <cell r="I282" t="str">
            <v>Gen Set : 350 KVA</v>
          </cell>
          <cell r="L282">
            <v>1.2</v>
          </cell>
          <cell r="M282">
            <v>0.35</v>
          </cell>
          <cell r="N282">
            <v>0.03</v>
          </cell>
          <cell r="O282">
            <v>0</v>
          </cell>
        </row>
        <row r="289">
          <cell r="C289">
            <v>21</v>
          </cell>
          <cell r="E289" t="str">
            <v>STONE BREAKER : Montabert w/. Hydr. Excavator</v>
          </cell>
          <cell r="G289" t="str">
            <v>STONE BREAKER : Montabert w/. Hydr. Excavator</v>
          </cell>
        </row>
        <row r="290">
          <cell r="B290">
            <v>2080</v>
          </cell>
          <cell r="E290" t="str">
            <v>Stone Breaker 44 kg (BRH40)</v>
          </cell>
          <cell r="G290" t="str">
            <v>44 kg : BRH 40</v>
          </cell>
          <cell r="I290" t="str">
            <v>Exc.avator : PC 150</v>
          </cell>
          <cell r="L290">
            <v>0</v>
          </cell>
          <cell r="M290">
            <v>0.04</v>
          </cell>
          <cell r="N290">
            <v>0.02</v>
          </cell>
          <cell r="O290">
            <v>0</v>
          </cell>
        </row>
        <row r="291">
          <cell r="B291">
            <v>2090</v>
          </cell>
          <cell r="E291" t="str">
            <v>Stone Breaker 454 kg (BRH125)</v>
          </cell>
          <cell r="G291" t="str">
            <v>254 kg : BRH 125</v>
          </cell>
          <cell r="I291" t="str">
            <v>Exc.avator : PC 150</v>
          </cell>
          <cell r="L291">
            <v>0</v>
          </cell>
          <cell r="M291">
            <v>7.0000000000000007E-2</v>
          </cell>
          <cell r="N291">
            <v>0.02</v>
          </cell>
          <cell r="O291">
            <v>0</v>
          </cell>
        </row>
        <row r="292">
          <cell r="B292">
            <v>2100</v>
          </cell>
          <cell r="E292" t="str">
            <v>Stone Breaker 436 kg (BRH250)</v>
          </cell>
          <cell r="G292" t="str">
            <v>436 kg : BRH 250</v>
          </cell>
          <cell r="I292" t="str">
            <v>Exc.avator : PC 150</v>
          </cell>
          <cell r="L292">
            <v>0</v>
          </cell>
          <cell r="M292">
            <v>0.08</v>
          </cell>
          <cell r="N292">
            <v>0.02</v>
          </cell>
          <cell r="O292">
            <v>0</v>
          </cell>
        </row>
        <row r="293">
          <cell r="B293">
            <v>2110</v>
          </cell>
          <cell r="E293" t="str">
            <v>Stone Breaker 800 kg (BRH501L)</v>
          </cell>
          <cell r="G293" t="str">
            <v>800 kg : BRH 501 L</v>
          </cell>
          <cell r="I293" t="str">
            <v>Exc.avator : PC 200</v>
          </cell>
          <cell r="L293">
            <v>0</v>
          </cell>
          <cell r="M293">
            <v>0.09</v>
          </cell>
          <cell r="N293">
            <v>0.02</v>
          </cell>
          <cell r="O293">
            <v>0</v>
          </cell>
        </row>
        <row r="294">
          <cell r="B294">
            <v>2120</v>
          </cell>
          <cell r="E294" t="str">
            <v>Stone Breaker 940 kg (BRH750)</v>
          </cell>
          <cell r="G294" t="str">
            <v>940 kg : BRH 750</v>
          </cell>
          <cell r="I294" t="str">
            <v>Exc.avator : PC 200</v>
          </cell>
          <cell r="L294">
            <v>0</v>
          </cell>
          <cell r="M294">
            <v>0.09</v>
          </cell>
          <cell r="N294">
            <v>0.02</v>
          </cell>
          <cell r="O294">
            <v>0</v>
          </cell>
        </row>
        <row r="295">
          <cell r="B295">
            <v>2130</v>
          </cell>
          <cell r="E295" t="str">
            <v>Stone Breaker 1373 kg (BRH1100)</v>
          </cell>
          <cell r="G295" t="str">
            <v>1373 kg : BRH 1100</v>
          </cell>
          <cell r="I295" t="str">
            <v>Exc.avator : PC 200</v>
          </cell>
          <cell r="L295">
            <v>0</v>
          </cell>
          <cell r="M295">
            <v>0.09</v>
          </cell>
          <cell r="N295">
            <v>0.02</v>
          </cell>
          <cell r="O295">
            <v>0</v>
          </cell>
        </row>
        <row r="297">
          <cell r="C297">
            <v>22</v>
          </cell>
          <cell r="E297" t="str">
            <v>BATCHING PLANT : Koehring</v>
          </cell>
          <cell r="G297" t="str">
            <v>BATCHING PLANT : Koehring</v>
          </cell>
        </row>
        <row r="298">
          <cell r="B298">
            <v>2140</v>
          </cell>
          <cell r="E298" t="str">
            <v>Batching Plant 20 m3/hr (45KBT5D)</v>
          </cell>
          <cell r="G298" t="str">
            <v>20 CPH : 45 KBT 5 D</v>
          </cell>
          <cell r="I298" t="str">
            <v>Gen Set : 20 KVA</v>
          </cell>
          <cell r="L298">
            <v>7.0000000000000007E-2</v>
          </cell>
          <cell r="M298">
            <v>0.03</v>
          </cell>
          <cell r="N298">
            <v>0.02</v>
          </cell>
          <cell r="O298">
            <v>0</v>
          </cell>
        </row>
        <row r="299">
          <cell r="B299">
            <v>2150</v>
          </cell>
          <cell r="E299" t="str">
            <v>Batching Plant 30 m3/hr (45KBT6D)</v>
          </cell>
          <cell r="G299" t="str">
            <v>30 CPH : 45 KBT 6 D</v>
          </cell>
          <cell r="I299" t="str">
            <v>Gen Set : 30 KVA</v>
          </cell>
          <cell r="L299">
            <v>0.09</v>
          </cell>
          <cell r="M299">
            <v>0.03</v>
          </cell>
          <cell r="N299">
            <v>0.02</v>
          </cell>
          <cell r="O299">
            <v>0</v>
          </cell>
        </row>
        <row r="300">
          <cell r="B300">
            <v>2160</v>
          </cell>
          <cell r="E300" t="str">
            <v>Batching Plant 35 m3/hr (70KBT5D)</v>
          </cell>
          <cell r="G300" t="str">
            <v>35 CPH : 70 KBT 5 D</v>
          </cell>
          <cell r="I300" t="str">
            <v>Gen Set : 35 KVA</v>
          </cell>
          <cell r="L300">
            <v>0.11</v>
          </cell>
          <cell r="M300">
            <v>0.05</v>
          </cell>
          <cell r="N300">
            <v>0.02</v>
          </cell>
          <cell r="O300">
            <v>0</v>
          </cell>
        </row>
        <row r="301">
          <cell r="B301">
            <v>2170</v>
          </cell>
          <cell r="E301" t="str">
            <v>Batching Plant 45 m3/hr (90KBT5D)</v>
          </cell>
          <cell r="G301" t="str">
            <v>45 CPH :150 KBT 6 D</v>
          </cell>
          <cell r="I301" t="str">
            <v>Gen Set : 40 KVA</v>
          </cell>
          <cell r="L301">
            <v>0.16</v>
          </cell>
          <cell r="M301">
            <v>0.06</v>
          </cell>
          <cell r="N301">
            <v>0.02</v>
          </cell>
          <cell r="O301">
            <v>0</v>
          </cell>
        </row>
        <row r="302">
          <cell r="B302">
            <v>2180</v>
          </cell>
          <cell r="E302" t="str">
            <v>Batching Plant 60 m3/hr (150KBT6D)</v>
          </cell>
          <cell r="G302" t="str">
            <v>60 CPH : 90 KBT 5 D</v>
          </cell>
          <cell r="I302" t="str">
            <v>Gen Set : 50 KVA</v>
          </cell>
          <cell r="L302">
            <v>0.17</v>
          </cell>
          <cell r="M302">
            <v>0.06</v>
          </cell>
          <cell r="N302">
            <v>0.02</v>
          </cell>
          <cell r="O302">
            <v>0</v>
          </cell>
        </row>
        <row r="303">
          <cell r="B303">
            <v>2190</v>
          </cell>
          <cell r="E303" t="str">
            <v>Batching Plant 70 m3/hr (150KBT7D)</v>
          </cell>
          <cell r="G303" t="str">
            <v>70 CPH :150 KBT 7 D</v>
          </cell>
          <cell r="I303" t="str">
            <v>Gen Set : 55 KVA</v>
          </cell>
          <cell r="L303">
            <v>0.19</v>
          </cell>
          <cell r="M303">
            <v>0.06</v>
          </cell>
          <cell r="N303">
            <v>0.02</v>
          </cell>
          <cell r="O303">
            <v>0</v>
          </cell>
        </row>
        <row r="304">
          <cell r="B304">
            <v>2200</v>
          </cell>
          <cell r="E304" t="str">
            <v>Batching Plant 90 m3/hr (250KBT7D)</v>
          </cell>
          <cell r="G304" t="str">
            <v>90 CPH : 250 KBT 7 D</v>
          </cell>
          <cell r="I304" t="str">
            <v>Gen Set : 60 KVA</v>
          </cell>
          <cell r="L304">
            <v>0.21</v>
          </cell>
          <cell r="M304">
            <v>0.08</v>
          </cell>
          <cell r="N304">
            <v>0.02</v>
          </cell>
          <cell r="O304">
            <v>0</v>
          </cell>
        </row>
        <row r="305">
          <cell r="B305">
            <v>2210</v>
          </cell>
          <cell r="E305" t="str">
            <v>Batching Plant 115 m3/hr (400KBT7D)</v>
          </cell>
          <cell r="G305" t="str">
            <v>115 CPH : 400 KBT 7 D</v>
          </cell>
          <cell r="I305" t="str">
            <v>Gen Set : 150 KVA</v>
          </cell>
          <cell r="L305">
            <v>0.41</v>
          </cell>
          <cell r="M305">
            <v>0.13</v>
          </cell>
          <cell r="N305">
            <v>0.02</v>
          </cell>
          <cell r="O305">
            <v>0</v>
          </cell>
        </row>
        <row r="307">
          <cell r="C307">
            <v>23</v>
          </cell>
          <cell r="E307" t="str">
            <v>CRAWLER DRILL : Furukawa</v>
          </cell>
          <cell r="G307" t="str">
            <v>CRAWLER DRILL : Furukawa</v>
          </cell>
        </row>
        <row r="308">
          <cell r="B308">
            <v>2220</v>
          </cell>
          <cell r="E308" t="str">
            <v>Crawler Drill ø 32 mm (HCR180)</v>
          </cell>
          <cell r="G308" t="str">
            <v>ø 32 mm : HCR 180</v>
          </cell>
          <cell r="I308" t="str">
            <v>Air Comp.  17 m³/min.</v>
          </cell>
          <cell r="L308">
            <v>0.19</v>
          </cell>
          <cell r="M308">
            <v>0</v>
          </cell>
          <cell r="N308">
            <v>0.01</v>
          </cell>
          <cell r="O308">
            <v>0</v>
          </cell>
        </row>
        <row r="309">
          <cell r="B309">
            <v>2230</v>
          </cell>
          <cell r="E309" t="str">
            <v>Crawler Drill ø 38 mm (PCR200)</v>
          </cell>
          <cell r="G309" t="str">
            <v>ø 38 mm : PCR 200</v>
          </cell>
          <cell r="I309" t="str">
            <v>Air Comp.  17 m³/min.</v>
          </cell>
          <cell r="L309">
            <v>0.21</v>
          </cell>
          <cell r="M309">
            <v>0</v>
          </cell>
          <cell r="N309">
            <v>0.02</v>
          </cell>
          <cell r="O309">
            <v>0</v>
          </cell>
        </row>
        <row r="310">
          <cell r="B310">
            <v>2240</v>
          </cell>
          <cell r="E310" t="str">
            <v>Crawler Drill ø 38 mm (CRD8)</v>
          </cell>
          <cell r="G310" t="str">
            <v>ø 38 mm : CRD 8</v>
          </cell>
          <cell r="I310" t="str">
            <v>Air Comp.  17 m³/min.</v>
          </cell>
          <cell r="L310">
            <v>0.21</v>
          </cell>
          <cell r="M310">
            <v>0</v>
          </cell>
          <cell r="N310">
            <v>0.02</v>
          </cell>
          <cell r="O310">
            <v>0</v>
          </cell>
        </row>
        <row r="311">
          <cell r="B311">
            <v>2250</v>
          </cell>
          <cell r="E311" t="str">
            <v>Crawler Drill ø 45 mm (HCR300)</v>
          </cell>
          <cell r="G311" t="str">
            <v>ø 45 mm : HCR 300</v>
          </cell>
          <cell r="I311" t="str">
            <v>Air Comp.  21 m³/min.</v>
          </cell>
          <cell r="L311">
            <v>0.24</v>
          </cell>
          <cell r="M311">
            <v>0</v>
          </cell>
          <cell r="N311">
            <v>0.02</v>
          </cell>
          <cell r="O311">
            <v>0</v>
          </cell>
        </row>
        <row r="313">
          <cell r="C313">
            <v>24</v>
          </cell>
          <cell r="E313" t="str">
            <v>LEG DRILL : Furukawa</v>
          </cell>
          <cell r="G313" t="str">
            <v>LEG DRILL : Furukawa</v>
          </cell>
        </row>
        <row r="314">
          <cell r="B314">
            <v>2260</v>
          </cell>
          <cell r="E314" t="str">
            <v>Leg Drill ø 30 mm (312D)</v>
          </cell>
          <cell r="G314" t="str">
            <v>ø 30 mm : 312 D</v>
          </cell>
          <cell r="I314" t="str">
            <v>Air Comp.  12 - 17 m³/min.</v>
          </cell>
          <cell r="L314">
            <v>0.19</v>
          </cell>
          <cell r="M314">
            <v>0</v>
          </cell>
          <cell r="N314">
            <v>0.02</v>
          </cell>
          <cell r="O314">
            <v>0</v>
          </cell>
        </row>
        <row r="315">
          <cell r="B315">
            <v>2270</v>
          </cell>
          <cell r="E315" t="str">
            <v>Leg Drill ø 30 mm (317D)</v>
          </cell>
          <cell r="G315" t="str">
            <v xml:space="preserve">                317 D</v>
          </cell>
          <cell r="I315" t="str">
            <v>Air Comp.  12 - 17 m³/min.</v>
          </cell>
          <cell r="L315">
            <v>0.19</v>
          </cell>
          <cell r="M315">
            <v>0</v>
          </cell>
          <cell r="N315">
            <v>0.02</v>
          </cell>
          <cell r="O315">
            <v>0</v>
          </cell>
        </row>
        <row r="316">
          <cell r="B316">
            <v>2280</v>
          </cell>
          <cell r="E316" t="str">
            <v>Leg Drill ø 30 mm (322D)</v>
          </cell>
          <cell r="G316" t="str">
            <v xml:space="preserve">                322 D</v>
          </cell>
          <cell r="I316" t="str">
            <v>Air Comp.  12 - 17 m³/min.</v>
          </cell>
          <cell r="L316">
            <v>0.19</v>
          </cell>
          <cell r="M316">
            <v>0</v>
          </cell>
          <cell r="N316">
            <v>0.02</v>
          </cell>
          <cell r="O316">
            <v>0</v>
          </cell>
        </row>
        <row r="317">
          <cell r="B317">
            <v>2290</v>
          </cell>
          <cell r="E317" t="str">
            <v>Leg Drill ø 42 mm (D77L)</v>
          </cell>
          <cell r="G317" t="str">
            <v>ø 42 mm : D 77 L</v>
          </cell>
          <cell r="I317" t="str">
            <v>Air Comp.  17 - 21 m³/min.</v>
          </cell>
          <cell r="L317">
            <v>0.21</v>
          </cell>
          <cell r="M317">
            <v>0</v>
          </cell>
          <cell r="N317">
            <v>0.02</v>
          </cell>
          <cell r="O317">
            <v>0</v>
          </cell>
        </row>
        <row r="318">
          <cell r="B318">
            <v>2300</v>
          </cell>
          <cell r="E318" t="str">
            <v>Leg Drill ø 42 mm (D88LN)</v>
          </cell>
          <cell r="G318" t="str">
            <v xml:space="preserve">                D 88 LN</v>
          </cell>
          <cell r="I318" t="str">
            <v>Air Comp.  17 - 21 m³/min.</v>
          </cell>
          <cell r="L318">
            <v>0.21</v>
          </cell>
          <cell r="M318">
            <v>0</v>
          </cell>
          <cell r="N318">
            <v>0.02</v>
          </cell>
          <cell r="O318">
            <v>0</v>
          </cell>
        </row>
        <row r="320">
          <cell r="C320">
            <v>25</v>
          </cell>
          <cell r="E320" t="str">
            <v>PICK HAMMER : Furukawa</v>
          </cell>
          <cell r="G320" t="str">
            <v>PICK HAMMER : Furukawa</v>
          </cell>
        </row>
        <row r="321">
          <cell r="B321">
            <v>2310</v>
          </cell>
          <cell r="E321" t="str">
            <v>Pick Hammer 7.5 kg (CA7)</v>
          </cell>
          <cell r="G321" t="str">
            <v xml:space="preserve"> 7.5 kg : CA 7</v>
          </cell>
          <cell r="I321" t="str">
            <v>Air Comp.  1.7 m³/min.</v>
          </cell>
          <cell r="L321">
            <v>0.11</v>
          </cell>
          <cell r="M321">
            <v>0</v>
          </cell>
          <cell r="N321">
            <v>0.01</v>
          </cell>
          <cell r="O321">
            <v>0</v>
          </cell>
        </row>
        <row r="322">
          <cell r="B322">
            <v>2320</v>
          </cell>
          <cell r="E322" t="str">
            <v>Pick Hammer 32.0 kg (B33)</v>
          </cell>
          <cell r="G322" t="str">
            <v>32.0 kg : B 33</v>
          </cell>
          <cell r="I322" t="str">
            <v>Air Comp.  2.5 m³/min.</v>
          </cell>
          <cell r="L322">
            <v>0.11</v>
          </cell>
          <cell r="M322">
            <v>0</v>
          </cell>
          <cell r="N322">
            <v>0.01</v>
          </cell>
          <cell r="O322">
            <v>0</v>
          </cell>
        </row>
        <row r="323">
          <cell r="B323">
            <v>2330</v>
          </cell>
          <cell r="E323" t="str">
            <v>Pick Hammer 37.0 kg (B44)</v>
          </cell>
          <cell r="G323" t="str">
            <v>37.0 kg : B 44</v>
          </cell>
          <cell r="I323" t="str">
            <v>Air Comp.  3.5 m³/min.</v>
          </cell>
          <cell r="L323">
            <v>0.13</v>
          </cell>
          <cell r="M323">
            <v>0</v>
          </cell>
          <cell r="N323">
            <v>0.01</v>
          </cell>
          <cell r="O323">
            <v>0</v>
          </cell>
        </row>
        <row r="324">
          <cell r="B324">
            <v>2340</v>
          </cell>
          <cell r="E324" t="str">
            <v>Pick Hammer 31.0 kg (B60)</v>
          </cell>
          <cell r="G324" t="str">
            <v>31.0 kg : B 60</v>
          </cell>
          <cell r="I324" t="str">
            <v>Air Comp.  2.5 m³/min.</v>
          </cell>
          <cell r="L324">
            <v>0.11</v>
          </cell>
          <cell r="M324">
            <v>0</v>
          </cell>
          <cell r="N324">
            <v>0.01</v>
          </cell>
          <cell r="O324">
            <v>0</v>
          </cell>
        </row>
        <row r="325">
          <cell r="B325">
            <v>2350</v>
          </cell>
          <cell r="E325" t="str">
            <v>Pick Hammer 42.0 kg (B90)</v>
          </cell>
          <cell r="G325" t="str">
            <v>42.0 kg : B 90</v>
          </cell>
          <cell r="I325" t="str">
            <v>Air Comp.  3.5 m³/min.</v>
          </cell>
          <cell r="L325">
            <v>0.13</v>
          </cell>
          <cell r="M325">
            <v>0</v>
          </cell>
          <cell r="N325">
            <v>0.01</v>
          </cell>
          <cell r="O325">
            <v>0</v>
          </cell>
        </row>
        <row r="327">
          <cell r="C327">
            <v>26</v>
          </cell>
          <cell r="E327" t="str">
            <v xml:space="preserve">CONCRETE PUMP : I.H.I </v>
          </cell>
          <cell r="G327" t="str">
            <v xml:space="preserve">CONCRETE PUMP : I.H.I </v>
          </cell>
        </row>
        <row r="328">
          <cell r="E328" t="str">
            <v>Stationary</v>
          </cell>
          <cell r="G328" t="str">
            <v>Stationary</v>
          </cell>
        </row>
        <row r="329">
          <cell r="B329">
            <v>2360</v>
          </cell>
          <cell r="E329" t="str">
            <v>Sta. Concrete Pump 4-60 m3/hr (PTF60S)</v>
          </cell>
          <cell r="G329" t="str">
            <v xml:space="preserve"> 4-60 CPH : PTF 60 S</v>
          </cell>
          <cell r="I329" t="str">
            <v>Gen Set : 45 KVA</v>
          </cell>
          <cell r="L329">
            <v>0.14000000000000001</v>
          </cell>
          <cell r="M329">
            <v>0</v>
          </cell>
          <cell r="N329">
            <v>0.02</v>
          </cell>
          <cell r="O329">
            <v>0</v>
          </cell>
        </row>
        <row r="330">
          <cell r="B330">
            <v>2370</v>
          </cell>
          <cell r="E330" t="str">
            <v>Sta. Concrete Pump 20-90 m3/hr (PTF90S)</v>
          </cell>
          <cell r="G330" t="str">
            <v>20-90 CPH : PTF 90 S</v>
          </cell>
          <cell r="I330" t="str">
            <v>Gen Set : 45 KVA</v>
          </cell>
          <cell r="L330">
            <v>0.28999999999999998</v>
          </cell>
          <cell r="M330">
            <v>0</v>
          </cell>
          <cell r="N330">
            <v>0.02</v>
          </cell>
          <cell r="O330">
            <v>0</v>
          </cell>
        </row>
        <row r="331">
          <cell r="E331" t="str">
            <v>M o b i l e :</v>
          </cell>
          <cell r="G331" t="str">
            <v>M o b i l e :</v>
          </cell>
        </row>
        <row r="332">
          <cell r="B332">
            <v>2380</v>
          </cell>
          <cell r="E332" t="str">
            <v>Mob.Concrete Pump 10-55 m3/hr (IPF55)</v>
          </cell>
          <cell r="G332" t="str">
            <v>10-55  CPH : IPF 55</v>
          </cell>
          <cell r="H332" t="str">
            <v>S</v>
          </cell>
          <cell r="I332">
            <v>27.2</v>
          </cell>
          <cell r="J332">
            <v>32</v>
          </cell>
          <cell r="K332">
            <v>36.4</v>
          </cell>
          <cell r="L332">
            <v>0.34</v>
          </cell>
          <cell r="M332">
            <v>0.11</v>
          </cell>
          <cell r="N332">
            <v>0.02</v>
          </cell>
          <cell r="O332">
            <v>0.04</v>
          </cell>
        </row>
        <row r="333">
          <cell r="B333">
            <v>2390</v>
          </cell>
          <cell r="E333" t="str">
            <v>Mob.Concrete Pump 5-65 m3/hr (IPF65)</v>
          </cell>
          <cell r="G333" t="str">
            <v xml:space="preserve"> 5-65   CPH : IPF 65</v>
          </cell>
          <cell r="H333" t="str">
            <v>S</v>
          </cell>
          <cell r="I333">
            <v>28.8</v>
          </cell>
          <cell r="J333">
            <v>34</v>
          </cell>
          <cell r="K333">
            <v>38.6</v>
          </cell>
          <cell r="L333">
            <v>0.38</v>
          </cell>
          <cell r="M333">
            <v>0.11</v>
          </cell>
          <cell r="N333">
            <v>0.02</v>
          </cell>
          <cell r="O333">
            <v>0.04</v>
          </cell>
        </row>
        <row r="334">
          <cell r="B334">
            <v>2400</v>
          </cell>
          <cell r="E334" t="str">
            <v>Mob.Concrete Pump 10-80 m3/hr (IPF80)</v>
          </cell>
          <cell r="G334" t="str">
            <v>10-80  CPH : IPF 80</v>
          </cell>
          <cell r="H334" t="str">
            <v>S</v>
          </cell>
          <cell r="I334">
            <v>35.6</v>
          </cell>
          <cell r="J334">
            <v>42</v>
          </cell>
          <cell r="K334">
            <v>47.7</v>
          </cell>
          <cell r="L334">
            <v>0.42</v>
          </cell>
          <cell r="M334">
            <v>0.12</v>
          </cell>
          <cell r="N334">
            <v>0.02</v>
          </cell>
          <cell r="O334">
            <v>0.04</v>
          </cell>
        </row>
        <row r="335">
          <cell r="B335">
            <v>2410</v>
          </cell>
          <cell r="E335" t="str">
            <v>Mob.Concrete Pump 5-85 m3/hr (IPF85)</v>
          </cell>
          <cell r="G335" t="str">
            <v xml:space="preserve"> 5-85   CPH : IPF 85</v>
          </cell>
          <cell r="H335" t="str">
            <v>S</v>
          </cell>
          <cell r="I335">
            <v>37.299999999999997</v>
          </cell>
          <cell r="J335">
            <v>44</v>
          </cell>
          <cell r="K335">
            <v>50</v>
          </cell>
          <cell r="L335">
            <v>0.46</v>
          </cell>
          <cell r="M335">
            <v>0.13</v>
          </cell>
          <cell r="N335">
            <v>0.02</v>
          </cell>
          <cell r="O335">
            <v>0.04</v>
          </cell>
        </row>
        <row r="336">
          <cell r="B336">
            <v>2420</v>
          </cell>
          <cell r="E336" t="str">
            <v>Mob.Concrete Pump 10-100 m3/hr (IPF100)</v>
          </cell>
          <cell r="G336" t="str">
            <v>10-100 CPH : IPF 100</v>
          </cell>
          <cell r="H336" t="str">
            <v>S</v>
          </cell>
          <cell r="I336">
            <v>40.700000000000003</v>
          </cell>
          <cell r="J336">
            <v>48</v>
          </cell>
          <cell r="K336">
            <v>54.5</v>
          </cell>
          <cell r="L336">
            <v>0.5</v>
          </cell>
          <cell r="M336">
            <v>0.14000000000000001</v>
          </cell>
          <cell r="N336">
            <v>0.02</v>
          </cell>
          <cell r="O336">
            <v>0.04</v>
          </cell>
        </row>
        <row r="337">
          <cell r="I337">
            <v>20.5</v>
          </cell>
          <cell r="J337">
            <v>23.3</v>
          </cell>
          <cell r="K337">
            <v>26.5</v>
          </cell>
          <cell r="L337">
            <v>0.3</v>
          </cell>
          <cell r="M337">
            <v>0.1</v>
          </cell>
          <cell r="N337">
            <v>0.02</v>
          </cell>
          <cell r="O337">
            <v>0.04</v>
          </cell>
        </row>
        <row r="338">
          <cell r="C338">
            <v>27</v>
          </cell>
          <cell r="E338" t="str">
            <v>LARGE BORING MACHINE : I.H.I</v>
          </cell>
          <cell r="G338" t="str">
            <v>LARGE BORING MACHINE : I.H.I</v>
          </cell>
        </row>
        <row r="339">
          <cell r="B339">
            <v>2430</v>
          </cell>
          <cell r="E339" t="str">
            <v>Large Boring Mach. ø 1.5 m (L3A)</v>
          </cell>
          <cell r="G339" t="str">
            <v>ø 1.5 m : L 3 A</v>
          </cell>
          <cell r="H339" t="str">
            <v>S</v>
          </cell>
          <cell r="I339">
            <v>12.8</v>
          </cell>
          <cell r="J339">
            <v>15</v>
          </cell>
          <cell r="K339">
            <v>17.100000000000001</v>
          </cell>
          <cell r="L339">
            <v>0.17</v>
          </cell>
          <cell r="M339">
            <v>7.0000000000000007E-2</v>
          </cell>
          <cell r="N339">
            <v>0.02</v>
          </cell>
          <cell r="O339">
            <v>0.04</v>
          </cell>
        </row>
        <row r="340">
          <cell r="B340">
            <v>2440</v>
          </cell>
          <cell r="E340" t="str">
            <v>Large Boring Mach. ø 2.0 m (L3B)</v>
          </cell>
          <cell r="G340" t="str">
            <v>ø 2.0 m : L 3 B</v>
          </cell>
          <cell r="H340" t="str">
            <v>S</v>
          </cell>
          <cell r="I340">
            <v>12.8</v>
          </cell>
          <cell r="J340">
            <v>15</v>
          </cell>
          <cell r="K340">
            <v>17.100000000000001</v>
          </cell>
          <cell r="L340">
            <v>0.17</v>
          </cell>
          <cell r="M340">
            <v>7.0000000000000007E-2</v>
          </cell>
          <cell r="N340">
            <v>0.02</v>
          </cell>
          <cell r="O340">
            <v>0.04</v>
          </cell>
        </row>
        <row r="341">
          <cell r="B341">
            <v>2450</v>
          </cell>
          <cell r="E341" t="str">
            <v>Large Boring Mach. ø 3.0 m (L6)</v>
          </cell>
          <cell r="G341" t="str">
            <v>ø 3.0 m : L 6</v>
          </cell>
          <cell r="H341" t="str">
            <v>S</v>
          </cell>
          <cell r="I341">
            <v>17</v>
          </cell>
          <cell r="J341">
            <v>20</v>
          </cell>
          <cell r="K341">
            <v>22.8</v>
          </cell>
          <cell r="L341">
            <v>0.2</v>
          </cell>
          <cell r="M341">
            <v>0.08</v>
          </cell>
          <cell r="N341">
            <v>0.02</v>
          </cell>
          <cell r="O341">
            <v>0.04</v>
          </cell>
        </row>
        <row r="342">
          <cell r="B342">
            <v>2460</v>
          </cell>
          <cell r="E342" t="str">
            <v>Large Boring Mach. ø 4.5 m (L18)</v>
          </cell>
          <cell r="G342" t="str">
            <v>ø 4.5 m : L 18</v>
          </cell>
          <cell r="H342" t="str">
            <v>S</v>
          </cell>
          <cell r="I342">
            <v>28.9</v>
          </cell>
          <cell r="J342">
            <v>34</v>
          </cell>
          <cell r="K342">
            <v>38.700000000000003</v>
          </cell>
          <cell r="L342">
            <v>0.38</v>
          </cell>
          <cell r="M342">
            <v>0.11</v>
          </cell>
          <cell r="N342">
            <v>0.02</v>
          </cell>
          <cell r="O342">
            <v>0.04</v>
          </cell>
        </row>
        <row r="343">
          <cell r="B343">
            <v>2470</v>
          </cell>
          <cell r="E343" t="str">
            <v>Large Boring Mach. ø 6.0 m (L36)</v>
          </cell>
          <cell r="G343" t="str">
            <v>ø 6.0 m : L 36</v>
          </cell>
          <cell r="H343" t="str">
            <v>S</v>
          </cell>
          <cell r="I343">
            <v>57.8</v>
          </cell>
          <cell r="J343">
            <v>68</v>
          </cell>
          <cell r="K343">
            <v>77.400000000000006</v>
          </cell>
          <cell r="L343">
            <v>0.7</v>
          </cell>
          <cell r="M343">
            <v>0.19</v>
          </cell>
          <cell r="N343">
            <v>0.03</v>
          </cell>
          <cell r="O343">
            <v>0.04</v>
          </cell>
        </row>
        <row r="345">
          <cell r="C345">
            <v>28</v>
          </cell>
          <cell r="E345" t="str">
            <v>CONCRETE MIXER</v>
          </cell>
          <cell r="G345" t="str">
            <v>CONCRETE MIXER</v>
          </cell>
        </row>
        <row r="346">
          <cell r="B346">
            <v>2480</v>
          </cell>
          <cell r="E346" t="str">
            <v>Concrete Mixer 0.35 m³</v>
          </cell>
          <cell r="G346" t="str">
            <v>All Type : 0.35 m³</v>
          </cell>
          <cell r="H346" t="str">
            <v>S</v>
          </cell>
          <cell r="I346">
            <v>1.4</v>
          </cell>
          <cell r="J346">
            <v>2.2000000000000002</v>
          </cell>
          <cell r="K346">
            <v>4.5</v>
          </cell>
          <cell r="L346">
            <v>0.03</v>
          </cell>
          <cell r="M346">
            <v>0</v>
          </cell>
          <cell r="N346">
            <v>5.0000000000000001E-3</v>
          </cell>
          <cell r="O346">
            <v>0.04</v>
          </cell>
        </row>
        <row r="347">
          <cell r="B347">
            <v>2490</v>
          </cell>
          <cell r="E347" t="str">
            <v>Concrete Mixer 0.60 m³</v>
          </cell>
          <cell r="G347" t="str">
            <v>Winget   : 0.60 m³</v>
          </cell>
          <cell r="H347" t="str">
            <v>S</v>
          </cell>
          <cell r="I347">
            <v>2.5</v>
          </cell>
          <cell r="J347">
            <v>3.5</v>
          </cell>
          <cell r="K347">
            <v>7.2</v>
          </cell>
          <cell r="L347">
            <v>0.04</v>
          </cell>
          <cell r="M347">
            <v>0</v>
          </cell>
          <cell r="N347">
            <v>5.0000000000000001E-3</v>
          </cell>
          <cell r="O347">
            <v>0.04</v>
          </cell>
        </row>
        <row r="349">
          <cell r="C349">
            <v>29</v>
          </cell>
          <cell r="E349" t="str">
            <v>BAR CUTTER : Toyo</v>
          </cell>
          <cell r="G349" t="str">
            <v>BAR CUTTER : Toyo</v>
          </cell>
        </row>
        <row r="350">
          <cell r="B350">
            <v>2500</v>
          </cell>
          <cell r="E350" t="str">
            <v>Bar Cutter ø 32 mm (C32)</v>
          </cell>
          <cell r="G350" t="str">
            <v>C 32 ø 32 mm</v>
          </cell>
          <cell r="I350" t="str">
            <v>Gen Set 5-10 KVA</v>
          </cell>
          <cell r="L350">
            <v>0.02</v>
          </cell>
          <cell r="M350">
            <v>0</v>
          </cell>
          <cell r="N350">
            <v>5.0000000000000001E-3</v>
          </cell>
          <cell r="O350">
            <v>0</v>
          </cell>
        </row>
        <row r="351">
          <cell r="B351">
            <v>2510</v>
          </cell>
          <cell r="E351" t="str">
            <v>Bar Cutter ø 41 mm (C41)</v>
          </cell>
          <cell r="G351" t="str">
            <v>C 41 ø 41 mm</v>
          </cell>
          <cell r="I351" t="str">
            <v>Gen Set 5-10 KVA</v>
          </cell>
          <cell r="L351">
            <v>0.02</v>
          </cell>
          <cell r="M351">
            <v>0</v>
          </cell>
          <cell r="N351">
            <v>5.0000000000000001E-3</v>
          </cell>
          <cell r="O351">
            <v>0</v>
          </cell>
        </row>
        <row r="352">
          <cell r="B352">
            <v>2520</v>
          </cell>
          <cell r="E352" t="str">
            <v>Bar Cutter ø 52 mm (C52)</v>
          </cell>
          <cell r="G352" t="str">
            <v>C 52 ø 52 mm</v>
          </cell>
          <cell r="I352" t="str">
            <v>Gen Set 10-20 KVA</v>
          </cell>
          <cell r="L352">
            <v>0.02</v>
          </cell>
          <cell r="M352">
            <v>0</v>
          </cell>
          <cell r="N352">
            <v>5.0000000000000001E-3</v>
          </cell>
          <cell r="O352">
            <v>0</v>
          </cell>
        </row>
        <row r="354">
          <cell r="C354">
            <v>30</v>
          </cell>
          <cell r="E354" t="str">
            <v>BAR BENDER : Toyo</v>
          </cell>
          <cell r="G354" t="str">
            <v>BAR BENDER : Toyo</v>
          </cell>
        </row>
        <row r="355">
          <cell r="B355">
            <v>2530</v>
          </cell>
          <cell r="E355" t="str">
            <v>Bar Bender ø 32 mm (B32)</v>
          </cell>
          <cell r="G355" t="str">
            <v>B 32 ø 32 mm</v>
          </cell>
          <cell r="I355" t="str">
            <v>Gen Set 5-10 KVA</v>
          </cell>
          <cell r="L355">
            <v>0.02</v>
          </cell>
          <cell r="M355">
            <v>0</v>
          </cell>
          <cell r="N355">
            <v>5.0000000000000001E-3</v>
          </cell>
          <cell r="O355">
            <v>0</v>
          </cell>
        </row>
        <row r="356">
          <cell r="B356">
            <v>2540</v>
          </cell>
          <cell r="E356" t="str">
            <v>Bar Bender ø 41 mm (B41)</v>
          </cell>
          <cell r="G356" t="str">
            <v>B 41 ø 41 mm</v>
          </cell>
          <cell r="I356" t="str">
            <v>Gen Set 5-10 KVA</v>
          </cell>
          <cell r="L356">
            <v>0.02</v>
          </cell>
          <cell r="M356">
            <v>0</v>
          </cell>
          <cell r="N356">
            <v>5.0000000000000001E-3</v>
          </cell>
          <cell r="O356">
            <v>0</v>
          </cell>
        </row>
        <row r="357">
          <cell r="B357">
            <v>2550</v>
          </cell>
          <cell r="E357" t="str">
            <v>Bar Bender ø 52 mm (B52)</v>
          </cell>
          <cell r="G357" t="str">
            <v>B 52 ø 52 mm</v>
          </cell>
          <cell r="I357" t="str">
            <v>Gen Set 10-20 KVA</v>
          </cell>
          <cell r="L357">
            <v>0.02</v>
          </cell>
          <cell r="M357">
            <v>0</v>
          </cell>
          <cell r="N357">
            <v>5.0000000000000001E-3</v>
          </cell>
          <cell r="O357">
            <v>0</v>
          </cell>
        </row>
        <row r="359">
          <cell r="C359">
            <v>31</v>
          </cell>
          <cell r="E359" t="str">
            <v xml:space="preserve">DIESEL PILE HAMMER : </v>
          </cell>
          <cell r="G359" t="str">
            <v xml:space="preserve">DIESEL PILE HAMMER : </v>
          </cell>
        </row>
        <row r="360">
          <cell r="E360" t="str">
            <v>I.H.I.</v>
          </cell>
          <cell r="G360" t="str">
            <v>I.H.I.</v>
          </cell>
        </row>
        <row r="361">
          <cell r="B361">
            <v>2560</v>
          </cell>
          <cell r="E361" t="str">
            <v>Diesel Pile Hammer 2.5 ton (IDH25)</v>
          </cell>
          <cell r="G361" t="str">
            <v>IDH 25 : 2.5 ton</v>
          </cell>
          <cell r="H361" t="str">
            <v>S</v>
          </cell>
          <cell r="I361">
            <v>10</v>
          </cell>
          <cell r="J361">
            <v>12</v>
          </cell>
          <cell r="K361">
            <v>14</v>
          </cell>
          <cell r="L361">
            <v>1.5</v>
          </cell>
          <cell r="M361">
            <v>0</v>
          </cell>
          <cell r="N361">
            <v>0.01</v>
          </cell>
          <cell r="O361">
            <v>0.04</v>
          </cell>
        </row>
        <row r="362">
          <cell r="B362">
            <v>2570</v>
          </cell>
          <cell r="E362" t="str">
            <v>Diesel Pile Hammer 3.5 ton (IDH35)</v>
          </cell>
          <cell r="G362" t="str">
            <v>IDH 35 : 3.5 ton</v>
          </cell>
          <cell r="H362" t="str">
            <v>S</v>
          </cell>
          <cell r="I362">
            <v>14</v>
          </cell>
          <cell r="J362">
            <v>17</v>
          </cell>
          <cell r="K362">
            <v>20</v>
          </cell>
          <cell r="L362">
            <v>1.8</v>
          </cell>
          <cell r="M362">
            <v>0</v>
          </cell>
          <cell r="N362">
            <v>0.01</v>
          </cell>
          <cell r="O362">
            <v>0.04</v>
          </cell>
        </row>
        <row r="363">
          <cell r="B363">
            <v>2580</v>
          </cell>
          <cell r="E363" t="str">
            <v>Diesel Pile Hammer 4.5 ton (IDH45)</v>
          </cell>
          <cell r="G363" t="str">
            <v>IDH 45 : 4.5 ton</v>
          </cell>
          <cell r="H363" t="str">
            <v>S</v>
          </cell>
          <cell r="I363">
            <v>18</v>
          </cell>
          <cell r="J363">
            <v>21</v>
          </cell>
          <cell r="K363">
            <v>25</v>
          </cell>
          <cell r="L363">
            <v>2</v>
          </cell>
          <cell r="M363">
            <v>0</v>
          </cell>
          <cell r="N363">
            <v>0.02</v>
          </cell>
          <cell r="O363">
            <v>0.04</v>
          </cell>
        </row>
        <row r="364">
          <cell r="E364" t="str">
            <v>Kobelco</v>
          </cell>
          <cell r="G364" t="str">
            <v>Kobelco</v>
          </cell>
        </row>
        <row r="365">
          <cell r="B365">
            <v>2590</v>
          </cell>
          <cell r="E365" t="str">
            <v>Diesel Pile Hammer 1.3 ton (K13)</v>
          </cell>
          <cell r="G365" t="str">
            <v>K 13 : 1.3 ton</v>
          </cell>
          <cell r="H365" t="str">
            <v>S</v>
          </cell>
          <cell r="I365">
            <v>3</v>
          </cell>
          <cell r="J365">
            <v>6</v>
          </cell>
          <cell r="K365">
            <v>8</v>
          </cell>
          <cell r="L365">
            <v>1</v>
          </cell>
          <cell r="M365">
            <v>0</v>
          </cell>
          <cell r="N365">
            <v>0.01</v>
          </cell>
          <cell r="O365">
            <v>0.04</v>
          </cell>
        </row>
        <row r="366">
          <cell r="B366">
            <v>2600</v>
          </cell>
          <cell r="E366" t="str">
            <v>Diesel Pile Hammer 2.5 ton (K25)</v>
          </cell>
          <cell r="G366" t="str">
            <v>K 25 : 2.5 ton</v>
          </cell>
          <cell r="H366" t="str">
            <v>S</v>
          </cell>
          <cell r="I366">
            <v>9</v>
          </cell>
          <cell r="J366">
            <v>10.5</v>
          </cell>
          <cell r="K366">
            <v>12</v>
          </cell>
          <cell r="L366">
            <v>1.5</v>
          </cell>
          <cell r="M366">
            <v>0</v>
          </cell>
          <cell r="N366">
            <v>0.01</v>
          </cell>
          <cell r="O366">
            <v>0.04</v>
          </cell>
        </row>
        <row r="367">
          <cell r="B367">
            <v>2610</v>
          </cell>
          <cell r="E367" t="str">
            <v>Diesel Pile Hammer 3.5 ton (K35)</v>
          </cell>
          <cell r="G367" t="str">
            <v>K 35 : 3.5 ton</v>
          </cell>
          <cell r="H367" t="str">
            <v>S</v>
          </cell>
          <cell r="I367">
            <v>12</v>
          </cell>
          <cell r="J367">
            <v>14</v>
          </cell>
          <cell r="K367">
            <v>16</v>
          </cell>
          <cell r="L367">
            <v>2</v>
          </cell>
          <cell r="M367">
            <v>0</v>
          </cell>
          <cell r="N367">
            <v>0.02</v>
          </cell>
          <cell r="O367">
            <v>0.04</v>
          </cell>
        </row>
        <row r="368">
          <cell r="B368">
            <v>2620</v>
          </cell>
          <cell r="E368" t="str">
            <v>Diesel Pile Hammer 4.5 ton (K45)</v>
          </cell>
          <cell r="G368" t="str">
            <v>K 45 : 4.5 ton</v>
          </cell>
          <cell r="H368" t="str">
            <v>S</v>
          </cell>
          <cell r="I368">
            <v>17</v>
          </cell>
          <cell r="J368">
            <v>19</v>
          </cell>
          <cell r="K368">
            <v>21</v>
          </cell>
          <cell r="L368">
            <v>2.5</v>
          </cell>
          <cell r="M368">
            <v>0</v>
          </cell>
          <cell r="N368">
            <v>0.03</v>
          </cell>
          <cell r="O368">
            <v>0.04</v>
          </cell>
        </row>
        <row r="369">
          <cell r="B369">
            <v>2630</v>
          </cell>
          <cell r="E369" t="str">
            <v>Diesel Pile Hammer 6.0 ton (K60)</v>
          </cell>
          <cell r="G369" t="str">
            <v>K 60 : 6.0 ton</v>
          </cell>
          <cell r="H369" t="str">
            <v>S</v>
          </cell>
          <cell r="I369">
            <v>24</v>
          </cell>
          <cell r="J369">
            <v>27</v>
          </cell>
          <cell r="K369">
            <v>30</v>
          </cell>
          <cell r="L369">
            <v>3.5</v>
          </cell>
          <cell r="M369">
            <v>0</v>
          </cell>
          <cell r="N369">
            <v>0.02</v>
          </cell>
          <cell r="O369">
            <v>0.04</v>
          </cell>
        </row>
        <row r="370">
          <cell r="B370">
            <v>2640</v>
          </cell>
          <cell r="E370" t="str">
            <v>Diesel Pile Hammer 8.0 ton (K80)</v>
          </cell>
          <cell r="G370" t="str">
            <v>K 80 : 8.0 ton</v>
          </cell>
          <cell r="H370" t="str">
            <v>S</v>
          </cell>
          <cell r="I370">
            <v>32</v>
          </cell>
          <cell r="J370">
            <v>36</v>
          </cell>
          <cell r="K370">
            <v>40</v>
          </cell>
          <cell r="L370">
            <v>6</v>
          </cell>
          <cell r="M370">
            <v>0</v>
          </cell>
          <cell r="N370">
            <v>0.03</v>
          </cell>
          <cell r="O370">
            <v>0.04</v>
          </cell>
        </row>
        <row r="372">
          <cell r="C372">
            <v>32</v>
          </cell>
          <cell r="E372" t="str">
            <v>VIBRO HAMMER</v>
          </cell>
          <cell r="G372" t="str">
            <v>VIBRO HAMMER</v>
          </cell>
        </row>
        <row r="373">
          <cell r="E373" t="str">
            <v>Nippei</v>
          </cell>
          <cell r="G373" t="str">
            <v>Nippei</v>
          </cell>
        </row>
        <row r="374">
          <cell r="B374">
            <v>2650</v>
          </cell>
          <cell r="E374" t="str">
            <v>Vibro Hammer 0.5 ton (NVA5SS)</v>
          </cell>
          <cell r="G374" t="str">
            <v>NVA  5 SS : 0.5 ton</v>
          </cell>
          <cell r="I374" t="str">
            <v>Gen Set : 10 KVA</v>
          </cell>
          <cell r="L374">
            <v>0.02</v>
          </cell>
          <cell r="M374">
            <v>0.05</v>
          </cell>
          <cell r="N374">
            <v>0.01</v>
          </cell>
          <cell r="O374">
            <v>0</v>
          </cell>
        </row>
        <row r="375">
          <cell r="B375">
            <v>2660</v>
          </cell>
          <cell r="E375" t="str">
            <v>Vibro Hammer 0.9 ton (NVA10SS)</v>
          </cell>
          <cell r="G375" t="str">
            <v>NVA 10 SS : 0.9 ton</v>
          </cell>
          <cell r="I375" t="str">
            <v>Gen Set : 20 KVA</v>
          </cell>
          <cell r="L375">
            <v>0.02</v>
          </cell>
          <cell r="M375">
            <v>0.05</v>
          </cell>
          <cell r="N375">
            <v>0.01</v>
          </cell>
          <cell r="O375">
            <v>0</v>
          </cell>
        </row>
        <row r="376">
          <cell r="B376">
            <v>2670</v>
          </cell>
          <cell r="E376" t="str">
            <v>Vibro Hammer 1.3 ton (NVA20SS)</v>
          </cell>
          <cell r="G376" t="str">
            <v>NVA 20 SS : 1.3 ton</v>
          </cell>
          <cell r="I376" t="str">
            <v>Gen Set : 40 KVA</v>
          </cell>
          <cell r="L376">
            <v>0.03</v>
          </cell>
          <cell r="M376">
            <v>7.0000000000000007E-2</v>
          </cell>
          <cell r="N376">
            <v>0.01</v>
          </cell>
          <cell r="O376">
            <v>0</v>
          </cell>
        </row>
        <row r="377">
          <cell r="B377">
            <v>2680</v>
          </cell>
          <cell r="E377" t="str">
            <v>Vibro Hammer 2.1 ton (NVA30SS)</v>
          </cell>
          <cell r="G377" t="str">
            <v>NVA 30 SS : 2.1 ton</v>
          </cell>
          <cell r="I377" t="str">
            <v>Gen Set : 60 KVA</v>
          </cell>
          <cell r="L377">
            <v>0.03</v>
          </cell>
          <cell r="M377">
            <v>0.08</v>
          </cell>
          <cell r="N377">
            <v>0.01</v>
          </cell>
          <cell r="O377">
            <v>0</v>
          </cell>
        </row>
        <row r="378">
          <cell r="B378">
            <v>2690</v>
          </cell>
          <cell r="E378" t="str">
            <v>Vibro Hammer 2.2 ton (NVA40SS)</v>
          </cell>
          <cell r="G378" t="str">
            <v>NVA 40 SS : 2.2 ton</v>
          </cell>
          <cell r="I378" t="str">
            <v>Gen Set :  80 KVA</v>
          </cell>
          <cell r="L378">
            <v>0.03</v>
          </cell>
          <cell r="M378">
            <v>0.08</v>
          </cell>
          <cell r="N378">
            <v>0.02</v>
          </cell>
          <cell r="O378">
            <v>0</v>
          </cell>
        </row>
        <row r="379">
          <cell r="B379">
            <v>2700</v>
          </cell>
          <cell r="E379" t="str">
            <v>Vibro Hammer 3.6 ton (NVA60SS)</v>
          </cell>
          <cell r="G379" t="str">
            <v>NVA 60 SS : 3.6 ton</v>
          </cell>
          <cell r="I379" t="str">
            <v>Gen Set : 120 KVA</v>
          </cell>
          <cell r="L379">
            <v>0.04</v>
          </cell>
          <cell r="M379">
            <v>0.08</v>
          </cell>
          <cell r="N379">
            <v>0.02</v>
          </cell>
          <cell r="O379">
            <v>0</v>
          </cell>
        </row>
        <row r="380">
          <cell r="B380">
            <v>2710</v>
          </cell>
          <cell r="E380" t="str">
            <v>Vibro Hammer 4.9 ton (NVA80SS)</v>
          </cell>
          <cell r="G380" t="str">
            <v>NVA 80 SS : 4.9 ton</v>
          </cell>
          <cell r="I380" t="str">
            <v>Gen Set : 175 KVA</v>
          </cell>
          <cell r="L380">
            <v>0.04</v>
          </cell>
          <cell r="M380">
            <v>0.08</v>
          </cell>
          <cell r="N380">
            <v>0.02</v>
          </cell>
          <cell r="O380">
            <v>0</v>
          </cell>
        </row>
        <row r="381">
          <cell r="B381">
            <v>2720</v>
          </cell>
          <cell r="E381" t="str">
            <v>Vibro Hammer 6.5 ton (NVA120SS)</v>
          </cell>
          <cell r="G381" t="str">
            <v>NVA 120 SS : 6.5 ton</v>
          </cell>
          <cell r="I381" t="str">
            <v>Gen Set : 300 KVA</v>
          </cell>
          <cell r="L381">
            <v>0.05</v>
          </cell>
          <cell r="M381">
            <v>0.1</v>
          </cell>
          <cell r="N381">
            <v>0.03</v>
          </cell>
          <cell r="O381">
            <v>0</v>
          </cell>
        </row>
        <row r="383">
          <cell r="C383">
            <v>33</v>
          </cell>
          <cell r="E383" t="str">
            <v>D R E D G E R :</v>
          </cell>
          <cell r="G383" t="str">
            <v>D R E D G E R :</v>
          </cell>
        </row>
        <row r="384">
          <cell r="E384" t="str">
            <v>Waterman</v>
          </cell>
          <cell r="G384" t="str">
            <v>Waterman</v>
          </cell>
        </row>
        <row r="385">
          <cell r="B385">
            <v>2730</v>
          </cell>
          <cell r="E385" t="str">
            <v>Dredger 1200 m3 (WH 800 D)</v>
          </cell>
          <cell r="G385" t="str">
            <v>WH 800 D ( 1200 m³)</v>
          </cell>
          <cell r="H385" t="str">
            <v>S</v>
          </cell>
          <cell r="I385">
            <v>0</v>
          </cell>
          <cell r="J385">
            <v>157</v>
          </cell>
          <cell r="K385">
            <v>0</v>
          </cell>
          <cell r="L385">
            <v>0.8</v>
          </cell>
          <cell r="M385">
            <v>0.5</v>
          </cell>
          <cell r="N385">
            <v>0.2</v>
          </cell>
          <cell r="O385">
            <v>0.04</v>
          </cell>
        </row>
        <row r="386">
          <cell r="E386" t="str">
            <v>Kawanami</v>
          </cell>
          <cell r="G386" t="str">
            <v>Kawanami</v>
          </cell>
        </row>
        <row r="387">
          <cell r="B387">
            <v>2740</v>
          </cell>
          <cell r="E387" t="str">
            <v>Dredger 700 m3 (KSK 200 P)</v>
          </cell>
          <cell r="G387" t="str">
            <v>KSK 200 P ( 700 m³)</v>
          </cell>
          <cell r="H387" t="str">
            <v>S</v>
          </cell>
          <cell r="I387">
            <v>0</v>
          </cell>
          <cell r="J387">
            <v>42</v>
          </cell>
          <cell r="K387">
            <v>0</v>
          </cell>
          <cell r="L387">
            <v>0.2</v>
          </cell>
          <cell r="M387">
            <v>0.13</v>
          </cell>
          <cell r="N387">
            <v>0.05</v>
          </cell>
          <cell r="O387">
            <v>0.04</v>
          </cell>
        </row>
        <row r="389">
          <cell r="C389">
            <v>34</v>
          </cell>
          <cell r="E389" t="str">
            <v>CONCRETE VIBRATOR</v>
          </cell>
          <cell r="G389" t="str">
            <v>CONCRETE VIBRATOR</v>
          </cell>
        </row>
        <row r="390">
          <cell r="B390">
            <v>2750</v>
          </cell>
          <cell r="E390" t="str">
            <v>Concrete Vibrator ø 1.5"</v>
          </cell>
          <cell r="G390" t="str">
            <v>All Typpe : ø 1.5"</v>
          </cell>
          <cell r="I390" t="str">
            <v>Electric / Pneumatic</v>
          </cell>
          <cell r="L390">
            <v>0.01</v>
          </cell>
          <cell r="M390">
            <v>0</v>
          </cell>
          <cell r="N390">
            <v>5.0000000000000001E-3</v>
          </cell>
          <cell r="O390">
            <v>0</v>
          </cell>
        </row>
        <row r="391">
          <cell r="B391">
            <v>2760</v>
          </cell>
          <cell r="E391" t="str">
            <v>Concrete Vibrator ø 2.0"</v>
          </cell>
          <cell r="G391" t="str">
            <v xml:space="preserve">                  ø 2.0"</v>
          </cell>
          <cell r="I391" t="str">
            <v>Electric / Pneumatic</v>
          </cell>
          <cell r="L391">
            <v>0.02</v>
          </cell>
          <cell r="M391">
            <v>0</v>
          </cell>
          <cell r="N391">
            <v>5.0000000000000001E-3</v>
          </cell>
          <cell r="O391">
            <v>0</v>
          </cell>
        </row>
        <row r="392">
          <cell r="B392">
            <v>2770</v>
          </cell>
          <cell r="E392" t="str">
            <v>Concrete Vibrator ø 2.5"</v>
          </cell>
          <cell r="G392" t="str">
            <v xml:space="preserve">                  ø 2.5"</v>
          </cell>
          <cell r="I392" t="str">
            <v>Electric / Pneumatic</v>
          </cell>
          <cell r="L392">
            <v>0.02</v>
          </cell>
          <cell r="M392">
            <v>0</v>
          </cell>
          <cell r="N392">
            <v>5.0000000000000001E-3</v>
          </cell>
          <cell r="O392">
            <v>0</v>
          </cell>
        </row>
        <row r="393">
          <cell r="B393">
            <v>2780</v>
          </cell>
          <cell r="E393" t="str">
            <v>Engine Conct. Vibrator ø 1.5"</v>
          </cell>
          <cell r="G393" t="str">
            <v>Engine    :  ø 1.5"</v>
          </cell>
          <cell r="H393" t="str">
            <v>P</v>
          </cell>
          <cell r="I393">
            <v>1.2</v>
          </cell>
          <cell r="J393">
            <v>1.5</v>
          </cell>
          <cell r="K393">
            <v>2.9</v>
          </cell>
          <cell r="L393">
            <v>0.01</v>
          </cell>
          <cell r="M393">
            <v>0</v>
          </cell>
          <cell r="N393">
            <v>5.0000000000000001E-3</v>
          </cell>
          <cell r="O393">
            <v>0.04</v>
          </cell>
        </row>
        <row r="394">
          <cell r="B394">
            <v>2790</v>
          </cell>
          <cell r="E394" t="str">
            <v>Engine Conct. Vibrator ø 2.0"</v>
          </cell>
          <cell r="G394" t="str">
            <v xml:space="preserve">                  ø 2.0"</v>
          </cell>
          <cell r="H394" t="str">
            <v>P</v>
          </cell>
          <cell r="I394">
            <v>1.7</v>
          </cell>
          <cell r="J394">
            <v>2</v>
          </cell>
          <cell r="K394">
            <v>3.5</v>
          </cell>
          <cell r="L394">
            <v>0.02</v>
          </cell>
          <cell r="M394">
            <v>0</v>
          </cell>
          <cell r="N394">
            <v>5.0000000000000001E-3</v>
          </cell>
          <cell r="O394">
            <v>0.04</v>
          </cell>
        </row>
        <row r="395">
          <cell r="B395">
            <v>2800</v>
          </cell>
          <cell r="E395" t="str">
            <v>Engine Conct. Vibrator ø 2.5"</v>
          </cell>
          <cell r="G395" t="str">
            <v xml:space="preserve">                  ø 2.5"</v>
          </cell>
          <cell r="H395" t="str">
            <v>P</v>
          </cell>
          <cell r="I395">
            <v>1.9</v>
          </cell>
          <cell r="J395">
            <v>2.7</v>
          </cell>
          <cell r="K395">
            <v>4.2</v>
          </cell>
          <cell r="L395">
            <v>0.02</v>
          </cell>
          <cell r="M395">
            <v>0</v>
          </cell>
          <cell r="N395">
            <v>5.0000000000000001E-3</v>
          </cell>
          <cell r="O395">
            <v>0.04</v>
          </cell>
        </row>
        <row r="397">
          <cell r="C397">
            <v>35</v>
          </cell>
          <cell r="E397" t="str">
            <v>ENGINE PUMP</v>
          </cell>
          <cell r="G397" t="str">
            <v>ENGINE PUMP</v>
          </cell>
        </row>
        <row r="398">
          <cell r="B398">
            <v>2810</v>
          </cell>
          <cell r="E398" t="str">
            <v>Engine Pump ø 2"</v>
          </cell>
          <cell r="G398" t="str">
            <v>All Typpe : ø 2"</v>
          </cell>
          <cell r="I398">
            <v>0.65</v>
          </cell>
          <cell r="J398">
            <v>0.8</v>
          </cell>
          <cell r="K398">
            <v>1.2</v>
          </cell>
          <cell r="L398">
            <v>0.06</v>
          </cell>
          <cell r="M398">
            <v>0</v>
          </cell>
          <cell r="N398">
            <v>5.0000000000000001E-3</v>
          </cell>
          <cell r="O398">
            <v>0.04</v>
          </cell>
        </row>
        <row r="399">
          <cell r="B399">
            <v>2820</v>
          </cell>
          <cell r="E399" t="str">
            <v>Engine Pump ø 4"</v>
          </cell>
          <cell r="G399" t="str">
            <v xml:space="preserve">                  ø 4"</v>
          </cell>
          <cell r="I399">
            <v>1.1399999999999999</v>
          </cell>
          <cell r="J399">
            <v>1.4</v>
          </cell>
          <cell r="K399">
            <v>2.1</v>
          </cell>
          <cell r="L399">
            <v>7.0000000000000007E-2</v>
          </cell>
          <cell r="M399">
            <v>0</v>
          </cell>
          <cell r="N399">
            <v>5.0000000000000001E-3</v>
          </cell>
          <cell r="O399">
            <v>0.04</v>
          </cell>
        </row>
        <row r="400">
          <cell r="B400">
            <v>2830</v>
          </cell>
          <cell r="E400" t="str">
            <v>Engine Pump ø 6"</v>
          </cell>
          <cell r="G400" t="str">
            <v xml:space="preserve">                  ø 6"</v>
          </cell>
          <cell r="I400">
            <v>1.4</v>
          </cell>
          <cell r="J400">
            <v>1.7</v>
          </cell>
          <cell r="K400">
            <v>2.5499999999999998</v>
          </cell>
          <cell r="L400">
            <v>0.08</v>
          </cell>
          <cell r="M400">
            <v>0</v>
          </cell>
          <cell r="N400">
            <v>0.01</v>
          </cell>
          <cell r="O400">
            <v>0.04</v>
          </cell>
        </row>
        <row r="401">
          <cell r="C401">
            <v>36</v>
          </cell>
          <cell r="E401" t="str">
            <v>SUBMERSIBLE PUMP :</v>
          </cell>
          <cell r="G401" t="str">
            <v>SUBMERSIBLE PUMP :</v>
          </cell>
        </row>
        <row r="402">
          <cell r="B402">
            <v>2840</v>
          </cell>
          <cell r="E402" t="str">
            <v>Submersible ø 2"</v>
          </cell>
          <cell r="G402" t="str">
            <v>All Typpe : ø 2"</v>
          </cell>
          <cell r="I402" t="str">
            <v>Gen Set : 2.5 KVA</v>
          </cell>
          <cell r="L402">
            <v>0.06</v>
          </cell>
          <cell r="M402">
            <v>0</v>
          </cell>
          <cell r="N402">
            <v>5.0000000000000001E-3</v>
          </cell>
          <cell r="O402">
            <v>0</v>
          </cell>
        </row>
        <row r="403">
          <cell r="B403">
            <v>2850</v>
          </cell>
          <cell r="E403" t="str">
            <v>Submersible ø 4"</v>
          </cell>
          <cell r="G403" t="str">
            <v xml:space="preserve">                  ø 4"</v>
          </cell>
          <cell r="I403" t="str">
            <v>Gen Set : 5.5 KVA</v>
          </cell>
          <cell r="L403">
            <v>7.0000000000000007E-2</v>
          </cell>
          <cell r="M403">
            <v>0</v>
          </cell>
          <cell r="N403">
            <v>5.0000000000000001E-3</v>
          </cell>
          <cell r="O403">
            <v>0</v>
          </cell>
        </row>
        <row r="404">
          <cell r="B404">
            <v>2860</v>
          </cell>
          <cell r="E404" t="str">
            <v>Submersible ø 6"</v>
          </cell>
          <cell r="G404" t="str">
            <v xml:space="preserve">                  ø 6"</v>
          </cell>
          <cell r="I404" t="str">
            <v>Gen Set :  35 KVA</v>
          </cell>
          <cell r="L404">
            <v>0.08</v>
          </cell>
          <cell r="M404">
            <v>0</v>
          </cell>
          <cell r="N404">
            <v>0.01</v>
          </cell>
          <cell r="O404">
            <v>0</v>
          </cell>
        </row>
        <row r="405">
          <cell r="B405">
            <v>2870</v>
          </cell>
          <cell r="E405" t="str">
            <v>Submersible ø 8"</v>
          </cell>
          <cell r="G405" t="str">
            <v xml:space="preserve">                  ø 8"</v>
          </cell>
          <cell r="I405" t="str">
            <v>Gen Set : 45 KVA</v>
          </cell>
          <cell r="L405">
            <v>0.1</v>
          </cell>
          <cell r="M405">
            <v>0</v>
          </cell>
          <cell r="N405">
            <v>0.01</v>
          </cell>
          <cell r="O405">
            <v>0</v>
          </cell>
        </row>
        <row r="407">
          <cell r="C407">
            <v>37</v>
          </cell>
          <cell r="E407" t="str">
            <v>BOOSTER PUMP</v>
          </cell>
          <cell r="G407" t="str">
            <v>BOOSTER PUMP</v>
          </cell>
        </row>
        <row r="408">
          <cell r="E408" t="str">
            <v>Waterman :</v>
          </cell>
          <cell r="G408" t="str">
            <v>Waterman :</v>
          </cell>
        </row>
        <row r="409">
          <cell r="B409">
            <v>2880</v>
          </cell>
          <cell r="E409" t="str">
            <v>Booster Pump ø 14" (WK300DH)</v>
          </cell>
          <cell r="G409" t="str">
            <v>WK 300 DH : ø 14"</v>
          </cell>
          <cell r="H409" t="str">
            <v>S</v>
          </cell>
          <cell r="I409">
            <v>49.4</v>
          </cell>
          <cell r="J409">
            <v>60</v>
          </cell>
          <cell r="K409">
            <v>75.2</v>
          </cell>
          <cell r="L409">
            <v>0.3</v>
          </cell>
          <cell r="M409">
            <v>0</v>
          </cell>
          <cell r="N409">
            <v>0.02</v>
          </cell>
          <cell r="O409">
            <v>0.04</v>
          </cell>
        </row>
        <row r="411">
          <cell r="C411">
            <v>38</v>
          </cell>
          <cell r="E411" t="str">
            <v>ENGINE WELDER</v>
          </cell>
          <cell r="G411" t="str">
            <v>ENGINE WELDER</v>
          </cell>
        </row>
        <row r="412">
          <cell r="B412">
            <v>2890</v>
          </cell>
          <cell r="E412" t="str">
            <v>Engine Welder 200 A</v>
          </cell>
          <cell r="G412" t="str">
            <v>All Types : 200 A</v>
          </cell>
          <cell r="H412" t="str">
            <v>S</v>
          </cell>
          <cell r="I412">
            <v>2.2999999999999998</v>
          </cell>
          <cell r="J412">
            <v>2.9</v>
          </cell>
          <cell r="K412">
            <v>3.6</v>
          </cell>
          <cell r="L412">
            <v>0.09</v>
          </cell>
          <cell r="M412">
            <v>0</v>
          </cell>
          <cell r="N412">
            <v>0.01</v>
          </cell>
          <cell r="O412">
            <v>0.04</v>
          </cell>
        </row>
        <row r="413">
          <cell r="B413">
            <v>2900</v>
          </cell>
          <cell r="E413" t="str">
            <v>Engine Welder 250 A</v>
          </cell>
          <cell r="G413" t="str">
            <v xml:space="preserve">                  250 A</v>
          </cell>
          <cell r="H413" t="str">
            <v>S</v>
          </cell>
          <cell r="I413">
            <v>2.9</v>
          </cell>
          <cell r="J413">
            <v>3.6</v>
          </cell>
          <cell r="K413">
            <v>4.5</v>
          </cell>
          <cell r="L413">
            <v>0.1</v>
          </cell>
          <cell r="M413">
            <v>0</v>
          </cell>
          <cell r="N413">
            <v>0.01</v>
          </cell>
          <cell r="O413">
            <v>0.04</v>
          </cell>
        </row>
        <row r="414">
          <cell r="B414">
            <v>2910</v>
          </cell>
          <cell r="E414" t="str">
            <v>Engine Welder 400 A</v>
          </cell>
          <cell r="G414" t="str">
            <v xml:space="preserve">                  400 A</v>
          </cell>
          <cell r="H414" t="str">
            <v>S</v>
          </cell>
          <cell r="I414">
            <v>4.5999999999999996</v>
          </cell>
          <cell r="J414">
            <v>5.8</v>
          </cell>
          <cell r="K414">
            <v>7.3</v>
          </cell>
          <cell r="L414">
            <v>0.12</v>
          </cell>
          <cell r="M414">
            <v>0</v>
          </cell>
          <cell r="N414">
            <v>0.01</v>
          </cell>
          <cell r="O414">
            <v>0.04</v>
          </cell>
        </row>
        <row r="416">
          <cell r="C416">
            <v>39</v>
          </cell>
          <cell r="E416" t="str">
            <v>J E E P :</v>
          </cell>
          <cell r="G416" t="str">
            <v>J E E P :</v>
          </cell>
        </row>
        <row r="417">
          <cell r="B417">
            <v>2920</v>
          </cell>
          <cell r="E417" t="str">
            <v>Jeep (6 Pnp)</v>
          </cell>
          <cell r="G417" t="str">
            <v>All Types : 6 Pnp</v>
          </cell>
          <cell r="H417" t="str">
            <v>P</v>
          </cell>
          <cell r="I417">
            <v>3</v>
          </cell>
          <cell r="J417">
            <v>3.7</v>
          </cell>
          <cell r="K417">
            <v>4.5999999999999996</v>
          </cell>
          <cell r="L417">
            <v>0.08</v>
          </cell>
          <cell r="M417">
            <v>0</v>
          </cell>
          <cell r="N417">
            <v>0.01</v>
          </cell>
          <cell r="O417">
            <v>0.04</v>
          </cell>
        </row>
        <row r="419">
          <cell r="C419">
            <v>40</v>
          </cell>
          <cell r="E419" t="str">
            <v>P I C K   U P</v>
          </cell>
          <cell r="G419" t="str">
            <v>P I C K   U P</v>
          </cell>
        </row>
        <row r="420">
          <cell r="B420">
            <v>2930</v>
          </cell>
          <cell r="E420" t="str">
            <v>Pick Up 0.75 t</v>
          </cell>
          <cell r="G420" t="str">
            <v>All Types : 0.75 t</v>
          </cell>
          <cell r="H420" t="str">
            <v>P</v>
          </cell>
          <cell r="I420">
            <v>2.1</v>
          </cell>
          <cell r="J420">
            <v>2.6</v>
          </cell>
          <cell r="K420">
            <v>3.3</v>
          </cell>
          <cell r="L420">
            <v>0.06</v>
          </cell>
          <cell r="M420">
            <v>0</v>
          </cell>
          <cell r="N420">
            <v>0.01</v>
          </cell>
          <cell r="O420">
            <v>0.04</v>
          </cell>
        </row>
        <row r="421">
          <cell r="B421">
            <v>2940</v>
          </cell>
          <cell r="E421" t="str">
            <v>Pick Up 1.00 t</v>
          </cell>
          <cell r="G421" t="str">
            <v xml:space="preserve">                  1.00 t</v>
          </cell>
          <cell r="H421" t="str">
            <v>P</v>
          </cell>
          <cell r="I421">
            <v>2.6</v>
          </cell>
          <cell r="J421">
            <v>3.2</v>
          </cell>
          <cell r="K421">
            <v>4</v>
          </cell>
          <cell r="L421">
            <v>7.0000000000000007E-2</v>
          </cell>
          <cell r="M421">
            <v>0</v>
          </cell>
          <cell r="N421">
            <v>0.01</v>
          </cell>
          <cell r="O421">
            <v>0.04</v>
          </cell>
        </row>
        <row r="423">
          <cell r="C423">
            <v>41</v>
          </cell>
          <cell r="E423" t="str">
            <v>MOTOR CYCLE</v>
          </cell>
          <cell r="G423" t="str">
            <v>MOTOR CYCLE</v>
          </cell>
        </row>
        <row r="424">
          <cell r="B424">
            <v>2950</v>
          </cell>
          <cell r="E424" t="str">
            <v>Motor Cycle 100 cc</v>
          </cell>
          <cell r="G424" t="str">
            <v>All Types : 100 cc</v>
          </cell>
          <cell r="H424" t="str">
            <v>P</v>
          </cell>
          <cell r="I424">
            <v>1.6</v>
          </cell>
          <cell r="J424">
            <v>2</v>
          </cell>
          <cell r="K424">
            <v>2.5</v>
          </cell>
          <cell r="L424">
            <v>0.03</v>
          </cell>
          <cell r="M424">
            <v>0</v>
          </cell>
          <cell r="N424">
            <v>5.0000000000000001E-3</v>
          </cell>
          <cell r="O424">
            <v>0.04</v>
          </cell>
        </row>
        <row r="425">
          <cell r="B425">
            <v>2960</v>
          </cell>
          <cell r="E425" t="str">
            <v>Motor Cycle 125 cc</v>
          </cell>
          <cell r="G425" t="str">
            <v xml:space="preserve">                  125 cc</v>
          </cell>
          <cell r="H425" t="str">
            <v>P</v>
          </cell>
          <cell r="I425">
            <v>1.8</v>
          </cell>
          <cell r="J425">
            <v>2.2999999999999998</v>
          </cell>
          <cell r="K425">
            <v>2.8</v>
          </cell>
          <cell r="L425">
            <v>0.03</v>
          </cell>
          <cell r="M425">
            <v>0</v>
          </cell>
          <cell r="N425">
            <v>5.0000000000000001E-3</v>
          </cell>
          <cell r="O425">
            <v>0.04</v>
          </cell>
        </row>
        <row r="427">
          <cell r="C427">
            <v>42</v>
          </cell>
          <cell r="E427" t="str">
            <v>LIGHT TRUCK</v>
          </cell>
          <cell r="G427" t="str">
            <v>LIGHT TRUCK</v>
          </cell>
        </row>
        <row r="428">
          <cell r="B428">
            <v>2970</v>
          </cell>
          <cell r="E428" t="str">
            <v>Light Truck 2.0 t</v>
          </cell>
          <cell r="G428" t="str">
            <v>All Types : 2.0 t</v>
          </cell>
          <cell r="H428" t="str">
            <v>S</v>
          </cell>
          <cell r="I428">
            <v>3.8</v>
          </cell>
          <cell r="J428">
            <v>4.8</v>
          </cell>
          <cell r="K428">
            <v>6</v>
          </cell>
          <cell r="L428">
            <v>0.1</v>
          </cell>
          <cell r="M428">
            <v>0</v>
          </cell>
          <cell r="N428">
            <v>0.01</v>
          </cell>
          <cell r="O428">
            <v>0.04</v>
          </cell>
        </row>
        <row r="429">
          <cell r="B429">
            <v>2980</v>
          </cell>
          <cell r="E429" t="str">
            <v>Light Truck 4.0 t</v>
          </cell>
          <cell r="G429" t="str">
            <v xml:space="preserve">                  4.0 t</v>
          </cell>
          <cell r="H429" t="str">
            <v>S</v>
          </cell>
          <cell r="I429">
            <v>4.8</v>
          </cell>
          <cell r="J429">
            <v>6</v>
          </cell>
          <cell r="K429">
            <v>7.5</v>
          </cell>
          <cell r="L429">
            <v>0.12</v>
          </cell>
          <cell r="M429">
            <v>0</v>
          </cell>
          <cell r="N429">
            <v>0.01</v>
          </cell>
          <cell r="O429">
            <v>0.04</v>
          </cell>
        </row>
        <row r="431">
          <cell r="C431">
            <v>43</v>
          </cell>
          <cell r="E431" t="str">
            <v>TRAILLER</v>
          </cell>
          <cell r="G431" t="str">
            <v>TRAILLER</v>
          </cell>
        </row>
        <row r="432">
          <cell r="B432">
            <v>2990</v>
          </cell>
          <cell r="E432" t="str">
            <v>Trailler Truck 20 t</v>
          </cell>
          <cell r="G432" t="str">
            <v>Nissan : 30 t : 52 HTN</v>
          </cell>
          <cell r="H432" t="str">
            <v>S</v>
          </cell>
          <cell r="I432">
            <v>12</v>
          </cell>
          <cell r="J432">
            <v>18</v>
          </cell>
          <cell r="K432">
            <v>22</v>
          </cell>
          <cell r="L432">
            <v>0.28999999999999998</v>
          </cell>
          <cell r="M432">
            <v>0.03</v>
          </cell>
          <cell r="N432">
            <v>0.02</v>
          </cell>
          <cell r="O432">
            <v>0.04</v>
          </cell>
        </row>
        <row r="433">
          <cell r="B433">
            <v>3000</v>
          </cell>
          <cell r="E433" t="str">
            <v>Trailler Truck 30 t (52HTN)</v>
          </cell>
          <cell r="G433" t="str">
            <v>Nissan : 30 t : 52 HTN</v>
          </cell>
          <cell r="H433" t="str">
            <v>S</v>
          </cell>
          <cell r="I433">
            <v>22.4</v>
          </cell>
          <cell r="J433">
            <v>28</v>
          </cell>
          <cell r="K433">
            <v>35</v>
          </cell>
          <cell r="L433">
            <v>0.28999999999999998</v>
          </cell>
          <cell r="M433">
            <v>0.03</v>
          </cell>
          <cell r="N433">
            <v>0.02</v>
          </cell>
          <cell r="O433">
            <v>0.04</v>
          </cell>
        </row>
        <row r="434">
          <cell r="B434">
            <v>3010</v>
          </cell>
          <cell r="E434" t="str">
            <v>Trailler Truck 30 t (W15E)</v>
          </cell>
          <cell r="G434" t="str">
            <v>Mitsub : 30 t : W 15 E</v>
          </cell>
          <cell r="H434" t="str">
            <v>S</v>
          </cell>
          <cell r="I434">
            <v>22.4</v>
          </cell>
          <cell r="J434">
            <v>28</v>
          </cell>
          <cell r="K434">
            <v>35</v>
          </cell>
          <cell r="L434">
            <v>0.28999999999999998</v>
          </cell>
          <cell r="M434">
            <v>0.03</v>
          </cell>
          <cell r="N434">
            <v>0.02</v>
          </cell>
          <cell r="O434">
            <v>0.04</v>
          </cell>
        </row>
        <row r="435">
          <cell r="B435">
            <v>3020</v>
          </cell>
          <cell r="E435" t="str">
            <v>Trailler Truck 40 t</v>
          </cell>
          <cell r="G435" t="str">
            <v>All Types : 40 t</v>
          </cell>
          <cell r="H435" t="str">
            <v>S</v>
          </cell>
          <cell r="I435">
            <v>27.2</v>
          </cell>
          <cell r="J435">
            <v>34</v>
          </cell>
          <cell r="K435">
            <v>42.5</v>
          </cell>
          <cell r="L435">
            <v>0.35</v>
          </cell>
          <cell r="M435">
            <v>0.03</v>
          </cell>
          <cell r="N435">
            <v>0.02</v>
          </cell>
          <cell r="O435">
            <v>0.04</v>
          </cell>
        </row>
        <row r="436">
          <cell r="B436">
            <v>3030</v>
          </cell>
          <cell r="E436" t="str">
            <v>Trailler Truck 50 t</v>
          </cell>
          <cell r="G436" t="str">
            <v xml:space="preserve">                  50 t</v>
          </cell>
          <cell r="H436" t="str">
            <v>S</v>
          </cell>
          <cell r="I436">
            <v>32</v>
          </cell>
          <cell r="J436">
            <v>40</v>
          </cell>
          <cell r="K436">
            <v>50</v>
          </cell>
          <cell r="L436">
            <v>0.41</v>
          </cell>
          <cell r="M436">
            <v>0.03</v>
          </cell>
          <cell r="N436">
            <v>0.02</v>
          </cell>
          <cell r="O436">
            <v>0.04</v>
          </cell>
        </row>
        <row r="437">
          <cell r="B437">
            <v>3040</v>
          </cell>
          <cell r="E437" t="str">
            <v>Trailler Truck 60 t</v>
          </cell>
          <cell r="G437" t="str">
            <v xml:space="preserve">                  60 t</v>
          </cell>
          <cell r="H437" t="str">
            <v>S</v>
          </cell>
          <cell r="I437">
            <v>37.6</v>
          </cell>
          <cell r="J437">
            <v>47</v>
          </cell>
          <cell r="K437">
            <v>58.8</v>
          </cell>
          <cell r="L437">
            <v>0.47</v>
          </cell>
          <cell r="M437">
            <v>0.03</v>
          </cell>
          <cell r="N437">
            <v>0.02</v>
          </cell>
          <cell r="O437">
            <v>0.04</v>
          </cell>
        </row>
        <row r="439">
          <cell r="C439">
            <v>44</v>
          </cell>
          <cell r="E439" t="str">
            <v>TRUCK CRANE</v>
          </cell>
          <cell r="G439" t="str">
            <v>TRUCK CRANE</v>
          </cell>
        </row>
        <row r="440">
          <cell r="E440" t="str">
            <v>Tadano</v>
          </cell>
          <cell r="G440" t="str">
            <v>Tadano</v>
          </cell>
        </row>
        <row r="441">
          <cell r="B441">
            <v>3050</v>
          </cell>
          <cell r="E441" t="str">
            <v>Truck Crane 10 t (TS100L)</v>
          </cell>
          <cell r="G441" t="str">
            <v>TS 100 L : 10 t</v>
          </cell>
          <cell r="H441" t="str">
            <v>S</v>
          </cell>
          <cell r="I441">
            <v>12</v>
          </cell>
          <cell r="J441">
            <v>15</v>
          </cell>
          <cell r="K441">
            <v>18.8</v>
          </cell>
          <cell r="L441">
            <v>0.1</v>
          </cell>
          <cell r="M441">
            <v>0.04</v>
          </cell>
          <cell r="N441">
            <v>0.01</v>
          </cell>
          <cell r="O441">
            <v>0.04</v>
          </cell>
        </row>
        <row r="442">
          <cell r="B442">
            <v>3060</v>
          </cell>
          <cell r="E442" t="str">
            <v>Truck Crane 15 t (TL150)</v>
          </cell>
          <cell r="G442" t="str">
            <v>TL 150    : 15 t</v>
          </cell>
          <cell r="H442" t="str">
            <v>S</v>
          </cell>
          <cell r="I442">
            <v>16.8</v>
          </cell>
          <cell r="J442">
            <v>21</v>
          </cell>
          <cell r="K442">
            <v>26.3</v>
          </cell>
          <cell r="L442">
            <v>0.12</v>
          </cell>
          <cell r="M442">
            <v>0.05</v>
          </cell>
          <cell r="N442">
            <v>0.02</v>
          </cell>
          <cell r="O442">
            <v>0.04</v>
          </cell>
        </row>
        <row r="443">
          <cell r="B443">
            <v>3070</v>
          </cell>
          <cell r="E443" t="str">
            <v xml:space="preserve">Kobe Steel </v>
          </cell>
          <cell r="G443" t="str">
            <v xml:space="preserve">Kobe Steel </v>
          </cell>
        </row>
        <row r="444">
          <cell r="B444">
            <v>3080</v>
          </cell>
          <cell r="E444" t="str">
            <v>Truck Crane 30 t (430TC)</v>
          </cell>
          <cell r="G444" t="str">
            <v>430 TC : 30 t</v>
          </cell>
          <cell r="H444" t="str">
            <v>S</v>
          </cell>
          <cell r="I444">
            <v>20</v>
          </cell>
          <cell r="J444">
            <v>25</v>
          </cell>
          <cell r="K444">
            <v>31.3</v>
          </cell>
          <cell r="L444">
            <v>0.15</v>
          </cell>
          <cell r="M444">
            <v>0.06</v>
          </cell>
          <cell r="N444">
            <v>0.02</v>
          </cell>
          <cell r="O444">
            <v>0.04</v>
          </cell>
        </row>
        <row r="446">
          <cell r="C446">
            <v>45</v>
          </cell>
          <cell r="E446" t="str">
            <v>CRAWLER CRANE</v>
          </cell>
          <cell r="G446" t="str">
            <v>CRAWLER CRANE</v>
          </cell>
        </row>
        <row r="447">
          <cell r="E447" t="str">
            <v>Link Belt</v>
          </cell>
          <cell r="G447" t="str">
            <v>Link Belt</v>
          </cell>
        </row>
        <row r="448">
          <cell r="B448">
            <v>3090</v>
          </cell>
          <cell r="E448" t="str">
            <v>Creawler Crane 18 t (LS78)</v>
          </cell>
          <cell r="G448" t="str">
            <v>LS 78   J : 18 t</v>
          </cell>
          <cell r="H448" t="str">
            <v>S</v>
          </cell>
          <cell r="I448">
            <v>9.6</v>
          </cell>
          <cell r="J448">
            <v>12</v>
          </cell>
          <cell r="K448">
            <v>15</v>
          </cell>
          <cell r="L448">
            <v>0.18</v>
          </cell>
          <cell r="M448">
            <v>0.02</v>
          </cell>
          <cell r="N448">
            <v>0.02</v>
          </cell>
          <cell r="O448">
            <v>0.04</v>
          </cell>
        </row>
        <row r="449">
          <cell r="B449">
            <v>3100</v>
          </cell>
          <cell r="E449" t="str">
            <v>Creawler Crane 25 t (LS78L)</v>
          </cell>
          <cell r="G449" t="str">
            <v>LS 78 LS : 25 t</v>
          </cell>
          <cell r="H449" t="str">
            <v>S</v>
          </cell>
          <cell r="I449">
            <v>16</v>
          </cell>
          <cell r="J449">
            <v>20</v>
          </cell>
          <cell r="K449">
            <v>25</v>
          </cell>
          <cell r="L449">
            <v>0.18</v>
          </cell>
          <cell r="M449">
            <v>0.02</v>
          </cell>
          <cell r="N449">
            <v>0.02</v>
          </cell>
          <cell r="O449">
            <v>0.04</v>
          </cell>
        </row>
        <row r="450">
          <cell r="B450">
            <v>3110</v>
          </cell>
          <cell r="E450" t="str">
            <v>Creawler Crane 30 t (LS78L)</v>
          </cell>
          <cell r="G450" t="str">
            <v>LS 78 LS : 25 t</v>
          </cell>
          <cell r="H450" t="str">
            <v>S</v>
          </cell>
          <cell r="I450">
            <v>20</v>
          </cell>
          <cell r="J450">
            <v>25</v>
          </cell>
          <cell r="K450">
            <v>30</v>
          </cell>
          <cell r="L450">
            <v>0.18</v>
          </cell>
          <cell r="M450">
            <v>0.02</v>
          </cell>
          <cell r="N450">
            <v>0.02</v>
          </cell>
          <cell r="O450">
            <v>0.04</v>
          </cell>
        </row>
        <row r="451">
          <cell r="B451">
            <v>3120</v>
          </cell>
          <cell r="E451" t="str">
            <v>Creawler Crane 40 t (LS78L)</v>
          </cell>
          <cell r="G451" t="str">
            <v>LS 78 LS : 25 t</v>
          </cell>
          <cell r="H451" t="str">
            <v>S</v>
          </cell>
          <cell r="I451">
            <v>24</v>
          </cell>
          <cell r="J451">
            <v>28</v>
          </cell>
          <cell r="K451">
            <v>35</v>
          </cell>
          <cell r="L451">
            <v>0.18</v>
          </cell>
          <cell r="M451">
            <v>0.02</v>
          </cell>
          <cell r="N451">
            <v>0.02</v>
          </cell>
          <cell r="O451">
            <v>0.04</v>
          </cell>
        </row>
        <row r="453">
          <cell r="C453">
            <v>46</v>
          </cell>
          <cell r="E453" t="str">
            <v>FUEL TANKER</v>
          </cell>
          <cell r="G453" t="str">
            <v>FUEL TANKER</v>
          </cell>
        </row>
        <row r="454">
          <cell r="E454" t="str">
            <v>Isuzu</v>
          </cell>
          <cell r="G454" t="str">
            <v>Isuzu</v>
          </cell>
        </row>
        <row r="455">
          <cell r="B455">
            <v>3130</v>
          </cell>
          <cell r="E455" t="str">
            <v>Fuel Tanker 5000 l (SBR422)</v>
          </cell>
          <cell r="G455" t="str">
            <v>SBR 422 5000 l</v>
          </cell>
          <cell r="H455" t="str">
            <v>S</v>
          </cell>
          <cell r="I455">
            <v>7.8</v>
          </cell>
          <cell r="J455">
            <v>9.8000000000000007</v>
          </cell>
          <cell r="K455">
            <v>12.3</v>
          </cell>
          <cell r="L455">
            <v>0.16</v>
          </cell>
          <cell r="M455">
            <v>0.03</v>
          </cell>
          <cell r="N455">
            <v>0.01</v>
          </cell>
          <cell r="O455">
            <v>0.04</v>
          </cell>
        </row>
        <row r="456">
          <cell r="B456">
            <v>3140</v>
          </cell>
          <cell r="E456" t="str">
            <v>Fuel Tanker 5000 l (TSD40)</v>
          </cell>
          <cell r="G456" t="str">
            <v>TSD 40   5000 l</v>
          </cell>
          <cell r="H456" t="str">
            <v>S</v>
          </cell>
          <cell r="I456">
            <v>7.8</v>
          </cell>
          <cell r="J456">
            <v>9.8000000000000007</v>
          </cell>
          <cell r="K456">
            <v>12.3</v>
          </cell>
          <cell r="L456">
            <v>0.16</v>
          </cell>
          <cell r="M456">
            <v>0.03</v>
          </cell>
          <cell r="N456">
            <v>0.01</v>
          </cell>
          <cell r="O456">
            <v>0.04</v>
          </cell>
        </row>
        <row r="457">
          <cell r="B457">
            <v>3150</v>
          </cell>
          <cell r="E457" t="str">
            <v>Fuel Tanker 6500 l (TXD40)</v>
          </cell>
          <cell r="G457" t="str">
            <v>TXD 40   6500 l</v>
          </cell>
          <cell r="H457" t="str">
            <v>S</v>
          </cell>
          <cell r="I457">
            <v>7.8</v>
          </cell>
          <cell r="J457">
            <v>9.8000000000000007</v>
          </cell>
          <cell r="K457">
            <v>12.3</v>
          </cell>
          <cell r="L457">
            <v>0.16</v>
          </cell>
          <cell r="M457">
            <v>0.03</v>
          </cell>
          <cell r="N457">
            <v>0.01</v>
          </cell>
          <cell r="O457">
            <v>0.04</v>
          </cell>
        </row>
        <row r="458">
          <cell r="E458" t="str">
            <v>Mitsubishi</v>
          </cell>
          <cell r="G458" t="str">
            <v>Mitsubishi</v>
          </cell>
        </row>
        <row r="459">
          <cell r="B459">
            <v>3160</v>
          </cell>
          <cell r="E459" t="str">
            <v>Fuel Tanker 8000 l (FM516F)</v>
          </cell>
          <cell r="G459" t="str">
            <v>FM 516 F 8000 l</v>
          </cell>
          <cell r="H459" t="str">
            <v>S</v>
          </cell>
          <cell r="I459">
            <v>9.4</v>
          </cell>
          <cell r="J459">
            <v>11.8</v>
          </cell>
          <cell r="K459">
            <v>14.8</v>
          </cell>
          <cell r="L459">
            <v>0.18</v>
          </cell>
          <cell r="M459">
            <v>0.04</v>
          </cell>
          <cell r="N459">
            <v>0.01</v>
          </cell>
          <cell r="O459">
            <v>0.04</v>
          </cell>
        </row>
        <row r="460">
          <cell r="C460">
            <v>47</v>
          </cell>
          <cell r="E460" t="str">
            <v>WATER TANKER</v>
          </cell>
          <cell r="G460" t="str">
            <v>WATER TANKER</v>
          </cell>
        </row>
        <row r="461">
          <cell r="E461" t="str">
            <v>Isuzu</v>
          </cell>
          <cell r="G461" t="str">
            <v>Isuzu</v>
          </cell>
        </row>
        <row r="462">
          <cell r="B462">
            <v>3170</v>
          </cell>
          <cell r="E462" t="str">
            <v>Water Tanker 5000 l (TXD40)</v>
          </cell>
          <cell r="G462" t="str">
            <v>TXD 40   5000 l</v>
          </cell>
          <cell r="H462" t="str">
            <v>S</v>
          </cell>
          <cell r="I462">
            <v>7.8</v>
          </cell>
          <cell r="J462">
            <v>9.8000000000000007</v>
          </cell>
          <cell r="K462">
            <v>12.3</v>
          </cell>
          <cell r="L462">
            <v>0.16</v>
          </cell>
          <cell r="M462">
            <v>0.03</v>
          </cell>
          <cell r="N462">
            <v>0.01</v>
          </cell>
          <cell r="O462">
            <v>0.04</v>
          </cell>
        </row>
        <row r="463">
          <cell r="B463">
            <v>3180</v>
          </cell>
          <cell r="E463" t="str">
            <v>Water Tanker 5000 l (TSD40)</v>
          </cell>
          <cell r="G463" t="str">
            <v>TSD 40   5000 l</v>
          </cell>
          <cell r="H463" t="str">
            <v>S</v>
          </cell>
          <cell r="I463">
            <v>7.8</v>
          </cell>
          <cell r="J463">
            <v>9.8000000000000007</v>
          </cell>
          <cell r="K463">
            <v>12.3</v>
          </cell>
          <cell r="L463">
            <v>0.16</v>
          </cell>
          <cell r="M463">
            <v>0.03</v>
          </cell>
          <cell r="N463">
            <v>0.01</v>
          </cell>
          <cell r="O463">
            <v>0.04</v>
          </cell>
        </row>
        <row r="464">
          <cell r="B464">
            <v>3190</v>
          </cell>
          <cell r="E464" t="str">
            <v>Water Tanker 5000 l (SBR422)</v>
          </cell>
          <cell r="G464" t="str">
            <v>SBR 422 5000 l</v>
          </cell>
          <cell r="H464" t="str">
            <v>S</v>
          </cell>
          <cell r="I464">
            <v>7.8</v>
          </cell>
          <cell r="J464">
            <v>9.8000000000000007</v>
          </cell>
          <cell r="K464">
            <v>12.3</v>
          </cell>
          <cell r="L464">
            <v>0.16</v>
          </cell>
          <cell r="M464">
            <v>0.03</v>
          </cell>
          <cell r="N464">
            <v>0.01</v>
          </cell>
          <cell r="O464">
            <v>0.04</v>
          </cell>
        </row>
        <row r="465">
          <cell r="E465" t="str">
            <v>Toyota</v>
          </cell>
          <cell r="G465" t="str">
            <v>Toyota</v>
          </cell>
        </row>
        <row r="466">
          <cell r="B466">
            <v>3200</v>
          </cell>
          <cell r="E466" t="str">
            <v>Water Tanker 5000 l (DA110)</v>
          </cell>
          <cell r="G466" t="str">
            <v>DA 110 5000 l</v>
          </cell>
          <cell r="H466" t="str">
            <v>S</v>
          </cell>
          <cell r="I466">
            <v>7.8</v>
          </cell>
          <cell r="J466">
            <v>9.8000000000000007</v>
          </cell>
          <cell r="K466">
            <v>12.3</v>
          </cell>
          <cell r="L466">
            <v>0.16</v>
          </cell>
          <cell r="M466">
            <v>0.03</v>
          </cell>
          <cell r="N466">
            <v>0.01</v>
          </cell>
          <cell r="O466">
            <v>0.04</v>
          </cell>
        </row>
        <row r="468">
          <cell r="C468">
            <v>48</v>
          </cell>
          <cell r="E468" t="str">
            <v>AGITATOR TRUCK</v>
          </cell>
          <cell r="G468" t="str">
            <v>AGITATOR TRUCK</v>
          </cell>
        </row>
        <row r="469">
          <cell r="E469" t="str">
            <v>Isuzu</v>
          </cell>
          <cell r="G469" t="str">
            <v>Isuzu</v>
          </cell>
        </row>
        <row r="470">
          <cell r="B470">
            <v>3210</v>
          </cell>
          <cell r="E470" t="str">
            <v>Agitator Truck 3.0 m3 (TD50)</v>
          </cell>
          <cell r="G470" t="str">
            <v>TD   50 : 3.0 m³</v>
          </cell>
          <cell r="H470" t="str">
            <v>S</v>
          </cell>
          <cell r="I470">
            <v>12</v>
          </cell>
          <cell r="J470">
            <v>15</v>
          </cell>
          <cell r="K470">
            <v>18.8</v>
          </cell>
          <cell r="L470">
            <v>0.18</v>
          </cell>
          <cell r="M470">
            <v>0.08</v>
          </cell>
          <cell r="N470">
            <v>0.02</v>
          </cell>
          <cell r="O470">
            <v>0.04</v>
          </cell>
        </row>
        <row r="471">
          <cell r="B471">
            <v>3220</v>
          </cell>
          <cell r="E471" t="str">
            <v>Agitator Truck 2.0 m3 (TxD40)</v>
          </cell>
          <cell r="G471" t="str">
            <v>TXD 40 : 2.0 m³</v>
          </cell>
          <cell r="H471" t="str">
            <v>S</v>
          </cell>
          <cell r="I471">
            <v>10.4</v>
          </cell>
          <cell r="J471">
            <v>13</v>
          </cell>
          <cell r="K471">
            <v>16.3</v>
          </cell>
          <cell r="L471">
            <v>0.15</v>
          </cell>
          <cell r="M471">
            <v>0.05</v>
          </cell>
          <cell r="N471">
            <v>0.02</v>
          </cell>
          <cell r="O471">
            <v>0.04</v>
          </cell>
        </row>
        <row r="472">
          <cell r="B472">
            <v>3230</v>
          </cell>
          <cell r="E472" t="str">
            <v>Agitator Truck 2.0 m3 (SBR322)</v>
          </cell>
          <cell r="G472" t="str">
            <v>SBR 322 : 2.0 m³</v>
          </cell>
          <cell r="H472" t="str">
            <v>S</v>
          </cell>
          <cell r="I472">
            <v>10.4</v>
          </cell>
          <cell r="J472">
            <v>13</v>
          </cell>
          <cell r="K472">
            <v>16.3</v>
          </cell>
          <cell r="L472">
            <v>0.15</v>
          </cell>
          <cell r="M472">
            <v>0.05</v>
          </cell>
          <cell r="N472">
            <v>0.02</v>
          </cell>
          <cell r="O472">
            <v>0.04</v>
          </cell>
        </row>
        <row r="473">
          <cell r="B473">
            <v>3240</v>
          </cell>
          <cell r="E473" t="str">
            <v>Agitator Truck 5.5 m3 (Nissan)</v>
          </cell>
          <cell r="G473" t="str">
            <v>Nissan    : 5.5 m³</v>
          </cell>
          <cell r="H473" t="str">
            <v>S</v>
          </cell>
          <cell r="I473">
            <v>14.4</v>
          </cell>
          <cell r="J473">
            <v>18</v>
          </cell>
          <cell r="K473">
            <v>22.5</v>
          </cell>
          <cell r="L473">
            <v>0.2</v>
          </cell>
          <cell r="M473">
            <v>0.08</v>
          </cell>
          <cell r="N473">
            <v>0.02</v>
          </cell>
          <cell r="O473">
            <v>0.04</v>
          </cell>
        </row>
        <row r="475">
          <cell r="C475">
            <v>49</v>
          </cell>
          <cell r="E475" t="str">
            <v>GREASE CAR</v>
          </cell>
          <cell r="G475" t="str">
            <v>GREASE CAR</v>
          </cell>
        </row>
        <row r="476">
          <cell r="E476" t="str">
            <v>Isuzu</v>
          </cell>
          <cell r="G476" t="str">
            <v>Isuzu</v>
          </cell>
        </row>
        <row r="477">
          <cell r="B477">
            <v>3250</v>
          </cell>
          <cell r="E477" t="str">
            <v>Grease Car 4 drum (TSD40)</v>
          </cell>
          <cell r="G477" t="str">
            <v>TSD 40 : 4 drum</v>
          </cell>
          <cell r="H477" t="str">
            <v>S</v>
          </cell>
          <cell r="I477">
            <v>7.8</v>
          </cell>
          <cell r="J477">
            <v>9.8000000000000007</v>
          </cell>
          <cell r="K477">
            <v>12.3</v>
          </cell>
          <cell r="L477">
            <v>0.16</v>
          </cell>
          <cell r="M477">
            <v>0.03</v>
          </cell>
          <cell r="N477">
            <v>0.01</v>
          </cell>
          <cell r="O477">
            <v>0.04</v>
          </cell>
        </row>
        <row r="478">
          <cell r="E478" t="str">
            <v>Mitsubishi</v>
          </cell>
          <cell r="G478" t="str">
            <v>Mitsubishi</v>
          </cell>
        </row>
        <row r="479">
          <cell r="B479">
            <v>3260</v>
          </cell>
          <cell r="E479" t="str">
            <v>Grease Car 3 drum (FE114)</v>
          </cell>
          <cell r="G479" t="str">
            <v>FE 114 : 3 drum</v>
          </cell>
          <cell r="H479" t="str">
            <v>S</v>
          </cell>
          <cell r="I479">
            <v>7.8</v>
          </cell>
          <cell r="J479">
            <v>9.8000000000000007</v>
          </cell>
          <cell r="K479">
            <v>12.3</v>
          </cell>
          <cell r="L479">
            <v>0.16</v>
          </cell>
          <cell r="M479">
            <v>0.03</v>
          </cell>
          <cell r="N479">
            <v>0.01</v>
          </cell>
          <cell r="O479">
            <v>0.04</v>
          </cell>
        </row>
        <row r="481">
          <cell r="C481">
            <v>50</v>
          </cell>
          <cell r="E481" t="str">
            <v>ORDINARY TRUCK</v>
          </cell>
          <cell r="G481" t="str">
            <v>ORDINARY TRUCK</v>
          </cell>
        </row>
        <row r="482">
          <cell r="E482" t="str">
            <v xml:space="preserve">Toyota </v>
          </cell>
          <cell r="G482" t="str">
            <v xml:space="preserve">Toyota </v>
          </cell>
        </row>
        <row r="483">
          <cell r="B483">
            <v>3270</v>
          </cell>
          <cell r="E483" t="str">
            <v>Ordinary Truck 6 ton (DA110)</v>
          </cell>
          <cell r="G483" t="str">
            <v>DA 110 : 6 ton</v>
          </cell>
          <cell r="H483" t="str">
            <v>S</v>
          </cell>
          <cell r="I483">
            <v>7.8</v>
          </cell>
          <cell r="J483">
            <v>9.8000000000000007</v>
          </cell>
          <cell r="K483">
            <v>12.3</v>
          </cell>
          <cell r="L483">
            <v>1.6E-2</v>
          </cell>
          <cell r="M483">
            <v>0.03</v>
          </cell>
          <cell r="N483">
            <v>0.01</v>
          </cell>
          <cell r="O483">
            <v>0.04</v>
          </cell>
        </row>
        <row r="484">
          <cell r="E484" t="str">
            <v xml:space="preserve">Nissan </v>
          </cell>
          <cell r="G484" t="str">
            <v xml:space="preserve">Nissan </v>
          </cell>
        </row>
        <row r="485">
          <cell r="B485">
            <v>3280</v>
          </cell>
          <cell r="E485" t="str">
            <v>Ordinary Truck 8 ton (CK20t)</v>
          </cell>
          <cell r="G485" t="str">
            <v>CK 20 t : 8 ton</v>
          </cell>
          <cell r="H485" t="str">
            <v>S</v>
          </cell>
          <cell r="I485">
            <v>9.4</v>
          </cell>
          <cell r="J485">
            <v>11.8</v>
          </cell>
          <cell r="K485">
            <v>14.8</v>
          </cell>
          <cell r="L485">
            <v>0.18</v>
          </cell>
          <cell r="M485">
            <v>0.04</v>
          </cell>
          <cell r="N485">
            <v>0.01</v>
          </cell>
          <cell r="O485">
            <v>0.04</v>
          </cell>
        </row>
        <row r="486">
          <cell r="E486" t="str">
            <v>Mitsubishi</v>
          </cell>
          <cell r="G486" t="str">
            <v>Mitsubishi</v>
          </cell>
        </row>
        <row r="487">
          <cell r="B487">
            <v>3290</v>
          </cell>
          <cell r="E487" t="str">
            <v>Ordinary Truck 8 ton (FM516H)</v>
          </cell>
          <cell r="G487" t="str">
            <v>FM 516 H : 8 ton</v>
          </cell>
          <cell r="H487" t="str">
            <v>S</v>
          </cell>
          <cell r="I487">
            <v>9.4</v>
          </cell>
          <cell r="J487">
            <v>11.8</v>
          </cell>
          <cell r="K487">
            <v>14.8</v>
          </cell>
          <cell r="L487">
            <v>0.18</v>
          </cell>
          <cell r="M487">
            <v>0.04</v>
          </cell>
          <cell r="N487">
            <v>0.01</v>
          </cell>
          <cell r="O487">
            <v>0.04</v>
          </cell>
        </row>
        <row r="489">
          <cell r="C489">
            <v>51</v>
          </cell>
          <cell r="E489" t="str">
            <v>FORK LIFT</v>
          </cell>
          <cell r="G489" t="str">
            <v>FORK LIFT</v>
          </cell>
        </row>
        <row r="490">
          <cell r="E490" t="str">
            <v>All Types :</v>
          </cell>
          <cell r="G490" t="str">
            <v>All Types :</v>
          </cell>
        </row>
        <row r="491">
          <cell r="B491">
            <v>3300</v>
          </cell>
          <cell r="E491" t="str">
            <v>Fork Lif 2.0 m3</v>
          </cell>
          <cell r="G491" t="str">
            <v xml:space="preserve">   2.0 m³</v>
          </cell>
          <cell r="H491" t="str">
            <v>P</v>
          </cell>
          <cell r="I491">
            <v>2</v>
          </cell>
          <cell r="J491">
            <v>2.5</v>
          </cell>
          <cell r="K491">
            <v>3.1</v>
          </cell>
          <cell r="L491">
            <v>0.04</v>
          </cell>
          <cell r="M491">
            <v>0.02</v>
          </cell>
          <cell r="N491">
            <v>0.02</v>
          </cell>
          <cell r="O491">
            <v>0.04</v>
          </cell>
        </row>
        <row r="492">
          <cell r="B492">
            <v>3310</v>
          </cell>
          <cell r="E492" t="str">
            <v>Fork Lif 2.5 m3</v>
          </cell>
          <cell r="G492" t="str">
            <v xml:space="preserve">   2.5 m³</v>
          </cell>
          <cell r="H492" t="str">
            <v>P</v>
          </cell>
          <cell r="I492">
            <v>3.1</v>
          </cell>
          <cell r="J492">
            <v>3.9</v>
          </cell>
          <cell r="K492">
            <v>4.9000000000000004</v>
          </cell>
          <cell r="L492">
            <v>0.06</v>
          </cell>
          <cell r="M492">
            <v>0.03</v>
          </cell>
          <cell r="N492">
            <v>0.02</v>
          </cell>
          <cell r="O492">
            <v>0.04</v>
          </cell>
        </row>
        <row r="493">
          <cell r="B493">
            <v>3320</v>
          </cell>
          <cell r="E493" t="str">
            <v>Fork Lif 3.0 m3</v>
          </cell>
          <cell r="G493" t="str">
            <v xml:space="preserve">   3.0 m³</v>
          </cell>
          <cell r="H493" t="str">
            <v>P</v>
          </cell>
          <cell r="I493">
            <v>6.6</v>
          </cell>
          <cell r="J493">
            <v>8.1999999999999993</v>
          </cell>
          <cell r="K493">
            <v>10.3</v>
          </cell>
          <cell r="L493">
            <v>0.12</v>
          </cell>
          <cell r="M493">
            <v>0.04</v>
          </cell>
          <cell r="N493">
            <v>0.02</v>
          </cell>
          <cell r="O493">
            <v>0.04</v>
          </cell>
        </row>
        <row r="494">
          <cell r="B494">
            <v>3330</v>
          </cell>
          <cell r="E494" t="str">
            <v>Fork Lif 3.5 m3</v>
          </cell>
          <cell r="G494" t="str">
            <v xml:space="preserve">   3.5 m³</v>
          </cell>
          <cell r="H494" t="str">
            <v>P</v>
          </cell>
          <cell r="I494">
            <v>9.8000000000000007</v>
          </cell>
          <cell r="J494">
            <v>12.2</v>
          </cell>
          <cell r="K494">
            <v>15.3</v>
          </cell>
          <cell r="L494">
            <v>0.16</v>
          </cell>
          <cell r="M494">
            <v>0.06</v>
          </cell>
          <cell r="N494">
            <v>0.02</v>
          </cell>
          <cell r="O494">
            <v>0.04</v>
          </cell>
        </row>
        <row r="496">
          <cell r="C496">
            <v>52</v>
          </cell>
          <cell r="E496" t="str">
            <v>CHAIN SAW</v>
          </cell>
          <cell r="G496" t="str">
            <v>CHAIN SAW</v>
          </cell>
        </row>
        <row r="497">
          <cell r="B497">
            <v>3340</v>
          </cell>
          <cell r="E497" t="str">
            <v>Chain Saw</v>
          </cell>
          <cell r="G497" t="str">
            <v>CHAIN SAW</v>
          </cell>
          <cell r="H497" t="str">
            <v>P</v>
          </cell>
          <cell r="I497">
            <v>0.48</v>
          </cell>
          <cell r="J497">
            <v>0.6</v>
          </cell>
          <cell r="K497">
            <v>0.74</v>
          </cell>
          <cell r="L497">
            <v>0.01</v>
          </cell>
          <cell r="M497">
            <v>0</v>
          </cell>
          <cell r="N497">
            <v>0.02</v>
          </cell>
          <cell r="O497">
            <v>0.04</v>
          </cell>
        </row>
        <row r="499">
          <cell r="C499">
            <v>53</v>
          </cell>
          <cell r="E499" t="str">
            <v>LOCO DIESEL</v>
          </cell>
          <cell r="G499" t="str">
            <v>LOCO DIESEL</v>
          </cell>
        </row>
        <row r="500">
          <cell r="B500">
            <v>3350</v>
          </cell>
          <cell r="E500" t="str">
            <v>Loco Diesel 6 t (DTL-30)</v>
          </cell>
          <cell r="G500" t="str">
            <v>Diema : DTL-30 : 6 t</v>
          </cell>
          <cell r="H500" t="str">
            <v>S</v>
          </cell>
          <cell r="I500">
            <v>7.4</v>
          </cell>
          <cell r="J500">
            <v>8.8000000000000007</v>
          </cell>
          <cell r="K500">
            <v>10.5</v>
          </cell>
          <cell r="L500">
            <v>0.12</v>
          </cell>
          <cell r="M500">
            <v>0</v>
          </cell>
          <cell r="N500">
            <v>0.02</v>
          </cell>
          <cell r="O500">
            <v>0.04</v>
          </cell>
        </row>
        <row r="502">
          <cell r="E502" t="str">
            <v>DEEP WELL PUMP</v>
          </cell>
          <cell r="G502" t="str">
            <v>DEEP WELL PUMP</v>
          </cell>
        </row>
        <row r="503">
          <cell r="B503">
            <v>3360</v>
          </cell>
          <cell r="E503" t="str">
            <v>Deep Weel Pump ø 4" - 1.2 KVA</v>
          </cell>
          <cell r="G503" t="str">
            <v>ø 4" : 1.2 KVA</v>
          </cell>
          <cell r="I503" t="str">
            <v>Gen Set : 1.2 KVA</v>
          </cell>
          <cell r="L503">
            <v>0.06</v>
          </cell>
          <cell r="M503">
            <v>0</v>
          </cell>
          <cell r="N503">
            <v>5.0000000000000001E-3</v>
          </cell>
          <cell r="O503">
            <v>0.04</v>
          </cell>
        </row>
        <row r="504">
          <cell r="B504">
            <v>3370</v>
          </cell>
          <cell r="E504" t="str">
            <v>Deep Weel Pump ø 6" - 2.5 KVA</v>
          </cell>
          <cell r="G504" t="str">
            <v>ø 6" : 2.5 KVA</v>
          </cell>
          <cell r="I504" t="str">
            <v>Gen Set : 2.5 KVA</v>
          </cell>
          <cell r="L504">
            <v>0.08</v>
          </cell>
          <cell r="M504">
            <v>0</v>
          </cell>
          <cell r="N504">
            <v>5.0000000000000001E-3</v>
          </cell>
          <cell r="O504">
            <v>0.04</v>
          </cell>
        </row>
        <row r="507">
          <cell r="E507" t="str">
            <v>S = Solar in litre;  P = Premium in litre ;  Oil in litre ; Grease in kg.</v>
          </cell>
        </row>
      </sheetData>
    </sheetDataSet>
  </externalBook>
</externalLink>
</file>

<file path=xl/externalLinks/externalLink4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TO"/>
      <sheetName val="LAYOUT"/>
      <sheetName val="RKA (1)"/>
      <sheetName val="RKA (2)"/>
      <sheetName val="DK (2)"/>
      <sheetName val="lk (2)"/>
      <sheetName val="daf-lokasi"/>
      <sheetName val="ANALISA AWAL"/>
      <sheetName val="ANALISA"/>
      <sheetName val="bahan"/>
      <sheetName val="himpunan"/>
      <sheetName val="grafik"/>
      <sheetName val="NOTA"/>
      <sheetName val="cover"/>
      <sheetName val="SAMPUL"/>
      <sheetName val="sketsa"/>
      <sheetName val="Sheet2"/>
      <sheetName val="cros"/>
      <sheetName val="Peralatan"/>
      <sheetName val="Agregat ABC"/>
      <sheetName val="Basic Price"/>
      <sheetName val="Analisa Quarry"/>
      <sheetName val="tob"/>
      <sheetName val="RKA"/>
      <sheetName val="lk"/>
      <sheetName val="ANALISA ipatch"/>
      <sheetName val="DK"/>
      <sheetName val="REKAP"/>
      <sheetName val="CAP"/>
    </sheetNames>
    <sheetDataSet>
      <sheetData sheetId="0"/>
      <sheetData sheetId="1"/>
      <sheetData sheetId="2"/>
      <sheetData sheetId="3"/>
      <sheetData sheetId="4"/>
      <sheetData sheetId="5"/>
      <sheetData sheetId="6"/>
      <sheetData sheetId="7"/>
      <sheetData sheetId="8"/>
      <sheetData sheetId="9" refreshError="1">
        <row r="45">
          <cell r="H45">
            <v>14499.999999999998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ATUAN BAHAN"/>
      <sheetName val="ANALISA"/>
      <sheetName val="RAB"/>
      <sheetName val="REKAP"/>
      <sheetName val="TARGET BAHAN"/>
      <sheetName val="VERIFIKASI RAB"/>
    </sheetNames>
    <sheetDataSet>
      <sheetData sheetId="0">
        <row r="6">
          <cell r="G6">
            <v>25000</v>
          </cell>
        </row>
      </sheetData>
      <sheetData sheetId="1"/>
      <sheetData sheetId="2" refreshError="1"/>
      <sheetData sheetId="3" refreshError="1"/>
      <sheetData sheetId="4" refreshError="1"/>
      <sheetData sheetId="5" refreshError="1"/>
    </sheetDataSet>
  </externalBook>
</externalLink>
</file>

<file path=xl/externalLinks/externalLink4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
      <sheetName val="Data"/>
      <sheetName val="61004"/>
      <sheetName val="61005"/>
      <sheetName val="61006"/>
      <sheetName val="61007"/>
      <sheetName val="61008"/>
      <sheetName val="M1"/>
      <sheetName val="M2"/>
      <sheetName val="M3"/>
      <sheetName val="Anal.alat"/>
      <sheetName val="ref Harga"/>
      <sheetName val="Alat"/>
      <sheetName val="HSDLgsg"/>
      <sheetName val="StressBed"/>
      <sheetName val="RCP"/>
      <sheetName val="MAPDC"/>
      <sheetName val="MAPEXT"/>
      <sheetName val="MAPEXT (2)"/>
      <sheetName val="RKP"/>
      <sheetName val="RKP ext"/>
      <sheetName val="BQ1"/>
      <sheetName val="BQ3"/>
      <sheetName val="OPOW"/>
      <sheetName val="BEK"/>
      <sheetName val="ME"/>
      <sheetName val="BAB 13"/>
      <sheetName val="BHN"/>
      <sheetName val="UPH"/>
      <sheetName val="PRLM"/>
      <sheetName val="PANC"/>
      <sheetName val="HSD"/>
      <sheetName val="BEK2"/>
      <sheetName val="LSNG"/>
      <sheetName val="ATK1"/>
      <sheetName val="ATK2"/>
      <sheetName val="ATK3"/>
      <sheetName val="BQ2"/>
      <sheetName val="B2"/>
      <sheetName val="B4"/>
      <sheetName val="B5"/>
      <sheetName val="B6"/>
      <sheetName val="B7"/>
      <sheetName val="B8"/>
      <sheetName val="B9"/>
      <sheetName val="B10"/>
      <sheetName val="B11"/>
      <sheetName val="B12"/>
      <sheetName val="Bab12"/>
      <sheetName val="Bab13"/>
      <sheetName val="Bab14"/>
      <sheetName val="Bab15"/>
      <sheetName val="Bab16a"/>
      <sheetName val="Bab16b"/>
      <sheetName val="Bab16c"/>
      <sheetName val="ANSTRUK"/>
      <sheetName val="Antek Alt"/>
      <sheetName val="Stressing bed"/>
      <sheetName val="Formwork"/>
      <sheetName val="Staging"/>
      <sheetName val="Harg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T7">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RAB"/>
      <sheetName val="Daft Harg"/>
    </sheetNames>
    <sheetDataSet>
      <sheetData sheetId="0" refreshError="1"/>
      <sheetData sheetId="1" refreshError="1"/>
      <sheetData sheetId="2" refreshError="1"/>
    </sheetDataSet>
  </externalBook>
</externalLink>
</file>

<file path=xl/externalLinks/externalLink4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2)"/>
      <sheetName val="PR"/>
      <sheetName val="NP"/>
      <sheetName val="NP-2"/>
    </sheetNames>
    <sheetDataSet>
      <sheetData sheetId="0" refreshError="1"/>
      <sheetData sheetId="1"/>
      <sheetData sheetId="2"/>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DPA"/>
      <sheetName val="Form DPA"/>
      <sheetName val="REKAP"/>
      <sheetName val="UPAH"/>
      <sheetName val="BAHAN"/>
      <sheetName val="ANALISA"/>
      <sheetName val="RAB"/>
      <sheetName val="QUARY"/>
      <sheetName val="Sheet1"/>
      <sheetName val="Sheet2"/>
      <sheetName val="Sheet3"/>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4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KA (2)"/>
      <sheetName val="cover (2)"/>
      <sheetName val="RKA"/>
      <sheetName val="DK (2)"/>
      <sheetName val="daf-lokasi"/>
      <sheetName val="bahan"/>
      <sheetName val="ANALISA (2)"/>
      <sheetName val="lk"/>
      <sheetName val="himpunan"/>
      <sheetName val="DK"/>
      <sheetName val="ANALISA"/>
      <sheetName val="CAP"/>
      <sheetName val="Basic Price"/>
      <sheetName val="Analisa Quarry"/>
      <sheetName val="Peralatan"/>
      <sheetName val="grafik"/>
      <sheetName val="NOTA"/>
      <sheetName val="SAMPUL"/>
      <sheetName val="DELITUA"/>
      <sheetName val="T-JUHAR"/>
      <sheetName val="G. MERIAH"/>
      <sheetName val="sket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BTL"/>
      <sheetName val="RAPA"/>
      <sheetName val="Apek"/>
      <sheetName val="Asat"/>
      <sheetName val="Data"/>
      <sheetName val="Hit-M2"/>
      <sheetName val="notasi"/>
      <sheetName val="PENJELASAN"/>
      <sheetName val="vol-pek"/>
    </sheetNames>
    <sheetDataSet>
      <sheetData sheetId="0"/>
      <sheetData sheetId="1"/>
      <sheetData sheetId="2"/>
      <sheetData sheetId="3"/>
      <sheetData sheetId="4"/>
      <sheetData sheetId="5"/>
      <sheetData sheetId="6">
        <row r="4">
          <cell r="D4">
            <v>2</v>
          </cell>
        </row>
      </sheetData>
      <sheetData sheetId="7"/>
      <sheetData sheetId="8"/>
    </sheetDataSet>
  </externalBook>
</externalLink>
</file>

<file path=xl/externalLinks/externalLink4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ELEKTRIKAL"/>
      <sheetName val="REKAP"/>
      <sheetName val="AC"/>
      <sheetName val="Plumbing"/>
      <sheetName val="Dafmat"/>
      <sheetName val="Pompa"/>
      <sheetName val="Ven Fan"/>
      <sheetName val="Ana Duct"/>
      <sheetName val="Hsd Duct"/>
      <sheetName val="Pipe"/>
      <sheetName val="Grille"/>
      <sheetName val="valve-20k"/>
      <sheetName val="valve-10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t="str">
            <v xml:space="preserve">Chilled Water Pipe </v>
          </cell>
        </row>
        <row r="14">
          <cell r="C14" t="str">
            <v>Material      :  Galvanized Pipe  Medium Class</v>
          </cell>
        </row>
        <row r="15">
          <cell r="C15" t="str">
            <v>Standard    :  BS 1387</v>
          </cell>
        </row>
        <row r="17">
          <cell r="A17">
            <v>0.5</v>
          </cell>
          <cell r="C17">
            <v>15</v>
          </cell>
          <cell r="E17">
            <v>1</v>
          </cell>
          <cell r="G17">
            <v>6880</v>
          </cell>
          <cell r="I17">
            <v>1870</v>
          </cell>
        </row>
        <row r="18">
          <cell r="A18">
            <v>0.75</v>
          </cell>
          <cell r="C18">
            <v>20</v>
          </cell>
          <cell r="E18">
            <v>1</v>
          </cell>
          <cell r="G18">
            <v>3360</v>
          </cell>
          <cell r="I18">
            <v>1980</v>
          </cell>
        </row>
        <row r="19">
          <cell r="A19">
            <v>1</v>
          </cell>
          <cell r="C19">
            <v>25</v>
          </cell>
          <cell r="E19">
            <v>1</v>
          </cell>
          <cell r="G19">
            <v>13370</v>
          </cell>
          <cell r="I19">
            <v>2020</v>
          </cell>
        </row>
        <row r="20">
          <cell r="A20">
            <v>1.25</v>
          </cell>
          <cell r="C20">
            <v>32</v>
          </cell>
          <cell r="E20">
            <v>1</v>
          </cell>
          <cell r="G20">
            <v>17550</v>
          </cell>
          <cell r="I20">
            <v>2050</v>
          </cell>
        </row>
        <row r="21">
          <cell r="A21">
            <v>1.5</v>
          </cell>
          <cell r="C21">
            <v>40</v>
          </cell>
          <cell r="E21">
            <v>1.25</v>
          </cell>
          <cell r="G21">
            <v>19860</v>
          </cell>
          <cell r="I21">
            <v>2090</v>
          </cell>
        </row>
        <row r="22">
          <cell r="A22">
            <v>2</v>
          </cell>
          <cell r="C22">
            <v>50</v>
          </cell>
          <cell r="E22">
            <v>1.25</v>
          </cell>
          <cell r="G22">
            <v>28990</v>
          </cell>
          <cell r="I22">
            <v>2140</v>
          </cell>
        </row>
        <row r="23">
          <cell r="A23">
            <v>2.5</v>
          </cell>
          <cell r="C23">
            <v>65</v>
          </cell>
          <cell r="E23">
            <v>1.25</v>
          </cell>
          <cell r="G23">
            <v>35590</v>
          </cell>
          <cell r="I23">
            <v>2260</v>
          </cell>
        </row>
        <row r="24">
          <cell r="A24">
            <v>3</v>
          </cell>
          <cell r="C24">
            <v>80</v>
          </cell>
          <cell r="E24">
            <v>1.25</v>
          </cell>
          <cell r="G24">
            <v>46750</v>
          </cell>
          <cell r="I24">
            <v>3420</v>
          </cell>
        </row>
        <row r="25">
          <cell r="A25">
            <v>4</v>
          </cell>
          <cell r="C25">
            <v>100</v>
          </cell>
          <cell r="E25">
            <v>1.25</v>
          </cell>
          <cell r="G25">
            <v>66940</v>
          </cell>
          <cell r="I25">
            <v>3530</v>
          </cell>
        </row>
        <row r="26">
          <cell r="A26">
            <v>5</v>
          </cell>
          <cell r="C26">
            <v>125</v>
          </cell>
          <cell r="E26">
            <v>1.25</v>
          </cell>
          <cell r="G26">
            <v>83380</v>
          </cell>
          <cell r="I26">
            <v>4050</v>
          </cell>
        </row>
        <row r="27">
          <cell r="A27">
            <v>6</v>
          </cell>
          <cell r="C27">
            <v>150</v>
          </cell>
          <cell r="E27">
            <v>1.5</v>
          </cell>
          <cell r="G27">
            <v>98950</v>
          </cell>
          <cell r="I27">
            <v>4180</v>
          </cell>
        </row>
        <row r="28">
          <cell r="A28">
            <v>8</v>
          </cell>
          <cell r="C28">
            <v>200</v>
          </cell>
          <cell r="E28">
            <v>1.5</v>
          </cell>
          <cell r="G28">
            <v>189970</v>
          </cell>
          <cell r="I28">
            <v>4440</v>
          </cell>
        </row>
        <row r="29">
          <cell r="A29">
            <v>10</v>
          </cell>
          <cell r="C29">
            <v>250</v>
          </cell>
          <cell r="E29">
            <v>1.5</v>
          </cell>
          <cell r="G29">
            <v>238100</v>
          </cell>
          <cell r="I29">
            <v>4700</v>
          </cell>
        </row>
        <row r="30">
          <cell r="A30">
            <v>12</v>
          </cell>
          <cell r="C30">
            <v>300</v>
          </cell>
          <cell r="E30">
            <v>1.5</v>
          </cell>
          <cell r="G30">
            <v>283420</v>
          </cell>
          <cell r="I30">
            <v>4960</v>
          </cell>
        </row>
        <row r="31">
          <cell r="A31">
            <v>14</v>
          </cell>
          <cell r="C31">
            <v>350</v>
          </cell>
          <cell r="E31">
            <v>1.5</v>
          </cell>
          <cell r="G31">
            <v>315920</v>
          </cell>
          <cell r="I31">
            <v>4960</v>
          </cell>
        </row>
        <row r="32">
          <cell r="A32">
            <v>16</v>
          </cell>
          <cell r="B32">
            <v>16</v>
          </cell>
          <cell r="C32">
            <v>400</v>
          </cell>
          <cell r="E32">
            <v>1.5</v>
          </cell>
          <cell r="G32">
            <v>361900</v>
          </cell>
          <cell r="I32">
            <v>4960</v>
          </cell>
        </row>
      </sheetData>
      <sheetData sheetId="12" refreshError="1"/>
      <sheetData sheetId="13" refreshError="1"/>
      <sheetData sheetId="14" refreshError="1"/>
    </sheetDataSet>
  </externalBook>
</externalLink>
</file>

<file path=xl/externalLinks/externalLink4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ca"/>
      <sheetName val="Sheet1"/>
      <sheetName val="alat"/>
      <sheetName val="Man Power"/>
      <sheetName val="BERITA ACARA"/>
      <sheetName val="REKAP BULANAN 4"/>
      <sheetName val="LAPORAN NK"/>
      <sheetName val="REKAP MINGGUAN"/>
      <sheetName val="Mako SatBrimobda"/>
      <sheetName val="rab_g-BEKUM"/>
      <sheetName val="Gd-Alsus"/>
      <sheetName val="Gd-Senpi"/>
      <sheetName val="Gd-Amunisi"/>
      <sheetName val="Gd-Handak"/>
      <sheetName val="Masjid"/>
      <sheetName val="Garasi"/>
      <sheetName val="Pos Jaga"/>
      <sheetName val="Aula"/>
      <sheetName val="Poliklinik"/>
      <sheetName val="Type 130"/>
      <sheetName val="Type 54"/>
      <sheetName val="Type 38"/>
      <sheetName val="Brk-Lajang"/>
      <sheetName val="R-Genset"/>
      <sheetName val="Pagar"/>
      <sheetName val="Air Bersih"/>
      <sheetName val="ME"/>
      <sheetName val="Up Mako"/>
      <sheetName val="Gd. Bekum"/>
      <sheetName val="Infra &amp; Fasum"/>
      <sheetName val="Fire Chubb"/>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4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fbhk"/>
      <sheetName val="rek-fitAB"/>
      <sheetName val="rek-hbk"/>
      <sheetName val="rek-val"/>
      <sheetName val="bq-kt"/>
      <sheetName val="bq-ktsa"/>
      <sheetName val="bq-ktf"/>
      <sheetName val="bq-kthk"/>
      <sheetName val="bq-ktc"/>
      <sheetName val="bq-kth"/>
      <sheetName val="bq-ktv"/>
      <sheetName val="rek-san1"/>
      <sheetName val="rek-hot"/>
      <sheetName val="rek-fitPP "/>
      <sheetName val="A"/>
      <sheetName val="Pipe"/>
      <sheetName val="valve"/>
      <sheetName val="Dafmat"/>
      <sheetName val="Fitting"/>
      <sheetName val="bq-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3">
          <cell r="C13" t="str">
            <v>Cold Water Pipe</v>
          </cell>
        </row>
        <row r="14">
          <cell r="C14" t="str">
            <v>Material      :  Galvanized Pipe  Medium Class</v>
          </cell>
        </row>
        <row r="15">
          <cell r="C15" t="str">
            <v>Standard    :  BS 1387</v>
          </cell>
        </row>
        <row r="17">
          <cell r="A17">
            <v>0.5</v>
          </cell>
          <cell r="C17">
            <v>15</v>
          </cell>
          <cell r="G17">
            <v>6200</v>
          </cell>
          <cell r="I17">
            <v>1790</v>
          </cell>
        </row>
        <row r="18">
          <cell r="A18">
            <v>0.75</v>
          </cell>
          <cell r="C18">
            <v>20</v>
          </cell>
          <cell r="G18">
            <v>7980</v>
          </cell>
          <cell r="I18">
            <v>1890</v>
          </cell>
        </row>
        <row r="19">
          <cell r="A19">
            <v>1</v>
          </cell>
          <cell r="C19">
            <v>25</v>
          </cell>
          <cell r="G19">
            <v>12390</v>
          </cell>
          <cell r="I19">
            <v>1930</v>
          </cell>
        </row>
        <row r="20">
          <cell r="A20">
            <v>1.25</v>
          </cell>
          <cell r="C20">
            <v>32</v>
          </cell>
          <cell r="G20">
            <v>16850</v>
          </cell>
          <cell r="I20">
            <v>1960</v>
          </cell>
        </row>
        <row r="21">
          <cell r="A21">
            <v>1.5</v>
          </cell>
          <cell r="C21">
            <v>40</v>
          </cell>
          <cell r="G21">
            <v>17900</v>
          </cell>
          <cell r="I21">
            <v>2000</v>
          </cell>
        </row>
        <row r="22">
          <cell r="A22">
            <v>2</v>
          </cell>
          <cell r="C22">
            <v>50</v>
          </cell>
          <cell r="G22">
            <v>25150</v>
          </cell>
          <cell r="I22">
            <v>2040</v>
          </cell>
        </row>
        <row r="23">
          <cell r="A23">
            <v>2.5</v>
          </cell>
          <cell r="C23">
            <v>65</v>
          </cell>
          <cell r="G23">
            <v>32030</v>
          </cell>
          <cell r="I23">
            <v>2160</v>
          </cell>
        </row>
        <row r="24">
          <cell r="A24">
            <v>3</v>
          </cell>
          <cell r="C24">
            <v>80</v>
          </cell>
          <cell r="G24">
            <v>42050</v>
          </cell>
          <cell r="I24">
            <v>3270</v>
          </cell>
        </row>
        <row r="25">
          <cell r="A25">
            <v>4</v>
          </cell>
          <cell r="C25">
            <v>100</v>
          </cell>
          <cell r="G25">
            <v>60270</v>
          </cell>
          <cell r="I25">
            <v>3370</v>
          </cell>
        </row>
        <row r="26">
          <cell r="A26">
            <v>5</v>
          </cell>
          <cell r="C26">
            <v>125</v>
          </cell>
          <cell r="G26">
            <v>79590</v>
          </cell>
          <cell r="I26">
            <v>3860</v>
          </cell>
        </row>
        <row r="27">
          <cell r="A27">
            <v>6</v>
          </cell>
          <cell r="C27">
            <v>150</v>
          </cell>
          <cell r="G27">
            <v>94450</v>
          </cell>
          <cell r="I27">
            <v>3990</v>
          </cell>
        </row>
        <row r="28">
          <cell r="A28">
            <v>8</v>
          </cell>
          <cell r="C28">
            <v>200</v>
          </cell>
          <cell r="G28">
            <v>181340</v>
          </cell>
          <cell r="I28">
            <v>4240</v>
          </cell>
        </row>
        <row r="29">
          <cell r="A29">
            <v>10</v>
          </cell>
          <cell r="C29">
            <v>250</v>
          </cell>
          <cell r="G29">
            <v>227270</v>
          </cell>
          <cell r="I29">
            <v>4490</v>
          </cell>
        </row>
        <row r="30">
          <cell r="A30">
            <v>12</v>
          </cell>
          <cell r="C30">
            <v>300</v>
          </cell>
          <cell r="G30">
            <v>270530</v>
          </cell>
          <cell r="I30">
            <v>4740</v>
          </cell>
        </row>
      </sheetData>
      <sheetData sheetId="16" refreshError="1"/>
      <sheetData sheetId="17" refreshError="1"/>
      <sheetData sheetId="18" refreshError="1"/>
      <sheetData sheetId="19" refreshError="1"/>
    </sheetDataSet>
  </externalBook>
</externalLink>
</file>

<file path=xl/externalLinks/externalLink4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I"/>
      <sheetName val="BOQ+BTL"/>
      <sheetName val="RAPA"/>
      <sheetName val="APEK"/>
      <sheetName val="ASAT"/>
      <sheetName val="data"/>
      <sheetName val="RAB. MC-0 Est"/>
      <sheetName val="HITUNGAN"/>
      <sheetName val="notasi"/>
      <sheetName val="PENJELASAN"/>
      <sheetName val="vol-p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x2,5)"/>
      <sheetName val="REKAP-BOX-cinaku"/>
      <sheetName val="cinaku3(0+410)"/>
      <sheetName val="cinaku3(0+405)"/>
      <sheetName val="cinaku3(0+224)"/>
      <sheetName val="cinaku3(0+002"/>
      <sheetName val="cinaku2(1+816)"/>
      <sheetName val="cinaku2(1+724)"/>
      <sheetName val="cinaku2(1+673)"/>
      <sheetName val="cinaku2(0+799)"/>
      <sheetName val="cinaku1(7+461)"/>
      <sheetName val="cinaku1(7+206)"/>
      <sheetName val="cinaku1(6+991)"/>
      <sheetName val="cinaku1(6+446)"/>
      <sheetName val="cinaku1(6+311)"/>
      <sheetName val="cinaku1(6+234)"/>
      <sheetName val="cinaku1(6+108)"/>
      <sheetName val="cinaku1(5+837)"/>
      <sheetName val="cinaku1(5+645)"/>
      <sheetName val="cinaku1(5+512)"/>
      <sheetName val="cinaku1(5+260)"/>
      <sheetName val="cinaki1(5+050)"/>
      <sheetName val="cinaku1(3+225)"/>
      <sheetName val="cinaku1(3+088)"/>
      <sheetName val="cinaku1(2+990)"/>
      <sheetName val="cinaki1(2+581)"/>
      <sheetName val="cinaku1(2+450)"/>
      <sheetName val="cinaku1(2+325)"/>
      <sheetName val="cinaku1(2+140)"/>
      <sheetName val="cinaku1(2+065)"/>
      <sheetName val="cinaku1(1+924)"/>
      <sheetName val="cinaku1(1+710)"/>
      <sheetName val="cinaku1(1+596)"/>
      <sheetName val="cinaku1(1+497.5)"/>
      <sheetName val="cinaku1(1+347)"/>
      <sheetName val="cinaku1(1+285)"/>
      <sheetName val="cinaku1(1+123.8)"/>
      <sheetName val="cinaku1(0+867.15)"/>
      <sheetName val="REKAP-BOX-SIAK"/>
      <sheetName val="siak3(0+003.5)"/>
      <sheetName val="siak2(11+218)"/>
      <sheetName val="siak2(10+445)"/>
      <sheetName val="siak2(6+710)"/>
      <sheetName val="siak2(3+800)"/>
      <sheetName val="siak2(2+120)"/>
      <sheetName val="siak2(1+275)"/>
      <sheetName val="siak2(0+410) "/>
      <sheetName val="siak2(0+030)"/>
      <sheetName val="siak1(8+500)"/>
      <sheetName val="tunggal"/>
      <sheetName val="g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_DOSEN"/>
      <sheetName val="NK_MHSW"/>
      <sheetName val="HS"/>
      <sheetName val="ans_A_Dosen"/>
      <sheetName val="ans_A_Mhsw"/>
      <sheetName val="REKAP_DOSEN"/>
      <sheetName val="BoQ_DOSEN"/>
      <sheetName val="ME_DOSEN"/>
      <sheetName val="REKAP_MHSW"/>
      <sheetName val="BoQ_MHSW"/>
      <sheetName val="ME_MHSW"/>
      <sheetName val="rek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NO</v>
          </cell>
          <cell r="B1" t="str">
            <v>URAIAN PEKERJAAN</v>
          </cell>
          <cell r="C1" t="str">
            <v>VOL.</v>
          </cell>
          <cell r="E1" t="str">
            <v>HARGA SATUAN</v>
          </cell>
          <cell r="I1" t="str">
            <v>JUMLAH HARGA</v>
          </cell>
        </row>
        <row r="2">
          <cell r="E2" t="str">
            <v>MATERIAL</v>
          </cell>
          <cell r="G2" t="str">
            <v>UPAH</v>
          </cell>
          <cell r="I2" t="str">
            <v>MATERIAL</v>
          </cell>
          <cell r="J2" t="str">
            <v>UPAH</v>
          </cell>
        </row>
        <row r="4">
          <cell r="A4" t="str">
            <v>IV.</v>
          </cell>
          <cell r="B4" t="str">
            <v>PEKERJAAN MEKANIKAL ELEKTRIKAL</v>
          </cell>
        </row>
        <row r="6">
          <cell r="A6" t="str">
            <v>A.</v>
          </cell>
          <cell r="B6" t="str">
            <v>PEKERJAAN ELEKTRIKAL</v>
          </cell>
        </row>
        <row r="7">
          <cell r="A7" t="str">
            <v>A.1.</v>
          </cell>
          <cell r="B7" t="str">
            <v>Pekerjaan Panel dan Kabel Feeder</v>
          </cell>
        </row>
        <row r="8">
          <cell r="A8">
            <v>1</v>
          </cell>
          <cell r="B8" t="str">
            <v>KWH Meter PLN</v>
          </cell>
          <cell r="C8">
            <v>1</v>
          </cell>
          <cell r="D8" t="str">
            <v>bh</v>
          </cell>
          <cell r="E8">
            <v>9775000</v>
          </cell>
          <cell r="G8">
            <v>212500</v>
          </cell>
          <cell r="I8">
            <v>9775000</v>
          </cell>
          <cell r="J8">
            <v>212500</v>
          </cell>
        </row>
        <row r="9">
          <cell r="A9">
            <v>2</v>
          </cell>
          <cell r="B9" t="str">
            <v>KWH Meter 3 phase</v>
          </cell>
          <cell r="C9">
            <v>1</v>
          </cell>
          <cell r="D9" t="str">
            <v>bh</v>
          </cell>
          <cell r="E9">
            <v>9775000</v>
          </cell>
          <cell r="G9">
            <v>212500</v>
          </cell>
          <cell r="I9">
            <v>9775000</v>
          </cell>
          <cell r="J9">
            <v>212500</v>
          </cell>
        </row>
        <row r="10">
          <cell r="A10">
            <v>3</v>
          </cell>
          <cell r="B10" t="str">
            <v>KWH Meter 1 phase</v>
          </cell>
          <cell r="C10">
            <v>29</v>
          </cell>
          <cell r="D10" t="str">
            <v>bh</v>
          </cell>
          <cell r="E10">
            <v>1275000</v>
          </cell>
          <cell r="G10">
            <v>148800</v>
          </cell>
          <cell r="I10">
            <v>36975000</v>
          </cell>
          <cell r="J10">
            <v>4315200</v>
          </cell>
        </row>
        <row r="11">
          <cell r="A11">
            <v>4</v>
          </cell>
          <cell r="B11" t="str">
            <v>PP - DASAR include COS 160 A</v>
          </cell>
          <cell r="C11">
            <v>1</v>
          </cell>
          <cell r="D11" t="str">
            <v>bh</v>
          </cell>
          <cell r="E11">
            <v>6460000</v>
          </cell>
          <cell r="G11">
            <v>212500</v>
          </cell>
          <cell r="I11">
            <v>6460000</v>
          </cell>
          <cell r="J11">
            <v>212500</v>
          </cell>
        </row>
        <row r="12">
          <cell r="A12">
            <v>5</v>
          </cell>
          <cell r="B12" t="str">
            <v>PP - 2</v>
          </cell>
          <cell r="C12">
            <v>1</v>
          </cell>
          <cell r="D12" t="str">
            <v>bh</v>
          </cell>
          <cell r="E12">
            <v>2975000</v>
          </cell>
          <cell r="G12">
            <v>170000</v>
          </cell>
          <cell r="I12">
            <v>2975000</v>
          </cell>
          <cell r="J12">
            <v>170000</v>
          </cell>
        </row>
        <row r="13">
          <cell r="A13">
            <v>6</v>
          </cell>
          <cell r="B13" t="str">
            <v>PP - 3</v>
          </cell>
          <cell r="C13">
            <v>1</v>
          </cell>
          <cell r="D13" t="str">
            <v>bh</v>
          </cell>
          <cell r="E13">
            <v>2975000</v>
          </cell>
          <cell r="G13">
            <v>170000</v>
          </cell>
          <cell r="I13">
            <v>2975000</v>
          </cell>
          <cell r="J13">
            <v>170000</v>
          </cell>
        </row>
        <row r="14">
          <cell r="A14">
            <v>7</v>
          </cell>
          <cell r="B14" t="str">
            <v>PP - TAMAN</v>
          </cell>
          <cell r="C14">
            <v>1</v>
          </cell>
          <cell r="D14" t="str">
            <v>bh</v>
          </cell>
          <cell r="E14">
            <v>2720000</v>
          </cell>
          <cell r="G14">
            <v>157300</v>
          </cell>
          <cell r="I14">
            <v>2720000</v>
          </cell>
          <cell r="J14">
            <v>157300</v>
          </cell>
        </row>
        <row r="15">
          <cell r="A15">
            <v>8</v>
          </cell>
          <cell r="B15" t="str">
            <v>FB - MASJID</v>
          </cell>
          <cell r="C15">
            <v>1</v>
          </cell>
          <cell r="D15" t="str">
            <v>bh</v>
          </cell>
          <cell r="E15">
            <v>3017500</v>
          </cell>
          <cell r="G15">
            <v>212500</v>
          </cell>
          <cell r="I15">
            <v>3017500</v>
          </cell>
          <cell r="J15">
            <v>212500</v>
          </cell>
        </row>
        <row r="16">
          <cell r="A16">
            <v>9</v>
          </cell>
          <cell r="B16" t="str">
            <v>FB - D (1, 2, 3, 4, 5, 6, 7, 8, 9)</v>
          </cell>
          <cell r="C16">
            <v>9</v>
          </cell>
          <cell r="D16" t="str">
            <v>bh</v>
          </cell>
          <cell r="E16">
            <v>212500</v>
          </cell>
          <cell r="G16">
            <v>106300</v>
          </cell>
          <cell r="I16">
            <v>1912500</v>
          </cell>
          <cell r="J16">
            <v>956700</v>
          </cell>
        </row>
        <row r="17">
          <cell r="A17">
            <v>10</v>
          </cell>
          <cell r="B17" t="str">
            <v>FB - 2 (1, 2, 3, 4, 5, 6, 7, 8, 9, 10)</v>
          </cell>
          <cell r="C17">
            <v>10</v>
          </cell>
          <cell r="D17" t="str">
            <v>bh</v>
          </cell>
          <cell r="E17">
            <v>212500</v>
          </cell>
          <cell r="G17">
            <v>106300</v>
          </cell>
          <cell r="I17">
            <v>2125000</v>
          </cell>
          <cell r="J17">
            <v>1063000</v>
          </cell>
        </row>
        <row r="18">
          <cell r="A18">
            <v>11</v>
          </cell>
          <cell r="B18" t="str">
            <v>FB - 3 (1, 2, 3, 4, 5, 6, 7, 8, 9, 10)</v>
          </cell>
          <cell r="C18">
            <v>10</v>
          </cell>
          <cell r="D18" t="str">
            <v>bh</v>
          </cell>
          <cell r="E18">
            <v>212500</v>
          </cell>
          <cell r="G18">
            <v>106300</v>
          </cell>
          <cell r="I18">
            <v>2125000</v>
          </cell>
          <cell r="J18">
            <v>1063000</v>
          </cell>
        </row>
        <row r="19">
          <cell r="A19">
            <v>12</v>
          </cell>
          <cell r="B19" t="str">
            <v>Kabel Feeder NYY 4x35 mm2 (dari KWH PLN ke PP - DASAR)</v>
          </cell>
          <cell r="C19">
            <v>20</v>
          </cell>
          <cell r="D19" t="str">
            <v>m</v>
          </cell>
          <cell r="E19">
            <v>116500</v>
          </cell>
          <cell r="G19">
            <v>11100</v>
          </cell>
          <cell r="I19">
            <v>2330000</v>
          </cell>
          <cell r="J19">
            <v>222000</v>
          </cell>
        </row>
        <row r="20">
          <cell r="A20">
            <v>13</v>
          </cell>
          <cell r="B20" t="str">
            <v>Kabel Feeder NYY 4x6 mm2 (dari PP - DASAR ke PP - 2)</v>
          </cell>
          <cell r="C20">
            <v>4</v>
          </cell>
          <cell r="D20" t="str">
            <v>m</v>
          </cell>
          <cell r="E20">
            <v>27200</v>
          </cell>
          <cell r="G20">
            <v>2100</v>
          </cell>
          <cell r="I20">
            <v>108800</v>
          </cell>
          <cell r="J20">
            <v>8400</v>
          </cell>
        </row>
        <row r="21">
          <cell r="A21">
            <v>14</v>
          </cell>
          <cell r="B21" t="str">
            <v>kabel Feeder NYY 4x6 mm2 (dari PP - DASAR ke PP - 3)</v>
          </cell>
          <cell r="C21">
            <v>8</v>
          </cell>
          <cell r="D21" t="str">
            <v>m</v>
          </cell>
          <cell r="E21">
            <v>27200</v>
          </cell>
          <cell r="G21">
            <v>2100</v>
          </cell>
          <cell r="I21">
            <v>217600</v>
          </cell>
          <cell r="J21">
            <v>16800</v>
          </cell>
        </row>
        <row r="22">
          <cell r="A22">
            <v>15</v>
          </cell>
          <cell r="B22" t="str">
            <v>Kabel Feeder NYFGbY 4x6 mm2 (dari PP - DASAR ke PP - TAMAN)</v>
          </cell>
          <cell r="C22">
            <v>20</v>
          </cell>
          <cell r="D22" t="str">
            <v>m</v>
          </cell>
          <cell r="E22">
            <v>27200</v>
          </cell>
          <cell r="G22">
            <v>2100</v>
          </cell>
          <cell r="I22">
            <v>544000</v>
          </cell>
          <cell r="J22">
            <v>42000</v>
          </cell>
        </row>
        <row r="23">
          <cell r="A23">
            <v>16</v>
          </cell>
          <cell r="B23" t="str">
            <v>Kabel Feeder NYFGbY 3x6 mm2 (dari PP - DASAR ke FB - MASJID)</v>
          </cell>
          <cell r="C23">
            <v>85</v>
          </cell>
          <cell r="D23" t="str">
            <v>m</v>
          </cell>
          <cell r="E23">
            <v>17900</v>
          </cell>
          <cell r="G23">
            <v>5500</v>
          </cell>
          <cell r="I23">
            <v>1521500</v>
          </cell>
          <cell r="J23">
            <v>467500</v>
          </cell>
        </row>
        <row r="24">
          <cell r="A24">
            <v>17</v>
          </cell>
          <cell r="B24" t="str">
            <v>Integrated System Grounding</v>
          </cell>
          <cell r="C24">
            <v>1</v>
          </cell>
          <cell r="D24" t="str">
            <v>ls</v>
          </cell>
          <cell r="E24">
            <v>11700000</v>
          </cell>
          <cell r="F24">
            <v>11700000</v>
          </cell>
          <cell r="G24">
            <v>575000</v>
          </cell>
          <cell r="H24">
            <v>575000</v>
          </cell>
          <cell r="I24">
            <v>11700000</v>
          </cell>
          <cell r="J24">
            <v>575000</v>
          </cell>
        </row>
        <row r="25">
          <cell r="A25">
            <v>18</v>
          </cell>
          <cell r="B25" t="str">
            <v>Grounding &lt; 2 Ohm + bak kontrol</v>
          </cell>
          <cell r="C25">
            <v>1</v>
          </cell>
          <cell r="D25" t="str">
            <v>ls</v>
          </cell>
          <cell r="E25">
            <v>2750000</v>
          </cell>
          <cell r="F25">
            <v>2750000</v>
          </cell>
          <cell r="G25">
            <v>1200000</v>
          </cell>
          <cell r="H25">
            <v>1200000</v>
          </cell>
          <cell r="I25">
            <v>2750000</v>
          </cell>
          <cell r="J25">
            <v>1200000</v>
          </cell>
        </row>
        <row r="26">
          <cell r="A26">
            <v>19</v>
          </cell>
          <cell r="B26" t="str">
            <v>Peralatan Bantu</v>
          </cell>
          <cell r="C26">
            <v>1</v>
          </cell>
          <cell r="D26" t="str">
            <v>ls</v>
          </cell>
          <cell r="E26">
            <v>600000</v>
          </cell>
          <cell r="F26">
            <v>600000</v>
          </cell>
          <cell r="G26">
            <v>212500</v>
          </cell>
          <cell r="I26">
            <v>600000</v>
          </cell>
          <cell r="J26">
            <v>212500</v>
          </cell>
        </row>
        <row r="27">
          <cell r="B27" t="str">
            <v>Total A.1.</v>
          </cell>
          <cell r="I27">
            <v>100606900</v>
          </cell>
          <cell r="J27">
            <v>11489400</v>
          </cell>
        </row>
        <row r="29">
          <cell r="A29" t="str">
            <v>A.2.</v>
          </cell>
          <cell r="B29" t="str">
            <v>Pekerjaan Pengadaan Lampu, Stop Kontak, dan Instalasi</v>
          </cell>
        </row>
        <row r="30">
          <cell r="B30" t="str">
            <v>Pekerjaan lampu di plafon, marking by ME sedangkan pelubangan by SA.</v>
          </cell>
        </row>
        <row r="32">
          <cell r="A32" t="str">
            <v>A.2.1.</v>
          </cell>
          <cell r="B32" t="str">
            <v>Lantai Dasar</v>
          </cell>
        </row>
        <row r="33">
          <cell r="A33">
            <v>1</v>
          </cell>
          <cell r="B33" t="str">
            <v>Instalasi NYM 3x2,5 mm2 + pipa conduit (dari PP - DASAR ke FB - D1 s/d FB - D9)</v>
          </cell>
          <cell r="C33">
            <v>9</v>
          </cell>
          <cell r="D33" t="str">
            <v>ttk</v>
          </cell>
          <cell r="E33">
            <v>475000</v>
          </cell>
          <cell r="F33">
            <v>475000</v>
          </cell>
          <cell r="G33">
            <v>125000</v>
          </cell>
          <cell r="H33">
            <v>125000</v>
          </cell>
          <cell r="I33">
            <v>4275000</v>
          </cell>
          <cell r="J33">
            <v>1125000</v>
          </cell>
        </row>
        <row r="34">
          <cell r="A34">
            <v>2</v>
          </cell>
          <cell r="B34" t="str">
            <v>Lampu PLC 20 W dengan Fitting E27</v>
          </cell>
          <cell r="C34">
            <v>28</v>
          </cell>
          <cell r="D34" t="str">
            <v>bh</v>
          </cell>
          <cell r="E34">
            <v>135200</v>
          </cell>
          <cell r="G34">
            <v>29800</v>
          </cell>
          <cell r="I34">
            <v>3785600</v>
          </cell>
          <cell r="J34">
            <v>834400</v>
          </cell>
        </row>
        <row r="35">
          <cell r="A35">
            <v>3</v>
          </cell>
          <cell r="B35" t="str">
            <v>Lampu PLC 13 W dengan Fitting E27</v>
          </cell>
          <cell r="C35">
            <v>29</v>
          </cell>
          <cell r="D35" t="str">
            <v>bh</v>
          </cell>
          <cell r="E35">
            <v>130100</v>
          </cell>
          <cell r="G35">
            <v>21300</v>
          </cell>
          <cell r="I35">
            <v>3772900</v>
          </cell>
          <cell r="J35">
            <v>617700</v>
          </cell>
        </row>
        <row r="36">
          <cell r="A36">
            <v>4</v>
          </cell>
          <cell r="B36" t="str">
            <v>Stop Kontak General 200 W</v>
          </cell>
          <cell r="C36">
            <v>36</v>
          </cell>
          <cell r="D36" t="str">
            <v>bh</v>
          </cell>
          <cell r="E36">
            <v>27200</v>
          </cell>
          <cell r="G36">
            <v>4300</v>
          </cell>
          <cell r="I36">
            <v>979200</v>
          </cell>
          <cell r="J36">
            <v>154800</v>
          </cell>
        </row>
        <row r="37">
          <cell r="A37">
            <v>5</v>
          </cell>
          <cell r="B37" t="str">
            <v>Ceilling fan</v>
          </cell>
          <cell r="C37">
            <v>9</v>
          </cell>
          <cell r="D37" t="str">
            <v>bh</v>
          </cell>
          <cell r="E37">
            <v>191300</v>
          </cell>
          <cell r="G37">
            <v>38300</v>
          </cell>
          <cell r="I37">
            <v>1721700</v>
          </cell>
          <cell r="J37">
            <v>344700</v>
          </cell>
        </row>
        <row r="38">
          <cell r="A38">
            <v>6</v>
          </cell>
          <cell r="B38" t="str">
            <v>Saklar Tunggal</v>
          </cell>
          <cell r="C38">
            <v>49</v>
          </cell>
          <cell r="D38" t="str">
            <v>bh</v>
          </cell>
          <cell r="E38">
            <v>23000</v>
          </cell>
          <cell r="G38">
            <v>4300</v>
          </cell>
          <cell r="I38">
            <v>1127000</v>
          </cell>
          <cell r="J38">
            <v>210700</v>
          </cell>
        </row>
        <row r="39">
          <cell r="A39">
            <v>7</v>
          </cell>
          <cell r="B39" t="str">
            <v>Instalasi penerangan dengan kabel NYM 3x2,5 mm2 + pipa conduit</v>
          </cell>
          <cell r="C39">
            <v>57</v>
          </cell>
          <cell r="D39" t="str">
            <v>ttk</v>
          </cell>
          <cell r="E39">
            <v>76500</v>
          </cell>
          <cell r="G39">
            <v>38300</v>
          </cell>
          <cell r="I39">
            <v>4360500</v>
          </cell>
          <cell r="J39">
            <v>2183100</v>
          </cell>
        </row>
        <row r="40">
          <cell r="A40">
            <v>8</v>
          </cell>
          <cell r="B40" t="str">
            <v>Instalasi Stop Kontak dengan kabel NYM 3x2,5 mm2 + pipa conduit</v>
          </cell>
          <cell r="C40">
            <v>36</v>
          </cell>
          <cell r="D40" t="str">
            <v>ttk</v>
          </cell>
          <cell r="E40">
            <v>89300</v>
          </cell>
          <cell r="G40">
            <v>38300</v>
          </cell>
          <cell r="I40">
            <v>3214800</v>
          </cell>
          <cell r="J40">
            <v>1378800</v>
          </cell>
        </row>
        <row r="41">
          <cell r="A41">
            <v>9</v>
          </cell>
          <cell r="B41" t="str">
            <v>Instalasi ceilling fan dengan kabel NYM 3x2,5 mm2 + pipa conduit</v>
          </cell>
          <cell r="C41">
            <v>9</v>
          </cell>
          <cell r="D41" t="str">
            <v>ttk</v>
          </cell>
          <cell r="E41">
            <v>76500</v>
          </cell>
          <cell r="G41">
            <v>38300</v>
          </cell>
          <cell r="I41">
            <v>688500</v>
          </cell>
          <cell r="J41">
            <v>344700</v>
          </cell>
        </row>
        <row r="42">
          <cell r="A42">
            <v>10</v>
          </cell>
          <cell r="B42" t="str">
            <v>Peralatan Bantu</v>
          </cell>
          <cell r="C42">
            <v>1</v>
          </cell>
          <cell r="D42" t="str">
            <v>ls</v>
          </cell>
          <cell r="E42">
            <v>637500</v>
          </cell>
          <cell r="G42">
            <v>212500</v>
          </cell>
          <cell r="I42">
            <v>637500</v>
          </cell>
          <cell r="J42">
            <v>212500</v>
          </cell>
        </row>
        <row r="44">
          <cell r="A44" t="str">
            <v>A.2.2.</v>
          </cell>
          <cell r="B44" t="str">
            <v>Lantai 2</v>
          </cell>
        </row>
        <row r="45">
          <cell r="A45">
            <v>1</v>
          </cell>
          <cell r="B45" t="str">
            <v>Instalasi NYM 3x2,5 mm2 + pipa conduit (dari PP - DASAR ke FB - D1 s/d FB - D9)</v>
          </cell>
          <cell r="C45">
            <v>10</v>
          </cell>
          <cell r="D45" t="str">
            <v>ttk</v>
          </cell>
          <cell r="E45">
            <v>475000</v>
          </cell>
          <cell r="F45">
            <v>475000</v>
          </cell>
          <cell r="G45">
            <v>125000</v>
          </cell>
          <cell r="H45">
            <v>125000</v>
          </cell>
          <cell r="I45">
            <v>4750000</v>
          </cell>
          <cell r="J45">
            <v>1250000</v>
          </cell>
        </row>
        <row r="46">
          <cell r="A46">
            <v>2</v>
          </cell>
          <cell r="B46" t="str">
            <v>Lampu PLC 20 W dengan Fitting E27</v>
          </cell>
          <cell r="C46">
            <v>30</v>
          </cell>
          <cell r="D46" t="str">
            <v>bh</v>
          </cell>
          <cell r="E46">
            <v>135200</v>
          </cell>
          <cell r="G46">
            <v>29800</v>
          </cell>
          <cell r="I46">
            <v>4056000</v>
          </cell>
          <cell r="J46">
            <v>894000</v>
          </cell>
        </row>
        <row r="47">
          <cell r="A47">
            <v>3</v>
          </cell>
          <cell r="B47" t="str">
            <v>Lampu PLC 13 W dengan Fitting E27</v>
          </cell>
          <cell r="C47">
            <v>30</v>
          </cell>
          <cell r="D47" t="str">
            <v>bh</v>
          </cell>
          <cell r="E47">
            <v>130100</v>
          </cell>
          <cell r="G47">
            <v>21300</v>
          </cell>
          <cell r="I47">
            <v>3903000</v>
          </cell>
          <cell r="J47">
            <v>639000</v>
          </cell>
        </row>
        <row r="48">
          <cell r="A48">
            <v>4</v>
          </cell>
          <cell r="B48" t="str">
            <v>Stop Kontak General 200 W</v>
          </cell>
          <cell r="C48">
            <v>40</v>
          </cell>
          <cell r="D48" t="str">
            <v>bh</v>
          </cell>
          <cell r="E48">
            <v>27200</v>
          </cell>
          <cell r="G48">
            <v>4300</v>
          </cell>
          <cell r="I48">
            <v>1088000</v>
          </cell>
          <cell r="J48">
            <v>172000</v>
          </cell>
        </row>
        <row r="49">
          <cell r="A49">
            <v>5</v>
          </cell>
          <cell r="B49" t="str">
            <v>Ceilling fan</v>
          </cell>
          <cell r="C49">
            <v>10</v>
          </cell>
          <cell r="D49" t="str">
            <v>bh</v>
          </cell>
          <cell r="E49">
            <v>191300</v>
          </cell>
          <cell r="G49">
            <v>38300</v>
          </cell>
          <cell r="I49">
            <v>1913000</v>
          </cell>
          <cell r="J49">
            <v>383000</v>
          </cell>
        </row>
        <row r="50">
          <cell r="A50">
            <v>6</v>
          </cell>
          <cell r="B50" t="str">
            <v>Saklar Tunggal</v>
          </cell>
          <cell r="C50">
            <v>51</v>
          </cell>
          <cell r="D50" t="str">
            <v>bh</v>
          </cell>
          <cell r="E50">
            <v>23000</v>
          </cell>
          <cell r="G50">
            <v>4300</v>
          </cell>
          <cell r="I50">
            <v>1173000</v>
          </cell>
          <cell r="J50">
            <v>219300</v>
          </cell>
        </row>
        <row r="51">
          <cell r="A51">
            <v>7</v>
          </cell>
          <cell r="B51" t="str">
            <v>Instalasi penerangan dengan kabel NYM 3x2,5 mm2 + pipa conduit</v>
          </cell>
          <cell r="C51">
            <v>60</v>
          </cell>
          <cell r="D51" t="str">
            <v>ttk</v>
          </cell>
          <cell r="E51">
            <v>76500</v>
          </cell>
          <cell r="G51">
            <v>38300</v>
          </cell>
          <cell r="I51">
            <v>4590000</v>
          </cell>
          <cell r="J51">
            <v>2298000</v>
          </cell>
        </row>
        <row r="52">
          <cell r="A52">
            <v>8</v>
          </cell>
          <cell r="B52" t="str">
            <v>Instalasi Stop Kontak dengan kabel NYM 3x2,5 mm2 + pipa conduit</v>
          </cell>
          <cell r="C52">
            <v>40</v>
          </cell>
          <cell r="D52" t="str">
            <v>ttk</v>
          </cell>
          <cell r="E52">
            <v>89300</v>
          </cell>
          <cell r="G52">
            <v>38300</v>
          </cell>
          <cell r="I52">
            <v>3572000</v>
          </cell>
          <cell r="J52">
            <v>1532000</v>
          </cell>
        </row>
        <row r="53">
          <cell r="A53">
            <v>9</v>
          </cell>
          <cell r="B53" t="str">
            <v>Instalasi ceilling fan dengan kabel NYM 3x2,5 mm2 + pipa conduit</v>
          </cell>
          <cell r="C53">
            <v>10</v>
          </cell>
          <cell r="D53" t="str">
            <v>ttk</v>
          </cell>
          <cell r="E53">
            <v>76500</v>
          </cell>
          <cell r="G53">
            <v>38300</v>
          </cell>
          <cell r="I53">
            <v>765000</v>
          </cell>
          <cell r="J53">
            <v>383000</v>
          </cell>
        </row>
        <row r="54">
          <cell r="A54">
            <v>10</v>
          </cell>
          <cell r="B54" t="str">
            <v>Peralatan Bantu</v>
          </cell>
          <cell r="C54">
            <v>1</v>
          </cell>
          <cell r="D54" t="str">
            <v>ls</v>
          </cell>
          <cell r="E54">
            <v>637500</v>
          </cell>
          <cell r="G54">
            <v>212500</v>
          </cell>
          <cell r="I54">
            <v>637500</v>
          </cell>
          <cell r="J54">
            <v>212500</v>
          </cell>
        </row>
        <row r="56">
          <cell r="A56" t="str">
            <v>A.2.3.</v>
          </cell>
          <cell r="B56" t="str">
            <v>Lantai 3</v>
          </cell>
        </row>
        <row r="57">
          <cell r="A57">
            <v>1</v>
          </cell>
          <cell r="B57" t="str">
            <v>Instalasi NYM 3x2,5 mm2 + pipa conduit (dari PP - DASAR ke FB - D1 s/d FB - D9)</v>
          </cell>
          <cell r="C57">
            <v>10</v>
          </cell>
          <cell r="D57" t="str">
            <v>ttk</v>
          </cell>
          <cell r="E57">
            <v>212500</v>
          </cell>
          <cell r="G57">
            <v>63800</v>
          </cell>
          <cell r="I57">
            <v>2125000</v>
          </cell>
          <cell r="J57">
            <v>638000</v>
          </cell>
        </row>
        <row r="58">
          <cell r="A58">
            <v>2</v>
          </cell>
          <cell r="B58" t="str">
            <v>Lampu PLC 20 W dengan Fitting E27</v>
          </cell>
          <cell r="C58">
            <v>30</v>
          </cell>
          <cell r="D58" t="str">
            <v>bh</v>
          </cell>
          <cell r="E58">
            <v>135200</v>
          </cell>
          <cell r="G58">
            <v>29800</v>
          </cell>
          <cell r="I58">
            <v>4056000</v>
          </cell>
          <cell r="J58">
            <v>894000</v>
          </cell>
        </row>
        <row r="59">
          <cell r="A59">
            <v>3</v>
          </cell>
          <cell r="B59" t="str">
            <v>Lampu PLC 13 W dengan Fitting E27</v>
          </cell>
          <cell r="C59">
            <v>30</v>
          </cell>
          <cell r="D59" t="str">
            <v>bh</v>
          </cell>
          <cell r="E59">
            <v>130100</v>
          </cell>
          <cell r="G59">
            <v>21300</v>
          </cell>
          <cell r="I59">
            <v>3903000</v>
          </cell>
          <cell r="J59">
            <v>639000</v>
          </cell>
        </row>
        <row r="60">
          <cell r="A60">
            <v>4</v>
          </cell>
          <cell r="B60" t="str">
            <v>Stop Kontak General 200 W</v>
          </cell>
          <cell r="C60">
            <v>40</v>
          </cell>
          <cell r="D60" t="str">
            <v>bh</v>
          </cell>
          <cell r="E60">
            <v>27200</v>
          </cell>
          <cell r="G60">
            <v>4300</v>
          </cell>
          <cell r="I60">
            <v>1088000</v>
          </cell>
          <cell r="J60">
            <v>172000</v>
          </cell>
        </row>
        <row r="61">
          <cell r="A61">
            <v>5</v>
          </cell>
          <cell r="B61" t="str">
            <v>Ceilling fan</v>
          </cell>
          <cell r="C61">
            <v>10</v>
          </cell>
          <cell r="D61" t="str">
            <v>bh</v>
          </cell>
          <cell r="E61">
            <v>191300</v>
          </cell>
          <cell r="G61">
            <v>38300</v>
          </cell>
          <cell r="I61">
            <v>1913000</v>
          </cell>
          <cell r="J61">
            <v>383000</v>
          </cell>
        </row>
        <row r="62">
          <cell r="A62">
            <v>6</v>
          </cell>
          <cell r="B62" t="str">
            <v>Saklar Tunggal</v>
          </cell>
          <cell r="C62">
            <v>52</v>
          </cell>
          <cell r="D62" t="str">
            <v>bh</v>
          </cell>
          <cell r="E62">
            <v>23000</v>
          </cell>
          <cell r="G62">
            <v>4300</v>
          </cell>
          <cell r="I62">
            <v>1196000</v>
          </cell>
          <cell r="J62">
            <v>223600</v>
          </cell>
        </row>
        <row r="63">
          <cell r="A63">
            <v>7</v>
          </cell>
          <cell r="B63" t="str">
            <v>Instalasi penerangan dengan kabel NYM 3x2,5 mm2 + pipa conduit</v>
          </cell>
          <cell r="C63">
            <v>60</v>
          </cell>
          <cell r="D63" t="str">
            <v>ttk</v>
          </cell>
          <cell r="E63">
            <v>76500</v>
          </cell>
          <cell r="G63">
            <v>38300</v>
          </cell>
          <cell r="I63">
            <v>4590000</v>
          </cell>
          <cell r="J63">
            <v>2298000</v>
          </cell>
        </row>
        <row r="64">
          <cell r="A64">
            <v>8</v>
          </cell>
          <cell r="B64" t="str">
            <v>Instalasi Stop Kontak dengan kabel NYM 3x2,5 mm2 + pipa conduit</v>
          </cell>
          <cell r="C64">
            <v>40</v>
          </cell>
          <cell r="D64" t="str">
            <v>ttk</v>
          </cell>
          <cell r="E64">
            <v>89300</v>
          </cell>
          <cell r="G64">
            <v>38300</v>
          </cell>
          <cell r="I64">
            <v>3572000</v>
          </cell>
          <cell r="J64">
            <v>1532000</v>
          </cell>
        </row>
        <row r="65">
          <cell r="A65">
            <v>9</v>
          </cell>
          <cell r="B65" t="str">
            <v>Instalasi ceilling fan dengan kabel NYM 3x2,5 mm2 + pipa conduit</v>
          </cell>
          <cell r="C65">
            <v>10</v>
          </cell>
          <cell r="D65" t="str">
            <v>ttk</v>
          </cell>
          <cell r="E65">
            <v>76500</v>
          </cell>
          <cell r="G65">
            <v>38300</v>
          </cell>
          <cell r="I65">
            <v>765000</v>
          </cell>
          <cell r="J65">
            <v>383000</v>
          </cell>
        </row>
        <row r="66">
          <cell r="A66">
            <v>10</v>
          </cell>
          <cell r="B66" t="str">
            <v>Peralatan Bantu</v>
          </cell>
          <cell r="C66">
            <v>1</v>
          </cell>
          <cell r="D66" t="str">
            <v>ls</v>
          </cell>
          <cell r="E66">
            <v>637500</v>
          </cell>
          <cell r="G66">
            <v>212500</v>
          </cell>
          <cell r="I66">
            <v>637500</v>
          </cell>
          <cell r="J66">
            <v>212500</v>
          </cell>
        </row>
        <row r="67">
          <cell r="E67">
            <v>0</v>
          </cell>
          <cell r="G67">
            <v>0</v>
          </cell>
        </row>
        <row r="68">
          <cell r="A68" t="str">
            <v>A.2.4.</v>
          </cell>
          <cell r="B68" t="str">
            <v>Masjid</v>
          </cell>
        </row>
        <row r="69">
          <cell r="A69">
            <v>1</v>
          </cell>
          <cell r="B69" t="str">
            <v>Lampu PLC 20 W dengan Fitting E27</v>
          </cell>
          <cell r="C69">
            <v>10</v>
          </cell>
          <cell r="D69" t="str">
            <v>bh</v>
          </cell>
          <cell r="E69">
            <v>135200</v>
          </cell>
          <cell r="G69">
            <v>29800</v>
          </cell>
          <cell r="I69">
            <v>1352000</v>
          </cell>
          <cell r="J69">
            <v>298000</v>
          </cell>
        </row>
        <row r="70">
          <cell r="A70">
            <v>2</v>
          </cell>
          <cell r="B70" t="str">
            <v>Lampu PLC 13 W dengan Fitting E27</v>
          </cell>
          <cell r="C70">
            <v>23</v>
          </cell>
          <cell r="D70" t="str">
            <v>bh</v>
          </cell>
          <cell r="E70">
            <v>130100</v>
          </cell>
          <cell r="G70">
            <v>21300</v>
          </cell>
          <cell r="I70">
            <v>2992300</v>
          </cell>
          <cell r="J70">
            <v>489900</v>
          </cell>
        </row>
        <row r="71">
          <cell r="A71">
            <v>3</v>
          </cell>
          <cell r="B71" t="str">
            <v>Stop Kontak General 200 W</v>
          </cell>
          <cell r="C71">
            <v>8</v>
          </cell>
          <cell r="D71" t="str">
            <v>bh</v>
          </cell>
          <cell r="E71">
            <v>27200</v>
          </cell>
          <cell r="G71">
            <v>4300</v>
          </cell>
          <cell r="I71">
            <v>217600</v>
          </cell>
          <cell r="J71">
            <v>34400</v>
          </cell>
        </row>
        <row r="72">
          <cell r="A72">
            <v>4</v>
          </cell>
          <cell r="B72" t="str">
            <v>Ceilling fan 60 Watt</v>
          </cell>
          <cell r="C72">
            <v>4</v>
          </cell>
          <cell r="D72" t="str">
            <v>bh</v>
          </cell>
          <cell r="E72">
            <v>191300</v>
          </cell>
          <cell r="G72">
            <v>38300</v>
          </cell>
          <cell r="I72">
            <v>765200</v>
          </cell>
          <cell r="J72">
            <v>153200</v>
          </cell>
        </row>
        <row r="73">
          <cell r="A73">
            <v>5</v>
          </cell>
          <cell r="B73" t="str">
            <v>Saklar Tunggal</v>
          </cell>
          <cell r="C73">
            <v>11</v>
          </cell>
          <cell r="D73" t="str">
            <v>bh</v>
          </cell>
          <cell r="E73">
            <v>23000</v>
          </cell>
          <cell r="G73">
            <v>4300</v>
          </cell>
          <cell r="I73">
            <v>253000</v>
          </cell>
          <cell r="J73">
            <v>47300</v>
          </cell>
        </row>
        <row r="74">
          <cell r="A74">
            <v>6</v>
          </cell>
          <cell r="B74" t="str">
            <v>Instalasi penerangan dengan kabel NYM 3x2,5 mm2 + pipa conduit</v>
          </cell>
          <cell r="C74">
            <v>33</v>
          </cell>
          <cell r="D74" t="str">
            <v>ttk</v>
          </cell>
          <cell r="E74">
            <v>76500</v>
          </cell>
          <cell r="G74">
            <v>38300</v>
          </cell>
          <cell r="I74">
            <v>2524500</v>
          </cell>
          <cell r="J74">
            <v>1263900</v>
          </cell>
        </row>
        <row r="75">
          <cell r="A75">
            <v>7</v>
          </cell>
          <cell r="B75" t="str">
            <v>Instalasi Stop Kontak dengan kabel NYM 3x2,5 mm2 + pipa conduit</v>
          </cell>
          <cell r="C75">
            <v>8</v>
          </cell>
          <cell r="D75" t="str">
            <v>ttk</v>
          </cell>
          <cell r="E75">
            <v>89300</v>
          </cell>
          <cell r="G75">
            <v>38300</v>
          </cell>
          <cell r="I75">
            <v>714400</v>
          </cell>
          <cell r="J75">
            <v>306400</v>
          </cell>
        </row>
        <row r="76">
          <cell r="A76">
            <v>8</v>
          </cell>
          <cell r="B76" t="str">
            <v>Instalasi ceilling fan dengan kabel NYM 3x2,5 mm2 + pipa conduit</v>
          </cell>
          <cell r="C76">
            <v>4</v>
          </cell>
          <cell r="D76" t="str">
            <v>ttk</v>
          </cell>
          <cell r="E76">
            <v>76500</v>
          </cell>
          <cell r="G76">
            <v>38300</v>
          </cell>
          <cell r="I76">
            <v>306000</v>
          </cell>
          <cell r="J76">
            <v>153200</v>
          </cell>
        </row>
        <row r="77">
          <cell r="A77">
            <v>9</v>
          </cell>
          <cell r="B77" t="str">
            <v>Peralatan Bantu</v>
          </cell>
          <cell r="C77">
            <v>1</v>
          </cell>
          <cell r="D77" t="str">
            <v>ls</v>
          </cell>
          <cell r="E77">
            <v>637500</v>
          </cell>
          <cell r="G77">
            <v>212500</v>
          </cell>
          <cell r="I77">
            <v>637500</v>
          </cell>
          <cell r="J77">
            <v>212500</v>
          </cell>
        </row>
        <row r="79">
          <cell r="A79" t="str">
            <v>A.2.5.</v>
          </cell>
          <cell r="B79" t="str">
            <v>Site Plan</v>
          </cell>
        </row>
        <row r="80">
          <cell r="A80">
            <v>1</v>
          </cell>
          <cell r="B80" t="str">
            <v>Lampu Taman isi Lampu PLC 20 W + tiang 2 meter + pondasi</v>
          </cell>
          <cell r="C80">
            <v>34</v>
          </cell>
          <cell r="D80" t="str">
            <v>bh</v>
          </cell>
          <cell r="E80">
            <v>297500</v>
          </cell>
          <cell r="G80">
            <v>67000</v>
          </cell>
          <cell r="H80">
            <v>67000</v>
          </cell>
          <cell r="I80">
            <v>10115000</v>
          </cell>
          <cell r="J80">
            <v>2278000</v>
          </cell>
        </row>
        <row r="81">
          <cell r="A81">
            <v>2</v>
          </cell>
          <cell r="B81" t="str">
            <v>Lampu Sorot Flood Light 500 W + Bracket</v>
          </cell>
          <cell r="C81">
            <v>2</v>
          </cell>
          <cell r="D81" t="str">
            <v>bh</v>
          </cell>
          <cell r="E81">
            <v>1615000</v>
          </cell>
          <cell r="G81">
            <v>60000</v>
          </cell>
          <cell r="H81">
            <v>60000</v>
          </cell>
          <cell r="I81">
            <v>3230000</v>
          </cell>
          <cell r="J81">
            <v>120000</v>
          </cell>
        </row>
        <row r="82">
          <cell r="A82">
            <v>3</v>
          </cell>
          <cell r="B82" t="str">
            <v xml:space="preserve">Instalasi Lampu Taman dengan kabel NYFGbY 4x4 mm2 </v>
          </cell>
          <cell r="C82">
            <v>34</v>
          </cell>
          <cell r="D82" t="str">
            <v>ttk</v>
          </cell>
          <cell r="E82">
            <v>505800</v>
          </cell>
          <cell r="F82">
            <v>505800</v>
          </cell>
          <cell r="G82">
            <v>46800</v>
          </cell>
          <cell r="I82">
            <v>17197200</v>
          </cell>
          <cell r="J82">
            <v>1591200</v>
          </cell>
        </row>
        <row r="83">
          <cell r="A83">
            <v>4</v>
          </cell>
          <cell r="B83" t="str">
            <v>Instalasi Lampu Sorot Flood Light dengan kabel NYFGbY 4x4 mm2</v>
          </cell>
          <cell r="C83">
            <v>2</v>
          </cell>
          <cell r="D83" t="str">
            <v>ttk</v>
          </cell>
          <cell r="E83">
            <v>505800</v>
          </cell>
          <cell r="F83">
            <v>505800</v>
          </cell>
          <cell r="G83">
            <v>46800</v>
          </cell>
          <cell r="I83">
            <v>1011600</v>
          </cell>
          <cell r="J83">
            <v>93600</v>
          </cell>
        </row>
        <row r="84">
          <cell r="A84">
            <v>5</v>
          </cell>
          <cell r="B84" t="str">
            <v>Galian dan urugan untuk instalasi lampu taman dan lampu sorot (d=40cm,w=30cm)</v>
          </cell>
          <cell r="C84">
            <v>250</v>
          </cell>
          <cell r="D84" t="str">
            <v>m</v>
          </cell>
          <cell r="E84">
            <v>17500</v>
          </cell>
          <cell r="F84">
            <v>17500</v>
          </cell>
          <cell r="G84">
            <v>0</v>
          </cell>
          <cell r="I84">
            <v>4375000</v>
          </cell>
        </row>
        <row r="85">
          <cell r="A85">
            <v>6</v>
          </cell>
          <cell r="B85" t="str">
            <v>Pipa GIP diam. 25 mm</v>
          </cell>
          <cell r="C85">
            <v>35</v>
          </cell>
          <cell r="D85" t="str">
            <v>m</v>
          </cell>
          <cell r="E85">
            <v>125000</v>
          </cell>
          <cell r="F85">
            <v>125000</v>
          </cell>
          <cell r="G85">
            <v>22500</v>
          </cell>
          <cell r="H85">
            <v>22500</v>
          </cell>
          <cell r="I85">
            <v>4375000</v>
          </cell>
          <cell r="J85">
            <v>787500</v>
          </cell>
        </row>
        <row r="86">
          <cell r="A86">
            <v>7</v>
          </cell>
          <cell r="B86" t="str">
            <v>Peralatan Bantu</v>
          </cell>
          <cell r="C86">
            <v>1</v>
          </cell>
          <cell r="D86" t="str">
            <v>ls</v>
          </cell>
          <cell r="E86">
            <v>600000</v>
          </cell>
          <cell r="F86">
            <v>600000</v>
          </cell>
          <cell r="G86">
            <v>200000</v>
          </cell>
          <cell r="H86">
            <v>200000</v>
          </cell>
          <cell r="I86">
            <v>600000</v>
          </cell>
          <cell r="J86">
            <v>200000</v>
          </cell>
        </row>
        <row r="88">
          <cell r="B88" t="str">
            <v>Total A.2.</v>
          </cell>
          <cell r="I88">
            <v>125522000</v>
          </cell>
          <cell r="J88">
            <v>30793400</v>
          </cell>
        </row>
        <row r="89">
          <cell r="B89" t="str">
            <v>Total Pekerjaan Elektrikal</v>
          </cell>
          <cell r="I89">
            <v>226128900</v>
          </cell>
          <cell r="J89">
            <v>42282800</v>
          </cell>
        </row>
        <row r="91">
          <cell r="A91" t="str">
            <v>B.</v>
          </cell>
          <cell r="B91" t="str">
            <v>PEKERJAAN PENANGKAL PETIR</v>
          </cell>
        </row>
        <row r="92">
          <cell r="A92">
            <v>1</v>
          </cell>
          <cell r="B92" t="str">
            <v>Air Terminal (Splitzen Tembaga termasuk tiang)</v>
          </cell>
          <cell r="C92">
            <v>10</v>
          </cell>
          <cell r="D92" t="str">
            <v>bh</v>
          </cell>
          <cell r="E92">
            <v>106300</v>
          </cell>
          <cell r="G92">
            <v>55300</v>
          </cell>
          <cell r="I92">
            <v>1063000</v>
          </cell>
          <cell r="J92">
            <v>553000</v>
          </cell>
        </row>
        <row r="93">
          <cell r="A93">
            <v>2</v>
          </cell>
          <cell r="B93" t="str">
            <v>Kabel NYY 70 mm2 termasuk Clem-Clem &amp; Accessories + pipa conduit</v>
          </cell>
          <cell r="C93">
            <v>60</v>
          </cell>
          <cell r="D93" t="str">
            <v>m</v>
          </cell>
          <cell r="E93">
            <v>27200</v>
          </cell>
          <cell r="G93">
            <v>6000</v>
          </cell>
          <cell r="I93">
            <v>1632000</v>
          </cell>
          <cell r="J93">
            <v>360000</v>
          </cell>
        </row>
        <row r="94">
          <cell r="A94">
            <v>3</v>
          </cell>
          <cell r="B94" t="str">
            <v>Pekerjaan Grounding + bak kontrol 400x400x400 mm</v>
          </cell>
          <cell r="C94">
            <v>4</v>
          </cell>
          <cell r="D94" t="str">
            <v>ls</v>
          </cell>
          <cell r="E94">
            <v>2750000</v>
          </cell>
          <cell r="F94">
            <v>2750000</v>
          </cell>
          <cell r="G94">
            <v>425000</v>
          </cell>
          <cell r="H94">
            <v>425000</v>
          </cell>
          <cell r="I94">
            <v>11000000</v>
          </cell>
          <cell r="J94">
            <v>1700000</v>
          </cell>
        </row>
        <row r="95">
          <cell r="B95" t="str">
            <v>Kabel : BC 70 mm2</v>
          </cell>
        </row>
        <row r="96">
          <cell r="B96" t="str">
            <v xml:space="preserve">Bahan : Pipa Galvanis,Splitzen </v>
          </cell>
        </row>
        <row r="97">
          <cell r="B97" t="str">
            <v xml:space="preserve">Tahanan Max 2 Ohm </v>
          </cell>
        </row>
        <row r="98">
          <cell r="B98" t="str">
            <v>Termasuk Pengukuran Grounding Dgn Eart Tester</v>
          </cell>
        </row>
        <row r="99">
          <cell r="B99" t="str">
            <v>Total Pekerjaan Penangkal Petir</v>
          </cell>
          <cell r="I99">
            <v>13695000</v>
          </cell>
          <cell r="J99">
            <v>2613000</v>
          </cell>
        </row>
        <row r="101">
          <cell r="A101" t="str">
            <v>C.</v>
          </cell>
          <cell r="B101" t="str">
            <v>PEKERJAAN PLUMBING &amp; TATA UDARA TOILET</v>
          </cell>
        </row>
        <row r="103">
          <cell r="A103" t="str">
            <v>C.1.</v>
          </cell>
          <cell r="B103" t="str">
            <v>Instalasi Pipa Air Bersih</v>
          </cell>
        </row>
        <row r="105">
          <cell r="A105" t="str">
            <v>C.1.1.</v>
          </cell>
          <cell r="B105" t="str">
            <v>Rumah Susun Dosen</v>
          </cell>
        </row>
        <row r="107">
          <cell r="B107" t="str">
            <v xml:space="preserve">SUPLY AIR BERSIH </v>
          </cell>
        </row>
        <row r="108">
          <cell r="A108">
            <v>1</v>
          </cell>
          <cell r="B108" t="str">
            <v xml:space="preserve">Pemantekan sumur kedalaman 30 m + casing pipa </v>
          </cell>
          <cell r="C108">
            <v>1</v>
          </cell>
          <cell r="D108" t="str">
            <v>ls</v>
          </cell>
          <cell r="E108">
            <v>2125000</v>
          </cell>
          <cell r="G108">
            <v>3187500</v>
          </cell>
          <cell r="I108">
            <v>2125000</v>
          </cell>
          <cell r="J108">
            <v>3187500</v>
          </cell>
        </row>
        <row r="109">
          <cell r="A109">
            <v>2</v>
          </cell>
          <cell r="B109" t="str">
            <v>Pompa Transfer Air Bersih 400 Watt, 220 V, 1 Phase + Stop Kontak pompa dan Instalasinya</v>
          </cell>
          <cell r="C109">
            <v>1</v>
          </cell>
          <cell r="D109" t="str">
            <v>bh</v>
          </cell>
          <cell r="E109">
            <v>3612500</v>
          </cell>
          <cell r="G109">
            <v>425000</v>
          </cell>
          <cell r="I109">
            <v>3612500</v>
          </cell>
          <cell r="J109">
            <v>425000</v>
          </cell>
        </row>
        <row r="110">
          <cell r="A110">
            <v>3</v>
          </cell>
          <cell r="B110" t="str">
            <v>Roof Tank kapasitas 1000 liter</v>
          </cell>
          <cell r="C110">
            <v>2</v>
          </cell>
          <cell r="D110" t="str">
            <v>bh</v>
          </cell>
          <cell r="E110">
            <v>637500</v>
          </cell>
          <cell r="G110">
            <v>63800</v>
          </cell>
          <cell r="I110">
            <v>1275000</v>
          </cell>
          <cell r="J110">
            <v>127600</v>
          </cell>
        </row>
        <row r="111">
          <cell r="A111">
            <v>4</v>
          </cell>
          <cell r="B111" t="str">
            <v>Gate Valve diam. 50 mm</v>
          </cell>
          <cell r="C111">
            <v>2</v>
          </cell>
          <cell r="D111" t="str">
            <v>bh</v>
          </cell>
          <cell r="E111">
            <v>106300</v>
          </cell>
          <cell r="G111">
            <v>21300</v>
          </cell>
          <cell r="I111">
            <v>212600</v>
          </cell>
          <cell r="J111">
            <v>42600</v>
          </cell>
        </row>
        <row r="112">
          <cell r="A112">
            <v>5</v>
          </cell>
          <cell r="B112" t="str">
            <v>Gate Valve diam. 32 mm</v>
          </cell>
          <cell r="C112">
            <v>1</v>
          </cell>
          <cell r="D112" t="str">
            <v>bh</v>
          </cell>
          <cell r="E112">
            <v>89300</v>
          </cell>
          <cell r="G112">
            <v>21300</v>
          </cell>
          <cell r="I112">
            <v>89300</v>
          </cell>
          <cell r="J112">
            <v>21300</v>
          </cell>
        </row>
        <row r="113">
          <cell r="A113">
            <v>6</v>
          </cell>
          <cell r="B113" t="str">
            <v>Gate Valve diam. 25 mm</v>
          </cell>
          <cell r="C113">
            <v>4</v>
          </cell>
          <cell r="D113" t="str">
            <v>bh</v>
          </cell>
          <cell r="E113">
            <v>72300</v>
          </cell>
          <cell r="G113">
            <v>21300</v>
          </cell>
          <cell r="I113">
            <v>289200</v>
          </cell>
          <cell r="J113">
            <v>85200</v>
          </cell>
        </row>
        <row r="114">
          <cell r="A114">
            <v>7</v>
          </cell>
          <cell r="B114" t="str">
            <v>Pipa PVC AW diam. 50 mm (dari sumur ke roof tank, termasuk ring di lantai atap)</v>
          </cell>
          <cell r="C114">
            <v>70</v>
          </cell>
          <cell r="D114" t="str">
            <v>m</v>
          </cell>
          <cell r="E114">
            <v>29800</v>
          </cell>
          <cell r="G114">
            <v>8500</v>
          </cell>
          <cell r="I114">
            <v>2086000</v>
          </cell>
          <cell r="J114">
            <v>595000</v>
          </cell>
        </row>
        <row r="115">
          <cell r="A115">
            <v>8</v>
          </cell>
          <cell r="B115" t="str">
            <v>Pipa PVC AW diam. 32 mm (dari Pompa Transfer ke Roof Tank)</v>
          </cell>
          <cell r="C115">
            <v>35</v>
          </cell>
          <cell r="D115" t="str">
            <v>m</v>
          </cell>
          <cell r="E115">
            <v>14500</v>
          </cell>
          <cell r="G115">
            <v>6800</v>
          </cell>
          <cell r="I115">
            <v>507500</v>
          </cell>
          <cell r="J115">
            <v>238000</v>
          </cell>
        </row>
        <row r="116">
          <cell r="A116">
            <v>9</v>
          </cell>
          <cell r="B116" t="str">
            <v>Pipa PVC AW diam. 25 mm</v>
          </cell>
          <cell r="C116">
            <v>36</v>
          </cell>
          <cell r="D116" t="str">
            <v>m</v>
          </cell>
          <cell r="E116">
            <v>12800</v>
          </cell>
          <cell r="G116">
            <v>5500</v>
          </cell>
          <cell r="I116">
            <v>460800</v>
          </cell>
          <cell r="J116">
            <v>198000</v>
          </cell>
        </row>
        <row r="117">
          <cell r="A117">
            <v>10</v>
          </cell>
          <cell r="B117" t="str">
            <v>Pipa PVC AW diam. 20 mm</v>
          </cell>
          <cell r="C117">
            <v>16</v>
          </cell>
          <cell r="D117" t="str">
            <v>m</v>
          </cell>
          <cell r="E117">
            <v>11100</v>
          </cell>
          <cell r="G117">
            <v>5100</v>
          </cell>
          <cell r="I117">
            <v>177600</v>
          </cell>
          <cell r="J117">
            <v>81600</v>
          </cell>
        </row>
        <row r="118">
          <cell r="A118">
            <v>11</v>
          </cell>
          <cell r="B118" t="str">
            <v>Fitting dan accessoris</v>
          </cell>
          <cell r="C118">
            <v>1</v>
          </cell>
          <cell r="D118" t="str">
            <v>ls</v>
          </cell>
          <cell r="E118">
            <v>552500</v>
          </cell>
          <cell r="G118">
            <v>127500</v>
          </cell>
          <cell r="I118">
            <v>552500</v>
          </cell>
          <cell r="J118">
            <v>127500</v>
          </cell>
        </row>
        <row r="119">
          <cell r="A119">
            <v>12</v>
          </cell>
          <cell r="B119" t="str">
            <v>Water Level Control + Instalasinya</v>
          </cell>
          <cell r="C119">
            <v>1</v>
          </cell>
          <cell r="D119" t="str">
            <v>ls</v>
          </cell>
          <cell r="E119">
            <v>297500</v>
          </cell>
          <cell r="G119">
            <v>127500</v>
          </cell>
          <cell r="I119">
            <v>297500</v>
          </cell>
          <cell r="J119">
            <v>127500</v>
          </cell>
        </row>
        <row r="120">
          <cell r="A120">
            <v>13</v>
          </cell>
          <cell r="B120" t="str">
            <v>Peralatan Bantu</v>
          </cell>
          <cell r="C120">
            <v>1</v>
          </cell>
          <cell r="D120" t="str">
            <v>ls</v>
          </cell>
          <cell r="E120">
            <v>600000</v>
          </cell>
          <cell r="F120">
            <v>600000</v>
          </cell>
          <cell r="G120">
            <v>212500</v>
          </cell>
          <cell r="I120">
            <v>600000</v>
          </cell>
          <cell r="J120">
            <v>212500</v>
          </cell>
        </row>
        <row r="122">
          <cell r="B122" t="str">
            <v>LANTAI DASAR</v>
          </cell>
        </row>
        <row r="123">
          <cell r="A123">
            <v>1</v>
          </cell>
          <cell r="B123" t="str">
            <v>Grille untuk outlet tata udara</v>
          </cell>
          <cell r="C123">
            <v>9</v>
          </cell>
          <cell r="D123" t="str">
            <v>bh</v>
          </cell>
          <cell r="E123">
            <v>63800</v>
          </cell>
          <cell r="G123">
            <v>21300</v>
          </cell>
          <cell r="I123">
            <v>574200</v>
          </cell>
          <cell r="J123">
            <v>191700</v>
          </cell>
        </row>
        <row r="124">
          <cell r="A124">
            <v>2</v>
          </cell>
          <cell r="B124" t="str">
            <v>Gate Valve diam. 20 mm</v>
          </cell>
          <cell r="C124">
            <v>9</v>
          </cell>
          <cell r="D124" t="str">
            <v>bh</v>
          </cell>
          <cell r="E124">
            <v>55300</v>
          </cell>
          <cell r="G124">
            <v>21300</v>
          </cell>
          <cell r="I124">
            <v>497700</v>
          </cell>
          <cell r="J124">
            <v>191700</v>
          </cell>
        </row>
        <row r="125">
          <cell r="A125">
            <v>3</v>
          </cell>
          <cell r="B125" t="str">
            <v>Pipa PVC AW diam. 100 mm</v>
          </cell>
          <cell r="C125">
            <v>42</v>
          </cell>
          <cell r="D125" t="str">
            <v>m</v>
          </cell>
          <cell r="E125">
            <v>55300</v>
          </cell>
          <cell r="G125">
            <v>17000</v>
          </cell>
          <cell r="I125">
            <v>2322600</v>
          </cell>
          <cell r="J125">
            <v>714000</v>
          </cell>
        </row>
        <row r="126">
          <cell r="A126">
            <v>4</v>
          </cell>
          <cell r="B126" t="str">
            <v>Pipa PVC AW diam. 20 mm</v>
          </cell>
          <cell r="C126">
            <v>14</v>
          </cell>
          <cell r="D126" t="str">
            <v>m</v>
          </cell>
          <cell r="E126">
            <v>11100</v>
          </cell>
          <cell r="G126">
            <v>5100</v>
          </cell>
          <cell r="I126">
            <v>155400</v>
          </cell>
          <cell r="J126">
            <v>71400</v>
          </cell>
        </row>
        <row r="127">
          <cell r="A127">
            <v>5</v>
          </cell>
          <cell r="B127" t="str">
            <v>Pipa PVC AW diam. 15 mm</v>
          </cell>
          <cell r="C127">
            <v>55</v>
          </cell>
          <cell r="D127" t="str">
            <v>m</v>
          </cell>
          <cell r="E127">
            <v>10600</v>
          </cell>
          <cell r="G127">
            <v>4300</v>
          </cell>
          <cell r="I127">
            <v>583000</v>
          </cell>
          <cell r="J127">
            <v>236500</v>
          </cell>
        </row>
        <row r="128">
          <cell r="A128">
            <v>6</v>
          </cell>
          <cell r="B128" t="str">
            <v>Fitting dan Accessoris</v>
          </cell>
          <cell r="C128">
            <v>1</v>
          </cell>
          <cell r="D128" t="str">
            <v>ls</v>
          </cell>
          <cell r="E128">
            <v>552500</v>
          </cell>
          <cell r="G128">
            <v>127500</v>
          </cell>
          <cell r="I128">
            <v>552500</v>
          </cell>
          <cell r="J128">
            <v>127500</v>
          </cell>
        </row>
        <row r="129">
          <cell r="A129">
            <v>7</v>
          </cell>
          <cell r="B129" t="str">
            <v>Peralatan Bantu</v>
          </cell>
          <cell r="C129">
            <v>1</v>
          </cell>
          <cell r="D129" t="str">
            <v>ls</v>
          </cell>
          <cell r="E129">
            <v>600000</v>
          </cell>
          <cell r="F129">
            <v>600000</v>
          </cell>
          <cell r="G129">
            <v>212500</v>
          </cell>
          <cell r="I129">
            <v>600000</v>
          </cell>
          <cell r="J129">
            <v>212500</v>
          </cell>
        </row>
        <row r="131">
          <cell r="B131" t="str">
            <v>LANTAI 2</v>
          </cell>
        </row>
        <row r="132">
          <cell r="A132">
            <v>1</v>
          </cell>
          <cell r="B132" t="str">
            <v>Grille untuk outlet tata udara</v>
          </cell>
          <cell r="C132">
            <v>10</v>
          </cell>
          <cell r="D132" t="str">
            <v>bh</v>
          </cell>
          <cell r="E132">
            <v>63800</v>
          </cell>
          <cell r="G132">
            <v>21300</v>
          </cell>
          <cell r="I132">
            <v>638000</v>
          </cell>
          <cell r="J132">
            <v>213000</v>
          </cell>
        </row>
        <row r="133">
          <cell r="A133">
            <v>2</v>
          </cell>
          <cell r="B133" t="str">
            <v>Gate Valve diam. 20 mm</v>
          </cell>
          <cell r="C133">
            <v>10</v>
          </cell>
          <cell r="D133" t="str">
            <v>bh</v>
          </cell>
          <cell r="E133">
            <v>55300</v>
          </cell>
          <cell r="G133">
            <v>21300</v>
          </cell>
          <cell r="I133">
            <v>553000</v>
          </cell>
          <cell r="J133">
            <v>213000</v>
          </cell>
        </row>
        <row r="134">
          <cell r="A134">
            <v>3</v>
          </cell>
          <cell r="B134" t="str">
            <v>Pipa PVC AW diam. 100 mm</v>
          </cell>
          <cell r="C134">
            <v>48</v>
          </cell>
          <cell r="D134" t="str">
            <v>m</v>
          </cell>
          <cell r="E134">
            <v>55300</v>
          </cell>
          <cell r="G134">
            <v>17000</v>
          </cell>
          <cell r="I134">
            <v>2654400</v>
          </cell>
          <cell r="J134">
            <v>816000</v>
          </cell>
        </row>
        <row r="135">
          <cell r="A135">
            <v>4</v>
          </cell>
          <cell r="B135" t="str">
            <v>Pipa PVC AW diam. 20 mm</v>
          </cell>
          <cell r="C135">
            <v>20</v>
          </cell>
          <cell r="D135" t="str">
            <v>m</v>
          </cell>
          <cell r="E135">
            <v>11100</v>
          </cell>
          <cell r="G135">
            <v>5100</v>
          </cell>
          <cell r="I135">
            <v>222000</v>
          </cell>
          <cell r="J135">
            <v>102000</v>
          </cell>
        </row>
        <row r="136">
          <cell r="A136">
            <v>5</v>
          </cell>
          <cell r="B136" t="str">
            <v>Pipa PVC AW diam. 15 mm</v>
          </cell>
          <cell r="C136">
            <v>98</v>
          </cell>
          <cell r="D136" t="str">
            <v>m</v>
          </cell>
          <cell r="E136">
            <v>10600</v>
          </cell>
          <cell r="G136">
            <v>4300</v>
          </cell>
          <cell r="I136">
            <v>1038800</v>
          </cell>
          <cell r="J136">
            <v>421400</v>
          </cell>
        </row>
        <row r="137">
          <cell r="A137">
            <v>6</v>
          </cell>
          <cell r="B137" t="str">
            <v>Fitting dan Accessoris</v>
          </cell>
          <cell r="C137">
            <v>1</v>
          </cell>
          <cell r="D137" t="str">
            <v>ls</v>
          </cell>
          <cell r="E137">
            <v>552500</v>
          </cell>
          <cell r="G137">
            <v>127500</v>
          </cell>
          <cell r="I137">
            <v>552500</v>
          </cell>
          <cell r="J137">
            <v>127500</v>
          </cell>
        </row>
        <row r="138">
          <cell r="B138" t="str">
            <v>Kran Dinding</v>
          </cell>
          <cell r="C138">
            <v>20</v>
          </cell>
          <cell r="D138" t="str">
            <v>bh</v>
          </cell>
          <cell r="E138">
            <v>150000</v>
          </cell>
          <cell r="G138">
            <v>5000</v>
          </cell>
          <cell r="I138">
            <v>3000000</v>
          </cell>
          <cell r="J138">
            <v>100000</v>
          </cell>
        </row>
        <row r="139">
          <cell r="A139">
            <v>7</v>
          </cell>
          <cell r="B139" t="str">
            <v>Peralatan Bantu</v>
          </cell>
          <cell r="C139">
            <v>1</v>
          </cell>
          <cell r="D139" t="str">
            <v>ls</v>
          </cell>
          <cell r="E139">
            <v>600000</v>
          </cell>
          <cell r="F139">
            <v>600000</v>
          </cell>
          <cell r="G139">
            <v>212500</v>
          </cell>
          <cell r="I139">
            <v>600000</v>
          </cell>
          <cell r="J139">
            <v>212500</v>
          </cell>
        </row>
        <row r="141">
          <cell r="B141" t="str">
            <v>LANTAI 3</v>
          </cell>
        </row>
        <row r="142">
          <cell r="A142">
            <v>1</v>
          </cell>
          <cell r="B142" t="str">
            <v>Grille untuk outlet tata udara</v>
          </cell>
          <cell r="C142">
            <v>10</v>
          </cell>
          <cell r="D142" t="str">
            <v>bh</v>
          </cell>
          <cell r="E142">
            <v>63800</v>
          </cell>
          <cell r="G142">
            <v>21300</v>
          </cell>
          <cell r="I142">
            <v>638000</v>
          </cell>
          <cell r="J142">
            <v>213000</v>
          </cell>
        </row>
        <row r="143">
          <cell r="A143">
            <v>2</v>
          </cell>
          <cell r="B143" t="str">
            <v>Gate Valve diam. 20 mm</v>
          </cell>
          <cell r="C143">
            <v>10</v>
          </cell>
          <cell r="D143" t="str">
            <v>bh</v>
          </cell>
          <cell r="E143">
            <v>55300</v>
          </cell>
          <cell r="G143">
            <v>21300</v>
          </cell>
          <cell r="I143">
            <v>553000</v>
          </cell>
          <cell r="J143">
            <v>213000</v>
          </cell>
        </row>
        <row r="144">
          <cell r="A144">
            <v>3</v>
          </cell>
          <cell r="B144" t="str">
            <v>Pipa PVC AW diam. 100 mm</v>
          </cell>
          <cell r="C144">
            <v>48</v>
          </cell>
          <cell r="D144" t="str">
            <v>m</v>
          </cell>
          <cell r="E144">
            <v>55300</v>
          </cell>
          <cell r="G144">
            <v>17000</v>
          </cell>
          <cell r="I144">
            <v>2654400</v>
          </cell>
          <cell r="J144">
            <v>816000</v>
          </cell>
        </row>
        <row r="145">
          <cell r="A145">
            <v>4</v>
          </cell>
          <cell r="B145" t="str">
            <v>Pipa PVC AW diam. 20 mm</v>
          </cell>
          <cell r="C145">
            <v>20</v>
          </cell>
          <cell r="D145" t="str">
            <v>m</v>
          </cell>
          <cell r="E145">
            <v>11100</v>
          </cell>
          <cell r="G145">
            <v>5100</v>
          </cell>
          <cell r="I145">
            <v>222000</v>
          </cell>
          <cell r="J145">
            <v>102000</v>
          </cell>
        </row>
        <row r="146">
          <cell r="A146">
            <v>5</v>
          </cell>
          <cell r="B146" t="str">
            <v>Pipa PVC AW diam. 15 mm</v>
          </cell>
          <cell r="C146">
            <v>143</v>
          </cell>
          <cell r="D146" t="str">
            <v>m</v>
          </cell>
          <cell r="E146">
            <v>10600</v>
          </cell>
          <cell r="G146">
            <v>4300</v>
          </cell>
          <cell r="I146">
            <v>1515800</v>
          </cell>
          <cell r="J146">
            <v>614900</v>
          </cell>
        </row>
        <row r="147">
          <cell r="A147">
            <v>6</v>
          </cell>
          <cell r="B147" t="str">
            <v>Fitting dan Accessoris</v>
          </cell>
          <cell r="C147">
            <v>1</v>
          </cell>
          <cell r="D147" t="str">
            <v>ls</v>
          </cell>
          <cell r="E147">
            <v>552500</v>
          </cell>
          <cell r="G147">
            <v>127500</v>
          </cell>
          <cell r="I147">
            <v>552500</v>
          </cell>
          <cell r="J147">
            <v>127500</v>
          </cell>
        </row>
        <row r="148">
          <cell r="B148" t="str">
            <v>Kran Dinding</v>
          </cell>
          <cell r="C148">
            <v>20</v>
          </cell>
          <cell r="D148" t="str">
            <v>bh</v>
          </cell>
          <cell r="E148">
            <v>150000</v>
          </cell>
          <cell r="G148">
            <v>5000</v>
          </cell>
          <cell r="I148">
            <v>3000000</v>
          </cell>
          <cell r="J148">
            <v>100000</v>
          </cell>
        </row>
        <row r="149">
          <cell r="A149">
            <v>7</v>
          </cell>
          <cell r="B149" t="str">
            <v>Peralatan Bantu</v>
          </cell>
          <cell r="C149">
            <v>1</v>
          </cell>
          <cell r="D149" t="str">
            <v>ls</v>
          </cell>
          <cell r="E149">
            <v>600000</v>
          </cell>
          <cell r="F149">
            <v>600000</v>
          </cell>
          <cell r="G149">
            <v>212500</v>
          </cell>
          <cell r="I149">
            <v>600000</v>
          </cell>
          <cell r="J149">
            <v>212500</v>
          </cell>
        </row>
        <row r="151">
          <cell r="A151" t="str">
            <v>C.1.2.</v>
          </cell>
          <cell r="B151" t="str">
            <v>Masjid</v>
          </cell>
        </row>
        <row r="152">
          <cell r="A152">
            <v>1</v>
          </cell>
          <cell r="B152" t="str">
            <v xml:space="preserve">Pemantekan sumur kedalaman 30 m + casing pipa </v>
          </cell>
          <cell r="C152">
            <v>1</v>
          </cell>
          <cell r="D152" t="str">
            <v>ls</v>
          </cell>
          <cell r="E152">
            <v>2125000</v>
          </cell>
          <cell r="G152">
            <v>3187500</v>
          </cell>
          <cell r="I152">
            <v>2125000</v>
          </cell>
          <cell r="J152">
            <v>3187500</v>
          </cell>
        </row>
        <row r="153">
          <cell r="A153">
            <v>2</v>
          </cell>
          <cell r="B153" t="str">
            <v>Pompa Transfer Air Bersih 400 Watt, 220 V, 1 Phase + Stop Kontak pompa dan Instalasinya</v>
          </cell>
          <cell r="C153">
            <v>1</v>
          </cell>
          <cell r="D153" t="str">
            <v>bh</v>
          </cell>
          <cell r="E153">
            <v>3612500</v>
          </cell>
          <cell r="G153">
            <v>425000</v>
          </cell>
          <cell r="I153">
            <v>3612500</v>
          </cell>
          <cell r="J153">
            <v>425000</v>
          </cell>
        </row>
        <row r="154">
          <cell r="A154">
            <v>3</v>
          </cell>
          <cell r="B154" t="str">
            <v>Gate Valve diam. 50 mm</v>
          </cell>
          <cell r="C154">
            <v>1</v>
          </cell>
          <cell r="D154" t="str">
            <v>bh</v>
          </cell>
          <cell r="E154">
            <v>106300</v>
          </cell>
          <cell r="G154">
            <v>21300</v>
          </cell>
          <cell r="I154">
            <v>106300</v>
          </cell>
          <cell r="J154">
            <v>21300</v>
          </cell>
        </row>
        <row r="155">
          <cell r="B155" t="str">
            <v>Gate Valve diam. 25 mm</v>
          </cell>
          <cell r="C155">
            <v>1</v>
          </cell>
          <cell r="D155" t="str">
            <v>bh</v>
          </cell>
          <cell r="E155">
            <v>72300</v>
          </cell>
          <cell r="G155">
            <v>21300</v>
          </cell>
          <cell r="I155">
            <v>72300</v>
          </cell>
          <cell r="J155">
            <v>21300</v>
          </cell>
        </row>
        <row r="156">
          <cell r="A156">
            <v>4</v>
          </cell>
          <cell r="B156" t="str">
            <v>Pipa PVC AW diam. 50 mm</v>
          </cell>
          <cell r="C156">
            <v>30</v>
          </cell>
          <cell r="D156" t="str">
            <v>m</v>
          </cell>
          <cell r="E156">
            <v>29800</v>
          </cell>
          <cell r="G156">
            <v>8500</v>
          </cell>
          <cell r="I156">
            <v>894000</v>
          </cell>
          <cell r="J156">
            <v>255000</v>
          </cell>
        </row>
        <row r="157">
          <cell r="A157">
            <v>5</v>
          </cell>
          <cell r="B157" t="str">
            <v>Pipa PVC AW diam. 40 mm</v>
          </cell>
          <cell r="C157">
            <v>4</v>
          </cell>
          <cell r="D157" t="str">
            <v>m</v>
          </cell>
          <cell r="E157">
            <v>21300</v>
          </cell>
          <cell r="G157">
            <v>6800</v>
          </cell>
          <cell r="I157">
            <v>85200</v>
          </cell>
          <cell r="J157">
            <v>27200</v>
          </cell>
        </row>
        <row r="158">
          <cell r="A158">
            <v>6</v>
          </cell>
          <cell r="B158" t="str">
            <v>Pipa PVC AW diam. 32 mm</v>
          </cell>
          <cell r="C158">
            <v>1</v>
          </cell>
          <cell r="D158" t="str">
            <v>m</v>
          </cell>
          <cell r="E158">
            <v>14500</v>
          </cell>
          <cell r="G158">
            <v>6800</v>
          </cell>
          <cell r="I158">
            <v>14500</v>
          </cell>
          <cell r="J158">
            <v>6800</v>
          </cell>
        </row>
        <row r="159">
          <cell r="A159">
            <v>7</v>
          </cell>
          <cell r="B159" t="str">
            <v>Pipa PVC AW diam. 25 mm</v>
          </cell>
          <cell r="C159">
            <v>2</v>
          </cell>
          <cell r="D159" t="str">
            <v>m</v>
          </cell>
          <cell r="E159">
            <v>12800</v>
          </cell>
          <cell r="G159">
            <v>5500</v>
          </cell>
          <cell r="I159">
            <v>25600</v>
          </cell>
          <cell r="J159">
            <v>11000</v>
          </cell>
        </row>
        <row r="160">
          <cell r="A160">
            <v>8</v>
          </cell>
          <cell r="B160" t="str">
            <v>Pipa PVC AW diam. 20 mm</v>
          </cell>
          <cell r="C160">
            <v>7</v>
          </cell>
          <cell r="D160" t="str">
            <v>m</v>
          </cell>
          <cell r="E160">
            <v>11100</v>
          </cell>
          <cell r="G160">
            <v>5100</v>
          </cell>
          <cell r="I160">
            <v>77700</v>
          </cell>
          <cell r="J160">
            <v>35700</v>
          </cell>
        </row>
        <row r="161">
          <cell r="A161">
            <v>9</v>
          </cell>
          <cell r="B161" t="str">
            <v>Pipa PVC AW diam, 15 mm</v>
          </cell>
          <cell r="C161">
            <v>60</v>
          </cell>
          <cell r="D161" t="str">
            <v>m</v>
          </cell>
          <cell r="E161">
            <v>10600</v>
          </cell>
          <cell r="G161">
            <v>4300</v>
          </cell>
          <cell r="I161">
            <v>636000</v>
          </cell>
          <cell r="J161">
            <v>258000</v>
          </cell>
        </row>
        <row r="162">
          <cell r="A162">
            <v>10</v>
          </cell>
          <cell r="B162" t="str">
            <v>Fitting dan Accessoris</v>
          </cell>
          <cell r="C162">
            <v>1</v>
          </cell>
          <cell r="D162" t="str">
            <v>ls</v>
          </cell>
          <cell r="E162">
            <v>552500</v>
          </cell>
          <cell r="G162">
            <v>127500</v>
          </cell>
          <cell r="I162">
            <v>552500</v>
          </cell>
          <cell r="J162">
            <v>127500</v>
          </cell>
        </row>
        <row r="163">
          <cell r="A163">
            <v>11</v>
          </cell>
          <cell r="B163" t="str">
            <v>Peralatan Bantu</v>
          </cell>
          <cell r="C163">
            <v>1</v>
          </cell>
          <cell r="D163" t="str">
            <v>ls</v>
          </cell>
          <cell r="E163">
            <v>600000</v>
          </cell>
          <cell r="F163">
            <v>600000</v>
          </cell>
          <cell r="G163">
            <v>212500</v>
          </cell>
          <cell r="I163">
            <v>600000</v>
          </cell>
          <cell r="J163">
            <v>212500</v>
          </cell>
        </row>
        <row r="164">
          <cell r="B164" t="str">
            <v>Total Instalasi Pipa Air Bersih</v>
          </cell>
          <cell r="I164">
            <v>45366900</v>
          </cell>
          <cell r="J164">
            <v>16407700</v>
          </cell>
        </row>
        <row r="166">
          <cell r="A166" t="str">
            <v>C.2.</v>
          </cell>
          <cell r="B166" t="str">
            <v>Instalasi Pipa Air Kotor, Bekas, dan Pipa Vent</v>
          </cell>
        </row>
        <row r="168">
          <cell r="A168" t="str">
            <v>C.2.1.</v>
          </cell>
          <cell r="B168" t="str">
            <v>Rumah Susun Dosen</v>
          </cell>
        </row>
        <row r="170">
          <cell r="B170" t="str">
            <v>LANTAI DASAR</v>
          </cell>
        </row>
        <row r="171">
          <cell r="A171">
            <v>1</v>
          </cell>
          <cell r="B171" t="str">
            <v>Pipa PVC AW diam. 150 mm</v>
          </cell>
          <cell r="C171">
            <v>25</v>
          </cell>
          <cell r="D171" t="str">
            <v>m</v>
          </cell>
          <cell r="E171">
            <v>89300</v>
          </cell>
          <cell r="G171">
            <v>29800</v>
          </cell>
          <cell r="I171">
            <v>2232500</v>
          </cell>
          <cell r="J171">
            <v>745000</v>
          </cell>
        </row>
        <row r="172">
          <cell r="A172">
            <v>2</v>
          </cell>
          <cell r="B172" t="str">
            <v>Pipa PVC AW diam. 100 mm</v>
          </cell>
          <cell r="C172">
            <v>100</v>
          </cell>
          <cell r="D172" t="str">
            <v>m</v>
          </cell>
          <cell r="E172">
            <v>55300</v>
          </cell>
          <cell r="G172">
            <v>17000</v>
          </cell>
          <cell r="I172">
            <v>5530000</v>
          </cell>
          <cell r="J172">
            <v>1700000</v>
          </cell>
        </row>
        <row r="173">
          <cell r="A173">
            <v>3</v>
          </cell>
          <cell r="B173" t="str">
            <v>Pipa PVC AW diam. 65 mm</v>
          </cell>
          <cell r="C173">
            <v>18</v>
          </cell>
          <cell r="D173" t="str">
            <v>m</v>
          </cell>
          <cell r="E173">
            <v>40800</v>
          </cell>
          <cell r="G173">
            <v>12800</v>
          </cell>
          <cell r="I173">
            <v>734400</v>
          </cell>
          <cell r="J173">
            <v>230400</v>
          </cell>
        </row>
        <row r="174">
          <cell r="A174">
            <v>4</v>
          </cell>
          <cell r="B174" t="str">
            <v>Pipa PVC AW diam. 50 mm</v>
          </cell>
          <cell r="C174">
            <v>50</v>
          </cell>
          <cell r="D174" t="str">
            <v>m</v>
          </cell>
          <cell r="E174">
            <v>29800</v>
          </cell>
          <cell r="G174">
            <v>8500</v>
          </cell>
          <cell r="I174">
            <v>1490000</v>
          </cell>
          <cell r="J174">
            <v>425000</v>
          </cell>
        </row>
        <row r="175">
          <cell r="A175">
            <v>5</v>
          </cell>
          <cell r="B175" t="str">
            <v>Fitting dan Accessoris</v>
          </cell>
          <cell r="C175">
            <v>1</v>
          </cell>
          <cell r="D175" t="str">
            <v>ls</v>
          </cell>
          <cell r="E175">
            <v>552500</v>
          </cell>
          <cell r="G175">
            <v>127500</v>
          </cell>
          <cell r="I175">
            <v>552500</v>
          </cell>
          <cell r="J175">
            <v>127500</v>
          </cell>
        </row>
        <row r="176">
          <cell r="A176">
            <v>6</v>
          </cell>
          <cell r="B176" t="str">
            <v>Peralatan Bantu</v>
          </cell>
          <cell r="C176">
            <v>1</v>
          </cell>
          <cell r="D176" t="str">
            <v>ls</v>
          </cell>
          <cell r="E176">
            <v>600000</v>
          </cell>
          <cell r="F176">
            <v>600000</v>
          </cell>
          <cell r="G176">
            <v>212500</v>
          </cell>
          <cell r="I176">
            <v>600000</v>
          </cell>
          <cell r="J176">
            <v>212500</v>
          </cell>
        </row>
        <row r="178">
          <cell r="B178" t="str">
            <v>LANTAI 2</v>
          </cell>
        </row>
        <row r="179">
          <cell r="A179">
            <v>1</v>
          </cell>
          <cell r="B179" t="str">
            <v>Pipa PVC AW diam. 100 mm (riser)</v>
          </cell>
          <cell r="C179">
            <v>45</v>
          </cell>
          <cell r="D179" t="str">
            <v>m</v>
          </cell>
          <cell r="E179">
            <v>55300</v>
          </cell>
          <cell r="G179">
            <v>17000</v>
          </cell>
          <cell r="I179">
            <v>2488500</v>
          </cell>
          <cell r="J179">
            <v>765000</v>
          </cell>
        </row>
        <row r="180">
          <cell r="A180">
            <v>2</v>
          </cell>
          <cell r="B180" t="str">
            <v>Pipa PVC AW diam. 80 mm (riser)</v>
          </cell>
          <cell r="C180">
            <v>25</v>
          </cell>
          <cell r="D180" t="str">
            <v>m</v>
          </cell>
          <cell r="E180">
            <v>51000</v>
          </cell>
          <cell r="G180">
            <v>15300</v>
          </cell>
          <cell r="I180">
            <v>1275000</v>
          </cell>
          <cell r="J180">
            <v>382500</v>
          </cell>
        </row>
        <row r="181">
          <cell r="A181">
            <v>3</v>
          </cell>
          <cell r="B181" t="str">
            <v>Pipa PVC AW diam. 100 mm</v>
          </cell>
          <cell r="C181">
            <v>35</v>
          </cell>
          <cell r="D181" t="str">
            <v>m</v>
          </cell>
          <cell r="E181">
            <v>55300</v>
          </cell>
          <cell r="G181">
            <v>17000</v>
          </cell>
          <cell r="I181">
            <v>1935500</v>
          </cell>
          <cell r="J181">
            <v>595000</v>
          </cell>
        </row>
        <row r="182">
          <cell r="A182">
            <v>4</v>
          </cell>
          <cell r="B182" t="str">
            <v>Pipa PVC AW diam. 65 mm</v>
          </cell>
          <cell r="C182">
            <v>25</v>
          </cell>
          <cell r="D182" t="str">
            <v>m</v>
          </cell>
          <cell r="E182">
            <v>40800</v>
          </cell>
          <cell r="G182">
            <v>12800</v>
          </cell>
          <cell r="I182">
            <v>1020000</v>
          </cell>
          <cell r="J182">
            <v>320000</v>
          </cell>
        </row>
        <row r="183">
          <cell r="A183">
            <v>5</v>
          </cell>
          <cell r="B183" t="str">
            <v>Pipa PVC AW diam. 50 mm</v>
          </cell>
          <cell r="C183">
            <v>60</v>
          </cell>
          <cell r="D183" t="str">
            <v>m</v>
          </cell>
          <cell r="E183">
            <v>29800</v>
          </cell>
          <cell r="G183">
            <v>8500</v>
          </cell>
          <cell r="I183">
            <v>1788000</v>
          </cell>
          <cell r="J183">
            <v>510000</v>
          </cell>
        </row>
        <row r="184">
          <cell r="A184">
            <v>6</v>
          </cell>
          <cell r="B184" t="str">
            <v>Fitting dan Accessoris</v>
          </cell>
          <cell r="C184">
            <v>1</v>
          </cell>
          <cell r="D184" t="str">
            <v>ls</v>
          </cell>
          <cell r="E184">
            <v>552500</v>
          </cell>
          <cell r="G184">
            <v>127500</v>
          </cell>
          <cell r="I184">
            <v>552500</v>
          </cell>
          <cell r="J184">
            <v>127500</v>
          </cell>
        </row>
        <row r="185">
          <cell r="A185">
            <v>7</v>
          </cell>
          <cell r="B185" t="str">
            <v>Peralatan Bantu</v>
          </cell>
          <cell r="C185">
            <v>1</v>
          </cell>
          <cell r="D185" t="str">
            <v>ls</v>
          </cell>
          <cell r="E185">
            <v>600000</v>
          </cell>
          <cell r="F185">
            <v>600000</v>
          </cell>
          <cell r="G185">
            <v>212500</v>
          </cell>
          <cell r="I185">
            <v>600000</v>
          </cell>
          <cell r="J185">
            <v>212500</v>
          </cell>
        </row>
        <row r="187">
          <cell r="B187" t="str">
            <v>LANTAI 3</v>
          </cell>
        </row>
        <row r="188">
          <cell r="A188">
            <v>1</v>
          </cell>
          <cell r="B188" t="str">
            <v>Pipa PVC AW diam. 100 mm (riser)</v>
          </cell>
          <cell r="C188">
            <v>45</v>
          </cell>
          <cell r="D188" t="str">
            <v>m</v>
          </cell>
          <cell r="E188">
            <v>55300</v>
          </cell>
          <cell r="G188">
            <v>17000</v>
          </cell>
          <cell r="I188">
            <v>2488500</v>
          </cell>
          <cell r="J188">
            <v>765000</v>
          </cell>
        </row>
        <row r="189">
          <cell r="A189">
            <v>2</v>
          </cell>
          <cell r="B189" t="str">
            <v>Pipa PVC AW diam. 80 mm (riser)</v>
          </cell>
          <cell r="C189">
            <v>25</v>
          </cell>
          <cell r="D189" t="str">
            <v>m</v>
          </cell>
          <cell r="E189">
            <v>51000</v>
          </cell>
          <cell r="G189">
            <v>15300</v>
          </cell>
          <cell r="I189">
            <v>1275000</v>
          </cell>
          <cell r="J189">
            <v>382500</v>
          </cell>
        </row>
        <row r="190">
          <cell r="A190">
            <v>3</v>
          </cell>
          <cell r="B190" t="str">
            <v>Pipa PVC AW diam. 100 mm</v>
          </cell>
          <cell r="C190">
            <v>24</v>
          </cell>
          <cell r="D190" t="str">
            <v>m</v>
          </cell>
          <cell r="E190">
            <v>55300</v>
          </cell>
          <cell r="G190">
            <v>17000</v>
          </cell>
          <cell r="I190">
            <v>1327200</v>
          </cell>
          <cell r="J190">
            <v>408000</v>
          </cell>
        </row>
        <row r="191">
          <cell r="A191">
            <v>4</v>
          </cell>
          <cell r="B191" t="str">
            <v>Pipa PVC AW diam. 65 mm</v>
          </cell>
          <cell r="C191">
            <v>25</v>
          </cell>
          <cell r="D191" t="str">
            <v>m</v>
          </cell>
          <cell r="E191">
            <v>40800</v>
          </cell>
          <cell r="G191">
            <v>12800</v>
          </cell>
          <cell r="I191">
            <v>1020000</v>
          </cell>
          <cell r="J191">
            <v>320000</v>
          </cell>
        </row>
        <row r="192">
          <cell r="A192">
            <v>5</v>
          </cell>
          <cell r="B192" t="str">
            <v>Pipa PVC AW diam. 50 mm</v>
          </cell>
          <cell r="C192">
            <v>60</v>
          </cell>
          <cell r="D192" t="str">
            <v>m</v>
          </cell>
          <cell r="E192">
            <v>29800</v>
          </cell>
          <cell r="G192">
            <v>8500</v>
          </cell>
          <cell r="I192">
            <v>1788000</v>
          </cell>
          <cell r="J192">
            <v>510000</v>
          </cell>
        </row>
        <row r="193">
          <cell r="A193">
            <v>6</v>
          </cell>
          <cell r="B193" t="str">
            <v>Fitting dan Accessoris</v>
          </cell>
          <cell r="C193">
            <v>1</v>
          </cell>
          <cell r="D193" t="str">
            <v>ls</v>
          </cell>
          <cell r="E193">
            <v>552500</v>
          </cell>
          <cell r="G193">
            <v>127500</v>
          </cell>
          <cell r="I193">
            <v>552500</v>
          </cell>
          <cell r="J193">
            <v>127500</v>
          </cell>
        </row>
        <row r="194">
          <cell r="A194">
            <v>7</v>
          </cell>
          <cell r="B194" t="str">
            <v>Peralatan Bantu</v>
          </cell>
          <cell r="C194">
            <v>1</v>
          </cell>
          <cell r="D194" t="str">
            <v>ls</v>
          </cell>
          <cell r="E194">
            <v>600000</v>
          </cell>
          <cell r="F194">
            <v>600000</v>
          </cell>
          <cell r="G194">
            <v>212500</v>
          </cell>
          <cell r="I194">
            <v>600000</v>
          </cell>
          <cell r="J194">
            <v>212500</v>
          </cell>
        </row>
        <row r="196">
          <cell r="A196" t="str">
            <v>C.2.2.</v>
          </cell>
          <cell r="B196" t="str">
            <v>Masjid</v>
          </cell>
        </row>
        <row r="197">
          <cell r="A197">
            <v>1</v>
          </cell>
          <cell r="B197" t="str">
            <v>Pipa PVC AW diam. 100 mm</v>
          </cell>
          <cell r="C197">
            <v>18</v>
          </cell>
          <cell r="D197" t="str">
            <v>m</v>
          </cell>
          <cell r="E197">
            <v>55300</v>
          </cell>
          <cell r="G197">
            <v>17000</v>
          </cell>
          <cell r="I197">
            <v>995400</v>
          </cell>
          <cell r="J197">
            <v>306000</v>
          </cell>
        </row>
        <row r="198">
          <cell r="A198">
            <v>2</v>
          </cell>
          <cell r="B198" t="str">
            <v>Pipa PVC AW diam. 80 mm</v>
          </cell>
          <cell r="C198">
            <v>15</v>
          </cell>
          <cell r="D198" t="str">
            <v>m</v>
          </cell>
          <cell r="E198">
            <v>51000</v>
          </cell>
          <cell r="G198">
            <v>15300</v>
          </cell>
          <cell r="I198">
            <v>765000</v>
          </cell>
          <cell r="J198">
            <v>229500</v>
          </cell>
        </row>
        <row r="199">
          <cell r="A199">
            <v>3</v>
          </cell>
          <cell r="B199" t="str">
            <v>Pipa PVC AW diam. 65 mm</v>
          </cell>
          <cell r="C199">
            <v>23</v>
          </cell>
          <cell r="D199" t="str">
            <v>m</v>
          </cell>
          <cell r="E199">
            <v>40800</v>
          </cell>
          <cell r="G199">
            <v>12800</v>
          </cell>
          <cell r="I199">
            <v>938400</v>
          </cell>
          <cell r="J199">
            <v>294400</v>
          </cell>
        </row>
        <row r="200">
          <cell r="A200">
            <v>4</v>
          </cell>
          <cell r="B200" t="str">
            <v>Pipa PVC AW diam. 50 mm</v>
          </cell>
          <cell r="C200">
            <v>10</v>
          </cell>
          <cell r="D200" t="str">
            <v>m</v>
          </cell>
          <cell r="E200">
            <v>29800</v>
          </cell>
          <cell r="G200">
            <v>8500</v>
          </cell>
          <cell r="I200">
            <v>298000</v>
          </cell>
          <cell r="J200">
            <v>85000</v>
          </cell>
        </row>
        <row r="201">
          <cell r="A201">
            <v>5</v>
          </cell>
          <cell r="B201" t="str">
            <v>Fitting dan Accessoris</v>
          </cell>
          <cell r="C201">
            <v>1</v>
          </cell>
          <cell r="D201" t="str">
            <v>ls</v>
          </cell>
          <cell r="E201">
            <v>552500</v>
          </cell>
          <cell r="G201">
            <v>127500</v>
          </cell>
          <cell r="I201">
            <v>552500</v>
          </cell>
          <cell r="J201">
            <v>127500</v>
          </cell>
        </row>
        <row r="202">
          <cell r="A202">
            <v>6</v>
          </cell>
          <cell r="B202" t="str">
            <v>Peralatan Bantu</v>
          </cell>
          <cell r="C202">
            <v>1</v>
          </cell>
          <cell r="D202" t="str">
            <v>ls</v>
          </cell>
          <cell r="E202">
            <v>600000</v>
          </cell>
          <cell r="F202">
            <v>600000</v>
          </cell>
          <cell r="G202">
            <v>212500</v>
          </cell>
          <cell r="I202">
            <v>600000</v>
          </cell>
          <cell r="J202">
            <v>212500</v>
          </cell>
        </row>
        <row r="204">
          <cell r="B204" t="str">
            <v>Resapan &amp; Septic Tank</v>
          </cell>
          <cell r="C204">
            <v>4</v>
          </cell>
          <cell r="D204" t="str">
            <v>bh</v>
          </cell>
          <cell r="E204">
            <v>3160000</v>
          </cell>
          <cell r="G204">
            <v>1000000</v>
          </cell>
          <cell r="I204">
            <v>12640000</v>
          </cell>
          <cell r="J204">
            <v>4000000</v>
          </cell>
        </row>
        <row r="207">
          <cell r="B207" t="str">
            <v>Total Instalasi Pipa Air Kotor, Bekas, dan Pipa Vent</v>
          </cell>
          <cell r="I207">
            <v>46639400</v>
          </cell>
          <cell r="J207">
            <v>14333300</v>
          </cell>
        </row>
        <row r="208">
          <cell r="B208" t="str">
            <v>Total Pekerjaan Plumbing dan Tata Udara Toilet</v>
          </cell>
          <cell r="I208">
            <v>92006300</v>
          </cell>
          <cell r="J208">
            <v>30741000</v>
          </cell>
        </row>
        <row r="209">
          <cell r="B209" t="str">
            <v>Gran Total</v>
          </cell>
          <cell r="I209">
            <v>331830200</v>
          </cell>
          <cell r="J209">
            <v>75636800</v>
          </cell>
        </row>
      </sheetData>
      <sheetData sheetId="8" refreshError="1"/>
      <sheetData sheetId="9" refreshError="1"/>
      <sheetData sheetId="10" refreshError="1"/>
      <sheetData sheetId="11" refreshError="1"/>
    </sheetDataSet>
  </externalBook>
</externalLink>
</file>

<file path=xl/externalLinks/externalLink4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urrent"/>
      <sheetName val="PERTANYAAN"/>
      <sheetName val="Ana duct"/>
      <sheetName val="Hsd Duct"/>
      <sheetName val="Grille"/>
      <sheetName val="DM"/>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heet1"/>
      <sheetName val="MAJOR"/>
      <sheetName val="%"/>
      <sheetName val="Peta Quarry"/>
      <sheetName val="Mobilisasi"/>
      <sheetName val="Perhitungan Mobilisasi Alat"/>
      <sheetName val="Lalu Lintas"/>
      <sheetName val="Jembatan Sementara"/>
      <sheetName val="Analisa K3"/>
      <sheetName val="4-Formulir harga bahan"/>
      <sheetName val="5-ALAT(1)"/>
      <sheetName val="5-ALAT(2)"/>
      <sheetName val="Agg Halus &amp; Kasar"/>
      <sheetName val="Agg A"/>
      <sheetName val="Agg B"/>
      <sheetName val="Agg C"/>
      <sheetName val="Agg  CBR 60"/>
      <sheetName val="Perhitungan Kebutuhan Alat"/>
      <sheetName val="4-Analisa Quarry"/>
      <sheetName val="4-Basic Price"/>
      <sheetName val="Informasi"/>
      <sheetName val="Rekap"/>
      <sheetName val="EDIT 1000"/>
      <sheetName val="BOQ"/>
      <sheetName val="JADWAL"/>
      <sheetName val="D1"/>
      <sheetName val="D2"/>
      <sheetName val="D3"/>
      <sheetName val="D4"/>
      <sheetName val="D5"/>
      <sheetName val="D6"/>
      <sheetName val="D7(1)"/>
      <sheetName val="D7(2)"/>
      <sheetName val="D8(1)"/>
      <sheetName val="D8(2)"/>
      <sheetName val="D9"/>
      <sheetName val="D10 LS-Rutin"/>
      <sheetName val="D10 Kuantitas"/>
      <sheetName val="D10 Analisa HSP"/>
      <sheetName val="Waktu"/>
      <sheetName val="(3.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9">
          <cell r="AW9">
            <v>314814.30980254372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F8">
            <v>10466.300366300366</v>
          </cell>
        </row>
      </sheetData>
      <sheetData sheetId="21" refreshError="1"/>
      <sheetData sheetId="22">
        <row r="28">
          <cell r="H28">
            <v>8020430743.8067188</v>
          </cell>
        </row>
      </sheetData>
      <sheetData sheetId="23" refreshError="1"/>
      <sheetData sheetId="24">
        <row r="25">
          <cell r="G25">
            <v>313375000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7.1"/>
      <sheetName val="7.2"/>
      <sheetName val="7.3"/>
      <sheetName val="7.4"/>
      <sheetName val="7.5"/>
      <sheetName val="7.6"/>
      <sheetName val="7.7"/>
      <sheetName val="7.8"/>
      <sheetName val="7.9"/>
      <sheetName val="Neraca"/>
      <sheetName val="Person1"/>
      <sheetName val="Person2"/>
      <sheetName val="Person3"/>
      <sheetName val="7.14"/>
      <sheetName val="7.15"/>
      <sheetName val="7.16"/>
      <sheetName val="7.17"/>
      <sheetName val="7.18"/>
      <sheetName val="ALAT.19"/>
      <sheetName val="Lamp.20"/>
      <sheetName val="Riwayat"/>
      <sheetName val="Karyawan"/>
      <sheetName val="cover"/>
      <sheetName val="kop"/>
      <sheetName val="Judul"/>
      <sheetName val="7.19"/>
      <sheetName val="3-DIV2"/>
      <sheetName val="Perhitungan RAB"/>
      <sheetName val="MAPP"/>
      <sheetName val="bahan"/>
      <sheetName val="H.Satuan"/>
      <sheetName val="Schedul RD"/>
      <sheetName val="Analisa"/>
      <sheetName val="RAB"/>
      <sheetName val="Elektrikal"/>
      <sheetName val="7_11"/>
      <sheetName val="7_21"/>
      <sheetName val="7_31"/>
      <sheetName val="7_41"/>
      <sheetName val="7_51"/>
      <sheetName val="7_61"/>
      <sheetName val="7_71"/>
      <sheetName val="7_81"/>
      <sheetName val="7_91"/>
      <sheetName val="7_141"/>
      <sheetName val="7_151"/>
      <sheetName val="7_161"/>
      <sheetName val="7_171"/>
      <sheetName val="7_181"/>
      <sheetName val="ALAT_191"/>
      <sheetName val="Lamp_201"/>
      <sheetName val="7_191"/>
      <sheetName val="Perhitungan_RAB1"/>
      <sheetName val="7_1"/>
      <sheetName val="7_2"/>
      <sheetName val="7_3"/>
      <sheetName val="7_4"/>
      <sheetName val="7_5"/>
      <sheetName val="7_6"/>
      <sheetName val="7_7"/>
      <sheetName val="7_8"/>
      <sheetName val="7_9"/>
      <sheetName val="7_14"/>
      <sheetName val="7_15"/>
      <sheetName val="7_16"/>
      <sheetName val="7_17"/>
      <sheetName val="7_18"/>
      <sheetName val="ALAT_19"/>
      <sheetName val="Lamp_20"/>
      <sheetName val="7_19"/>
      <sheetName val="Perhitungan_RAB"/>
      <sheetName val="7_12"/>
      <sheetName val="7_22"/>
      <sheetName val="7_32"/>
      <sheetName val="7_42"/>
      <sheetName val="7_52"/>
      <sheetName val="7_62"/>
      <sheetName val="7_72"/>
      <sheetName val="7_82"/>
      <sheetName val="7_92"/>
      <sheetName val="7_142"/>
      <sheetName val="7_152"/>
      <sheetName val="7_162"/>
      <sheetName val="7_172"/>
      <sheetName val="7_182"/>
      <sheetName val="ALAT_192"/>
      <sheetName val="Lamp_202"/>
      <sheetName val="7_192"/>
      <sheetName val="Perhitungan_RAB2"/>
      <sheetName val="7_13"/>
      <sheetName val="7_23"/>
      <sheetName val="7_33"/>
      <sheetName val="7_43"/>
      <sheetName val="7_53"/>
      <sheetName val="7_63"/>
      <sheetName val="7_73"/>
      <sheetName val="7_83"/>
      <sheetName val="7_93"/>
      <sheetName val="7_143"/>
      <sheetName val="7_153"/>
      <sheetName val="7_163"/>
      <sheetName val="7_173"/>
      <sheetName val="7_183"/>
      <sheetName val="ALAT_193"/>
      <sheetName val="Lamp_203"/>
      <sheetName val="7_193"/>
      <sheetName val="Perhitungan_RAB3"/>
      <sheetName val="Cover Daf-2"/>
      <sheetName val="Fill this out first..."/>
      <sheetName val="A"/>
      <sheetName val="bq"/>
      <sheetName val="UPAH"/>
      <sheetName val="beton"/>
      <sheetName val="HSATUAN"/>
      <sheetName val="FORM X COST"/>
      <sheetName val="XY"/>
      <sheetName val="gal"/>
      <sheetName val="BOQPUSJAL"/>
      <sheetName val="Data PJ"/>
      <sheetName val="Divisi 9"/>
      <sheetName val="FAKTOR"/>
      <sheetName val="H_Satuan"/>
      <sheetName val="Pipe"/>
      <sheetName val="Harga Satuan"/>
      <sheetName val="HB me"/>
      <sheetName val="1@(2x2,5)"/>
      <sheetName val="KH-Q1,Q2,01"/>
      <sheetName val="vol_P31Ki"/>
      <sheetName val="Ana. PU"/>
      <sheetName val="MARSHAL"/>
      <sheetName val="Sch_Intern"/>
      <sheetName val="BOQ"/>
      <sheetName val="WI"/>
      <sheetName val="gvl"/>
      <sheetName val="alat"/>
      <sheetName val="mu"/>
      <sheetName val="Analisa-Harga"/>
      <sheetName val="Assumption"/>
      <sheetName val="MAPDC"/>
      <sheetName val="2.1"/>
      <sheetName val="Flexible"/>
      <sheetName val="D3"/>
      <sheetName val="besi"/>
      <sheetName val="Uraian Teknis"/>
      <sheetName val="prelim"/>
      <sheetName val="anal2"/>
      <sheetName val="MT"/>
      <sheetName val="Harsat Bahan"/>
      <sheetName val="Rekap"/>
      <sheetName val="Database"/>
      <sheetName val="product"/>
      <sheetName val="RINCIAN HAR06"/>
      <sheetName val="IPA1"/>
      <sheetName val="ANALISA UTAMA"/>
      <sheetName val="dgct"/>
      <sheetName val="Master Edit"/>
      <sheetName val="Div2"/>
      <sheetName val="Sheet1"/>
      <sheetName val="RAB STR KARIMUN"/>
      <sheetName val="BHN1"/>
      <sheetName val="BAG-2"/>
      <sheetName val="PEMBESIAN BALOK tukang (2)"/>
      <sheetName val="Harga Satuan Bahan"/>
      <sheetName val="Estimate"/>
      <sheetName val="DAF-2"/>
      <sheetName val="Harsat Upah"/>
      <sheetName val="HARSAT"/>
      <sheetName val="LISTRIK"/>
    </sheetNames>
    <sheetDataSet>
      <sheetData sheetId="0" refreshError="1">
        <row r="1">
          <cell r="A1" t="str">
            <v>PT. LIE JASIN ENGINEERING</v>
          </cell>
        </row>
        <row r="3">
          <cell r="A3" t="str">
            <v>Yohannes A. Efferin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5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bantu"/>
      <sheetName val="Tampilan"/>
      <sheetName val="tahap1"/>
      <sheetName val="tahap2"/>
      <sheetName val="BQ"/>
      <sheetName val="List"/>
      <sheetName val="Price"/>
      <sheetName val="Breakdown"/>
      <sheetName val="Upah"/>
      <sheetName val="Material"/>
      <sheetName val="Alat"/>
      <sheetName val="Master"/>
      <sheetName val="DATA"/>
      <sheetName val="A"/>
      <sheetName val="Macro4"/>
      <sheetName val="Macro2"/>
      <sheetName val="Macro1"/>
      <sheetName val="Macro3"/>
      <sheetName val="Macro5"/>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G11">
            <v>1</v>
          </cell>
          <cell r="M11" t="str">
            <v>Pasang Bouwplank</v>
          </cell>
          <cell r="N11" t="str">
            <v>m'</v>
          </cell>
          <cell r="O11">
            <v>0</v>
          </cell>
          <cell r="P11">
            <v>16975</v>
          </cell>
          <cell r="Q11">
            <v>0</v>
          </cell>
          <cell r="R11">
            <v>0</v>
          </cell>
        </row>
        <row r="12">
          <cell r="G12" t="str">
            <v>Pasang Bouwplank</v>
          </cell>
        </row>
        <row r="13">
          <cell r="G13" t="str">
            <v>m'</v>
          </cell>
        </row>
        <row r="16">
          <cell r="G16" t="str">
            <v>Satuan</v>
          </cell>
          <cell r="H16" t="str">
            <v>Jumlah</v>
          </cell>
          <cell r="J16" t="str">
            <v>H.Satuan</v>
          </cell>
          <cell r="K16" t="str">
            <v>Total</v>
          </cell>
          <cell r="M16">
            <v>1</v>
          </cell>
          <cell r="N16" t="str">
            <v>Pasang Bouwplank</v>
          </cell>
          <cell r="Q16" t="str">
            <v>m'</v>
          </cell>
          <cell r="R16">
            <v>32.799999999999997</v>
          </cell>
        </row>
        <row r="17">
          <cell r="J17" t="str">
            <v>(Rp.)</v>
          </cell>
          <cell r="K17" t="str">
            <v>(Rp.)</v>
          </cell>
        </row>
        <row r="18">
          <cell r="K18">
            <v>2850</v>
          </cell>
          <cell r="N18">
            <v>1</v>
          </cell>
          <cell r="O18">
            <v>32.799999999999997</v>
          </cell>
          <cell r="P18">
            <v>93479.999999999985</v>
          </cell>
          <cell r="Q18">
            <v>2850</v>
          </cell>
        </row>
        <row r="19">
          <cell r="G19" t="str">
            <v>hari</v>
          </cell>
          <cell r="H19">
            <v>0.01</v>
          </cell>
          <cell r="J19">
            <v>35000</v>
          </cell>
          <cell r="K19">
            <v>350</v>
          </cell>
          <cell r="M19">
            <v>0.01</v>
          </cell>
          <cell r="N19">
            <v>1</v>
          </cell>
          <cell r="O19">
            <v>32.799999999999997</v>
          </cell>
          <cell r="P19">
            <v>11479.999999999998</v>
          </cell>
        </row>
        <row r="20">
          <cell r="G20" t="str">
            <v>hari</v>
          </cell>
          <cell r="H20">
            <v>0.03</v>
          </cell>
          <cell r="J20">
            <v>30000</v>
          </cell>
          <cell r="K20">
            <v>900</v>
          </cell>
          <cell r="M20">
            <v>0.03</v>
          </cell>
          <cell r="N20">
            <v>1</v>
          </cell>
          <cell r="O20">
            <v>32.799999999999997</v>
          </cell>
          <cell r="P20">
            <v>29519.999999999996</v>
          </cell>
        </row>
        <row r="21">
          <cell r="G21" t="str">
            <v>hari</v>
          </cell>
          <cell r="H21">
            <v>0.08</v>
          </cell>
          <cell r="J21">
            <v>20000</v>
          </cell>
          <cell r="K21">
            <v>1600</v>
          </cell>
          <cell r="M21">
            <v>0.08</v>
          </cell>
          <cell r="N21">
            <v>1</v>
          </cell>
          <cell r="O21">
            <v>32.799999999999997</v>
          </cell>
          <cell r="P21">
            <v>52479.999999999993</v>
          </cell>
        </row>
        <row r="24">
          <cell r="K24">
            <v>14125</v>
          </cell>
          <cell r="O24">
            <v>32.799999999999997</v>
          </cell>
          <cell r="P24">
            <v>463299.99999999994</v>
          </cell>
          <cell r="Q24">
            <v>14125</v>
          </cell>
        </row>
        <row r="25">
          <cell r="G25" t="str">
            <v>m3</v>
          </cell>
          <cell r="H25">
            <v>4.0000000000000001E-3</v>
          </cell>
          <cell r="J25">
            <v>950000</v>
          </cell>
          <cell r="K25">
            <v>3800</v>
          </cell>
          <cell r="M25">
            <v>4.0000000000000001E-3</v>
          </cell>
          <cell r="N25">
            <v>0.13119999999999998</v>
          </cell>
          <cell r="O25">
            <v>32.799999999999997</v>
          </cell>
          <cell r="P25">
            <v>124639.99999999999</v>
          </cell>
        </row>
        <row r="26">
          <cell r="G26" t="str">
            <v>m3</v>
          </cell>
          <cell r="H26">
            <v>8.0000000000000002E-3</v>
          </cell>
          <cell r="J26">
            <v>975000</v>
          </cell>
          <cell r="K26">
            <v>7800</v>
          </cell>
          <cell r="M26">
            <v>8.0000000000000002E-3</v>
          </cell>
          <cell r="N26">
            <v>0.26239999999999997</v>
          </cell>
          <cell r="O26">
            <v>32.799999999999997</v>
          </cell>
          <cell r="P26">
            <v>255839.99999999997</v>
          </cell>
        </row>
        <row r="27">
          <cell r="G27" t="str">
            <v>kg</v>
          </cell>
          <cell r="H27">
            <v>0.05</v>
          </cell>
          <cell r="J27">
            <v>5500</v>
          </cell>
          <cell r="K27">
            <v>275</v>
          </cell>
          <cell r="M27">
            <v>0.05</v>
          </cell>
          <cell r="N27">
            <v>1.64</v>
          </cell>
          <cell r="O27">
            <v>32.799999999999997</v>
          </cell>
          <cell r="P27">
            <v>9020</v>
          </cell>
        </row>
        <row r="28">
          <cell r="G28" t="str">
            <v>rol</v>
          </cell>
          <cell r="H28">
            <v>1.5</v>
          </cell>
          <cell r="J28">
            <v>1500</v>
          </cell>
          <cell r="K28">
            <v>2250</v>
          </cell>
          <cell r="M28">
            <v>1.5</v>
          </cell>
          <cell r="N28">
            <v>49.199999999999996</v>
          </cell>
          <cell r="O28">
            <v>32.799999999999997</v>
          </cell>
          <cell r="P28">
            <v>73800</v>
          </cell>
        </row>
        <row r="33">
          <cell r="M33" t="str">
            <v>Produksi</v>
          </cell>
          <cell r="N33" t="str">
            <v>Involve</v>
          </cell>
          <cell r="R33" t="str">
            <v>Operation</v>
          </cell>
        </row>
        <row r="34">
          <cell r="K34">
            <v>0</v>
          </cell>
          <cell r="M34" t="str">
            <v>/ Hour</v>
          </cell>
          <cell r="N34" t="str">
            <v>%</v>
          </cell>
          <cell r="O34">
            <v>32.799999999999997</v>
          </cell>
          <cell r="P34">
            <v>0</v>
          </cell>
          <cell r="Q34">
            <v>0</v>
          </cell>
          <cell r="R34" t="str">
            <v>Hour</v>
          </cell>
        </row>
        <row r="45">
          <cell r="K45">
            <v>16975</v>
          </cell>
        </row>
        <row r="48">
          <cell r="J48" t="str">
            <v>Jakarta,  Oktober 2001</v>
          </cell>
        </row>
        <row r="53">
          <cell r="J53">
            <v>0</v>
          </cell>
        </row>
        <row r="54">
          <cell r="J54">
            <v>0</v>
          </cell>
        </row>
        <row r="56">
          <cell r="G56" t="str">
            <v>Pengembangan Gedung Serbaguna</v>
          </cell>
        </row>
        <row r="57">
          <cell r="G57" t="str">
            <v>Perumahan Taman Bougenvile, Bekasi</v>
          </cell>
        </row>
        <row r="58">
          <cell r="G58">
            <v>0</v>
          </cell>
        </row>
        <row r="59">
          <cell r="M59" t="str">
            <v>Description</v>
          </cell>
          <cell r="N59" t="str">
            <v>Unit</v>
          </cell>
          <cell r="O59" t="str">
            <v>Quantity</v>
          </cell>
          <cell r="P59" t="str">
            <v>Unit Price</v>
          </cell>
          <cell r="Q59" t="str">
            <v>Daily Output</v>
          </cell>
          <cell r="R59" t="str">
            <v>Q'ty/Days</v>
          </cell>
        </row>
        <row r="60">
          <cell r="G60">
            <v>2</v>
          </cell>
          <cell r="M60" t="str">
            <v>Galian tanah pondasi</v>
          </cell>
          <cell r="N60" t="str">
            <v>m3</v>
          </cell>
          <cell r="O60">
            <v>0</v>
          </cell>
          <cell r="P60">
            <v>14050</v>
          </cell>
          <cell r="Q60">
            <v>0</v>
          </cell>
          <cell r="R60">
            <v>0</v>
          </cell>
        </row>
        <row r="61">
          <cell r="G61" t="str">
            <v>Galian tanah pondasi</v>
          </cell>
        </row>
        <row r="62">
          <cell r="G62" t="str">
            <v>m3</v>
          </cell>
        </row>
        <row r="65">
          <cell r="G65" t="str">
            <v>Satuan</v>
          </cell>
          <cell r="H65" t="str">
            <v>Jumlah</v>
          </cell>
          <cell r="J65" t="str">
            <v>H.Satuan</v>
          </cell>
          <cell r="K65" t="str">
            <v>Total</v>
          </cell>
          <cell r="M65">
            <v>2</v>
          </cell>
          <cell r="N65" t="str">
            <v>Galian tanah pondasi</v>
          </cell>
          <cell r="Q65" t="str">
            <v>m3</v>
          </cell>
          <cell r="R65">
            <v>35.423999999999999</v>
          </cell>
        </row>
        <row r="66">
          <cell r="J66" t="str">
            <v>(Rp.)</v>
          </cell>
          <cell r="K66" t="str">
            <v>(Rp.)</v>
          </cell>
        </row>
        <row r="67">
          <cell r="K67">
            <v>14050</v>
          </cell>
          <cell r="N67">
            <v>1</v>
          </cell>
          <cell r="O67">
            <v>35.423999999999999</v>
          </cell>
          <cell r="P67">
            <v>497707.2</v>
          </cell>
          <cell r="Q67">
            <v>14050</v>
          </cell>
        </row>
        <row r="68">
          <cell r="G68" t="str">
            <v>hari</v>
          </cell>
          <cell r="H68">
            <v>0.03</v>
          </cell>
          <cell r="J68">
            <v>35000</v>
          </cell>
          <cell r="K68">
            <v>1050</v>
          </cell>
          <cell r="M68">
            <v>0.03</v>
          </cell>
          <cell r="N68">
            <v>1</v>
          </cell>
          <cell r="O68">
            <v>35.423999999999999</v>
          </cell>
          <cell r="P68">
            <v>37195.199999999997</v>
          </cell>
        </row>
        <row r="69">
          <cell r="G69" t="str">
            <v>hari</v>
          </cell>
          <cell r="H69">
            <v>0.65</v>
          </cell>
          <cell r="J69">
            <v>20000</v>
          </cell>
          <cell r="K69">
            <v>13000</v>
          </cell>
          <cell r="M69">
            <v>0.65</v>
          </cell>
          <cell r="N69">
            <v>1</v>
          </cell>
          <cell r="O69">
            <v>35.423999999999999</v>
          </cell>
          <cell r="P69">
            <v>460512</v>
          </cell>
        </row>
        <row r="73">
          <cell r="K73">
            <v>0</v>
          </cell>
          <cell r="O73">
            <v>35.423999999999999</v>
          </cell>
          <cell r="P73">
            <v>0</v>
          </cell>
          <cell r="Q73">
            <v>0</v>
          </cell>
        </row>
        <row r="82">
          <cell r="M82" t="str">
            <v>Produksi</v>
          </cell>
          <cell r="N82" t="str">
            <v>Involve</v>
          </cell>
          <cell r="R82" t="str">
            <v>Operation</v>
          </cell>
        </row>
        <row r="83">
          <cell r="K83">
            <v>0</v>
          </cell>
          <cell r="M83" t="str">
            <v>/ Hour</v>
          </cell>
          <cell r="N83" t="str">
            <v>%</v>
          </cell>
          <cell r="O83">
            <v>35.423999999999999</v>
          </cell>
          <cell r="P83">
            <v>0</v>
          </cell>
          <cell r="Q83">
            <v>0</v>
          </cell>
          <cell r="R83" t="str">
            <v>Hour</v>
          </cell>
        </row>
        <row r="94">
          <cell r="K94">
            <v>14050</v>
          </cell>
        </row>
        <row r="97">
          <cell r="J97" t="str">
            <v>Jakarta,  Oktober 2001</v>
          </cell>
        </row>
        <row r="102">
          <cell r="J102">
            <v>0</v>
          </cell>
        </row>
        <row r="103">
          <cell r="J103">
            <v>0</v>
          </cell>
        </row>
        <row r="105">
          <cell r="G105" t="str">
            <v>Pengembangan Gedung Serbaguna</v>
          </cell>
        </row>
        <row r="106">
          <cell r="G106" t="str">
            <v>Perumahan Taman Bougenvile, Bekasi</v>
          </cell>
        </row>
        <row r="107">
          <cell r="G107">
            <v>0</v>
          </cell>
        </row>
        <row r="108">
          <cell r="M108" t="str">
            <v>Description</v>
          </cell>
          <cell r="N108" t="str">
            <v>Unit</v>
          </cell>
          <cell r="O108" t="str">
            <v>Quantity</v>
          </cell>
          <cell r="P108" t="str">
            <v>Unit Price</v>
          </cell>
          <cell r="Q108" t="str">
            <v>Daily Output</v>
          </cell>
          <cell r="R108" t="str">
            <v>Q'ty/Days</v>
          </cell>
        </row>
        <row r="109">
          <cell r="G109">
            <v>3</v>
          </cell>
          <cell r="M109" t="str">
            <v>Urugan Pasir Untuk Lantai</v>
          </cell>
          <cell r="N109" t="str">
            <v>m3</v>
          </cell>
          <cell r="O109">
            <v>0</v>
          </cell>
          <cell r="P109">
            <v>101350</v>
          </cell>
          <cell r="Q109">
            <v>0</v>
          </cell>
          <cell r="R109">
            <v>0</v>
          </cell>
        </row>
        <row r="110">
          <cell r="G110" t="str">
            <v>Urugan Pasir Untuk Lantai</v>
          </cell>
        </row>
        <row r="111">
          <cell r="G111" t="str">
            <v>m3</v>
          </cell>
        </row>
        <row r="114">
          <cell r="G114" t="str">
            <v>Satuan</v>
          </cell>
          <cell r="H114" t="str">
            <v>Jumlah</v>
          </cell>
          <cell r="J114" t="str">
            <v>H.Satuan</v>
          </cell>
          <cell r="K114" t="str">
            <v>Total</v>
          </cell>
          <cell r="M114">
            <v>3</v>
          </cell>
          <cell r="N114" t="str">
            <v>Urugan Pasir Untuk Lantai</v>
          </cell>
          <cell r="Q114" t="str">
            <v>m3</v>
          </cell>
          <cell r="R114">
            <v>18.989999999999998</v>
          </cell>
        </row>
        <row r="115">
          <cell r="J115" t="str">
            <v>(Rp.)</v>
          </cell>
          <cell r="K115" t="str">
            <v>(Rp.)</v>
          </cell>
        </row>
        <row r="116">
          <cell r="K116">
            <v>5350</v>
          </cell>
          <cell r="N116">
            <v>1</v>
          </cell>
          <cell r="O116">
            <v>18.989999999999998</v>
          </cell>
          <cell r="P116">
            <v>101596.49999999999</v>
          </cell>
          <cell r="Q116">
            <v>5350</v>
          </cell>
        </row>
        <row r="117">
          <cell r="G117" t="str">
            <v>hari</v>
          </cell>
          <cell r="H117">
            <v>0.01</v>
          </cell>
          <cell r="J117">
            <v>35000</v>
          </cell>
          <cell r="K117">
            <v>350</v>
          </cell>
          <cell r="M117">
            <v>0.01</v>
          </cell>
          <cell r="N117">
            <v>1</v>
          </cell>
          <cell r="O117">
            <v>18.989999999999998</v>
          </cell>
          <cell r="P117">
            <v>6646.4999999999991</v>
          </cell>
        </row>
        <row r="118">
          <cell r="G118" t="str">
            <v>hari</v>
          </cell>
          <cell r="H118">
            <v>0.25</v>
          </cell>
          <cell r="J118">
            <v>20000</v>
          </cell>
          <cell r="K118">
            <v>5000</v>
          </cell>
          <cell r="M118">
            <v>0.25</v>
          </cell>
          <cell r="N118">
            <v>1</v>
          </cell>
          <cell r="O118">
            <v>18.989999999999998</v>
          </cell>
          <cell r="P118">
            <v>94949.999999999985</v>
          </cell>
        </row>
        <row r="122">
          <cell r="K122">
            <v>96000</v>
          </cell>
          <cell r="O122">
            <v>18.989999999999998</v>
          </cell>
          <cell r="P122">
            <v>1823039.9999999998</v>
          </cell>
          <cell r="Q122">
            <v>96000</v>
          </cell>
        </row>
        <row r="123">
          <cell r="G123" t="str">
            <v>m3</v>
          </cell>
          <cell r="H123">
            <v>1.2</v>
          </cell>
          <cell r="J123">
            <v>80000</v>
          </cell>
          <cell r="K123">
            <v>96000</v>
          </cell>
          <cell r="M123">
            <v>1.2</v>
          </cell>
          <cell r="N123">
            <v>22.787999999999997</v>
          </cell>
          <cell r="O123">
            <v>18.989999999999998</v>
          </cell>
          <cell r="P123">
            <v>1823039.9999999998</v>
          </cell>
        </row>
        <row r="131">
          <cell r="M131" t="str">
            <v>Produksi</v>
          </cell>
          <cell r="N131" t="str">
            <v>Involve</v>
          </cell>
          <cell r="R131" t="str">
            <v>Operation</v>
          </cell>
        </row>
        <row r="132">
          <cell r="K132">
            <v>0</v>
          </cell>
          <cell r="M132" t="str">
            <v>/ Hour</v>
          </cell>
          <cell r="N132" t="str">
            <v>%</v>
          </cell>
          <cell r="O132">
            <v>18.989999999999998</v>
          </cell>
          <cell r="P132">
            <v>0</v>
          </cell>
          <cell r="Q132">
            <v>0</v>
          </cell>
          <cell r="R132" t="str">
            <v>Hour</v>
          </cell>
        </row>
        <row r="143">
          <cell r="K143">
            <v>101350</v>
          </cell>
        </row>
        <row r="146">
          <cell r="J146" t="str">
            <v>Jakarta,  Oktober 2001</v>
          </cell>
        </row>
        <row r="151">
          <cell r="J151">
            <v>0</v>
          </cell>
        </row>
        <row r="152">
          <cell r="J152">
            <v>0</v>
          </cell>
        </row>
        <row r="154">
          <cell r="G154" t="str">
            <v>Pengembangan Gedung Serbaguna</v>
          </cell>
        </row>
        <row r="155">
          <cell r="G155" t="str">
            <v>Perumahan Taman Bougenvile, Bekasi</v>
          </cell>
        </row>
        <row r="156">
          <cell r="G156">
            <v>0</v>
          </cell>
        </row>
        <row r="157">
          <cell r="M157" t="str">
            <v>Description</v>
          </cell>
          <cell r="N157" t="str">
            <v>Unit</v>
          </cell>
          <cell r="O157" t="str">
            <v>Quantity</v>
          </cell>
          <cell r="P157" t="str">
            <v>Unit Price</v>
          </cell>
          <cell r="Q157" t="str">
            <v>Daily Output</v>
          </cell>
          <cell r="R157" t="str">
            <v>Q'ty/Days</v>
          </cell>
        </row>
        <row r="158">
          <cell r="G158">
            <v>4</v>
          </cell>
          <cell r="M158" t="str">
            <v>Urugan Tanah Kembali</v>
          </cell>
          <cell r="N158" t="str">
            <v>m3</v>
          </cell>
          <cell r="O158">
            <v>0</v>
          </cell>
          <cell r="P158">
            <v>5850</v>
          </cell>
          <cell r="Q158">
            <v>0</v>
          </cell>
          <cell r="R158">
            <v>0</v>
          </cell>
        </row>
        <row r="159">
          <cell r="G159" t="str">
            <v>Urugan Tanah Kembali</v>
          </cell>
        </row>
        <row r="160">
          <cell r="G160" t="str">
            <v>m3</v>
          </cell>
        </row>
        <row r="163">
          <cell r="G163" t="str">
            <v>Satuan</v>
          </cell>
          <cell r="H163" t="str">
            <v>Jumlah</v>
          </cell>
          <cell r="J163" t="str">
            <v>H.Satuan</v>
          </cell>
          <cell r="K163" t="str">
            <v>Total</v>
          </cell>
          <cell r="M163">
            <v>4</v>
          </cell>
          <cell r="N163" t="str">
            <v>Urugan Tanah Kembali</v>
          </cell>
          <cell r="Q163" t="str">
            <v>m3</v>
          </cell>
          <cell r="R163">
            <v>28.26</v>
          </cell>
        </row>
        <row r="164">
          <cell r="J164" t="str">
            <v>(Rp.)</v>
          </cell>
          <cell r="K164" t="str">
            <v>(Rp.)</v>
          </cell>
        </row>
        <row r="165">
          <cell r="K165">
            <v>5850</v>
          </cell>
          <cell r="N165">
            <v>1</v>
          </cell>
          <cell r="O165">
            <v>28.26</v>
          </cell>
          <cell r="P165">
            <v>165321</v>
          </cell>
          <cell r="Q165">
            <v>5850</v>
          </cell>
        </row>
        <row r="166">
          <cell r="G166" t="str">
            <v>hari</v>
          </cell>
          <cell r="H166">
            <v>0.01</v>
          </cell>
          <cell r="J166">
            <v>35000</v>
          </cell>
          <cell r="K166">
            <v>350</v>
          </cell>
          <cell r="M166">
            <v>0.01</v>
          </cell>
          <cell r="N166">
            <v>1</v>
          </cell>
          <cell r="O166">
            <v>28.26</v>
          </cell>
          <cell r="P166">
            <v>9891</v>
          </cell>
        </row>
        <row r="167">
          <cell r="G167" t="str">
            <v>hari</v>
          </cell>
          <cell r="H167">
            <v>0.27500000000000002</v>
          </cell>
          <cell r="J167">
            <v>20000</v>
          </cell>
          <cell r="K167">
            <v>5500</v>
          </cell>
          <cell r="M167">
            <v>0.27500000000000002</v>
          </cell>
          <cell r="N167">
            <v>1</v>
          </cell>
          <cell r="O167">
            <v>28.26</v>
          </cell>
          <cell r="P167">
            <v>155430</v>
          </cell>
        </row>
        <row r="171">
          <cell r="K171">
            <v>0</v>
          </cell>
          <cell r="O171">
            <v>28.26</v>
          </cell>
          <cell r="P171">
            <v>0</v>
          </cell>
          <cell r="Q171">
            <v>0</v>
          </cell>
        </row>
        <row r="180">
          <cell r="M180" t="str">
            <v>Produksi</v>
          </cell>
          <cell r="N180" t="str">
            <v>Involve</v>
          </cell>
          <cell r="R180" t="str">
            <v>Operation</v>
          </cell>
        </row>
        <row r="181">
          <cell r="K181">
            <v>0</v>
          </cell>
          <cell r="M181" t="str">
            <v>/ Hour</v>
          </cell>
          <cell r="N181" t="str">
            <v>%</v>
          </cell>
          <cell r="O181">
            <v>28.26</v>
          </cell>
          <cell r="P181">
            <v>0</v>
          </cell>
          <cell r="Q181">
            <v>0</v>
          </cell>
          <cell r="R181" t="str">
            <v>Hour</v>
          </cell>
        </row>
        <row r="192">
          <cell r="K192">
            <v>5850</v>
          </cell>
        </row>
        <row r="195">
          <cell r="J195" t="str">
            <v>Jakarta,  Oktober 2001</v>
          </cell>
        </row>
        <row r="200">
          <cell r="J200">
            <v>0</v>
          </cell>
        </row>
        <row r="201">
          <cell r="J201">
            <v>0</v>
          </cell>
        </row>
        <row r="203">
          <cell r="G203" t="str">
            <v>Pengembangan Gedung Serbaguna</v>
          </cell>
        </row>
        <row r="204">
          <cell r="G204" t="str">
            <v>Perumahan Taman Bougenvile, Bekasi</v>
          </cell>
        </row>
        <row r="205">
          <cell r="G205">
            <v>0</v>
          </cell>
        </row>
        <row r="206">
          <cell r="M206" t="str">
            <v>Description</v>
          </cell>
          <cell r="N206" t="str">
            <v>Unit</v>
          </cell>
          <cell r="O206" t="str">
            <v>Quantity</v>
          </cell>
          <cell r="P206" t="str">
            <v>Unit Price</v>
          </cell>
          <cell r="Q206" t="str">
            <v>Daily Output</v>
          </cell>
          <cell r="R206" t="str">
            <v>Q'ty/Days</v>
          </cell>
        </row>
        <row r="207">
          <cell r="G207">
            <v>5</v>
          </cell>
          <cell r="M207" t="str">
            <v>Pasangan Batu Kali 1 : 3</v>
          </cell>
          <cell r="N207" t="str">
            <v>m3</v>
          </cell>
          <cell r="O207">
            <v>0</v>
          </cell>
          <cell r="P207">
            <v>343428</v>
          </cell>
          <cell r="Q207">
            <v>0</v>
          </cell>
          <cell r="R207">
            <v>0</v>
          </cell>
        </row>
        <row r="208">
          <cell r="G208" t="str">
            <v>Pasangan Batu Kali 1 : 3</v>
          </cell>
        </row>
        <row r="209">
          <cell r="G209" t="str">
            <v>m3</v>
          </cell>
        </row>
        <row r="212">
          <cell r="G212" t="str">
            <v>Satuan</v>
          </cell>
          <cell r="H212" t="str">
            <v>Jumlah</v>
          </cell>
          <cell r="J212" t="str">
            <v>H.Satuan</v>
          </cell>
          <cell r="K212" t="str">
            <v>Total</v>
          </cell>
          <cell r="M212">
            <v>5</v>
          </cell>
          <cell r="N212" t="str">
            <v>Pasangan Batu Kali 1 : 3</v>
          </cell>
          <cell r="Q212" t="str">
            <v>m3</v>
          </cell>
          <cell r="R212">
            <v>20.66</v>
          </cell>
        </row>
        <row r="213">
          <cell r="J213" t="str">
            <v>(Rp.)</v>
          </cell>
          <cell r="K213" t="str">
            <v>(Rp.)</v>
          </cell>
        </row>
        <row r="214">
          <cell r="K214">
            <v>88200</v>
          </cell>
          <cell r="N214">
            <v>1</v>
          </cell>
          <cell r="O214">
            <v>20.66</v>
          </cell>
          <cell r="P214">
            <v>1822212</v>
          </cell>
          <cell r="Q214">
            <v>88200</v>
          </cell>
        </row>
        <row r="215">
          <cell r="G215" t="str">
            <v>hari</v>
          </cell>
          <cell r="H215">
            <v>0.12</v>
          </cell>
          <cell r="J215">
            <v>35000</v>
          </cell>
          <cell r="K215">
            <v>4200</v>
          </cell>
          <cell r="M215">
            <v>0.12</v>
          </cell>
          <cell r="N215">
            <v>1</v>
          </cell>
          <cell r="O215">
            <v>20.66</v>
          </cell>
          <cell r="P215">
            <v>86772</v>
          </cell>
        </row>
        <row r="216">
          <cell r="G216" t="str">
            <v>hari</v>
          </cell>
          <cell r="H216">
            <v>1.2</v>
          </cell>
          <cell r="J216">
            <v>30000</v>
          </cell>
          <cell r="K216">
            <v>36000</v>
          </cell>
          <cell r="M216">
            <v>1.2</v>
          </cell>
          <cell r="N216">
            <v>1</v>
          </cell>
          <cell r="O216">
            <v>20.66</v>
          </cell>
          <cell r="P216">
            <v>743760</v>
          </cell>
        </row>
        <row r="217">
          <cell r="G217" t="str">
            <v>hari</v>
          </cell>
          <cell r="H217">
            <v>2.4</v>
          </cell>
          <cell r="J217">
            <v>20000</v>
          </cell>
          <cell r="K217">
            <v>48000</v>
          </cell>
          <cell r="M217">
            <v>2.4</v>
          </cell>
          <cell r="N217">
            <v>1</v>
          </cell>
          <cell r="O217">
            <v>20.66</v>
          </cell>
          <cell r="P217">
            <v>991680</v>
          </cell>
        </row>
        <row r="220">
          <cell r="K220">
            <v>255228</v>
          </cell>
          <cell r="O220">
            <v>20.66</v>
          </cell>
          <cell r="P220">
            <v>5273010.4800000004</v>
          </cell>
          <cell r="Q220">
            <v>255228</v>
          </cell>
        </row>
        <row r="221">
          <cell r="G221" t="str">
            <v>m3</v>
          </cell>
          <cell r="H221">
            <v>1.2</v>
          </cell>
          <cell r="J221">
            <v>75000</v>
          </cell>
          <cell r="K221">
            <v>90000</v>
          </cell>
          <cell r="M221">
            <v>1.2</v>
          </cell>
          <cell r="N221">
            <v>24.791999999999998</v>
          </cell>
          <cell r="O221">
            <v>20.66</v>
          </cell>
          <cell r="P221">
            <v>1859400</v>
          </cell>
        </row>
        <row r="222">
          <cell r="G222" t="str">
            <v>m3</v>
          </cell>
          <cell r="H222">
            <v>0.48599999999999999</v>
          </cell>
          <cell r="J222">
            <v>90000</v>
          </cell>
          <cell r="K222">
            <v>43740</v>
          </cell>
          <cell r="M222">
            <v>0.48599999999999999</v>
          </cell>
          <cell r="N222">
            <v>10.040760000000001</v>
          </cell>
          <cell r="O222">
            <v>20.66</v>
          </cell>
          <cell r="P222">
            <v>903668.4</v>
          </cell>
        </row>
        <row r="223">
          <cell r="G223" t="str">
            <v>zak</v>
          </cell>
          <cell r="H223">
            <v>5.0620000000000003</v>
          </cell>
          <cell r="J223">
            <v>24000</v>
          </cell>
          <cell r="K223">
            <v>121488</v>
          </cell>
          <cell r="M223">
            <v>5.0620000000000003</v>
          </cell>
          <cell r="N223">
            <v>104.58092000000001</v>
          </cell>
          <cell r="O223">
            <v>20.66</v>
          </cell>
          <cell r="P223">
            <v>2509942.08</v>
          </cell>
        </row>
        <row r="229">
          <cell r="M229" t="str">
            <v>Produksi</v>
          </cell>
          <cell r="N229" t="str">
            <v>Involve</v>
          </cell>
          <cell r="R229" t="str">
            <v>Operation</v>
          </cell>
        </row>
        <row r="230">
          <cell r="K230">
            <v>0</v>
          </cell>
          <cell r="M230" t="str">
            <v>/ Hour</v>
          </cell>
          <cell r="N230" t="str">
            <v>%</v>
          </cell>
          <cell r="O230">
            <v>20.66</v>
          </cell>
          <cell r="P230">
            <v>0</v>
          </cell>
          <cell r="Q230">
            <v>0</v>
          </cell>
          <cell r="R230" t="str">
            <v>Hour</v>
          </cell>
        </row>
        <row r="241">
          <cell r="K241">
            <v>343428</v>
          </cell>
        </row>
        <row r="244">
          <cell r="J244" t="str">
            <v>Jakarta,  Oktober 2001</v>
          </cell>
        </row>
        <row r="249">
          <cell r="J249">
            <v>0</v>
          </cell>
        </row>
        <row r="250">
          <cell r="J250">
            <v>0</v>
          </cell>
        </row>
        <row r="252">
          <cell r="G252" t="str">
            <v>Pengembangan Gedung Serbaguna</v>
          </cell>
        </row>
        <row r="253">
          <cell r="G253" t="str">
            <v>Perumahan Taman Bougenvile, Bekasi</v>
          </cell>
        </row>
        <row r="254">
          <cell r="G254">
            <v>0</v>
          </cell>
        </row>
        <row r="255">
          <cell r="M255" t="str">
            <v>Description</v>
          </cell>
          <cell r="N255" t="str">
            <v>Unit</v>
          </cell>
          <cell r="O255" t="str">
            <v>Quantity</v>
          </cell>
          <cell r="P255" t="str">
            <v>Unit Price</v>
          </cell>
          <cell r="Q255" t="str">
            <v>Daily Output</v>
          </cell>
          <cell r="R255" t="str">
            <v>Q'ty/Days</v>
          </cell>
        </row>
        <row r="256">
          <cell r="G256">
            <v>6</v>
          </cell>
          <cell r="M256" t="str">
            <v>Pasangan Batu Bata 1 : 4</v>
          </cell>
          <cell r="N256" t="str">
            <v>m2</v>
          </cell>
          <cell r="O256">
            <v>0</v>
          </cell>
          <cell r="P256">
            <v>42230</v>
          </cell>
          <cell r="Q256">
            <v>0</v>
          </cell>
          <cell r="R256">
            <v>0</v>
          </cell>
        </row>
        <row r="257">
          <cell r="G257" t="str">
            <v>Pasangan Batu Bata 1 : 4</v>
          </cell>
        </row>
        <row r="258">
          <cell r="G258" t="str">
            <v>m2</v>
          </cell>
        </row>
        <row r="261">
          <cell r="G261" t="str">
            <v>Satuan</v>
          </cell>
          <cell r="H261" t="str">
            <v>Jumlah</v>
          </cell>
          <cell r="J261" t="str">
            <v>H.Satuan</v>
          </cell>
          <cell r="K261" t="str">
            <v>Total</v>
          </cell>
          <cell r="M261">
            <v>6</v>
          </cell>
          <cell r="N261" t="str">
            <v>Pasangan Batu Bata 1 : 4</v>
          </cell>
          <cell r="Q261" t="str">
            <v>m2</v>
          </cell>
          <cell r="R261">
            <v>0</v>
          </cell>
        </row>
        <row r="262">
          <cell r="J262" t="str">
            <v>(Rp.)</v>
          </cell>
          <cell r="K262" t="str">
            <v>(Rp.)</v>
          </cell>
        </row>
        <row r="263">
          <cell r="K263">
            <v>16430</v>
          </cell>
          <cell r="N263">
            <v>1</v>
          </cell>
          <cell r="O263">
            <v>0</v>
          </cell>
          <cell r="P263">
            <v>0</v>
          </cell>
          <cell r="Q263">
            <v>16430</v>
          </cell>
        </row>
        <row r="264">
          <cell r="G264" t="str">
            <v>hari</v>
          </cell>
          <cell r="H264">
            <v>1.7999999999999999E-2</v>
          </cell>
          <cell r="J264">
            <v>35000</v>
          </cell>
          <cell r="K264">
            <v>630</v>
          </cell>
          <cell r="M264">
            <v>1.7999999999999999E-2</v>
          </cell>
          <cell r="N264">
            <v>1</v>
          </cell>
          <cell r="O264">
            <v>0</v>
          </cell>
          <cell r="P264">
            <v>0</v>
          </cell>
        </row>
        <row r="265">
          <cell r="G265" t="str">
            <v>hari</v>
          </cell>
          <cell r="H265">
            <v>0.18</v>
          </cell>
          <cell r="J265">
            <v>30000</v>
          </cell>
          <cell r="K265">
            <v>5400</v>
          </cell>
          <cell r="M265">
            <v>0.18</v>
          </cell>
          <cell r="N265">
            <v>1</v>
          </cell>
          <cell r="O265">
            <v>0</v>
          </cell>
          <cell r="P265">
            <v>0</v>
          </cell>
        </row>
        <row r="266">
          <cell r="G266" t="str">
            <v>hari</v>
          </cell>
          <cell r="H266">
            <v>0.52</v>
          </cell>
          <cell r="J266">
            <v>20000</v>
          </cell>
          <cell r="K266">
            <v>10400</v>
          </cell>
          <cell r="M266">
            <v>0.52</v>
          </cell>
          <cell r="N266">
            <v>1</v>
          </cell>
          <cell r="O266">
            <v>0</v>
          </cell>
          <cell r="P266">
            <v>0</v>
          </cell>
        </row>
        <row r="269">
          <cell r="K269">
            <v>25800</v>
          </cell>
          <cell r="O269">
            <v>0</v>
          </cell>
          <cell r="P269">
            <v>0</v>
          </cell>
          <cell r="Q269">
            <v>25800</v>
          </cell>
        </row>
        <row r="270">
          <cell r="G270" t="str">
            <v>buah</v>
          </cell>
          <cell r="H270">
            <v>70</v>
          </cell>
          <cell r="J270">
            <v>210</v>
          </cell>
          <cell r="K270">
            <v>14700</v>
          </cell>
          <cell r="M270">
            <v>70</v>
          </cell>
          <cell r="N270">
            <v>0</v>
          </cell>
          <cell r="O270">
            <v>0</v>
          </cell>
          <cell r="P270">
            <v>0</v>
          </cell>
        </row>
        <row r="271">
          <cell r="G271" t="str">
            <v>m3</v>
          </cell>
          <cell r="H271">
            <v>4.5999999999999999E-2</v>
          </cell>
          <cell r="J271">
            <v>90000</v>
          </cell>
          <cell r="K271">
            <v>4140</v>
          </cell>
          <cell r="M271">
            <v>4.5999999999999999E-2</v>
          </cell>
          <cell r="N271">
            <v>0</v>
          </cell>
          <cell r="O271">
            <v>0</v>
          </cell>
          <cell r="P271">
            <v>0</v>
          </cell>
        </row>
        <row r="272">
          <cell r="G272" t="str">
            <v>zak</v>
          </cell>
          <cell r="H272">
            <v>0.28999999999999998</v>
          </cell>
          <cell r="J272">
            <v>24000</v>
          </cell>
          <cell r="K272">
            <v>6959.9999999999991</v>
          </cell>
          <cell r="M272">
            <v>0.28999999999999998</v>
          </cell>
          <cell r="N272">
            <v>0</v>
          </cell>
          <cell r="O272">
            <v>0</v>
          </cell>
          <cell r="P272">
            <v>0</v>
          </cell>
        </row>
        <row r="278">
          <cell r="M278" t="str">
            <v>Produksi</v>
          </cell>
          <cell r="N278" t="str">
            <v>Involve</v>
          </cell>
          <cell r="R278" t="str">
            <v>Operation</v>
          </cell>
        </row>
        <row r="279">
          <cell r="K279">
            <v>0</v>
          </cell>
          <cell r="M279" t="str">
            <v>/ Hour</v>
          </cell>
          <cell r="N279" t="str">
            <v>%</v>
          </cell>
          <cell r="O279">
            <v>0</v>
          </cell>
          <cell r="P279">
            <v>0</v>
          </cell>
          <cell r="Q279">
            <v>0</v>
          </cell>
          <cell r="R279" t="str">
            <v>Hour</v>
          </cell>
        </row>
        <row r="290">
          <cell r="K290">
            <v>42230</v>
          </cell>
        </row>
        <row r="293">
          <cell r="J293" t="str">
            <v>Jakarta,  Oktober 2001</v>
          </cell>
        </row>
        <row r="298">
          <cell r="J298">
            <v>0</v>
          </cell>
        </row>
        <row r="299">
          <cell r="J299">
            <v>0</v>
          </cell>
        </row>
        <row r="301">
          <cell r="G301" t="str">
            <v>Pengembangan Gedung Serbaguna</v>
          </cell>
        </row>
        <row r="302">
          <cell r="G302" t="str">
            <v>Perumahan Taman Bougenvile, Bekasi</v>
          </cell>
        </row>
        <row r="303">
          <cell r="G303">
            <v>0</v>
          </cell>
        </row>
        <row r="304">
          <cell r="M304" t="str">
            <v>Description</v>
          </cell>
          <cell r="N304" t="str">
            <v>Unit</v>
          </cell>
          <cell r="O304" t="str">
            <v>Quantity</v>
          </cell>
          <cell r="P304" t="str">
            <v>Unit Price</v>
          </cell>
          <cell r="Q304" t="str">
            <v>Daily Output</v>
          </cell>
          <cell r="R304" t="str">
            <v>Q'ty/Days</v>
          </cell>
        </row>
        <row r="305">
          <cell r="G305">
            <v>7</v>
          </cell>
          <cell r="M305" t="str">
            <v>Rolag Bata Merah</v>
          </cell>
          <cell r="N305" t="str">
            <v>m'</v>
          </cell>
          <cell r="O305">
            <v>0</v>
          </cell>
          <cell r="P305">
            <v>16370</v>
          </cell>
          <cell r="Q305">
            <v>0</v>
          </cell>
          <cell r="R305">
            <v>0</v>
          </cell>
        </row>
        <row r="306">
          <cell r="G306" t="str">
            <v>Rolag Bata Merah</v>
          </cell>
        </row>
        <row r="307">
          <cell r="G307" t="str">
            <v>m'</v>
          </cell>
        </row>
        <row r="310">
          <cell r="G310" t="str">
            <v>Satuan</v>
          </cell>
          <cell r="H310" t="str">
            <v>Jumlah</v>
          </cell>
          <cell r="J310" t="str">
            <v>H.Satuan</v>
          </cell>
          <cell r="K310" t="str">
            <v>Total</v>
          </cell>
          <cell r="M310">
            <v>7</v>
          </cell>
          <cell r="N310" t="str">
            <v>Rolag Bata Merah</v>
          </cell>
          <cell r="Q310" t="str">
            <v>m'</v>
          </cell>
          <cell r="R310">
            <v>0</v>
          </cell>
        </row>
        <row r="311">
          <cell r="J311" t="str">
            <v>(Rp.)</v>
          </cell>
          <cell r="K311" t="str">
            <v>(Rp.)</v>
          </cell>
        </row>
        <row r="312">
          <cell r="K312">
            <v>6950</v>
          </cell>
          <cell r="N312">
            <v>1</v>
          </cell>
          <cell r="O312">
            <v>0</v>
          </cell>
          <cell r="P312">
            <v>0</v>
          </cell>
          <cell r="Q312">
            <v>6950</v>
          </cell>
        </row>
        <row r="313">
          <cell r="G313" t="str">
            <v>hari</v>
          </cell>
          <cell r="H313">
            <v>1.7999999999999999E-2</v>
          </cell>
          <cell r="J313">
            <v>35000</v>
          </cell>
          <cell r="K313">
            <v>630</v>
          </cell>
          <cell r="M313">
            <v>1.7999999999999999E-2</v>
          </cell>
          <cell r="N313">
            <v>1</v>
          </cell>
          <cell r="O313">
            <v>0</v>
          </cell>
          <cell r="P313">
            <v>0</v>
          </cell>
        </row>
        <row r="314">
          <cell r="G314" t="str">
            <v>hari</v>
          </cell>
          <cell r="H314">
            <v>0.09</v>
          </cell>
          <cell r="J314">
            <v>30000</v>
          </cell>
          <cell r="K314">
            <v>2700</v>
          </cell>
          <cell r="M314">
            <v>0.09</v>
          </cell>
          <cell r="N314">
            <v>1</v>
          </cell>
          <cell r="O314">
            <v>0</v>
          </cell>
          <cell r="P314">
            <v>0</v>
          </cell>
        </row>
        <row r="315">
          <cell r="G315" t="str">
            <v>hari</v>
          </cell>
          <cell r="H315">
            <v>0.18099999999999999</v>
          </cell>
          <cell r="J315">
            <v>20000</v>
          </cell>
          <cell r="K315">
            <v>3620</v>
          </cell>
          <cell r="M315">
            <v>0.18099999999999999</v>
          </cell>
          <cell r="N315">
            <v>1</v>
          </cell>
          <cell r="O315">
            <v>0</v>
          </cell>
          <cell r="P315">
            <v>0</v>
          </cell>
        </row>
        <row r="318">
          <cell r="K318">
            <v>9420</v>
          </cell>
          <cell r="O318">
            <v>0</v>
          </cell>
          <cell r="P318">
            <v>0</v>
          </cell>
          <cell r="Q318">
            <v>9420</v>
          </cell>
        </row>
        <row r="319">
          <cell r="G319" t="str">
            <v>buah</v>
          </cell>
          <cell r="H319">
            <v>20</v>
          </cell>
          <cell r="J319">
            <v>210</v>
          </cell>
          <cell r="K319">
            <v>4200</v>
          </cell>
          <cell r="M319">
            <v>20</v>
          </cell>
          <cell r="N319">
            <v>0</v>
          </cell>
          <cell r="O319">
            <v>0</v>
          </cell>
          <cell r="P319">
            <v>0</v>
          </cell>
        </row>
        <row r="320">
          <cell r="G320" t="str">
            <v>m3</v>
          </cell>
          <cell r="H320">
            <v>1.7999999999999999E-2</v>
          </cell>
          <cell r="J320">
            <v>90000</v>
          </cell>
          <cell r="K320">
            <v>1619.9999999999998</v>
          </cell>
          <cell r="M320">
            <v>1.7999999999999999E-2</v>
          </cell>
          <cell r="N320">
            <v>0</v>
          </cell>
          <cell r="O320">
            <v>0</v>
          </cell>
          <cell r="P320">
            <v>0</v>
          </cell>
        </row>
        <row r="321">
          <cell r="G321" t="str">
            <v>zak</v>
          </cell>
          <cell r="H321">
            <v>0.15</v>
          </cell>
          <cell r="J321">
            <v>24000</v>
          </cell>
          <cell r="K321">
            <v>3600</v>
          </cell>
          <cell r="M321">
            <v>0.15</v>
          </cell>
          <cell r="N321">
            <v>0</v>
          </cell>
          <cell r="O321">
            <v>0</v>
          </cell>
          <cell r="P321">
            <v>0</v>
          </cell>
        </row>
        <row r="327">
          <cell r="M327" t="str">
            <v>Produksi</v>
          </cell>
          <cell r="N327" t="str">
            <v>Involve</v>
          </cell>
          <cell r="R327" t="str">
            <v>Operation</v>
          </cell>
        </row>
        <row r="328">
          <cell r="K328">
            <v>0</v>
          </cell>
          <cell r="M328" t="str">
            <v>/ Hour</v>
          </cell>
          <cell r="N328" t="str">
            <v>%</v>
          </cell>
          <cell r="O328">
            <v>0</v>
          </cell>
          <cell r="P328">
            <v>0</v>
          </cell>
          <cell r="Q328">
            <v>0</v>
          </cell>
          <cell r="R328" t="str">
            <v>Hour</v>
          </cell>
        </row>
        <row r="339">
          <cell r="K339">
            <v>16370</v>
          </cell>
        </row>
        <row r="342">
          <cell r="J342" t="str">
            <v>Jakarta,  Oktober 2001</v>
          </cell>
        </row>
        <row r="347">
          <cell r="J347">
            <v>0</v>
          </cell>
        </row>
        <row r="348">
          <cell r="J348">
            <v>0</v>
          </cell>
        </row>
        <row r="350">
          <cell r="G350" t="str">
            <v>Pengembangan Gedung Serbaguna</v>
          </cell>
        </row>
        <row r="351">
          <cell r="G351" t="str">
            <v>Perumahan Taman Bougenvile, Bekasi</v>
          </cell>
        </row>
        <row r="352">
          <cell r="G352">
            <v>0</v>
          </cell>
        </row>
        <row r="353">
          <cell r="M353" t="str">
            <v>Description</v>
          </cell>
          <cell r="N353" t="str">
            <v>Unit</v>
          </cell>
          <cell r="O353" t="str">
            <v>Quantity</v>
          </cell>
          <cell r="P353" t="str">
            <v>Unit Price</v>
          </cell>
          <cell r="Q353" t="str">
            <v>Daily Output</v>
          </cell>
          <cell r="R353" t="str">
            <v>Q'ty/Days</v>
          </cell>
        </row>
        <row r="354">
          <cell r="G354">
            <v>8</v>
          </cell>
          <cell r="M354" t="str">
            <v>Benangan</v>
          </cell>
          <cell r="N354" t="str">
            <v>m'</v>
          </cell>
          <cell r="O354">
            <v>0</v>
          </cell>
          <cell r="P354">
            <v>4830</v>
          </cell>
          <cell r="Q354">
            <v>0</v>
          </cell>
          <cell r="R354">
            <v>0</v>
          </cell>
        </row>
        <row r="355">
          <cell r="G355" t="str">
            <v>Benangan</v>
          </cell>
        </row>
        <row r="356">
          <cell r="G356" t="str">
            <v>m'</v>
          </cell>
        </row>
        <row r="359">
          <cell r="G359" t="str">
            <v>Satuan</v>
          </cell>
          <cell r="H359" t="str">
            <v>Jumlah</v>
          </cell>
          <cell r="J359" t="str">
            <v>H.Satuan</v>
          </cell>
          <cell r="K359" t="str">
            <v>Total</v>
          </cell>
          <cell r="M359">
            <v>8</v>
          </cell>
          <cell r="N359" t="str">
            <v>Benangan</v>
          </cell>
          <cell r="Q359" t="str">
            <v>m'</v>
          </cell>
          <cell r="R359">
            <v>26.8</v>
          </cell>
        </row>
        <row r="360">
          <cell r="J360" t="str">
            <v>(Rp.)</v>
          </cell>
          <cell r="K360" t="str">
            <v>(Rp.)</v>
          </cell>
        </row>
        <row r="361">
          <cell r="K361">
            <v>4350</v>
          </cell>
          <cell r="N361">
            <v>1</v>
          </cell>
          <cell r="O361">
            <v>26.8</v>
          </cell>
          <cell r="P361">
            <v>116580</v>
          </cell>
          <cell r="Q361">
            <v>4350</v>
          </cell>
        </row>
        <row r="362">
          <cell r="G362" t="str">
            <v>hari</v>
          </cell>
          <cell r="H362">
            <v>0.01</v>
          </cell>
          <cell r="J362">
            <v>35000</v>
          </cell>
          <cell r="K362">
            <v>350</v>
          </cell>
          <cell r="M362">
            <v>0.01</v>
          </cell>
          <cell r="N362">
            <v>1</v>
          </cell>
          <cell r="O362">
            <v>26.8</v>
          </cell>
          <cell r="P362">
            <v>9380</v>
          </cell>
        </row>
        <row r="363">
          <cell r="G363" t="str">
            <v>hari</v>
          </cell>
          <cell r="H363">
            <v>0.1</v>
          </cell>
          <cell r="J363">
            <v>30000</v>
          </cell>
          <cell r="K363">
            <v>3000</v>
          </cell>
          <cell r="M363">
            <v>0.1</v>
          </cell>
          <cell r="N363">
            <v>1</v>
          </cell>
          <cell r="O363">
            <v>26.8</v>
          </cell>
          <cell r="P363">
            <v>80400</v>
          </cell>
        </row>
        <row r="364">
          <cell r="G364" t="str">
            <v>hari</v>
          </cell>
          <cell r="H364">
            <v>0.05</v>
          </cell>
          <cell r="J364">
            <v>20000</v>
          </cell>
          <cell r="K364">
            <v>1000</v>
          </cell>
          <cell r="M364">
            <v>0.05</v>
          </cell>
          <cell r="N364">
            <v>1</v>
          </cell>
          <cell r="O364">
            <v>26.8</v>
          </cell>
          <cell r="P364">
            <v>26800</v>
          </cell>
        </row>
        <row r="367">
          <cell r="K367">
            <v>480</v>
          </cell>
          <cell r="O367">
            <v>26.8</v>
          </cell>
          <cell r="P367">
            <v>12864</v>
          </cell>
          <cell r="Q367">
            <v>480</v>
          </cell>
        </row>
        <row r="368">
          <cell r="G368" t="str">
            <v>zak</v>
          </cell>
          <cell r="H368">
            <v>0.02</v>
          </cell>
          <cell r="J368">
            <v>24000</v>
          </cell>
          <cell r="K368">
            <v>480</v>
          </cell>
          <cell r="M368">
            <v>0.02</v>
          </cell>
          <cell r="N368">
            <v>0.53600000000000003</v>
          </cell>
          <cell r="O368">
            <v>26.8</v>
          </cell>
          <cell r="P368">
            <v>12864</v>
          </cell>
        </row>
        <row r="376">
          <cell r="M376" t="str">
            <v>Produksi</v>
          </cell>
          <cell r="N376" t="str">
            <v>Involve</v>
          </cell>
          <cell r="R376" t="str">
            <v>Operation</v>
          </cell>
        </row>
        <row r="377">
          <cell r="K377">
            <v>0</v>
          </cell>
          <cell r="M377" t="str">
            <v>/ Hour</v>
          </cell>
          <cell r="N377" t="str">
            <v>%</v>
          </cell>
          <cell r="O377">
            <v>26.8</v>
          </cell>
          <cell r="P377">
            <v>0</v>
          </cell>
          <cell r="Q377">
            <v>0</v>
          </cell>
          <cell r="R377" t="str">
            <v>Hour</v>
          </cell>
        </row>
        <row r="388">
          <cell r="K388">
            <v>4830</v>
          </cell>
        </row>
        <row r="391">
          <cell r="J391" t="str">
            <v>Jakarta,  Oktober 2001</v>
          </cell>
        </row>
        <row r="396">
          <cell r="J396">
            <v>0</v>
          </cell>
        </row>
        <row r="397">
          <cell r="J397">
            <v>0</v>
          </cell>
        </row>
        <row r="399">
          <cell r="G399" t="str">
            <v>Pengembangan Gedung Serbaguna</v>
          </cell>
        </row>
        <row r="400">
          <cell r="G400" t="str">
            <v>Perumahan Taman Bougenvile, Bekasi</v>
          </cell>
        </row>
        <row r="401">
          <cell r="G401">
            <v>0</v>
          </cell>
        </row>
        <row r="402">
          <cell r="M402" t="str">
            <v>Description</v>
          </cell>
          <cell r="N402" t="str">
            <v>Unit</v>
          </cell>
          <cell r="O402" t="str">
            <v>Quantity</v>
          </cell>
          <cell r="P402" t="str">
            <v>Unit Price</v>
          </cell>
          <cell r="Q402" t="str">
            <v>Daily Output</v>
          </cell>
          <cell r="R402" t="str">
            <v>Q'ty/Days</v>
          </cell>
        </row>
        <row r="403">
          <cell r="G403">
            <v>9</v>
          </cell>
          <cell r="M403" t="str">
            <v>Plesteran + Aci</v>
          </cell>
          <cell r="N403" t="str">
            <v>m2</v>
          </cell>
          <cell r="O403">
            <v>0</v>
          </cell>
          <cell r="P403">
            <v>20146</v>
          </cell>
          <cell r="Q403">
            <v>0</v>
          </cell>
          <cell r="R403">
            <v>0</v>
          </cell>
        </row>
        <row r="404">
          <cell r="G404" t="str">
            <v>Plesteran + Aci</v>
          </cell>
        </row>
        <row r="405">
          <cell r="G405" t="str">
            <v>m2</v>
          </cell>
        </row>
        <row r="408">
          <cell r="G408" t="str">
            <v>Satuan</v>
          </cell>
          <cell r="H408" t="str">
            <v>Jumlah</v>
          </cell>
          <cell r="J408" t="str">
            <v>H.Satuan</v>
          </cell>
          <cell r="K408" t="str">
            <v>Total</v>
          </cell>
          <cell r="M408">
            <v>9</v>
          </cell>
          <cell r="N408" t="str">
            <v>Plesteran + Aci</v>
          </cell>
          <cell r="Q408" t="str">
            <v>m2</v>
          </cell>
          <cell r="R408">
            <v>320.7</v>
          </cell>
        </row>
        <row r="409">
          <cell r="J409" t="str">
            <v>(Rp.)</v>
          </cell>
          <cell r="K409" t="str">
            <v>(Rp.)</v>
          </cell>
        </row>
        <row r="410">
          <cell r="K410">
            <v>13300</v>
          </cell>
          <cell r="N410">
            <v>1</v>
          </cell>
          <cell r="O410">
            <v>320.7</v>
          </cell>
          <cell r="P410">
            <v>4265310</v>
          </cell>
          <cell r="Q410">
            <v>13300</v>
          </cell>
        </row>
        <row r="411">
          <cell r="G411" t="str">
            <v>hari</v>
          </cell>
          <cell r="H411">
            <v>0.02</v>
          </cell>
          <cell r="J411">
            <v>35000</v>
          </cell>
          <cell r="K411">
            <v>700</v>
          </cell>
          <cell r="M411">
            <v>0.02</v>
          </cell>
          <cell r="N411">
            <v>1</v>
          </cell>
          <cell r="O411">
            <v>320.7</v>
          </cell>
          <cell r="P411">
            <v>224490</v>
          </cell>
        </row>
        <row r="412">
          <cell r="G412" t="str">
            <v>hari</v>
          </cell>
          <cell r="H412">
            <v>0.18</v>
          </cell>
          <cell r="J412">
            <v>30000</v>
          </cell>
          <cell r="K412">
            <v>5400</v>
          </cell>
          <cell r="M412">
            <v>0.18</v>
          </cell>
          <cell r="N412">
            <v>1</v>
          </cell>
          <cell r="O412">
            <v>320.7</v>
          </cell>
          <cell r="P412">
            <v>1731780</v>
          </cell>
        </row>
        <row r="413">
          <cell r="G413" t="str">
            <v>hari</v>
          </cell>
          <cell r="H413">
            <v>0.36</v>
          </cell>
          <cell r="J413">
            <v>20000</v>
          </cell>
          <cell r="K413">
            <v>7200</v>
          </cell>
          <cell r="M413">
            <v>0.36</v>
          </cell>
          <cell r="N413">
            <v>1</v>
          </cell>
          <cell r="O413">
            <v>320.7</v>
          </cell>
          <cell r="P413">
            <v>2309040</v>
          </cell>
        </row>
        <row r="416">
          <cell r="K416">
            <v>6846</v>
          </cell>
          <cell r="O416">
            <v>320.7</v>
          </cell>
          <cell r="P416">
            <v>2195512.2000000002</v>
          </cell>
          <cell r="Q416">
            <v>6846</v>
          </cell>
        </row>
        <row r="417">
          <cell r="G417" t="str">
            <v>m3</v>
          </cell>
          <cell r="H417">
            <v>1.9E-2</v>
          </cell>
          <cell r="J417">
            <v>90000</v>
          </cell>
          <cell r="K417">
            <v>1710</v>
          </cell>
          <cell r="M417">
            <v>1.9E-2</v>
          </cell>
          <cell r="N417">
            <v>6.0932999999999993</v>
          </cell>
          <cell r="O417">
            <v>320.7</v>
          </cell>
          <cell r="P417">
            <v>548397</v>
          </cell>
        </row>
        <row r="418">
          <cell r="G418" t="str">
            <v>zak</v>
          </cell>
          <cell r="H418">
            <v>0.214</v>
          </cell>
          <cell r="J418">
            <v>24000</v>
          </cell>
          <cell r="K418">
            <v>5136</v>
          </cell>
          <cell r="M418">
            <v>0.214</v>
          </cell>
          <cell r="N418">
            <v>68.629800000000003</v>
          </cell>
          <cell r="O418">
            <v>320.7</v>
          </cell>
          <cell r="P418">
            <v>1647115.2</v>
          </cell>
        </row>
        <row r="425">
          <cell r="M425" t="str">
            <v>Produksi</v>
          </cell>
          <cell r="N425" t="str">
            <v>Involve</v>
          </cell>
          <cell r="R425" t="str">
            <v>Operation</v>
          </cell>
        </row>
        <row r="426">
          <cell r="K426">
            <v>0</v>
          </cell>
          <cell r="M426" t="str">
            <v>/ Hour</v>
          </cell>
          <cell r="N426" t="str">
            <v>%</v>
          </cell>
          <cell r="O426">
            <v>320.7</v>
          </cell>
          <cell r="P426">
            <v>0</v>
          </cell>
          <cell r="Q426">
            <v>0</v>
          </cell>
          <cell r="R426" t="str">
            <v>Hour</v>
          </cell>
        </row>
        <row r="437">
          <cell r="K437">
            <v>20146</v>
          </cell>
        </row>
        <row r="440">
          <cell r="J440" t="str">
            <v>Jakarta,  Oktober 2001</v>
          </cell>
        </row>
        <row r="445">
          <cell r="J445">
            <v>0</v>
          </cell>
        </row>
        <row r="446">
          <cell r="J446">
            <v>0</v>
          </cell>
        </row>
        <row r="448">
          <cell r="G448" t="str">
            <v>Pengembangan Gedung Serbaguna</v>
          </cell>
        </row>
        <row r="449">
          <cell r="G449" t="str">
            <v>Perumahan Taman Bougenvile, Bekasi</v>
          </cell>
        </row>
        <row r="450">
          <cell r="G450">
            <v>0</v>
          </cell>
        </row>
        <row r="451">
          <cell r="M451" t="str">
            <v>Description</v>
          </cell>
          <cell r="N451" t="str">
            <v>Unit</v>
          </cell>
          <cell r="O451" t="str">
            <v>Quantity</v>
          </cell>
          <cell r="P451" t="str">
            <v>Unit Price</v>
          </cell>
          <cell r="Q451" t="str">
            <v>Daily Output</v>
          </cell>
          <cell r="R451" t="str">
            <v>Q'ty/Days</v>
          </cell>
        </row>
        <row r="452">
          <cell r="G452">
            <v>10</v>
          </cell>
          <cell r="M452" t="str">
            <v>Beton Cor 1 : 2 : 3</v>
          </cell>
          <cell r="N452" t="str">
            <v>m3</v>
          </cell>
          <cell r="O452">
            <v>0</v>
          </cell>
          <cell r="P452">
            <v>462620</v>
          </cell>
          <cell r="Q452">
            <v>0</v>
          </cell>
          <cell r="R452">
            <v>0</v>
          </cell>
        </row>
        <row r="453">
          <cell r="G453" t="str">
            <v>Beton Cor 1 : 2 : 3</v>
          </cell>
        </row>
        <row r="454">
          <cell r="G454" t="str">
            <v>m3</v>
          </cell>
        </row>
        <row r="457">
          <cell r="G457" t="str">
            <v>Satuan</v>
          </cell>
          <cell r="H457" t="str">
            <v>Jumlah</v>
          </cell>
          <cell r="J457" t="str">
            <v>H.Satuan</v>
          </cell>
          <cell r="K457" t="str">
            <v>Total</v>
          </cell>
          <cell r="M457">
            <v>10</v>
          </cell>
          <cell r="N457" t="str">
            <v>Beton Cor 1 : 2 : 3</v>
          </cell>
          <cell r="Q457" t="str">
            <v>m3</v>
          </cell>
          <cell r="R457">
            <v>0</v>
          </cell>
        </row>
        <row r="458">
          <cell r="J458" t="str">
            <v>(Rp.)</v>
          </cell>
          <cell r="K458" t="str">
            <v>(Rp.)</v>
          </cell>
        </row>
        <row r="459">
          <cell r="K459">
            <v>147000</v>
          </cell>
          <cell r="N459">
            <v>1</v>
          </cell>
          <cell r="O459">
            <v>0</v>
          </cell>
          <cell r="P459">
            <v>0</v>
          </cell>
          <cell r="Q459">
            <v>147000</v>
          </cell>
        </row>
        <row r="460">
          <cell r="G460" t="str">
            <v>hari</v>
          </cell>
          <cell r="H460">
            <v>0.2</v>
          </cell>
          <cell r="J460">
            <v>35000</v>
          </cell>
          <cell r="K460">
            <v>7000</v>
          </cell>
          <cell r="M460">
            <v>0.2</v>
          </cell>
          <cell r="N460">
            <v>1</v>
          </cell>
          <cell r="O460">
            <v>0</v>
          </cell>
          <cell r="P460">
            <v>0</v>
          </cell>
        </row>
        <row r="461">
          <cell r="G461" t="str">
            <v>hari</v>
          </cell>
          <cell r="H461">
            <v>1</v>
          </cell>
          <cell r="J461">
            <v>30000</v>
          </cell>
          <cell r="K461">
            <v>30000</v>
          </cell>
          <cell r="M461">
            <v>1</v>
          </cell>
          <cell r="N461">
            <v>1</v>
          </cell>
          <cell r="O461">
            <v>0</v>
          </cell>
          <cell r="P461">
            <v>0</v>
          </cell>
        </row>
        <row r="462">
          <cell r="G462" t="str">
            <v>hari</v>
          </cell>
          <cell r="H462">
            <v>5.5</v>
          </cell>
          <cell r="J462">
            <v>20000</v>
          </cell>
          <cell r="K462">
            <v>110000</v>
          </cell>
          <cell r="M462">
            <v>5.5</v>
          </cell>
          <cell r="N462">
            <v>1</v>
          </cell>
          <cell r="O462">
            <v>0</v>
          </cell>
          <cell r="P462">
            <v>0</v>
          </cell>
        </row>
        <row r="465">
          <cell r="K465">
            <v>315620</v>
          </cell>
          <cell r="O465">
            <v>0</v>
          </cell>
          <cell r="P465">
            <v>0</v>
          </cell>
          <cell r="Q465">
            <v>315620</v>
          </cell>
        </row>
        <row r="466">
          <cell r="G466" t="str">
            <v>m3</v>
          </cell>
          <cell r="H466">
            <v>0.54</v>
          </cell>
          <cell r="J466">
            <v>85000</v>
          </cell>
          <cell r="K466">
            <v>45900</v>
          </cell>
          <cell r="M466">
            <v>0.54</v>
          </cell>
          <cell r="N466">
            <v>0</v>
          </cell>
          <cell r="O466">
            <v>0</v>
          </cell>
          <cell r="P466">
            <v>0</v>
          </cell>
        </row>
        <row r="467">
          <cell r="G467" t="str">
            <v>zak</v>
          </cell>
          <cell r="H467">
            <v>8.5150000000000006</v>
          </cell>
          <cell r="J467">
            <v>24000</v>
          </cell>
          <cell r="K467">
            <v>204360</v>
          </cell>
          <cell r="M467">
            <v>8.5150000000000006</v>
          </cell>
          <cell r="N467">
            <v>0</v>
          </cell>
          <cell r="O467">
            <v>0</v>
          </cell>
          <cell r="P467">
            <v>0</v>
          </cell>
        </row>
        <row r="468">
          <cell r="G468" t="str">
            <v>m3</v>
          </cell>
          <cell r="H468">
            <v>0.81699999999999995</v>
          </cell>
          <cell r="J468">
            <v>80000</v>
          </cell>
          <cell r="K468">
            <v>65359.999999999993</v>
          </cell>
          <cell r="M468">
            <v>0.81699999999999995</v>
          </cell>
          <cell r="N468">
            <v>0</v>
          </cell>
          <cell r="O468">
            <v>0</v>
          </cell>
          <cell r="P468">
            <v>0</v>
          </cell>
        </row>
        <row r="474">
          <cell r="M474" t="str">
            <v>Produksi</v>
          </cell>
          <cell r="N474" t="str">
            <v>Involve</v>
          </cell>
          <cell r="R474" t="str">
            <v>Operation</v>
          </cell>
        </row>
        <row r="475">
          <cell r="K475">
            <v>0</v>
          </cell>
          <cell r="M475" t="str">
            <v>/ Hour</v>
          </cell>
          <cell r="N475" t="str">
            <v>%</v>
          </cell>
          <cell r="O475">
            <v>0</v>
          </cell>
          <cell r="P475">
            <v>0</v>
          </cell>
          <cell r="Q475">
            <v>0</v>
          </cell>
          <cell r="R475" t="str">
            <v>Hour</v>
          </cell>
        </row>
        <row r="486">
          <cell r="K486">
            <v>462620</v>
          </cell>
        </row>
        <row r="489">
          <cell r="J489" t="str">
            <v>Jakarta,  Oktober 2001</v>
          </cell>
        </row>
        <row r="494">
          <cell r="J494">
            <v>0</v>
          </cell>
        </row>
        <row r="495">
          <cell r="J495">
            <v>0</v>
          </cell>
        </row>
        <row r="497">
          <cell r="G497" t="str">
            <v>Pengembangan Gedung Serbaguna</v>
          </cell>
        </row>
        <row r="498">
          <cell r="G498" t="str">
            <v>Perumahan Taman Bougenvile, Bekasi</v>
          </cell>
        </row>
        <row r="499">
          <cell r="G499">
            <v>0</v>
          </cell>
        </row>
        <row r="500">
          <cell r="M500" t="str">
            <v>Description</v>
          </cell>
          <cell r="N500" t="str">
            <v>Unit</v>
          </cell>
          <cell r="O500" t="str">
            <v>Quantity</v>
          </cell>
          <cell r="P500" t="str">
            <v>Unit Price</v>
          </cell>
          <cell r="Q500" t="str">
            <v>Daily Output</v>
          </cell>
          <cell r="R500" t="str">
            <v>Q'ty/Days</v>
          </cell>
        </row>
        <row r="501">
          <cell r="G501">
            <v>11</v>
          </cell>
          <cell r="M501" t="str">
            <v>Pekerjaan Bekisting</v>
          </cell>
          <cell r="N501" t="str">
            <v>m2</v>
          </cell>
          <cell r="O501">
            <v>0</v>
          </cell>
          <cell r="P501">
            <v>43955</v>
          </cell>
          <cell r="Q501">
            <v>0</v>
          </cell>
          <cell r="R501">
            <v>0</v>
          </cell>
        </row>
        <row r="502">
          <cell r="G502" t="str">
            <v>Pekerjaan Bekisting</v>
          </cell>
        </row>
        <row r="503">
          <cell r="G503" t="str">
            <v>m2</v>
          </cell>
        </row>
        <row r="506">
          <cell r="G506" t="str">
            <v>Satuan</v>
          </cell>
          <cell r="H506" t="str">
            <v>Jumlah</v>
          </cell>
          <cell r="J506" t="str">
            <v>H.Satuan</v>
          </cell>
          <cell r="K506" t="str">
            <v>Total</v>
          </cell>
          <cell r="M506">
            <v>11</v>
          </cell>
          <cell r="N506" t="str">
            <v>Pekerjaan Bekisting</v>
          </cell>
          <cell r="Q506" t="str">
            <v>m2</v>
          </cell>
          <cell r="R506">
            <v>52.62</v>
          </cell>
        </row>
        <row r="507">
          <cell r="J507" t="str">
            <v>(Rp.)</v>
          </cell>
          <cell r="K507" t="str">
            <v>(Rp.)</v>
          </cell>
        </row>
        <row r="508">
          <cell r="K508">
            <v>22750</v>
          </cell>
          <cell r="N508">
            <v>1</v>
          </cell>
          <cell r="O508">
            <v>52.62</v>
          </cell>
          <cell r="P508">
            <v>1197105</v>
          </cell>
          <cell r="Q508">
            <v>22750</v>
          </cell>
        </row>
        <row r="509">
          <cell r="G509" t="str">
            <v>hari</v>
          </cell>
          <cell r="H509">
            <v>0.05</v>
          </cell>
          <cell r="J509">
            <v>35000</v>
          </cell>
          <cell r="K509">
            <v>1750</v>
          </cell>
          <cell r="M509">
            <v>0.05</v>
          </cell>
          <cell r="N509">
            <v>1</v>
          </cell>
          <cell r="O509">
            <v>52.62</v>
          </cell>
          <cell r="P509">
            <v>92085</v>
          </cell>
        </row>
        <row r="510">
          <cell r="G510" t="str">
            <v>hari</v>
          </cell>
          <cell r="H510">
            <v>0.3</v>
          </cell>
          <cell r="J510">
            <v>30000</v>
          </cell>
          <cell r="K510">
            <v>9000</v>
          </cell>
          <cell r="M510">
            <v>0.3</v>
          </cell>
          <cell r="N510">
            <v>1</v>
          </cell>
          <cell r="O510">
            <v>52.62</v>
          </cell>
          <cell r="P510">
            <v>473580</v>
          </cell>
        </row>
        <row r="511">
          <cell r="G511" t="str">
            <v>hari</v>
          </cell>
          <cell r="H511">
            <v>0.6</v>
          </cell>
          <cell r="J511">
            <v>20000</v>
          </cell>
          <cell r="K511">
            <v>12000</v>
          </cell>
          <cell r="M511">
            <v>0.6</v>
          </cell>
          <cell r="N511">
            <v>1</v>
          </cell>
          <cell r="O511">
            <v>52.62</v>
          </cell>
          <cell r="P511">
            <v>631440</v>
          </cell>
        </row>
        <row r="514">
          <cell r="K514">
            <v>21205</v>
          </cell>
          <cell r="O514">
            <v>52.62</v>
          </cell>
          <cell r="P514">
            <v>1115807.1000000001</v>
          </cell>
          <cell r="Q514">
            <v>21205</v>
          </cell>
        </row>
        <row r="515">
          <cell r="G515" t="str">
            <v>lbr</v>
          </cell>
          <cell r="H515">
            <v>0.20499999999999999</v>
          </cell>
          <cell r="J515">
            <v>80000</v>
          </cell>
          <cell r="K515">
            <v>16400</v>
          </cell>
          <cell r="M515">
            <v>0.20499999999999999</v>
          </cell>
          <cell r="N515">
            <v>10.787099999999999</v>
          </cell>
          <cell r="O515">
            <v>52.62</v>
          </cell>
          <cell r="P515">
            <v>862968</v>
          </cell>
        </row>
        <row r="516">
          <cell r="G516" t="str">
            <v>m3</v>
          </cell>
          <cell r="H516">
            <v>5.0000000000000001E-3</v>
          </cell>
          <cell r="J516">
            <v>950000</v>
          </cell>
          <cell r="K516">
            <v>4750</v>
          </cell>
          <cell r="M516">
            <v>5.0000000000000001E-3</v>
          </cell>
          <cell r="N516">
            <v>0.2631</v>
          </cell>
          <cell r="O516">
            <v>52.62</v>
          </cell>
          <cell r="P516">
            <v>249945</v>
          </cell>
        </row>
        <row r="517">
          <cell r="G517" t="str">
            <v>kg</v>
          </cell>
          <cell r="H517">
            <v>0.01</v>
          </cell>
          <cell r="J517">
            <v>5500</v>
          </cell>
          <cell r="K517">
            <v>55</v>
          </cell>
          <cell r="M517">
            <v>0.01</v>
          </cell>
          <cell r="N517">
            <v>0.5262</v>
          </cell>
          <cell r="O517">
            <v>52.62</v>
          </cell>
          <cell r="P517">
            <v>2894.1</v>
          </cell>
        </row>
        <row r="523">
          <cell r="M523" t="str">
            <v>Produksi</v>
          </cell>
          <cell r="N523" t="str">
            <v>Involve</v>
          </cell>
          <cell r="R523" t="str">
            <v>Operation</v>
          </cell>
        </row>
        <row r="524">
          <cell r="K524">
            <v>0</v>
          </cell>
          <cell r="M524" t="str">
            <v>/ Hour</v>
          </cell>
          <cell r="N524" t="str">
            <v>%</v>
          </cell>
          <cell r="O524">
            <v>52.62</v>
          </cell>
          <cell r="P524">
            <v>0</v>
          </cell>
          <cell r="Q524">
            <v>0</v>
          </cell>
          <cell r="R524" t="str">
            <v>Hour</v>
          </cell>
        </row>
        <row r="535">
          <cell r="K535">
            <v>43955</v>
          </cell>
        </row>
        <row r="538">
          <cell r="J538" t="str">
            <v>Jakarta,  Oktober 2001</v>
          </cell>
        </row>
        <row r="543">
          <cell r="J543">
            <v>0</v>
          </cell>
        </row>
        <row r="544">
          <cell r="J544">
            <v>0</v>
          </cell>
        </row>
        <row r="546">
          <cell r="G546" t="str">
            <v>Pengembangan Gedung Serbaguna</v>
          </cell>
        </row>
        <row r="547">
          <cell r="G547" t="str">
            <v>Perumahan Taman Bougenvile, Bekasi</v>
          </cell>
        </row>
        <row r="548">
          <cell r="G548">
            <v>0</v>
          </cell>
        </row>
        <row r="549">
          <cell r="M549" t="str">
            <v>Description</v>
          </cell>
          <cell r="N549" t="str">
            <v>Unit</v>
          </cell>
          <cell r="O549" t="str">
            <v>Quantity</v>
          </cell>
          <cell r="P549" t="str">
            <v>Unit Price</v>
          </cell>
          <cell r="Q549" t="str">
            <v>Daily Output</v>
          </cell>
          <cell r="R549" t="str">
            <v>Q'ty/Days</v>
          </cell>
        </row>
        <row r="550">
          <cell r="G550">
            <v>12</v>
          </cell>
          <cell r="M550" t="str">
            <v>Kolom Beton 15 cm x 15 cm</v>
          </cell>
          <cell r="N550" t="str">
            <v>m'</v>
          </cell>
          <cell r="O550">
            <v>0</v>
          </cell>
          <cell r="P550">
            <v>23444.934210526317</v>
          </cell>
          <cell r="Q550">
            <v>0</v>
          </cell>
          <cell r="R550">
            <v>0</v>
          </cell>
        </row>
        <row r="551">
          <cell r="G551" t="str">
            <v>Kolom Beton 15 cm x 15 cm</v>
          </cell>
        </row>
        <row r="552">
          <cell r="G552" t="str">
            <v>m'</v>
          </cell>
        </row>
        <row r="555">
          <cell r="G555" t="str">
            <v>Satuan</v>
          </cell>
          <cell r="H555" t="str">
            <v>Jumlah</v>
          </cell>
          <cell r="J555" t="str">
            <v>H.Satuan</v>
          </cell>
          <cell r="K555" t="str">
            <v>Total</v>
          </cell>
          <cell r="M555">
            <v>12</v>
          </cell>
          <cell r="N555" t="str">
            <v>Kolom Beton 15 cm x 15 cm</v>
          </cell>
          <cell r="Q555" t="str">
            <v>m'</v>
          </cell>
          <cell r="R555">
            <v>90</v>
          </cell>
        </row>
        <row r="556">
          <cell r="J556" t="str">
            <v>(Rp.)</v>
          </cell>
          <cell r="K556" t="str">
            <v>(Rp.)</v>
          </cell>
        </row>
        <row r="557">
          <cell r="K557">
            <v>3598.6842105263154</v>
          </cell>
          <cell r="N557">
            <v>38</v>
          </cell>
          <cell r="O557">
            <v>90</v>
          </cell>
          <cell r="P557">
            <v>323881.57894736837</v>
          </cell>
          <cell r="Q557">
            <v>3598.6842105263154</v>
          </cell>
        </row>
        <row r="558">
          <cell r="G558" t="str">
            <v>hari</v>
          </cell>
          <cell r="H558">
            <v>1.3157894736842105E-3</v>
          </cell>
          <cell r="J558">
            <v>35000</v>
          </cell>
          <cell r="K558">
            <v>46.05263157894737</v>
          </cell>
          <cell r="M558">
            <v>0.05</v>
          </cell>
          <cell r="N558">
            <v>38</v>
          </cell>
          <cell r="O558">
            <v>90</v>
          </cell>
          <cell r="P558">
            <v>4144.7368421052633</v>
          </cell>
        </row>
        <row r="559">
          <cell r="G559" t="str">
            <v>hari</v>
          </cell>
          <cell r="H559">
            <v>1.3157894736842105E-2</v>
          </cell>
          <cell r="J559">
            <v>30000</v>
          </cell>
          <cell r="K559">
            <v>394.73684210526312</v>
          </cell>
          <cell r="M559">
            <v>0.5</v>
          </cell>
          <cell r="N559">
            <v>38</v>
          </cell>
          <cell r="O559">
            <v>90</v>
          </cell>
          <cell r="P559">
            <v>35526.31578947368</v>
          </cell>
        </row>
        <row r="560">
          <cell r="G560" t="str">
            <v>hari</v>
          </cell>
          <cell r="H560">
            <v>0.15789473684210525</v>
          </cell>
          <cell r="J560">
            <v>20000</v>
          </cell>
          <cell r="K560">
            <v>3157.894736842105</v>
          </cell>
          <cell r="M560">
            <v>6</v>
          </cell>
          <cell r="N560">
            <v>38</v>
          </cell>
          <cell r="O560">
            <v>90</v>
          </cell>
          <cell r="P560">
            <v>284210.52631578944</v>
          </cell>
        </row>
        <row r="563">
          <cell r="K563">
            <v>19846.25</v>
          </cell>
          <cell r="O563">
            <v>90</v>
          </cell>
          <cell r="P563">
            <v>1786162.5</v>
          </cell>
          <cell r="Q563">
            <v>19846.25</v>
          </cell>
        </row>
        <row r="564">
          <cell r="G564" t="str">
            <v>m3</v>
          </cell>
          <cell r="H564">
            <v>2.1000000000000001E-2</v>
          </cell>
          <cell r="J564">
            <v>80000</v>
          </cell>
          <cell r="K564">
            <v>1680</v>
          </cell>
          <cell r="M564">
            <v>2.1000000000000001E-2</v>
          </cell>
          <cell r="N564">
            <v>1.8900000000000001</v>
          </cell>
          <cell r="O564">
            <v>90</v>
          </cell>
          <cell r="P564">
            <v>151200</v>
          </cell>
        </row>
        <row r="565">
          <cell r="G565" t="str">
            <v>m3</v>
          </cell>
          <cell r="H565">
            <v>1.4999999999999999E-2</v>
          </cell>
          <cell r="J565">
            <v>85000</v>
          </cell>
          <cell r="K565">
            <v>1275</v>
          </cell>
          <cell r="M565">
            <v>1.4999999999999999E-2</v>
          </cell>
          <cell r="N565">
            <v>1.3499999999999999</v>
          </cell>
          <cell r="O565">
            <v>90</v>
          </cell>
          <cell r="P565">
            <v>114750</v>
          </cell>
        </row>
        <row r="566">
          <cell r="G566" t="str">
            <v>zak</v>
          </cell>
          <cell r="H566">
            <v>0.19700000000000001</v>
          </cell>
          <cell r="J566">
            <v>24000</v>
          </cell>
          <cell r="K566">
            <v>4728</v>
          </cell>
          <cell r="M566">
            <v>0.19700000000000001</v>
          </cell>
          <cell r="N566">
            <v>17.73</v>
          </cell>
          <cell r="O566">
            <v>90</v>
          </cell>
          <cell r="P566">
            <v>425520</v>
          </cell>
        </row>
        <row r="567">
          <cell r="G567" t="str">
            <v>btg</v>
          </cell>
          <cell r="H567">
            <v>0.36749999999999999</v>
          </cell>
          <cell r="J567">
            <v>9500</v>
          </cell>
          <cell r="K567">
            <v>3491.25</v>
          </cell>
          <cell r="M567">
            <v>0.36749999999999999</v>
          </cell>
          <cell r="N567">
            <v>33.075000000000003</v>
          </cell>
          <cell r="O567">
            <v>90</v>
          </cell>
          <cell r="P567">
            <v>314212.5</v>
          </cell>
        </row>
        <row r="568">
          <cell r="G568" t="str">
            <v>btg</v>
          </cell>
          <cell r="H568">
            <v>0.378</v>
          </cell>
          <cell r="J568">
            <v>21000</v>
          </cell>
          <cell r="K568">
            <v>7938</v>
          </cell>
          <cell r="M568">
            <v>0.378</v>
          </cell>
          <cell r="N568">
            <v>34.020000000000003</v>
          </cell>
          <cell r="O568">
            <v>90</v>
          </cell>
          <cell r="P568">
            <v>714420</v>
          </cell>
        </row>
        <row r="569">
          <cell r="G569" t="str">
            <v>kg</v>
          </cell>
          <cell r="H569">
            <v>0.14680000000000001</v>
          </cell>
          <cell r="J569">
            <v>5000</v>
          </cell>
          <cell r="K569">
            <v>734.00000000000011</v>
          </cell>
          <cell r="M569">
            <v>0.14680000000000001</v>
          </cell>
          <cell r="N569">
            <v>13.212000000000002</v>
          </cell>
          <cell r="O569">
            <v>90</v>
          </cell>
          <cell r="P569">
            <v>66060.000000000015</v>
          </cell>
        </row>
        <row r="572">
          <cell r="M572" t="str">
            <v>Produksi</v>
          </cell>
          <cell r="N572" t="str">
            <v>Involve</v>
          </cell>
          <cell r="R572" t="str">
            <v>Operation</v>
          </cell>
        </row>
        <row r="573">
          <cell r="K573">
            <v>0</v>
          </cell>
          <cell r="M573" t="str">
            <v>/ Hour</v>
          </cell>
          <cell r="N573" t="str">
            <v>%</v>
          </cell>
          <cell r="O573">
            <v>90</v>
          </cell>
          <cell r="P573">
            <v>0</v>
          </cell>
          <cell r="Q573">
            <v>0</v>
          </cell>
          <cell r="R573" t="str">
            <v>Hour</v>
          </cell>
        </row>
        <row r="584">
          <cell r="K584">
            <v>23444.934210526317</v>
          </cell>
        </row>
        <row r="587">
          <cell r="J587" t="str">
            <v>Jakarta,  Oktober 2001</v>
          </cell>
        </row>
        <row r="592">
          <cell r="J592">
            <v>0</v>
          </cell>
        </row>
        <row r="593">
          <cell r="J593">
            <v>0</v>
          </cell>
        </row>
        <row r="595">
          <cell r="G595" t="str">
            <v>Pengembangan Gedung Serbaguna</v>
          </cell>
        </row>
        <row r="596">
          <cell r="G596" t="str">
            <v>Perumahan Taman Bougenvile, Bekasi</v>
          </cell>
        </row>
        <row r="597">
          <cell r="G597">
            <v>0</v>
          </cell>
        </row>
        <row r="598">
          <cell r="M598" t="str">
            <v>Description</v>
          </cell>
          <cell r="N598" t="str">
            <v>Unit</v>
          </cell>
          <cell r="O598" t="str">
            <v>Quantity</v>
          </cell>
          <cell r="P598" t="str">
            <v>Unit Price</v>
          </cell>
          <cell r="Q598" t="str">
            <v>Daily Output</v>
          </cell>
          <cell r="R598" t="str">
            <v>Q'ty/Days</v>
          </cell>
        </row>
        <row r="599">
          <cell r="G599">
            <v>13</v>
          </cell>
          <cell r="M599" t="str">
            <v>Ring Balk 20 Cm x 20 Cm</v>
          </cell>
          <cell r="N599" t="str">
            <v>m'</v>
          </cell>
          <cell r="O599">
            <v>0</v>
          </cell>
          <cell r="P599">
            <v>31816.227443609023</v>
          </cell>
          <cell r="Q599">
            <v>0</v>
          </cell>
          <cell r="R599">
            <v>0</v>
          </cell>
        </row>
        <row r="600">
          <cell r="G600" t="str">
            <v>Ring Balk 20 Cm x 20 Cm</v>
          </cell>
        </row>
        <row r="601">
          <cell r="G601" t="str">
            <v>m'</v>
          </cell>
        </row>
        <row r="604">
          <cell r="G604" t="str">
            <v>Satuan</v>
          </cell>
          <cell r="H604" t="str">
            <v>Jumlah</v>
          </cell>
          <cell r="J604" t="str">
            <v>H.Satuan</v>
          </cell>
          <cell r="K604" t="str">
            <v>Total</v>
          </cell>
          <cell r="M604">
            <v>13</v>
          </cell>
          <cell r="N604" t="str">
            <v>Ring Balk 20 Cm x 20 Cm</v>
          </cell>
          <cell r="Q604" t="str">
            <v>m'</v>
          </cell>
          <cell r="R604">
            <v>0</v>
          </cell>
        </row>
        <row r="605">
          <cell r="J605" t="str">
            <v>(Rp.)</v>
          </cell>
          <cell r="K605" t="str">
            <v>(Rp.)</v>
          </cell>
        </row>
        <row r="606">
          <cell r="K606">
            <v>5140.9774436090229</v>
          </cell>
          <cell r="N606">
            <v>26.599999999999998</v>
          </cell>
          <cell r="O606">
            <v>0</v>
          </cell>
          <cell r="P606">
            <v>0</v>
          </cell>
          <cell r="Q606">
            <v>5140.9774436090229</v>
          </cell>
        </row>
        <row r="607">
          <cell r="G607" t="str">
            <v>hari</v>
          </cell>
          <cell r="H607">
            <v>1.8796992481203011E-3</v>
          </cell>
          <cell r="J607">
            <v>35000</v>
          </cell>
          <cell r="K607">
            <v>65.789473684210535</v>
          </cell>
          <cell r="M607">
            <v>0.05</v>
          </cell>
          <cell r="N607">
            <v>26.599999999999998</v>
          </cell>
          <cell r="O607">
            <v>0</v>
          </cell>
          <cell r="P607">
            <v>0</v>
          </cell>
        </row>
        <row r="608">
          <cell r="G608" t="str">
            <v>hari</v>
          </cell>
          <cell r="H608">
            <v>1.879699248120301E-2</v>
          </cell>
          <cell r="J608">
            <v>30000</v>
          </cell>
          <cell r="K608">
            <v>563.90977443609029</v>
          </cell>
          <cell r="M608">
            <v>0.5</v>
          </cell>
          <cell r="N608">
            <v>26.599999999999998</v>
          </cell>
          <cell r="O608">
            <v>0</v>
          </cell>
          <cell r="P608">
            <v>0</v>
          </cell>
        </row>
        <row r="609">
          <cell r="G609" t="str">
            <v>hari</v>
          </cell>
          <cell r="H609">
            <v>0.22556390977443611</v>
          </cell>
          <cell r="J609">
            <v>20000</v>
          </cell>
          <cell r="K609">
            <v>4511.2781954887223</v>
          </cell>
          <cell r="M609">
            <v>6</v>
          </cell>
          <cell r="N609">
            <v>26.599999999999998</v>
          </cell>
          <cell r="O609">
            <v>0</v>
          </cell>
          <cell r="P609">
            <v>0</v>
          </cell>
        </row>
        <row r="612">
          <cell r="K612">
            <v>26675.25</v>
          </cell>
          <cell r="O612">
            <v>0</v>
          </cell>
          <cell r="P612">
            <v>0</v>
          </cell>
          <cell r="Q612">
            <v>26675.25</v>
          </cell>
        </row>
        <row r="613">
          <cell r="G613" t="str">
            <v>m3</v>
          </cell>
          <cell r="H613">
            <v>3.7999999999999999E-2</v>
          </cell>
          <cell r="J613">
            <v>80000</v>
          </cell>
          <cell r="K613">
            <v>3040</v>
          </cell>
          <cell r="M613">
            <v>3.7999999999999999E-2</v>
          </cell>
          <cell r="N613">
            <v>0</v>
          </cell>
          <cell r="O613">
            <v>0</v>
          </cell>
          <cell r="P613">
            <v>0</v>
          </cell>
        </row>
        <row r="614">
          <cell r="G614" t="str">
            <v>m3</v>
          </cell>
          <cell r="H614">
            <v>2.7E-2</v>
          </cell>
          <cell r="J614">
            <v>85000</v>
          </cell>
          <cell r="K614">
            <v>2295</v>
          </cell>
          <cell r="M614">
            <v>2.7E-2</v>
          </cell>
          <cell r="N614">
            <v>0</v>
          </cell>
          <cell r="O614">
            <v>0</v>
          </cell>
          <cell r="P614">
            <v>0</v>
          </cell>
        </row>
        <row r="615">
          <cell r="G615" t="str">
            <v>zak</v>
          </cell>
          <cell r="H615">
            <v>0.35</v>
          </cell>
          <cell r="J615">
            <v>24000</v>
          </cell>
          <cell r="K615">
            <v>8400</v>
          </cell>
          <cell r="M615">
            <v>0.35</v>
          </cell>
          <cell r="N615">
            <v>0</v>
          </cell>
          <cell r="O615">
            <v>0</v>
          </cell>
          <cell r="P615">
            <v>0</v>
          </cell>
        </row>
        <row r="616">
          <cell r="G616" t="str">
            <v>btg</v>
          </cell>
          <cell r="H616">
            <v>0.47249999999999998</v>
          </cell>
          <cell r="J616">
            <v>9500</v>
          </cell>
          <cell r="K616">
            <v>4488.75</v>
          </cell>
          <cell r="M616">
            <v>0.47249999999999998</v>
          </cell>
          <cell r="N616">
            <v>0</v>
          </cell>
          <cell r="O616">
            <v>0</v>
          </cell>
          <cell r="P616">
            <v>0</v>
          </cell>
        </row>
        <row r="617">
          <cell r="G617" t="str">
            <v>btg</v>
          </cell>
          <cell r="H617">
            <v>0.36749999999999999</v>
          </cell>
          <cell r="J617">
            <v>21000</v>
          </cell>
          <cell r="K617">
            <v>7717.5</v>
          </cell>
          <cell r="M617">
            <v>0.36749999999999999</v>
          </cell>
          <cell r="N617">
            <v>0</v>
          </cell>
          <cell r="O617">
            <v>0</v>
          </cell>
          <cell r="P617">
            <v>0</v>
          </cell>
        </row>
        <row r="618">
          <cell r="G618" t="str">
            <v>kg</v>
          </cell>
          <cell r="H618">
            <v>0.14680000000000001</v>
          </cell>
          <cell r="J618">
            <v>5000</v>
          </cell>
          <cell r="K618">
            <v>734.00000000000011</v>
          </cell>
          <cell r="M618">
            <v>0.14680000000000001</v>
          </cell>
          <cell r="N618">
            <v>0</v>
          </cell>
          <cell r="O618">
            <v>0</v>
          </cell>
          <cell r="P618">
            <v>0</v>
          </cell>
        </row>
        <row r="621">
          <cell r="M621" t="str">
            <v>Produksi</v>
          </cell>
          <cell r="N621" t="str">
            <v>Involve</v>
          </cell>
          <cell r="R621" t="str">
            <v>Operation</v>
          </cell>
        </row>
        <row r="622">
          <cell r="K622">
            <v>0</v>
          </cell>
          <cell r="M622" t="str">
            <v>/ Hour</v>
          </cell>
          <cell r="N622" t="str">
            <v>%</v>
          </cell>
          <cell r="O622">
            <v>0</v>
          </cell>
          <cell r="P622">
            <v>0</v>
          </cell>
          <cell r="Q622">
            <v>0</v>
          </cell>
          <cell r="R622" t="str">
            <v>Hour</v>
          </cell>
        </row>
        <row r="633">
          <cell r="K633">
            <v>31816.227443609023</v>
          </cell>
        </row>
        <row r="636">
          <cell r="J636" t="str">
            <v>Jakarta,  Oktober 2001</v>
          </cell>
        </row>
        <row r="641">
          <cell r="J641">
            <v>0</v>
          </cell>
        </row>
        <row r="642">
          <cell r="J642">
            <v>0</v>
          </cell>
        </row>
        <row r="644">
          <cell r="G644" t="str">
            <v>Pengembangan Gedung Serbaguna</v>
          </cell>
        </row>
        <row r="645">
          <cell r="G645" t="str">
            <v>Perumahan Taman Bougenvile, Bekasi</v>
          </cell>
        </row>
        <row r="646">
          <cell r="G646">
            <v>0</v>
          </cell>
        </row>
        <row r="647">
          <cell r="M647" t="str">
            <v>Description</v>
          </cell>
          <cell r="N647" t="str">
            <v>Unit</v>
          </cell>
          <cell r="O647" t="str">
            <v>Quantity</v>
          </cell>
          <cell r="P647" t="str">
            <v>Unit Price</v>
          </cell>
          <cell r="Q647" t="str">
            <v>Daily Output</v>
          </cell>
          <cell r="R647" t="str">
            <v>Q'ty/Days</v>
          </cell>
        </row>
        <row r="648">
          <cell r="G648">
            <v>14</v>
          </cell>
          <cell r="M648" t="str">
            <v>Tulangan Beton</v>
          </cell>
          <cell r="N648" t="str">
            <v>m3</v>
          </cell>
          <cell r="O648">
            <v>0</v>
          </cell>
          <cell r="P648">
            <v>559500</v>
          </cell>
          <cell r="Q648">
            <v>0</v>
          </cell>
          <cell r="R648">
            <v>0</v>
          </cell>
        </row>
        <row r="649">
          <cell r="G649" t="str">
            <v>Tulangan Beton</v>
          </cell>
        </row>
        <row r="650">
          <cell r="G650" t="str">
            <v>m3</v>
          </cell>
        </row>
        <row r="653">
          <cell r="G653" t="str">
            <v>Satuan</v>
          </cell>
          <cell r="H653" t="str">
            <v>Jumlah</v>
          </cell>
          <cell r="J653" t="str">
            <v>H.Satuan</v>
          </cell>
          <cell r="K653" t="str">
            <v>Total</v>
          </cell>
          <cell r="M653">
            <v>14</v>
          </cell>
          <cell r="N653" t="str">
            <v>Tulangan Beton</v>
          </cell>
          <cell r="Q653" t="str">
            <v>m3</v>
          </cell>
          <cell r="R653">
            <v>0</v>
          </cell>
        </row>
        <row r="654">
          <cell r="J654" t="str">
            <v>(Rp.)</v>
          </cell>
          <cell r="K654" t="str">
            <v>(Rp.)</v>
          </cell>
        </row>
        <row r="655">
          <cell r="K655">
            <v>112000</v>
          </cell>
          <cell r="N655">
            <v>1</v>
          </cell>
          <cell r="O655">
            <v>0</v>
          </cell>
          <cell r="P655">
            <v>0</v>
          </cell>
          <cell r="Q655">
            <v>112000</v>
          </cell>
        </row>
        <row r="656">
          <cell r="G656" t="str">
            <v>hari</v>
          </cell>
          <cell r="H656">
            <v>0.8</v>
          </cell>
          <cell r="J656">
            <v>35000</v>
          </cell>
          <cell r="K656">
            <v>28000</v>
          </cell>
          <cell r="M656">
            <v>0.8</v>
          </cell>
          <cell r="N656">
            <v>1</v>
          </cell>
          <cell r="O656">
            <v>0</v>
          </cell>
          <cell r="P656">
            <v>0</v>
          </cell>
        </row>
        <row r="657">
          <cell r="G657" t="str">
            <v>hari</v>
          </cell>
          <cell r="H657">
            <v>1.2</v>
          </cell>
          <cell r="J657">
            <v>30000</v>
          </cell>
          <cell r="K657">
            <v>36000</v>
          </cell>
          <cell r="M657">
            <v>1.2</v>
          </cell>
          <cell r="N657">
            <v>1</v>
          </cell>
          <cell r="O657">
            <v>0</v>
          </cell>
          <cell r="P657">
            <v>0</v>
          </cell>
        </row>
        <row r="658">
          <cell r="G658" t="str">
            <v>hari</v>
          </cell>
          <cell r="H658">
            <v>2.4</v>
          </cell>
          <cell r="J658">
            <v>20000</v>
          </cell>
          <cell r="K658">
            <v>48000</v>
          </cell>
          <cell r="M658">
            <v>2.4</v>
          </cell>
          <cell r="N658">
            <v>1</v>
          </cell>
          <cell r="O658">
            <v>0</v>
          </cell>
          <cell r="P658">
            <v>0</v>
          </cell>
        </row>
        <row r="661">
          <cell r="K661">
            <v>447500</v>
          </cell>
          <cell r="O661">
            <v>0</v>
          </cell>
          <cell r="P661">
            <v>0</v>
          </cell>
          <cell r="Q661">
            <v>447500</v>
          </cell>
        </row>
        <row r="662">
          <cell r="G662" t="str">
            <v>ton</v>
          </cell>
          <cell r="H662">
            <v>0.125</v>
          </cell>
          <cell r="J662">
            <v>3500000</v>
          </cell>
          <cell r="K662">
            <v>437500</v>
          </cell>
          <cell r="M662">
            <v>0.125</v>
          </cell>
          <cell r="N662">
            <v>0</v>
          </cell>
          <cell r="O662">
            <v>0</v>
          </cell>
          <cell r="P662">
            <v>0</v>
          </cell>
        </row>
        <row r="663">
          <cell r="G663" t="str">
            <v>kg</v>
          </cell>
          <cell r="H663">
            <v>2</v>
          </cell>
          <cell r="J663">
            <v>5000</v>
          </cell>
          <cell r="K663">
            <v>10000</v>
          </cell>
          <cell r="M663">
            <v>2</v>
          </cell>
          <cell r="N663">
            <v>0</v>
          </cell>
          <cell r="O663">
            <v>0</v>
          </cell>
          <cell r="P663">
            <v>0</v>
          </cell>
        </row>
        <row r="670">
          <cell r="M670" t="str">
            <v>Produksi</v>
          </cell>
          <cell r="N670" t="str">
            <v>Involve</v>
          </cell>
          <cell r="R670" t="str">
            <v>Operation</v>
          </cell>
        </row>
        <row r="671">
          <cell r="K671">
            <v>0</v>
          </cell>
          <cell r="M671" t="str">
            <v>/ Hour</v>
          </cell>
          <cell r="N671" t="str">
            <v>%</v>
          </cell>
          <cell r="O671">
            <v>0</v>
          </cell>
          <cell r="P671">
            <v>0</v>
          </cell>
          <cell r="Q671">
            <v>0</v>
          </cell>
          <cell r="R671" t="str">
            <v>Hour</v>
          </cell>
        </row>
        <row r="682">
          <cell r="K682">
            <v>559500</v>
          </cell>
        </row>
        <row r="685">
          <cell r="J685" t="str">
            <v>Jakarta,  Oktober 2001</v>
          </cell>
        </row>
        <row r="690">
          <cell r="J690">
            <v>0</v>
          </cell>
        </row>
        <row r="691">
          <cell r="J691">
            <v>0</v>
          </cell>
        </row>
        <row r="693">
          <cell r="G693" t="str">
            <v>Pengembangan Gedung Serbaguna</v>
          </cell>
        </row>
        <row r="694">
          <cell r="G694" t="str">
            <v>Perumahan Taman Bougenvile, Bekasi</v>
          </cell>
        </row>
        <row r="695">
          <cell r="G695">
            <v>0</v>
          </cell>
        </row>
        <row r="696">
          <cell r="M696" t="str">
            <v>Description</v>
          </cell>
          <cell r="N696" t="str">
            <v>Unit</v>
          </cell>
          <cell r="O696" t="str">
            <v>Quantity</v>
          </cell>
          <cell r="P696" t="str">
            <v>Unit Price</v>
          </cell>
          <cell r="Q696" t="str">
            <v>Daily Output</v>
          </cell>
          <cell r="R696" t="str">
            <v>Q'ty/Days</v>
          </cell>
        </row>
        <row r="697">
          <cell r="G697">
            <v>15</v>
          </cell>
          <cell r="M697" t="str">
            <v>Kusen Kayu Kamper</v>
          </cell>
          <cell r="N697" t="str">
            <v>m3</v>
          </cell>
          <cell r="O697">
            <v>0</v>
          </cell>
          <cell r="P697">
            <v>2130000</v>
          </cell>
          <cell r="Q697">
            <v>0</v>
          </cell>
          <cell r="R697">
            <v>0</v>
          </cell>
        </row>
        <row r="698">
          <cell r="G698" t="str">
            <v>Kusen Kayu Kamper</v>
          </cell>
        </row>
        <row r="699">
          <cell r="G699" t="str">
            <v>m3</v>
          </cell>
        </row>
        <row r="702">
          <cell r="G702" t="str">
            <v>Satuan</v>
          </cell>
          <cell r="H702" t="str">
            <v>Jumlah</v>
          </cell>
          <cell r="J702" t="str">
            <v>H.Satuan</v>
          </cell>
          <cell r="K702" t="str">
            <v>Total</v>
          </cell>
          <cell r="M702">
            <v>15</v>
          </cell>
          <cell r="N702" t="str">
            <v>Kusen Kayu Kamper</v>
          </cell>
          <cell r="Q702" t="str">
            <v>m3</v>
          </cell>
          <cell r="R702">
            <v>0</v>
          </cell>
        </row>
        <row r="703">
          <cell r="J703" t="str">
            <v>(Rp.)</v>
          </cell>
          <cell r="K703" t="str">
            <v>(Rp.)</v>
          </cell>
        </row>
        <row r="704">
          <cell r="K704">
            <v>972000</v>
          </cell>
          <cell r="N704">
            <v>1</v>
          </cell>
          <cell r="O704">
            <v>0</v>
          </cell>
          <cell r="P704">
            <v>0</v>
          </cell>
          <cell r="Q704">
            <v>972000</v>
          </cell>
        </row>
        <row r="705">
          <cell r="G705" t="str">
            <v>hari</v>
          </cell>
          <cell r="H705">
            <v>2.4</v>
          </cell>
          <cell r="J705">
            <v>35000</v>
          </cell>
          <cell r="K705">
            <v>84000</v>
          </cell>
          <cell r="M705">
            <v>2.4</v>
          </cell>
          <cell r="N705">
            <v>1</v>
          </cell>
          <cell r="O705">
            <v>0</v>
          </cell>
          <cell r="P705">
            <v>0</v>
          </cell>
        </row>
        <row r="706">
          <cell r="G706" t="str">
            <v>hari</v>
          </cell>
          <cell r="H706">
            <v>24</v>
          </cell>
          <cell r="J706">
            <v>30000</v>
          </cell>
          <cell r="K706">
            <v>720000</v>
          </cell>
          <cell r="M706">
            <v>24</v>
          </cell>
          <cell r="N706">
            <v>1</v>
          </cell>
          <cell r="O706">
            <v>0</v>
          </cell>
          <cell r="P706">
            <v>0</v>
          </cell>
        </row>
        <row r="707">
          <cell r="G707" t="str">
            <v>hari</v>
          </cell>
          <cell r="H707">
            <v>8.4</v>
          </cell>
          <cell r="J707">
            <v>20000</v>
          </cell>
          <cell r="K707">
            <v>168000</v>
          </cell>
          <cell r="M707">
            <v>8.4</v>
          </cell>
          <cell r="N707">
            <v>1</v>
          </cell>
          <cell r="O707">
            <v>0</v>
          </cell>
          <cell r="P707">
            <v>0</v>
          </cell>
        </row>
        <row r="710">
          <cell r="K710">
            <v>1158000</v>
          </cell>
          <cell r="O710">
            <v>0</v>
          </cell>
          <cell r="P710">
            <v>0</v>
          </cell>
          <cell r="Q710">
            <v>1158000</v>
          </cell>
        </row>
        <row r="711">
          <cell r="G711" t="str">
            <v>m3</v>
          </cell>
          <cell r="H711">
            <v>1.25</v>
          </cell>
          <cell r="J711">
            <v>900000</v>
          </cell>
          <cell r="K711">
            <v>1125000</v>
          </cell>
          <cell r="M711">
            <v>1.25</v>
          </cell>
          <cell r="N711">
            <v>0</v>
          </cell>
          <cell r="O711">
            <v>0</v>
          </cell>
          <cell r="P711">
            <v>0</v>
          </cell>
        </row>
        <row r="712">
          <cell r="G712" t="str">
            <v>kg</v>
          </cell>
          <cell r="H712">
            <v>6</v>
          </cell>
          <cell r="J712">
            <v>5500</v>
          </cell>
          <cell r="K712">
            <v>33000</v>
          </cell>
          <cell r="M712">
            <v>6</v>
          </cell>
          <cell r="N712">
            <v>0</v>
          </cell>
          <cell r="O712">
            <v>0</v>
          </cell>
          <cell r="P712">
            <v>0</v>
          </cell>
        </row>
        <row r="719">
          <cell r="M719" t="str">
            <v>Produksi</v>
          </cell>
          <cell r="N719" t="str">
            <v>Involve</v>
          </cell>
          <cell r="R719" t="str">
            <v>Operation</v>
          </cell>
        </row>
        <row r="720">
          <cell r="K720">
            <v>0</v>
          </cell>
          <cell r="M720" t="str">
            <v>/ Hour</v>
          </cell>
          <cell r="N720" t="str">
            <v>%</v>
          </cell>
          <cell r="O720">
            <v>0</v>
          </cell>
          <cell r="P720">
            <v>0</v>
          </cell>
          <cell r="Q720">
            <v>0</v>
          </cell>
          <cell r="R720" t="str">
            <v>Hour</v>
          </cell>
        </row>
        <row r="731">
          <cell r="K731">
            <v>2130000</v>
          </cell>
        </row>
        <row r="734">
          <cell r="J734" t="str">
            <v>Jakarta,  Oktober 2001</v>
          </cell>
        </row>
        <row r="739">
          <cell r="J739">
            <v>0</v>
          </cell>
        </row>
        <row r="740">
          <cell r="J740">
            <v>0</v>
          </cell>
        </row>
        <row r="742">
          <cell r="G742" t="str">
            <v>Pengembangan Gedung Serbaguna</v>
          </cell>
        </row>
        <row r="743">
          <cell r="G743" t="str">
            <v>Perumahan Taman Bougenvile, Bekasi</v>
          </cell>
        </row>
        <row r="744">
          <cell r="G744">
            <v>0</v>
          </cell>
        </row>
        <row r="745">
          <cell r="M745" t="str">
            <v>Description</v>
          </cell>
          <cell r="N745" t="str">
            <v>Unit</v>
          </cell>
          <cell r="O745" t="str">
            <v>Quantity</v>
          </cell>
          <cell r="P745" t="str">
            <v>Unit Price</v>
          </cell>
          <cell r="Q745" t="str">
            <v>Daily Output</v>
          </cell>
          <cell r="R745" t="str">
            <v>Q'ty/Days</v>
          </cell>
        </row>
        <row r="746">
          <cell r="G746">
            <v>16</v>
          </cell>
          <cell r="M746" t="str">
            <v>Pasang Pintu Panel</v>
          </cell>
          <cell r="N746" t="str">
            <v>m2</v>
          </cell>
          <cell r="O746">
            <v>0</v>
          </cell>
          <cell r="P746">
            <v>140625</v>
          </cell>
          <cell r="Q746">
            <v>0</v>
          </cell>
          <cell r="R746">
            <v>0</v>
          </cell>
        </row>
        <row r="747">
          <cell r="G747" t="str">
            <v>Pasang Pintu Panel</v>
          </cell>
        </row>
        <row r="748">
          <cell r="G748" t="str">
            <v>m2</v>
          </cell>
        </row>
        <row r="751">
          <cell r="G751" t="str">
            <v>Satuan</v>
          </cell>
          <cell r="H751" t="str">
            <v>Jumlah</v>
          </cell>
          <cell r="J751" t="str">
            <v>H.Satuan</v>
          </cell>
          <cell r="K751" t="str">
            <v>Total</v>
          </cell>
          <cell r="M751">
            <v>16</v>
          </cell>
          <cell r="N751" t="str">
            <v>Pasang Pintu Panel</v>
          </cell>
          <cell r="Q751" t="str">
            <v>m2</v>
          </cell>
          <cell r="R751">
            <v>0</v>
          </cell>
        </row>
        <row r="752">
          <cell r="J752" t="str">
            <v>(Rp.)</v>
          </cell>
          <cell r="K752" t="str">
            <v>(Rp.)</v>
          </cell>
        </row>
        <row r="753">
          <cell r="K753">
            <v>86000</v>
          </cell>
          <cell r="N753">
            <v>1</v>
          </cell>
          <cell r="O753">
            <v>0</v>
          </cell>
          <cell r="P753">
            <v>0</v>
          </cell>
          <cell r="Q753">
            <v>86000</v>
          </cell>
        </row>
        <row r="754">
          <cell r="G754" t="str">
            <v>hari</v>
          </cell>
          <cell r="H754">
            <v>0.4</v>
          </cell>
          <cell r="J754">
            <v>35000</v>
          </cell>
          <cell r="K754">
            <v>14000</v>
          </cell>
          <cell r="M754">
            <v>0.4</v>
          </cell>
          <cell r="N754">
            <v>1</v>
          </cell>
          <cell r="O754">
            <v>0</v>
          </cell>
          <cell r="P754">
            <v>0</v>
          </cell>
        </row>
        <row r="755">
          <cell r="G755" t="str">
            <v>hari</v>
          </cell>
          <cell r="H755">
            <v>2</v>
          </cell>
          <cell r="J755">
            <v>30000</v>
          </cell>
          <cell r="K755">
            <v>60000</v>
          </cell>
          <cell r="M755">
            <v>2</v>
          </cell>
          <cell r="N755">
            <v>1</v>
          </cell>
          <cell r="O755">
            <v>0</v>
          </cell>
          <cell r="P755">
            <v>0</v>
          </cell>
        </row>
        <row r="756">
          <cell r="G756" t="str">
            <v>hari</v>
          </cell>
          <cell r="H756">
            <v>0.6</v>
          </cell>
          <cell r="J756">
            <v>20000</v>
          </cell>
          <cell r="K756">
            <v>12000</v>
          </cell>
          <cell r="M756">
            <v>0.6</v>
          </cell>
          <cell r="N756">
            <v>1</v>
          </cell>
          <cell r="O756">
            <v>0</v>
          </cell>
          <cell r="P756">
            <v>0</v>
          </cell>
        </row>
        <row r="759">
          <cell r="K759">
            <v>54625</v>
          </cell>
          <cell r="O759">
            <v>0</v>
          </cell>
          <cell r="P759">
            <v>0</v>
          </cell>
          <cell r="Q759">
            <v>54625</v>
          </cell>
        </row>
        <row r="760">
          <cell r="G760" t="str">
            <v>m3</v>
          </cell>
          <cell r="H760">
            <v>2.8000000000000001E-2</v>
          </cell>
          <cell r="J760">
            <v>950000</v>
          </cell>
          <cell r="K760">
            <v>26600</v>
          </cell>
          <cell r="M760">
            <v>2.8000000000000001E-2</v>
          </cell>
          <cell r="N760">
            <v>0</v>
          </cell>
          <cell r="O760">
            <v>0</v>
          </cell>
          <cell r="P760">
            <v>0</v>
          </cell>
        </row>
        <row r="761">
          <cell r="G761" t="str">
            <v>m2</v>
          </cell>
          <cell r="H761">
            <v>0.75</v>
          </cell>
          <cell r="J761">
            <v>37000</v>
          </cell>
          <cell r="K761">
            <v>27750</v>
          </cell>
          <cell r="M761">
            <v>0.75</v>
          </cell>
          <cell r="N761">
            <v>0</v>
          </cell>
          <cell r="O761">
            <v>0</v>
          </cell>
          <cell r="P761">
            <v>0</v>
          </cell>
        </row>
        <row r="762">
          <cell r="G762" t="str">
            <v>kg</v>
          </cell>
          <cell r="H762">
            <v>0.05</v>
          </cell>
          <cell r="J762">
            <v>5500</v>
          </cell>
          <cell r="K762">
            <v>275</v>
          </cell>
          <cell r="M762">
            <v>0.05</v>
          </cell>
          <cell r="N762">
            <v>0</v>
          </cell>
          <cell r="O762">
            <v>0</v>
          </cell>
          <cell r="P762">
            <v>0</v>
          </cell>
        </row>
        <row r="768">
          <cell r="M768" t="str">
            <v>Produksi</v>
          </cell>
          <cell r="N768" t="str">
            <v>Involve</v>
          </cell>
          <cell r="R768" t="str">
            <v>Operation</v>
          </cell>
        </row>
        <row r="769">
          <cell r="K769">
            <v>0</v>
          </cell>
          <cell r="M769" t="str">
            <v>/ Hour</v>
          </cell>
          <cell r="N769" t="str">
            <v>%</v>
          </cell>
          <cell r="O769">
            <v>0</v>
          </cell>
          <cell r="P769">
            <v>0</v>
          </cell>
          <cell r="Q769">
            <v>0</v>
          </cell>
          <cell r="R769" t="str">
            <v>Hour</v>
          </cell>
        </row>
        <row r="780">
          <cell r="K780">
            <v>140625</v>
          </cell>
        </row>
        <row r="783">
          <cell r="J783" t="str">
            <v>Jakarta,  Oktober 2001</v>
          </cell>
        </row>
        <row r="788">
          <cell r="J788">
            <v>0</v>
          </cell>
        </row>
        <row r="789">
          <cell r="J789">
            <v>0</v>
          </cell>
        </row>
        <row r="791">
          <cell r="G791" t="str">
            <v>Pengembangan Gedung Serbaguna</v>
          </cell>
        </row>
        <row r="792">
          <cell r="G792" t="str">
            <v>Perumahan Taman Bougenvile, Bekasi</v>
          </cell>
        </row>
        <row r="793">
          <cell r="G793">
            <v>0</v>
          </cell>
        </row>
        <row r="794">
          <cell r="M794" t="str">
            <v>Description</v>
          </cell>
          <cell r="N794" t="str">
            <v>Unit</v>
          </cell>
          <cell r="O794" t="str">
            <v>Quantity</v>
          </cell>
          <cell r="P794" t="str">
            <v>Unit Price</v>
          </cell>
          <cell r="Q794" t="str">
            <v>Daily Output</v>
          </cell>
          <cell r="R794" t="str">
            <v>Q'ty/Days</v>
          </cell>
        </row>
        <row r="795">
          <cell r="G795">
            <v>17</v>
          </cell>
          <cell r="M795" t="str">
            <v>Pasang Jendela Kaca</v>
          </cell>
          <cell r="N795" t="str">
            <v>m2</v>
          </cell>
          <cell r="O795">
            <v>0</v>
          </cell>
          <cell r="P795">
            <v>123525</v>
          </cell>
          <cell r="Q795">
            <v>0</v>
          </cell>
          <cell r="R795">
            <v>0</v>
          </cell>
        </row>
        <row r="796">
          <cell r="G796" t="str">
            <v>Pasang Jendela Kaca</v>
          </cell>
        </row>
        <row r="797">
          <cell r="G797" t="str">
            <v>m2</v>
          </cell>
        </row>
        <row r="800">
          <cell r="G800" t="str">
            <v>Satuan</v>
          </cell>
          <cell r="H800" t="str">
            <v>Jumlah</v>
          </cell>
          <cell r="J800" t="str">
            <v>H.Satuan</v>
          </cell>
          <cell r="K800" t="str">
            <v>Total</v>
          </cell>
          <cell r="M800">
            <v>17</v>
          </cell>
          <cell r="N800" t="str">
            <v>Pasang Jendela Kaca</v>
          </cell>
          <cell r="Q800" t="str">
            <v>m2</v>
          </cell>
          <cell r="R800">
            <v>0</v>
          </cell>
        </row>
        <row r="801">
          <cell r="J801" t="str">
            <v>(Rp.)</v>
          </cell>
          <cell r="K801" t="str">
            <v>(Rp.)</v>
          </cell>
        </row>
        <row r="802">
          <cell r="K802">
            <v>90000</v>
          </cell>
          <cell r="N802">
            <v>1</v>
          </cell>
          <cell r="O802">
            <v>0</v>
          </cell>
          <cell r="P802">
            <v>0</v>
          </cell>
          <cell r="Q802">
            <v>90000</v>
          </cell>
        </row>
        <row r="803">
          <cell r="G803" t="str">
            <v>hari</v>
          </cell>
          <cell r="H803">
            <v>0.24</v>
          </cell>
          <cell r="J803">
            <v>35000</v>
          </cell>
          <cell r="K803">
            <v>8400</v>
          </cell>
          <cell r="M803">
            <v>0.24</v>
          </cell>
          <cell r="N803">
            <v>1</v>
          </cell>
          <cell r="O803">
            <v>0</v>
          </cell>
          <cell r="P803">
            <v>0</v>
          </cell>
        </row>
        <row r="804">
          <cell r="G804" t="str">
            <v>hari</v>
          </cell>
          <cell r="H804">
            <v>2.4</v>
          </cell>
          <cell r="J804">
            <v>30000</v>
          </cell>
          <cell r="K804">
            <v>72000</v>
          </cell>
          <cell r="M804">
            <v>2.4</v>
          </cell>
          <cell r="N804">
            <v>1</v>
          </cell>
          <cell r="O804">
            <v>0</v>
          </cell>
          <cell r="P804">
            <v>0</v>
          </cell>
        </row>
        <row r="805">
          <cell r="G805" t="str">
            <v>hari</v>
          </cell>
          <cell r="H805">
            <v>0.48</v>
          </cell>
          <cell r="J805">
            <v>20000</v>
          </cell>
          <cell r="K805">
            <v>9600</v>
          </cell>
          <cell r="M805">
            <v>0.48</v>
          </cell>
          <cell r="N805">
            <v>1</v>
          </cell>
          <cell r="O805">
            <v>0</v>
          </cell>
          <cell r="P805">
            <v>0</v>
          </cell>
        </row>
        <row r="808">
          <cell r="K808">
            <v>33525</v>
          </cell>
          <cell r="O808">
            <v>0</v>
          </cell>
          <cell r="P808">
            <v>0</v>
          </cell>
          <cell r="Q808">
            <v>33525</v>
          </cell>
        </row>
        <row r="809">
          <cell r="G809" t="str">
            <v>m3</v>
          </cell>
          <cell r="H809">
            <v>3.5000000000000003E-2</v>
          </cell>
          <cell r="J809">
            <v>950000</v>
          </cell>
          <cell r="K809">
            <v>33250</v>
          </cell>
          <cell r="M809">
            <v>3.5000000000000003E-2</v>
          </cell>
          <cell r="N809">
            <v>0</v>
          </cell>
          <cell r="O809">
            <v>0</v>
          </cell>
          <cell r="P809">
            <v>0</v>
          </cell>
        </row>
        <row r="810">
          <cell r="G810" t="str">
            <v>kg</v>
          </cell>
          <cell r="H810">
            <v>0.05</v>
          </cell>
          <cell r="J810">
            <v>5500</v>
          </cell>
          <cell r="K810">
            <v>275</v>
          </cell>
          <cell r="M810">
            <v>0.05</v>
          </cell>
          <cell r="N810">
            <v>0</v>
          </cell>
          <cell r="O810">
            <v>0</v>
          </cell>
          <cell r="P810">
            <v>0</v>
          </cell>
        </row>
        <row r="817">
          <cell r="M817" t="str">
            <v>Produksi</v>
          </cell>
          <cell r="N817" t="str">
            <v>Involve</v>
          </cell>
          <cell r="R817" t="str">
            <v>Operation</v>
          </cell>
        </row>
        <row r="818">
          <cell r="K818">
            <v>0</v>
          </cell>
          <cell r="M818" t="str">
            <v>/ Hour</v>
          </cell>
          <cell r="N818" t="str">
            <v>%</v>
          </cell>
          <cell r="O818">
            <v>0</v>
          </cell>
          <cell r="P818">
            <v>0</v>
          </cell>
          <cell r="Q818">
            <v>0</v>
          </cell>
          <cell r="R818" t="str">
            <v>Hour</v>
          </cell>
        </row>
        <row r="829">
          <cell r="K829">
            <v>123525</v>
          </cell>
        </row>
        <row r="832">
          <cell r="J832" t="str">
            <v>Jakarta,  Oktober 2001</v>
          </cell>
        </row>
        <row r="837">
          <cell r="J837">
            <v>0</v>
          </cell>
        </row>
        <row r="838">
          <cell r="J838">
            <v>0</v>
          </cell>
        </row>
        <row r="840">
          <cell r="G840" t="str">
            <v>Pengembangan Gedung Serbaguna</v>
          </cell>
        </row>
        <row r="841">
          <cell r="G841" t="str">
            <v>Perumahan Taman Bougenvile, Bekasi</v>
          </cell>
        </row>
        <row r="842">
          <cell r="G842">
            <v>0</v>
          </cell>
        </row>
        <row r="843">
          <cell r="M843" t="str">
            <v>Description</v>
          </cell>
          <cell r="N843" t="str">
            <v>Unit</v>
          </cell>
          <cell r="O843" t="str">
            <v>Quantity</v>
          </cell>
          <cell r="P843" t="str">
            <v>Unit Price</v>
          </cell>
          <cell r="Q843" t="str">
            <v>Daily Output</v>
          </cell>
          <cell r="R843" t="str">
            <v>Q'ty/Days</v>
          </cell>
        </row>
        <row r="844">
          <cell r="G844">
            <v>18</v>
          </cell>
          <cell r="M844" t="str">
            <v>Gording</v>
          </cell>
          <cell r="N844" t="str">
            <v>m3</v>
          </cell>
          <cell r="O844">
            <v>0</v>
          </cell>
          <cell r="P844">
            <v>1231575</v>
          </cell>
          <cell r="Q844">
            <v>0</v>
          </cell>
          <cell r="R844">
            <v>0</v>
          </cell>
        </row>
        <row r="845">
          <cell r="G845" t="str">
            <v>Gording</v>
          </cell>
        </row>
        <row r="846">
          <cell r="G846" t="str">
            <v>m3</v>
          </cell>
        </row>
        <row r="849">
          <cell r="G849" t="str">
            <v>Satuan</v>
          </cell>
          <cell r="H849" t="str">
            <v>Jumlah</v>
          </cell>
          <cell r="J849" t="str">
            <v>H.Satuan</v>
          </cell>
          <cell r="K849" t="str">
            <v>Total</v>
          </cell>
          <cell r="M849">
            <v>18</v>
          </cell>
          <cell r="N849" t="str">
            <v>Gording</v>
          </cell>
          <cell r="Q849" t="str">
            <v>m3</v>
          </cell>
          <cell r="R849">
            <v>0</v>
          </cell>
        </row>
        <row r="850">
          <cell r="J850" t="str">
            <v>(Rp.)</v>
          </cell>
          <cell r="K850" t="str">
            <v>(Rp.)</v>
          </cell>
        </row>
        <row r="851">
          <cell r="K851">
            <v>240750</v>
          </cell>
          <cell r="N851">
            <v>1</v>
          </cell>
          <cell r="O851">
            <v>0</v>
          </cell>
          <cell r="P851">
            <v>0</v>
          </cell>
          <cell r="Q851">
            <v>240750</v>
          </cell>
        </row>
        <row r="852">
          <cell r="G852" t="str">
            <v>hari</v>
          </cell>
          <cell r="H852">
            <v>0.45</v>
          </cell>
          <cell r="J852">
            <v>35000</v>
          </cell>
          <cell r="K852">
            <v>15750</v>
          </cell>
          <cell r="M852">
            <v>0.45</v>
          </cell>
          <cell r="N852">
            <v>1</v>
          </cell>
          <cell r="O852">
            <v>0</v>
          </cell>
          <cell r="P852">
            <v>0</v>
          </cell>
        </row>
        <row r="853">
          <cell r="G853" t="str">
            <v>hari</v>
          </cell>
          <cell r="H853">
            <v>4.5</v>
          </cell>
          <cell r="J853">
            <v>30000</v>
          </cell>
          <cell r="K853">
            <v>135000</v>
          </cell>
          <cell r="M853">
            <v>4.5</v>
          </cell>
          <cell r="N853">
            <v>1</v>
          </cell>
          <cell r="O853">
            <v>0</v>
          </cell>
          <cell r="P853">
            <v>0</v>
          </cell>
        </row>
        <row r="854">
          <cell r="G854" t="str">
            <v>hari</v>
          </cell>
          <cell r="H854">
            <v>4.5</v>
          </cell>
          <cell r="J854">
            <v>20000</v>
          </cell>
          <cell r="K854">
            <v>90000</v>
          </cell>
          <cell r="M854">
            <v>4.5</v>
          </cell>
          <cell r="N854">
            <v>1</v>
          </cell>
          <cell r="O854">
            <v>0</v>
          </cell>
          <cell r="P854">
            <v>0</v>
          </cell>
        </row>
        <row r="857">
          <cell r="K857">
            <v>990825.00000000012</v>
          </cell>
          <cell r="O857">
            <v>0</v>
          </cell>
          <cell r="P857">
            <v>0</v>
          </cell>
          <cell r="Q857">
            <v>990825.00000000012</v>
          </cell>
        </row>
        <row r="858">
          <cell r="G858" t="str">
            <v>m3</v>
          </cell>
          <cell r="H858">
            <v>1.1000000000000001</v>
          </cell>
          <cell r="J858">
            <v>900000</v>
          </cell>
          <cell r="K858">
            <v>990000.00000000012</v>
          </cell>
          <cell r="M858">
            <v>1.1000000000000001</v>
          </cell>
          <cell r="N858">
            <v>0</v>
          </cell>
          <cell r="O858">
            <v>0</v>
          </cell>
          <cell r="P858">
            <v>0</v>
          </cell>
        </row>
        <row r="859">
          <cell r="G859" t="str">
            <v>kg</v>
          </cell>
          <cell r="H859">
            <v>0.15</v>
          </cell>
          <cell r="J859">
            <v>5500</v>
          </cell>
          <cell r="K859">
            <v>825</v>
          </cell>
          <cell r="M859">
            <v>0.15</v>
          </cell>
          <cell r="N859">
            <v>0</v>
          </cell>
          <cell r="O859">
            <v>0</v>
          </cell>
          <cell r="P859">
            <v>0</v>
          </cell>
        </row>
        <row r="866">
          <cell r="M866" t="str">
            <v>Produksi</v>
          </cell>
          <cell r="N866" t="str">
            <v>Involve</v>
          </cell>
          <cell r="R866" t="str">
            <v>Operation</v>
          </cell>
        </row>
        <row r="867">
          <cell r="K867">
            <v>0</v>
          </cell>
          <cell r="M867" t="str">
            <v>/ Hour</v>
          </cell>
          <cell r="N867" t="str">
            <v>%</v>
          </cell>
          <cell r="O867">
            <v>0</v>
          </cell>
          <cell r="P867">
            <v>0</v>
          </cell>
          <cell r="Q867">
            <v>0</v>
          </cell>
          <cell r="R867" t="str">
            <v>Hour</v>
          </cell>
        </row>
        <row r="878">
          <cell r="K878">
            <v>1231575</v>
          </cell>
        </row>
        <row r="881">
          <cell r="J881" t="str">
            <v>Jakarta,  Oktober 2001</v>
          </cell>
        </row>
        <row r="886">
          <cell r="J886">
            <v>0</v>
          </cell>
        </row>
        <row r="887">
          <cell r="J887">
            <v>0</v>
          </cell>
        </row>
        <row r="889">
          <cell r="G889" t="str">
            <v>Pengembangan Gedung Serbaguna</v>
          </cell>
        </row>
        <row r="890">
          <cell r="G890" t="str">
            <v>Perumahan Taman Bougenvile, Bekasi</v>
          </cell>
        </row>
        <row r="891">
          <cell r="G891">
            <v>0</v>
          </cell>
        </row>
        <row r="892">
          <cell r="M892" t="str">
            <v>Description</v>
          </cell>
          <cell r="N892" t="str">
            <v>Unit</v>
          </cell>
          <cell r="O892" t="str">
            <v>Quantity</v>
          </cell>
          <cell r="P892" t="str">
            <v>Unit Price</v>
          </cell>
          <cell r="Q892" t="str">
            <v>Daily Output</v>
          </cell>
          <cell r="R892" t="str">
            <v>Q'ty/Days</v>
          </cell>
        </row>
        <row r="893">
          <cell r="G893">
            <v>19</v>
          </cell>
          <cell r="M893" t="str">
            <v>Kuda - kuda Kayu Bentang &lt; 7 m</v>
          </cell>
          <cell r="N893" t="str">
            <v>m3</v>
          </cell>
          <cell r="O893">
            <v>0</v>
          </cell>
          <cell r="P893">
            <v>2674000.0000000005</v>
          </cell>
          <cell r="Q893">
            <v>0</v>
          </cell>
          <cell r="R893">
            <v>0</v>
          </cell>
        </row>
        <row r="894">
          <cell r="G894" t="str">
            <v>Kuda - kuda Kayu Bentang &lt; 7 m</v>
          </cell>
        </row>
        <row r="895">
          <cell r="G895" t="str">
            <v>m3</v>
          </cell>
        </row>
        <row r="898">
          <cell r="G898" t="str">
            <v>Satuan</v>
          </cell>
          <cell r="H898" t="str">
            <v>Jumlah</v>
          </cell>
          <cell r="J898" t="str">
            <v>H.Satuan</v>
          </cell>
          <cell r="K898" t="str">
            <v>Total</v>
          </cell>
          <cell r="M898">
            <v>19</v>
          </cell>
          <cell r="N898" t="str">
            <v>Kuda - kuda Kayu Bentang &lt; 7 m</v>
          </cell>
          <cell r="Q898" t="str">
            <v>m3</v>
          </cell>
          <cell r="R898">
            <v>0.52800000000000002</v>
          </cell>
        </row>
        <row r="899">
          <cell r="J899" t="str">
            <v>(Rp.)</v>
          </cell>
          <cell r="K899" t="str">
            <v>(Rp.)</v>
          </cell>
        </row>
        <row r="900">
          <cell r="K900">
            <v>609000</v>
          </cell>
          <cell r="N900">
            <v>1</v>
          </cell>
          <cell r="O900">
            <v>0.52800000000000002</v>
          </cell>
          <cell r="P900">
            <v>321552</v>
          </cell>
          <cell r="Q900">
            <v>609000</v>
          </cell>
        </row>
        <row r="901">
          <cell r="G901" t="str">
            <v>hari</v>
          </cell>
          <cell r="H901">
            <v>1.4</v>
          </cell>
          <cell r="J901">
            <v>35000</v>
          </cell>
          <cell r="K901">
            <v>49000</v>
          </cell>
          <cell r="M901">
            <v>1.4</v>
          </cell>
          <cell r="N901">
            <v>1</v>
          </cell>
          <cell r="O901">
            <v>0.52800000000000002</v>
          </cell>
          <cell r="P901">
            <v>25872</v>
          </cell>
        </row>
        <row r="902">
          <cell r="G902" t="str">
            <v>hari</v>
          </cell>
          <cell r="H902">
            <v>14</v>
          </cell>
          <cell r="J902">
            <v>30000</v>
          </cell>
          <cell r="K902">
            <v>420000</v>
          </cell>
          <cell r="M902">
            <v>14</v>
          </cell>
          <cell r="N902">
            <v>1</v>
          </cell>
          <cell r="O902">
            <v>0.52800000000000002</v>
          </cell>
          <cell r="P902">
            <v>221760</v>
          </cell>
        </row>
        <row r="903">
          <cell r="G903" t="str">
            <v>hari</v>
          </cell>
          <cell r="H903">
            <v>7</v>
          </cell>
          <cell r="J903">
            <v>20000</v>
          </cell>
          <cell r="K903">
            <v>140000</v>
          </cell>
          <cell r="M903">
            <v>7</v>
          </cell>
          <cell r="N903">
            <v>1</v>
          </cell>
          <cell r="O903">
            <v>0.52800000000000002</v>
          </cell>
          <cell r="P903">
            <v>73920</v>
          </cell>
        </row>
        <row r="906">
          <cell r="K906">
            <v>2065000.0000000005</v>
          </cell>
          <cell r="O906">
            <v>0.52800000000000002</v>
          </cell>
          <cell r="P906">
            <v>1090320.0000000002</v>
          </cell>
          <cell r="Q906">
            <v>2065000.0000000005</v>
          </cell>
        </row>
        <row r="907">
          <cell r="G907" t="str">
            <v>m3</v>
          </cell>
          <cell r="H907">
            <v>1.1000000000000001</v>
          </cell>
          <cell r="J907">
            <v>1870000.0000000002</v>
          </cell>
          <cell r="K907">
            <v>2057000.0000000005</v>
          </cell>
          <cell r="M907">
            <v>1.1000000000000001</v>
          </cell>
          <cell r="N907">
            <v>0.58080000000000009</v>
          </cell>
          <cell r="O907">
            <v>0.52800000000000002</v>
          </cell>
          <cell r="P907">
            <v>1086096.0000000002</v>
          </cell>
        </row>
        <row r="908">
          <cell r="G908" t="str">
            <v>kg</v>
          </cell>
          <cell r="H908">
            <v>2</v>
          </cell>
          <cell r="J908">
            <v>4000</v>
          </cell>
          <cell r="K908">
            <v>8000</v>
          </cell>
          <cell r="M908">
            <v>2</v>
          </cell>
          <cell r="N908">
            <v>1.056</v>
          </cell>
          <cell r="O908">
            <v>0.52800000000000002</v>
          </cell>
          <cell r="P908">
            <v>4224</v>
          </cell>
        </row>
        <row r="915">
          <cell r="M915" t="str">
            <v>Produksi</v>
          </cell>
          <cell r="N915" t="str">
            <v>Involve</v>
          </cell>
          <cell r="R915" t="str">
            <v>Operation</v>
          </cell>
        </row>
        <row r="916">
          <cell r="K916">
            <v>0</v>
          </cell>
          <cell r="M916" t="str">
            <v>/ Hour</v>
          </cell>
          <cell r="N916" t="str">
            <v>%</v>
          </cell>
          <cell r="O916">
            <v>0.52800000000000002</v>
          </cell>
          <cell r="P916">
            <v>0</v>
          </cell>
          <cell r="Q916">
            <v>0</v>
          </cell>
          <cell r="R916" t="str">
            <v>Hour</v>
          </cell>
        </row>
        <row r="927">
          <cell r="K927">
            <v>2674000.0000000005</v>
          </cell>
        </row>
        <row r="930">
          <cell r="J930" t="str">
            <v>Jakarta,  Oktober 2001</v>
          </cell>
        </row>
        <row r="935">
          <cell r="J935">
            <v>0</v>
          </cell>
        </row>
        <row r="936">
          <cell r="J936">
            <v>0</v>
          </cell>
        </row>
        <row r="938">
          <cell r="G938" t="str">
            <v>Pengembangan Gedung Serbaguna</v>
          </cell>
        </row>
        <row r="939">
          <cell r="G939" t="str">
            <v>Perumahan Taman Bougenvile, Bekasi</v>
          </cell>
        </row>
        <row r="940">
          <cell r="G940">
            <v>0</v>
          </cell>
        </row>
        <row r="941">
          <cell r="M941" t="str">
            <v>Description</v>
          </cell>
          <cell r="N941" t="str">
            <v>Unit</v>
          </cell>
          <cell r="O941" t="str">
            <v>Quantity</v>
          </cell>
          <cell r="P941" t="str">
            <v>Unit Price</v>
          </cell>
          <cell r="Q941" t="str">
            <v>Daily Output</v>
          </cell>
          <cell r="R941" t="str">
            <v>Q'ty/Days</v>
          </cell>
        </row>
        <row r="942">
          <cell r="G942">
            <v>20</v>
          </cell>
          <cell r="M942" t="str">
            <v>Pasang Lisplang Papan</v>
          </cell>
          <cell r="N942" t="str">
            <v>m'</v>
          </cell>
          <cell r="O942">
            <v>0</v>
          </cell>
          <cell r="P942">
            <v>28719.000000000004</v>
          </cell>
          <cell r="Q942">
            <v>0</v>
          </cell>
          <cell r="R942">
            <v>0</v>
          </cell>
        </row>
        <row r="943">
          <cell r="G943" t="str">
            <v>Pasang Lisplang Papan</v>
          </cell>
        </row>
        <row r="944">
          <cell r="G944" t="str">
            <v>m'</v>
          </cell>
        </row>
        <row r="947">
          <cell r="G947" t="str">
            <v>Satuan</v>
          </cell>
          <cell r="H947" t="str">
            <v>Jumlah</v>
          </cell>
          <cell r="J947" t="str">
            <v>H.Satuan</v>
          </cell>
          <cell r="K947" t="str">
            <v>Total</v>
          </cell>
          <cell r="M947">
            <v>20</v>
          </cell>
          <cell r="N947" t="str">
            <v>Pasang Lisplang Papan</v>
          </cell>
          <cell r="Q947" t="str">
            <v>m'</v>
          </cell>
          <cell r="R947">
            <v>24</v>
          </cell>
        </row>
        <row r="948">
          <cell r="J948" t="str">
            <v>(Rp.)</v>
          </cell>
          <cell r="K948" t="str">
            <v>(Rp.)</v>
          </cell>
          <cell r="N948">
            <v>9.615384615384615</v>
          </cell>
        </row>
        <row r="949">
          <cell r="K949">
            <v>4244</v>
          </cell>
          <cell r="N949">
            <v>5</v>
          </cell>
          <cell r="O949">
            <v>24</v>
          </cell>
          <cell r="P949">
            <v>101856.00000000001</v>
          </cell>
          <cell r="Q949">
            <v>4244</v>
          </cell>
        </row>
        <row r="950">
          <cell r="G950" t="str">
            <v>hari</v>
          </cell>
          <cell r="H950">
            <v>1.04E-2</v>
          </cell>
          <cell r="J950">
            <v>35000</v>
          </cell>
          <cell r="K950">
            <v>364</v>
          </cell>
          <cell r="M950">
            <v>5.1999999999999998E-2</v>
          </cell>
          <cell r="N950">
            <v>5</v>
          </cell>
          <cell r="O950">
            <v>24</v>
          </cell>
          <cell r="P950">
            <v>8736</v>
          </cell>
        </row>
        <row r="951">
          <cell r="G951" t="str">
            <v>hari</v>
          </cell>
          <cell r="H951">
            <v>0.10400000000000001</v>
          </cell>
          <cell r="J951">
            <v>30000</v>
          </cell>
          <cell r="K951">
            <v>3120.0000000000005</v>
          </cell>
          <cell r="M951">
            <v>0.52</v>
          </cell>
          <cell r="N951">
            <v>5</v>
          </cell>
          <cell r="O951">
            <v>24</v>
          </cell>
          <cell r="P951">
            <v>74880.000000000015</v>
          </cell>
        </row>
        <row r="952">
          <cell r="G952" t="str">
            <v>hari</v>
          </cell>
          <cell r="H952">
            <v>3.7999999999999999E-2</v>
          </cell>
          <cell r="J952">
            <v>20000</v>
          </cell>
          <cell r="K952">
            <v>760</v>
          </cell>
          <cell r="M952">
            <v>0.19</v>
          </cell>
          <cell r="N952">
            <v>5</v>
          </cell>
          <cell r="O952">
            <v>24</v>
          </cell>
          <cell r="P952">
            <v>18240</v>
          </cell>
        </row>
        <row r="955">
          <cell r="K955">
            <v>24475.000000000004</v>
          </cell>
          <cell r="O955">
            <v>24</v>
          </cell>
          <cell r="P955">
            <v>587400.00000000012</v>
          </cell>
          <cell r="Q955">
            <v>24475.000000000004</v>
          </cell>
        </row>
        <row r="956">
          <cell r="G956" t="str">
            <v>btg</v>
          </cell>
          <cell r="H956">
            <v>0.27500000000000002</v>
          </cell>
          <cell r="J956">
            <v>88000</v>
          </cell>
          <cell r="K956">
            <v>24200.000000000004</v>
          </cell>
          <cell r="M956">
            <v>0.27500000000000002</v>
          </cell>
          <cell r="N956">
            <v>6.6000000000000005</v>
          </cell>
          <cell r="O956">
            <v>24</v>
          </cell>
          <cell r="P956">
            <v>580800.00000000012</v>
          </cell>
        </row>
        <row r="957">
          <cell r="G957" t="str">
            <v>kg</v>
          </cell>
          <cell r="H957">
            <v>0.05</v>
          </cell>
          <cell r="J957">
            <v>5500</v>
          </cell>
          <cell r="K957">
            <v>275</v>
          </cell>
          <cell r="M957">
            <v>0.05</v>
          </cell>
          <cell r="N957">
            <v>1.2000000000000002</v>
          </cell>
          <cell r="O957">
            <v>24</v>
          </cell>
          <cell r="P957">
            <v>6600</v>
          </cell>
        </row>
        <row r="964">
          <cell r="M964" t="str">
            <v>Produksi</v>
          </cell>
          <cell r="N964" t="str">
            <v>Involve</v>
          </cell>
          <cell r="R964" t="str">
            <v>Operation</v>
          </cell>
        </row>
        <row r="965">
          <cell r="K965">
            <v>0</v>
          </cell>
          <cell r="M965" t="str">
            <v>/ Hour</v>
          </cell>
          <cell r="N965" t="str">
            <v>%</v>
          </cell>
          <cell r="O965">
            <v>24</v>
          </cell>
          <cell r="P965">
            <v>0</v>
          </cell>
          <cell r="Q965">
            <v>0</v>
          </cell>
          <cell r="R965" t="str">
            <v>Hour</v>
          </cell>
        </row>
        <row r="976">
          <cell r="K976">
            <v>28719.000000000004</v>
          </cell>
        </row>
        <row r="979">
          <cell r="J979" t="str">
            <v>Jakarta,  Oktober 2001</v>
          </cell>
        </row>
        <row r="984">
          <cell r="J984">
            <v>0</v>
          </cell>
        </row>
        <row r="985">
          <cell r="J985">
            <v>0</v>
          </cell>
        </row>
        <row r="987">
          <cell r="G987" t="str">
            <v>Pengembangan Gedung Serbaguna</v>
          </cell>
        </row>
        <row r="988">
          <cell r="G988" t="str">
            <v>Perumahan Taman Bougenvile, Bekasi</v>
          </cell>
        </row>
        <row r="989">
          <cell r="G989">
            <v>0</v>
          </cell>
        </row>
        <row r="990">
          <cell r="M990" t="str">
            <v>Description</v>
          </cell>
          <cell r="N990" t="str">
            <v>Unit</v>
          </cell>
          <cell r="O990" t="str">
            <v>Quantity</v>
          </cell>
          <cell r="P990" t="str">
            <v>Unit Price</v>
          </cell>
          <cell r="Q990" t="str">
            <v>Daily Output</v>
          </cell>
          <cell r="R990" t="str">
            <v>Q'ty/Days</v>
          </cell>
        </row>
        <row r="991">
          <cell r="G991">
            <v>21</v>
          </cell>
          <cell r="M991" t="str">
            <v>Pasang Atap Asbes Gel. Besar</v>
          </cell>
          <cell r="N991" t="str">
            <v>m2</v>
          </cell>
          <cell r="O991">
            <v>0</v>
          </cell>
          <cell r="P991">
            <v>17991.655328798188</v>
          </cell>
          <cell r="Q991">
            <v>0</v>
          </cell>
          <cell r="R991">
            <v>0</v>
          </cell>
        </row>
        <row r="992">
          <cell r="G992" t="str">
            <v>Pasang Atap Asbes Gel. Besar</v>
          </cell>
        </row>
        <row r="993">
          <cell r="G993" t="str">
            <v>m2</v>
          </cell>
        </row>
        <row r="996">
          <cell r="G996" t="str">
            <v>Satuan</v>
          </cell>
          <cell r="H996" t="str">
            <v>Jumlah</v>
          </cell>
          <cell r="J996" t="str">
            <v>H.Satuan</v>
          </cell>
          <cell r="K996" t="str">
            <v>Total</v>
          </cell>
          <cell r="M996">
            <v>21</v>
          </cell>
          <cell r="N996" t="str">
            <v>Pasang Atap Asbes Gel. Besar</v>
          </cell>
          <cell r="Q996" t="str">
            <v>m2</v>
          </cell>
          <cell r="R996">
            <v>0</v>
          </cell>
        </row>
        <row r="997">
          <cell r="J997" t="str">
            <v>(Rp.)</v>
          </cell>
          <cell r="K997" t="str">
            <v>(Rp.)</v>
          </cell>
        </row>
        <row r="998">
          <cell r="K998">
            <v>4620</v>
          </cell>
          <cell r="N998">
            <v>1</v>
          </cell>
          <cell r="O998">
            <v>0</v>
          </cell>
          <cell r="P998">
            <v>0</v>
          </cell>
          <cell r="Q998">
            <v>4620</v>
          </cell>
        </row>
        <row r="999">
          <cell r="G999" t="str">
            <v>hari</v>
          </cell>
          <cell r="H999">
            <v>1.2E-2</v>
          </cell>
          <cell r="J999">
            <v>35000</v>
          </cell>
          <cell r="K999">
            <v>420</v>
          </cell>
          <cell r="M999">
            <v>1.2E-2</v>
          </cell>
          <cell r="N999">
            <v>1</v>
          </cell>
          <cell r="O999">
            <v>0</v>
          </cell>
          <cell r="P999">
            <v>0</v>
          </cell>
        </row>
        <row r="1000">
          <cell r="G1000" t="str">
            <v>hari</v>
          </cell>
          <cell r="H1000">
            <v>0.06</v>
          </cell>
          <cell r="J1000">
            <v>30000</v>
          </cell>
          <cell r="K1000">
            <v>1800</v>
          </cell>
          <cell r="M1000">
            <v>0.06</v>
          </cell>
          <cell r="N1000">
            <v>1</v>
          </cell>
          <cell r="O1000">
            <v>0</v>
          </cell>
          <cell r="P1000">
            <v>0</v>
          </cell>
        </row>
        <row r="1001">
          <cell r="G1001" t="str">
            <v>hari</v>
          </cell>
          <cell r="H1001">
            <v>0.12</v>
          </cell>
          <cell r="J1001">
            <v>20000</v>
          </cell>
          <cell r="K1001">
            <v>2400</v>
          </cell>
          <cell r="M1001">
            <v>0.12</v>
          </cell>
          <cell r="N1001">
            <v>1</v>
          </cell>
          <cell r="O1001">
            <v>0</v>
          </cell>
          <cell r="P1001">
            <v>0</v>
          </cell>
        </row>
        <row r="1004">
          <cell r="K1004">
            <v>13371.655328798186</v>
          </cell>
          <cell r="O1004">
            <v>0</v>
          </cell>
          <cell r="P1004">
            <v>0</v>
          </cell>
          <cell r="Q1004">
            <v>13371.655328798186</v>
          </cell>
        </row>
        <row r="1005">
          <cell r="G1005" t="str">
            <v>lbr</v>
          </cell>
          <cell r="H1005">
            <v>0.49886621315192747</v>
          </cell>
          <cell r="J1005">
            <v>25000</v>
          </cell>
          <cell r="K1005">
            <v>12471.655328798186</v>
          </cell>
          <cell r="M1005">
            <v>0.49886621315192747</v>
          </cell>
          <cell r="N1005">
            <v>0</v>
          </cell>
          <cell r="O1005">
            <v>0</v>
          </cell>
          <cell r="P1005">
            <v>0</v>
          </cell>
        </row>
        <row r="1006">
          <cell r="G1006" t="str">
            <v>each</v>
          </cell>
          <cell r="H1006">
            <v>6</v>
          </cell>
          <cell r="J1006">
            <v>150</v>
          </cell>
          <cell r="K1006">
            <v>900</v>
          </cell>
          <cell r="M1006">
            <v>6</v>
          </cell>
          <cell r="N1006">
            <v>0</v>
          </cell>
          <cell r="O1006">
            <v>0</v>
          </cell>
          <cell r="P1006">
            <v>0</v>
          </cell>
        </row>
        <row r="1013">
          <cell r="M1013" t="str">
            <v>Produksi</v>
          </cell>
          <cell r="N1013" t="str">
            <v>Involve</v>
          </cell>
          <cell r="R1013" t="str">
            <v>Operation</v>
          </cell>
        </row>
        <row r="1014">
          <cell r="K1014">
            <v>0</v>
          </cell>
          <cell r="M1014" t="str">
            <v>/ Hour</v>
          </cell>
          <cell r="N1014" t="str">
            <v>%</v>
          </cell>
          <cell r="O1014">
            <v>0</v>
          </cell>
          <cell r="P1014">
            <v>0</v>
          </cell>
          <cell r="Q1014">
            <v>0</v>
          </cell>
          <cell r="R1014" t="str">
            <v>Hour</v>
          </cell>
        </row>
        <row r="1025">
          <cell r="K1025">
            <v>17991.655328798188</v>
          </cell>
        </row>
        <row r="1028">
          <cell r="J1028" t="str">
            <v>Jakarta,  Oktober 2001</v>
          </cell>
        </row>
        <row r="1033">
          <cell r="J1033">
            <v>0</v>
          </cell>
        </row>
        <row r="1034">
          <cell r="J1034">
            <v>0</v>
          </cell>
        </row>
        <row r="1036">
          <cell r="G1036" t="str">
            <v>Pengembangan Gedung Serbaguna</v>
          </cell>
        </row>
        <row r="1037">
          <cell r="G1037" t="str">
            <v>Perumahan Taman Bougenvile, Bekasi</v>
          </cell>
        </row>
        <row r="1038">
          <cell r="G1038">
            <v>0</v>
          </cell>
        </row>
        <row r="1039">
          <cell r="M1039" t="str">
            <v>Description</v>
          </cell>
          <cell r="N1039" t="str">
            <v>Unit</v>
          </cell>
          <cell r="O1039" t="str">
            <v>Quantity</v>
          </cell>
          <cell r="P1039" t="str">
            <v>Unit Price</v>
          </cell>
          <cell r="Q1039" t="str">
            <v>Daily Output</v>
          </cell>
          <cell r="R1039" t="str">
            <v>Q'ty/Days</v>
          </cell>
        </row>
        <row r="1040">
          <cell r="G1040">
            <v>22</v>
          </cell>
          <cell r="M1040" t="str">
            <v>Plafon + Rangka</v>
          </cell>
          <cell r="N1040" t="str">
            <v>m2</v>
          </cell>
          <cell r="O1040">
            <v>0</v>
          </cell>
          <cell r="P1040">
            <v>59775</v>
          </cell>
          <cell r="Q1040">
            <v>0</v>
          </cell>
          <cell r="R1040">
            <v>0</v>
          </cell>
        </row>
        <row r="1041">
          <cell r="G1041" t="str">
            <v>Plafon + Rangka</v>
          </cell>
        </row>
        <row r="1042">
          <cell r="G1042" t="str">
            <v>m2</v>
          </cell>
        </row>
        <row r="1045">
          <cell r="G1045" t="str">
            <v>Satuan</v>
          </cell>
          <cell r="H1045" t="str">
            <v>Jumlah</v>
          </cell>
          <cell r="J1045" t="str">
            <v>H.Satuan</v>
          </cell>
          <cell r="K1045" t="str">
            <v>Total</v>
          </cell>
          <cell r="M1045">
            <v>22</v>
          </cell>
          <cell r="N1045" t="str">
            <v>Plafon + Rangka</v>
          </cell>
          <cell r="Q1045" t="str">
            <v>m2</v>
          </cell>
          <cell r="R1045">
            <v>90</v>
          </cell>
        </row>
        <row r="1046">
          <cell r="J1046" t="str">
            <v>(Rp.)</v>
          </cell>
          <cell r="K1046" t="str">
            <v>(Rp.)</v>
          </cell>
        </row>
        <row r="1047">
          <cell r="K1047">
            <v>24100</v>
          </cell>
          <cell r="N1047">
            <v>1</v>
          </cell>
          <cell r="O1047">
            <v>90</v>
          </cell>
          <cell r="P1047">
            <v>2169000</v>
          </cell>
          <cell r="Q1047">
            <v>24100</v>
          </cell>
        </row>
        <row r="1048">
          <cell r="G1048" t="str">
            <v>hari</v>
          </cell>
          <cell r="H1048">
            <v>0.06</v>
          </cell>
          <cell r="J1048">
            <v>35000</v>
          </cell>
          <cell r="K1048">
            <v>2100</v>
          </cell>
          <cell r="M1048">
            <v>0.06</v>
          </cell>
          <cell r="N1048">
            <v>1</v>
          </cell>
          <cell r="O1048">
            <v>90</v>
          </cell>
          <cell r="P1048">
            <v>189000</v>
          </cell>
        </row>
        <row r="1049">
          <cell r="G1049" t="str">
            <v>hari</v>
          </cell>
          <cell r="H1049">
            <v>0.6</v>
          </cell>
          <cell r="J1049">
            <v>30000</v>
          </cell>
          <cell r="K1049">
            <v>18000</v>
          </cell>
          <cell r="M1049">
            <v>0.6</v>
          </cell>
          <cell r="N1049">
            <v>1</v>
          </cell>
          <cell r="O1049">
            <v>90</v>
          </cell>
          <cell r="P1049">
            <v>1620000</v>
          </cell>
        </row>
        <row r="1050">
          <cell r="G1050" t="str">
            <v>hari</v>
          </cell>
          <cell r="H1050">
            <v>0.2</v>
          </cell>
          <cell r="J1050">
            <v>20000</v>
          </cell>
          <cell r="K1050">
            <v>4000</v>
          </cell>
          <cell r="M1050">
            <v>0.2</v>
          </cell>
          <cell r="N1050">
            <v>1</v>
          </cell>
          <cell r="O1050">
            <v>90</v>
          </cell>
          <cell r="P1050">
            <v>360000</v>
          </cell>
        </row>
        <row r="1053">
          <cell r="K1053">
            <v>35675</v>
          </cell>
          <cell r="O1053">
            <v>90</v>
          </cell>
          <cell r="P1053">
            <v>3210750</v>
          </cell>
          <cell r="Q1053">
            <v>35675</v>
          </cell>
        </row>
        <row r="1054">
          <cell r="G1054" t="str">
            <v>m3</v>
          </cell>
          <cell r="H1054">
            <v>0.01</v>
          </cell>
          <cell r="J1054">
            <v>975000</v>
          </cell>
          <cell r="K1054">
            <v>9750</v>
          </cell>
          <cell r="M1054">
            <v>0.01</v>
          </cell>
          <cell r="N1054">
            <v>0.9</v>
          </cell>
          <cell r="O1054">
            <v>90</v>
          </cell>
          <cell r="P1054">
            <v>877500</v>
          </cell>
        </row>
        <row r="1055">
          <cell r="G1055" t="str">
            <v>m3</v>
          </cell>
          <cell r="H1055">
            <v>1.4E-2</v>
          </cell>
          <cell r="J1055">
            <v>950000</v>
          </cell>
          <cell r="K1055">
            <v>13300</v>
          </cell>
          <cell r="M1055">
            <v>1.4E-2</v>
          </cell>
          <cell r="N1055">
            <v>1.26</v>
          </cell>
          <cell r="O1055">
            <v>90</v>
          </cell>
          <cell r="P1055">
            <v>1197000</v>
          </cell>
        </row>
        <row r="1056">
          <cell r="G1056" t="str">
            <v>lbr</v>
          </cell>
          <cell r="H1056">
            <v>0.4</v>
          </cell>
          <cell r="J1056">
            <v>29500</v>
          </cell>
          <cell r="K1056">
            <v>11800</v>
          </cell>
          <cell r="M1056">
            <v>0.4</v>
          </cell>
          <cell r="N1056">
            <v>36</v>
          </cell>
          <cell r="O1056">
            <v>90</v>
          </cell>
          <cell r="P1056">
            <v>1062000</v>
          </cell>
        </row>
        <row r="1057">
          <cell r="G1057" t="str">
            <v>kg</v>
          </cell>
          <cell r="H1057">
            <v>0.15</v>
          </cell>
          <cell r="J1057">
            <v>5500</v>
          </cell>
          <cell r="K1057">
            <v>825</v>
          </cell>
          <cell r="M1057">
            <v>0.15</v>
          </cell>
          <cell r="N1057">
            <v>13.5</v>
          </cell>
          <cell r="O1057">
            <v>90</v>
          </cell>
          <cell r="P1057">
            <v>74250</v>
          </cell>
        </row>
        <row r="1062">
          <cell r="M1062" t="str">
            <v>Produksi</v>
          </cell>
          <cell r="N1062" t="str">
            <v>Involve</v>
          </cell>
          <cell r="R1062" t="str">
            <v>Operation</v>
          </cell>
        </row>
        <row r="1063">
          <cell r="K1063">
            <v>0</v>
          </cell>
          <cell r="M1063" t="str">
            <v>/ Hour</v>
          </cell>
          <cell r="N1063" t="str">
            <v>%</v>
          </cell>
          <cell r="O1063">
            <v>90</v>
          </cell>
          <cell r="P1063">
            <v>0</v>
          </cell>
          <cell r="Q1063">
            <v>0</v>
          </cell>
          <cell r="R1063" t="str">
            <v>Hour</v>
          </cell>
        </row>
        <row r="1074">
          <cell r="K1074">
            <v>59775</v>
          </cell>
        </row>
        <row r="1077">
          <cell r="J1077" t="str">
            <v>Jakarta,  Oktober 2001</v>
          </cell>
        </row>
        <row r="1082">
          <cell r="J1082">
            <v>0</v>
          </cell>
        </row>
        <row r="1083">
          <cell r="J1083">
            <v>0</v>
          </cell>
        </row>
        <row r="1085">
          <cell r="G1085" t="str">
            <v>Pengembangan Gedung Serbaguna</v>
          </cell>
        </row>
        <row r="1086">
          <cell r="G1086" t="str">
            <v>Perumahan Taman Bougenvile, Bekasi</v>
          </cell>
        </row>
        <row r="1087">
          <cell r="G1087">
            <v>0</v>
          </cell>
        </row>
        <row r="1088">
          <cell r="M1088" t="str">
            <v>Description</v>
          </cell>
          <cell r="N1088" t="str">
            <v>Unit</v>
          </cell>
          <cell r="O1088" t="str">
            <v>Quantity</v>
          </cell>
          <cell r="P1088" t="str">
            <v>Unit Price</v>
          </cell>
          <cell r="Q1088" t="str">
            <v>Daily Output</v>
          </cell>
          <cell r="R1088" t="str">
            <v>Q'ty/Days</v>
          </cell>
        </row>
        <row r="1089">
          <cell r="G1089">
            <v>23</v>
          </cell>
          <cell r="M1089" t="str">
            <v>Pasang Kramik ukuran 20 Cm x 20 Cm</v>
          </cell>
          <cell r="N1089" t="str">
            <v>m2</v>
          </cell>
          <cell r="O1089">
            <v>0</v>
          </cell>
          <cell r="P1089">
            <v>56528</v>
          </cell>
          <cell r="Q1089">
            <v>0</v>
          </cell>
          <cell r="R1089">
            <v>0</v>
          </cell>
        </row>
        <row r="1090">
          <cell r="G1090" t="str">
            <v>Pasang Kramik ukuran 20 Cm x 20 Cm</v>
          </cell>
        </row>
        <row r="1091">
          <cell r="G1091" t="str">
            <v>m2</v>
          </cell>
        </row>
        <row r="1094">
          <cell r="G1094" t="str">
            <v>Satuan</v>
          </cell>
          <cell r="H1094" t="str">
            <v>Jumlah</v>
          </cell>
          <cell r="J1094" t="str">
            <v>H.Satuan</v>
          </cell>
          <cell r="K1094" t="str">
            <v>Total</v>
          </cell>
          <cell r="M1094">
            <v>23</v>
          </cell>
          <cell r="N1094" t="str">
            <v>Pasang Kramik ukuran 20 Cm x 20 Cm</v>
          </cell>
          <cell r="Q1094" t="str">
            <v>m2</v>
          </cell>
          <cell r="R1094">
            <v>0</v>
          </cell>
        </row>
        <row r="1095">
          <cell r="J1095" t="str">
            <v>(Rp.)</v>
          </cell>
          <cell r="K1095" t="str">
            <v>(Rp.)</v>
          </cell>
        </row>
        <row r="1096">
          <cell r="K1096">
            <v>16450</v>
          </cell>
          <cell r="N1096">
            <v>1</v>
          </cell>
          <cell r="O1096">
            <v>0</v>
          </cell>
          <cell r="P1096">
            <v>0</v>
          </cell>
          <cell r="Q1096">
            <v>16450</v>
          </cell>
        </row>
        <row r="1097">
          <cell r="G1097" t="str">
            <v>hari</v>
          </cell>
          <cell r="H1097">
            <v>0.02</v>
          </cell>
          <cell r="J1097">
            <v>35000</v>
          </cell>
          <cell r="K1097">
            <v>700</v>
          </cell>
          <cell r="M1097">
            <v>0.02</v>
          </cell>
          <cell r="N1097">
            <v>1</v>
          </cell>
          <cell r="O1097">
            <v>0</v>
          </cell>
          <cell r="P1097">
            <v>0</v>
          </cell>
        </row>
        <row r="1098">
          <cell r="G1098" t="str">
            <v>hari</v>
          </cell>
          <cell r="H1098">
            <v>0.22500000000000001</v>
          </cell>
          <cell r="J1098">
            <v>30000</v>
          </cell>
          <cell r="K1098">
            <v>6750</v>
          </cell>
          <cell r="M1098">
            <v>0.22500000000000001</v>
          </cell>
          <cell r="N1098">
            <v>1</v>
          </cell>
          <cell r="O1098">
            <v>0</v>
          </cell>
          <cell r="P1098">
            <v>0</v>
          </cell>
        </row>
        <row r="1099">
          <cell r="G1099" t="str">
            <v>hari</v>
          </cell>
          <cell r="H1099">
            <v>0.45</v>
          </cell>
          <cell r="J1099">
            <v>20000</v>
          </cell>
          <cell r="K1099">
            <v>9000</v>
          </cell>
          <cell r="M1099">
            <v>0.45</v>
          </cell>
          <cell r="N1099">
            <v>1</v>
          </cell>
          <cell r="O1099">
            <v>0</v>
          </cell>
          <cell r="P1099">
            <v>0</v>
          </cell>
        </row>
        <row r="1102">
          <cell r="K1102">
            <v>40078</v>
          </cell>
          <cell r="O1102">
            <v>0</v>
          </cell>
          <cell r="P1102">
            <v>0</v>
          </cell>
          <cell r="Q1102">
            <v>40078</v>
          </cell>
        </row>
        <row r="1103">
          <cell r="G1103" t="str">
            <v>m2</v>
          </cell>
          <cell r="H1103">
            <v>1.1000000000000001</v>
          </cell>
          <cell r="J1103">
            <v>30000</v>
          </cell>
          <cell r="K1103">
            <v>33000</v>
          </cell>
          <cell r="M1103">
            <v>1.1000000000000001</v>
          </cell>
          <cell r="N1103">
            <v>0</v>
          </cell>
          <cell r="O1103">
            <v>0</v>
          </cell>
          <cell r="P1103">
            <v>0</v>
          </cell>
        </row>
        <row r="1104">
          <cell r="G1104" t="str">
            <v>m3</v>
          </cell>
          <cell r="H1104">
            <v>1.4999999999999999E-2</v>
          </cell>
          <cell r="J1104">
            <v>90000</v>
          </cell>
          <cell r="K1104">
            <v>1350</v>
          </cell>
          <cell r="M1104">
            <v>1.4999999999999999E-2</v>
          </cell>
          <cell r="N1104">
            <v>0</v>
          </cell>
          <cell r="O1104">
            <v>0</v>
          </cell>
          <cell r="P1104">
            <v>0</v>
          </cell>
        </row>
        <row r="1105">
          <cell r="G1105" t="str">
            <v>zak</v>
          </cell>
          <cell r="H1105">
            <v>0.14699999999999999</v>
          </cell>
          <cell r="J1105">
            <v>24000</v>
          </cell>
          <cell r="K1105">
            <v>3528</v>
          </cell>
          <cell r="M1105">
            <v>0.14699999999999999</v>
          </cell>
          <cell r="N1105">
            <v>0</v>
          </cell>
          <cell r="O1105">
            <v>0</v>
          </cell>
          <cell r="P1105">
            <v>0</v>
          </cell>
        </row>
        <row r="1106">
          <cell r="G1106" t="str">
            <v>kg</v>
          </cell>
          <cell r="H1106">
            <v>2</v>
          </cell>
          <cell r="J1106">
            <v>1100</v>
          </cell>
          <cell r="K1106">
            <v>2200</v>
          </cell>
          <cell r="M1106">
            <v>2</v>
          </cell>
          <cell r="N1106">
            <v>0</v>
          </cell>
          <cell r="O1106">
            <v>0</v>
          </cell>
          <cell r="P1106">
            <v>0</v>
          </cell>
        </row>
        <row r="1111">
          <cell r="M1111" t="str">
            <v>Produksi</v>
          </cell>
          <cell r="N1111" t="str">
            <v>Involve</v>
          </cell>
          <cell r="R1111" t="str">
            <v>Operation</v>
          </cell>
        </row>
        <row r="1112">
          <cell r="K1112">
            <v>0</v>
          </cell>
          <cell r="M1112" t="str">
            <v>/ Hour</v>
          </cell>
          <cell r="N1112" t="str">
            <v>%</v>
          </cell>
          <cell r="O1112">
            <v>0</v>
          </cell>
          <cell r="P1112">
            <v>0</v>
          </cell>
          <cell r="Q1112">
            <v>0</v>
          </cell>
          <cell r="R1112" t="str">
            <v>Hour</v>
          </cell>
        </row>
        <row r="1123">
          <cell r="K1123">
            <v>56528</v>
          </cell>
        </row>
        <row r="1126">
          <cell r="J1126" t="str">
            <v>Jakarta,  Oktober 2001</v>
          </cell>
        </row>
        <row r="1131">
          <cell r="J1131">
            <v>0</v>
          </cell>
        </row>
        <row r="1132">
          <cell r="J1132">
            <v>0</v>
          </cell>
        </row>
        <row r="1134">
          <cell r="G1134" t="str">
            <v>Pengembangan Gedung Serbaguna</v>
          </cell>
        </row>
        <row r="1135">
          <cell r="G1135" t="str">
            <v>Perumahan Taman Bougenvile, Bekasi</v>
          </cell>
        </row>
        <row r="1136">
          <cell r="G1136">
            <v>0</v>
          </cell>
        </row>
        <row r="1137">
          <cell r="M1137" t="str">
            <v>Description</v>
          </cell>
          <cell r="N1137" t="str">
            <v>Unit</v>
          </cell>
          <cell r="O1137" t="str">
            <v>Quantity</v>
          </cell>
          <cell r="P1137" t="str">
            <v>Unit Price</v>
          </cell>
          <cell r="Q1137" t="str">
            <v>Daily Output</v>
          </cell>
          <cell r="R1137" t="str">
            <v>Q'ty/Days</v>
          </cell>
        </row>
        <row r="1138">
          <cell r="G1138">
            <v>24</v>
          </cell>
          <cell r="M1138" t="str">
            <v>Pasang Kramik ukuran 20 Cm x 25 Cm</v>
          </cell>
          <cell r="N1138" t="str">
            <v>m2</v>
          </cell>
          <cell r="O1138">
            <v>0</v>
          </cell>
          <cell r="P1138">
            <v>67253</v>
          </cell>
          <cell r="Q1138">
            <v>0</v>
          </cell>
          <cell r="R1138">
            <v>0</v>
          </cell>
        </row>
        <row r="1139">
          <cell r="G1139" t="str">
            <v>Pasang Kramik ukuran 20 Cm x 25 Cm</v>
          </cell>
        </row>
        <row r="1140">
          <cell r="G1140" t="str">
            <v>m2</v>
          </cell>
        </row>
        <row r="1143">
          <cell r="G1143" t="str">
            <v>Satuan</v>
          </cell>
          <cell r="H1143" t="str">
            <v>Jumlah</v>
          </cell>
          <cell r="J1143" t="str">
            <v>H.Satuan</v>
          </cell>
          <cell r="K1143" t="str">
            <v>Total</v>
          </cell>
          <cell r="M1143">
            <v>24</v>
          </cell>
          <cell r="N1143" t="str">
            <v>Pasang Kramik ukuran 20 Cm x 25 Cm</v>
          </cell>
          <cell r="Q1143" t="str">
            <v>m2</v>
          </cell>
          <cell r="R1143">
            <v>0</v>
          </cell>
        </row>
        <row r="1144">
          <cell r="J1144" t="str">
            <v>(Rp.)</v>
          </cell>
          <cell r="K1144" t="str">
            <v>(Rp.)</v>
          </cell>
        </row>
        <row r="1145">
          <cell r="K1145">
            <v>18375</v>
          </cell>
          <cell r="N1145">
            <v>1</v>
          </cell>
          <cell r="O1145">
            <v>0</v>
          </cell>
          <cell r="P1145">
            <v>0</v>
          </cell>
          <cell r="Q1145">
            <v>18375</v>
          </cell>
        </row>
        <row r="1146">
          <cell r="G1146" t="str">
            <v>hari</v>
          </cell>
          <cell r="H1146">
            <v>2.5000000000000001E-2</v>
          </cell>
          <cell r="J1146">
            <v>35000</v>
          </cell>
          <cell r="K1146">
            <v>875</v>
          </cell>
          <cell r="M1146">
            <v>2.5000000000000001E-2</v>
          </cell>
          <cell r="N1146">
            <v>1</v>
          </cell>
          <cell r="O1146">
            <v>0</v>
          </cell>
          <cell r="P1146">
            <v>0</v>
          </cell>
        </row>
        <row r="1147">
          <cell r="G1147" t="str">
            <v>hari</v>
          </cell>
          <cell r="H1147">
            <v>0.25</v>
          </cell>
          <cell r="J1147">
            <v>30000</v>
          </cell>
          <cell r="K1147">
            <v>7500</v>
          </cell>
          <cell r="M1147">
            <v>0.25</v>
          </cell>
          <cell r="N1147">
            <v>1</v>
          </cell>
          <cell r="O1147">
            <v>0</v>
          </cell>
          <cell r="P1147">
            <v>0</v>
          </cell>
        </row>
        <row r="1148">
          <cell r="G1148" t="str">
            <v>hari</v>
          </cell>
          <cell r="H1148">
            <v>0.5</v>
          </cell>
          <cell r="J1148">
            <v>20000</v>
          </cell>
          <cell r="K1148">
            <v>10000</v>
          </cell>
          <cell r="M1148">
            <v>0.5</v>
          </cell>
          <cell r="N1148">
            <v>1</v>
          </cell>
          <cell r="O1148">
            <v>0</v>
          </cell>
          <cell r="P1148">
            <v>0</v>
          </cell>
        </row>
        <row r="1151">
          <cell r="K1151">
            <v>48878</v>
          </cell>
          <cell r="O1151">
            <v>0</v>
          </cell>
          <cell r="P1151">
            <v>0</v>
          </cell>
          <cell r="Q1151">
            <v>48878</v>
          </cell>
        </row>
        <row r="1152">
          <cell r="G1152" t="str">
            <v>m2</v>
          </cell>
          <cell r="H1152">
            <v>1.1000000000000001</v>
          </cell>
          <cell r="J1152">
            <v>38000</v>
          </cell>
          <cell r="K1152">
            <v>41800</v>
          </cell>
          <cell r="M1152">
            <v>1.1000000000000001</v>
          </cell>
          <cell r="N1152">
            <v>0</v>
          </cell>
          <cell r="O1152">
            <v>0</v>
          </cell>
          <cell r="P1152">
            <v>0</v>
          </cell>
        </row>
        <row r="1153">
          <cell r="G1153" t="str">
            <v>m3</v>
          </cell>
          <cell r="H1153">
            <v>1.4999999999999999E-2</v>
          </cell>
          <cell r="J1153">
            <v>90000</v>
          </cell>
          <cell r="K1153">
            <v>1350</v>
          </cell>
          <cell r="M1153">
            <v>1.4999999999999999E-2</v>
          </cell>
          <cell r="N1153">
            <v>0</v>
          </cell>
          <cell r="O1153">
            <v>0</v>
          </cell>
          <cell r="P1153">
            <v>0</v>
          </cell>
        </row>
        <row r="1154">
          <cell r="G1154" t="str">
            <v>zak</v>
          </cell>
          <cell r="H1154">
            <v>0.14699999999999999</v>
          </cell>
          <cell r="J1154">
            <v>24000</v>
          </cell>
          <cell r="K1154">
            <v>3528</v>
          </cell>
          <cell r="M1154">
            <v>0.14699999999999999</v>
          </cell>
          <cell r="N1154">
            <v>0</v>
          </cell>
          <cell r="O1154">
            <v>0</v>
          </cell>
          <cell r="P1154">
            <v>0</v>
          </cell>
        </row>
        <row r="1155">
          <cell r="G1155" t="str">
            <v>kg</v>
          </cell>
          <cell r="H1155">
            <v>2</v>
          </cell>
          <cell r="J1155">
            <v>1100</v>
          </cell>
          <cell r="K1155">
            <v>2200</v>
          </cell>
          <cell r="M1155">
            <v>2</v>
          </cell>
          <cell r="N1155">
            <v>0</v>
          </cell>
          <cell r="O1155">
            <v>0</v>
          </cell>
          <cell r="P1155">
            <v>0</v>
          </cell>
        </row>
        <row r="1160">
          <cell r="M1160" t="str">
            <v>Produksi</v>
          </cell>
          <cell r="N1160" t="str">
            <v>Involve</v>
          </cell>
          <cell r="R1160" t="str">
            <v>Operation</v>
          </cell>
        </row>
        <row r="1161">
          <cell r="K1161">
            <v>0</v>
          </cell>
          <cell r="M1161" t="str">
            <v>/ Hour</v>
          </cell>
          <cell r="N1161" t="str">
            <v>%</v>
          </cell>
          <cell r="O1161">
            <v>0</v>
          </cell>
          <cell r="P1161">
            <v>0</v>
          </cell>
          <cell r="Q1161">
            <v>0</v>
          </cell>
          <cell r="R1161" t="str">
            <v>Hour</v>
          </cell>
        </row>
        <row r="1172">
          <cell r="K1172">
            <v>67253</v>
          </cell>
        </row>
        <row r="1175">
          <cell r="J1175" t="str">
            <v>Jakarta,  Oktober 2001</v>
          </cell>
        </row>
        <row r="1180">
          <cell r="J1180">
            <v>0</v>
          </cell>
        </row>
        <row r="1181">
          <cell r="J1181">
            <v>0</v>
          </cell>
        </row>
        <row r="1183">
          <cell r="G1183" t="str">
            <v>Pengembangan Gedung Serbaguna</v>
          </cell>
        </row>
        <row r="1184">
          <cell r="G1184" t="str">
            <v>Perumahan Taman Bougenvile, Bekasi</v>
          </cell>
        </row>
        <row r="1185">
          <cell r="G1185">
            <v>0</v>
          </cell>
        </row>
        <row r="1186">
          <cell r="M1186" t="str">
            <v>Description</v>
          </cell>
          <cell r="N1186" t="str">
            <v>Unit</v>
          </cell>
          <cell r="O1186" t="str">
            <v>Quantity</v>
          </cell>
          <cell r="P1186" t="str">
            <v>Unit Price</v>
          </cell>
          <cell r="Q1186" t="str">
            <v>Daily Output</v>
          </cell>
          <cell r="R1186" t="str">
            <v>Q'ty/Days</v>
          </cell>
        </row>
        <row r="1187">
          <cell r="G1187">
            <v>25</v>
          </cell>
          <cell r="M1187" t="str">
            <v>Pasang Kramik ukuran 30 Cm x 30 Cm</v>
          </cell>
          <cell r="N1187" t="str">
            <v>m2</v>
          </cell>
          <cell r="O1187">
            <v>0</v>
          </cell>
          <cell r="P1187">
            <v>47820</v>
          </cell>
          <cell r="Q1187">
            <v>0</v>
          </cell>
          <cell r="R1187">
            <v>0</v>
          </cell>
        </row>
        <row r="1188">
          <cell r="G1188" t="str">
            <v>Pasang Kramik ukuran 30 Cm x 30 Cm</v>
          </cell>
        </row>
        <row r="1189">
          <cell r="G1189" t="str">
            <v>m2</v>
          </cell>
        </row>
        <row r="1192">
          <cell r="G1192" t="str">
            <v>Satuan</v>
          </cell>
          <cell r="H1192" t="str">
            <v>Jumlah</v>
          </cell>
          <cell r="J1192" t="str">
            <v>H.Satuan</v>
          </cell>
          <cell r="K1192" t="str">
            <v>Total</v>
          </cell>
          <cell r="M1192">
            <v>25</v>
          </cell>
          <cell r="N1192" t="str">
            <v>Pasang Kramik ukuran 30 Cm x 30 Cm</v>
          </cell>
          <cell r="Q1192" t="str">
            <v>m2</v>
          </cell>
          <cell r="R1192">
            <v>81</v>
          </cell>
        </row>
        <row r="1193">
          <cell r="J1193" t="str">
            <v>(Rp.)</v>
          </cell>
          <cell r="K1193" t="str">
            <v>(Rp.)</v>
          </cell>
        </row>
        <row r="1194">
          <cell r="K1194">
            <v>14700</v>
          </cell>
          <cell r="N1194">
            <v>1</v>
          </cell>
          <cell r="O1194">
            <v>81</v>
          </cell>
          <cell r="P1194">
            <v>1190700</v>
          </cell>
          <cell r="Q1194">
            <v>14700</v>
          </cell>
        </row>
        <row r="1195">
          <cell r="G1195" t="str">
            <v>hari</v>
          </cell>
          <cell r="H1195">
            <v>0.02</v>
          </cell>
          <cell r="J1195">
            <v>35000</v>
          </cell>
          <cell r="K1195">
            <v>700</v>
          </cell>
          <cell r="M1195">
            <v>0.02</v>
          </cell>
          <cell r="N1195">
            <v>1</v>
          </cell>
          <cell r="O1195">
            <v>81</v>
          </cell>
          <cell r="P1195">
            <v>56700</v>
          </cell>
        </row>
        <row r="1196">
          <cell r="G1196" t="str">
            <v>hari</v>
          </cell>
          <cell r="H1196">
            <v>0.2</v>
          </cell>
          <cell r="J1196">
            <v>30000</v>
          </cell>
          <cell r="K1196">
            <v>6000</v>
          </cell>
          <cell r="M1196">
            <v>0.2</v>
          </cell>
          <cell r="N1196">
            <v>1</v>
          </cell>
          <cell r="O1196">
            <v>81</v>
          </cell>
          <cell r="P1196">
            <v>486000</v>
          </cell>
        </row>
        <row r="1197">
          <cell r="G1197" t="str">
            <v>hari</v>
          </cell>
          <cell r="H1197">
            <v>0.4</v>
          </cell>
          <cell r="J1197">
            <v>20000</v>
          </cell>
          <cell r="K1197">
            <v>8000</v>
          </cell>
          <cell r="M1197">
            <v>0.4</v>
          </cell>
          <cell r="N1197">
            <v>1</v>
          </cell>
          <cell r="O1197">
            <v>81</v>
          </cell>
          <cell r="P1197">
            <v>648000</v>
          </cell>
        </row>
        <row r="1200">
          <cell r="K1200">
            <v>33120</v>
          </cell>
          <cell r="O1200">
            <v>81</v>
          </cell>
          <cell r="P1200">
            <v>2682720</v>
          </cell>
          <cell r="Q1200">
            <v>33120</v>
          </cell>
        </row>
        <row r="1201">
          <cell r="G1201" t="str">
            <v>m2</v>
          </cell>
          <cell r="H1201">
            <v>1.05</v>
          </cell>
          <cell r="J1201">
            <v>26000</v>
          </cell>
          <cell r="K1201">
            <v>27300</v>
          </cell>
          <cell r="M1201">
            <v>1.05</v>
          </cell>
          <cell r="N1201">
            <v>85.05</v>
          </cell>
          <cell r="O1201">
            <v>81</v>
          </cell>
          <cell r="P1201">
            <v>2211300</v>
          </cell>
        </row>
        <row r="1202">
          <cell r="G1202" t="str">
            <v>m3</v>
          </cell>
          <cell r="H1202">
            <v>1.2999999999999999E-2</v>
          </cell>
          <cell r="J1202">
            <v>90000</v>
          </cell>
          <cell r="K1202">
            <v>1170</v>
          </cell>
          <cell r="M1202">
            <v>1.2999999999999999E-2</v>
          </cell>
          <cell r="N1202">
            <v>1.0529999999999999</v>
          </cell>
          <cell r="O1202">
            <v>81</v>
          </cell>
          <cell r="P1202">
            <v>94770</v>
          </cell>
        </row>
        <row r="1203">
          <cell r="G1203" t="str">
            <v>zak</v>
          </cell>
          <cell r="H1203">
            <v>0.125</v>
          </cell>
          <cell r="J1203">
            <v>24000</v>
          </cell>
          <cell r="K1203">
            <v>3000</v>
          </cell>
          <cell r="M1203">
            <v>0.125</v>
          </cell>
          <cell r="N1203">
            <v>10.125</v>
          </cell>
          <cell r="O1203">
            <v>81</v>
          </cell>
          <cell r="P1203">
            <v>243000</v>
          </cell>
        </row>
        <row r="1204">
          <cell r="G1204" t="str">
            <v>kg</v>
          </cell>
          <cell r="H1204">
            <v>1.5</v>
          </cell>
          <cell r="J1204">
            <v>1100</v>
          </cell>
          <cell r="K1204">
            <v>1650</v>
          </cell>
          <cell r="M1204">
            <v>1.5</v>
          </cell>
          <cell r="N1204">
            <v>121.5</v>
          </cell>
          <cell r="O1204">
            <v>81</v>
          </cell>
          <cell r="P1204">
            <v>133650</v>
          </cell>
        </row>
        <row r="1209">
          <cell r="M1209" t="str">
            <v>Produksi</v>
          </cell>
          <cell r="N1209" t="str">
            <v>Involve</v>
          </cell>
          <cell r="R1209" t="str">
            <v>Operation</v>
          </cell>
        </row>
        <row r="1210">
          <cell r="K1210">
            <v>0</v>
          </cell>
          <cell r="M1210" t="str">
            <v>/ Hour</v>
          </cell>
          <cell r="N1210" t="str">
            <v>%</v>
          </cell>
          <cell r="O1210">
            <v>81</v>
          </cell>
          <cell r="P1210">
            <v>0</v>
          </cell>
          <cell r="Q1210">
            <v>0</v>
          </cell>
          <cell r="R1210" t="str">
            <v>Hour</v>
          </cell>
        </row>
        <row r="1221">
          <cell r="K1221">
            <v>47820</v>
          </cell>
        </row>
        <row r="1224">
          <cell r="J1224" t="str">
            <v>Jakarta,  Oktober 2001</v>
          </cell>
        </row>
        <row r="1229">
          <cell r="J1229">
            <v>0</v>
          </cell>
        </row>
        <row r="1230">
          <cell r="J1230">
            <v>0</v>
          </cell>
        </row>
        <row r="1232">
          <cell r="G1232" t="str">
            <v>Pengembangan Gedung Serbaguna</v>
          </cell>
        </row>
        <row r="1233">
          <cell r="G1233" t="str">
            <v>Perumahan Taman Bougenvile, Bekasi</v>
          </cell>
        </row>
        <row r="1234">
          <cell r="G1234">
            <v>0</v>
          </cell>
        </row>
        <row r="1235">
          <cell r="M1235" t="str">
            <v>Description</v>
          </cell>
          <cell r="N1235" t="str">
            <v>Unit</v>
          </cell>
          <cell r="O1235" t="str">
            <v>Quantity</v>
          </cell>
          <cell r="P1235" t="str">
            <v>Unit Price</v>
          </cell>
          <cell r="Q1235" t="str">
            <v>Daily Output</v>
          </cell>
          <cell r="R1235" t="str">
            <v>Q'ty/Days</v>
          </cell>
        </row>
        <row r="1236">
          <cell r="G1236">
            <v>26</v>
          </cell>
          <cell r="M1236" t="str">
            <v>Cat Tembok 3 x Sapu</v>
          </cell>
          <cell r="N1236" t="str">
            <v>m2</v>
          </cell>
          <cell r="O1236">
            <v>0</v>
          </cell>
          <cell r="P1236">
            <v>8145</v>
          </cell>
          <cell r="Q1236">
            <v>0</v>
          </cell>
          <cell r="R1236">
            <v>0</v>
          </cell>
        </row>
        <row r="1237">
          <cell r="G1237" t="str">
            <v>Cat Tembok 3 x Sapu</v>
          </cell>
        </row>
        <row r="1238">
          <cell r="G1238" t="str">
            <v>m2</v>
          </cell>
        </row>
        <row r="1241">
          <cell r="G1241" t="str">
            <v>Satuan</v>
          </cell>
          <cell r="H1241" t="str">
            <v>Jumlah</v>
          </cell>
          <cell r="J1241" t="str">
            <v>H.Satuan</v>
          </cell>
          <cell r="K1241" t="str">
            <v>Total</v>
          </cell>
          <cell r="M1241">
            <v>26</v>
          </cell>
          <cell r="N1241" t="str">
            <v>Cat Tembok 3 x Sapu</v>
          </cell>
          <cell r="Q1241" t="str">
            <v>m2</v>
          </cell>
          <cell r="R1241">
            <v>172.5</v>
          </cell>
        </row>
        <row r="1242">
          <cell r="J1242" t="str">
            <v>(Rp.)</v>
          </cell>
          <cell r="K1242" t="str">
            <v>(Rp.)</v>
          </cell>
        </row>
        <row r="1243">
          <cell r="K1243">
            <v>3480</v>
          </cell>
          <cell r="N1243">
            <v>1</v>
          </cell>
          <cell r="O1243">
            <v>172.5</v>
          </cell>
          <cell r="P1243">
            <v>600300</v>
          </cell>
          <cell r="Q1243">
            <v>3480</v>
          </cell>
        </row>
        <row r="1244">
          <cell r="G1244" t="str">
            <v>hari</v>
          </cell>
          <cell r="H1244">
            <v>8.0000000000000002E-3</v>
          </cell>
          <cell r="J1244">
            <v>35000</v>
          </cell>
          <cell r="K1244">
            <v>280</v>
          </cell>
          <cell r="M1244">
            <v>8.0000000000000002E-3</v>
          </cell>
          <cell r="N1244">
            <v>1</v>
          </cell>
          <cell r="O1244">
            <v>172.5</v>
          </cell>
          <cell r="P1244">
            <v>48300</v>
          </cell>
        </row>
        <row r="1245">
          <cell r="G1245" t="str">
            <v>hari</v>
          </cell>
          <cell r="H1245">
            <v>0.08</v>
          </cell>
          <cell r="J1245">
            <v>30000</v>
          </cell>
          <cell r="K1245">
            <v>2400</v>
          </cell>
          <cell r="M1245">
            <v>0.08</v>
          </cell>
          <cell r="N1245">
            <v>1</v>
          </cell>
          <cell r="O1245">
            <v>172.5</v>
          </cell>
          <cell r="P1245">
            <v>414000</v>
          </cell>
        </row>
        <row r="1246">
          <cell r="G1246" t="str">
            <v>hari</v>
          </cell>
          <cell r="H1246">
            <v>0.04</v>
          </cell>
          <cell r="J1246">
            <v>20000</v>
          </cell>
          <cell r="K1246">
            <v>800</v>
          </cell>
          <cell r="M1246">
            <v>0.04</v>
          </cell>
          <cell r="N1246">
            <v>1</v>
          </cell>
          <cell r="O1246">
            <v>172.5</v>
          </cell>
          <cell r="P1246">
            <v>138000</v>
          </cell>
        </row>
        <row r="1249">
          <cell r="K1249">
            <v>4665</v>
          </cell>
          <cell r="O1249">
            <v>172.5</v>
          </cell>
          <cell r="P1249">
            <v>804712.5</v>
          </cell>
          <cell r="Q1249">
            <v>4665</v>
          </cell>
        </row>
        <row r="1250">
          <cell r="G1250" t="str">
            <v>kg</v>
          </cell>
          <cell r="H1250">
            <v>0.42499999999999999</v>
          </cell>
          <cell r="J1250">
            <v>8600</v>
          </cell>
          <cell r="K1250">
            <v>3655</v>
          </cell>
          <cell r="M1250">
            <v>0.42499999999999999</v>
          </cell>
          <cell r="N1250">
            <v>73.3125</v>
          </cell>
          <cell r="O1250">
            <v>172.5</v>
          </cell>
          <cell r="P1250">
            <v>630487.5</v>
          </cell>
        </row>
        <row r="1251">
          <cell r="G1251" t="str">
            <v>lbr</v>
          </cell>
          <cell r="H1251">
            <v>0.2</v>
          </cell>
          <cell r="J1251">
            <v>2000</v>
          </cell>
          <cell r="K1251">
            <v>400</v>
          </cell>
          <cell r="M1251">
            <v>0.2</v>
          </cell>
          <cell r="N1251">
            <v>34.5</v>
          </cell>
          <cell r="O1251">
            <v>172.5</v>
          </cell>
          <cell r="P1251">
            <v>69000</v>
          </cell>
        </row>
        <row r="1252">
          <cell r="G1252" t="str">
            <v>buah</v>
          </cell>
          <cell r="H1252">
            <v>0.02</v>
          </cell>
          <cell r="J1252">
            <v>5500</v>
          </cell>
          <cell r="K1252">
            <v>110</v>
          </cell>
          <cell r="M1252">
            <v>0.02</v>
          </cell>
          <cell r="N1252">
            <v>3.45</v>
          </cell>
          <cell r="O1252">
            <v>172.5</v>
          </cell>
          <cell r="P1252">
            <v>18975</v>
          </cell>
        </row>
        <row r="1253">
          <cell r="G1253" t="str">
            <v>kg</v>
          </cell>
          <cell r="H1253">
            <v>0.1</v>
          </cell>
          <cell r="J1253">
            <v>5000</v>
          </cell>
          <cell r="K1253">
            <v>500</v>
          </cell>
          <cell r="M1253">
            <v>0.1</v>
          </cell>
          <cell r="N1253">
            <v>17.25</v>
          </cell>
          <cell r="O1253">
            <v>172.5</v>
          </cell>
          <cell r="P1253">
            <v>86250</v>
          </cell>
        </row>
        <row r="1258">
          <cell r="M1258" t="str">
            <v>Produksi</v>
          </cell>
          <cell r="N1258" t="str">
            <v>Involve</v>
          </cell>
          <cell r="R1258" t="str">
            <v>Operation</v>
          </cell>
        </row>
        <row r="1259">
          <cell r="K1259">
            <v>0</v>
          </cell>
          <cell r="M1259" t="str">
            <v>/ Hour</v>
          </cell>
          <cell r="N1259" t="str">
            <v>%</v>
          </cell>
          <cell r="O1259">
            <v>172.5</v>
          </cell>
          <cell r="P1259">
            <v>0</v>
          </cell>
          <cell r="Q1259">
            <v>0</v>
          </cell>
          <cell r="R1259" t="str">
            <v>Hour</v>
          </cell>
        </row>
        <row r="1270">
          <cell r="K1270">
            <v>8145</v>
          </cell>
        </row>
        <row r="1273">
          <cell r="J1273" t="str">
            <v>Jakarta,  Oktober 2001</v>
          </cell>
        </row>
        <row r="1278">
          <cell r="J1278">
            <v>0</v>
          </cell>
        </row>
        <row r="1279">
          <cell r="J1279">
            <v>0</v>
          </cell>
        </row>
        <row r="1281">
          <cell r="G1281" t="str">
            <v>Pengembangan Gedung Serbaguna</v>
          </cell>
        </row>
        <row r="1282">
          <cell r="G1282" t="str">
            <v>Perumahan Taman Bougenvile, Bekasi</v>
          </cell>
        </row>
        <row r="1283">
          <cell r="G1283">
            <v>0</v>
          </cell>
        </row>
        <row r="1284">
          <cell r="M1284" t="str">
            <v>Description</v>
          </cell>
          <cell r="N1284" t="str">
            <v>Unit</v>
          </cell>
          <cell r="O1284" t="str">
            <v>Quantity</v>
          </cell>
          <cell r="P1284" t="str">
            <v>Unit Price</v>
          </cell>
          <cell r="Q1284" t="str">
            <v>Daily Output</v>
          </cell>
          <cell r="R1284" t="str">
            <v>Q'ty/Days</v>
          </cell>
        </row>
        <row r="1285">
          <cell r="G1285">
            <v>27</v>
          </cell>
          <cell r="M1285" t="str">
            <v>Cat Kayu 3 x Sapu</v>
          </cell>
          <cell r="N1285" t="str">
            <v>m2</v>
          </cell>
          <cell r="O1285">
            <v>0</v>
          </cell>
          <cell r="P1285">
            <v>12045</v>
          </cell>
          <cell r="Q1285">
            <v>0</v>
          </cell>
          <cell r="R1285">
            <v>0</v>
          </cell>
        </row>
        <row r="1286">
          <cell r="G1286" t="str">
            <v>Cat Kayu 3 x Sapu</v>
          </cell>
        </row>
        <row r="1287">
          <cell r="G1287" t="str">
            <v>m2</v>
          </cell>
        </row>
        <row r="1290">
          <cell r="G1290" t="str">
            <v>Satuan</v>
          </cell>
          <cell r="H1290" t="str">
            <v>Jumlah</v>
          </cell>
          <cell r="J1290" t="str">
            <v>H.Satuan</v>
          </cell>
          <cell r="K1290" t="str">
            <v>Total</v>
          </cell>
          <cell r="M1290">
            <v>27</v>
          </cell>
          <cell r="N1290" t="str">
            <v>Cat Kayu 3 x Sapu</v>
          </cell>
          <cell r="Q1290" t="str">
            <v>m2</v>
          </cell>
          <cell r="R1290">
            <v>49.55</v>
          </cell>
        </row>
        <row r="1291">
          <cell r="J1291" t="str">
            <v>(Rp.)</v>
          </cell>
          <cell r="K1291" t="str">
            <v>(Rp.)</v>
          </cell>
        </row>
        <row r="1292">
          <cell r="K1292">
            <v>4280</v>
          </cell>
          <cell r="N1292">
            <v>1</v>
          </cell>
          <cell r="O1292">
            <v>49.55</v>
          </cell>
          <cell r="P1292">
            <v>212074</v>
          </cell>
          <cell r="Q1292">
            <v>4280</v>
          </cell>
        </row>
        <row r="1293">
          <cell r="G1293" t="str">
            <v>hari</v>
          </cell>
          <cell r="H1293">
            <v>8.0000000000000002E-3</v>
          </cell>
          <cell r="J1293">
            <v>35000</v>
          </cell>
          <cell r="K1293">
            <v>280</v>
          </cell>
          <cell r="M1293">
            <v>8.0000000000000002E-3</v>
          </cell>
          <cell r="N1293">
            <v>1</v>
          </cell>
          <cell r="O1293">
            <v>49.55</v>
          </cell>
          <cell r="P1293">
            <v>13874</v>
          </cell>
        </row>
        <row r="1294">
          <cell r="G1294" t="str">
            <v>hari</v>
          </cell>
          <cell r="H1294">
            <v>0.1</v>
          </cell>
          <cell r="J1294">
            <v>30000</v>
          </cell>
          <cell r="K1294">
            <v>3000</v>
          </cell>
          <cell r="M1294">
            <v>0.1</v>
          </cell>
          <cell r="N1294">
            <v>1</v>
          </cell>
          <cell r="O1294">
            <v>49.55</v>
          </cell>
          <cell r="P1294">
            <v>148650</v>
          </cell>
        </row>
        <row r="1295">
          <cell r="G1295" t="str">
            <v>hari</v>
          </cell>
          <cell r="H1295">
            <v>0.05</v>
          </cell>
          <cell r="J1295">
            <v>20000</v>
          </cell>
          <cell r="K1295">
            <v>1000</v>
          </cell>
          <cell r="M1295">
            <v>0.05</v>
          </cell>
          <cell r="N1295">
            <v>1</v>
          </cell>
          <cell r="O1295">
            <v>49.55</v>
          </cell>
          <cell r="P1295">
            <v>49550</v>
          </cell>
        </row>
        <row r="1298">
          <cell r="K1298">
            <v>7765</v>
          </cell>
          <cell r="O1298">
            <v>49.55</v>
          </cell>
          <cell r="P1298">
            <v>384755.75</v>
          </cell>
          <cell r="Q1298">
            <v>7765</v>
          </cell>
        </row>
        <row r="1299">
          <cell r="G1299" t="str">
            <v>kg</v>
          </cell>
          <cell r="H1299">
            <v>0.12</v>
          </cell>
          <cell r="J1299">
            <v>21000</v>
          </cell>
          <cell r="K1299">
            <v>2520</v>
          </cell>
          <cell r="M1299">
            <v>0.12</v>
          </cell>
          <cell r="N1299">
            <v>5.9459999999999997</v>
          </cell>
          <cell r="O1299">
            <v>49.55</v>
          </cell>
          <cell r="P1299">
            <v>124866</v>
          </cell>
        </row>
        <row r="1300">
          <cell r="G1300" t="str">
            <v>ltr</v>
          </cell>
          <cell r="H1300">
            <v>0.1</v>
          </cell>
          <cell r="J1300">
            <v>7000</v>
          </cell>
          <cell r="K1300">
            <v>700</v>
          </cell>
          <cell r="M1300">
            <v>0.1</v>
          </cell>
          <cell r="N1300">
            <v>4.9550000000000001</v>
          </cell>
          <cell r="O1300">
            <v>49.55</v>
          </cell>
          <cell r="P1300">
            <v>34685</v>
          </cell>
        </row>
        <row r="1301">
          <cell r="G1301" t="str">
            <v>buah</v>
          </cell>
          <cell r="H1301">
            <v>0.1</v>
          </cell>
          <cell r="J1301">
            <v>5500</v>
          </cell>
          <cell r="K1301">
            <v>550</v>
          </cell>
          <cell r="M1301">
            <v>0.1</v>
          </cell>
          <cell r="N1301">
            <v>4.9550000000000001</v>
          </cell>
          <cell r="O1301">
            <v>49.55</v>
          </cell>
          <cell r="P1301">
            <v>27252.5</v>
          </cell>
        </row>
        <row r="1302">
          <cell r="G1302" t="str">
            <v>kg</v>
          </cell>
          <cell r="H1302">
            <v>0.32</v>
          </cell>
          <cell r="J1302">
            <v>8500</v>
          </cell>
          <cell r="K1302">
            <v>2720</v>
          </cell>
          <cell r="M1302">
            <v>0.32</v>
          </cell>
          <cell r="N1302">
            <v>15.856</v>
          </cell>
          <cell r="O1302">
            <v>49.55</v>
          </cell>
          <cell r="P1302">
            <v>134776</v>
          </cell>
        </row>
        <row r="1303">
          <cell r="G1303" t="str">
            <v>kg</v>
          </cell>
          <cell r="H1303">
            <v>0.17</v>
          </cell>
          <cell r="J1303">
            <v>7500</v>
          </cell>
          <cell r="K1303">
            <v>1275</v>
          </cell>
          <cell r="M1303">
            <v>0.17</v>
          </cell>
          <cell r="N1303">
            <v>8.4235000000000007</v>
          </cell>
          <cell r="O1303">
            <v>49.55</v>
          </cell>
          <cell r="P1303">
            <v>63176.25</v>
          </cell>
        </row>
        <row r="1307">
          <cell r="M1307" t="str">
            <v>Produksi</v>
          </cell>
          <cell r="N1307" t="str">
            <v>Involve</v>
          </cell>
          <cell r="R1307" t="str">
            <v>Operation</v>
          </cell>
        </row>
        <row r="1308">
          <cell r="K1308">
            <v>0</v>
          </cell>
          <cell r="M1308" t="str">
            <v>/ Hour</v>
          </cell>
          <cell r="N1308" t="str">
            <v>%</v>
          </cell>
          <cell r="O1308">
            <v>49.55</v>
          </cell>
          <cell r="P1308">
            <v>0</v>
          </cell>
          <cell r="Q1308">
            <v>0</v>
          </cell>
          <cell r="R1308" t="str">
            <v>Hour</v>
          </cell>
        </row>
        <row r="1319">
          <cell r="K1319">
            <v>12045</v>
          </cell>
        </row>
        <row r="1322">
          <cell r="J1322" t="str">
            <v>Jakarta,  Oktober 2001</v>
          </cell>
        </row>
        <row r="1327">
          <cell r="J1327">
            <v>0</v>
          </cell>
        </row>
        <row r="1328">
          <cell r="J1328">
            <v>0</v>
          </cell>
        </row>
        <row r="1330">
          <cell r="G1330" t="str">
            <v>Pengembangan Gedung Serbaguna</v>
          </cell>
        </row>
        <row r="1331">
          <cell r="G1331" t="str">
            <v>Perumahan Taman Bougenvile, Bekasi</v>
          </cell>
        </row>
        <row r="1332">
          <cell r="G1332">
            <v>0</v>
          </cell>
        </row>
        <row r="1333">
          <cell r="M1333" t="str">
            <v>Description</v>
          </cell>
          <cell r="N1333" t="str">
            <v>Unit</v>
          </cell>
          <cell r="O1333" t="str">
            <v>Quantity</v>
          </cell>
          <cell r="P1333" t="str">
            <v>Unit Price</v>
          </cell>
          <cell r="Q1333" t="str">
            <v>Daily Output</v>
          </cell>
          <cell r="R1333" t="str">
            <v>Q'ty/Days</v>
          </cell>
        </row>
        <row r="1334">
          <cell r="G1334">
            <v>28</v>
          </cell>
          <cell r="M1334" t="str">
            <v>Pengecatan Plafon</v>
          </cell>
          <cell r="N1334" t="str">
            <v>m2</v>
          </cell>
          <cell r="O1334">
            <v>0</v>
          </cell>
          <cell r="P1334">
            <v>9525</v>
          </cell>
          <cell r="Q1334">
            <v>0</v>
          </cell>
          <cell r="R1334">
            <v>0</v>
          </cell>
        </row>
        <row r="1335">
          <cell r="G1335" t="str">
            <v>Pengecatan Plafon</v>
          </cell>
        </row>
        <row r="1336">
          <cell r="G1336" t="str">
            <v>m2</v>
          </cell>
        </row>
        <row r="1339">
          <cell r="G1339" t="str">
            <v>Satuan</v>
          </cell>
          <cell r="H1339" t="str">
            <v>Jumlah</v>
          </cell>
          <cell r="J1339" t="str">
            <v>H.Satuan</v>
          </cell>
          <cell r="K1339" t="str">
            <v>Total</v>
          </cell>
          <cell r="M1339">
            <v>28</v>
          </cell>
          <cell r="N1339" t="str">
            <v>Pengecatan Plafon</v>
          </cell>
          <cell r="Q1339" t="str">
            <v>m2</v>
          </cell>
          <cell r="R1339">
            <v>99</v>
          </cell>
        </row>
        <row r="1340">
          <cell r="J1340" t="str">
            <v>(Rp.)</v>
          </cell>
          <cell r="K1340" t="str">
            <v>(Rp.)</v>
          </cell>
        </row>
        <row r="1341">
          <cell r="K1341">
            <v>5025</v>
          </cell>
          <cell r="N1341">
            <v>1</v>
          </cell>
          <cell r="O1341">
            <v>99</v>
          </cell>
          <cell r="P1341">
            <v>497475</v>
          </cell>
          <cell r="Q1341">
            <v>5025</v>
          </cell>
        </row>
        <row r="1342">
          <cell r="G1342" t="str">
            <v>hari</v>
          </cell>
          <cell r="H1342">
            <v>1.4999999999999999E-2</v>
          </cell>
          <cell r="J1342">
            <v>35000</v>
          </cell>
          <cell r="K1342">
            <v>525</v>
          </cell>
          <cell r="M1342">
            <v>1.4999999999999999E-2</v>
          </cell>
          <cell r="N1342">
            <v>1</v>
          </cell>
          <cell r="O1342">
            <v>99</v>
          </cell>
          <cell r="P1342">
            <v>51975</v>
          </cell>
        </row>
        <row r="1343">
          <cell r="G1343" t="str">
            <v>hari</v>
          </cell>
          <cell r="H1343">
            <v>0.15</v>
          </cell>
          <cell r="J1343">
            <v>30000</v>
          </cell>
          <cell r="K1343">
            <v>4500</v>
          </cell>
          <cell r="M1343">
            <v>0.15</v>
          </cell>
          <cell r="N1343">
            <v>1</v>
          </cell>
          <cell r="O1343">
            <v>99</v>
          </cell>
          <cell r="P1343">
            <v>445500</v>
          </cell>
        </row>
        <row r="1347">
          <cell r="K1347">
            <v>4500</v>
          </cell>
          <cell r="O1347">
            <v>99</v>
          </cell>
          <cell r="P1347">
            <v>445500</v>
          </cell>
          <cell r="Q1347">
            <v>4500</v>
          </cell>
        </row>
        <row r="1348">
          <cell r="G1348" t="str">
            <v>kg</v>
          </cell>
          <cell r="H1348">
            <v>0.42499999999999999</v>
          </cell>
          <cell r="J1348">
            <v>8600</v>
          </cell>
          <cell r="K1348">
            <v>3655</v>
          </cell>
          <cell r="M1348">
            <v>0.42499999999999999</v>
          </cell>
          <cell r="N1348">
            <v>42.074999999999996</v>
          </cell>
          <cell r="O1348">
            <v>99</v>
          </cell>
          <cell r="P1348">
            <v>361845</v>
          </cell>
        </row>
        <row r="1349">
          <cell r="G1349" t="str">
            <v>kg</v>
          </cell>
          <cell r="H1349">
            <v>8.4000000000000005E-2</v>
          </cell>
          <cell r="J1349">
            <v>7500</v>
          </cell>
          <cell r="K1349">
            <v>630</v>
          </cell>
          <cell r="M1349">
            <v>8.4000000000000005E-2</v>
          </cell>
          <cell r="N1349">
            <v>8.3160000000000007</v>
          </cell>
          <cell r="O1349">
            <v>99</v>
          </cell>
          <cell r="P1349">
            <v>62370</v>
          </cell>
        </row>
        <row r="1350">
          <cell r="G1350" t="str">
            <v>lbr</v>
          </cell>
          <cell r="H1350">
            <v>0.01</v>
          </cell>
          <cell r="J1350">
            <v>2000</v>
          </cell>
          <cell r="K1350">
            <v>20</v>
          </cell>
          <cell r="M1350">
            <v>0.01</v>
          </cell>
          <cell r="N1350">
            <v>0.99</v>
          </cell>
          <cell r="O1350">
            <v>99</v>
          </cell>
          <cell r="P1350">
            <v>1980</v>
          </cell>
        </row>
        <row r="1351">
          <cell r="G1351" t="str">
            <v>buah</v>
          </cell>
          <cell r="H1351">
            <v>0.01</v>
          </cell>
          <cell r="J1351">
            <v>5500</v>
          </cell>
          <cell r="K1351">
            <v>55</v>
          </cell>
          <cell r="M1351">
            <v>0.01</v>
          </cell>
          <cell r="N1351">
            <v>0.99</v>
          </cell>
          <cell r="O1351">
            <v>99</v>
          </cell>
          <cell r="P1351">
            <v>5445</v>
          </cell>
        </row>
        <row r="1352">
          <cell r="G1352" t="str">
            <v>ltr</v>
          </cell>
          <cell r="H1352">
            <v>0.02</v>
          </cell>
          <cell r="J1352">
            <v>7000</v>
          </cell>
          <cell r="K1352">
            <v>140</v>
          </cell>
          <cell r="M1352">
            <v>0.02</v>
          </cell>
          <cell r="N1352">
            <v>1.98</v>
          </cell>
          <cell r="O1352">
            <v>99</v>
          </cell>
          <cell r="P1352">
            <v>13860</v>
          </cell>
        </row>
        <row r="1356">
          <cell r="M1356" t="str">
            <v>Produksi</v>
          </cell>
          <cell r="N1356" t="str">
            <v>Involve</v>
          </cell>
          <cell r="R1356" t="str">
            <v>Operation</v>
          </cell>
        </row>
        <row r="1357">
          <cell r="K1357">
            <v>0</v>
          </cell>
          <cell r="M1357" t="str">
            <v>/ Hour</v>
          </cell>
          <cell r="N1357" t="str">
            <v>%</v>
          </cell>
          <cell r="O1357">
            <v>99</v>
          </cell>
          <cell r="P1357">
            <v>0</v>
          </cell>
          <cell r="Q1357">
            <v>0</v>
          </cell>
          <cell r="R1357" t="str">
            <v>Hour</v>
          </cell>
        </row>
        <row r="1368">
          <cell r="K1368">
            <v>9525</v>
          </cell>
        </row>
        <row r="1371">
          <cell r="J1371" t="str">
            <v>Jakarta,  Oktober 2001</v>
          </cell>
        </row>
        <row r="1376">
          <cell r="J1376">
            <v>0</v>
          </cell>
        </row>
        <row r="1377">
          <cell r="J1377">
            <v>0</v>
          </cell>
        </row>
        <row r="1379">
          <cell r="G1379" t="str">
            <v>Pengembangan Gedung Serbaguna</v>
          </cell>
        </row>
        <row r="1380">
          <cell r="G1380" t="str">
            <v>Perumahan Taman Bougenvile, Bekasi</v>
          </cell>
        </row>
        <row r="1381">
          <cell r="G1381">
            <v>0</v>
          </cell>
        </row>
        <row r="1382">
          <cell r="M1382" t="str">
            <v>Description</v>
          </cell>
          <cell r="N1382" t="str">
            <v>Unit</v>
          </cell>
          <cell r="O1382" t="str">
            <v>Quantity</v>
          </cell>
          <cell r="P1382" t="str">
            <v>Unit Price</v>
          </cell>
          <cell r="Q1382" t="str">
            <v>Daily Output</v>
          </cell>
          <cell r="R1382" t="str">
            <v>Q'ty/Days</v>
          </cell>
        </row>
        <row r="1383">
          <cell r="G1383">
            <v>29</v>
          </cell>
          <cell r="M1383" t="str">
            <v>Residu Rangka Atap</v>
          </cell>
          <cell r="N1383" t="str">
            <v>m2</v>
          </cell>
          <cell r="O1383">
            <v>0</v>
          </cell>
          <cell r="P1383">
            <v>4425</v>
          </cell>
          <cell r="Q1383">
            <v>0</v>
          </cell>
          <cell r="R1383">
            <v>0</v>
          </cell>
        </row>
        <row r="1384">
          <cell r="G1384" t="str">
            <v>Residu Rangka Atap</v>
          </cell>
        </row>
        <row r="1385">
          <cell r="G1385" t="str">
            <v>m2</v>
          </cell>
        </row>
        <row r="1388">
          <cell r="G1388" t="str">
            <v>Satuan</v>
          </cell>
          <cell r="H1388" t="str">
            <v>Jumlah</v>
          </cell>
          <cell r="J1388" t="str">
            <v>H.Satuan</v>
          </cell>
          <cell r="K1388" t="str">
            <v>Total</v>
          </cell>
          <cell r="M1388">
            <v>29</v>
          </cell>
          <cell r="N1388" t="str">
            <v>Residu Rangka Atap</v>
          </cell>
          <cell r="Q1388" t="str">
            <v>m2</v>
          </cell>
          <cell r="R1388">
            <v>6.16</v>
          </cell>
        </row>
        <row r="1389">
          <cell r="J1389" t="str">
            <v>(Rp.)</v>
          </cell>
          <cell r="K1389" t="str">
            <v>(Rp.)</v>
          </cell>
        </row>
        <row r="1390">
          <cell r="K1390">
            <v>3550</v>
          </cell>
          <cell r="N1390">
            <v>1</v>
          </cell>
          <cell r="O1390">
            <v>6.16</v>
          </cell>
          <cell r="P1390">
            <v>21868</v>
          </cell>
          <cell r="Q1390">
            <v>3550</v>
          </cell>
        </row>
        <row r="1391">
          <cell r="G1391" t="str">
            <v>hari</v>
          </cell>
          <cell r="H1391">
            <v>0.01</v>
          </cell>
          <cell r="J1391">
            <v>35000</v>
          </cell>
          <cell r="K1391">
            <v>350</v>
          </cell>
          <cell r="M1391">
            <v>0.01</v>
          </cell>
          <cell r="N1391">
            <v>1</v>
          </cell>
          <cell r="O1391">
            <v>6.16</v>
          </cell>
          <cell r="P1391">
            <v>2156</v>
          </cell>
        </row>
        <row r="1392">
          <cell r="G1392" t="str">
            <v>hari</v>
          </cell>
          <cell r="H1392">
            <v>0.04</v>
          </cell>
          <cell r="J1392">
            <v>30000</v>
          </cell>
          <cell r="K1392">
            <v>1200</v>
          </cell>
          <cell r="M1392">
            <v>0.04</v>
          </cell>
          <cell r="N1392">
            <v>1</v>
          </cell>
          <cell r="O1392">
            <v>6.16</v>
          </cell>
          <cell r="P1392">
            <v>7392</v>
          </cell>
        </row>
        <row r="1393">
          <cell r="G1393" t="str">
            <v>hari</v>
          </cell>
          <cell r="H1393">
            <v>0.1</v>
          </cell>
          <cell r="J1393">
            <v>20000</v>
          </cell>
          <cell r="K1393">
            <v>2000</v>
          </cell>
          <cell r="M1393">
            <v>0.1</v>
          </cell>
          <cell r="N1393">
            <v>1</v>
          </cell>
          <cell r="O1393">
            <v>6.16</v>
          </cell>
          <cell r="P1393">
            <v>12320</v>
          </cell>
        </row>
        <row r="1396">
          <cell r="K1396">
            <v>875</v>
          </cell>
          <cell r="O1396">
            <v>6.16</v>
          </cell>
          <cell r="P1396">
            <v>5390</v>
          </cell>
          <cell r="Q1396">
            <v>875</v>
          </cell>
        </row>
        <row r="1397">
          <cell r="G1397" t="str">
            <v>ltr</v>
          </cell>
          <cell r="H1397">
            <v>0.06</v>
          </cell>
          <cell r="J1397">
            <v>10000</v>
          </cell>
          <cell r="K1397">
            <v>600</v>
          </cell>
          <cell r="M1397">
            <v>0.06</v>
          </cell>
          <cell r="N1397">
            <v>0.36959999999999998</v>
          </cell>
          <cell r="O1397">
            <v>6.16</v>
          </cell>
          <cell r="P1397">
            <v>3696</v>
          </cell>
        </row>
        <row r="1398">
          <cell r="G1398" t="str">
            <v>buah</v>
          </cell>
          <cell r="H1398">
            <v>0.05</v>
          </cell>
          <cell r="J1398">
            <v>5500</v>
          </cell>
          <cell r="K1398">
            <v>275</v>
          </cell>
          <cell r="M1398">
            <v>0.05</v>
          </cell>
          <cell r="N1398">
            <v>0.30800000000000005</v>
          </cell>
          <cell r="O1398">
            <v>6.16</v>
          </cell>
          <cell r="P1398">
            <v>1694</v>
          </cell>
        </row>
        <row r="1405">
          <cell r="M1405" t="str">
            <v>Produksi</v>
          </cell>
          <cell r="N1405" t="str">
            <v>Involve</v>
          </cell>
          <cell r="R1405" t="str">
            <v>Operation</v>
          </cell>
        </row>
        <row r="1406">
          <cell r="K1406">
            <v>0</v>
          </cell>
          <cell r="M1406" t="str">
            <v>/ Hour</v>
          </cell>
          <cell r="N1406" t="str">
            <v>%</v>
          </cell>
          <cell r="O1406">
            <v>6.16</v>
          </cell>
          <cell r="P1406">
            <v>0</v>
          </cell>
          <cell r="Q1406">
            <v>0</v>
          </cell>
          <cell r="R1406" t="str">
            <v>Hour</v>
          </cell>
        </row>
        <row r="1417">
          <cell r="K1417">
            <v>4425</v>
          </cell>
        </row>
        <row r="1420">
          <cell r="J1420" t="str">
            <v>Jakarta,  Oktober 2001</v>
          </cell>
        </row>
        <row r="1425">
          <cell r="J1425">
            <v>0</v>
          </cell>
        </row>
        <row r="1426">
          <cell r="J1426">
            <v>0</v>
          </cell>
        </row>
        <row r="1428">
          <cell r="G1428" t="str">
            <v>Pengembangan Gedung Serbaguna</v>
          </cell>
        </row>
        <row r="1429">
          <cell r="G1429" t="str">
            <v>Perumahan Taman Bougenvile, Bekasi</v>
          </cell>
        </row>
        <row r="1430">
          <cell r="G1430">
            <v>0</v>
          </cell>
        </row>
        <row r="1431">
          <cell r="M1431" t="str">
            <v>Description</v>
          </cell>
          <cell r="N1431" t="str">
            <v>Unit</v>
          </cell>
          <cell r="O1431" t="str">
            <v>Quantity</v>
          </cell>
          <cell r="P1431" t="str">
            <v>Unit Price</v>
          </cell>
          <cell r="Q1431" t="str">
            <v>Daily Output</v>
          </cell>
          <cell r="R1431" t="str">
            <v>Q'ty/Days</v>
          </cell>
        </row>
        <row r="1432">
          <cell r="G1432">
            <v>30</v>
          </cell>
          <cell r="M1432" t="str">
            <v>Kloset Jongkok</v>
          </cell>
          <cell r="N1432" t="str">
            <v>bh</v>
          </cell>
          <cell r="O1432">
            <v>0</v>
          </cell>
          <cell r="P1432">
            <v>158550</v>
          </cell>
          <cell r="Q1432">
            <v>0</v>
          </cell>
          <cell r="R1432">
            <v>0</v>
          </cell>
        </row>
        <row r="1433">
          <cell r="G1433" t="str">
            <v>Kloset Jongkok</v>
          </cell>
        </row>
        <row r="1434">
          <cell r="G1434" t="str">
            <v>bh</v>
          </cell>
        </row>
        <row r="1437">
          <cell r="G1437" t="str">
            <v>Satuan</v>
          </cell>
          <cell r="H1437" t="str">
            <v>Jumlah</v>
          </cell>
          <cell r="J1437" t="str">
            <v>H.Satuan</v>
          </cell>
          <cell r="K1437" t="str">
            <v>Total</v>
          </cell>
          <cell r="M1437">
            <v>30</v>
          </cell>
          <cell r="N1437" t="str">
            <v>Kloset Jongkok</v>
          </cell>
          <cell r="Q1437" t="str">
            <v>bh</v>
          </cell>
          <cell r="R1437">
            <v>0</v>
          </cell>
        </row>
        <row r="1438">
          <cell r="J1438" t="str">
            <v>(Rp.)</v>
          </cell>
          <cell r="K1438" t="str">
            <v>(Rp.)</v>
          </cell>
        </row>
        <row r="1439">
          <cell r="K1439">
            <v>36750</v>
          </cell>
          <cell r="N1439">
            <v>1</v>
          </cell>
          <cell r="O1439">
            <v>0</v>
          </cell>
          <cell r="P1439">
            <v>0</v>
          </cell>
          <cell r="Q1439">
            <v>36750</v>
          </cell>
        </row>
        <row r="1440">
          <cell r="G1440" t="str">
            <v>hari</v>
          </cell>
          <cell r="H1440">
            <v>0.05</v>
          </cell>
          <cell r="J1440">
            <v>35000</v>
          </cell>
          <cell r="K1440">
            <v>1750</v>
          </cell>
          <cell r="M1440">
            <v>0.05</v>
          </cell>
          <cell r="N1440">
            <v>1</v>
          </cell>
          <cell r="O1440">
            <v>0</v>
          </cell>
          <cell r="P1440">
            <v>0</v>
          </cell>
        </row>
        <row r="1441">
          <cell r="G1441" t="str">
            <v>hari</v>
          </cell>
          <cell r="H1441">
            <v>0.5</v>
          </cell>
          <cell r="J1441">
            <v>30000</v>
          </cell>
          <cell r="K1441">
            <v>15000</v>
          </cell>
          <cell r="M1441">
            <v>0.5</v>
          </cell>
          <cell r="N1441">
            <v>1</v>
          </cell>
          <cell r="O1441">
            <v>0</v>
          </cell>
          <cell r="P1441">
            <v>0</v>
          </cell>
        </row>
        <row r="1442">
          <cell r="G1442" t="str">
            <v>hari</v>
          </cell>
          <cell r="H1442">
            <v>1</v>
          </cell>
          <cell r="J1442">
            <v>20000</v>
          </cell>
          <cell r="K1442">
            <v>20000</v>
          </cell>
          <cell r="M1442">
            <v>1</v>
          </cell>
          <cell r="N1442">
            <v>1</v>
          </cell>
          <cell r="O1442">
            <v>0</v>
          </cell>
          <cell r="P1442">
            <v>0</v>
          </cell>
        </row>
        <row r="1445">
          <cell r="K1445">
            <v>121800</v>
          </cell>
          <cell r="O1445">
            <v>0</v>
          </cell>
          <cell r="P1445">
            <v>0</v>
          </cell>
          <cell r="Q1445">
            <v>121800</v>
          </cell>
        </row>
        <row r="1446">
          <cell r="G1446" t="str">
            <v>buah</v>
          </cell>
          <cell r="H1446">
            <v>1</v>
          </cell>
          <cell r="J1446">
            <v>75000</v>
          </cell>
          <cell r="K1446">
            <v>75000</v>
          </cell>
          <cell r="M1446">
            <v>1</v>
          </cell>
          <cell r="N1446">
            <v>0</v>
          </cell>
          <cell r="O1446">
            <v>0</v>
          </cell>
          <cell r="P1446">
            <v>0</v>
          </cell>
        </row>
        <row r="1447">
          <cell r="G1447" t="str">
            <v>m3</v>
          </cell>
          <cell r="H1447">
            <v>0.12</v>
          </cell>
          <cell r="J1447">
            <v>90000</v>
          </cell>
          <cell r="K1447">
            <v>10800</v>
          </cell>
          <cell r="M1447">
            <v>0.12</v>
          </cell>
          <cell r="N1447">
            <v>0</v>
          </cell>
          <cell r="O1447">
            <v>0</v>
          </cell>
          <cell r="P1447">
            <v>0</v>
          </cell>
        </row>
        <row r="1448">
          <cell r="G1448" t="str">
            <v>buah</v>
          </cell>
          <cell r="H1448">
            <v>80</v>
          </cell>
          <cell r="J1448">
            <v>210</v>
          </cell>
          <cell r="K1448">
            <v>16800</v>
          </cell>
          <cell r="M1448">
            <v>80</v>
          </cell>
          <cell r="N1448">
            <v>0</v>
          </cell>
          <cell r="O1448">
            <v>0</v>
          </cell>
          <cell r="P1448">
            <v>0</v>
          </cell>
        </row>
        <row r="1449">
          <cell r="G1449" t="str">
            <v>zak</v>
          </cell>
          <cell r="H1449">
            <v>0.8</v>
          </cell>
          <cell r="J1449">
            <v>24000</v>
          </cell>
          <cell r="K1449">
            <v>19200</v>
          </cell>
          <cell r="M1449">
            <v>0.8</v>
          </cell>
          <cell r="N1449">
            <v>0</v>
          </cell>
          <cell r="O1449">
            <v>0</v>
          </cell>
          <cell r="P1449">
            <v>0</v>
          </cell>
        </row>
        <row r="1454">
          <cell r="M1454" t="str">
            <v>Produksi</v>
          </cell>
          <cell r="N1454" t="str">
            <v>Involve</v>
          </cell>
          <cell r="R1454" t="str">
            <v>Operation</v>
          </cell>
        </row>
        <row r="1455">
          <cell r="K1455">
            <v>0</v>
          </cell>
          <cell r="M1455" t="str">
            <v>/ Hour</v>
          </cell>
          <cell r="N1455" t="str">
            <v>%</v>
          </cell>
          <cell r="O1455">
            <v>0</v>
          </cell>
          <cell r="P1455">
            <v>0</v>
          </cell>
          <cell r="Q1455">
            <v>0</v>
          </cell>
          <cell r="R1455" t="str">
            <v>Hour</v>
          </cell>
        </row>
        <row r="1466">
          <cell r="K1466">
            <v>158550</v>
          </cell>
        </row>
        <row r="1469">
          <cell r="J1469" t="str">
            <v>Jakarta,  Oktober 2001</v>
          </cell>
        </row>
        <row r="1474">
          <cell r="J1474">
            <v>0</v>
          </cell>
        </row>
        <row r="1475">
          <cell r="J1475">
            <v>0</v>
          </cell>
        </row>
        <row r="1477">
          <cell r="G1477" t="str">
            <v>Pengembangan Gedung Serbaguna</v>
          </cell>
        </row>
        <row r="1478">
          <cell r="G1478" t="str">
            <v>Perumahan Taman Bougenvile, Bekasi</v>
          </cell>
        </row>
        <row r="1479">
          <cell r="G1479">
            <v>0</v>
          </cell>
        </row>
        <row r="1480">
          <cell r="M1480" t="str">
            <v>Description</v>
          </cell>
          <cell r="N1480" t="str">
            <v>Unit</v>
          </cell>
          <cell r="O1480" t="str">
            <v>Quantity</v>
          </cell>
          <cell r="P1480" t="str">
            <v>Unit Price</v>
          </cell>
          <cell r="Q1480" t="str">
            <v>Daily Output</v>
          </cell>
          <cell r="R1480" t="str">
            <v>Q'ty/Days</v>
          </cell>
        </row>
        <row r="1481">
          <cell r="G1481">
            <v>31</v>
          </cell>
          <cell r="M1481" t="str">
            <v>Pekerjaan Besi Konstruksi</v>
          </cell>
          <cell r="N1481" t="str">
            <v>kg</v>
          </cell>
          <cell r="O1481">
            <v>0</v>
          </cell>
          <cell r="P1481">
            <v>8635</v>
          </cell>
          <cell r="Q1481">
            <v>0</v>
          </cell>
          <cell r="R1481">
            <v>0</v>
          </cell>
        </row>
        <row r="1482">
          <cell r="G1482" t="str">
            <v>Pekerjaan Besi Konstruksi</v>
          </cell>
        </row>
        <row r="1483">
          <cell r="G1483" t="str">
            <v>kg</v>
          </cell>
        </row>
        <row r="1486">
          <cell r="G1486" t="str">
            <v>Satuan</v>
          </cell>
          <cell r="H1486" t="str">
            <v>Jumlah</v>
          </cell>
          <cell r="J1486" t="str">
            <v>H.Satuan</v>
          </cell>
          <cell r="K1486" t="str">
            <v>Total</v>
          </cell>
          <cell r="M1486">
            <v>31</v>
          </cell>
          <cell r="N1486" t="str">
            <v>Pekerjaan Besi Konstruksi</v>
          </cell>
          <cell r="Q1486" t="str">
            <v>kg</v>
          </cell>
          <cell r="R1486">
            <v>1598</v>
          </cell>
        </row>
        <row r="1487">
          <cell r="J1487" t="str">
            <v>(Rp.)</v>
          </cell>
          <cell r="K1487" t="str">
            <v>(Rp.)</v>
          </cell>
        </row>
        <row r="1488">
          <cell r="K1488">
            <v>1135</v>
          </cell>
          <cell r="N1488">
            <v>1</v>
          </cell>
          <cell r="O1488">
            <v>1598</v>
          </cell>
          <cell r="P1488">
            <v>1813730</v>
          </cell>
          <cell r="Q1488">
            <v>1135</v>
          </cell>
        </row>
        <row r="1489">
          <cell r="G1489" t="str">
            <v>hari</v>
          </cell>
          <cell r="H1489">
            <v>1E-3</v>
          </cell>
          <cell r="J1489">
            <v>35000</v>
          </cell>
          <cell r="K1489">
            <v>35</v>
          </cell>
          <cell r="M1489">
            <v>1E-3</v>
          </cell>
          <cell r="N1489">
            <v>1</v>
          </cell>
          <cell r="O1489">
            <v>1598</v>
          </cell>
          <cell r="P1489">
            <v>55930</v>
          </cell>
        </row>
        <row r="1490">
          <cell r="G1490" t="str">
            <v>hari</v>
          </cell>
          <cell r="H1490">
            <v>0.01</v>
          </cell>
          <cell r="J1490">
            <v>30000</v>
          </cell>
          <cell r="K1490">
            <v>300</v>
          </cell>
          <cell r="M1490">
            <v>0.01</v>
          </cell>
          <cell r="N1490">
            <v>1</v>
          </cell>
          <cell r="O1490">
            <v>1598</v>
          </cell>
          <cell r="P1490">
            <v>479400</v>
          </cell>
        </row>
        <row r="1491">
          <cell r="G1491" t="str">
            <v>hari</v>
          </cell>
          <cell r="H1491">
            <v>0.04</v>
          </cell>
          <cell r="J1491">
            <v>20000</v>
          </cell>
          <cell r="K1491">
            <v>800</v>
          </cell>
          <cell r="M1491">
            <v>0.04</v>
          </cell>
          <cell r="N1491">
            <v>1</v>
          </cell>
          <cell r="O1491">
            <v>1598</v>
          </cell>
          <cell r="P1491">
            <v>1278400</v>
          </cell>
        </row>
        <row r="1494">
          <cell r="K1494">
            <v>7500</v>
          </cell>
          <cell r="O1494">
            <v>1598</v>
          </cell>
          <cell r="P1494">
            <v>11985000</v>
          </cell>
          <cell r="Q1494">
            <v>7500</v>
          </cell>
        </row>
        <row r="1495">
          <cell r="G1495" t="str">
            <v>kg</v>
          </cell>
          <cell r="H1495">
            <v>1</v>
          </cell>
          <cell r="J1495">
            <v>7000</v>
          </cell>
          <cell r="K1495">
            <v>7000</v>
          </cell>
          <cell r="M1495">
            <v>1</v>
          </cell>
          <cell r="N1495">
            <v>1598</v>
          </cell>
          <cell r="O1495">
            <v>1598</v>
          </cell>
          <cell r="P1495">
            <v>11186000</v>
          </cell>
        </row>
        <row r="1496">
          <cell r="G1496" t="str">
            <v>ls</v>
          </cell>
          <cell r="H1496">
            <v>1</v>
          </cell>
          <cell r="J1496">
            <v>500</v>
          </cell>
          <cell r="K1496">
            <v>500</v>
          </cell>
          <cell r="M1496">
            <v>1</v>
          </cell>
          <cell r="N1496">
            <v>1598</v>
          </cell>
          <cell r="O1496">
            <v>1598</v>
          </cell>
          <cell r="P1496">
            <v>799000</v>
          </cell>
        </row>
        <row r="1503">
          <cell r="M1503" t="str">
            <v>Produksi</v>
          </cell>
          <cell r="N1503" t="str">
            <v>Involve</v>
          </cell>
          <cell r="R1503" t="str">
            <v>Operation</v>
          </cell>
        </row>
        <row r="1504">
          <cell r="K1504">
            <v>0</v>
          </cell>
          <cell r="M1504" t="str">
            <v>/ Hour</v>
          </cell>
          <cell r="N1504" t="str">
            <v>%</v>
          </cell>
          <cell r="O1504">
            <v>1598</v>
          </cell>
          <cell r="P1504">
            <v>0</v>
          </cell>
          <cell r="Q1504">
            <v>0</v>
          </cell>
          <cell r="R1504" t="str">
            <v>Hour</v>
          </cell>
        </row>
        <row r="1515">
          <cell r="K1515">
            <v>8635</v>
          </cell>
        </row>
        <row r="1518">
          <cell r="J1518" t="str">
            <v>Jakarta,  Oktober 2001</v>
          </cell>
        </row>
        <row r="1523">
          <cell r="J1523">
            <v>0</v>
          </cell>
        </row>
        <row r="1524">
          <cell r="J1524">
            <v>0</v>
          </cell>
        </row>
        <row r="1526">
          <cell r="G1526" t="str">
            <v>Pengembangan Gedung Serbaguna</v>
          </cell>
        </row>
        <row r="1527">
          <cell r="G1527" t="str">
            <v>Perumahan Taman Bougenvile, Bekasi</v>
          </cell>
        </row>
        <row r="1528">
          <cell r="G1528">
            <v>0</v>
          </cell>
        </row>
        <row r="1529">
          <cell r="M1529" t="str">
            <v>Description</v>
          </cell>
          <cell r="N1529" t="str">
            <v>Unit</v>
          </cell>
          <cell r="O1529" t="str">
            <v>Quantity</v>
          </cell>
          <cell r="P1529" t="str">
            <v>Unit Price</v>
          </cell>
          <cell r="Q1529" t="str">
            <v>Daily Output</v>
          </cell>
          <cell r="R1529" t="str">
            <v>Q'ty/Days</v>
          </cell>
        </row>
        <row r="1530">
          <cell r="G1530">
            <v>32</v>
          </cell>
          <cell r="M1530" t="str">
            <v>Pasang Wastafel</v>
          </cell>
          <cell r="N1530" t="str">
            <v>bh</v>
          </cell>
          <cell r="O1530">
            <v>0</v>
          </cell>
          <cell r="P1530">
            <v>340900</v>
          </cell>
          <cell r="Q1530">
            <v>0</v>
          </cell>
          <cell r="R1530">
            <v>0</v>
          </cell>
        </row>
        <row r="1531">
          <cell r="G1531" t="str">
            <v>Pasang Wastafel</v>
          </cell>
        </row>
        <row r="1532">
          <cell r="G1532" t="str">
            <v>bh</v>
          </cell>
        </row>
        <row r="1535">
          <cell r="G1535" t="str">
            <v>Satuan</v>
          </cell>
          <cell r="H1535" t="str">
            <v>Jumlah</v>
          </cell>
          <cell r="J1535" t="str">
            <v>H.Satuan</v>
          </cell>
          <cell r="K1535" t="str">
            <v>Total</v>
          </cell>
          <cell r="M1535">
            <v>32</v>
          </cell>
          <cell r="N1535" t="str">
            <v>Pasang Wastafel</v>
          </cell>
          <cell r="Q1535" t="str">
            <v>bh</v>
          </cell>
          <cell r="R1535">
            <v>0</v>
          </cell>
        </row>
        <row r="1536">
          <cell r="J1536" t="str">
            <v>(Rp.)</v>
          </cell>
          <cell r="K1536" t="str">
            <v>(Rp.)</v>
          </cell>
        </row>
        <row r="1537">
          <cell r="K1537">
            <v>53500</v>
          </cell>
          <cell r="N1537">
            <v>1</v>
          </cell>
          <cell r="O1537">
            <v>0</v>
          </cell>
          <cell r="P1537">
            <v>0</v>
          </cell>
          <cell r="Q1537">
            <v>53500</v>
          </cell>
        </row>
        <row r="1538">
          <cell r="G1538" t="str">
            <v>hari</v>
          </cell>
          <cell r="H1538">
            <v>0.1</v>
          </cell>
          <cell r="J1538">
            <v>35000</v>
          </cell>
          <cell r="K1538">
            <v>3500</v>
          </cell>
          <cell r="M1538">
            <v>0.1</v>
          </cell>
          <cell r="N1538">
            <v>1</v>
          </cell>
          <cell r="O1538">
            <v>0</v>
          </cell>
          <cell r="P1538">
            <v>0</v>
          </cell>
        </row>
        <row r="1539">
          <cell r="G1539" t="str">
            <v>hari</v>
          </cell>
          <cell r="H1539">
            <v>1</v>
          </cell>
          <cell r="J1539">
            <v>30000</v>
          </cell>
          <cell r="K1539">
            <v>30000</v>
          </cell>
          <cell r="M1539">
            <v>1</v>
          </cell>
          <cell r="N1539">
            <v>1</v>
          </cell>
          <cell r="O1539">
            <v>0</v>
          </cell>
          <cell r="P1539">
            <v>0</v>
          </cell>
        </row>
        <row r="1540">
          <cell r="G1540" t="str">
            <v>hari</v>
          </cell>
          <cell r="H1540">
            <v>1</v>
          </cell>
          <cell r="J1540">
            <v>20000</v>
          </cell>
          <cell r="K1540">
            <v>20000</v>
          </cell>
          <cell r="M1540">
            <v>1</v>
          </cell>
          <cell r="N1540">
            <v>1</v>
          </cell>
          <cell r="O1540">
            <v>0</v>
          </cell>
          <cell r="P1540">
            <v>0</v>
          </cell>
        </row>
        <row r="1543">
          <cell r="K1543">
            <v>287400</v>
          </cell>
          <cell r="O1543">
            <v>0</v>
          </cell>
          <cell r="P1543">
            <v>0</v>
          </cell>
          <cell r="Q1543">
            <v>287400</v>
          </cell>
        </row>
        <row r="1544">
          <cell r="G1544" t="str">
            <v>buah</v>
          </cell>
          <cell r="H1544">
            <v>1</v>
          </cell>
          <cell r="J1544">
            <v>267000</v>
          </cell>
          <cell r="K1544">
            <v>267000</v>
          </cell>
          <cell r="M1544">
            <v>1</v>
          </cell>
          <cell r="N1544">
            <v>0</v>
          </cell>
          <cell r="O1544">
            <v>0</v>
          </cell>
          <cell r="P1544">
            <v>0</v>
          </cell>
        </row>
        <row r="1545">
          <cell r="G1545" t="str">
            <v>m3</v>
          </cell>
          <cell r="H1545">
            <v>0.12</v>
          </cell>
          <cell r="J1545">
            <v>90000</v>
          </cell>
          <cell r="K1545">
            <v>10800</v>
          </cell>
          <cell r="M1545">
            <v>0.12</v>
          </cell>
          <cell r="N1545">
            <v>0</v>
          </cell>
          <cell r="O1545">
            <v>0</v>
          </cell>
          <cell r="P1545">
            <v>0</v>
          </cell>
        </row>
        <row r="1546">
          <cell r="G1546" t="str">
            <v>zak</v>
          </cell>
          <cell r="H1546">
            <v>0.4</v>
          </cell>
          <cell r="J1546">
            <v>24000</v>
          </cell>
          <cell r="K1546">
            <v>9600</v>
          </cell>
          <cell r="M1546">
            <v>0.4</v>
          </cell>
          <cell r="N1546">
            <v>0</v>
          </cell>
          <cell r="O1546">
            <v>0</v>
          </cell>
          <cell r="P1546">
            <v>0</v>
          </cell>
        </row>
        <row r="1552">
          <cell r="M1552" t="str">
            <v>Produksi</v>
          </cell>
          <cell r="N1552" t="str">
            <v>Involve</v>
          </cell>
          <cell r="R1552" t="str">
            <v>Operation</v>
          </cell>
        </row>
        <row r="1553">
          <cell r="K1553">
            <v>0</v>
          </cell>
          <cell r="M1553" t="str">
            <v>/ Hour</v>
          </cell>
          <cell r="N1553" t="str">
            <v>%</v>
          </cell>
          <cell r="O1553">
            <v>0</v>
          </cell>
          <cell r="P1553">
            <v>0</v>
          </cell>
          <cell r="Q1553">
            <v>0</v>
          </cell>
          <cell r="R1553" t="str">
            <v>Hour</v>
          </cell>
        </row>
        <row r="1564">
          <cell r="K1564">
            <v>340900</v>
          </cell>
        </row>
        <row r="1567">
          <cell r="J1567" t="str">
            <v>Jakarta,  Oktober 2001</v>
          </cell>
        </row>
        <row r="1572">
          <cell r="J1572">
            <v>0</v>
          </cell>
        </row>
        <row r="1573">
          <cell r="J1573">
            <v>0</v>
          </cell>
        </row>
        <row r="1575">
          <cell r="G1575" t="str">
            <v>Pengembangan Gedung Serbaguna</v>
          </cell>
        </row>
        <row r="1576">
          <cell r="G1576" t="str">
            <v>Perumahan Taman Bougenvile, Bekasi</v>
          </cell>
        </row>
        <row r="1577">
          <cell r="G1577">
            <v>0</v>
          </cell>
        </row>
        <row r="1578">
          <cell r="M1578" t="str">
            <v>Description</v>
          </cell>
          <cell r="N1578" t="str">
            <v>Unit</v>
          </cell>
          <cell r="O1578" t="str">
            <v>Quantity</v>
          </cell>
          <cell r="P1578" t="str">
            <v>Unit Price</v>
          </cell>
          <cell r="Q1578" t="str">
            <v>Daily Output</v>
          </cell>
          <cell r="R1578" t="str">
            <v>Q'ty/Days</v>
          </cell>
        </row>
        <row r="1579">
          <cell r="G1579">
            <v>33</v>
          </cell>
          <cell r="M1579" t="str">
            <v>Pasang Plafon Plywood</v>
          </cell>
          <cell r="N1579" t="str">
            <v>m2</v>
          </cell>
          <cell r="O1579">
            <v>0</v>
          </cell>
          <cell r="P1579">
            <v>20730</v>
          </cell>
          <cell r="Q1579">
            <v>0</v>
          </cell>
          <cell r="R1579">
            <v>0</v>
          </cell>
        </row>
        <row r="1580">
          <cell r="G1580" t="str">
            <v>Pasang Plafon Plywood</v>
          </cell>
        </row>
        <row r="1581">
          <cell r="G1581" t="str">
            <v>m2</v>
          </cell>
        </row>
        <row r="1584">
          <cell r="G1584" t="str">
            <v>Satuan</v>
          </cell>
          <cell r="H1584" t="str">
            <v>Jumlah</v>
          </cell>
          <cell r="J1584" t="str">
            <v>H.Satuan</v>
          </cell>
          <cell r="K1584" t="str">
            <v>Total</v>
          </cell>
          <cell r="M1584">
            <v>33</v>
          </cell>
          <cell r="N1584" t="str">
            <v>Pasang Plafon Plywood</v>
          </cell>
          <cell r="Q1584" t="str">
            <v>m2</v>
          </cell>
          <cell r="R1584">
            <v>9</v>
          </cell>
        </row>
        <row r="1585">
          <cell r="J1585" t="str">
            <v>(Rp.)</v>
          </cell>
          <cell r="K1585" t="str">
            <v>(Rp.)</v>
          </cell>
        </row>
        <row r="1586">
          <cell r="K1586">
            <v>7830</v>
          </cell>
          <cell r="N1586">
            <v>1</v>
          </cell>
          <cell r="O1586">
            <v>9</v>
          </cell>
          <cell r="P1586">
            <v>70470</v>
          </cell>
          <cell r="Q1586">
            <v>7830</v>
          </cell>
        </row>
        <row r="1587">
          <cell r="G1587" t="str">
            <v>hari</v>
          </cell>
          <cell r="H1587">
            <v>1.7999999999999999E-2</v>
          </cell>
          <cell r="J1587">
            <v>35000</v>
          </cell>
          <cell r="K1587">
            <v>630</v>
          </cell>
          <cell r="M1587">
            <v>1.7999999999999999E-2</v>
          </cell>
          <cell r="N1587">
            <v>1</v>
          </cell>
          <cell r="O1587">
            <v>9</v>
          </cell>
          <cell r="P1587">
            <v>5670</v>
          </cell>
        </row>
        <row r="1588">
          <cell r="G1588" t="str">
            <v>hari</v>
          </cell>
          <cell r="H1588">
            <v>0.18</v>
          </cell>
          <cell r="J1588">
            <v>30000</v>
          </cell>
          <cell r="K1588">
            <v>5400</v>
          </cell>
          <cell r="M1588">
            <v>0.18</v>
          </cell>
          <cell r="N1588">
            <v>1</v>
          </cell>
          <cell r="O1588">
            <v>9</v>
          </cell>
          <cell r="P1588">
            <v>48600</v>
          </cell>
        </row>
        <row r="1589">
          <cell r="G1589" t="str">
            <v>hari</v>
          </cell>
          <cell r="H1589">
            <v>0.09</v>
          </cell>
          <cell r="J1589">
            <v>20000</v>
          </cell>
          <cell r="K1589">
            <v>1800</v>
          </cell>
          <cell r="M1589">
            <v>0.09</v>
          </cell>
          <cell r="N1589">
            <v>1</v>
          </cell>
          <cell r="O1589">
            <v>9</v>
          </cell>
          <cell r="P1589">
            <v>16200</v>
          </cell>
        </row>
        <row r="1592">
          <cell r="K1592">
            <v>12900</v>
          </cell>
          <cell r="O1592">
            <v>9</v>
          </cell>
          <cell r="P1592">
            <v>116100</v>
          </cell>
          <cell r="Q1592">
            <v>12900</v>
          </cell>
        </row>
        <row r="1593">
          <cell r="G1593" t="str">
            <v>lbr</v>
          </cell>
          <cell r="H1593">
            <v>0.4</v>
          </cell>
          <cell r="J1593">
            <v>29500</v>
          </cell>
          <cell r="K1593">
            <v>11800</v>
          </cell>
          <cell r="M1593">
            <v>0.4</v>
          </cell>
          <cell r="N1593">
            <v>3.6</v>
          </cell>
          <cell r="O1593">
            <v>9</v>
          </cell>
          <cell r="P1593">
            <v>106200</v>
          </cell>
        </row>
        <row r="1594">
          <cell r="G1594" t="str">
            <v>kg</v>
          </cell>
          <cell r="H1594">
            <v>0.2</v>
          </cell>
          <cell r="J1594">
            <v>5500</v>
          </cell>
          <cell r="K1594">
            <v>1100</v>
          </cell>
          <cell r="M1594">
            <v>0.2</v>
          </cell>
          <cell r="N1594">
            <v>1.8</v>
          </cell>
          <cell r="O1594">
            <v>9</v>
          </cell>
          <cell r="P1594">
            <v>9900</v>
          </cell>
        </row>
        <row r="1601">
          <cell r="M1601" t="str">
            <v>Produksi</v>
          </cell>
          <cell r="N1601" t="str">
            <v>Involve</v>
          </cell>
          <cell r="R1601" t="str">
            <v>Operation</v>
          </cell>
        </row>
        <row r="1602">
          <cell r="K1602">
            <v>0</v>
          </cell>
          <cell r="M1602" t="str">
            <v>/ Hour</v>
          </cell>
          <cell r="N1602" t="str">
            <v>%</v>
          </cell>
          <cell r="O1602">
            <v>9</v>
          </cell>
          <cell r="P1602">
            <v>0</v>
          </cell>
          <cell r="Q1602">
            <v>0</v>
          </cell>
          <cell r="R1602" t="str">
            <v>Hour</v>
          </cell>
        </row>
        <row r="1613">
          <cell r="K1613">
            <v>20730</v>
          </cell>
        </row>
        <row r="1616">
          <cell r="J1616" t="str">
            <v>Jakarta,  Oktober 2001</v>
          </cell>
        </row>
        <row r="1621">
          <cell r="J1621">
            <v>0</v>
          </cell>
        </row>
        <row r="1622">
          <cell r="J1622">
            <v>0</v>
          </cell>
        </row>
        <row r="1624">
          <cell r="G1624" t="str">
            <v>Pengembangan Gedung Serbaguna</v>
          </cell>
        </row>
        <row r="1625">
          <cell r="G1625" t="str">
            <v>Perumahan Taman Bougenvile, Bekasi</v>
          </cell>
        </row>
        <row r="1626">
          <cell r="G1626">
            <v>0</v>
          </cell>
        </row>
        <row r="1627">
          <cell r="M1627" t="str">
            <v>Description</v>
          </cell>
          <cell r="N1627" t="str">
            <v>Unit</v>
          </cell>
          <cell r="O1627" t="str">
            <v>Quantity</v>
          </cell>
          <cell r="P1627" t="str">
            <v>Unit Price</v>
          </cell>
          <cell r="Q1627" t="str">
            <v>Daily Output</v>
          </cell>
          <cell r="R1627" t="str">
            <v>Q'ty/Days</v>
          </cell>
        </row>
        <row r="1628">
          <cell r="G1628">
            <v>34</v>
          </cell>
          <cell r="M1628" t="str">
            <v>Sloof beton 20x25</v>
          </cell>
          <cell r="N1628" t="str">
            <v>m'</v>
          </cell>
          <cell r="O1628">
            <v>0</v>
          </cell>
          <cell r="P1628">
            <v>34442.013311111114</v>
          </cell>
          <cell r="Q1628">
            <v>0</v>
          </cell>
          <cell r="R1628">
            <v>0</v>
          </cell>
        </row>
        <row r="1629">
          <cell r="G1629" t="str">
            <v>Sloof beton 20x25</v>
          </cell>
        </row>
        <row r="1630">
          <cell r="G1630" t="str">
            <v>m'</v>
          </cell>
        </row>
        <row r="1633">
          <cell r="G1633" t="str">
            <v>Satuan</v>
          </cell>
          <cell r="H1633" t="str">
            <v>Jumlah</v>
          </cell>
          <cell r="J1633" t="str">
            <v>H.Satuan</v>
          </cell>
          <cell r="K1633" t="str">
            <v>Total</v>
          </cell>
          <cell r="M1633">
            <v>34</v>
          </cell>
          <cell r="N1633" t="str">
            <v>Sloof beton 20x25</v>
          </cell>
          <cell r="Q1633" t="str">
            <v>m'</v>
          </cell>
          <cell r="R1633">
            <v>32.799999999999997</v>
          </cell>
        </row>
        <row r="1634">
          <cell r="J1634" t="str">
            <v>(Rp.)</v>
          </cell>
          <cell r="K1634" t="str">
            <v>(Rp.)</v>
          </cell>
        </row>
        <row r="1635">
          <cell r="K1635">
            <v>3798.6111111111109</v>
          </cell>
          <cell r="N1635">
            <v>36</v>
          </cell>
          <cell r="O1635">
            <v>32.799999999999997</v>
          </cell>
          <cell r="P1635">
            <v>124594.44444444442</v>
          </cell>
          <cell r="Q1635">
            <v>3798.6111111111109</v>
          </cell>
        </row>
        <row r="1636">
          <cell r="G1636" t="str">
            <v>hari</v>
          </cell>
          <cell r="H1636">
            <v>1.3888888888888889E-3</v>
          </cell>
          <cell r="J1636">
            <v>35000</v>
          </cell>
          <cell r="K1636">
            <v>48.611111111111114</v>
          </cell>
          <cell r="M1636">
            <v>0.05</v>
          </cell>
          <cell r="N1636">
            <v>36</v>
          </cell>
          <cell r="O1636">
            <v>32.799999999999997</v>
          </cell>
          <cell r="P1636">
            <v>1594.4444444444443</v>
          </cell>
        </row>
        <row r="1637">
          <cell r="G1637" t="str">
            <v>hari</v>
          </cell>
          <cell r="H1637">
            <v>1.3888888888888888E-2</v>
          </cell>
          <cell r="J1637">
            <v>30000</v>
          </cell>
          <cell r="K1637">
            <v>416.66666666666663</v>
          </cell>
          <cell r="M1637">
            <v>0.5</v>
          </cell>
          <cell r="N1637">
            <v>36</v>
          </cell>
          <cell r="O1637">
            <v>32.799999999999997</v>
          </cell>
          <cell r="P1637">
            <v>13666.666666666664</v>
          </cell>
        </row>
        <row r="1638">
          <cell r="G1638" t="str">
            <v>hari</v>
          </cell>
          <cell r="H1638">
            <v>0.16666666666666666</v>
          </cell>
          <cell r="J1638">
            <v>20000</v>
          </cell>
          <cell r="K1638">
            <v>3333.333333333333</v>
          </cell>
          <cell r="M1638">
            <v>6</v>
          </cell>
          <cell r="N1638">
            <v>36</v>
          </cell>
          <cell r="O1638">
            <v>32.799999999999997</v>
          </cell>
          <cell r="P1638">
            <v>109333.33333333331</v>
          </cell>
        </row>
        <row r="1641">
          <cell r="K1641">
            <v>30643.4022</v>
          </cell>
          <cell r="O1641">
            <v>32.799999999999997</v>
          </cell>
          <cell r="P1641">
            <v>1005103.5921599999</v>
          </cell>
          <cell r="Q1641">
            <v>30643.4022</v>
          </cell>
        </row>
        <row r="1642">
          <cell r="G1642" t="str">
            <v>m3</v>
          </cell>
          <cell r="H1642">
            <v>4.7500000000000001E-2</v>
          </cell>
          <cell r="J1642">
            <v>80000</v>
          </cell>
          <cell r="K1642">
            <v>3800</v>
          </cell>
          <cell r="M1642">
            <v>4.7500000000000001E-2</v>
          </cell>
          <cell r="N1642">
            <v>1.5579999999999998</v>
          </cell>
          <cell r="O1642">
            <v>32.799999999999997</v>
          </cell>
          <cell r="P1642">
            <v>124639.99999999999</v>
          </cell>
        </row>
        <row r="1643">
          <cell r="G1643" t="str">
            <v>m3</v>
          </cell>
          <cell r="H1643">
            <v>3.4000000000000002E-2</v>
          </cell>
          <cell r="J1643">
            <v>85000</v>
          </cell>
          <cell r="K1643">
            <v>2890</v>
          </cell>
          <cell r="M1643">
            <v>3.4000000000000002E-2</v>
          </cell>
          <cell r="N1643">
            <v>1.1152</v>
          </cell>
          <cell r="O1643">
            <v>32.799999999999997</v>
          </cell>
          <cell r="P1643">
            <v>94791.999999999985</v>
          </cell>
        </row>
        <row r="1644">
          <cell r="G1644" t="str">
            <v>zak</v>
          </cell>
          <cell r="H1644">
            <v>0.4375</v>
          </cell>
          <cell r="J1644">
            <v>24000</v>
          </cell>
          <cell r="K1644">
            <v>10500</v>
          </cell>
          <cell r="M1644">
            <v>0.4375</v>
          </cell>
          <cell r="N1644">
            <v>14.349999999999998</v>
          </cell>
          <cell r="O1644">
            <v>32.799999999999997</v>
          </cell>
          <cell r="P1644">
            <v>344399.99999999994</v>
          </cell>
        </row>
        <row r="1645">
          <cell r="G1645" t="str">
            <v>btg</v>
          </cell>
          <cell r="H1645">
            <v>0.52500000000000002</v>
          </cell>
          <cell r="J1645">
            <v>9500</v>
          </cell>
          <cell r="K1645">
            <v>4987.5</v>
          </cell>
          <cell r="M1645">
            <v>0.52500000000000002</v>
          </cell>
          <cell r="N1645">
            <v>17.22</v>
          </cell>
          <cell r="O1645">
            <v>32.799999999999997</v>
          </cell>
          <cell r="P1645">
            <v>163590</v>
          </cell>
        </row>
        <row r="1646">
          <cell r="G1646" t="str">
            <v>btg</v>
          </cell>
          <cell r="H1646">
            <v>0.36749999999999999</v>
          </cell>
          <cell r="J1646">
            <v>21000</v>
          </cell>
          <cell r="K1646">
            <v>7717.5</v>
          </cell>
          <cell r="M1646">
            <v>0.36749999999999999</v>
          </cell>
          <cell r="N1646">
            <v>12.053999999999998</v>
          </cell>
          <cell r="O1646">
            <v>32.799999999999997</v>
          </cell>
          <cell r="P1646">
            <v>253133.99999999997</v>
          </cell>
        </row>
        <row r="1647">
          <cell r="G1647" t="str">
            <v>kg</v>
          </cell>
          <cell r="H1647">
            <v>0.14968044</v>
          </cell>
          <cell r="J1647">
            <v>5000</v>
          </cell>
          <cell r="K1647">
            <v>748.40219999999999</v>
          </cell>
          <cell r="M1647">
            <v>0.14968044</v>
          </cell>
          <cell r="N1647">
            <v>4.9095184319999996</v>
          </cell>
          <cell r="O1647">
            <v>32.799999999999997</v>
          </cell>
          <cell r="P1647">
            <v>24547.592159999997</v>
          </cell>
        </row>
        <row r="1650">
          <cell r="M1650" t="str">
            <v>Produksi</v>
          </cell>
          <cell r="N1650" t="str">
            <v>Involve</v>
          </cell>
          <cell r="R1650" t="str">
            <v>Operation</v>
          </cell>
        </row>
        <row r="1651">
          <cell r="K1651">
            <v>0</v>
          </cell>
          <cell r="M1651" t="str">
            <v>/ Hour</v>
          </cell>
          <cell r="N1651" t="str">
            <v>%</v>
          </cell>
          <cell r="O1651">
            <v>32.799999999999997</v>
          </cell>
          <cell r="P1651">
            <v>0</v>
          </cell>
          <cell r="Q1651">
            <v>0</v>
          </cell>
          <cell r="R1651" t="str">
            <v>Hour</v>
          </cell>
        </row>
        <row r="1662">
          <cell r="K1662">
            <v>34442.013311111114</v>
          </cell>
        </row>
        <row r="1665">
          <cell r="J1665" t="str">
            <v>Jakarta,  Oktober 2001</v>
          </cell>
        </row>
        <row r="1670">
          <cell r="J1670">
            <v>0</v>
          </cell>
        </row>
        <row r="1671">
          <cell r="J1671">
            <v>0</v>
          </cell>
        </row>
        <row r="1673">
          <cell r="G1673" t="str">
            <v>Pengembangan Gedung Serbaguna</v>
          </cell>
        </row>
        <row r="1674">
          <cell r="G1674" t="str">
            <v>Perumahan Taman Bougenvile, Bekasi</v>
          </cell>
        </row>
        <row r="1675">
          <cell r="G1675">
            <v>0</v>
          </cell>
        </row>
        <row r="1676">
          <cell r="M1676" t="str">
            <v>Description</v>
          </cell>
          <cell r="N1676" t="str">
            <v>Unit</v>
          </cell>
          <cell r="O1676" t="str">
            <v>Quantity</v>
          </cell>
          <cell r="P1676" t="str">
            <v>Unit Price</v>
          </cell>
          <cell r="Q1676" t="str">
            <v>Daily Output</v>
          </cell>
          <cell r="R1676" t="str">
            <v>Q'ty/Days</v>
          </cell>
        </row>
        <row r="1677">
          <cell r="G1677">
            <v>35</v>
          </cell>
          <cell r="M1677" t="str">
            <v>Sloof beton 20x30</v>
          </cell>
          <cell r="N1677" t="str">
            <v>m'</v>
          </cell>
          <cell r="O1677">
            <v>0</v>
          </cell>
          <cell r="P1677">
            <v>42720.246157142858</v>
          </cell>
          <cell r="Q1677">
            <v>0</v>
          </cell>
          <cell r="R1677">
            <v>0</v>
          </cell>
        </row>
        <row r="1678">
          <cell r="G1678" t="str">
            <v>Sloof beton 20x30</v>
          </cell>
        </row>
        <row r="1679">
          <cell r="G1679" t="str">
            <v>m'</v>
          </cell>
        </row>
        <row r="1682">
          <cell r="G1682" t="str">
            <v>Satuan</v>
          </cell>
          <cell r="H1682" t="str">
            <v>Jumlah</v>
          </cell>
          <cell r="J1682" t="str">
            <v>H.Satuan</v>
          </cell>
          <cell r="K1682" t="str">
            <v>Total</v>
          </cell>
          <cell r="M1682">
            <v>35</v>
          </cell>
          <cell r="N1682" t="str">
            <v>Sloof beton 20x30</v>
          </cell>
          <cell r="Q1682" t="str">
            <v>m'</v>
          </cell>
          <cell r="R1682">
            <v>8.6999999999999993</v>
          </cell>
        </row>
        <row r="1683">
          <cell r="J1683" t="str">
            <v>(Rp.)</v>
          </cell>
          <cell r="K1683" t="str">
            <v>(Rp.)</v>
          </cell>
        </row>
        <row r="1684">
          <cell r="K1684">
            <v>3907.1428571428569</v>
          </cell>
          <cell r="N1684">
            <v>35</v>
          </cell>
          <cell r="O1684">
            <v>8.6999999999999993</v>
          </cell>
          <cell r="P1684">
            <v>33992.142857142855</v>
          </cell>
          <cell r="Q1684">
            <v>3907.1428571428569</v>
          </cell>
        </row>
        <row r="1685">
          <cell r="G1685" t="str">
            <v>hari</v>
          </cell>
          <cell r="H1685">
            <v>1.4285714285714286E-3</v>
          </cell>
          <cell r="J1685">
            <v>35000</v>
          </cell>
          <cell r="K1685">
            <v>50</v>
          </cell>
          <cell r="M1685">
            <v>0.05</v>
          </cell>
          <cell r="N1685">
            <v>35</v>
          </cell>
          <cell r="O1685">
            <v>8.6999999999999993</v>
          </cell>
          <cell r="P1685">
            <v>434.99999999999994</v>
          </cell>
        </row>
        <row r="1686">
          <cell r="G1686" t="str">
            <v>hari</v>
          </cell>
          <cell r="H1686">
            <v>1.4285714285714285E-2</v>
          </cell>
          <cell r="J1686">
            <v>30000</v>
          </cell>
          <cell r="K1686">
            <v>428.57142857142856</v>
          </cell>
          <cell r="M1686">
            <v>0.5</v>
          </cell>
          <cell r="N1686">
            <v>35</v>
          </cell>
          <cell r="O1686">
            <v>8.6999999999999993</v>
          </cell>
          <cell r="P1686">
            <v>3728.571428571428</v>
          </cell>
        </row>
        <row r="1687">
          <cell r="G1687" t="str">
            <v>hari</v>
          </cell>
          <cell r="H1687">
            <v>0.17142857142857143</v>
          </cell>
          <cell r="J1687">
            <v>20000</v>
          </cell>
          <cell r="K1687">
            <v>3428.5714285714284</v>
          </cell>
          <cell r="M1687">
            <v>6</v>
          </cell>
          <cell r="N1687">
            <v>35</v>
          </cell>
          <cell r="O1687">
            <v>8.6999999999999993</v>
          </cell>
          <cell r="P1687">
            <v>29828.571428571424</v>
          </cell>
        </row>
        <row r="1690">
          <cell r="K1690">
            <v>38813.103300000002</v>
          </cell>
          <cell r="O1690">
            <v>8.6999999999999993</v>
          </cell>
          <cell r="P1690">
            <v>337673.99870999996</v>
          </cell>
          <cell r="Q1690">
            <v>38813.103300000002</v>
          </cell>
        </row>
        <row r="1691">
          <cell r="G1691" t="str">
            <v>m3</v>
          </cell>
          <cell r="H1691">
            <v>5.6999999999999995E-2</v>
          </cell>
          <cell r="J1691">
            <v>80000</v>
          </cell>
          <cell r="K1691">
            <v>4560</v>
          </cell>
          <cell r="M1691">
            <v>5.6999999999999995E-2</v>
          </cell>
          <cell r="N1691">
            <v>0.4958999999999999</v>
          </cell>
          <cell r="O1691">
            <v>8.6999999999999993</v>
          </cell>
          <cell r="P1691">
            <v>39672</v>
          </cell>
        </row>
        <row r="1692">
          <cell r="G1692" t="str">
            <v>m3</v>
          </cell>
          <cell r="H1692">
            <v>4.0800000000000003E-2</v>
          </cell>
          <cell r="J1692">
            <v>85000</v>
          </cell>
          <cell r="K1692">
            <v>3468.0000000000005</v>
          </cell>
          <cell r="M1692">
            <v>4.0800000000000003E-2</v>
          </cell>
          <cell r="N1692">
            <v>0.35496</v>
          </cell>
          <cell r="O1692">
            <v>8.6999999999999993</v>
          </cell>
          <cell r="P1692">
            <v>30171.600000000002</v>
          </cell>
        </row>
        <row r="1693">
          <cell r="G1693" t="str">
            <v>zak</v>
          </cell>
          <cell r="H1693">
            <v>0.52500000000000002</v>
          </cell>
          <cell r="J1693">
            <v>24000</v>
          </cell>
          <cell r="K1693">
            <v>12600</v>
          </cell>
          <cell r="M1693">
            <v>0.52500000000000002</v>
          </cell>
          <cell r="N1693">
            <v>4.5674999999999999</v>
          </cell>
          <cell r="O1693">
            <v>8.6999999999999993</v>
          </cell>
          <cell r="P1693">
            <v>109619.99999999999</v>
          </cell>
        </row>
        <row r="1694">
          <cell r="G1694" t="str">
            <v>btg</v>
          </cell>
          <cell r="H1694">
            <v>0.57750000000000001</v>
          </cell>
          <cell r="J1694">
            <v>9500</v>
          </cell>
          <cell r="K1694">
            <v>5486.25</v>
          </cell>
          <cell r="M1694">
            <v>0.57750000000000001</v>
          </cell>
          <cell r="N1694">
            <v>5.0242499999999994</v>
          </cell>
          <cell r="O1694">
            <v>8.6999999999999993</v>
          </cell>
          <cell r="P1694">
            <v>47730.374999999993</v>
          </cell>
        </row>
        <row r="1695">
          <cell r="G1695" t="str">
            <v>btg</v>
          </cell>
          <cell r="H1695">
            <v>0.55125000000000013</v>
          </cell>
          <cell r="J1695">
            <v>21000</v>
          </cell>
          <cell r="K1695">
            <v>11576.250000000002</v>
          </cell>
          <cell r="M1695">
            <v>0.55125000000000013</v>
          </cell>
          <cell r="N1695">
            <v>4.7958750000000006</v>
          </cell>
          <cell r="O1695">
            <v>8.6999999999999993</v>
          </cell>
          <cell r="P1695">
            <v>100713.37500000001</v>
          </cell>
        </row>
        <row r="1696">
          <cell r="G1696" t="str">
            <v>kg</v>
          </cell>
          <cell r="H1696">
            <v>0.22452065999999998</v>
          </cell>
          <cell r="J1696">
            <v>5000</v>
          </cell>
          <cell r="K1696">
            <v>1122.6033</v>
          </cell>
          <cell r="M1696">
            <v>0.22452065999999998</v>
          </cell>
          <cell r="N1696">
            <v>1.9533297419999998</v>
          </cell>
          <cell r="O1696">
            <v>8.6999999999999993</v>
          </cell>
          <cell r="P1696">
            <v>9766.6487099999995</v>
          </cell>
        </row>
        <row r="1699">
          <cell r="M1699" t="str">
            <v>Produksi</v>
          </cell>
          <cell r="N1699" t="str">
            <v>Involve</v>
          </cell>
          <cell r="R1699" t="str">
            <v>Operation</v>
          </cell>
        </row>
        <row r="1700">
          <cell r="K1700">
            <v>0</v>
          </cell>
          <cell r="M1700" t="str">
            <v>/ Hour</v>
          </cell>
          <cell r="N1700" t="str">
            <v>%</v>
          </cell>
          <cell r="O1700">
            <v>8.6999999999999993</v>
          </cell>
          <cell r="P1700">
            <v>0</v>
          </cell>
          <cell r="Q1700">
            <v>0</v>
          </cell>
          <cell r="R1700" t="str">
            <v>Hour</v>
          </cell>
        </row>
        <row r="1711">
          <cell r="K1711">
            <v>42720.246157142858</v>
          </cell>
        </row>
        <row r="1714">
          <cell r="J1714" t="str">
            <v>Jakarta,  Oktober 2001</v>
          </cell>
        </row>
        <row r="1719">
          <cell r="J1719">
            <v>0</v>
          </cell>
        </row>
        <row r="1720">
          <cell r="J1720">
            <v>0</v>
          </cell>
        </row>
        <row r="1722">
          <cell r="G1722" t="str">
            <v>Pengembangan Gedung Serbaguna</v>
          </cell>
        </row>
        <row r="1723">
          <cell r="G1723" t="str">
            <v>Perumahan Taman Bougenvile, Bekasi</v>
          </cell>
        </row>
        <row r="1724">
          <cell r="G1724">
            <v>0</v>
          </cell>
        </row>
        <row r="1725">
          <cell r="M1725" t="str">
            <v>Description</v>
          </cell>
          <cell r="N1725" t="str">
            <v>Unit</v>
          </cell>
          <cell r="O1725" t="str">
            <v>Quantity</v>
          </cell>
          <cell r="P1725" t="str">
            <v>Unit Price</v>
          </cell>
          <cell r="Q1725" t="str">
            <v>Daily Output</v>
          </cell>
          <cell r="R1725" t="str">
            <v>Q'ty/Days</v>
          </cell>
        </row>
        <row r="1726">
          <cell r="G1726">
            <v>36</v>
          </cell>
          <cell r="M1726" t="str">
            <v>Kusen Kayu Kamper type A</v>
          </cell>
          <cell r="N1726" t="str">
            <v>bh</v>
          </cell>
          <cell r="O1726">
            <v>0</v>
          </cell>
          <cell r="P1726">
            <v>221931.24999999997</v>
          </cell>
          <cell r="Q1726">
            <v>0</v>
          </cell>
          <cell r="R1726">
            <v>0</v>
          </cell>
        </row>
        <row r="1727">
          <cell r="G1727" t="str">
            <v>Kusen Kayu Kamper type A</v>
          </cell>
        </row>
        <row r="1728">
          <cell r="G1728" t="str">
            <v>bh</v>
          </cell>
        </row>
        <row r="1731">
          <cell r="G1731" t="str">
            <v>Satuan</v>
          </cell>
          <cell r="H1731" t="str">
            <v>Jumlah</v>
          </cell>
          <cell r="J1731" t="str">
            <v>H.Satuan</v>
          </cell>
          <cell r="K1731" t="str">
            <v>Total</v>
          </cell>
          <cell r="M1731">
            <v>36</v>
          </cell>
          <cell r="N1731" t="str">
            <v>Kusen Kayu Kamper type A</v>
          </cell>
          <cell r="Q1731" t="str">
            <v>bh</v>
          </cell>
          <cell r="R1731">
            <v>2</v>
          </cell>
        </row>
        <row r="1732">
          <cell r="J1732" t="str">
            <v>(Rp.)</v>
          </cell>
          <cell r="K1732" t="str">
            <v>(Rp.)</v>
          </cell>
        </row>
        <row r="1733">
          <cell r="K1733">
            <v>100574.99999999999</v>
          </cell>
          <cell r="N1733">
            <v>11.111111111111112</v>
          </cell>
          <cell r="O1733">
            <v>2</v>
          </cell>
          <cell r="P1733">
            <v>201149.99999999997</v>
          </cell>
          <cell r="Q1733">
            <v>100574.99999999999</v>
          </cell>
        </row>
        <row r="1734">
          <cell r="G1734" t="str">
            <v>hari</v>
          </cell>
          <cell r="H1734">
            <v>4.4999999999999991E-2</v>
          </cell>
          <cell r="J1734">
            <v>35000</v>
          </cell>
          <cell r="K1734">
            <v>1574.9999999999998</v>
          </cell>
          <cell r="M1734">
            <v>0.5</v>
          </cell>
          <cell r="N1734">
            <v>11.111111111111112</v>
          </cell>
          <cell r="O1734">
            <v>2</v>
          </cell>
          <cell r="P1734">
            <v>3149.9999999999995</v>
          </cell>
        </row>
        <row r="1735">
          <cell r="G1735" t="str">
            <v>hari</v>
          </cell>
          <cell r="H1735">
            <v>2.6999999999999997</v>
          </cell>
          <cell r="J1735">
            <v>30000</v>
          </cell>
          <cell r="K1735">
            <v>80999.999999999985</v>
          </cell>
          <cell r="M1735">
            <v>30</v>
          </cell>
          <cell r="N1735">
            <v>11.111111111111112</v>
          </cell>
          <cell r="O1735">
            <v>2</v>
          </cell>
          <cell r="P1735">
            <v>161999.99999999997</v>
          </cell>
        </row>
        <row r="1736">
          <cell r="G1736" t="str">
            <v>hari</v>
          </cell>
          <cell r="H1736">
            <v>0.89999999999999991</v>
          </cell>
          <cell r="J1736">
            <v>20000</v>
          </cell>
          <cell r="K1736">
            <v>18000</v>
          </cell>
          <cell r="M1736">
            <v>10</v>
          </cell>
          <cell r="N1736">
            <v>11.111111111111112</v>
          </cell>
          <cell r="O1736">
            <v>2</v>
          </cell>
          <cell r="P1736">
            <v>36000</v>
          </cell>
        </row>
        <row r="1739">
          <cell r="K1739">
            <v>121356.24999999999</v>
          </cell>
          <cell r="O1739">
            <v>2</v>
          </cell>
          <cell r="P1739">
            <v>242712.49999999997</v>
          </cell>
          <cell r="Q1739">
            <v>121356.24999999999</v>
          </cell>
        </row>
        <row r="1740">
          <cell r="G1740" t="str">
            <v>btg</v>
          </cell>
          <cell r="H1740">
            <v>2.0124999999999997</v>
          </cell>
          <cell r="J1740">
            <v>55000</v>
          </cell>
          <cell r="K1740">
            <v>110687.49999999999</v>
          </cell>
          <cell r="M1740">
            <v>2.0124999999999997</v>
          </cell>
          <cell r="N1740">
            <v>4.0249999999999995</v>
          </cell>
          <cell r="O1740">
            <v>2</v>
          </cell>
          <cell r="P1740">
            <v>221374.99999999997</v>
          </cell>
        </row>
        <row r="1741">
          <cell r="G1741" t="str">
            <v>btg</v>
          </cell>
          <cell r="H1741">
            <v>0.28749999999999998</v>
          </cell>
          <cell r="J1741">
            <v>27500</v>
          </cell>
          <cell r="K1741">
            <v>7906.2499999999991</v>
          </cell>
          <cell r="M1741">
            <v>0.28749999999999998</v>
          </cell>
          <cell r="N1741">
            <v>0.57499999999999996</v>
          </cell>
          <cell r="O1741">
            <v>2</v>
          </cell>
          <cell r="P1741">
            <v>15812.499999999998</v>
          </cell>
        </row>
        <row r="1742">
          <cell r="G1742" t="str">
            <v>kg</v>
          </cell>
          <cell r="H1742">
            <v>0.3</v>
          </cell>
          <cell r="J1742">
            <v>5500</v>
          </cell>
          <cell r="K1742">
            <v>1650</v>
          </cell>
          <cell r="M1742">
            <v>0.3</v>
          </cell>
          <cell r="N1742">
            <v>0.6</v>
          </cell>
          <cell r="O1742">
            <v>2</v>
          </cell>
          <cell r="P1742">
            <v>3300</v>
          </cell>
        </row>
        <row r="1743">
          <cell r="G1743" t="str">
            <v>kg</v>
          </cell>
          <cell r="H1743">
            <v>2.5000000000000001E-2</v>
          </cell>
          <cell r="J1743">
            <v>4500</v>
          </cell>
          <cell r="K1743">
            <v>112.5</v>
          </cell>
          <cell r="M1743">
            <v>2.5000000000000001E-2</v>
          </cell>
          <cell r="N1743">
            <v>0.05</v>
          </cell>
          <cell r="O1743">
            <v>2</v>
          </cell>
          <cell r="P1743">
            <v>225</v>
          </cell>
        </row>
        <row r="1744">
          <cell r="G1744" t="str">
            <v>lbr</v>
          </cell>
          <cell r="H1744">
            <v>0.5</v>
          </cell>
          <cell r="J1744">
            <v>2000</v>
          </cell>
          <cell r="K1744">
            <v>1000</v>
          </cell>
          <cell r="M1744">
            <v>0.5</v>
          </cell>
          <cell r="N1744">
            <v>1</v>
          </cell>
          <cell r="O1744">
            <v>2</v>
          </cell>
          <cell r="P1744">
            <v>2000</v>
          </cell>
        </row>
        <row r="1748">
          <cell r="M1748" t="str">
            <v>Produksi</v>
          </cell>
          <cell r="N1748" t="str">
            <v>Involve</v>
          </cell>
          <cell r="R1748" t="str">
            <v>Operation</v>
          </cell>
        </row>
        <row r="1749">
          <cell r="K1749">
            <v>0</v>
          </cell>
          <cell r="M1749" t="str">
            <v>/ Hour</v>
          </cell>
          <cell r="N1749" t="str">
            <v>%</v>
          </cell>
          <cell r="O1749">
            <v>2</v>
          </cell>
          <cell r="P1749">
            <v>0</v>
          </cell>
          <cell r="Q1749">
            <v>0</v>
          </cell>
          <cell r="R1749" t="str">
            <v>Hour</v>
          </cell>
        </row>
        <row r="1760">
          <cell r="K1760">
            <v>221931.24999999997</v>
          </cell>
        </row>
        <row r="1763">
          <cell r="J1763" t="str">
            <v>Jakarta,  Oktober 2001</v>
          </cell>
        </row>
        <row r="1768">
          <cell r="J1768">
            <v>0</v>
          </cell>
        </row>
        <row r="1769">
          <cell r="J1769">
            <v>0</v>
          </cell>
        </row>
        <row r="1771">
          <cell r="G1771" t="str">
            <v>Pengembangan Gedung Serbaguna</v>
          </cell>
        </row>
        <row r="1772">
          <cell r="G1772" t="str">
            <v>Perumahan Taman Bougenvile, Bekasi</v>
          </cell>
        </row>
        <row r="1773">
          <cell r="G1773">
            <v>0</v>
          </cell>
        </row>
        <row r="1774">
          <cell r="M1774" t="str">
            <v>Description</v>
          </cell>
          <cell r="N1774" t="str">
            <v>Unit</v>
          </cell>
          <cell r="O1774" t="str">
            <v>Quantity</v>
          </cell>
          <cell r="P1774" t="str">
            <v>Unit Price</v>
          </cell>
          <cell r="Q1774" t="str">
            <v>Daily Output</v>
          </cell>
          <cell r="R1774" t="str">
            <v>Q'ty/Days</v>
          </cell>
        </row>
        <row r="1775">
          <cell r="G1775">
            <v>37</v>
          </cell>
          <cell r="M1775" t="str">
            <v>Kusen Kayu Kamper type B</v>
          </cell>
          <cell r="N1775" t="str">
            <v>bh</v>
          </cell>
          <cell r="O1775">
            <v>0</v>
          </cell>
          <cell r="P1775">
            <v>207739.06249999997</v>
          </cell>
          <cell r="Q1775">
            <v>0</v>
          </cell>
          <cell r="R1775">
            <v>0</v>
          </cell>
        </row>
        <row r="1776">
          <cell r="G1776" t="str">
            <v>Kusen Kayu Kamper type B</v>
          </cell>
        </row>
        <row r="1777">
          <cell r="G1777" t="str">
            <v>bh</v>
          </cell>
        </row>
        <row r="1780">
          <cell r="G1780" t="str">
            <v>Satuan</v>
          </cell>
          <cell r="H1780" t="str">
            <v>Jumlah</v>
          </cell>
          <cell r="J1780" t="str">
            <v>H.Satuan</v>
          </cell>
          <cell r="K1780" t="str">
            <v>Total</v>
          </cell>
          <cell r="M1780">
            <v>37</v>
          </cell>
          <cell r="N1780" t="str">
            <v>Kusen Kayu Kamper type B</v>
          </cell>
          <cell r="Q1780" t="str">
            <v>bh</v>
          </cell>
          <cell r="R1780">
            <v>0</v>
          </cell>
        </row>
        <row r="1781">
          <cell r="J1781" t="str">
            <v>(Rp.)</v>
          </cell>
          <cell r="K1781" t="str">
            <v>(Rp.)</v>
          </cell>
        </row>
        <row r="1782">
          <cell r="K1782">
            <v>94289.062499999985</v>
          </cell>
          <cell r="N1782">
            <v>11.851851851851855</v>
          </cell>
          <cell r="O1782">
            <v>0</v>
          </cell>
          <cell r="P1782">
            <v>0</v>
          </cell>
          <cell r="Q1782">
            <v>94289.062499999985</v>
          </cell>
        </row>
        <row r="1783">
          <cell r="G1783" t="str">
            <v>hari</v>
          </cell>
          <cell r="H1783">
            <v>4.2187499999999989E-2</v>
          </cell>
          <cell r="J1783">
            <v>35000</v>
          </cell>
          <cell r="K1783">
            <v>1476.5624999999995</v>
          </cell>
          <cell r="M1783">
            <v>0.5</v>
          </cell>
          <cell r="N1783">
            <v>11.851851851851855</v>
          </cell>
          <cell r="O1783">
            <v>0</v>
          </cell>
          <cell r="P1783">
            <v>0</v>
          </cell>
        </row>
        <row r="1784">
          <cell r="G1784" t="str">
            <v>hari</v>
          </cell>
          <cell r="H1784">
            <v>2.5312499999999996</v>
          </cell>
          <cell r="J1784">
            <v>30000</v>
          </cell>
          <cell r="K1784">
            <v>75937.499999999985</v>
          </cell>
          <cell r="M1784">
            <v>30</v>
          </cell>
          <cell r="N1784">
            <v>11.851851851851855</v>
          </cell>
          <cell r="O1784">
            <v>0</v>
          </cell>
          <cell r="P1784">
            <v>0</v>
          </cell>
        </row>
        <row r="1785">
          <cell r="G1785" t="str">
            <v>hari</v>
          </cell>
          <cell r="H1785">
            <v>0.84374999999999978</v>
          </cell>
          <cell r="J1785">
            <v>20000</v>
          </cell>
          <cell r="K1785">
            <v>16874.999999999996</v>
          </cell>
          <cell r="M1785">
            <v>10</v>
          </cell>
          <cell r="N1785">
            <v>11.851851851851855</v>
          </cell>
          <cell r="O1785">
            <v>0</v>
          </cell>
          <cell r="P1785">
            <v>0</v>
          </cell>
        </row>
        <row r="1788">
          <cell r="K1788">
            <v>113449.99999999999</v>
          </cell>
          <cell r="O1788">
            <v>0</v>
          </cell>
          <cell r="P1788">
            <v>0</v>
          </cell>
          <cell r="Q1788">
            <v>113449.99999999999</v>
          </cell>
        </row>
        <row r="1789">
          <cell r="G1789" t="str">
            <v>btg</v>
          </cell>
          <cell r="H1789">
            <v>1.8974999999999997</v>
          </cell>
          <cell r="J1789">
            <v>55000</v>
          </cell>
          <cell r="K1789">
            <v>104362.49999999999</v>
          </cell>
          <cell r="M1789">
            <v>1.8974999999999997</v>
          </cell>
          <cell r="N1789">
            <v>0</v>
          </cell>
          <cell r="O1789">
            <v>0</v>
          </cell>
          <cell r="P1789">
            <v>0</v>
          </cell>
        </row>
        <row r="1790">
          <cell r="G1790" t="str">
            <v>btg</v>
          </cell>
          <cell r="H1790">
            <v>0.22999999999999998</v>
          </cell>
          <cell r="J1790">
            <v>27500</v>
          </cell>
          <cell r="K1790">
            <v>6324.9999999999991</v>
          </cell>
          <cell r="M1790">
            <v>0.22999999999999998</v>
          </cell>
          <cell r="N1790">
            <v>0</v>
          </cell>
          <cell r="O1790">
            <v>0</v>
          </cell>
          <cell r="P1790">
            <v>0</v>
          </cell>
        </row>
        <row r="1791">
          <cell r="G1791" t="str">
            <v>kg</v>
          </cell>
          <cell r="H1791">
            <v>0.3</v>
          </cell>
          <cell r="J1791">
            <v>5500</v>
          </cell>
          <cell r="K1791">
            <v>1650</v>
          </cell>
          <cell r="M1791">
            <v>0.3</v>
          </cell>
          <cell r="N1791">
            <v>0</v>
          </cell>
          <cell r="O1791">
            <v>0</v>
          </cell>
          <cell r="P1791">
            <v>0</v>
          </cell>
        </row>
        <row r="1792">
          <cell r="G1792" t="str">
            <v>kg</v>
          </cell>
          <cell r="H1792">
            <v>2.5000000000000001E-2</v>
          </cell>
          <cell r="J1792">
            <v>4500</v>
          </cell>
          <cell r="K1792">
            <v>112.5</v>
          </cell>
          <cell r="M1792">
            <v>2.5000000000000001E-2</v>
          </cell>
          <cell r="N1792">
            <v>0</v>
          </cell>
          <cell r="O1792">
            <v>0</v>
          </cell>
          <cell r="P1792">
            <v>0</v>
          </cell>
        </row>
        <row r="1793">
          <cell r="G1793" t="str">
            <v>lbr</v>
          </cell>
          <cell r="H1793">
            <v>0.5</v>
          </cell>
          <cell r="J1793">
            <v>2000</v>
          </cell>
          <cell r="K1793">
            <v>1000</v>
          </cell>
          <cell r="M1793">
            <v>0.5</v>
          </cell>
          <cell r="N1793">
            <v>0</v>
          </cell>
          <cell r="O1793">
            <v>0</v>
          </cell>
          <cell r="P1793">
            <v>0</v>
          </cell>
        </row>
        <row r="1797">
          <cell r="M1797" t="str">
            <v>Produksi</v>
          </cell>
          <cell r="N1797" t="str">
            <v>Involve</v>
          </cell>
          <cell r="R1797" t="str">
            <v>Operation</v>
          </cell>
        </row>
        <row r="1798">
          <cell r="K1798">
            <v>0</v>
          </cell>
          <cell r="M1798" t="str">
            <v>/ Hour</v>
          </cell>
          <cell r="N1798" t="str">
            <v>%</v>
          </cell>
          <cell r="O1798">
            <v>0</v>
          </cell>
          <cell r="P1798">
            <v>0</v>
          </cell>
          <cell r="Q1798">
            <v>0</v>
          </cell>
          <cell r="R1798" t="str">
            <v>Hour</v>
          </cell>
        </row>
        <row r="1809">
          <cell r="K1809">
            <v>207739.06249999997</v>
          </cell>
        </row>
        <row r="1812">
          <cell r="J1812" t="str">
            <v>Jakarta,  Oktober 2001</v>
          </cell>
        </row>
        <row r="1817">
          <cell r="J1817">
            <v>0</v>
          </cell>
        </row>
        <row r="1818">
          <cell r="J1818">
            <v>0</v>
          </cell>
        </row>
        <row r="1820">
          <cell r="G1820" t="str">
            <v>Pengembangan Gedung Serbaguna</v>
          </cell>
        </row>
        <row r="1821">
          <cell r="G1821" t="str">
            <v>Perumahan Taman Bougenvile, Bekasi</v>
          </cell>
        </row>
        <row r="1822">
          <cell r="G1822">
            <v>0</v>
          </cell>
        </row>
        <row r="1823">
          <cell r="M1823" t="str">
            <v>Description</v>
          </cell>
          <cell r="N1823" t="str">
            <v>Unit</v>
          </cell>
          <cell r="O1823" t="str">
            <v>Quantity</v>
          </cell>
          <cell r="P1823" t="str">
            <v>Unit Price</v>
          </cell>
          <cell r="Q1823" t="str">
            <v>Daily Output</v>
          </cell>
          <cell r="R1823" t="str">
            <v>Q'ty/Days</v>
          </cell>
        </row>
        <row r="1824">
          <cell r="G1824">
            <v>38</v>
          </cell>
          <cell r="M1824" t="str">
            <v>Kusen Kayu Kamper type C</v>
          </cell>
          <cell r="N1824" t="str">
            <v>bh</v>
          </cell>
          <cell r="O1824">
            <v>0</v>
          </cell>
          <cell r="P1824">
            <v>158888.75</v>
          </cell>
          <cell r="Q1824">
            <v>0</v>
          </cell>
          <cell r="R1824">
            <v>0</v>
          </cell>
        </row>
        <row r="1825">
          <cell r="G1825" t="str">
            <v>Kusen Kayu Kamper type C</v>
          </cell>
        </row>
        <row r="1826">
          <cell r="G1826" t="str">
            <v>bh</v>
          </cell>
        </row>
        <row r="1829">
          <cell r="G1829" t="str">
            <v>Satuan</v>
          </cell>
          <cell r="H1829" t="str">
            <v>Jumlah</v>
          </cell>
          <cell r="J1829" t="str">
            <v>H.Satuan</v>
          </cell>
          <cell r="K1829" t="str">
            <v>Total</v>
          </cell>
          <cell r="M1829">
            <v>38</v>
          </cell>
          <cell r="N1829" t="str">
            <v>Kusen Kayu Kamper type C</v>
          </cell>
          <cell r="Q1829" t="str">
            <v>bh</v>
          </cell>
          <cell r="R1829">
            <v>0</v>
          </cell>
        </row>
        <row r="1830">
          <cell r="J1830" t="str">
            <v>(Rp.)</v>
          </cell>
          <cell r="K1830" t="str">
            <v>(Rp.)</v>
          </cell>
        </row>
        <row r="1831">
          <cell r="K1831">
            <v>60344.999999999993</v>
          </cell>
          <cell r="N1831">
            <v>18.518518518518523</v>
          </cell>
          <cell r="O1831">
            <v>0</v>
          </cell>
          <cell r="P1831">
            <v>0</v>
          </cell>
          <cell r="Q1831">
            <v>60344.999999999993</v>
          </cell>
        </row>
        <row r="1832">
          <cell r="G1832" t="str">
            <v>hari</v>
          </cell>
          <cell r="H1832">
            <v>2.6999999999999993E-2</v>
          </cell>
          <cell r="J1832">
            <v>35000</v>
          </cell>
          <cell r="K1832">
            <v>944.99999999999977</v>
          </cell>
          <cell r="M1832">
            <v>0.5</v>
          </cell>
          <cell r="N1832">
            <v>18.518518518518523</v>
          </cell>
          <cell r="O1832">
            <v>0</v>
          </cell>
          <cell r="P1832">
            <v>0</v>
          </cell>
        </row>
        <row r="1833">
          <cell r="G1833" t="str">
            <v>hari</v>
          </cell>
          <cell r="H1833">
            <v>1.6199999999999997</v>
          </cell>
          <cell r="J1833">
            <v>30000</v>
          </cell>
          <cell r="K1833">
            <v>48599.999999999993</v>
          </cell>
          <cell r="M1833">
            <v>30</v>
          </cell>
          <cell r="N1833">
            <v>18.518518518518523</v>
          </cell>
          <cell r="O1833">
            <v>0</v>
          </cell>
          <cell r="P1833">
            <v>0</v>
          </cell>
        </row>
        <row r="1834">
          <cell r="G1834" t="str">
            <v>hari</v>
          </cell>
          <cell r="H1834">
            <v>0.53999999999999992</v>
          </cell>
          <cell r="J1834">
            <v>20000</v>
          </cell>
          <cell r="K1834">
            <v>10799.999999999998</v>
          </cell>
          <cell r="M1834">
            <v>10</v>
          </cell>
          <cell r="N1834">
            <v>18.518518518518523</v>
          </cell>
          <cell r="O1834">
            <v>0</v>
          </cell>
          <cell r="P1834">
            <v>0</v>
          </cell>
        </row>
        <row r="1837">
          <cell r="K1837">
            <v>98543.75</v>
          </cell>
          <cell r="O1837">
            <v>0</v>
          </cell>
          <cell r="P1837">
            <v>0</v>
          </cell>
          <cell r="Q1837">
            <v>98543.75</v>
          </cell>
        </row>
        <row r="1838">
          <cell r="G1838" t="str">
            <v>btg</v>
          </cell>
          <cell r="H1838">
            <v>1.6387499999999999</v>
          </cell>
          <cell r="J1838">
            <v>55000</v>
          </cell>
          <cell r="K1838">
            <v>90131.25</v>
          </cell>
          <cell r="M1838">
            <v>1.6387499999999999</v>
          </cell>
          <cell r="N1838">
            <v>0</v>
          </cell>
          <cell r="O1838">
            <v>0</v>
          </cell>
          <cell r="P1838">
            <v>0</v>
          </cell>
        </row>
        <row r="1839">
          <cell r="G1839" t="str">
            <v>btg</v>
          </cell>
          <cell r="H1839">
            <v>0.22999999999999998</v>
          </cell>
          <cell r="J1839">
            <v>27500</v>
          </cell>
          <cell r="K1839">
            <v>6324.9999999999991</v>
          </cell>
          <cell r="M1839">
            <v>0.22999999999999998</v>
          </cell>
          <cell r="N1839">
            <v>0</v>
          </cell>
          <cell r="O1839">
            <v>0</v>
          </cell>
          <cell r="P1839">
            <v>0</v>
          </cell>
        </row>
        <row r="1840">
          <cell r="G1840" t="str">
            <v>kg</v>
          </cell>
          <cell r="H1840">
            <v>0.25</v>
          </cell>
          <cell r="J1840">
            <v>5500</v>
          </cell>
          <cell r="K1840">
            <v>1375</v>
          </cell>
          <cell r="M1840">
            <v>0.25</v>
          </cell>
          <cell r="N1840">
            <v>0</v>
          </cell>
          <cell r="O1840">
            <v>0</v>
          </cell>
          <cell r="P1840">
            <v>0</v>
          </cell>
        </row>
        <row r="1841">
          <cell r="G1841" t="str">
            <v>kg</v>
          </cell>
          <cell r="H1841">
            <v>2.5000000000000001E-2</v>
          </cell>
          <cell r="J1841">
            <v>4500</v>
          </cell>
          <cell r="K1841">
            <v>112.5</v>
          </cell>
          <cell r="M1841">
            <v>2.5000000000000001E-2</v>
          </cell>
          <cell r="N1841">
            <v>0</v>
          </cell>
          <cell r="O1841">
            <v>0</v>
          </cell>
          <cell r="P1841">
            <v>0</v>
          </cell>
        </row>
        <row r="1842">
          <cell r="G1842" t="str">
            <v>lbr</v>
          </cell>
          <cell r="H1842">
            <v>0.3</v>
          </cell>
          <cell r="J1842">
            <v>2000</v>
          </cell>
          <cell r="K1842">
            <v>600</v>
          </cell>
          <cell r="M1842">
            <v>0.3</v>
          </cell>
          <cell r="N1842">
            <v>0</v>
          </cell>
          <cell r="O1842">
            <v>0</v>
          </cell>
          <cell r="P1842">
            <v>0</v>
          </cell>
        </row>
        <row r="1846">
          <cell r="M1846" t="str">
            <v>Produksi</v>
          </cell>
          <cell r="N1846" t="str">
            <v>Involve</v>
          </cell>
          <cell r="R1846" t="str">
            <v>Operation</v>
          </cell>
        </row>
        <row r="1847">
          <cell r="K1847">
            <v>0</v>
          </cell>
          <cell r="M1847" t="str">
            <v>/ Hour</v>
          </cell>
          <cell r="N1847" t="str">
            <v>%</v>
          </cell>
          <cell r="O1847">
            <v>0</v>
          </cell>
          <cell r="P1847">
            <v>0</v>
          </cell>
          <cell r="Q1847">
            <v>0</v>
          </cell>
          <cell r="R1847" t="str">
            <v>Hour</v>
          </cell>
        </row>
        <row r="1858">
          <cell r="K1858">
            <v>158888.75</v>
          </cell>
        </row>
        <row r="1861">
          <cell r="J1861" t="str">
            <v>Jakarta,  Oktober 2001</v>
          </cell>
        </row>
        <row r="1866">
          <cell r="J1866">
            <v>0</v>
          </cell>
        </row>
        <row r="1867">
          <cell r="J1867">
            <v>0</v>
          </cell>
        </row>
        <row r="1869">
          <cell r="G1869" t="str">
            <v>Pengembangan Gedung Serbaguna</v>
          </cell>
        </row>
        <row r="1870">
          <cell r="G1870" t="str">
            <v>Perumahan Taman Bougenvile, Bekasi</v>
          </cell>
        </row>
        <row r="1871">
          <cell r="G1871">
            <v>0</v>
          </cell>
        </row>
        <row r="1872">
          <cell r="M1872" t="str">
            <v>Description</v>
          </cell>
          <cell r="N1872" t="str">
            <v>Unit</v>
          </cell>
          <cell r="O1872" t="str">
            <v>Quantity</v>
          </cell>
          <cell r="P1872" t="str">
            <v>Unit Price</v>
          </cell>
          <cell r="Q1872" t="str">
            <v>Daily Output</v>
          </cell>
          <cell r="R1872" t="str">
            <v>Q'ty/Days</v>
          </cell>
        </row>
        <row r="1873">
          <cell r="G1873">
            <v>39</v>
          </cell>
          <cell r="M1873" t="str">
            <v>Kusen Kayu Kamper type D</v>
          </cell>
          <cell r="N1873" t="str">
            <v>bh</v>
          </cell>
          <cell r="O1873">
            <v>0</v>
          </cell>
          <cell r="P1873">
            <v>99682.5</v>
          </cell>
          <cell r="Q1873">
            <v>0</v>
          </cell>
          <cell r="R1873">
            <v>0</v>
          </cell>
        </row>
        <row r="1874">
          <cell r="G1874" t="str">
            <v>Kusen Kayu Kamper type D</v>
          </cell>
        </row>
        <row r="1875">
          <cell r="G1875" t="str">
            <v>bh</v>
          </cell>
        </row>
        <row r="1878">
          <cell r="G1878" t="str">
            <v>Satuan</v>
          </cell>
          <cell r="H1878" t="str">
            <v>Jumlah</v>
          </cell>
          <cell r="J1878" t="str">
            <v>H.Satuan</v>
          </cell>
          <cell r="K1878" t="str">
            <v>Total</v>
          </cell>
          <cell r="M1878">
            <v>39</v>
          </cell>
          <cell r="N1878" t="str">
            <v>Kusen Kayu Kamper type D</v>
          </cell>
          <cell r="Q1878" t="str">
            <v>bh</v>
          </cell>
          <cell r="R1878">
            <v>4</v>
          </cell>
        </row>
        <row r="1879">
          <cell r="J1879" t="str">
            <v>(Rp.)</v>
          </cell>
          <cell r="K1879" t="str">
            <v>(Rp.)</v>
          </cell>
        </row>
        <row r="1880">
          <cell r="K1880">
            <v>53640.000000000007</v>
          </cell>
          <cell r="N1880">
            <v>20.833333333333332</v>
          </cell>
          <cell r="O1880">
            <v>4</v>
          </cell>
          <cell r="P1880">
            <v>214560.00000000003</v>
          </cell>
          <cell r="Q1880">
            <v>53640.000000000007</v>
          </cell>
        </row>
        <row r="1881">
          <cell r="G1881" t="str">
            <v>hari</v>
          </cell>
          <cell r="H1881">
            <v>2.4E-2</v>
          </cell>
          <cell r="J1881">
            <v>35000</v>
          </cell>
          <cell r="K1881">
            <v>840</v>
          </cell>
          <cell r="M1881">
            <v>0.5</v>
          </cell>
          <cell r="N1881">
            <v>20.833333333333332</v>
          </cell>
          <cell r="O1881">
            <v>4</v>
          </cell>
          <cell r="P1881">
            <v>3360</v>
          </cell>
        </row>
        <row r="1882">
          <cell r="G1882" t="str">
            <v>hari</v>
          </cell>
          <cell r="H1882">
            <v>1.4400000000000002</v>
          </cell>
          <cell r="J1882">
            <v>30000</v>
          </cell>
          <cell r="K1882">
            <v>43200.000000000007</v>
          </cell>
          <cell r="M1882">
            <v>30</v>
          </cell>
          <cell r="N1882">
            <v>20.833333333333332</v>
          </cell>
          <cell r="O1882">
            <v>4</v>
          </cell>
          <cell r="P1882">
            <v>172800.00000000003</v>
          </cell>
        </row>
        <row r="1883">
          <cell r="G1883" t="str">
            <v>hari</v>
          </cell>
          <cell r="H1883">
            <v>0.48000000000000004</v>
          </cell>
          <cell r="J1883">
            <v>20000</v>
          </cell>
          <cell r="K1883">
            <v>9600</v>
          </cell>
          <cell r="M1883">
            <v>10</v>
          </cell>
          <cell r="N1883">
            <v>20.833333333333332</v>
          </cell>
          <cell r="O1883">
            <v>4</v>
          </cell>
          <cell r="P1883">
            <v>38400</v>
          </cell>
        </row>
        <row r="1886">
          <cell r="K1886">
            <v>46042.5</v>
          </cell>
          <cell r="O1886">
            <v>4</v>
          </cell>
          <cell r="P1886">
            <v>184170</v>
          </cell>
          <cell r="Q1886">
            <v>46042.5</v>
          </cell>
        </row>
        <row r="1887">
          <cell r="G1887" t="str">
            <v>btg</v>
          </cell>
          <cell r="H1887">
            <v>0.69</v>
          </cell>
          <cell r="J1887">
            <v>55000</v>
          </cell>
          <cell r="K1887">
            <v>37950</v>
          </cell>
          <cell r="M1887">
            <v>0.69</v>
          </cell>
          <cell r="N1887">
            <v>2.76</v>
          </cell>
          <cell r="O1887">
            <v>4</v>
          </cell>
          <cell r="P1887">
            <v>151800</v>
          </cell>
        </row>
        <row r="1888">
          <cell r="G1888" t="str">
            <v>btg</v>
          </cell>
          <cell r="H1888">
            <v>0.22999999999999998</v>
          </cell>
          <cell r="J1888">
            <v>27500</v>
          </cell>
          <cell r="K1888">
            <v>6324.9999999999991</v>
          </cell>
          <cell r="M1888">
            <v>0.22999999999999998</v>
          </cell>
          <cell r="N1888">
            <v>0.91999999999999993</v>
          </cell>
          <cell r="O1888">
            <v>4</v>
          </cell>
          <cell r="P1888">
            <v>25299.999999999996</v>
          </cell>
        </row>
        <row r="1889">
          <cell r="G1889" t="str">
            <v>kg</v>
          </cell>
          <cell r="H1889">
            <v>0.2</v>
          </cell>
          <cell r="J1889">
            <v>5500</v>
          </cell>
          <cell r="K1889">
            <v>1100</v>
          </cell>
          <cell r="M1889">
            <v>0.2</v>
          </cell>
          <cell r="N1889">
            <v>0.8</v>
          </cell>
          <cell r="O1889">
            <v>4</v>
          </cell>
          <cell r="P1889">
            <v>4400</v>
          </cell>
        </row>
        <row r="1890">
          <cell r="G1890" t="str">
            <v>kg</v>
          </cell>
          <cell r="H1890">
            <v>1.4999999999999999E-2</v>
          </cell>
          <cell r="J1890">
            <v>4500</v>
          </cell>
          <cell r="K1890">
            <v>67.5</v>
          </cell>
          <cell r="M1890">
            <v>1.4999999999999999E-2</v>
          </cell>
          <cell r="N1890">
            <v>0.06</v>
          </cell>
          <cell r="O1890">
            <v>4</v>
          </cell>
          <cell r="P1890">
            <v>270</v>
          </cell>
        </row>
        <row r="1891">
          <cell r="G1891" t="str">
            <v>lbr</v>
          </cell>
          <cell r="H1891">
            <v>0.3</v>
          </cell>
          <cell r="J1891">
            <v>2000</v>
          </cell>
          <cell r="K1891">
            <v>600</v>
          </cell>
          <cell r="M1891">
            <v>0.3</v>
          </cell>
          <cell r="N1891">
            <v>1.2</v>
          </cell>
          <cell r="O1891">
            <v>4</v>
          </cell>
          <cell r="P1891">
            <v>2400</v>
          </cell>
        </row>
        <row r="1895">
          <cell r="M1895" t="str">
            <v>Produksi</v>
          </cell>
          <cell r="N1895" t="str">
            <v>Involve</v>
          </cell>
          <cell r="R1895" t="str">
            <v>Operation</v>
          </cell>
        </row>
        <row r="1896">
          <cell r="K1896">
            <v>0</v>
          </cell>
          <cell r="M1896" t="str">
            <v>/ Hour</v>
          </cell>
          <cell r="N1896" t="str">
            <v>%</v>
          </cell>
          <cell r="O1896">
            <v>4</v>
          </cell>
          <cell r="P1896">
            <v>0</v>
          </cell>
          <cell r="Q1896">
            <v>0</v>
          </cell>
          <cell r="R1896" t="str">
            <v>Hour</v>
          </cell>
        </row>
        <row r="1907">
          <cell r="K1907">
            <v>99682.5</v>
          </cell>
        </row>
        <row r="1910">
          <cell r="J1910" t="str">
            <v>Jakarta,  Oktober 2001</v>
          </cell>
        </row>
        <row r="1915">
          <cell r="J1915">
            <v>0</v>
          </cell>
        </row>
        <row r="1916">
          <cell r="J1916">
            <v>0</v>
          </cell>
        </row>
        <row r="1918">
          <cell r="G1918" t="str">
            <v>Pengembangan Gedung Serbaguna</v>
          </cell>
        </row>
        <row r="1919">
          <cell r="G1919" t="str">
            <v>Perumahan Taman Bougenvile, Bekasi</v>
          </cell>
        </row>
        <row r="1920">
          <cell r="G1920">
            <v>0</v>
          </cell>
        </row>
        <row r="1921">
          <cell r="M1921" t="str">
            <v>Description</v>
          </cell>
          <cell r="N1921" t="str">
            <v>Unit</v>
          </cell>
          <cell r="O1921" t="str">
            <v>Quantity</v>
          </cell>
          <cell r="P1921" t="str">
            <v>Unit Price</v>
          </cell>
          <cell r="Q1921" t="str">
            <v>Daily Output</v>
          </cell>
          <cell r="R1921" t="str">
            <v>Q'ty/Days</v>
          </cell>
        </row>
        <row r="1922">
          <cell r="G1922">
            <v>40</v>
          </cell>
          <cell r="M1922" t="str">
            <v>Kusen Kayu Kamper type E</v>
          </cell>
          <cell r="N1922" t="str">
            <v>bh</v>
          </cell>
          <cell r="O1922">
            <v>0</v>
          </cell>
          <cell r="P1922">
            <v>345707.81249999994</v>
          </cell>
          <cell r="Q1922">
            <v>0</v>
          </cell>
          <cell r="R1922">
            <v>0</v>
          </cell>
        </row>
        <row r="1923">
          <cell r="G1923" t="str">
            <v>Kusen Kayu Kamper type E</v>
          </cell>
        </row>
        <row r="1924">
          <cell r="G1924" t="str">
            <v>bh</v>
          </cell>
        </row>
        <row r="1927">
          <cell r="G1927" t="str">
            <v>Satuan</v>
          </cell>
          <cell r="H1927" t="str">
            <v>Jumlah</v>
          </cell>
          <cell r="J1927" t="str">
            <v>H.Satuan</v>
          </cell>
          <cell r="K1927" t="str">
            <v>Total</v>
          </cell>
          <cell r="M1927">
            <v>40</v>
          </cell>
          <cell r="N1927" t="str">
            <v>Kusen Kayu Kamper type E</v>
          </cell>
          <cell r="Q1927" t="str">
            <v>bh</v>
          </cell>
          <cell r="R1927">
            <v>0</v>
          </cell>
        </row>
        <row r="1928">
          <cell r="J1928" t="str">
            <v>(Rp.)</v>
          </cell>
          <cell r="K1928" t="str">
            <v>(Rp.)</v>
          </cell>
        </row>
        <row r="1929">
          <cell r="K1929">
            <v>157148.43749999997</v>
          </cell>
          <cell r="N1929">
            <v>7.1111111111111125</v>
          </cell>
          <cell r="O1929">
            <v>0</v>
          </cell>
          <cell r="P1929">
            <v>0</v>
          </cell>
          <cell r="Q1929">
            <v>157148.43749999997</v>
          </cell>
        </row>
        <row r="1930">
          <cell r="G1930" t="str">
            <v>hari</v>
          </cell>
          <cell r="H1930">
            <v>7.0312499999999986E-2</v>
          </cell>
          <cell r="J1930">
            <v>35000</v>
          </cell>
          <cell r="K1930">
            <v>2460.9374999999995</v>
          </cell>
          <cell r="M1930">
            <v>0.5</v>
          </cell>
          <cell r="N1930">
            <v>7.1111111111111125</v>
          </cell>
          <cell r="O1930">
            <v>0</v>
          </cell>
          <cell r="P1930">
            <v>0</v>
          </cell>
        </row>
        <row r="1931">
          <cell r="G1931" t="str">
            <v>hari</v>
          </cell>
          <cell r="H1931">
            <v>4.2187499999999991</v>
          </cell>
          <cell r="J1931">
            <v>30000</v>
          </cell>
          <cell r="K1931">
            <v>126562.49999999997</v>
          </cell>
          <cell r="M1931">
            <v>30</v>
          </cell>
          <cell r="N1931">
            <v>7.1111111111111125</v>
          </cell>
          <cell r="O1931">
            <v>0</v>
          </cell>
          <cell r="P1931">
            <v>0</v>
          </cell>
        </row>
        <row r="1932">
          <cell r="G1932" t="str">
            <v>hari</v>
          </cell>
          <cell r="H1932">
            <v>1.4062499999999998</v>
          </cell>
          <cell r="J1932">
            <v>20000</v>
          </cell>
          <cell r="K1932">
            <v>28124.999999999996</v>
          </cell>
          <cell r="M1932">
            <v>10</v>
          </cell>
          <cell r="N1932">
            <v>7.1111111111111125</v>
          </cell>
          <cell r="O1932">
            <v>0</v>
          </cell>
          <cell r="P1932">
            <v>0</v>
          </cell>
        </row>
        <row r="1935">
          <cell r="K1935">
            <v>188559.37499999997</v>
          </cell>
          <cell r="O1935">
            <v>0</v>
          </cell>
          <cell r="P1935">
            <v>0</v>
          </cell>
          <cell r="Q1935">
            <v>188559.37499999997</v>
          </cell>
        </row>
        <row r="1936">
          <cell r="G1936" t="str">
            <v>btg</v>
          </cell>
          <cell r="H1936">
            <v>3.0762499999999995</v>
          </cell>
          <cell r="J1936">
            <v>55000</v>
          </cell>
          <cell r="K1936">
            <v>169193.74999999997</v>
          </cell>
          <cell r="M1936">
            <v>3.0762499999999995</v>
          </cell>
          <cell r="N1936">
            <v>0</v>
          </cell>
          <cell r="O1936">
            <v>0</v>
          </cell>
          <cell r="P1936">
            <v>0</v>
          </cell>
        </row>
        <row r="1937">
          <cell r="G1937" t="str">
            <v>btg</v>
          </cell>
          <cell r="H1937">
            <v>0.60375000000000001</v>
          </cell>
          <cell r="J1937">
            <v>27500</v>
          </cell>
          <cell r="K1937">
            <v>16603.125</v>
          </cell>
          <cell r="M1937">
            <v>0.60375000000000001</v>
          </cell>
          <cell r="N1937">
            <v>0</v>
          </cell>
          <cell r="O1937">
            <v>0</v>
          </cell>
          <cell r="P1937">
            <v>0</v>
          </cell>
        </row>
        <row r="1938">
          <cell r="G1938" t="str">
            <v>kg</v>
          </cell>
          <cell r="H1938">
            <v>0.3</v>
          </cell>
          <cell r="J1938">
            <v>5500</v>
          </cell>
          <cell r="K1938">
            <v>1650</v>
          </cell>
          <cell r="M1938">
            <v>0.3</v>
          </cell>
          <cell r="N1938">
            <v>0</v>
          </cell>
          <cell r="O1938">
            <v>0</v>
          </cell>
          <cell r="P1938">
            <v>0</v>
          </cell>
        </row>
        <row r="1939">
          <cell r="G1939" t="str">
            <v>kg</v>
          </cell>
          <cell r="H1939">
            <v>2.5000000000000001E-2</v>
          </cell>
          <cell r="J1939">
            <v>4500</v>
          </cell>
          <cell r="K1939">
            <v>112.5</v>
          </cell>
          <cell r="M1939">
            <v>2.5000000000000001E-2</v>
          </cell>
          <cell r="N1939">
            <v>0</v>
          </cell>
          <cell r="O1939">
            <v>0</v>
          </cell>
          <cell r="P1939">
            <v>0</v>
          </cell>
        </row>
        <row r="1940">
          <cell r="G1940" t="str">
            <v>lbr</v>
          </cell>
          <cell r="H1940">
            <v>0.5</v>
          </cell>
          <cell r="J1940">
            <v>2000</v>
          </cell>
          <cell r="K1940">
            <v>1000</v>
          </cell>
          <cell r="M1940">
            <v>0.5</v>
          </cell>
          <cell r="N1940">
            <v>0</v>
          </cell>
          <cell r="O1940">
            <v>0</v>
          </cell>
          <cell r="P1940">
            <v>0</v>
          </cell>
        </row>
        <row r="1944">
          <cell r="M1944" t="str">
            <v>Produksi</v>
          </cell>
          <cell r="N1944" t="str">
            <v>Involve</v>
          </cell>
          <cell r="R1944" t="str">
            <v>Operation</v>
          </cell>
        </row>
        <row r="1945">
          <cell r="K1945">
            <v>0</v>
          </cell>
          <cell r="M1945" t="str">
            <v>/ Hour</v>
          </cell>
          <cell r="N1945" t="str">
            <v>%</v>
          </cell>
          <cell r="O1945">
            <v>0</v>
          </cell>
          <cell r="P1945">
            <v>0</v>
          </cell>
          <cell r="Q1945">
            <v>0</v>
          </cell>
          <cell r="R1945" t="str">
            <v>Hour</v>
          </cell>
        </row>
        <row r="1956">
          <cell r="K1956">
            <v>345707.81249999994</v>
          </cell>
        </row>
        <row r="1959">
          <cell r="J1959" t="str">
            <v>Jakarta,  Oktober 2001</v>
          </cell>
        </row>
        <row r="1964">
          <cell r="J1964">
            <v>0</v>
          </cell>
        </row>
        <row r="1965">
          <cell r="J1965">
            <v>0</v>
          </cell>
        </row>
        <row r="1967">
          <cell r="G1967" t="str">
            <v>Pengembangan Gedung Serbaguna</v>
          </cell>
        </row>
        <row r="1968">
          <cell r="G1968" t="str">
            <v>Perumahan Taman Bougenvile, Bekasi</v>
          </cell>
        </row>
        <row r="1969">
          <cell r="G1969">
            <v>0</v>
          </cell>
        </row>
        <row r="1970">
          <cell r="M1970" t="str">
            <v>Description</v>
          </cell>
          <cell r="N1970" t="str">
            <v>Unit</v>
          </cell>
          <cell r="O1970" t="str">
            <v>Quantity</v>
          </cell>
          <cell r="P1970" t="str">
            <v>Unit Price</v>
          </cell>
          <cell r="Q1970" t="str">
            <v>Daily Output</v>
          </cell>
          <cell r="R1970" t="str">
            <v>Q'ty/Days</v>
          </cell>
        </row>
        <row r="1971">
          <cell r="G1971">
            <v>41</v>
          </cell>
          <cell r="M1971" t="str">
            <v>Kusen Kayu Kamper type F</v>
          </cell>
          <cell r="N1971" t="str">
            <v>bh</v>
          </cell>
          <cell r="O1971">
            <v>0</v>
          </cell>
          <cell r="P1971">
            <v>284985.9375</v>
          </cell>
          <cell r="Q1971">
            <v>0</v>
          </cell>
          <cell r="R1971">
            <v>0</v>
          </cell>
        </row>
        <row r="1972">
          <cell r="G1972" t="str">
            <v>Kusen Kayu Kamper type F</v>
          </cell>
        </row>
        <row r="1973">
          <cell r="G1973" t="str">
            <v>bh</v>
          </cell>
        </row>
        <row r="1976">
          <cell r="G1976" t="str">
            <v>Satuan</v>
          </cell>
          <cell r="H1976" t="str">
            <v>Jumlah</v>
          </cell>
          <cell r="J1976" t="str">
            <v>H.Satuan</v>
          </cell>
          <cell r="K1976" t="str">
            <v>Total</v>
          </cell>
          <cell r="M1976">
            <v>41</v>
          </cell>
          <cell r="N1976" t="str">
            <v>Kusen Kayu Kamper type F</v>
          </cell>
          <cell r="Q1976" t="str">
            <v>bh</v>
          </cell>
          <cell r="R1976">
            <v>0</v>
          </cell>
        </row>
        <row r="1977">
          <cell r="J1977" t="str">
            <v>(Rp.)</v>
          </cell>
          <cell r="K1977" t="str">
            <v>(Rp.)</v>
          </cell>
        </row>
        <row r="1978">
          <cell r="K1978">
            <v>132004.6875</v>
          </cell>
          <cell r="N1978">
            <v>8.4656084656084669</v>
          </cell>
          <cell r="O1978">
            <v>0</v>
          </cell>
          <cell r="P1978">
            <v>0</v>
          </cell>
          <cell r="Q1978">
            <v>132004.6875</v>
          </cell>
        </row>
        <row r="1979">
          <cell r="G1979" t="str">
            <v>hari</v>
          </cell>
          <cell r="H1979">
            <v>5.906249999999999E-2</v>
          </cell>
          <cell r="J1979">
            <v>35000</v>
          </cell>
          <cell r="K1979">
            <v>2067.1874999999995</v>
          </cell>
          <cell r="M1979">
            <v>0.5</v>
          </cell>
          <cell r="N1979">
            <v>8.4656084656084669</v>
          </cell>
          <cell r="O1979">
            <v>0</v>
          </cell>
          <cell r="P1979">
            <v>0</v>
          </cell>
        </row>
        <row r="1980">
          <cell r="G1980" t="str">
            <v>hari</v>
          </cell>
          <cell r="H1980">
            <v>3.5437499999999993</v>
          </cell>
          <cell r="J1980">
            <v>30000</v>
          </cell>
          <cell r="K1980">
            <v>106312.49999999999</v>
          </cell>
          <cell r="M1980">
            <v>30</v>
          </cell>
          <cell r="N1980">
            <v>8.4656084656084669</v>
          </cell>
          <cell r="O1980">
            <v>0</v>
          </cell>
          <cell r="P1980">
            <v>0</v>
          </cell>
        </row>
        <row r="1981">
          <cell r="G1981" t="str">
            <v>hari</v>
          </cell>
          <cell r="H1981">
            <v>1.1812499999999999</v>
          </cell>
          <cell r="J1981">
            <v>20000</v>
          </cell>
          <cell r="K1981">
            <v>23625</v>
          </cell>
          <cell r="M1981">
            <v>10</v>
          </cell>
          <cell r="N1981">
            <v>8.4656084656084669</v>
          </cell>
          <cell r="O1981">
            <v>0</v>
          </cell>
          <cell r="P1981">
            <v>0</v>
          </cell>
        </row>
        <row r="1984">
          <cell r="K1984">
            <v>152981.25</v>
          </cell>
          <cell r="O1984">
            <v>0</v>
          </cell>
          <cell r="P1984">
            <v>0</v>
          </cell>
          <cell r="Q1984">
            <v>152981.25</v>
          </cell>
        </row>
        <row r="1985">
          <cell r="G1985" t="str">
            <v>btg</v>
          </cell>
          <cell r="H1985">
            <v>2.5012499999999998</v>
          </cell>
          <cell r="J1985">
            <v>55000</v>
          </cell>
          <cell r="K1985">
            <v>137568.75</v>
          </cell>
          <cell r="M1985">
            <v>2.5012499999999998</v>
          </cell>
          <cell r="N1985">
            <v>0</v>
          </cell>
          <cell r="O1985">
            <v>0</v>
          </cell>
          <cell r="P1985">
            <v>0</v>
          </cell>
        </row>
        <row r="1986">
          <cell r="G1986" t="str">
            <v>btg</v>
          </cell>
          <cell r="H1986">
            <v>0.45999999999999996</v>
          </cell>
          <cell r="J1986">
            <v>27500</v>
          </cell>
          <cell r="K1986">
            <v>12649.999999999998</v>
          </cell>
          <cell r="M1986">
            <v>0.45999999999999996</v>
          </cell>
          <cell r="N1986">
            <v>0</v>
          </cell>
          <cell r="O1986">
            <v>0</v>
          </cell>
          <cell r="P1986">
            <v>0</v>
          </cell>
        </row>
        <row r="1987">
          <cell r="G1987" t="str">
            <v>kg</v>
          </cell>
          <cell r="H1987">
            <v>0.3</v>
          </cell>
          <cell r="J1987">
            <v>5500</v>
          </cell>
          <cell r="K1987">
            <v>1650</v>
          </cell>
          <cell r="M1987">
            <v>0.3</v>
          </cell>
          <cell r="N1987">
            <v>0</v>
          </cell>
          <cell r="O1987">
            <v>0</v>
          </cell>
          <cell r="P1987">
            <v>0</v>
          </cell>
        </row>
        <row r="1988">
          <cell r="G1988" t="str">
            <v>kg</v>
          </cell>
          <cell r="H1988">
            <v>2.5000000000000001E-2</v>
          </cell>
          <cell r="J1988">
            <v>4500</v>
          </cell>
          <cell r="K1988">
            <v>112.5</v>
          </cell>
          <cell r="M1988">
            <v>2.5000000000000001E-2</v>
          </cell>
          <cell r="N1988">
            <v>0</v>
          </cell>
          <cell r="O1988">
            <v>0</v>
          </cell>
          <cell r="P1988">
            <v>0</v>
          </cell>
        </row>
        <row r="1989">
          <cell r="G1989" t="str">
            <v>lbr</v>
          </cell>
          <cell r="H1989">
            <v>0.5</v>
          </cell>
          <cell r="J1989">
            <v>2000</v>
          </cell>
          <cell r="K1989">
            <v>1000</v>
          </cell>
          <cell r="M1989">
            <v>0.5</v>
          </cell>
          <cell r="N1989">
            <v>0</v>
          </cell>
          <cell r="O1989">
            <v>0</v>
          </cell>
          <cell r="P1989">
            <v>0</v>
          </cell>
        </row>
        <row r="1993">
          <cell r="M1993" t="str">
            <v>Produksi</v>
          </cell>
          <cell r="N1993" t="str">
            <v>Involve</v>
          </cell>
          <cell r="R1993" t="str">
            <v>Operation</v>
          </cell>
        </row>
        <row r="1994">
          <cell r="K1994">
            <v>0</v>
          </cell>
          <cell r="M1994" t="str">
            <v>/ Hour</v>
          </cell>
          <cell r="N1994" t="str">
            <v>%</v>
          </cell>
          <cell r="O1994">
            <v>0</v>
          </cell>
          <cell r="P1994">
            <v>0</v>
          </cell>
          <cell r="Q1994">
            <v>0</v>
          </cell>
          <cell r="R1994" t="str">
            <v>Hour</v>
          </cell>
        </row>
        <row r="2005">
          <cell r="K2005">
            <v>284985.9375</v>
          </cell>
        </row>
        <row r="2008">
          <cell r="J2008" t="str">
            <v>Jakarta,  Oktober 2001</v>
          </cell>
        </row>
        <row r="2013">
          <cell r="J2013">
            <v>0</v>
          </cell>
        </row>
        <row r="2014">
          <cell r="J2014">
            <v>0</v>
          </cell>
        </row>
        <row r="2016">
          <cell r="G2016" t="str">
            <v>Pengembangan Gedung Serbaguna</v>
          </cell>
        </row>
        <row r="2017">
          <cell r="G2017" t="str">
            <v>Perumahan Taman Bougenvile, Bekasi</v>
          </cell>
        </row>
        <row r="2018">
          <cell r="G2018">
            <v>0</v>
          </cell>
        </row>
        <row r="2019">
          <cell r="M2019" t="str">
            <v>Description</v>
          </cell>
          <cell r="N2019" t="str">
            <v>Unit</v>
          </cell>
          <cell r="O2019" t="str">
            <v>Quantity</v>
          </cell>
          <cell r="P2019" t="str">
            <v>Unit Price</v>
          </cell>
          <cell r="Q2019" t="str">
            <v>Daily Output</v>
          </cell>
          <cell r="R2019" t="str">
            <v>Q'ty/Days</v>
          </cell>
        </row>
        <row r="2020">
          <cell r="G2020">
            <v>42</v>
          </cell>
          <cell r="M2020" t="str">
            <v>Gording kayu</v>
          </cell>
          <cell r="N2020" t="str">
            <v>m'</v>
          </cell>
          <cell r="O2020">
            <v>0</v>
          </cell>
          <cell r="P2020">
            <v>12834.649999999998</v>
          </cell>
          <cell r="Q2020">
            <v>0</v>
          </cell>
          <cell r="R2020">
            <v>0</v>
          </cell>
        </row>
        <row r="2021">
          <cell r="G2021" t="str">
            <v>Gording kayu</v>
          </cell>
        </row>
        <row r="2022">
          <cell r="G2022" t="str">
            <v>m'</v>
          </cell>
        </row>
        <row r="2025">
          <cell r="G2025" t="str">
            <v>Satuan</v>
          </cell>
          <cell r="H2025" t="str">
            <v>Jumlah</v>
          </cell>
          <cell r="J2025" t="str">
            <v>H.Satuan</v>
          </cell>
          <cell r="K2025" t="str">
            <v>Total</v>
          </cell>
          <cell r="M2025">
            <v>42</v>
          </cell>
          <cell r="N2025" t="str">
            <v>Gording kayu</v>
          </cell>
          <cell r="Q2025" t="str">
            <v>m'</v>
          </cell>
          <cell r="R2025">
            <v>120</v>
          </cell>
        </row>
        <row r="2026">
          <cell r="J2026" t="str">
            <v>(Rp.)</v>
          </cell>
          <cell r="K2026" t="str">
            <v>(Rp.)</v>
          </cell>
        </row>
        <row r="2027">
          <cell r="K2027">
            <v>1733.4</v>
          </cell>
          <cell r="N2027">
            <v>138.88888888888889</v>
          </cell>
          <cell r="O2027">
            <v>120</v>
          </cell>
          <cell r="P2027">
            <v>208008</v>
          </cell>
          <cell r="Q2027">
            <v>1733.4</v>
          </cell>
        </row>
        <row r="2028">
          <cell r="G2028" t="str">
            <v>hari</v>
          </cell>
          <cell r="H2028">
            <v>3.2400000000000003E-3</v>
          </cell>
          <cell r="J2028">
            <v>35000</v>
          </cell>
          <cell r="K2028">
            <v>113.4</v>
          </cell>
          <cell r="M2028">
            <v>0.45</v>
          </cell>
          <cell r="N2028">
            <v>138.88888888888889</v>
          </cell>
          <cell r="O2028">
            <v>120</v>
          </cell>
          <cell r="P2028">
            <v>13608</v>
          </cell>
        </row>
        <row r="2029">
          <cell r="G2029" t="str">
            <v>hari</v>
          </cell>
          <cell r="H2029">
            <v>3.2399999999999998E-2</v>
          </cell>
          <cell r="J2029">
            <v>30000</v>
          </cell>
          <cell r="K2029">
            <v>972</v>
          </cell>
          <cell r="M2029">
            <v>4.5</v>
          </cell>
          <cell r="N2029">
            <v>138.88888888888889</v>
          </cell>
          <cell r="O2029">
            <v>120</v>
          </cell>
          <cell r="P2029">
            <v>116640</v>
          </cell>
        </row>
        <row r="2030">
          <cell r="G2030" t="str">
            <v>hari</v>
          </cell>
          <cell r="H2030">
            <v>3.2399999999999998E-2</v>
          </cell>
          <cell r="J2030">
            <v>20000</v>
          </cell>
          <cell r="K2030">
            <v>648</v>
          </cell>
          <cell r="M2030">
            <v>4.5</v>
          </cell>
          <cell r="N2030">
            <v>138.88888888888889</v>
          </cell>
          <cell r="O2030">
            <v>120</v>
          </cell>
          <cell r="P2030">
            <v>77760</v>
          </cell>
        </row>
        <row r="2033">
          <cell r="K2033">
            <v>11101.249999999998</v>
          </cell>
          <cell r="O2033">
            <v>120</v>
          </cell>
          <cell r="P2033">
            <v>1332149.9999999998</v>
          </cell>
          <cell r="Q2033">
            <v>11101.249999999998</v>
          </cell>
        </row>
        <row r="2034">
          <cell r="G2034" t="str">
            <v>btg</v>
          </cell>
          <cell r="H2034">
            <v>0.25624999999999998</v>
          </cell>
          <cell r="J2034">
            <v>43000</v>
          </cell>
          <cell r="K2034">
            <v>11018.749999999998</v>
          </cell>
          <cell r="M2034">
            <v>0.25624999999999998</v>
          </cell>
          <cell r="N2034">
            <v>30.749999999999996</v>
          </cell>
          <cell r="O2034">
            <v>120</v>
          </cell>
          <cell r="P2034">
            <v>1322249.9999999998</v>
          </cell>
        </row>
        <row r="2035">
          <cell r="G2035" t="str">
            <v>kg</v>
          </cell>
          <cell r="H2035">
            <v>1.4999999999999999E-2</v>
          </cell>
          <cell r="J2035">
            <v>5500</v>
          </cell>
          <cell r="K2035">
            <v>82.5</v>
          </cell>
          <cell r="M2035">
            <v>1.4999999999999999E-2</v>
          </cell>
          <cell r="N2035">
            <v>1.7999999999999998</v>
          </cell>
          <cell r="O2035">
            <v>120</v>
          </cell>
          <cell r="P2035">
            <v>9900</v>
          </cell>
        </row>
        <row r="2042">
          <cell r="M2042" t="str">
            <v>Produksi</v>
          </cell>
          <cell r="N2042" t="str">
            <v>Involve</v>
          </cell>
          <cell r="R2042" t="str">
            <v>Operation</v>
          </cell>
        </row>
        <row r="2043">
          <cell r="K2043">
            <v>0</v>
          </cell>
          <cell r="M2043" t="str">
            <v>/ Hour</v>
          </cell>
          <cell r="N2043" t="str">
            <v>%</v>
          </cell>
          <cell r="O2043">
            <v>120</v>
          </cell>
          <cell r="P2043">
            <v>0</v>
          </cell>
          <cell r="Q2043">
            <v>0</v>
          </cell>
          <cell r="R2043" t="str">
            <v>Hour</v>
          </cell>
        </row>
        <row r="2054">
          <cell r="K2054">
            <v>12834.649999999998</v>
          </cell>
        </row>
        <row r="2057">
          <cell r="J2057" t="str">
            <v>Jakarta,  Oktober 2001</v>
          </cell>
        </row>
        <row r="2062">
          <cell r="J2062">
            <v>0</v>
          </cell>
        </row>
        <row r="2063">
          <cell r="J2063">
            <v>0</v>
          </cell>
        </row>
        <row r="2065">
          <cell r="G2065" t="str">
            <v>Pengembangan Gedung Serbaguna</v>
          </cell>
        </row>
        <row r="2066">
          <cell r="G2066" t="str">
            <v>Perumahan Taman Bougenvile, Bekasi</v>
          </cell>
        </row>
        <row r="2067">
          <cell r="G2067">
            <v>0</v>
          </cell>
        </row>
        <row r="2068">
          <cell r="M2068" t="str">
            <v>Description</v>
          </cell>
          <cell r="N2068" t="str">
            <v>Unit</v>
          </cell>
          <cell r="O2068" t="str">
            <v>Quantity</v>
          </cell>
          <cell r="P2068" t="str">
            <v>Unit Price</v>
          </cell>
          <cell r="Q2068" t="str">
            <v>Daily Output</v>
          </cell>
          <cell r="R2068" t="str">
            <v>Q'ty/Days</v>
          </cell>
        </row>
        <row r="2069">
          <cell r="G2069">
            <v>43</v>
          </cell>
          <cell r="M2069" t="str">
            <v>Pek. Pintu Panel Kayu single 90x210 cm</v>
          </cell>
          <cell r="N2069" t="str">
            <v>bh</v>
          </cell>
          <cell r="O2069">
            <v>0</v>
          </cell>
          <cell r="P2069">
            <v>281096.25</v>
          </cell>
          <cell r="Q2069">
            <v>0</v>
          </cell>
          <cell r="R2069">
            <v>0</v>
          </cell>
        </row>
        <row r="2070">
          <cell r="G2070" t="str">
            <v>Pek. Pintu Panel Kayu single 90x210 cm</v>
          </cell>
        </row>
        <row r="2071">
          <cell r="G2071" t="str">
            <v>bh</v>
          </cell>
        </row>
        <row r="2074">
          <cell r="G2074" t="str">
            <v>Satuan</v>
          </cell>
          <cell r="H2074" t="str">
            <v>Jumlah</v>
          </cell>
          <cell r="J2074" t="str">
            <v>H.Satuan</v>
          </cell>
          <cell r="K2074" t="str">
            <v>Total</v>
          </cell>
          <cell r="M2074">
            <v>43</v>
          </cell>
          <cell r="N2074" t="str">
            <v>Pek. Pintu Panel Kayu single 90x210 cm</v>
          </cell>
          <cell r="Q2074" t="str">
            <v>bh</v>
          </cell>
          <cell r="R2074">
            <v>2</v>
          </cell>
        </row>
        <row r="2075">
          <cell r="J2075" t="str">
            <v>(Rp.)</v>
          </cell>
          <cell r="K2075" t="str">
            <v>(Rp.)</v>
          </cell>
        </row>
        <row r="2076">
          <cell r="K2076">
            <v>162540.00000000003</v>
          </cell>
          <cell r="N2076">
            <v>0.52910052910052907</v>
          </cell>
          <cell r="O2076">
            <v>2</v>
          </cell>
          <cell r="P2076">
            <v>325080.00000000006</v>
          </cell>
          <cell r="Q2076">
            <v>162540.00000000003</v>
          </cell>
        </row>
        <row r="2077">
          <cell r="G2077" t="str">
            <v>hari</v>
          </cell>
          <cell r="H2077">
            <v>0.75600000000000012</v>
          </cell>
          <cell r="J2077">
            <v>35000</v>
          </cell>
          <cell r="K2077">
            <v>26460.000000000004</v>
          </cell>
          <cell r="M2077">
            <v>0.4</v>
          </cell>
          <cell r="N2077">
            <v>0.52910052910052907</v>
          </cell>
          <cell r="O2077">
            <v>2</v>
          </cell>
          <cell r="P2077">
            <v>52920.000000000007</v>
          </cell>
        </row>
        <row r="2078">
          <cell r="G2078" t="str">
            <v>hari</v>
          </cell>
          <cell r="H2078">
            <v>3.7800000000000002</v>
          </cell>
          <cell r="J2078">
            <v>30000</v>
          </cell>
          <cell r="K2078">
            <v>113400.00000000001</v>
          </cell>
          <cell r="M2078">
            <v>2</v>
          </cell>
          <cell r="N2078">
            <v>0.52910052910052907</v>
          </cell>
          <cell r="O2078">
            <v>2</v>
          </cell>
          <cell r="P2078">
            <v>226800.00000000003</v>
          </cell>
        </row>
        <row r="2079">
          <cell r="G2079" t="str">
            <v>hari</v>
          </cell>
          <cell r="H2079">
            <v>1.1340000000000001</v>
          </cell>
          <cell r="J2079">
            <v>20000</v>
          </cell>
          <cell r="K2079">
            <v>22680.000000000004</v>
          </cell>
          <cell r="M2079">
            <v>0.6</v>
          </cell>
          <cell r="N2079">
            <v>0.52910052910052907</v>
          </cell>
          <cell r="O2079">
            <v>2</v>
          </cell>
          <cell r="P2079">
            <v>45360.000000000007</v>
          </cell>
        </row>
        <row r="2082">
          <cell r="K2082">
            <v>118556.25</v>
          </cell>
          <cell r="O2082">
            <v>2</v>
          </cell>
          <cell r="P2082">
            <v>237112.5</v>
          </cell>
          <cell r="Q2082">
            <v>118556.25</v>
          </cell>
        </row>
        <row r="2083">
          <cell r="G2083" t="str">
            <v>btg</v>
          </cell>
          <cell r="H2083">
            <v>1.8975000000000002</v>
          </cell>
          <cell r="J2083">
            <v>13500</v>
          </cell>
          <cell r="K2083">
            <v>25616.250000000004</v>
          </cell>
          <cell r="M2083">
            <v>1.8975000000000002</v>
          </cell>
          <cell r="N2083">
            <v>3.7950000000000004</v>
          </cell>
          <cell r="O2083">
            <v>2</v>
          </cell>
          <cell r="P2083">
            <v>51232.500000000007</v>
          </cell>
        </row>
        <row r="2084">
          <cell r="G2084" t="str">
            <v>btg</v>
          </cell>
          <cell r="H2084">
            <v>1.0175000000000001</v>
          </cell>
          <cell r="J2084">
            <v>88000</v>
          </cell>
          <cell r="K2084">
            <v>89540</v>
          </cell>
          <cell r="M2084">
            <v>1.0175000000000001</v>
          </cell>
          <cell r="N2084">
            <v>2.0350000000000001</v>
          </cell>
          <cell r="O2084">
            <v>2</v>
          </cell>
          <cell r="P2084">
            <v>179080</v>
          </cell>
        </row>
        <row r="2085">
          <cell r="G2085" t="str">
            <v>kg</v>
          </cell>
          <cell r="H2085">
            <v>0.05</v>
          </cell>
          <cell r="J2085">
            <v>5500</v>
          </cell>
          <cell r="K2085">
            <v>275</v>
          </cell>
          <cell r="M2085">
            <v>0.05</v>
          </cell>
          <cell r="N2085">
            <v>0.1</v>
          </cell>
          <cell r="O2085">
            <v>2</v>
          </cell>
          <cell r="P2085">
            <v>550</v>
          </cell>
        </row>
        <row r="2086">
          <cell r="G2086" t="str">
            <v>lbr</v>
          </cell>
          <cell r="H2086">
            <v>1</v>
          </cell>
          <cell r="J2086">
            <v>2000</v>
          </cell>
          <cell r="K2086">
            <v>2000</v>
          </cell>
          <cell r="M2086">
            <v>1</v>
          </cell>
          <cell r="N2086">
            <v>2</v>
          </cell>
          <cell r="O2086">
            <v>2</v>
          </cell>
          <cell r="P2086">
            <v>4000</v>
          </cell>
        </row>
        <row r="2087">
          <cell r="G2087" t="str">
            <v>kg</v>
          </cell>
          <cell r="H2087">
            <v>0.25</v>
          </cell>
          <cell r="J2087">
            <v>4500</v>
          </cell>
          <cell r="K2087">
            <v>1125</v>
          </cell>
          <cell r="M2087">
            <v>0.25</v>
          </cell>
          <cell r="N2087">
            <v>0.5</v>
          </cell>
          <cell r="O2087">
            <v>2</v>
          </cell>
          <cell r="P2087">
            <v>2250</v>
          </cell>
        </row>
        <row r="2091">
          <cell r="M2091" t="str">
            <v>Produksi</v>
          </cell>
          <cell r="N2091" t="str">
            <v>Involve</v>
          </cell>
          <cell r="R2091" t="str">
            <v>Operation</v>
          </cell>
        </row>
        <row r="2092">
          <cell r="K2092">
            <v>0</v>
          </cell>
          <cell r="M2092" t="str">
            <v>/ Hour</v>
          </cell>
          <cell r="N2092" t="str">
            <v>%</v>
          </cell>
          <cell r="O2092">
            <v>2</v>
          </cell>
          <cell r="P2092">
            <v>0</v>
          </cell>
          <cell r="Q2092">
            <v>0</v>
          </cell>
          <cell r="R2092" t="str">
            <v>Hour</v>
          </cell>
        </row>
        <row r="2103">
          <cell r="K2103">
            <v>281096.25</v>
          </cell>
        </row>
        <row r="2106">
          <cell r="J2106" t="str">
            <v>Jakarta,  Oktober 2001</v>
          </cell>
        </row>
        <row r="2111">
          <cell r="J2111">
            <v>0</v>
          </cell>
        </row>
        <row r="2112">
          <cell r="J2112">
            <v>0</v>
          </cell>
        </row>
        <row r="2114">
          <cell r="G2114" t="str">
            <v>Pengembangan Gedung Serbaguna</v>
          </cell>
        </row>
        <row r="2115">
          <cell r="G2115" t="str">
            <v>Perumahan Taman Bougenvile, Bekasi</v>
          </cell>
        </row>
        <row r="2116">
          <cell r="G2116">
            <v>0</v>
          </cell>
        </row>
        <row r="2117">
          <cell r="M2117" t="str">
            <v>Description</v>
          </cell>
          <cell r="N2117" t="str">
            <v>Unit</v>
          </cell>
          <cell r="O2117" t="str">
            <v>Quantity</v>
          </cell>
          <cell r="P2117" t="str">
            <v>Unit Price</v>
          </cell>
          <cell r="Q2117" t="str">
            <v>Daily Output</v>
          </cell>
          <cell r="R2117" t="str">
            <v>Q'ty/Days</v>
          </cell>
        </row>
        <row r="2118">
          <cell r="G2118">
            <v>44</v>
          </cell>
          <cell r="M2118" t="str">
            <v>Pek. Pintu Panel uk. 70x200 cm</v>
          </cell>
          <cell r="N2118" t="str">
            <v>bh</v>
          </cell>
          <cell r="O2118">
            <v>0</v>
          </cell>
          <cell r="P2118">
            <v>231146.25</v>
          </cell>
          <cell r="Q2118">
            <v>0</v>
          </cell>
          <cell r="R2118">
            <v>0</v>
          </cell>
        </row>
        <row r="2119">
          <cell r="G2119" t="str">
            <v>Pek. Pintu Panel uk. 70x200 cm</v>
          </cell>
        </row>
        <row r="2120">
          <cell r="G2120" t="str">
            <v>bh</v>
          </cell>
        </row>
        <row r="2123">
          <cell r="G2123" t="str">
            <v>Satuan</v>
          </cell>
          <cell r="H2123" t="str">
            <v>Jumlah</v>
          </cell>
          <cell r="J2123" t="str">
            <v>H.Satuan</v>
          </cell>
          <cell r="K2123" t="str">
            <v>Total</v>
          </cell>
          <cell r="M2123">
            <v>44</v>
          </cell>
          <cell r="N2123" t="str">
            <v>Pek. Pintu Panel uk. 70x200 cm</v>
          </cell>
          <cell r="Q2123" t="str">
            <v>bh</v>
          </cell>
          <cell r="R2123">
            <v>0</v>
          </cell>
        </row>
        <row r="2124">
          <cell r="J2124" t="str">
            <v>(Rp.)</v>
          </cell>
          <cell r="K2124" t="str">
            <v>(Rp.)</v>
          </cell>
          <cell r="N2124">
            <v>0.35714285714285715</v>
          </cell>
          <cell r="O2124" t="str">
            <v>prod/tk.</v>
          </cell>
        </row>
        <row r="2125">
          <cell r="K2125">
            <v>120400</v>
          </cell>
          <cell r="N2125">
            <v>0.7142857142857143</v>
          </cell>
          <cell r="O2125">
            <v>0</v>
          </cell>
          <cell r="P2125">
            <v>0</v>
          </cell>
          <cell r="Q2125">
            <v>120400</v>
          </cell>
        </row>
        <row r="2126">
          <cell r="G2126" t="str">
            <v>hari</v>
          </cell>
          <cell r="H2126">
            <v>0.56000000000000005</v>
          </cell>
          <cell r="J2126">
            <v>35000</v>
          </cell>
          <cell r="K2126">
            <v>19600.000000000004</v>
          </cell>
          <cell r="M2126">
            <v>0.4</v>
          </cell>
          <cell r="N2126">
            <v>0.7142857142857143</v>
          </cell>
          <cell r="O2126">
            <v>0</v>
          </cell>
          <cell r="P2126">
            <v>0</v>
          </cell>
        </row>
        <row r="2127">
          <cell r="G2127" t="str">
            <v>hari</v>
          </cell>
          <cell r="H2127">
            <v>2.8</v>
          </cell>
          <cell r="J2127">
            <v>30000</v>
          </cell>
          <cell r="K2127">
            <v>84000</v>
          </cell>
          <cell r="M2127">
            <v>2</v>
          </cell>
          <cell r="N2127">
            <v>0.7142857142857143</v>
          </cell>
          <cell r="O2127">
            <v>0</v>
          </cell>
          <cell r="P2127">
            <v>0</v>
          </cell>
        </row>
        <row r="2128">
          <cell r="G2128" t="str">
            <v>hari</v>
          </cell>
          <cell r="H2128">
            <v>0.84</v>
          </cell>
          <cell r="J2128">
            <v>20000</v>
          </cell>
          <cell r="K2128">
            <v>16800</v>
          </cell>
          <cell r="M2128">
            <v>0.6</v>
          </cell>
          <cell r="N2128">
            <v>0.7142857142857143</v>
          </cell>
          <cell r="O2128">
            <v>0</v>
          </cell>
          <cell r="P2128">
            <v>0</v>
          </cell>
        </row>
        <row r="2131">
          <cell r="K2131">
            <v>110746.25000000001</v>
          </cell>
          <cell r="O2131">
            <v>0</v>
          </cell>
          <cell r="P2131">
            <v>0</v>
          </cell>
          <cell r="Q2131">
            <v>110746.25000000001</v>
          </cell>
        </row>
        <row r="2132">
          <cell r="G2132" t="str">
            <v>btg</v>
          </cell>
          <cell r="H2132">
            <v>1.6775</v>
          </cell>
          <cell r="J2132">
            <v>13500</v>
          </cell>
          <cell r="K2132">
            <v>22646.25</v>
          </cell>
          <cell r="M2132">
            <v>1.6775</v>
          </cell>
          <cell r="N2132">
            <v>0</v>
          </cell>
          <cell r="O2132">
            <v>0</v>
          </cell>
          <cell r="P2132">
            <v>0</v>
          </cell>
        </row>
        <row r="2133">
          <cell r="G2133" t="str">
            <v>btg</v>
          </cell>
          <cell r="H2133">
            <v>0.96250000000000013</v>
          </cell>
          <cell r="J2133">
            <v>88000</v>
          </cell>
          <cell r="K2133">
            <v>84700.000000000015</v>
          </cell>
          <cell r="M2133">
            <v>0.96250000000000013</v>
          </cell>
          <cell r="N2133">
            <v>0</v>
          </cell>
          <cell r="O2133">
            <v>0</v>
          </cell>
          <cell r="P2133">
            <v>0</v>
          </cell>
        </row>
        <row r="2134">
          <cell r="G2134" t="str">
            <v>kg</v>
          </cell>
          <cell r="H2134">
            <v>0.05</v>
          </cell>
          <cell r="J2134">
            <v>5500</v>
          </cell>
          <cell r="K2134">
            <v>275</v>
          </cell>
          <cell r="M2134">
            <v>0.05</v>
          </cell>
          <cell r="N2134">
            <v>0</v>
          </cell>
          <cell r="O2134">
            <v>0</v>
          </cell>
          <cell r="P2134">
            <v>0</v>
          </cell>
        </row>
        <row r="2135">
          <cell r="G2135" t="str">
            <v>lbr</v>
          </cell>
          <cell r="H2135">
            <v>1</v>
          </cell>
          <cell r="J2135">
            <v>2000</v>
          </cell>
          <cell r="K2135">
            <v>2000</v>
          </cell>
          <cell r="M2135">
            <v>1</v>
          </cell>
          <cell r="N2135">
            <v>0</v>
          </cell>
          <cell r="O2135">
            <v>0</v>
          </cell>
          <cell r="P2135">
            <v>0</v>
          </cell>
        </row>
        <row r="2136">
          <cell r="G2136" t="str">
            <v>kg</v>
          </cell>
          <cell r="H2136">
            <v>0.25</v>
          </cell>
          <cell r="J2136">
            <v>4500</v>
          </cell>
          <cell r="K2136">
            <v>1125</v>
          </cell>
          <cell r="M2136">
            <v>0.25</v>
          </cell>
          <cell r="N2136">
            <v>0</v>
          </cell>
          <cell r="O2136">
            <v>0</v>
          </cell>
          <cell r="P2136">
            <v>0</v>
          </cell>
        </row>
        <row r="2140">
          <cell r="M2140" t="str">
            <v>Produksi</v>
          </cell>
          <cell r="N2140" t="str">
            <v>Involve</v>
          </cell>
          <cell r="R2140" t="str">
            <v>Operation</v>
          </cell>
        </row>
        <row r="2141">
          <cell r="K2141">
            <v>0</v>
          </cell>
          <cell r="M2141" t="str">
            <v>/ Hour</v>
          </cell>
          <cell r="N2141" t="str">
            <v>%</v>
          </cell>
          <cell r="O2141">
            <v>0</v>
          </cell>
          <cell r="P2141">
            <v>0</v>
          </cell>
          <cell r="Q2141">
            <v>0</v>
          </cell>
          <cell r="R2141" t="str">
            <v>Hour</v>
          </cell>
        </row>
        <row r="2152">
          <cell r="K2152">
            <v>231146.25</v>
          </cell>
        </row>
        <row r="2155">
          <cell r="J2155" t="str">
            <v>Jakarta,  Oktober 2001</v>
          </cell>
        </row>
        <row r="2160">
          <cell r="J2160">
            <v>0</v>
          </cell>
        </row>
        <row r="2161">
          <cell r="J2161">
            <v>0</v>
          </cell>
        </row>
        <row r="2163">
          <cell r="G2163" t="str">
            <v>Pengembangan Gedung Serbaguna</v>
          </cell>
        </row>
        <row r="2164">
          <cell r="G2164" t="str">
            <v>Perumahan Taman Bougenvile, Bekasi</v>
          </cell>
        </row>
        <row r="2165">
          <cell r="G2165">
            <v>0</v>
          </cell>
        </row>
        <row r="2166">
          <cell r="M2166" t="str">
            <v>Description</v>
          </cell>
          <cell r="N2166" t="str">
            <v>Unit</v>
          </cell>
          <cell r="O2166" t="str">
            <v>Quantity</v>
          </cell>
          <cell r="P2166" t="str">
            <v>Unit Price</v>
          </cell>
          <cell r="Q2166" t="str">
            <v>Daily Output</v>
          </cell>
          <cell r="R2166" t="str">
            <v>Q'ty/Days</v>
          </cell>
        </row>
        <row r="2167">
          <cell r="G2167">
            <v>45</v>
          </cell>
          <cell r="M2167" t="str">
            <v>Pek. Pintu Panel Kayu double 180x210 cm</v>
          </cell>
          <cell r="N2167" t="str">
            <v>bh</v>
          </cell>
          <cell r="O2167">
            <v>0</v>
          </cell>
          <cell r="P2167">
            <v>562192.5</v>
          </cell>
          <cell r="Q2167">
            <v>0</v>
          </cell>
          <cell r="R2167">
            <v>0</v>
          </cell>
        </row>
        <row r="2168">
          <cell r="G2168" t="str">
            <v>Pek. Pintu Panel Kayu double 180x210 cm</v>
          </cell>
        </row>
        <row r="2169">
          <cell r="G2169" t="str">
            <v>bh</v>
          </cell>
        </row>
        <row r="2172">
          <cell r="G2172" t="str">
            <v>Satuan</v>
          </cell>
          <cell r="H2172" t="str">
            <v>Jumlah</v>
          </cell>
          <cell r="J2172" t="str">
            <v>H.Satuan</v>
          </cell>
          <cell r="K2172" t="str">
            <v>Total</v>
          </cell>
          <cell r="M2172">
            <v>45</v>
          </cell>
          <cell r="N2172" t="str">
            <v>Pek. Pintu Panel Kayu double 180x210 cm</v>
          </cell>
          <cell r="Q2172" t="str">
            <v>bh</v>
          </cell>
          <cell r="R2172">
            <v>0</v>
          </cell>
        </row>
        <row r="2173">
          <cell r="J2173" t="str">
            <v>(Rp.)</v>
          </cell>
          <cell r="K2173" t="str">
            <v>(Rp.)</v>
          </cell>
        </row>
        <row r="2174">
          <cell r="K2174">
            <v>325080.00000000006</v>
          </cell>
          <cell r="N2174">
            <v>0.26455026455026454</v>
          </cell>
          <cell r="O2174">
            <v>0</v>
          </cell>
          <cell r="P2174">
            <v>0</v>
          </cell>
          <cell r="Q2174">
            <v>325080.00000000006</v>
          </cell>
        </row>
        <row r="2175">
          <cell r="G2175" t="str">
            <v>hari</v>
          </cell>
          <cell r="H2175">
            <v>1.5120000000000002</v>
          </cell>
          <cell r="J2175">
            <v>35000</v>
          </cell>
          <cell r="K2175">
            <v>52920.000000000007</v>
          </cell>
          <cell r="M2175">
            <v>0.4</v>
          </cell>
          <cell r="N2175">
            <v>0.26455026455026454</v>
          </cell>
          <cell r="O2175">
            <v>0</v>
          </cell>
          <cell r="P2175">
            <v>0</v>
          </cell>
        </row>
        <row r="2176">
          <cell r="G2176" t="str">
            <v>hari</v>
          </cell>
          <cell r="H2176">
            <v>7.5600000000000005</v>
          </cell>
          <cell r="J2176">
            <v>30000</v>
          </cell>
          <cell r="K2176">
            <v>226800.00000000003</v>
          </cell>
          <cell r="M2176">
            <v>2</v>
          </cell>
          <cell r="N2176">
            <v>0.26455026455026454</v>
          </cell>
          <cell r="O2176">
            <v>0</v>
          </cell>
          <cell r="P2176">
            <v>0</v>
          </cell>
        </row>
        <row r="2177">
          <cell r="G2177" t="str">
            <v>hari</v>
          </cell>
          <cell r="H2177">
            <v>2.2680000000000002</v>
          </cell>
          <cell r="J2177">
            <v>20000</v>
          </cell>
          <cell r="K2177">
            <v>45360.000000000007</v>
          </cell>
          <cell r="M2177">
            <v>0.6</v>
          </cell>
          <cell r="N2177">
            <v>0.26455026455026454</v>
          </cell>
          <cell r="O2177">
            <v>0</v>
          </cell>
          <cell r="P2177">
            <v>0</v>
          </cell>
        </row>
        <row r="2180">
          <cell r="K2180">
            <v>237112.5</v>
          </cell>
          <cell r="O2180">
            <v>0</v>
          </cell>
          <cell r="P2180">
            <v>0</v>
          </cell>
          <cell r="Q2180">
            <v>237112.5</v>
          </cell>
        </row>
        <row r="2181">
          <cell r="G2181" t="str">
            <v>btg</v>
          </cell>
          <cell r="H2181">
            <v>3.7950000000000004</v>
          </cell>
          <cell r="J2181">
            <v>13500</v>
          </cell>
          <cell r="K2181">
            <v>51232.500000000007</v>
          </cell>
          <cell r="M2181">
            <v>3.7950000000000004</v>
          </cell>
          <cell r="N2181">
            <v>0</v>
          </cell>
          <cell r="O2181">
            <v>0</v>
          </cell>
          <cell r="P2181">
            <v>0</v>
          </cell>
        </row>
        <row r="2182">
          <cell r="G2182" t="str">
            <v>btg</v>
          </cell>
          <cell r="H2182">
            <v>2.0350000000000001</v>
          </cell>
          <cell r="J2182">
            <v>88000</v>
          </cell>
          <cell r="K2182">
            <v>179080</v>
          </cell>
          <cell r="M2182">
            <v>2.0350000000000001</v>
          </cell>
          <cell r="N2182">
            <v>0</v>
          </cell>
          <cell r="O2182">
            <v>0</v>
          </cell>
          <cell r="P2182">
            <v>0</v>
          </cell>
        </row>
        <row r="2183">
          <cell r="G2183" t="str">
            <v>kg</v>
          </cell>
          <cell r="H2183">
            <v>0.1</v>
          </cell>
          <cell r="J2183">
            <v>5500</v>
          </cell>
          <cell r="K2183">
            <v>550</v>
          </cell>
          <cell r="M2183">
            <v>0.1</v>
          </cell>
          <cell r="N2183">
            <v>0</v>
          </cell>
          <cell r="O2183">
            <v>0</v>
          </cell>
          <cell r="P2183">
            <v>0</v>
          </cell>
        </row>
        <row r="2184">
          <cell r="G2184" t="str">
            <v>lbr</v>
          </cell>
          <cell r="H2184">
            <v>2</v>
          </cell>
          <cell r="J2184">
            <v>2000</v>
          </cell>
          <cell r="K2184">
            <v>4000</v>
          </cell>
          <cell r="M2184">
            <v>2</v>
          </cell>
          <cell r="N2184">
            <v>0</v>
          </cell>
          <cell r="O2184">
            <v>0</v>
          </cell>
          <cell r="P2184">
            <v>0</v>
          </cell>
        </row>
        <row r="2185">
          <cell r="G2185" t="str">
            <v>kg</v>
          </cell>
          <cell r="H2185">
            <v>0.5</v>
          </cell>
          <cell r="J2185">
            <v>4500</v>
          </cell>
          <cell r="K2185">
            <v>2250</v>
          </cell>
          <cell r="M2185">
            <v>0.5</v>
          </cell>
          <cell r="N2185">
            <v>0</v>
          </cell>
          <cell r="O2185">
            <v>0</v>
          </cell>
          <cell r="P2185">
            <v>0</v>
          </cell>
        </row>
        <row r="2189">
          <cell r="M2189" t="str">
            <v>Produksi</v>
          </cell>
          <cell r="N2189" t="str">
            <v>Involve</v>
          </cell>
          <cell r="R2189" t="str">
            <v>Operation</v>
          </cell>
        </row>
        <row r="2190">
          <cell r="K2190">
            <v>0</v>
          </cell>
          <cell r="M2190" t="str">
            <v>/ Hour</v>
          </cell>
          <cell r="N2190" t="str">
            <v>%</v>
          </cell>
          <cell r="O2190">
            <v>0</v>
          </cell>
          <cell r="P2190">
            <v>0</v>
          </cell>
          <cell r="Q2190">
            <v>0</v>
          </cell>
          <cell r="R2190" t="str">
            <v>Hour</v>
          </cell>
        </row>
        <row r="2201">
          <cell r="K2201">
            <v>562192.5</v>
          </cell>
        </row>
        <row r="2204">
          <cell r="J2204" t="str">
            <v>Jakarta,  Oktober 2001</v>
          </cell>
        </row>
        <row r="2209">
          <cell r="J2209">
            <v>0</v>
          </cell>
        </row>
        <row r="2210">
          <cell r="J2210">
            <v>0</v>
          </cell>
        </row>
        <row r="2212">
          <cell r="G2212" t="str">
            <v>Pengembangan Gedung Serbaguna</v>
          </cell>
        </row>
        <row r="2213">
          <cell r="G2213" t="str">
            <v>Perumahan Taman Bougenvile, Bekasi</v>
          </cell>
        </row>
        <row r="2214">
          <cell r="G2214">
            <v>0</v>
          </cell>
        </row>
        <row r="2215">
          <cell r="M2215" t="str">
            <v>Description</v>
          </cell>
          <cell r="N2215" t="str">
            <v>Unit</v>
          </cell>
          <cell r="O2215" t="str">
            <v>Quantity</v>
          </cell>
          <cell r="P2215" t="str">
            <v>Unit Price</v>
          </cell>
          <cell r="Q2215" t="str">
            <v>Daily Output</v>
          </cell>
          <cell r="R2215" t="str">
            <v>Q'ty/Days</v>
          </cell>
        </row>
        <row r="2216">
          <cell r="G2216">
            <v>46</v>
          </cell>
          <cell r="M2216" t="str">
            <v>Pek. Pintu  Triplek single 90x210 cm</v>
          </cell>
          <cell r="N2216" t="str">
            <v>bh</v>
          </cell>
          <cell r="O2216">
            <v>0</v>
          </cell>
          <cell r="P2216">
            <v>160590</v>
          </cell>
          <cell r="Q2216">
            <v>0</v>
          </cell>
          <cell r="R2216">
            <v>0</v>
          </cell>
        </row>
        <row r="2217">
          <cell r="G2217" t="str">
            <v>Pek. Pintu  Triplek single 90x210 cm</v>
          </cell>
        </row>
        <row r="2218">
          <cell r="G2218" t="str">
            <v>bh</v>
          </cell>
        </row>
        <row r="2221">
          <cell r="G2221" t="str">
            <v>Satuan</v>
          </cell>
          <cell r="H2221" t="str">
            <v>Jumlah</v>
          </cell>
          <cell r="J2221" t="str">
            <v>H.Satuan</v>
          </cell>
          <cell r="K2221" t="str">
            <v>Total</v>
          </cell>
          <cell r="M2221">
            <v>46</v>
          </cell>
          <cell r="N2221" t="str">
            <v>Pek. Pintu  Triplek single 90x210 cm</v>
          </cell>
          <cell r="Q2221" t="str">
            <v>bh</v>
          </cell>
          <cell r="R2221">
            <v>0</v>
          </cell>
        </row>
        <row r="2222">
          <cell r="J2222" t="str">
            <v>(Rp.)</v>
          </cell>
          <cell r="K2222" t="str">
            <v>(Rp.)</v>
          </cell>
        </row>
        <row r="2223">
          <cell r="K2223">
            <v>88830.000000000015</v>
          </cell>
          <cell r="N2223">
            <v>0.52910052910052907</v>
          </cell>
          <cell r="O2223">
            <v>0</v>
          </cell>
          <cell r="P2223">
            <v>0</v>
          </cell>
          <cell r="Q2223">
            <v>88830.000000000015</v>
          </cell>
        </row>
        <row r="2224">
          <cell r="G2224" t="str">
            <v>hari</v>
          </cell>
          <cell r="H2224">
            <v>0.37800000000000006</v>
          </cell>
          <cell r="J2224">
            <v>35000</v>
          </cell>
          <cell r="K2224">
            <v>13230.000000000002</v>
          </cell>
          <cell r="M2224">
            <v>0.2</v>
          </cell>
          <cell r="N2224">
            <v>0.52910052910052907</v>
          </cell>
          <cell r="O2224">
            <v>0</v>
          </cell>
          <cell r="P2224">
            <v>0</v>
          </cell>
        </row>
        <row r="2225">
          <cell r="G2225" t="str">
            <v>hari</v>
          </cell>
          <cell r="H2225">
            <v>1.8900000000000001</v>
          </cell>
          <cell r="J2225">
            <v>30000</v>
          </cell>
          <cell r="K2225">
            <v>56700.000000000007</v>
          </cell>
          <cell r="M2225">
            <v>1</v>
          </cell>
          <cell r="N2225">
            <v>0.52910052910052907</v>
          </cell>
          <cell r="O2225">
            <v>0</v>
          </cell>
          <cell r="P2225">
            <v>0</v>
          </cell>
        </row>
        <row r="2226">
          <cell r="G2226" t="str">
            <v>hari</v>
          </cell>
          <cell r="H2226">
            <v>0.94500000000000006</v>
          </cell>
          <cell r="J2226">
            <v>20000</v>
          </cell>
          <cell r="K2226">
            <v>18900</v>
          </cell>
          <cell r="M2226">
            <v>0.5</v>
          </cell>
          <cell r="N2226">
            <v>0.52910052910052907</v>
          </cell>
          <cell r="O2226">
            <v>0</v>
          </cell>
          <cell r="P2226">
            <v>0</v>
          </cell>
        </row>
        <row r="2229">
          <cell r="K2229">
            <v>71760</v>
          </cell>
          <cell r="O2229">
            <v>0</v>
          </cell>
          <cell r="P2229">
            <v>0</v>
          </cell>
          <cell r="Q2229">
            <v>71760</v>
          </cell>
        </row>
        <row r="2230">
          <cell r="G2230" t="str">
            <v>btg</v>
          </cell>
          <cell r="H2230">
            <v>1.8975000000000002</v>
          </cell>
          <cell r="J2230">
            <v>13500</v>
          </cell>
          <cell r="K2230">
            <v>25616.250000000004</v>
          </cell>
          <cell r="M2230">
            <v>1.8975000000000002</v>
          </cell>
          <cell r="N2230">
            <v>0</v>
          </cell>
          <cell r="O2230">
            <v>0</v>
          </cell>
          <cell r="P2230">
            <v>0</v>
          </cell>
        </row>
        <row r="2231">
          <cell r="G2231" t="str">
            <v>lbr</v>
          </cell>
          <cell r="H2231">
            <v>1.4437500000000001</v>
          </cell>
          <cell r="J2231">
            <v>29000</v>
          </cell>
          <cell r="K2231">
            <v>41868.75</v>
          </cell>
          <cell r="M2231">
            <v>1.4437500000000001</v>
          </cell>
          <cell r="N2231">
            <v>0</v>
          </cell>
          <cell r="O2231">
            <v>0</v>
          </cell>
          <cell r="P2231">
            <v>0</v>
          </cell>
        </row>
        <row r="2232">
          <cell r="G2232" t="str">
            <v>kg</v>
          </cell>
          <cell r="H2232">
            <v>0.25</v>
          </cell>
          <cell r="J2232">
            <v>5500</v>
          </cell>
          <cell r="K2232">
            <v>1375</v>
          </cell>
          <cell r="M2232">
            <v>0.25</v>
          </cell>
          <cell r="N2232">
            <v>0</v>
          </cell>
          <cell r="O2232">
            <v>0</v>
          </cell>
          <cell r="P2232">
            <v>0</v>
          </cell>
        </row>
        <row r="2233">
          <cell r="G2233" t="str">
            <v>lbr</v>
          </cell>
          <cell r="H2233">
            <v>1</v>
          </cell>
          <cell r="J2233">
            <v>2000</v>
          </cell>
          <cell r="K2233">
            <v>2000</v>
          </cell>
          <cell r="M2233">
            <v>1</v>
          </cell>
          <cell r="N2233">
            <v>0</v>
          </cell>
          <cell r="O2233">
            <v>0</v>
          </cell>
          <cell r="P2233">
            <v>0</v>
          </cell>
        </row>
        <row r="2234">
          <cell r="G2234" t="str">
            <v>kg</v>
          </cell>
          <cell r="H2234">
            <v>0.2</v>
          </cell>
          <cell r="J2234">
            <v>4500</v>
          </cell>
          <cell r="K2234">
            <v>900</v>
          </cell>
          <cell r="M2234">
            <v>0.2</v>
          </cell>
          <cell r="N2234">
            <v>0</v>
          </cell>
          <cell r="O2234">
            <v>0</v>
          </cell>
          <cell r="P2234">
            <v>0</v>
          </cell>
        </row>
        <row r="2238">
          <cell r="M2238" t="str">
            <v>Produksi</v>
          </cell>
          <cell r="N2238" t="str">
            <v>Involve</v>
          </cell>
          <cell r="R2238" t="str">
            <v>Operation</v>
          </cell>
        </row>
        <row r="2239">
          <cell r="K2239">
            <v>0</v>
          </cell>
          <cell r="M2239" t="str">
            <v>/ Hour</v>
          </cell>
          <cell r="N2239" t="str">
            <v>%</v>
          </cell>
          <cell r="O2239">
            <v>0</v>
          </cell>
          <cell r="P2239">
            <v>0</v>
          </cell>
          <cell r="Q2239">
            <v>0</v>
          </cell>
          <cell r="R2239" t="str">
            <v>Hour</v>
          </cell>
        </row>
        <row r="2250">
          <cell r="K2250">
            <v>160590</v>
          </cell>
        </row>
        <row r="2253">
          <cell r="J2253" t="str">
            <v>Jakarta,  Oktober 2001</v>
          </cell>
        </row>
        <row r="2258">
          <cell r="J2258">
            <v>0</v>
          </cell>
        </row>
        <row r="2259">
          <cell r="J2259">
            <v>0</v>
          </cell>
        </row>
        <row r="2261">
          <cell r="G2261" t="str">
            <v>Pengembangan Gedung Serbaguna</v>
          </cell>
        </row>
        <row r="2262">
          <cell r="G2262" t="str">
            <v>Perumahan Taman Bougenvile, Bekasi</v>
          </cell>
        </row>
        <row r="2263">
          <cell r="G2263">
            <v>0</v>
          </cell>
        </row>
        <row r="2264">
          <cell r="M2264" t="str">
            <v>Description</v>
          </cell>
          <cell r="N2264" t="str">
            <v>Unit</v>
          </cell>
          <cell r="O2264" t="str">
            <v>Quantity</v>
          </cell>
          <cell r="P2264" t="str">
            <v>Unit Price</v>
          </cell>
          <cell r="Q2264" t="str">
            <v>Daily Output</v>
          </cell>
          <cell r="R2264" t="str">
            <v>Q'ty/Days</v>
          </cell>
        </row>
        <row r="2265">
          <cell r="G2265">
            <v>47</v>
          </cell>
          <cell r="M2265" t="str">
            <v>Pek. Pintu  Triplek double 180x210 cm</v>
          </cell>
          <cell r="N2265" t="str">
            <v>bh</v>
          </cell>
          <cell r="O2265">
            <v>0</v>
          </cell>
          <cell r="P2265">
            <v>321180</v>
          </cell>
          <cell r="Q2265">
            <v>0</v>
          </cell>
          <cell r="R2265">
            <v>0</v>
          </cell>
        </row>
        <row r="2266">
          <cell r="G2266" t="str">
            <v>Pek. Pintu  Triplek double 180x210 cm</v>
          </cell>
        </row>
        <row r="2267">
          <cell r="G2267" t="str">
            <v>bh</v>
          </cell>
        </row>
        <row r="2270">
          <cell r="G2270" t="str">
            <v>Satuan</v>
          </cell>
          <cell r="H2270" t="str">
            <v>Jumlah</v>
          </cell>
          <cell r="J2270" t="str">
            <v>H.Satuan</v>
          </cell>
          <cell r="K2270" t="str">
            <v>Total</v>
          </cell>
          <cell r="M2270">
            <v>47</v>
          </cell>
          <cell r="N2270" t="str">
            <v>Pek. Pintu  Triplek double 180x210 cm</v>
          </cell>
          <cell r="Q2270" t="str">
            <v>bh</v>
          </cell>
          <cell r="R2270">
            <v>0</v>
          </cell>
        </row>
        <row r="2271">
          <cell r="J2271" t="str">
            <v>(Rp.)</v>
          </cell>
          <cell r="K2271" t="str">
            <v>(Rp.)</v>
          </cell>
        </row>
        <row r="2272">
          <cell r="K2272">
            <v>177660.00000000003</v>
          </cell>
          <cell r="N2272">
            <v>0.26455026455026454</v>
          </cell>
          <cell r="O2272">
            <v>0</v>
          </cell>
          <cell r="P2272">
            <v>0</v>
          </cell>
          <cell r="Q2272">
            <v>177660.00000000003</v>
          </cell>
        </row>
        <row r="2273">
          <cell r="G2273" t="str">
            <v>hari</v>
          </cell>
          <cell r="H2273">
            <v>0.75600000000000012</v>
          </cell>
          <cell r="J2273">
            <v>35000</v>
          </cell>
          <cell r="K2273">
            <v>26460.000000000004</v>
          </cell>
          <cell r="M2273">
            <v>0.2</v>
          </cell>
          <cell r="N2273">
            <v>0.26455026455026454</v>
          </cell>
          <cell r="O2273">
            <v>0</v>
          </cell>
          <cell r="P2273">
            <v>0</v>
          </cell>
        </row>
        <row r="2274">
          <cell r="G2274" t="str">
            <v>hari</v>
          </cell>
          <cell r="H2274">
            <v>3.7800000000000002</v>
          </cell>
          <cell r="J2274">
            <v>30000</v>
          </cell>
          <cell r="K2274">
            <v>113400.00000000001</v>
          </cell>
          <cell r="M2274">
            <v>1</v>
          </cell>
          <cell r="N2274">
            <v>0.26455026455026454</v>
          </cell>
          <cell r="O2274">
            <v>0</v>
          </cell>
          <cell r="P2274">
            <v>0</v>
          </cell>
        </row>
        <row r="2275">
          <cell r="G2275" t="str">
            <v>hari</v>
          </cell>
          <cell r="H2275">
            <v>1.8900000000000001</v>
          </cell>
          <cell r="J2275">
            <v>20000</v>
          </cell>
          <cell r="K2275">
            <v>37800</v>
          </cell>
          <cell r="M2275">
            <v>0.5</v>
          </cell>
          <cell r="N2275">
            <v>0.26455026455026454</v>
          </cell>
          <cell r="O2275">
            <v>0</v>
          </cell>
          <cell r="P2275">
            <v>0</v>
          </cell>
        </row>
        <row r="2278">
          <cell r="K2278">
            <v>143520</v>
          </cell>
          <cell r="O2278">
            <v>0</v>
          </cell>
          <cell r="P2278">
            <v>0</v>
          </cell>
          <cell r="Q2278">
            <v>143520</v>
          </cell>
        </row>
        <row r="2279">
          <cell r="G2279" t="str">
            <v>btg</v>
          </cell>
          <cell r="H2279">
            <v>3.7950000000000004</v>
          </cell>
          <cell r="J2279">
            <v>13500</v>
          </cell>
          <cell r="K2279">
            <v>51232.500000000007</v>
          </cell>
          <cell r="M2279">
            <v>3.7950000000000004</v>
          </cell>
          <cell r="N2279">
            <v>0</v>
          </cell>
          <cell r="O2279">
            <v>0</v>
          </cell>
          <cell r="P2279">
            <v>0</v>
          </cell>
        </row>
        <row r="2280">
          <cell r="G2280" t="str">
            <v>lbr</v>
          </cell>
          <cell r="H2280">
            <v>2.8875000000000002</v>
          </cell>
          <cell r="J2280">
            <v>29000</v>
          </cell>
          <cell r="K2280">
            <v>83737.5</v>
          </cell>
          <cell r="M2280">
            <v>2.8875000000000002</v>
          </cell>
          <cell r="N2280">
            <v>0</v>
          </cell>
          <cell r="O2280">
            <v>0</v>
          </cell>
          <cell r="P2280">
            <v>0</v>
          </cell>
        </row>
        <row r="2281">
          <cell r="G2281" t="str">
            <v>kg</v>
          </cell>
          <cell r="H2281">
            <v>0.5</v>
          </cell>
          <cell r="J2281">
            <v>5500</v>
          </cell>
          <cell r="K2281">
            <v>2750</v>
          </cell>
          <cell r="M2281">
            <v>0.5</v>
          </cell>
          <cell r="N2281">
            <v>0</v>
          </cell>
          <cell r="O2281">
            <v>0</v>
          </cell>
          <cell r="P2281">
            <v>0</v>
          </cell>
        </row>
        <row r="2282">
          <cell r="G2282" t="str">
            <v>lbr</v>
          </cell>
          <cell r="H2282">
            <v>2</v>
          </cell>
          <cell r="J2282">
            <v>2000</v>
          </cell>
          <cell r="K2282">
            <v>4000</v>
          </cell>
          <cell r="M2282">
            <v>2</v>
          </cell>
          <cell r="N2282">
            <v>0</v>
          </cell>
          <cell r="O2282">
            <v>0</v>
          </cell>
          <cell r="P2282">
            <v>0</v>
          </cell>
        </row>
        <row r="2283">
          <cell r="G2283" t="str">
            <v>kg</v>
          </cell>
          <cell r="H2283">
            <v>0.4</v>
          </cell>
          <cell r="J2283">
            <v>4500</v>
          </cell>
          <cell r="K2283">
            <v>1800</v>
          </cell>
          <cell r="M2283">
            <v>0.4</v>
          </cell>
          <cell r="N2283">
            <v>0</v>
          </cell>
          <cell r="O2283">
            <v>0</v>
          </cell>
          <cell r="P2283">
            <v>0</v>
          </cell>
        </row>
        <row r="2287">
          <cell r="M2287" t="str">
            <v>Produksi</v>
          </cell>
          <cell r="N2287" t="str">
            <v>Involve</v>
          </cell>
          <cell r="R2287" t="str">
            <v>Operation</v>
          </cell>
        </row>
        <row r="2288">
          <cell r="K2288">
            <v>0</v>
          </cell>
          <cell r="M2288" t="str">
            <v>/ Hour</v>
          </cell>
          <cell r="N2288" t="str">
            <v>%</v>
          </cell>
          <cell r="O2288">
            <v>0</v>
          </cell>
          <cell r="P2288">
            <v>0</v>
          </cell>
          <cell r="Q2288">
            <v>0</v>
          </cell>
          <cell r="R2288" t="str">
            <v>Hour</v>
          </cell>
        </row>
        <row r="2299">
          <cell r="K2299">
            <v>321180</v>
          </cell>
        </row>
        <row r="2302">
          <cell r="J2302" t="str">
            <v>Jakarta,  Oktober 2001</v>
          </cell>
        </row>
        <row r="2307">
          <cell r="J2307">
            <v>0</v>
          </cell>
        </row>
        <row r="2308">
          <cell r="J2308">
            <v>0</v>
          </cell>
        </row>
        <row r="2310">
          <cell r="G2310" t="str">
            <v>Pengembangan Gedung Serbaguna</v>
          </cell>
        </row>
        <row r="2311">
          <cell r="G2311" t="str">
            <v>Perumahan Taman Bougenvile, Bekasi</v>
          </cell>
        </row>
        <row r="2312">
          <cell r="G2312">
            <v>0</v>
          </cell>
        </row>
        <row r="2313">
          <cell r="M2313" t="str">
            <v>Description</v>
          </cell>
          <cell r="N2313" t="str">
            <v>Unit</v>
          </cell>
          <cell r="O2313" t="str">
            <v>Quantity</v>
          </cell>
          <cell r="P2313" t="str">
            <v>Unit Price</v>
          </cell>
          <cell r="Q2313" t="str">
            <v>Daily Output</v>
          </cell>
          <cell r="R2313" t="str">
            <v>Q'ty/Days</v>
          </cell>
        </row>
        <row r="2314">
          <cell r="G2314">
            <v>48</v>
          </cell>
          <cell r="M2314" t="str">
            <v>Pek.  Jendela kaca uk. 70x130 cm</v>
          </cell>
          <cell r="N2314" t="str">
            <v>bh</v>
          </cell>
          <cell r="O2314">
            <v>0</v>
          </cell>
          <cell r="P2314">
            <v>136826.25</v>
          </cell>
          <cell r="Q2314">
            <v>0</v>
          </cell>
          <cell r="R2314">
            <v>0</v>
          </cell>
        </row>
        <row r="2315">
          <cell r="G2315" t="str">
            <v>Pek.  Jendela kaca uk. 70x130 cm</v>
          </cell>
        </row>
        <row r="2316">
          <cell r="G2316" t="str">
            <v>bh</v>
          </cell>
        </row>
        <row r="2319">
          <cell r="G2319" t="str">
            <v>Satuan</v>
          </cell>
          <cell r="H2319" t="str">
            <v>Jumlah</v>
          </cell>
          <cell r="J2319" t="str">
            <v>H.Satuan</v>
          </cell>
          <cell r="K2319" t="str">
            <v>Total</v>
          </cell>
          <cell r="M2319">
            <v>48</v>
          </cell>
          <cell r="N2319" t="str">
            <v>Pek.  Jendela kaca uk. 70x130 cm</v>
          </cell>
          <cell r="Q2319" t="str">
            <v>bh</v>
          </cell>
          <cell r="R2319">
            <v>0</v>
          </cell>
        </row>
        <row r="2320">
          <cell r="J2320" t="str">
            <v>(Rp.)</v>
          </cell>
          <cell r="K2320" t="str">
            <v>(Rp.)</v>
          </cell>
        </row>
        <row r="2321">
          <cell r="K2321">
            <v>78260</v>
          </cell>
          <cell r="N2321">
            <v>1.098901098901099</v>
          </cell>
          <cell r="O2321">
            <v>0</v>
          </cell>
          <cell r="P2321">
            <v>0</v>
          </cell>
          <cell r="Q2321">
            <v>78260</v>
          </cell>
        </row>
        <row r="2322">
          <cell r="G2322" t="str">
            <v>hari</v>
          </cell>
          <cell r="H2322">
            <v>0.36399999999999999</v>
          </cell>
          <cell r="J2322">
            <v>35000</v>
          </cell>
          <cell r="K2322">
            <v>12740</v>
          </cell>
          <cell r="M2322">
            <v>0.4</v>
          </cell>
          <cell r="N2322">
            <v>1.098901098901099</v>
          </cell>
          <cell r="O2322">
            <v>0</v>
          </cell>
          <cell r="P2322">
            <v>0</v>
          </cell>
        </row>
        <row r="2323">
          <cell r="G2323" t="str">
            <v>hari</v>
          </cell>
          <cell r="H2323">
            <v>1.8199999999999998</v>
          </cell>
          <cell r="J2323">
            <v>30000</v>
          </cell>
          <cell r="K2323">
            <v>54599.999999999993</v>
          </cell>
          <cell r="M2323">
            <v>2</v>
          </cell>
          <cell r="N2323">
            <v>1.098901098901099</v>
          </cell>
          <cell r="O2323">
            <v>0</v>
          </cell>
          <cell r="P2323">
            <v>0</v>
          </cell>
        </row>
        <row r="2324">
          <cell r="G2324" t="str">
            <v>hari</v>
          </cell>
          <cell r="H2324">
            <v>0.54599999999999993</v>
          </cell>
          <cell r="J2324">
            <v>20000</v>
          </cell>
          <cell r="K2324">
            <v>10919.999999999998</v>
          </cell>
          <cell r="M2324">
            <v>0.6</v>
          </cell>
          <cell r="N2324">
            <v>1.098901098901099</v>
          </cell>
          <cell r="O2324">
            <v>0</v>
          </cell>
          <cell r="P2324">
            <v>0</v>
          </cell>
        </row>
        <row r="2327">
          <cell r="K2327">
            <v>58566.25</v>
          </cell>
          <cell r="O2327">
            <v>0</v>
          </cell>
          <cell r="P2327">
            <v>0</v>
          </cell>
          <cell r="Q2327">
            <v>58566.25</v>
          </cell>
        </row>
        <row r="2328">
          <cell r="G2328" t="str">
            <v>btg</v>
          </cell>
          <cell r="H2328">
            <v>1.8975000000000002</v>
          </cell>
          <cell r="J2328">
            <v>13500</v>
          </cell>
          <cell r="K2328">
            <v>25616.250000000004</v>
          </cell>
          <cell r="M2328">
            <v>1.8975000000000002</v>
          </cell>
          <cell r="N2328">
            <v>0</v>
          </cell>
          <cell r="O2328">
            <v>0</v>
          </cell>
          <cell r="P2328">
            <v>0</v>
          </cell>
        </row>
        <row r="2329">
          <cell r="G2329" t="str">
            <v>m'</v>
          </cell>
          <cell r="H2329">
            <v>7.1</v>
          </cell>
          <cell r="J2329">
            <v>4000</v>
          </cell>
          <cell r="K2329">
            <v>28400</v>
          </cell>
          <cell r="M2329">
            <v>7.1</v>
          </cell>
          <cell r="N2329">
            <v>0</v>
          </cell>
          <cell r="O2329">
            <v>0</v>
          </cell>
          <cell r="P2329">
            <v>0</v>
          </cell>
        </row>
        <row r="2330">
          <cell r="G2330" t="str">
            <v>kg</v>
          </cell>
          <cell r="H2330">
            <v>0.30000000000000004</v>
          </cell>
          <cell r="J2330">
            <v>5500</v>
          </cell>
          <cell r="K2330">
            <v>1650.0000000000002</v>
          </cell>
          <cell r="M2330">
            <v>0.30000000000000004</v>
          </cell>
          <cell r="N2330">
            <v>0</v>
          </cell>
          <cell r="O2330">
            <v>0</v>
          </cell>
          <cell r="P2330">
            <v>0</v>
          </cell>
        </row>
        <row r="2331">
          <cell r="G2331" t="str">
            <v>lbr</v>
          </cell>
          <cell r="H2331">
            <v>1</v>
          </cell>
          <cell r="J2331">
            <v>2000</v>
          </cell>
          <cell r="K2331">
            <v>2000</v>
          </cell>
          <cell r="M2331">
            <v>1</v>
          </cell>
          <cell r="N2331">
            <v>0</v>
          </cell>
          <cell r="O2331">
            <v>0</v>
          </cell>
          <cell r="P2331">
            <v>0</v>
          </cell>
        </row>
        <row r="2332">
          <cell r="G2332" t="str">
            <v>kg</v>
          </cell>
          <cell r="H2332">
            <v>0.2</v>
          </cell>
          <cell r="J2332">
            <v>4500</v>
          </cell>
          <cell r="K2332">
            <v>900</v>
          </cell>
          <cell r="M2332">
            <v>0.2</v>
          </cell>
          <cell r="N2332">
            <v>0</v>
          </cell>
          <cell r="O2332">
            <v>0</v>
          </cell>
          <cell r="P2332">
            <v>0</v>
          </cell>
        </row>
        <row r="2336">
          <cell r="M2336" t="str">
            <v>Produksi</v>
          </cell>
          <cell r="N2336" t="str">
            <v>Involve</v>
          </cell>
          <cell r="R2336" t="str">
            <v>Operation</v>
          </cell>
        </row>
        <row r="2337">
          <cell r="K2337">
            <v>0</v>
          </cell>
          <cell r="M2337" t="str">
            <v>/ Hour</v>
          </cell>
          <cell r="N2337" t="str">
            <v>%</v>
          </cell>
          <cell r="O2337">
            <v>0</v>
          </cell>
          <cell r="P2337">
            <v>0</v>
          </cell>
          <cell r="Q2337">
            <v>0</v>
          </cell>
          <cell r="R2337" t="str">
            <v>Hour</v>
          </cell>
        </row>
        <row r="2348">
          <cell r="K2348">
            <v>136826.25</v>
          </cell>
        </row>
        <row r="2351">
          <cell r="J2351" t="str">
            <v>Jakarta,  Oktober 2001</v>
          </cell>
        </row>
        <row r="2356">
          <cell r="J2356">
            <v>0</v>
          </cell>
        </row>
        <row r="2357">
          <cell r="J2357">
            <v>0</v>
          </cell>
        </row>
        <row r="2359">
          <cell r="G2359" t="str">
            <v>Pengembangan Gedung Serbaguna</v>
          </cell>
        </row>
        <row r="2360">
          <cell r="G2360" t="str">
            <v>Perumahan Taman Bougenvile, Bekasi</v>
          </cell>
        </row>
        <row r="2361">
          <cell r="G2361">
            <v>0</v>
          </cell>
        </row>
        <row r="2362">
          <cell r="M2362" t="str">
            <v>Description</v>
          </cell>
          <cell r="N2362" t="str">
            <v>Unit</v>
          </cell>
          <cell r="O2362" t="str">
            <v>Quantity</v>
          </cell>
          <cell r="P2362" t="str">
            <v>Unit Price</v>
          </cell>
          <cell r="Q2362" t="str">
            <v>Daily Output</v>
          </cell>
          <cell r="R2362" t="str">
            <v>Q'ty/Days</v>
          </cell>
        </row>
        <row r="2363">
          <cell r="G2363">
            <v>49</v>
          </cell>
          <cell r="M2363" t="str">
            <v>Lantai Kerja uk. Pondasi</v>
          </cell>
          <cell r="N2363" t="str">
            <v>m2</v>
          </cell>
          <cell r="O2363">
            <v>0</v>
          </cell>
          <cell r="P2363">
            <v>30080</v>
          </cell>
          <cell r="Q2363">
            <v>0</v>
          </cell>
          <cell r="R2363">
            <v>0</v>
          </cell>
        </row>
        <row r="2364">
          <cell r="G2364" t="str">
            <v>Lantai Kerja uk. Pondasi</v>
          </cell>
        </row>
        <row r="2365">
          <cell r="G2365" t="str">
            <v>m2</v>
          </cell>
        </row>
        <row r="2368">
          <cell r="G2368" t="str">
            <v>Satuan</v>
          </cell>
          <cell r="H2368" t="str">
            <v>Jumlah</v>
          </cell>
          <cell r="J2368" t="str">
            <v>H.Satuan</v>
          </cell>
          <cell r="K2368" t="str">
            <v>Total</v>
          </cell>
          <cell r="M2368">
            <v>49</v>
          </cell>
          <cell r="N2368" t="str">
            <v>Lantai Kerja uk. Pondasi</v>
          </cell>
          <cell r="Q2368" t="str">
            <v>m2</v>
          </cell>
          <cell r="R2368">
            <v>1.39</v>
          </cell>
        </row>
        <row r="2369">
          <cell r="J2369" t="str">
            <v>(Rp.)</v>
          </cell>
          <cell r="K2369" t="str">
            <v>(Rp.)</v>
          </cell>
        </row>
        <row r="2370">
          <cell r="K2370">
            <v>6650</v>
          </cell>
          <cell r="N2370">
            <v>2</v>
          </cell>
          <cell r="O2370">
            <v>1.39</v>
          </cell>
          <cell r="P2370">
            <v>9243.5</v>
          </cell>
          <cell r="Q2370">
            <v>6650</v>
          </cell>
        </row>
        <row r="2371">
          <cell r="G2371" t="str">
            <v>hari</v>
          </cell>
          <cell r="H2371">
            <v>0.01</v>
          </cell>
          <cell r="J2371">
            <v>35000</v>
          </cell>
          <cell r="K2371">
            <v>350</v>
          </cell>
          <cell r="M2371">
            <v>0.02</v>
          </cell>
          <cell r="N2371">
            <v>2</v>
          </cell>
          <cell r="O2371">
            <v>1.39</v>
          </cell>
          <cell r="P2371">
            <v>486.49999999999994</v>
          </cell>
        </row>
        <row r="2372">
          <cell r="G2372" t="str">
            <v>hari</v>
          </cell>
          <cell r="H2372">
            <v>0.09</v>
          </cell>
          <cell r="J2372">
            <v>30000</v>
          </cell>
          <cell r="K2372">
            <v>2700</v>
          </cell>
          <cell r="M2372">
            <v>0.18</v>
          </cell>
          <cell r="N2372">
            <v>2</v>
          </cell>
          <cell r="O2372">
            <v>1.39</v>
          </cell>
          <cell r="P2372">
            <v>3752.9999999999995</v>
          </cell>
        </row>
        <row r="2373">
          <cell r="G2373" t="str">
            <v>hari</v>
          </cell>
          <cell r="H2373">
            <v>0.18</v>
          </cell>
          <cell r="J2373">
            <v>20000</v>
          </cell>
          <cell r="K2373">
            <v>3600</v>
          </cell>
          <cell r="M2373">
            <v>0.36</v>
          </cell>
          <cell r="N2373">
            <v>2</v>
          </cell>
          <cell r="O2373">
            <v>1.39</v>
          </cell>
          <cell r="P2373">
            <v>5004</v>
          </cell>
        </row>
        <row r="2376">
          <cell r="K2376">
            <v>23430</v>
          </cell>
          <cell r="O2376">
            <v>1.39</v>
          </cell>
          <cell r="P2376">
            <v>32567.699999999997</v>
          </cell>
          <cell r="Q2376">
            <v>23430</v>
          </cell>
        </row>
        <row r="2377">
          <cell r="G2377" t="str">
            <v>m3</v>
          </cell>
          <cell r="H2377">
            <v>7.4999999999999997E-2</v>
          </cell>
          <cell r="J2377">
            <v>90000</v>
          </cell>
          <cell r="K2377">
            <v>6750</v>
          </cell>
          <cell r="M2377">
            <v>7.4999999999999997E-2</v>
          </cell>
          <cell r="N2377">
            <v>0.10425</v>
          </cell>
          <cell r="O2377">
            <v>1.39</v>
          </cell>
          <cell r="P2377">
            <v>9382.5</v>
          </cell>
        </row>
        <row r="2378">
          <cell r="G2378" t="str">
            <v>zak</v>
          </cell>
          <cell r="H2378">
            <v>0.69500000000000006</v>
          </cell>
          <cell r="J2378">
            <v>24000</v>
          </cell>
          <cell r="K2378">
            <v>16680</v>
          </cell>
          <cell r="M2378">
            <v>0.69500000000000006</v>
          </cell>
          <cell r="N2378">
            <v>0.96604999999999996</v>
          </cell>
          <cell r="O2378">
            <v>1.39</v>
          </cell>
          <cell r="P2378">
            <v>23185.199999999997</v>
          </cell>
        </row>
        <row r="2385">
          <cell r="M2385" t="str">
            <v>Produksi</v>
          </cell>
          <cell r="N2385" t="str">
            <v>Involve</v>
          </cell>
          <cell r="R2385" t="str">
            <v>Operation</v>
          </cell>
        </row>
        <row r="2386">
          <cell r="K2386">
            <v>0</v>
          </cell>
          <cell r="M2386" t="str">
            <v>/ Hour</v>
          </cell>
          <cell r="N2386" t="str">
            <v>%</v>
          </cell>
          <cell r="O2386">
            <v>1.39</v>
          </cell>
          <cell r="P2386">
            <v>0</v>
          </cell>
          <cell r="Q2386">
            <v>0</v>
          </cell>
          <cell r="R2386" t="str">
            <v>Hour</v>
          </cell>
        </row>
        <row r="2397">
          <cell r="K2397">
            <v>30080</v>
          </cell>
        </row>
        <row r="2400">
          <cell r="J2400" t="str">
            <v>Jakarta,  Oktober 2001</v>
          </cell>
        </row>
        <row r="2405">
          <cell r="J2405">
            <v>0</v>
          </cell>
        </row>
        <row r="2406">
          <cell r="J2406">
            <v>0</v>
          </cell>
        </row>
        <row r="2408">
          <cell r="G2408" t="str">
            <v>Pengembangan Gedung Serbaguna</v>
          </cell>
        </row>
        <row r="2409">
          <cell r="G2409" t="str">
            <v>Perumahan Taman Bougenvile, Bekasi</v>
          </cell>
        </row>
        <row r="2410">
          <cell r="G2410">
            <v>0</v>
          </cell>
        </row>
        <row r="2411">
          <cell r="M2411" t="str">
            <v>Description</v>
          </cell>
          <cell r="N2411" t="str">
            <v>Unit</v>
          </cell>
          <cell r="O2411" t="str">
            <v>Quantity</v>
          </cell>
          <cell r="P2411" t="str">
            <v>Unit Price</v>
          </cell>
          <cell r="Q2411" t="str">
            <v>Daily Output</v>
          </cell>
          <cell r="R2411" t="str">
            <v>Q'ty/Days</v>
          </cell>
        </row>
        <row r="2412">
          <cell r="G2412">
            <v>50</v>
          </cell>
          <cell r="M2412" t="str">
            <v>Ring Balk 15 Cm x 20 Cm</v>
          </cell>
          <cell r="N2412" t="str">
            <v>m'</v>
          </cell>
          <cell r="O2412">
            <v>0</v>
          </cell>
          <cell r="P2412">
            <v>27568.147814035088</v>
          </cell>
          <cell r="Q2412">
            <v>0</v>
          </cell>
          <cell r="R2412">
            <v>0</v>
          </cell>
        </row>
        <row r="2413">
          <cell r="G2413" t="str">
            <v>Ring Balk 15 Cm x 20 Cm</v>
          </cell>
        </row>
        <row r="2414">
          <cell r="G2414" t="str">
            <v>m'</v>
          </cell>
        </row>
        <row r="2417">
          <cell r="G2417" t="str">
            <v>Satuan</v>
          </cell>
          <cell r="H2417" t="str">
            <v>Jumlah</v>
          </cell>
          <cell r="J2417" t="str">
            <v>H.Satuan</v>
          </cell>
          <cell r="K2417" t="str">
            <v>Total</v>
          </cell>
          <cell r="M2417">
            <v>50</v>
          </cell>
          <cell r="N2417" t="str">
            <v>Ring Balk 15 Cm x 20 Cm</v>
          </cell>
          <cell r="Q2417" t="str">
            <v>m'</v>
          </cell>
          <cell r="R2417">
            <v>69.3</v>
          </cell>
        </row>
        <row r="2418">
          <cell r="J2418" t="str">
            <v>(Rp.)</v>
          </cell>
          <cell r="K2418" t="str">
            <v>(Rp.)</v>
          </cell>
        </row>
        <row r="2419">
          <cell r="K2419">
            <v>4798.2456140350878</v>
          </cell>
          <cell r="N2419">
            <v>28.5</v>
          </cell>
          <cell r="O2419">
            <v>69.3</v>
          </cell>
          <cell r="P2419">
            <v>332518.42105263157</v>
          </cell>
          <cell r="Q2419">
            <v>4798.2456140350878</v>
          </cell>
        </row>
        <row r="2420">
          <cell r="G2420" t="str">
            <v>hari</v>
          </cell>
          <cell r="H2420">
            <v>1.7543859649122807E-3</v>
          </cell>
          <cell r="J2420">
            <v>35000</v>
          </cell>
          <cell r="K2420">
            <v>61.403508771929829</v>
          </cell>
          <cell r="M2420">
            <v>0.05</v>
          </cell>
          <cell r="N2420">
            <v>28.5</v>
          </cell>
          <cell r="O2420">
            <v>69.3</v>
          </cell>
          <cell r="P2420">
            <v>4255.2631578947367</v>
          </cell>
        </row>
        <row r="2421">
          <cell r="G2421" t="str">
            <v>hari</v>
          </cell>
          <cell r="H2421">
            <v>1.7543859649122806E-2</v>
          </cell>
          <cell r="J2421">
            <v>30000</v>
          </cell>
          <cell r="K2421">
            <v>526.31578947368416</v>
          </cell>
          <cell r="M2421">
            <v>0.5</v>
          </cell>
          <cell r="N2421">
            <v>28.5</v>
          </cell>
          <cell r="O2421">
            <v>69.3</v>
          </cell>
          <cell r="P2421">
            <v>36473.684210526313</v>
          </cell>
        </row>
        <row r="2422">
          <cell r="G2422" t="str">
            <v>hari</v>
          </cell>
          <cell r="H2422">
            <v>0.21052631578947367</v>
          </cell>
          <cell r="J2422">
            <v>20000</v>
          </cell>
          <cell r="K2422">
            <v>4210.5263157894733</v>
          </cell>
          <cell r="M2422">
            <v>6</v>
          </cell>
          <cell r="N2422">
            <v>28.5</v>
          </cell>
          <cell r="O2422">
            <v>69.3</v>
          </cell>
          <cell r="P2422">
            <v>291789.4736842105</v>
          </cell>
        </row>
        <row r="2425">
          <cell r="K2425">
            <v>22769.9022</v>
          </cell>
          <cell r="O2425">
            <v>69.3</v>
          </cell>
          <cell r="P2425">
            <v>1577954.2224599998</v>
          </cell>
          <cell r="Q2425">
            <v>22769.9022</v>
          </cell>
        </row>
        <row r="2426">
          <cell r="G2426" t="str">
            <v>m3</v>
          </cell>
          <cell r="H2426">
            <v>2.8499999999999998E-2</v>
          </cell>
          <cell r="J2426">
            <v>80000</v>
          </cell>
          <cell r="K2426">
            <v>2280</v>
          </cell>
          <cell r="M2426">
            <v>2.8499999999999998E-2</v>
          </cell>
          <cell r="N2426">
            <v>1.9750499999999998</v>
          </cell>
          <cell r="O2426">
            <v>69.3</v>
          </cell>
          <cell r="P2426">
            <v>158004</v>
          </cell>
        </row>
        <row r="2427">
          <cell r="G2427" t="str">
            <v>m3</v>
          </cell>
          <cell r="H2427">
            <v>2.0400000000000001E-2</v>
          </cell>
          <cell r="J2427">
            <v>85000</v>
          </cell>
          <cell r="K2427">
            <v>1734.0000000000002</v>
          </cell>
          <cell r="M2427">
            <v>2.0400000000000001E-2</v>
          </cell>
          <cell r="N2427">
            <v>1.4137200000000001</v>
          </cell>
          <cell r="O2427">
            <v>69.3</v>
          </cell>
          <cell r="P2427">
            <v>120166.20000000001</v>
          </cell>
        </row>
        <row r="2428">
          <cell r="G2428" t="str">
            <v>zak</v>
          </cell>
          <cell r="H2428">
            <v>0.26250000000000001</v>
          </cell>
          <cell r="J2428">
            <v>24000</v>
          </cell>
          <cell r="K2428">
            <v>6300</v>
          </cell>
          <cell r="M2428">
            <v>0.26250000000000001</v>
          </cell>
          <cell r="N2428">
            <v>18.19125</v>
          </cell>
          <cell r="O2428">
            <v>69.3</v>
          </cell>
          <cell r="P2428">
            <v>436590</v>
          </cell>
        </row>
        <row r="2429">
          <cell r="G2429" t="str">
            <v>btg</v>
          </cell>
          <cell r="H2429">
            <v>0.42</v>
          </cell>
          <cell r="J2429">
            <v>9500</v>
          </cell>
          <cell r="K2429">
            <v>3990</v>
          </cell>
          <cell r="M2429">
            <v>0.42</v>
          </cell>
          <cell r="N2429">
            <v>29.105999999999998</v>
          </cell>
          <cell r="O2429">
            <v>69.3</v>
          </cell>
          <cell r="P2429">
            <v>276507</v>
          </cell>
        </row>
        <row r="2430">
          <cell r="G2430" t="str">
            <v>btg</v>
          </cell>
          <cell r="H2430">
            <v>0.36749999999999999</v>
          </cell>
          <cell r="J2430">
            <v>21000</v>
          </cell>
          <cell r="K2430">
            <v>7717.5</v>
          </cell>
          <cell r="M2430">
            <v>0.36749999999999999</v>
          </cell>
          <cell r="N2430">
            <v>25.467749999999999</v>
          </cell>
          <cell r="O2430">
            <v>69.3</v>
          </cell>
          <cell r="P2430">
            <v>534822.75</v>
          </cell>
        </row>
        <row r="2431">
          <cell r="G2431" t="str">
            <v>kg</v>
          </cell>
          <cell r="H2431">
            <v>0.14968044</v>
          </cell>
          <cell r="J2431">
            <v>5000</v>
          </cell>
          <cell r="K2431">
            <v>748.40219999999999</v>
          </cell>
          <cell r="M2431">
            <v>0.14968044</v>
          </cell>
          <cell r="N2431">
            <v>10.372854492</v>
          </cell>
          <cell r="O2431">
            <v>69.3</v>
          </cell>
          <cell r="P2431">
            <v>51864.27246</v>
          </cell>
        </row>
        <row r="2434">
          <cell r="M2434" t="str">
            <v>Produksi</v>
          </cell>
          <cell r="N2434" t="str">
            <v>Involve</v>
          </cell>
          <cell r="R2434" t="str">
            <v>Operation</v>
          </cell>
        </row>
        <row r="2435">
          <cell r="K2435">
            <v>0</v>
          </cell>
          <cell r="M2435" t="str">
            <v>/ Hour</v>
          </cell>
          <cell r="N2435" t="str">
            <v>%</v>
          </cell>
          <cell r="O2435">
            <v>69.3</v>
          </cell>
          <cell r="P2435">
            <v>0</v>
          </cell>
          <cell r="Q2435">
            <v>0</v>
          </cell>
          <cell r="R2435" t="str">
            <v>Hour</v>
          </cell>
        </row>
        <row r="2446">
          <cell r="K2446">
            <v>27568.147814035088</v>
          </cell>
        </row>
        <row r="2449">
          <cell r="J2449" t="str">
            <v>Jakarta,  Oktober 2001</v>
          </cell>
        </row>
        <row r="2454">
          <cell r="J2454">
            <v>0</v>
          </cell>
        </row>
        <row r="2455">
          <cell r="J2455">
            <v>0</v>
          </cell>
        </row>
        <row r="2457">
          <cell r="G2457" t="str">
            <v>Pengembangan Gedung Serbaguna</v>
          </cell>
        </row>
        <row r="2458">
          <cell r="G2458" t="str">
            <v>Perumahan Taman Bougenvile, Bekasi</v>
          </cell>
        </row>
        <row r="2459">
          <cell r="G2459">
            <v>0</v>
          </cell>
        </row>
        <row r="2460">
          <cell r="M2460" t="str">
            <v>Description</v>
          </cell>
          <cell r="N2460" t="str">
            <v>Unit</v>
          </cell>
          <cell r="O2460" t="str">
            <v>Quantity</v>
          </cell>
          <cell r="P2460" t="str">
            <v>Unit Price</v>
          </cell>
          <cell r="Q2460" t="str">
            <v>Daily Output</v>
          </cell>
          <cell r="R2460" t="str">
            <v>Q'ty/Days</v>
          </cell>
        </row>
        <row r="2461">
          <cell r="G2461">
            <v>51</v>
          </cell>
          <cell r="M2461" t="str">
            <v>Pek. Pintu KM uk. 70x200 cm</v>
          </cell>
          <cell r="N2461" t="str">
            <v>bh</v>
          </cell>
          <cell r="O2461">
            <v>0</v>
          </cell>
          <cell r="P2461">
            <v>264540</v>
          </cell>
          <cell r="Q2461">
            <v>0</v>
          </cell>
          <cell r="R2461">
            <v>0</v>
          </cell>
        </row>
        <row r="2462">
          <cell r="G2462" t="str">
            <v>Pek. Pintu KM uk. 70x200 cm</v>
          </cell>
        </row>
        <row r="2463">
          <cell r="G2463" t="str">
            <v>bh</v>
          </cell>
        </row>
        <row r="2466">
          <cell r="G2466" t="str">
            <v>Satuan</v>
          </cell>
          <cell r="H2466" t="str">
            <v>Jumlah</v>
          </cell>
          <cell r="J2466" t="str">
            <v>H.Satuan</v>
          </cell>
          <cell r="K2466" t="str">
            <v>Total</v>
          </cell>
          <cell r="M2466">
            <v>51</v>
          </cell>
          <cell r="N2466" t="str">
            <v>Pek. Pintu KM uk. 70x200 cm</v>
          </cell>
          <cell r="Q2466" t="str">
            <v>bh</v>
          </cell>
          <cell r="R2466">
            <v>0</v>
          </cell>
        </row>
        <row r="2467">
          <cell r="J2467" t="str">
            <v>(Rp.)</v>
          </cell>
          <cell r="K2467" t="str">
            <v>(Rp.)</v>
          </cell>
        </row>
        <row r="2468">
          <cell r="K2468">
            <v>88830.000000000015</v>
          </cell>
          <cell r="N2468">
            <v>0.52910052910052907</v>
          </cell>
          <cell r="O2468">
            <v>0</v>
          </cell>
          <cell r="P2468">
            <v>0</v>
          </cell>
          <cell r="Q2468">
            <v>88830.000000000015</v>
          </cell>
        </row>
        <row r="2469">
          <cell r="G2469" t="str">
            <v>hari</v>
          </cell>
          <cell r="H2469">
            <v>0.37800000000000006</v>
          </cell>
          <cell r="J2469">
            <v>35000</v>
          </cell>
          <cell r="K2469">
            <v>13230.000000000002</v>
          </cell>
          <cell r="M2469">
            <v>0.2</v>
          </cell>
          <cell r="N2469">
            <v>0.52910052910052907</v>
          </cell>
          <cell r="O2469">
            <v>0</v>
          </cell>
          <cell r="P2469">
            <v>0</v>
          </cell>
        </row>
        <row r="2470">
          <cell r="G2470" t="str">
            <v>hari</v>
          </cell>
          <cell r="H2470">
            <v>1.8900000000000001</v>
          </cell>
          <cell r="J2470">
            <v>30000</v>
          </cell>
          <cell r="K2470">
            <v>56700.000000000007</v>
          </cell>
          <cell r="M2470">
            <v>1</v>
          </cell>
          <cell r="N2470">
            <v>0.52910052910052907</v>
          </cell>
          <cell r="O2470">
            <v>0</v>
          </cell>
          <cell r="P2470">
            <v>0</v>
          </cell>
        </row>
        <row r="2471">
          <cell r="G2471" t="str">
            <v>hari</v>
          </cell>
          <cell r="H2471">
            <v>0.94500000000000006</v>
          </cell>
          <cell r="J2471">
            <v>20000</v>
          </cell>
          <cell r="K2471">
            <v>18900</v>
          </cell>
          <cell r="M2471">
            <v>0.5</v>
          </cell>
          <cell r="N2471">
            <v>0.52910052910052907</v>
          </cell>
          <cell r="O2471">
            <v>0</v>
          </cell>
          <cell r="P2471">
            <v>0</v>
          </cell>
        </row>
        <row r="2474">
          <cell r="K2474">
            <v>175710</v>
          </cell>
          <cell r="O2474">
            <v>0</v>
          </cell>
          <cell r="P2474">
            <v>0</v>
          </cell>
          <cell r="Q2474">
            <v>175710</v>
          </cell>
        </row>
        <row r="2475">
          <cell r="G2475" t="str">
            <v>btg</v>
          </cell>
          <cell r="H2475">
            <v>1.8975000000000002</v>
          </cell>
          <cell r="J2475">
            <v>13500</v>
          </cell>
          <cell r="K2475">
            <v>25616.250000000004</v>
          </cell>
          <cell r="M2475">
            <v>1.8975000000000002</v>
          </cell>
          <cell r="N2475">
            <v>0</v>
          </cell>
          <cell r="O2475">
            <v>0</v>
          </cell>
          <cell r="P2475">
            <v>0</v>
          </cell>
        </row>
        <row r="2476">
          <cell r="G2476" t="str">
            <v>lbr</v>
          </cell>
          <cell r="H2476">
            <v>1.4437500000000001</v>
          </cell>
          <cell r="J2476">
            <v>29000</v>
          </cell>
          <cell r="K2476">
            <v>41868.75</v>
          </cell>
          <cell r="M2476">
            <v>1.4437500000000001</v>
          </cell>
          <cell r="N2476">
            <v>0</v>
          </cell>
          <cell r="O2476">
            <v>0</v>
          </cell>
          <cell r="P2476">
            <v>0</v>
          </cell>
        </row>
        <row r="2477">
          <cell r="G2477" t="str">
            <v>lbr</v>
          </cell>
          <cell r="H2477">
            <v>1.4437500000000001</v>
          </cell>
          <cell r="J2477">
            <v>72000</v>
          </cell>
          <cell r="K2477">
            <v>103950</v>
          </cell>
          <cell r="M2477">
            <v>1.4437500000000001</v>
          </cell>
          <cell r="N2477">
            <v>0</v>
          </cell>
          <cell r="O2477">
            <v>0</v>
          </cell>
          <cell r="P2477">
            <v>0</v>
          </cell>
        </row>
        <row r="2478">
          <cell r="G2478" t="str">
            <v>kg</v>
          </cell>
          <cell r="H2478">
            <v>0.25</v>
          </cell>
          <cell r="J2478">
            <v>5500</v>
          </cell>
          <cell r="K2478">
            <v>1375</v>
          </cell>
          <cell r="M2478">
            <v>0.25</v>
          </cell>
          <cell r="N2478">
            <v>0</v>
          </cell>
          <cell r="O2478">
            <v>0</v>
          </cell>
          <cell r="P2478">
            <v>0</v>
          </cell>
        </row>
        <row r="2479">
          <cell r="G2479" t="str">
            <v>lbr</v>
          </cell>
          <cell r="H2479">
            <v>1</v>
          </cell>
          <cell r="J2479">
            <v>2000</v>
          </cell>
          <cell r="K2479">
            <v>2000</v>
          </cell>
          <cell r="M2479">
            <v>1</v>
          </cell>
          <cell r="N2479">
            <v>0</v>
          </cell>
          <cell r="O2479">
            <v>0</v>
          </cell>
          <cell r="P2479">
            <v>0</v>
          </cell>
        </row>
        <row r="2480">
          <cell r="G2480" t="str">
            <v>kg</v>
          </cell>
          <cell r="H2480">
            <v>0.2</v>
          </cell>
          <cell r="J2480">
            <v>4500</v>
          </cell>
          <cell r="K2480">
            <v>900</v>
          </cell>
          <cell r="M2480">
            <v>0.2</v>
          </cell>
          <cell r="N2480">
            <v>0</v>
          </cell>
          <cell r="O2480">
            <v>0</v>
          </cell>
          <cell r="P2480">
            <v>0</v>
          </cell>
        </row>
        <row r="2483">
          <cell r="M2483" t="str">
            <v>Produksi</v>
          </cell>
          <cell r="N2483" t="str">
            <v>Involve</v>
          </cell>
          <cell r="R2483" t="str">
            <v>Operation</v>
          </cell>
        </row>
        <row r="2484">
          <cell r="K2484">
            <v>0</v>
          </cell>
          <cell r="M2484" t="str">
            <v>/ Hour</v>
          </cell>
          <cell r="N2484" t="str">
            <v>%</v>
          </cell>
          <cell r="O2484">
            <v>0</v>
          </cell>
          <cell r="P2484">
            <v>0</v>
          </cell>
          <cell r="Q2484">
            <v>0</v>
          </cell>
          <cell r="R2484" t="str">
            <v>Hour</v>
          </cell>
        </row>
        <row r="2495">
          <cell r="K2495">
            <v>264540</v>
          </cell>
        </row>
        <row r="2498">
          <cell r="J2498" t="str">
            <v>Jakarta,  Oktober 2001</v>
          </cell>
        </row>
        <row r="2503">
          <cell r="J2503">
            <v>0</v>
          </cell>
        </row>
        <row r="2504">
          <cell r="J2504">
            <v>0</v>
          </cell>
        </row>
        <row r="2506">
          <cell r="G2506" t="str">
            <v>Pengembangan Gedung Serbaguna</v>
          </cell>
        </row>
        <row r="2507">
          <cell r="G2507" t="str">
            <v>Perumahan Taman Bougenvile, Bekasi</v>
          </cell>
        </row>
        <row r="2508">
          <cell r="G2508">
            <v>0</v>
          </cell>
        </row>
        <row r="2509">
          <cell r="M2509" t="str">
            <v>Description</v>
          </cell>
          <cell r="N2509" t="str">
            <v>Unit</v>
          </cell>
          <cell r="O2509" t="str">
            <v>Quantity</v>
          </cell>
          <cell r="P2509" t="str">
            <v>Unit Price</v>
          </cell>
          <cell r="Q2509" t="str">
            <v>Daily Output</v>
          </cell>
          <cell r="R2509" t="str">
            <v>Q'ty/Days</v>
          </cell>
        </row>
        <row r="2510">
          <cell r="G2510">
            <v>52</v>
          </cell>
          <cell r="M2510" t="str">
            <v>-</v>
          </cell>
          <cell r="N2510">
            <v>0</v>
          </cell>
          <cell r="O2510">
            <v>0</v>
          </cell>
          <cell r="P2510">
            <v>0</v>
          </cell>
          <cell r="Q2510">
            <v>0</v>
          </cell>
          <cell r="R2510">
            <v>0</v>
          </cell>
        </row>
        <row r="2511">
          <cell r="G2511" t="str">
            <v>-</v>
          </cell>
        </row>
        <row r="2512">
          <cell r="G2512">
            <v>0</v>
          </cell>
        </row>
        <row r="2515">
          <cell r="G2515" t="str">
            <v>Satuan</v>
          </cell>
          <cell r="H2515" t="str">
            <v>Jumlah</v>
          </cell>
          <cell r="J2515" t="str">
            <v>H.Satuan</v>
          </cell>
          <cell r="K2515" t="str">
            <v>Total</v>
          </cell>
          <cell r="M2515">
            <v>52</v>
          </cell>
          <cell r="N2515" t="str">
            <v>-</v>
          </cell>
          <cell r="Q2515">
            <v>0</v>
          </cell>
          <cell r="R2515">
            <v>0</v>
          </cell>
        </row>
        <row r="2516">
          <cell r="J2516" t="str">
            <v>(Rp.)</v>
          </cell>
          <cell r="K2516" t="str">
            <v>(Rp.)</v>
          </cell>
        </row>
        <row r="2517">
          <cell r="K2517">
            <v>0</v>
          </cell>
          <cell r="N2517">
            <v>1</v>
          </cell>
          <cell r="O2517">
            <v>0</v>
          </cell>
          <cell r="P2517">
            <v>0</v>
          </cell>
          <cell r="Q2517">
            <v>0</v>
          </cell>
        </row>
        <row r="2523">
          <cell r="K2523">
            <v>0</v>
          </cell>
          <cell r="O2523">
            <v>0</v>
          </cell>
          <cell r="P2523">
            <v>0</v>
          </cell>
          <cell r="Q2523">
            <v>0</v>
          </cell>
        </row>
        <row r="2532">
          <cell r="M2532" t="str">
            <v>Produksi</v>
          </cell>
          <cell r="N2532" t="str">
            <v>Involve</v>
          </cell>
          <cell r="R2532" t="str">
            <v>Operation</v>
          </cell>
        </row>
        <row r="2533">
          <cell r="K2533">
            <v>0</v>
          </cell>
          <cell r="M2533" t="str">
            <v>/ Hour</v>
          </cell>
          <cell r="N2533" t="str">
            <v>%</v>
          </cell>
          <cell r="O2533">
            <v>0</v>
          </cell>
          <cell r="P2533">
            <v>0</v>
          </cell>
          <cell r="Q2533">
            <v>0</v>
          </cell>
          <cell r="R2533" t="str">
            <v>Hour</v>
          </cell>
        </row>
        <row r="2544">
          <cell r="K2544">
            <v>0</v>
          </cell>
        </row>
        <row r="2547">
          <cell r="J2547" t="str">
            <v>Jakarta,  Oktober 2001</v>
          </cell>
        </row>
        <row r="2552">
          <cell r="J2552">
            <v>0</v>
          </cell>
        </row>
        <row r="2553">
          <cell r="J25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s>
    <sheetDataSet>
      <sheetData sheetId="0"/>
      <sheetData sheetId="1"/>
      <sheetData sheetId="2">
        <row r="2">
          <cell r="A2" t="str">
            <v>DAFTAR  KUANTITAS DAN HARGA</v>
          </cell>
        </row>
        <row r="4">
          <cell r="A4" t="str">
            <v>Kegiatan</v>
          </cell>
          <cell r="E4" t="str">
            <v>:</v>
          </cell>
          <cell r="F4" t="str">
            <v>PEMELIHARAAN JALAN DAN JEMBATAN</v>
          </cell>
        </row>
        <row r="5">
          <cell r="A5" t="str">
            <v>Nama Paket</v>
          </cell>
          <cell r="E5" t="str">
            <v>:</v>
          </cell>
          <cell r="F5" t="str">
            <v>PEMELIHARAAN BERKALA JALAN KAPTEN SUMARSONO</v>
          </cell>
        </row>
        <row r="6">
          <cell r="A6" t="str">
            <v>Prop / Kab / Kodya</v>
          </cell>
          <cell r="E6" t="str">
            <v>:</v>
          </cell>
          <cell r="F6" t="str">
            <v>SUMATERA UTARA / DELI SERDANG-MEDAN</v>
          </cell>
          <cell r="R6" t="str">
            <v>HARGA EE</v>
          </cell>
          <cell r="S6" t="str">
            <v>HARGA BALANCE</v>
          </cell>
        </row>
        <row r="7">
          <cell r="A7" t="str">
            <v>Kontraktor</v>
          </cell>
          <cell r="E7" t="str">
            <v>:</v>
          </cell>
          <cell r="F7" t="str">
            <v>PT. DIAN WIRA PUTRA</v>
          </cell>
        </row>
        <row r="9">
          <cell r="G9" t="str">
            <v/>
          </cell>
          <cell r="H9" t="str">
            <v/>
          </cell>
        </row>
        <row r="10">
          <cell r="A10" t="str">
            <v>No. Mata</v>
          </cell>
          <cell r="B10" t="str">
            <v>U r a i a n</v>
          </cell>
          <cell r="G10" t="str">
            <v>Satuan</v>
          </cell>
          <cell r="H10" t="str">
            <v>Perkiraan</v>
          </cell>
          <cell r="I10" t="str">
            <v>Harga</v>
          </cell>
          <cell r="J10" t="str">
            <v>Jumlah</v>
          </cell>
        </row>
        <row r="11">
          <cell r="A11" t="str">
            <v>Pemba-</v>
          </cell>
          <cell r="H11" t="str">
            <v>Kuantitas</v>
          </cell>
          <cell r="I11" t="str">
            <v>Satuan</v>
          </cell>
          <cell r="J11" t="str">
            <v>Harga-Harga</v>
          </cell>
        </row>
        <row r="12">
          <cell r="A12" t="str">
            <v>yaran</v>
          </cell>
          <cell r="I12" t="str">
            <v>(Rupiah)</v>
          </cell>
          <cell r="J12" t="str">
            <v>(Rupiah)</v>
          </cell>
          <cell r="R12">
            <v>397402210.37054187</v>
          </cell>
          <cell r="S12">
            <v>-358531593.84000009</v>
          </cell>
        </row>
        <row r="13">
          <cell r="A13" t="str">
            <v>a</v>
          </cell>
          <cell r="D13" t="str">
            <v>b</v>
          </cell>
          <cell r="G13" t="str">
            <v>c</v>
          </cell>
          <cell r="H13" t="str">
            <v>d</v>
          </cell>
          <cell r="I13" t="str">
            <v>e</v>
          </cell>
          <cell r="J13" t="str">
            <v>f = (d x e)</v>
          </cell>
        </row>
        <row r="15">
          <cell r="D15" t="str">
            <v>DIVISI 1. UMUM</v>
          </cell>
        </row>
        <row r="17">
          <cell r="A17" t="str">
            <v>1.2</v>
          </cell>
          <cell r="D17" t="str">
            <v>Mobilisasi</v>
          </cell>
          <cell r="G17" t="str">
            <v>Lump Sum</v>
          </cell>
          <cell r="H17">
            <v>1</v>
          </cell>
          <cell r="I17">
            <v>36040000</v>
          </cell>
          <cell r="J17">
            <v>36040000</v>
          </cell>
        </row>
        <row r="18">
          <cell r="A18" t="str">
            <v>1.18 (1)</v>
          </cell>
          <cell r="D18" t="str">
            <v>Relokasi Utilitas dan Pelayanan Telkom Yang ada</v>
          </cell>
          <cell r="G18" t="str">
            <v>Lump Sum</v>
          </cell>
        </row>
        <row r="19">
          <cell r="A19" t="str">
            <v>1.18 (2)</v>
          </cell>
          <cell r="D19" t="str">
            <v>Relokasi Utilitas dan Pelayanan PDAM Yang ada</v>
          </cell>
          <cell r="G19" t="str">
            <v>Lump Sum</v>
          </cell>
        </row>
        <row r="20">
          <cell r="A20" t="str">
            <v>1.18 (3)</v>
          </cell>
          <cell r="D20" t="str">
            <v>Relokasi Utilitas dan Pelayanan PLN Yang ada</v>
          </cell>
          <cell r="G20" t="str">
            <v>Lump Sum</v>
          </cell>
        </row>
        <row r="21">
          <cell r="A21" t="str">
            <v>1.18 (4)</v>
          </cell>
          <cell r="D21" t="str">
            <v>Relokasi Utilitas dan Pelayanan GAS Yang ada</v>
          </cell>
          <cell r="G21" t="str">
            <v>Lump Sum</v>
          </cell>
        </row>
        <row r="22">
          <cell r="A22" t="str">
            <v>1.18 (5)</v>
          </cell>
          <cell r="D22" t="str">
            <v>Relokasi Utilitas dan Pelayanan Lain Yang Ada</v>
          </cell>
          <cell r="G22" t="str">
            <v>Lump Sum</v>
          </cell>
        </row>
        <row r="25">
          <cell r="D25" t="str">
            <v>Jumlah Harga Pekerjaan DIVISI 1  (masuk pada Rekapitulasi Perkiraan Harga Pekerjaan)</v>
          </cell>
          <cell r="J25">
            <v>36040000</v>
          </cell>
        </row>
        <row r="28">
          <cell r="D28" t="str">
            <v>DIVISI 2. DRAINASE</v>
          </cell>
        </row>
        <row r="30">
          <cell r="A30" t="str">
            <v>2.1</v>
          </cell>
          <cell r="D30" t="str">
            <v>Pekerjaan Galian untuk Drainase Selokan dan Saluran Air</v>
          </cell>
          <cell r="G30" t="str">
            <v>M3</v>
          </cell>
          <cell r="H30">
            <v>0</v>
          </cell>
          <cell r="I30">
            <v>0</v>
          </cell>
          <cell r="J30">
            <v>0</v>
          </cell>
        </row>
        <row r="31">
          <cell r="A31" t="str">
            <v>2.2</v>
          </cell>
          <cell r="D31" t="str">
            <v>Pekerjaan Pasangan Batu dengan Mortar</v>
          </cell>
          <cell r="G31" t="str">
            <v>M3</v>
          </cell>
          <cell r="H31">
            <v>0</v>
          </cell>
          <cell r="I31">
            <v>0</v>
          </cell>
          <cell r="J31">
            <v>0</v>
          </cell>
        </row>
        <row r="32">
          <cell r="A32" t="str">
            <v>2.3 (1)</v>
          </cell>
          <cell r="D32" t="str">
            <v>Gorong-Gorong Pipa Beton Bertulang, Diameter Dalam  50 cm</v>
          </cell>
          <cell r="G32" t="str">
            <v>M1</v>
          </cell>
        </row>
        <row r="33">
          <cell r="A33" t="str">
            <v>2.3 (2)</v>
          </cell>
          <cell r="D33" t="str">
            <v>Gorong-Gorong Pipa Beton Bertulang, Diameter Dalam 50-70 cm</v>
          </cell>
          <cell r="G33" t="str">
            <v>M1</v>
          </cell>
        </row>
        <row r="34">
          <cell r="A34" t="str">
            <v>2.3 (3)</v>
          </cell>
          <cell r="D34" t="str">
            <v xml:space="preserve">Gorong-Gorong Pipa Beton Bertulang, Diameter Dalam 70-100 cm </v>
          </cell>
          <cell r="G34" t="str">
            <v>M1</v>
          </cell>
        </row>
        <row r="35">
          <cell r="A35" t="str">
            <v>2.3 (4)</v>
          </cell>
          <cell r="D35" t="str">
            <v xml:space="preserve">Gorong-Gorong Pipa Beton Bertulang, Diameter Dalam 100-130 cm </v>
          </cell>
          <cell r="G35" t="str">
            <v>M1</v>
          </cell>
        </row>
        <row r="36">
          <cell r="A36" t="str">
            <v>2.3 (5)</v>
          </cell>
          <cell r="D36" t="str">
            <v xml:space="preserve">Gorong-Gorong Pipa Beton Bertulang, Diameter Dalam 140-150 cm </v>
          </cell>
          <cell r="G36" t="str">
            <v>M1</v>
          </cell>
        </row>
        <row r="37">
          <cell r="A37" t="str">
            <v>2.3 (6)</v>
          </cell>
          <cell r="D37" t="str">
            <v>Gorong-Gorong Pipa Baja Bergelombang</v>
          </cell>
          <cell r="G37" t="str">
            <v>Ton</v>
          </cell>
        </row>
        <row r="38">
          <cell r="A38" t="str">
            <v>2.3 (7)</v>
          </cell>
          <cell r="D38" t="str">
            <v>Gorong-Gorong Pipa Beton Tanpa Tulangan Diameter Dalam 20-30 Cm</v>
          </cell>
          <cell r="G38" t="str">
            <v>M1</v>
          </cell>
        </row>
        <row r="39">
          <cell r="A39" t="str">
            <v>2.4 (1)</v>
          </cell>
          <cell r="D39" t="str">
            <v>Timbunan Porous atau Bahan Penyaring (Filter)</v>
          </cell>
          <cell r="G39" t="str">
            <v>M3</v>
          </cell>
        </row>
        <row r="40">
          <cell r="A40" t="str">
            <v>2.4 (2)</v>
          </cell>
          <cell r="D40" t="str">
            <v>Anyaman Filter Plastik</v>
          </cell>
          <cell r="G40" t="str">
            <v>M2</v>
          </cell>
        </row>
        <row r="41">
          <cell r="A41" t="str">
            <v>2.4 (3)</v>
          </cell>
          <cell r="D41" t="str">
            <v>Pipa Berlubang Banyak (Perforated Pipe) untuk Pekerjaan Drainase</v>
          </cell>
          <cell r="G41" t="str">
            <v>M1</v>
          </cell>
        </row>
        <row r="42">
          <cell r="D42" t="str">
            <v>Bawah Permukaan</v>
          </cell>
        </row>
        <row r="44">
          <cell r="B44" t="str">
            <v>Jumlah Harga Pekerjaan DIVISI 2  (masuk pada Rekapitulasi Perkiraan Harga Pekerjaan)</v>
          </cell>
          <cell r="J44">
            <v>0</v>
          </cell>
        </row>
        <row r="47">
          <cell r="D47" t="str">
            <v>DIVISI  3.  PEKERJAAN  TANAH</v>
          </cell>
        </row>
        <row r="49">
          <cell r="A49" t="str">
            <v>3.1 (1)</v>
          </cell>
          <cell r="D49" t="str">
            <v>Galian Biasa</v>
          </cell>
          <cell r="G49" t="str">
            <v>M3</v>
          </cell>
        </row>
        <row r="50">
          <cell r="A50" t="str">
            <v>3.1 (2)</v>
          </cell>
          <cell r="D50" t="str">
            <v>Galian Batu</v>
          </cell>
          <cell r="G50" t="str">
            <v>M3</v>
          </cell>
        </row>
        <row r="51">
          <cell r="A51" t="str">
            <v>3.1 (3)</v>
          </cell>
          <cell r="D51" t="str">
            <v>Galian Struktur dengan Kedalaman 0 - 2 meter</v>
          </cell>
          <cell r="G51" t="str">
            <v>M3</v>
          </cell>
        </row>
        <row r="52">
          <cell r="A52" t="str">
            <v>3.1 (4)</v>
          </cell>
          <cell r="D52" t="str">
            <v>Galian Struktur dengan Kedalaman 2 - 4 meter</v>
          </cell>
          <cell r="G52" t="str">
            <v>M3</v>
          </cell>
        </row>
        <row r="53">
          <cell r="A53" t="str">
            <v>3.1 (5)</v>
          </cell>
          <cell r="D53" t="str">
            <v>Galian Struktur dengan Kedalaman 4 - 6 meter</v>
          </cell>
          <cell r="G53" t="str">
            <v>M3</v>
          </cell>
        </row>
        <row r="54">
          <cell r="A54" t="str">
            <v>3.1 (6)</v>
          </cell>
          <cell r="D54" t="str">
            <v>Cofferdam, Penyokong, Pengaku dan Pekerjaan yang Berkaitan</v>
          </cell>
          <cell r="G54" t="str">
            <v>Lump Sum</v>
          </cell>
        </row>
        <row r="55">
          <cell r="A55" t="str">
            <v>3.1 (7)</v>
          </cell>
          <cell r="D55" t="str">
            <v xml:space="preserve">Galian Perkerasan Beraspal Dengan Cold Milling Machine </v>
          </cell>
          <cell r="G55" t="str">
            <v>M3</v>
          </cell>
        </row>
        <row r="56">
          <cell r="A56" t="str">
            <v>3.1 (8)</v>
          </cell>
          <cell r="D56" t="str">
            <v xml:space="preserve">Galian Perkerasan Beraspal Tanpa Cold Milling Machine </v>
          </cell>
          <cell r="G56" t="str">
            <v>M3</v>
          </cell>
        </row>
        <row r="57">
          <cell r="A57" t="str">
            <v>3.1 (9)</v>
          </cell>
          <cell r="D57" t="str">
            <v>Biaya Tambahan Utk. Pengangkutan Bahan Hasil Galian dengan Jarak</v>
          </cell>
          <cell r="G57" t="str">
            <v>M3/Km</v>
          </cell>
        </row>
        <row r="58">
          <cell r="D58" t="str">
            <v>Melebihi 5 Km</v>
          </cell>
        </row>
        <row r="59">
          <cell r="A59" t="str">
            <v>3.2 (1)</v>
          </cell>
          <cell r="D59" t="str">
            <v>Timbunan Biasa dari Selain Galian Sumber Bahan</v>
          </cell>
          <cell r="G59" t="str">
            <v>M3</v>
          </cell>
          <cell r="H59">
            <v>0</v>
          </cell>
          <cell r="I59">
            <v>0</v>
          </cell>
          <cell r="J59">
            <v>0</v>
          </cell>
        </row>
        <row r="60">
          <cell r="A60" t="str">
            <v>3.2 (2)</v>
          </cell>
          <cell r="D60" t="str">
            <v>Timbunan Pilihan</v>
          </cell>
          <cell r="G60" t="str">
            <v>M3</v>
          </cell>
        </row>
        <row r="61">
          <cell r="A61" t="str">
            <v>3.2 (3)</v>
          </cell>
          <cell r="D61" t="str">
            <v>Timbunan Pilihan di Atas Tanah Rawa (diukur di atas bak truk)</v>
          </cell>
          <cell r="G61" t="str">
            <v>M3</v>
          </cell>
        </row>
        <row r="62">
          <cell r="A62" t="str">
            <v>3.2 (4)</v>
          </cell>
          <cell r="D62" t="str">
            <v>Timbunan Batu dengan Manual</v>
          </cell>
          <cell r="G62" t="str">
            <v>M3</v>
          </cell>
        </row>
        <row r="63">
          <cell r="A63" t="str">
            <v>3.2 (5)</v>
          </cell>
          <cell r="D63" t="str">
            <v>Timbunan Batu dengan Derek</v>
          </cell>
          <cell r="G63" t="str">
            <v>M3</v>
          </cell>
        </row>
        <row r="64">
          <cell r="A64" t="str">
            <v>3.2 (6)</v>
          </cell>
          <cell r="D64" t="str">
            <v>Timbunan Batu dengan Derek</v>
          </cell>
          <cell r="G64" t="str">
            <v>Ton</v>
          </cell>
        </row>
        <row r="65">
          <cell r="A65" t="str">
            <v>3.3</v>
          </cell>
          <cell r="D65" t="str">
            <v>Penyiapan Badan Jalan</v>
          </cell>
          <cell r="G65" t="str">
            <v>M2</v>
          </cell>
        </row>
        <row r="66">
          <cell r="A66" t="str">
            <v>3.4</v>
          </cell>
          <cell r="D66" t="str">
            <v>Pengupasan Permukaan Aspal Lama dan Pencampuran Kembali</v>
          </cell>
          <cell r="G66" t="str">
            <v>M2</v>
          </cell>
        </row>
        <row r="67">
          <cell r="D67" t="str">
            <v>(Tebal 15 Cm)</v>
          </cell>
        </row>
        <row r="69">
          <cell r="B69" t="str">
            <v>Jumlah Harga Pekerjaan DIVISI 3  (masuk pada Rekapitulasi Perkiraan Harga Pekerjaan)</v>
          </cell>
          <cell r="J69">
            <v>0</v>
          </cell>
        </row>
        <row r="72">
          <cell r="D72" t="str">
            <v>DIVISI  4.  PELEBARAN PERKERASAN DAN BAHU JALAN</v>
          </cell>
        </row>
        <row r="74">
          <cell r="A74" t="str">
            <v>4.2 (1)</v>
          </cell>
          <cell r="D74" t="str">
            <v>Lapis Pondasi Agregat Kelas A</v>
          </cell>
          <cell r="G74" t="str">
            <v>M3</v>
          </cell>
        </row>
        <row r="75">
          <cell r="A75" t="str">
            <v>4.2 (2)</v>
          </cell>
          <cell r="D75" t="str">
            <v>Lapis Pondasi Agregat Kelas B</v>
          </cell>
          <cell r="G75" t="str">
            <v>M3</v>
          </cell>
          <cell r="H75">
            <v>0</v>
          </cell>
          <cell r="I75">
            <v>0</v>
          </cell>
          <cell r="J75">
            <v>0</v>
          </cell>
        </row>
        <row r="76">
          <cell r="A76" t="str">
            <v>4.2 (3)</v>
          </cell>
          <cell r="D76" t="str">
            <v>Semen Untuk Lapis Pondasi Semen Tanah</v>
          </cell>
          <cell r="G76" t="str">
            <v>Ton</v>
          </cell>
        </row>
        <row r="77">
          <cell r="A77" t="str">
            <v>4.2 (4)</v>
          </cell>
          <cell r="D77" t="str">
            <v>Lapis Pondasi Semen Tanah</v>
          </cell>
          <cell r="G77" t="str">
            <v>M3</v>
          </cell>
        </row>
        <row r="78">
          <cell r="A78" t="str">
            <v>4.2 (5)</v>
          </cell>
          <cell r="D78" t="str">
            <v>Aggregate Penutup Burtu</v>
          </cell>
          <cell r="G78" t="str">
            <v>M2</v>
          </cell>
        </row>
        <row r="79">
          <cell r="A79" t="str">
            <v>4.2 (6)</v>
          </cell>
          <cell r="D79" t="str">
            <v>Bahan Aspal Untuk Pekerjaan Pelaburan</v>
          </cell>
          <cell r="G79" t="str">
            <v>Liter</v>
          </cell>
        </row>
        <row r="80">
          <cell r="A80" t="str">
            <v>4.2 (7)</v>
          </cell>
          <cell r="D80" t="str">
            <v>Lapis Resap Pengikat</v>
          </cell>
          <cell r="G80" t="str">
            <v>Liter</v>
          </cell>
        </row>
        <row r="83">
          <cell r="B83" t="str">
            <v>Jumlah Harga Pekerjaan DIVISI 4  (masuk pada Rekapitulasi Perkiraan Harga Pekerjaan)</v>
          </cell>
          <cell r="J83">
            <v>0</v>
          </cell>
        </row>
        <row r="86">
          <cell r="D86" t="str">
            <v>DIVISI  5.  PERKERASAN  BERBUTIR</v>
          </cell>
        </row>
        <row r="88">
          <cell r="A88" t="str">
            <v>5.1 (1)</v>
          </cell>
          <cell r="D88" t="str">
            <v>Lapis Pondasi Agregat Kelas A</v>
          </cell>
          <cell r="G88" t="str">
            <v>M3</v>
          </cell>
          <cell r="H88">
            <v>0</v>
          </cell>
          <cell r="I88">
            <v>260468.14</v>
          </cell>
          <cell r="J88">
            <v>0</v>
          </cell>
        </row>
        <row r="89">
          <cell r="A89" t="str">
            <v>5.1 (2)</v>
          </cell>
          <cell r="D89" t="str">
            <v>Lapis Pondasi Agregat Kelas B</v>
          </cell>
          <cell r="G89" t="str">
            <v>M3</v>
          </cell>
        </row>
        <row r="90">
          <cell r="A90" t="str">
            <v>5.2 (1)</v>
          </cell>
          <cell r="D90" t="str">
            <v>Lapis Pondasi Agregat Kelas C</v>
          </cell>
          <cell r="G90" t="str">
            <v>M3</v>
          </cell>
        </row>
        <row r="91">
          <cell r="A91" t="str">
            <v>5.3 (1)</v>
          </cell>
          <cell r="D91" t="str">
            <v>Cement Treated Base (CTB)</v>
          </cell>
          <cell r="G91" t="str">
            <v>M3</v>
          </cell>
        </row>
        <row r="92">
          <cell r="A92" t="str">
            <v>5.3 (2)</v>
          </cell>
          <cell r="D92" t="str">
            <v>Cement Treated Sub Base (CTSB)</v>
          </cell>
          <cell r="G92" t="str">
            <v>M3</v>
          </cell>
        </row>
        <row r="93">
          <cell r="A93" t="str">
            <v>5.4 (1)</v>
          </cell>
          <cell r="D93" t="str">
            <v>Semen Untuk Lapis Pondasi Semen Tanah</v>
          </cell>
          <cell r="G93" t="str">
            <v>Ton</v>
          </cell>
        </row>
        <row r="94">
          <cell r="A94" t="str">
            <v>5.4 (2)</v>
          </cell>
          <cell r="D94" t="str">
            <v>Lapis Pondasi Semen Tanah</v>
          </cell>
          <cell r="G94" t="str">
            <v>M3</v>
          </cell>
        </row>
        <row r="95">
          <cell r="A95" t="str">
            <v>5.5 (1)</v>
          </cell>
          <cell r="D95" t="str">
            <v>Lapis Beton Semen Pondasi Bawah (Cement Treated Sub Base)</v>
          </cell>
          <cell r="G95" t="str">
            <v>M3</v>
          </cell>
        </row>
        <row r="96">
          <cell r="A96" t="str">
            <v>5.6 (1)</v>
          </cell>
          <cell r="D96" t="str">
            <v>Lapis Pondasi Agregat Dengan Cement Treated Base (CTB)</v>
          </cell>
          <cell r="G96" t="str">
            <v>M3</v>
          </cell>
        </row>
        <row r="99">
          <cell r="B99" t="str">
            <v>Jumlah Harga Pekerjaan DIVISI 5  (masuk pada Rekapitulasi Perkiraan Harga Pekerjaan)</v>
          </cell>
          <cell r="J99">
            <v>0</v>
          </cell>
        </row>
        <row r="102">
          <cell r="D102" t="str">
            <v>DIVISI  6.  PERKERASAN  ASPAL</v>
          </cell>
        </row>
        <row r="104">
          <cell r="A104" t="str">
            <v>6.1 (1)</v>
          </cell>
          <cell r="D104" t="str">
            <v>Lapis Resap Pengikat</v>
          </cell>
          <cell r="G104" t="str">
            <v>Liter</v>
          </cell>
          <cell r="H104">
            <v>0</v>
          </cell>
          <cell r="I104">
            <v>5564.05</v>
          </cell>
          <cell r="J104">
            <v>0</v>
          </cell>
        </row>
        <row r="105">
          <cell r="A105" t="str">
            <v>6.1 (2)</v>
          </cell>
          <cell r="D105" t="str">
            <v>Lapis Perekat</v>
          </cell>
          <cell r="G105" t="str">
            <v>Liter</v>
          </cell>
          <cell r="H105">
            <v>6552</v>
          </cell>
          <cell r="I105">
            <v>6642.05</v>
          </cell>
          <cell r="J105">
            <v>43518711.600000001</v>
          </cell>
        </row>
        <row r="106">
          <cell r="A106" t="str">
            <v>6.2 (1)</v>
          </cell>
          <cell r="D106" t="str">
            <v>Agregat Penutup BURTU</v>
          </cell>
          <cell r="G106" t="str">
            <v>M2</v>
          </cell>
        </row>
        <row r="107">
          <cell r="A107" t="str">
            <v>6.2 (2)</v>
          </cell>
          <cell r="D107" t="str">
            <v>Agregat Penutup BURDA</v>
          </cell>
          <cell r="G107" t="str">
            <v>M2</v>
          </cell>
        </row>
        <row r="108">
          <cell r="A108" t="str">
            <v>6.2 (3)</v>
          </cell>
          <cell r="D108" t="str">
            <v>Bahan Aspal untuk Pekerjaan Laburan</v>
          </cell>
          <cell r="G108" t="str">
            <v>Liter</v>
          </cell>
        </row>
        <row r="109">
          <cell r="A109" t="str">
            <v>6.3 (1)</v>
          </cell>
          <cell r="D109" t="str">
            <v>Latasir Kelas A (SS-A)</v>
          </cell>
          <cell r="G109" t="str">
            <v>M2</v>
          </cell>
        </row>
        <row r="110">
          <cell r="A110" t="str">
            <v>6.3 (2)</v>
          </cell>
          <cell r="D110" t="str">
            <v>Latasir Kelas B (SS-B)</v>
          </cell>
          <cell r="G110" t="str">
            <v>M2</v>
          </cell>
        </row>
        <row r="111">
          <cell r="A111" t="str">
            <v>6.3 (3)</v>
          </cell>
          <cell r="D111" t="str">
            <v>Laston Lapis Aus (HRS-WC)</v>
          </cell>
          <cell r="G111" t="str">
            <v>M2</v>
          </cell>
        </row>
        <row r="112">
          <cell r="A112" t="str">
            <v>6.3 (3a)</v>
          </cell>
          <cell r="D112" t="str">
            <v>Laston Lapis Aus (HRS-WC) Levelling</v>
          </cell>
          <cell r="G112" t="str">
            <v>Ton</v>
          </cell>
        </row>
        <row r="113">
          <cell r="A113" t="str">
            <v>6.3 (4)</v>
          </cell>
          <cell r="D113" t="str">
            <v>Laston Lapis Pondasi  (HRS - Base)</v>
          </cell>
          <cell r="G113" t="str">
            <v>M3</v>
          </cell>
        </row>
        <row r="114">
          <cell r="A114" t="str">
            <v>6.3 (4a)</v>
          </cell>
          <cell r="D114" t="str">
            <v>Laston Lapis Pondasi (HRS-Base) Levelling</v>
          </cell>
          <cell r="G114" t="str">
            <v>Ton</v>
          </cell>
        </row>
        <row r="115">
          <cell r="A115" t="str">
            <v>6.3 (5a)</v>
          </cell>
          <cell r="D115" t="str">
            <v>Laston Lapis Aus (AC-WC) t = 4 cm</v>
          </cell>
          <cell r="G115" t="str">
            <v>M2</v>
          </cell>
          <cell r="H115">
            <v>18720</v>
          </cell>
          <cell r="I115">
            <v>56959.08</v>
          </cell>
          <cell r="J115">
            <v>1066273977.6</v>
          </cell>
        </row>
        <row r="116">
          <cell r="A116" t="str">
            <v>6.3 (5b)</v>
          </cell>
          <cell r="D116" t="str">
            <v>Laston Lapis Aus (AC-WC) Modifikasi</v>
          </cell>
          <cell r="G116" t="str">
            <v>M2</v>
          </cell>
        </row>
        <row r="117">
          <cell r="A117" t="str">
            <v>6.3 (5c)</v>
          </cell>
          <cell r="D117" t="str">
            <v>Laston Lapis Aus (AC-WC) Levelling</v>
          </cell>
          <cell r="G117" t="str">
            <v>Ton</v>
          </cell>
        </row>
        <row r="118">
          <cell r="A118" t="str">
            <v>6.3 (5d)</v>
          </cell>
          <cell r="D118" t="str">
            <v>Laston Lapis Aus (AC-WC) Modifikasi Levelling</v>
          </cell>
          <cell r="G118" t="str">
            <v>Ton</v>
          </cell>
        </row>
        <row r="119">
          <cell r="A119" t="str">
            <v>6.3 (6a)</v>
          </cell>
          <cell r="D119" t="str">
            <v>Laston Lapis Antara (AC-BC) t = 5 cm</v>
          </cell>
          <cell r="G119" t="str">
            <v>M3</v>
          </cell>
          <cell r="H119">
            <v>0</v>
          </cell>
          <cell r="I119">
            <v>0</v>
          </cell>
          <cell r="J119">
            <v>0</v>
          </cell>
        </row>
        <row r="120">
          <cell r="A120" t="str">
            <v>6.3 (6b)</v>
          </cell>
          <cell r="D120" t="str">
            <v>Laston Lapis Antara (AC-BC) Modifikasi</v>
          </cell>
          <cell r="G120" t="str">
            <v>M3</v>
          </cell>
        </row>
        <row r="121">
          <cell r="A121" t="str">
            <v>6.3 (6c)</v>
          </cell>
          <cell r="D121" t="str">
            <v>Laston Lapis Antara (AC-BC) Levelling</v>
          </cell>
          <cell r="G121" t="str">
            <v>Ton</v>
          </cell>
        </row>
        <row r="122">
          <cell r="A122" t="str">
            <v>6.3 (6d)</v>
          </cell>
          <cell r="D122" t="str">
            <v>Laston Lapis Antara (AC-BC) Modifikasi Levelling</v>
          </cell>
          <cell r="G122" t="str">
            <v>Ton</v>
          </cell>
        </row>
        <row r="123">
          <cell r="A123" t="str">
            <v>6.3 (7a)</v>
          </cell>
          <cell r="D123" t="str">
            <v>Laston Lapis Pondasi (AC-Base)</v>
          </cell>
          <cell r="G123" t="str">
            <v>M3</v>
          </cell>
        </row>
        <row r="124">
          <cell r="A124" t="str">
            <v>6.3 (7b)</v>
          </cell>
          <cell r="D124" t="str">
            <v>Laston Lapis Pondasi (AC-Base) Modifikasi</v>
          </cell>
          <cell r="G124" t="str">
            <v>M3</v>
          </cell>
        </row>
        <row r="125">
          <cell r="A125" t="str">
            <v>6.3 (7c)</v>
          </cell>
          <cell r="D125" t="str">
            <v>Laston Lapis Pondasi (AC-Base) Levelling</v>
          </cell>
          <cell r="G125" t="str">
            <v>Ton</v>
          </cell>
        </row>
        <row r="126">
          <cell r="A126" t="str">
            <v>6.3 (7d)</v>
          </cell>
          <cell r="D126" t="str">
            <v>Laston Lapis Pondasi (AC-Base) Modifikasi Levelling</v>
          </cell>
          <cell r="G126" t="str">
            <v>Ton</v>
          </cell>
        </row>
        <row r="127">
          <cell r="A127" t="str">
            <v>6.4 (1)</v>
          </cell>
          <cell r="D127" t="str">
            <v>Lasbutag</v>
          </cell>
          <cell r="G127" t="str">
            <v>M2</v>
          </cell>
        </row>
        <row r="128">
          <cell r="A128" t="str">
            <v>6.4 (2)</v>
          </cell>
          <cell r="D128" t="str">
            <v>Latasbusir Kelas A</v>
          </cell>
          <cell r="G128" t="str">
            <v>M2</v>
          </cell>
        </row>
        <row r="129">
          <cell r="A129" t="str">
            <v>6.4 (3)</v>
          </cell>
          <cell r="D129" t="str">
            <v>Latasbusir Kelas B</v>
          </cell>
          <cell r="G129" t="str">
            <v>M2</v>
          </cell>
        </row>
        <row r="130">
          <cell r="A130" t="str">
            <v>6.4 (4)</v>
          </cell>
          <cell r="D130" t="str">
            <v>Bitumen Asbuton</v>
          </cell>
          <cell r="G130" t="str">
            <v>Ton</v>
          </cell>
        </row>
        <row r="131">
          <cell r="A131" t="str">
            <v>6.4 (5)</v>
          </cell>
          <cell r="D131" t="str">
            <v>Bitumen Bahan Peremaja</v>
          </cell>
          <cell r="G131" t="str">
            <v>Ton</v>
          </cell>
        </row>
        <row r="132">
          <cell r="A132" t="str">
            <v>6.4 (6)</v>
          </cell>
          <cell r="D132" t="str">
            <v>Bahan Anti Pengelupasan (Anti Stripping-Agent)</v>
          </cell>
          <cell r="G132" t="str">
            <v>Liter</v>
          </cell>
        </row>
        <row r="133">
          <cell r="A133" t="str">
            <v>6.5 (1)</v>
          </cell>
          <cell r="D133" t="str">
            <v>Aspal Campuran Dingin</v>
          </cell>
          <cell r="G133" t="str">
            <v>M3</v>
          </cell>
        </row>
        <row r="136">
          <cell r="B136" t="str">
            <v>Jumlah Harga Pekerjaan DIVISI 6  (masuk pada Rekapitulasi Perkiraan Harga Pekerjaan)</v>
          </cell>
          <cell r="J136">
            <v>1109792689.2</v>
          </cell>
        </row>
        <row r="139">
          <cell r="D139" t="str">
            <v>DIVISI  7.  STRUKTUR</v>
          </cell>
        </row>
        <row r="141">
          <cell r="A141" t="str">
            <v>7.1 (1)</v>
          </cell>
          <cell r="D141" t="str">
            <v>Beton K-500</v>
          </cell>
          <cell r="G141" t="str">
            <v>M3</v>
          </cell>
        </row>
        <row r="142">
          <cell r="A142" t="str">
            <v>7.1 (2)</v>
          </cell>
          <cell r="D142" t="str">
            <v>Beton K-400</v>
          </cell>
          <cell r="G142" t="str">
            <v>M3</v>
          </cell>
        </row>
        <row r="143">
          <cell r="A143" t="str">
            <v>7.1 (3)</v>
          </cell>
          <cell r="D143" t="str">
            <v>Beton K-350</v>
          </cell>
          <cell r="G143" t="str">
            <v>M3</v>
          </cell>
        </row>
        <row r="144">
          <cell r="A144" t="str">
            <v>7.1 (4)</v>
          </cell>
          <cell r="D144" t="str">
            <v>Beton K-300</v>
          </cell>
          <cell r="G144" t="str">
            <v>M3</v>
          </cell>
        </row>
        <row r="145">
          <cell r="A145" t="str">
            <v>7.1 (5)</v>
          </cell>
          <cell r="D145" t="str">
            <v>Beton K-250</v>
          </cell>
          <cell r="G145" t="str">
            <v>M3</v>
          </cell>
        </row>
        <row r="146">
          <cell r="A146" t="str">
            <v>7.1 (6)</v>
          </cell>
          <cell r="D146" t="str">
            <v>Beton K-175</v>
          </cell>
          <cell r="G146" t="str">
            <v>M3</v>
          </cell>
        </row>
        <row r="147">
          <cell r="A147" t="str">
            <v>7.1 (7)</v>
          </cell>
          <cell r="D147" t="str">
            <v>Beton Siklop K-175</v>
          </cell>
          <cell r="G147" t="str">
            <v>M3</v>
          </cell>
        </row>
        <row r="148">
          <cell r="A148" t="str">
            <v>7.1 (8)</v>
          </cell>
          <cell r="D148" t="str">
            <v>Beton K-125</v>
          </cell>
          <cell r="G148" t="str">
            <v>M3</v>
          </cell>
        </row>
        <row r="149">
          <cell r="A149" t="str">
            <v>7.2 (1)</v>
          </cell>
          <cell r="D149" t="str">
            <v>Unit Pracetak Gelagar Tipe I Bentang  16  meter</v>
          </cell>
          <cell r="G149" t="str">
            <v>Buah</v>
          </cell>
        </row>
        <row r="150">
          <cell r="A150" t="str">
            <v>7.2 (2)</v>
          </cell>
          <cell r="D150" t="str">
            <v>Unit Pracetak Gelagar Tipe I Bentang  20  meter</v>
          </cell>
          <cell r="G150" t="str">
            <v>Buah</v>
          </cell>
        </row>
        <row r="151">
          <cell r="A151" t="str">
            <v>7.2 (3)</v>
          </cell>
          <cell r="D151" t="str">
            <v>Unit Pracetak Gelagar Tipe I Bentang  22  meter</v>
          </cell>
          <cell r="G151" t="str">
            <v>Buah</v>
          </cell>
        </row>
        <row r="152">
          <cell r="A152" t="str">
            <v>7.2 (4)</v>
          </cell>
          <cell r="D152" t="str">
            <v>Unit Pracetak Gelagar Tipe I Bentang  25  meter</v>
          </cell>
          <cell r="G152" t="str">
            <v>Buah</v>
          </cell>
        </row>
        <row r="153">
          <cell r="A153" t="str">
            <v>7.2 (5)</v>
          </cell>
          <cell r="D153" t="str">
            <v>Unit Pracetak Gelagar Tipe I Bentang  28  meter</v>
          </cell>
          <cell r="G153" t="str">
            <v>Buah</v>
          </cell>
        </row>
        <row r="154">
          <cell r="A154" t="str">
            <v>7.2 (6)</v>
          </cell>
          <cell r="D154" t="str">
            <v>Unit Pracetak Gelagar Tipe I Bentang  30  meter</v>
          </cell>
          <cell r="G154" t="str">
            <v>Buah</v>
          </cell>
        </row>
        <row r="155">
          <cell r="A155" t="str">
            <v>7.2 (7)</v>
          </cell>
          <cell r="D155" t="str">
            <v>Unit Pracetak Gelagar Tipe I Bentang  31  meter</v>
          </cell>
          <cell r="G155" t="str">
            <v>Buah</v>
          </cell>
        </row>
        <row r="156">
          <cell r="A156" t="str">
            <v>7.2 (8)</v>
          </cell>
          <cell r="D156" t="str">
            <v>Unit Pracetak Gelagar Tipe I Bentang  35  meter</v>
          </cell>
          <cell r="G156" t="str">
            <v>Buah</v>
          </cell>
        </row>
        <row r="157">
          <cell r="A157" t="str">
            <v>7.2 (9)</v>
          </cell>
          <cell r="D157" t="str">
            <v>Baja Prategang</v>
          </cell>
          <cell r="G157" t="str">
            <v>Kg</v>
          </cell>
        </row>
        <row r="158">
          <cell r="A158" t="str">
            <v>7.2 (10)</v>
          </cell>
          <cell r="D158" t="str">
            <v>Pelat Berongga (Hollow Slab) Pracetak bentang 21 meter</v>
          </cell>
          <cell r="G158" t="str">
            <v>Buah</v>
          </cell>
        </row>
        <row r="159">
          <cell r="A159" t="str">
            <v>7.2 (11)</v>
          </cell>
          <cell r="D159" t="str">
            <v>Beton Diafragma K-350 termasuk pekerjaan penegangan setelah</v>
          </cell>
          <cell r="G159" t="str">
            <v>M3</v>
          </cell>
        </row>
        <row r="160">
          <cell r="D160" t="str">
            <v>pengecoran (Post-Tension)</v>
          </cell>
        </row>
        <row r="161">
          <cell r="A161" t="str">
            <v>7.3 (1)</v>
          </cell>
          <cell r="D161" t="str">
            <v>Baja Tulangan U-24 Polos</v>
          </cell>
          <cell r="G161" t="str">
            <v>Kg</v>
          </cell>
        </row>
        <row r="162">
          <cell r="A162" t="str">
            <v>7.3 (2)</v>
          </cell>
          <cell r="D162" t="str">
            <v>Baja Tulangan U-32 Polos</v>
          </cell>
          <cell r="G162" t="str">
            <v>Kg</v>
          </cell>
        </row>
        <row r="163">
          <cell r="A163" t="str">
            <v>7.3 (3)</v>
          </cell>
          <cell r="D163" t="str">
            <v>Baja Tulangan D-32 Ulir</v>
          </cell>
          <cell r="G163" t="str">
            <v>Kg</v>
          </cell>
        </row>
        <row r="164">
          <cell r="A164" t="str">
            <v>7.3 (4)</v>
          </cell>
          <cell r="D164" t="str">
            <v>Baja Tulangan D-39 Ulir</v>
          </cell>
          <cell r="G164" t="str">
            <v>Kg</v>
          </cell>
        </row>
        <row r="165">
          <cell r="A165" t="str">
            <v>7.3 (5)</v>
          </cell>
          <cell r="D165" t="str">
            <v>Baja Tulangan D-48 Ulir</v>
          </cell>
          <cell r="G165" t="str">
            <v>Kg</v>
          </cell>
        </row>
        <row r="166">
          <cell r="A166" t="str">
            <v>7.3 (6)</v>
          </cell>
          <cell r="D166" t="str">
            <v>Anyaman Kawat yang dilas (Welded Wire Mesh)</v>
          </cell>
          <cell r="G166" t="str">
            <v>Kg</v>
          </cell>
        </row>
        <row r="167">
          <cell r="A167" t="str">
            <v>7.4 (1)</v>
          </cell>
          <cell r="D167" t="str">
            <v>Baja Struktur Ttk.Leleh 2500 kg/cm2, pengadaan &amp; pemasangan</v>
          </cell>
          <cell r="G167" t="str">
            <v>Kg</v>
          </cell>
        </row>
        <row r="168">
          <cell r="A168" t="str">
            <v>7.4 (2)</v>
          </cell>
          <cell r="D168" t="str">
            <v>Baja Struktur Ttk.Leleh 2800 kg/cm2, pengadaan &amp; pemasangan</v>
          </cell>
          <cell r="G168" t="str">
            <v>Kg</v>
          </cell>
        </row>
        <row r="169">
          <cell r="A169" t="str">
            <v>7.4 (3)</v>
          </cell>
          <cell r="D169" t="str">
            <v>Baja Struktur Ttk.Leleh 3500 kg/cm2, pengadaan &amp; pemasangan</v>
          </cell>
          <cell r="G169" t="str">
            <v>Kg</v>
          </cell>
        </row>
        <row r="170">
          <cell r="A170" t="str">
            <v>7.5 (1)</v>
          </cell>
          <cell r="D170" t="str">
            <v>Pemasangan Jembatan Rangka Baja</v>
          </cell>
          <cell r="G170" t="str">
            <v>Kg</v>
          </cell>
        </row>
        <row r="171">
          <cell r="A171" t="str">
            <v>7.5 (2)</v>
          </cell>
          <cell r="D171" t="str">
            <v>Pengangkutan Bahan Jembatan</v>
          </cell>
          <cell r="G171" t="str">
            <v>Kg</v>
          </cell>
        </row>
        <row r="172">
          <cell r="A172" t="str">
            <v>7.6 (1)</v>
          </cell>
          <cell r="D172" t="str">
            <v>Pondasi Cerucuk, Penyediaan dan Pemancangan</v>
          </cell>
          <cell r="G172" t="str">
            <v>M1</v>
          </cell>
        </row>
        <row r="173">
          <cell r="A173" t="str">
            <v>7.6 (2)</v>
          </cell>
          <cell r="D173" t="str">
            <v>Dinding Turap Kayu Tanpa Pengawetan</v>
          </cell>
          <cell r="G173" t="str">
            <v>M2</v>
          </cell>
        </row>
        <row r="174">
          <cell r="A174" t="str">
            <v>7.6 (3)</v>
          </cell>
          <cell r="D174" t="str">
            <v>Dinding Turap Kayu Dengan Pengawetan</v>
          </cell>
          <cell r="G174" t="str">
            <v>M2</v>
          </cell>
        </row>
        <row r="175">
          <cell r="A175" t="str">
            <v>7.6 (4)</v>
          </cell>
          <cell r="D175" t="str">
            <v>Dinding Turap Baja</v>
          </cell>
          <cell r="G175" t="str">
            <v>M2</v>
          </cell>
        </row>
        <row r="176">
          <cell r="A176" t="str">
            <v>7.6 (5)</v>
          </cell>
          <cell r="D176" t="str">
            <v>Dinding Turap Beton</v>
          </cell>
          <cell r="G176" t="str">
            <v>M2</v>
          </cell>
        </row>
        <row r="177">
          <cell r="A177" t="str">
            <v>7.6 (6)</v>
          </cell>
          <cell r="D177" t="str">
            <v>Penyediaan Tiang Pancang Kayu Tanpa Pengawetan</v>
          </cell>
          <cell r="G177" t="str">
            <v>M3</v>
          </cell>
        </row>
        <row r="178">
          <cell r="A178" t="str">
            <v>7.6 (7)</v>
          </cell>
          <cell r="D178" t="str">
            <v>Penyediaan Tiang Pancang Kayu Dengan Pengawetan</v>
          </cell>
          <cell r="G178" t="str">
            <v>M3</v>
          </cell>
        </row>
        <row r="179">
          <cell r="A179" t="str">
            <v>7.6 (8)</v>
          </cell>
          <cell r="D179" t="str">
            <v>Penyediaan Tiang Pancang Baja</v>
          </cell>
          <cell r="G179" t="str">
            <v>Kg</v>
          </cell>
        </row>
        <row r="180">
          <cell r="A180" t="str">
            <v>7.6 (9)</v>
          </cell>
          <cell r="D180" t="str">
            <v>Penyediaan Tiang Pancang Beton Bertulang Pracetak</v>
          </cell>
          <cell r="G180" t="str">
            <v>M3</v>
          </cell>
        </row>
        <row r="181">
          <cell r="A181" t="str">
            <v>7.6 (10)</v>
          </cell>
          <cell r="D181" t="str">
            <v>Penyediaan Tiang Pancang Beton Pratekan Pracetak</v>
          </cell>
          <cell r="G181" t="str">
            <v>M3</v>
          </cell>
        </row>
        <row r="182">
          <cell r="A182" t="str">
            <v>7.6 (11)</v>
          </cell>
          <cell r="D182" t="str">
            <v>Pemancangan Tiang Pancang Kayu</v>
          </cell>
          <cell r="G182" t="str">
            <v>M1</v>
          </cell>
        </row>
        <row r="183">
          <cell r="A183" t="str">
            <v>7.6 (12)</v>
          </cell>
          <cell r="D183" t="str">
            <v>Pemancangan Tiang Pancang Pipa Baja : Diameter 400 mm</v>
          </cell>
          <cell r="G183" t="str">
            <v>M1</v>
          </cell>
        </row>
        <row r="184">
          <cell r="A184" t="str">
            <v>7.6 (13)</v>
          </cell>
          <cell r="D184" t="str">
            <v>Pemancangan Tiang Pancang Pipa Baja : Diameter 500 mm</v>
          </cell>
          <cell r="G184" t="str">
            <v>M1</v>
          </cell>
        </row>
        <row r="185">
          <cell r="A185" t="str">
            <v>7.6 (14)</v>
          </cell>
          <cell r="D185" t="str">
            <v>Pemancangan Tiang Pancang Pipa Baja : Diameter 600 mm</v>
          </cell>
          <cell r="G185" t="str">
            <v>M1</v>
          </cell>
        </row>
        <row r="186">
          <cell r="A186" t="str">
            <v>7.6 (15)</v>
          </cell>
          <cell r="D186" t="str">
            <v>Pemancangan Tiang Pancang Beton Pracetak 30x30cm atau dia. 300 mm</v>
          </cell>
          <cell r="G186" t="str">
            <v>M1</v>
          </cell>
        </row>
        <row r="187">
          <cell r="A187" t="str">
            <v>7.6 (16)</v>
          </cell>
          <cell r="D187" t="str">
            <v>Pemancangan Tiang Pancang Beton Pracetak 40x40cm atau dia. 400 mm</v>
          </cell>
          <cell r="G187" t="str">
            <v>M1</v>
          </cell>
        </row>
        <row r="188">
          <cell r="A188" t="str">
            <v>7.6 (17)</v>
          </cell>
          <cell r="D188" t="str">
            <v>Pemancangan Tiang Pancang Beton Pracetak 50x50cm atau dia. 500 mm</v>
          </cell>
          <cell r="G188" t="str">
            <v>M1</v>
          </cell>
        </row>
        <row r="191">
          <cell r="K191" t="str">
            <v xml:space="preserve">DIVISI 7 berlanjut ke halaman berikut.  </v>
          </cell>
        </row>
        <row r="194">
          <cell r="A194" t="str">
            <v>7.6 (18)</v>
          </cell>
          <cell r="D194" t="str">
            <v>Tiang Bor Beton, Diameter 600 mm</v>
          </cell>
          <cell r="G194" t="str">
            <v>M1</v>
          </cell>
        </row>
        <row r="195">
          <cell r="A195" t="str">
            <v>7.6 (19)</v>
          </cell>
          <cell r="D195" t="str">
            <v>Tiang Bor Beton, Diameter 800 mm</v>
          </cell>
          <cell r="G195" t="str">
            <v>M1</v>
          </cell>
        </row>
        <row r="196">
          <cell r="A196" t="str">
            <v>7.6 (20)</v>
          </cell>
          <cell r="D196" t="str">
            <v>Tiang Bor Beton, Diameter 1000 mm</v>
          </cell>
          <cell r="G196" t="str">
            <v>M1</v>
          </cell>
        </row>
        <row r="197">
          <cell r="A197" t="str">
            <v>7.6 (21)</v>
          </cell>
          <cell r="D197" t="str">
            <v>Tiang Bor Beton, Diameter 1200 mm</v>
          </cell>
          <cell r="G197" t="str">
            <v>M1</v>
          </cell>
        </row>
        <row r="198">
          <cell r="A198" t="str">
            <v>7.6 (22)</v>
          </cell>
          <cell r="D198" t="str">
            <v>Tiang Bor Beton, Diameter 1500 mm</v>
          </cell>
          <cell r="G198" t="str">
            <v>M1</v>
          </cell>
        </row>
        <row r="199">
          <cell r="A199" t="str">
            <v>7.6 (23)</v>
          </cell>
          <cell r="D199" t="str">
            <v>Tambahan Biaya untuk Nomor Mata Pembayaran 7.6 (11) s/d 7.6 (17)</v>
          </cell>
          <cell r="G199" t="str">
            <v>M1</v>
          </cell>
        </row>
        <row r="200">
          <cell r="D200" t="str">
            <v>bila Tiang Pancang Beton Dikerjakan di Tempat Berair</v>
          </cell>
        </row>
        <row r="201">
          <cell r="A201" t="str">
            <v>7.6 (24)</v>
          </cell>
          <cell r="D201" t="str">
            <v>Tambahan Biaya untuk Nomor Mata Pembayaran 7.6 (18) s/d 7.6 (22)</v>
          </cell>
          <cell r="G201" t="str">
            <v>M1</v>
          </cell>
        </row>
        <row r="202">
          <cell r="D202" t="str">
            <v>bila Tiang Pancang Beton Dikerjakan di Tempat Berair</v>
          </cell>
        </row>
        <row r="203">
          <cell r="A203" t="str">
            <v>7.6 (25)</v>
          </cell>
          <cell r="D203" t="str">
            <v>Pengujian Pembebanan  Pada Tiang dgn. Dia. s/d 600 mm</v>
          </cell>
          <cell r="G203" t="str">
            <v>Buah</v>
          </cell>
        </row>
        <row r="204">
          <cell r="A204" t="str">
            <v>7.6 (26)</v>
          </cell>
          <cell r="D204" t="str">
            <v>Pengujian Pembebanan  Pada Tiang dgn. Dia. &gt; 600 mm</v>
          </cell>
          <cell r="G204" t="str">
            <v>Buah</v>
          </cell>
        </row>
        <row r="205">
          <cell r="A205" t="str">
            <v>7.7 (1)</v>
          </cell>
          <cell r="D205" t="str">
            <v>Penyediaan Dinding Sumuran Silinder, Diameter 250 cm</v>
          </cell>
          <cell r="G205" t="str">
            <v>M1</v>
          </cell>
        </row>
        <row r="206">
          <cell r="A206" t="str">
            <v>7.7 (2)</v>
          </cell>
          <cell r="D206" t="str">
            <v>Penyediaan Dinding Sumuran Silinder, Diameter 300 cm</v>
          </cell>
          <cell r="G206" t="str">
            <v>M1</v>
          </cell>
        </row>
        <row r="207">
          <cell r="A207" t="str">
            <v>7.7 (3)</v>
          </cell>
          <cell r="D207" t="str">
            <v>Penyediaan Dinding Sumuran Silinder, Diameter 350 cm</v>
          </cell>
          <cell r="G207" t="str">
            <v>M1</v>
          </cell>
        </row>
        <row r="208">
          <cell r="A208" t="str">
            <v>7.7 (4)</v>
          </cell>
          <cell r="D208" t="str">
            <v>Penyediaan Dinding Sumuran Silinder, Diameter 400 cm</v>
          </cell>
          <cell r="G208" t="str">
            <v>M1</v>
          </cell>
        </row>
        <row r="209">
          <cell r="A209" t="str">
            <v>7.7 (5)</v>
          </cell>
          <cell r="D209" t="str">
            <v>Penurunan Dinding Sumuran Silinder, Diameter 250 cm</v>
          </cell>
          <cell r="G209" t="str">
            <v>M1</v>
          </cell>
        </row>
        <row r="210">
          <cell r="A210" t="str">
            <v>7.7 (6)</v>
          </cell>
          <cell r="D210" t="str">
            <v>Penurunan Dinding Sumuran Silinder, Diameter 300 cm</v>
          </cell>
          <cell r="G210" t="str">
            <v>M1</v>
          </cell>
        </row>
        <row r="211">
          <cell r="A211" t="str">
            <v>7.7 (7)</v>
          </cell>
          <cell r="D211" t="str">
            <v>Penurunan Dinding Sumuran Silinder, Diameter 350 cm</v>
          </cell>
          <cell r="G211" t="str">
            <v>M1</v>
          </cell>
        </row>
        <row r="212">
          <cell r="A212" t="str">
            <v>7.7 (8)</v>
          </cell>
          <cell r="D212" t="str">
            <v>Penurunan Dinding Sumuran Silinder, Diameter 400 cm</v>
          </cell>
          <cell r="G212" t="str">
            <v>M1</v>
          </cell>
        </row>
        <row r="213">
          <cell r="A213" t="str">
            <v>7.9</v>
          </cell>
          <cell r="D213" t="str">
            <v>Pasangan Batu</v>
          </cell>
          <cell r="G213" t="str">
            <v>M3</v>
          </cell>
        </row>
        <row r="214">
          <cell r="A214" t="str">
            <v>7.10 (1)</v>
          </cell>
          <cell r="D214" t="str">
            <v>Pasangan Batu Kosong Yang Diisi Adukan</v>
          </cell>
          <cell r="G214" t="str">
            <v>M3</v>
          </cell>
        </row>
        <row r="215">
          <cell r="A215" t="str">
            <v>7.10 (2)</v>
          </cell>
          <cell r="D215" t="str">
            <v>Pasangan Batu Kosong</v>
          </cell>
          <cell r="G215" t="str">
            <v>M3</v>
          </cell>
        </row>
        <row r="216">
          <cell r="A216" t="str">
            <v>7.10 (3)</v>
          </cell>
          <cell r="D216" t="str">
            <v>Bronjong</v>
          </cell>
          <cell r="G216" t="str">
            <v>M3</v>
          </cell>
        </row>
        <row r="217">
          <cell r="A217" t="str">
            <v>7.11 (1)</v>
          </cell>
          <cell r="D217" t="str">
            <v>Expansion Joint Tipe Asphaltic Plug</v>
          </cell>
          <cell r="G217" t="str">
            <v>M1</v>
          </cell>
        </row>
        <row r="218">
          <cell r="A218" t="str">
            <v>7.11 (2)</v>
          </cell>
          <cell r="D218" t="str">
            <v>Expansion Joint Tipe Rubber 1 (Celah 21-41 mm)</v>
          </cell>
          <cell r="G218" t="str">
            <v>M1</v>
          </cell>
        </row>
        <row r="219">
          <cell r="A219" t="str">
            <v>7.11 (3)</v>
          </cell>
          <cell r="D219" t="str">
            <v>Expansion Joint Tipe Rubber 2 (Celah 32 - 62mm)</v>
          </cell>
          <cell r="G219" t="str">
            <v>M1</v>
          </cell>
        </row>
        <row r="220">
          <cell r="A220" t="str">
            <v>7.11 (4)</v>
          </cell>
          <cell r="D220" t="str">
            <v>Expansion Joint Tipe Rubber 3 (Celah 42 - 82mm)</v>
          </cell>
          <cell r="G220" t="str">
            <v>M1</v>
          </cell>
        </row>
        <row r="221">
          <cell r="A221" t="str">
            <v>7.11 (5)</v>
          </cell>
          <cell r="D221" t="str">
            <v>Joint Filler untuk Expansion Joint</v>
          </cell>
          <cell r="G221" t="str">
            <v>M1</v>
          </cell>
        </row>
        <row r="222">
          <cell r="A222" t="str">
            <v>7.11 (6)</v>
          </cell>
          <cell r="D222" t="str">
            <v>Expansion Join Tipe Rubber 1 (celah 21 - 41 mm)</v>
          </cell>
          <cell r="G222" t="str">
            <v>M1</v>
          </cell>
        </row>
        <row r="223">
          <cell r="A223" t="str">
            <v>7.12 (1)</v>
          </cell>
          <cell r="D223" t="str">
            <v>Perletakan Logam</v>
          </cell>
          <cell r="G223" t="str">
            <v>Buah</v>
          </cell>
        </row>
        <row r="224">
          <cell r="A224" t="str">
            <v>7.12 (2)</v>
          </cell>
          <cell r="D224" t="str">
            <v>Perletakan Elastomer Jenis 1 (300 x 350 x 36)</v>
          </cell>
          <cell r="G224" t="str">
            <v>Buah</v>
          </cell>
        </row>
        <row r="225">
          <cell r="A225" t="str">
            <v>7.12 (3)</v>
          </cell>
          <cell r="D225" t="str">
            <v>Perletakan Elastomer Jenis 2 (350 x 400 x 39)</v>
          </cell>
          <cell r="G225" t="str">
            <v>Buah</v>
          </cell>
        </row>
        <row r="226">
          <cell r="A226" t="str">
            <v>7.12 (4)</v>
          </cell>
          <cell r="D226" t="str">
            <v>Perletakan Elastomer Jenis 3 (400 x 450 x 45)</v>
          </cell>
          <cell r="G226" t="str">
            <v>Buah</v>
          </cell>
        </row>
        <row r="227">
          <cell r="A227" t="str">
            <v>7.12 (5)</v>
          </cell>
          <cell r="D227" t="str">
            <v>Perletakan Strip</v>
          </cell>
          <cell r="G227" t="str">
            <v>M1</v>
          </cell>
        </row>
        <row r="228">
          <cell r="A228" t="str">
            <v>7.13</v>
          </cell>
          <cell r="D228" t="str">
            <v>Sandaran (Railling)</v>
          </cell>
          <cell r="G228" t="str">
            <v>M1</v>
          </cell>
        </row>
        <row r="229">
          <cell r="A229" t="str">
            <v>7.14</v>
          </cell>
          <cell r="D229" t="str">
            <v>Papan Nama Jembatan</v>
          </cell>
          <cell r="G229" t="str">
            <v>Buah</v>
          </cell>
        </row>
        <row r="230">
          <cell r="A230" t="str">
            <v>7.15 (1)</v>
          </cell>
          <cell r="D230" t="str">
            <v>Pembongkaran Pasangan Batu</v>
          </cell>
          <cell r="G230" t="str">
            <v>M2</v>
          </cell>
        </row>
        <row r="231">
          <cell r="A231" t="str">
            <v>7.15 (2)</v>
          </cell>
          <cell r="D231" t="str">
            <v>Pembongkaran Beton</v>
          </cell>
          <cell r="G231" t="str">
            <v>M3</v>
          </cell>
        </row>
        <row r="232">
          <cell r="A232" t="str">
            <v>7.15 (3)</v>
          </cell>
          <cell r="D232" t="str">
            <v>Pembongkaran Beton Pratekan</v>
          </cell>
          <cell r="G232" t="str">
            <v>M3</v>
          </cell>
        </row>
        <row r="233">
          <cell r="A233" t="str">
            <v>7.15 (4)</v>
          </cell>
          <cell r="D233" t="str">
            <v>Pembongkaran Bangunan Gedung</v>
          </cell>
          <cell r="G233" t="str">
            <v>M2</v>
          </cell>
        </row>
        <row r="234">
          <cell r="A234" t="str">
            <v>7.15 (5)</v>
          </cell>
          <cell r="D234" t="str">
            <v>Pembongkaran Rangka Baja</v>
          </cell>
          <cell r="G234" t="str">
            <v>M2</v>
          </cell>
        </row>
        <row r="235">
          <cell r="A235" t="str">
            <v>7.15 (6)</v>
          </cell>
          <cell r="D235" t="str">
            <v>Pembongkaran Balok Baja (Steel Stringers)</v>
          </cell>
          <cell r="G235" t="str">
            <v>M1</v>
          </cell>
        </row>
        <row r="236">
          <cell r="A236" t="str">
            <v>7.15 (7)</v>
          </cell>
          <cell r="D236" t="str">
            <v>Pembongkaran Lantai Jembatan Kayu</v>
          </cell>
          <cell r="G236" t="str">
            <v>M2</v>
          </cell>
        </row>
        <row r="237">
          <cell r="A237" t="str">
            <v>7.15 (8)</v>
          </cell>
          <cell r="D237" t="str">
            <v>Pembongkaran Jembatan Kayu</v>
          </cell>
          <cell r="G237" t="str">
            <v>M2</v>
          </cell>
        </row>
        <row r="238">
          <cell r="A238" t="str">
            <v>7.15 (9)</v>
          </cell>
          <cell r="D238" t="str">
            <v>Pengangkutan Hasil Bongkaran yang Melebihi 5 Km.</v>
          </cell>
          <cell r="G238" t="str">
            <v>M3/Km</v>
          </cell>
        </row>
        <row r="239">
          <cell r="A239" t="str">
            <v>7.16 (1)</v>
          </cell>
          <cell r="D239" t="str">
            <v>Perkerasan Jalan Beton</v>
          </cell>
          <cell r="G239" t="str">
            <v>M3</v>
          </cell>
        </row>
        <row r="240">
          <cell r="A240" t="str">
            <v>7.17 (1)</v>
          </cell>
          <cell r="D240" t="str">
            <v>Wet Lean Concrete</v>
          </cell>
          <cell r="G240" t="str">
            <v>M3</v>
          </cell>
        </row>
        <row r="241">
          <cell r="A241" t="str">
            <v>7.17 (2)</v>
          </cell>
          <cell r="D241" t="str">
            <v>Sand Bedding (t=4 cm)</v>
          </cell>
          <cell r="G241" t="str">
            <v>M3</v>
          </cell>
        </row>
        <row r="244">
          <cell r="B244" t="str">
            <v>Jumlah Harga Pekerjaan DIVISI 7  (masuk pada Rekapitulasi Perkiraan Harga Pekerjaan)</v>
          </cell>
          <cell r="J244">
            <v>0</v>
          </cell>
        </row>
        <row r="247">
          <cell r="D247" t="str">
            <v>DIVISI  8.  PENGEMBALIAN  KONDISI  DAN  PEKERJAAN  MINOR</v>
          </cell>
        </row>
        <row r="249">
          <cell r="A249" t="str">
            <v>8.1 (1)</v>
          </cell>
          <cell r="D249" t="str">
            <v>Lapis Pondasi Agregat Kelas A untuk Pekerjaan Minor</v>
          </cell>
          <cell r="G249" t="str">
            <v>M3</v>
          </cell>
          <cell r="H249">
            <v>30</v>
          </cell>
          <cell r="I249">
            <v>246463.33000000002</v>
          </cell>
          <cell r="J249">
            <v>7393899.9000000004</v>
          </cell>
        </row>
        <row r="250">
          <cell r="A250" t="str">
            <v>8.1 (2)</v>
          </cell>
          <cell r="D250" t="str">
            <v>Lapis Pondasi Agregat Kelas B untuk Pekerjaan Minor</v>
          </cell>
          <cell r="G250" t="str">
            <v>M3</v>
          </cell>
        </row>
        <row r="251">
          <cell r="A251" t="str">
            <v>8.1 (3)</v>
          </cell>
          <cell r="D251" t="str">
            <v>Agregat utk.Lapis Pondasi Jalan Tanpa Penutup utk. Pek. Minor</v>
          </cell>
          <cell r="G251" t="str">
            <v>M3</v>
          </cell>
        </row>
        <row r="252">
          <cell r="A252" t="str">
            <v>8.1 (4)</v>
          </cell>
          <cell r="D252" t="str">
            <v>Waterbound Macadam untuk Pekerjaan Minor</v>
          </cell>
          <cell r="G252" t="str">
            <v>M3</v>
          </cell>
        </row>
        <row r="253">
          <cell r="A253" t="str">
            <v>8.1 (5)</v>
          </cell>
          <cell r="D253" t="str">
            <v>Campuran Aspal Panas untuk Pekerjaan Minor</v>
          </cell>
          <cell r="G253" t="str">
            <v>M3</v>
          </cell>
          <cell r="H253">
            <v>20</v>
          </cell>
          <cell r="I253">
            <v>1158074.9700000002</v>
          </cell>
          <cell r="J253">
            <v>23161499.399999999</v>
          </cell>
        </row>
        <row r="254">
          <cell r="A254" t="str">
            <v>8.1 (6)</v>
          </cell>
          <cell r="D254" t="str">
            <v>Lasbutag atau Latasbusir untuk Pekerjaan minor</v>
          </cell>
          <cell r="G254" t="str">
            <v>M3</v>
          </cell>
        </row>
        <row r="255">
          <cell r="A255" t="str">
            <v>8.1 (7)</v>
          </cell>
          <cell r="D255" t="str">
            <v>Penetrasi Macadam untuk Pekerjaan Minor</v>
          </cell>
          <cell r="G255" t="str">
            <v>M3</v>
          </cell>
        </row>
        <row r="256">
          <cell r="A256" t="str">
            <v>8.1 (8)</v>
          </cell>
          <cell r="D256" t="str">
            <v>Campuran Aspal Dingin untuk Pekerjaan Minor</v>
          </cell>
          <cell r="G256" t="str">
            <v>M3</v>
          </cell>
        </row>
        <row r="257">
          <cell r="A257" t="str">
            <v>8.1 (9)</v>
          </cell>
          <cell r="D257" t="str">
            <v>Bitumen Residual untuk Pekerjaan Minor</v>
          </cell>
          <cell r="G257" t="str">
            <v>Liter</v>
          </cell>
        </row>
        <row r="258">
          <cell r="A258" t="str">
            <v>8.2 (1)</v>
          </cell>
          <cell r="D258" t="str">
            <v>Perbaikan Pada Bahu Jalan dan Pekerjaan Minor Lainnya</v>
          </cell>
          <cell r="G258" t="str">
            <v>M3</v>
          </cell>
        </row>
        <row r="259">
          <cell r="A259" t="str">
            <v>8.2 (2)</v>
          </cell>
          <cell r="D259" t="str">
            <v>Pembersihan dan Pembongkaran Tanaman (diameter &lt;30 cm)</v>
          </cell>
          <cell r="G259" t="str">
            <v>M2</v>
          </cell>
        </row>
        <row r="260">
          <cell r="A260" t="str">
            <v>8.2 (3)</v>
          </cell>
          <cell r="D260" t="str">
            <v>Pemotongan Pohon Diameter 30 - &lt;50 Cm</v>
          </cell>
          <cell r="G260" t="str">
            <v>Buah</v>
          </cell>
        </row>
        <row r="261">
          <cell r="A261" t="str">
            <v>8.2 (4)</v>
          </cell>
          <cell r="D261" t="str">
            <v>Pemotongan Pohon Diameter 50 - &lt;75 Cm</v>
          </cell>
          <cell r="G261" t="str">
            <v>Buah</v>
          </cell>
        </row>
        <row r="262">
          <cell r="A262" t="str">
            <v>8.2 (5)</v>
          </cell>
          <cell r="D262" t="str">
            <v>Pemotongan Pohon Diameter &gt;75 Cm</v>
          </cell>
          <cell r="G262" t="str">
            <v>Buah</v>
          </cell>
        </row>
        <row r="263">
          <cell r="A263" t="str">
            <v>8.3 (1)</v>
          </cell>
          <cell r="D263" t="str">
            <v>Stabilisasi Dengan Tanaman</v>
          </cell>
          <cell r="G263" t="str">
            <v>M2</v>
          </cell>
        </row>
        <row r="264">
          <cell r="A264" t="str">
            <v>8.3 (2)</v>
          </cell>
          <cell r="D264" t="str">
            <v>Penanaman Perdu</v>
          </cell>
          <cell r="G264" t="str">
            <v>M2</v>
          </cell>
        </row>
        <row r="265">
          <cell r="A265" t="str">
            <v>8.3 (3)</v>
          </cell>
          <cell r="D265" t="str">
            <v>Penanaman Pohon</v>
          </cell>
          <cell r="G265" t="str">
            <v>Buah</v>
          </cell>
        </row>
        <row r="266">
          <cell r="A266" t="str">
            <v>8.4 (1)</v>
          </cell>
          <cell r="D266" t="str">
            <v>Marka Jalan Thermoplastic</v>
          </cell>
          <cell r="G266" t="str">
            <v>M2</v>
          </cell>
          <cell r="H266">
            <v>0</v>
          </cell>
          <cell r="I266">
            <v>0</v>
          </cell>
          <cell r="J266">
            <v>0</v>
          </cell>
        </row>
        <row r="267">
          <cell r="A267" t="str">
            <v>8.4 (2)</v>
          </cell>
          <cell r="D267" t="str">
            <v>Marka Jalan Bukan Thermoplastic</v>
          </cell>
          <cell r="G267" t="str">
            <v>M2</v>
          </cell>
        </row>
        <row r="268">
          <cell r="A268" t="str">
            <v>8.4 (3)</v>
          </cell>
          <cell r="D268" t="str">
            <v>Rumble Strip</v>
          </cell>
          <cell r="G268" t="str">
            <v>M2</v>
          </cell>
        </row>
        <row r="269">
          <cell r="A269" t="str">
            <v>8.4 (3) a</v>
          </cell>
          <cell r="D269" t="str">
            <v>Rambu Jalan Tunggal dgn. Permukaan Pantul Engineering Grade</v>
          </cell>
          <cell r="G269" t="str">
            <v>Buah</v>
          </cell>
        </row>
        <row r="270">
          <cell r="A270" t="str">
            <v>8.4 (3) b</v>
          </cell>
          <cell r="D270" t="str">
            <v>Rambu Jalan Ganda dgn. Permukaan Pantul Engineering Grade</v>
          </cell>
          <cell r="G270" t="str">
            <v>Buah</v>
          </cell>
        </row>
        <row r="271">
          <cell r="A271" t="str">
            <v>8.4 (4) a</v>
          </cell>
          <cell r="D271" t="str">
            <v>Rambu Jalan Tunggal dgn. Permukaan Pemantul High Intensity Grade</v>
          </cell>
          <cell r="G271" t="str">
            <v>Buah</v>
          </cell>
        </row>
        <row r="272">
          <cell r="A272" t="str">
            <v>8.4 (4) b</v>
          </cell>
          <cell r="D272" t="str">
            <v>Rambu Jalan Ganda dgn. Permukaan Pemantul High Intensity Grade</v>
          </cell>
          <cell r="G272" t="str">
            <v>Buah</v>
          </cell>
        </row>
        <row r="273">
          <cell r="A273" t="str">
            <v>8.4 (5)</v>
          </cell>
          <cell r="D273" t="str">
            <v>Patok Pengarah</v>
          </cell>
          <cell r="G273" t="str">
            <v>Buah</v>
          </cell>
        </row>
        <row r="274">
          <cell r="A274" t="str">
            <v>8.4 (6) a</v>
          </cell>
          <cell r="D274" t="str">
            <v>Patok Kilometer</v>
          </cell>
          <cell r="G274" t="str">
            <v>Buah</v>
          </cell>
        </row>
        <row r="275">
          <cell r="A275" t="str">
            <v>8.4 (6) b</v>
          </cell>
          <cell r="D275" t="str">
            <v>Patok Hektometer</v>
          </cell>
          <cell r="G275" t="str">
            <v>Buah</v>
          </cell>
        </row>
        <row r="276">
          <cell r="A276" t="str">
            <v>8.4 (7)</v>
          </cell>
          <cell r="D276" t="str">
            <v>Rel Pengaman</v>
          </cell>
          <cell r="G276" t="str">
            <v>M1</v>
          </cell>
        </row>
        <row r="277">
          <cell r="A277" t="str">
            <v>8.4 (8)</v>
          </cell>
          <cell r="D277" t="str">
            <v>Paku Jalan (Road Stud)</v>
          </cell>
          <cell r="G277" t="str">
            <v>Buah</v>
          </cell>
        </row>
        <row r="278">
          <cell r="A278" t="str">
            <v>8.4 (9)</v>
          </cell>
          <cell r="D278" t="str">
            <v>Mata Kucing (Cat Eyes)</v>
          </cell>
          <cell r="G278" t="str">
            <v>Buah</v>
          </cell>
        </row>
        <row r="279">
          <cell r="A279" t="str">
            <v>8.4 (10)</v>
          </cell>
          <cell r="D279" t="str">
            <v>Kerb Pracetak (Gutter)</v>
          </cell>
          <cell r="G279" t="str">
            <v>M1</v>
          </cell>
        </row>
        <row r="280">
          <cell r="A280" t="str">
            <v>8.4 (11)</v>
          </cell>
          <cell r="D280" t="str">
            <v>Kerb Yang Digunakan Kembali</v>
          </cell>
          <cell r="G280" t="str">
            <v>Buah</v>
          </cell>
        </row>
        <row r="281">
          <cell r="A281" t="str">
            <v>8.4 (12)</v>
          </cell>
          <cell r="D281" t="str">
            <v>Perkerasan Blok Beton Pada trotoar dan Median</v>
          </cell>
          <cell r="G281" t="str">
            <v>M2</v>
          </cell>
        </row>
        <row r="282">
          <cell r="A282" t="str">
            <v>8.5 (1)</v>
          </cell>
          <cell r="D282" t="str">
            <v>Pengembalian Kondisi Lantai Jembatan Beton</v>
          </cell>
          <cell r="G282" t="str">
            <v>M2</v>
          </cell>
        </row>
        <row r="283">
          <cell r="A283" t="str">
            <v>8.5 (2)</v>
          </cell>
          <cell r="D283" t="str">
            <v>Pengembalian Kondisi Lantai Jembatan Kayu</v>
          </cell>
          <cell r="G283" t="str">
            <v>M2</v>
          </cell>
        </row>
        <row r="284">
          <cell r="A284" t="str">
            <v>8.5 (3)</v>
          </cell>
          <cell r="D284" t="str">
            <v>Pengembalian Kondisi Pelapisan Permukaan Baja Struktur</v>
          </cell>
          <cell r="G284" t="str">
            <v>M2</v>
          </cell>
        </row>
        <row r="285">
          <cell r="A285" t="str">
            <v>8.6 (1)</v>
          </cell>
          <cell r="D285" t="str">
            <v>Kerb Pracetak Pemisah Jalan (Concrete Barrier)</v>
          </cell>
          <cell r="G285" t="str">
            <v>M1</v>
          </cell>
        </row>
        <row r="286">
          <cell r="A286" t="str">
            <v>8.7 (1)</v>
          </cell>
          <cell r="D286" t="str">
            <v>Unit Lampu Penerangan jalan Lengan Tunggal Type Sodium 250 Watt</v>
          </cell>
          <cell r="G286" t="str">
            <v>Buah</v>
          </cell>
        </row>
        <row r="287">
          <cell r="A287" t="str">
            <v>8.7 (2)</v>
          </cell>
          <cell r="D287" t="str">
            <v>Unit Lampu Penerangan jalan Lengan Ganda Type Sodium 250 Watt</v>
          </cell>
          <cell r="G287" t="str">
            <v>Buah</v>
          </cell>
        </row>
        <row r="288">
          <cell r="A288" t="str">
            <v>8.7 (3)</v>
          </cell>
          <cell r="D288" t="str">
            <v>Unit Lampu Penerangan jalan Lengan Tunggal Type Merkuri  250 Watt</v>
          </cell>
          <cell r="G288" t="str">
            <v>Buah</v>
          </cell>
        </row>
        <row r="289">
          <cell r="A289" t="str">
            <v>8.7 (4)</v>
          </cell>
          <cell r="D289" t="str">
            <v>Unit Lampu Penerangan jalan Lengan Ganda Type Merkuri  250 Watt</v>
          </cell>
          <cell r="G289" t="str">
            <v>Buah</v>
          </cell>
        </row>
        <row r="290">
          <cell r="A290" t="str">
            <v>8.7 (5)</v>
          </cell>
          <cell r="D290" t="str">
            <v>Unit Lampu Penerangan jalan Lengan Tunggal Type Merkuri  400 Watt</v>
          </cell>
          <cell r="G290" t="str">
            <v>Buah</v>
          </cell>
        </row>
        <row r="291">
          <cell r="A291" t="str">
            <v>8.7 (6)</v>
          </cell>
          <cell r="D291" t="str">
            <v>Unit Lampu Penerangan jalan Lengan Ganda Type Merkuri  400 Watt</v>
          </cell>
          <cell r="G291" t="str">
            <v>Buah</v>
          </cell>
        </row>
        <row r="292">
          <cell r="A292" t="str">
            <v>8.8(1)</v>
          </cell>
          <cell r="D292" t="str">
            <v>Pagar Pemisah Pedestrian Carbon Steel</v>
          </cell>
          <cell r="G292" t="str">
            <v>M1</v>
          </cell>
        </row>
        <row r="293">
          <cell r="A293" t="str">
            <v>8.8(2)</v>
          </cell>
          <cell r="D293" t="str">
            <v>Pagar Pemisah Pedestrian Galvanised</v>
          </cell>
          <cell r="G293" t="str">
            <v>M1</v>
          </cell>
        </row>
        <row r="300">
          <cell r="D300" t="str">
            <v/>
          </cell>
        </row>
        <row r="303">
          <cell r="B303" t="str">
            <v>Jumlah Harga Pekerjaan DIVISI 8  (masuk pada Rekapitulasi Perkiraan Harga Pekerjaan)</v>
          </cell>
          <cell r="J303">
            <v>30555399.299999997</v>
          </cell>
        </row>
        <row r="306">
          <cell r="D306" t="str">
            <v>DIVISI  9.  PEKERJAAN  HARIAN</v>
          </cell>
        </row>
        <row r="308">
          <cell r="A308" t="str">
            <v>9.1(1)</v>
          </cell>
          <cell r="D308" t="str">
            <v>Mandor</v>
          </cell>
          <cell r="G308" t="str">
            <v>Jam</v>
          </cell>
          <cell r="H308">
            <v>0</v>
          </cell>
          <cell r="I308">
            <v>0</v>
          </cell>
          <cell r="J308">
            <v>0</v>
          </cell>
        </row>
        <row r="309">
          <cell r="A309" t="str">
            <v>9.1(2)</v>
          </cell>
          <cell r="D309" t="str">
            <v>Pekerja Biasa</v>
          </cell>
          <cell r="G309" t="str">
            <v>Jam</v>
          </cell>
          <cell r="H309">
            <v>0</v>
          </cell>
          <cell r="I309">
            <v>0</v>
          </cell>
          <cell r="J309">
            <v>0</v>
          </cell>
        </row>
        <row r="310">
          <cell r="A310" t="str">
            <v>9.1(3)</v>
          </cell>
          <cell r="D310" t="str">
            <v>Tukang Kayu, Tukang Batu, dsb</v>
          </cell>
          <cell r="G310" t="str">
            <v>Jam</v>
          </cell>
          <cell r="H310">
            <v>0</v>
          </cell>
          <cell r="I310">
            <v>0</v>
          </cell>
          <cell r="J310">
            <v>0</v>
          </cell>
        </row>
        <row r="311">
          <cell r="A311" t="str">
            <v>9.1(4)</v>
          </cell>
          <cell r="D311" t="str">
            <v>Dump Truck 3 - 4 M3</v>
          </cell>
          <cell r="G311" t="str">
            <v>Jam</v>
          </cell>
          <cell r="H311">
            <v>0</v>
          </cell>
          <cell r="I311">
            <v>0</v>
          </cell>
          <cell r="J311">
            <v>0</v>
          </cell>
        </row>
        <row r="312">
          <cell r="A312" t="str">
            <v>9.1(5)</v>
          </cell>
          <cell r="D312" t="str">
            <v>Truk Bak Datar kapasitas 3 - 4 M3</v>
          </cell>
          <cell r="G312" t="str">
            <v>Jam</v>
          </cell>
        </row>
        <row r="313">
          <cell r="A313" t="str">
            <v>9.1(6)</v>
          </cell>
          <cell r="D313" t="str">
            <v>Truk Tangki (Water Tank) 3000 - 4500 Liter</v>
          </cell>
          <cell r="G313" t="str">
            <v>Jam</v>
          </cell>
        </row>
        <row r="314">
          <cell r="A314" t="str">
            <v>9.1(7)</v>
          </cell>
          <cell r="D314" t="str">
            <v>Bulldozer 100 - 150 HP</v>
          </cell>
          <cell r="G314" t="str">
            <v>Jam</v>
          </cell>
          <cell r="H314">
            <v>0</v>
          </cell>
          <cell r="I314">
            <v>0</v>
          </cell>
          <cell r="J314">
            <v>0</v>
          </cell>
        </row>
        <row r="315">
          <cell r="A315" t="str">
            <v>9.1(8)</v>
          </cell>
          <cell r="D315" t="str">
            <v>Motor Grader min 100 HP</v>
          </cell>
          <cell r="G315" t="str">
            <v>Jam</v>
          </cell>
          <cell r="H315">
            <v>0</v>
          </cell>
          <cell r="I315">
            <v>0</v>
          </cell>
          <cell r="J315">
            <v>0</v>
          </cell>
        </row>
        <row r="316">
          <cell r="A316" t="str">
            <v>9.1(9)</v>
          </cell>
          <cell r="D316" t="str">
            <v>Loader Roda Karet (Wheel Loader) 1.0 - 1.6 M3</v>
          </cell>
          <cell r="G316" t="str">
            <v>Jam</v>
          </cell>
          <cell r="H316">
            <v>0</v>
          </cell>
          <cell r="I316">
            <v>0</v>
          </cell>
          <cell r="J316">
            <v>0</v>
          </cell>
        </row>
        <row r="317">
          <cell r="A317" t="str">
            <v>9.1(10)</v>
          </cell>
          <cell r="D317" t="str">
            <v>Loader Roda Berantai (Track Loader) 75 - 100 HP</v>
          </cell>
          <cell r="G317" t="str">
            <v>Jam</v>
          </cell>
        </row>
        <row r="318">
          <cell r="A318" t="str">
            <v>9.1(11)</v>
          </cell>
          <cell r="D318" t="str">
            <v>Alat Penggali (Excavator) 80 - 140 HP</v>
          </cell>
          <cell r="G318" t="str">
            <v>Jam</v>
          </cell>
          <cell r="H318">
            <v>0</v>
          </cell>
          <cell r="I318">
            <v>0</v>
          </cell>
          <cell r="J318">
            <v>0</v>
          </cell>
        </row>
        <row r="319">
          <cell r="A319" t="str">
            <v>9.1(12)</v>
          </cell>
          <cell r="D319" t="str">
            <v>Crane 10 - 15 Ton</v>
          </cell>
          <cell r="G319" t="str">
            <v>Jam</v>
          </cell>
        </row>
        <row r="320">
          <cell r="A320" t="str">
            <v>9.1(13)</v>
          </cell>
          <cell r="D320" t="str">
            <v>Penggilas Roda Besi (Steel Wheel Roller) 6 - 9 Ton</v>
          </cell>
          <cell r="G320" t="str">
            <v>Jam</v>
          </cell>
        </row>
        <row r="321">
          <cell r="A321" t="str">
            <v>9.1(14)</v>
          </cell>
          <cell r="D321" t="str">
            <v>Penggilas Bervibrasi  (Vibratory Roller) 5 - 8  Ton</v>
          </cell>
          <cell r="G321" t="str">
            <v>Jam</v>
          </cell>
        </row>
        <row r="322">
          <cell r="A322" t="str">
            <v>9.1(15)</v>
          </cell>
          <cell r="D322" t="str">
            <v>Pemadat Bervibrasi (Vibratory Compactor) 1.5 - 3.0 PK</v>
          </cell>
          <cell r="G322" t="str">
            <v>Jam</v>
          </cell>
        </row>
        <row r="323">
          <cell r="A323" t="str">
            <v>9.1(16)</v>
          </cell>
          <cell r="D323" t="str">
            <v>Penggilas Roda Karet (P. Tyre Roller) 8 - 10 Ton</v>
          </cell>
          <cell r="G323" t="str">
            <v>Jam</v>
          </cell>
        </row>
        <row r="324">
          <cell r="A324" t="str">
            <v>9.1(17)</v>
          </cell>
          <cell r="D324" t="str">
            <v>Compressor 4000 - 6500 Ltr/mnt</v>
          </cell>
          <cell r="G324" t="str">
            <v>Jam</v>
          </cell>
        </row>
        <row r="325">
          <cell r="A325" t="str">
            <v>9.1(18)</v>
          </cell>
          <cell r="D325" t="str">
            <v>Mesin Pengaduk Beton (Concrete Mixer) 0.3 - 0.6 M3</v>
          </cell>
          <cell r="G325" t="str">
            <v>Jam</v>
          </cell>
        </row>
        <row r="326">
          <cell r="A326" t="str">
            <v>9.1(19)</v>
          </cell>
          <cell r="D326" t="str">
            <v>Pompa Air (Water Pump) 70 - 100 MM</v>
          </cell>
          <cell r="G326" t="str">
            <v>Jam</v>
          </cell>
        </row>
        <row r="327">
          <cell r="A327" t="str">
            <v>9.1(20)</v>
          </cell>
          <cell r="D327" t="str">
            <v>Jack Hammer</v>
          </cell>
          <cell r="G327" t="str">
            <v>Jam</v>
          </cell>
        </row>
        <row r="328">
          <cell r="A328" t="str">
            <v>9.1(21)</v>
          </cell>
          <cell r="D328" t="str">
            <v>Benkelmean Beam Test</v>
          </cell>
          <cell r="G328" t="str">
            <v>Titik</v>
          </cell>
        </row>
        <row r="329">
          <cell r="A329" t="str">
            <v>9.1(22)</v>
          </cell>
          <cell r="D329" t="str">
            <v>DCP - CBR</v>
          </cell>
          <cell r="G329" t="str">
            <v>Titik</v>
          </cell>
        </row>
        <row r="330">
          <cell r="A330" t="str">
            <v>9.1(23)</v>
          </cell>
          <cell r="D330" t="str">
            <v>Survey Kekerasan Cara NAASRA</v>
          </cell>
          <cell r="G330" t="str">
            <v>Km</v>
          </cell>
        </row>
        <row r="333">
          <cell r="B333" t="str">
            <v>Jumlah Harga Pekerjaan DIVISI 9  (masuk pada Rekapitulasi Perkiraan Harga Pekerjaan)</v>
          </cell>
          <cell r="J333">
            <v>0</v>
          </cell>
        </row>
        <row r="336">
          <cell r="D336" t="str">
            <v>DIVISI  10.  PEKERJAAN PEMELIHARAAN RUTIN</v>
          </cell>
        </row>
        <row r="338">
          <cell r="A338" t="str">
            <v>10.1 (1)</v>
          </cell>
          <cell r="D338" t="str">
            <v>Pemeliharaan Rutin Perkerasan</v>
          </cell>
          <cell r="G338" t="str">
            <v>Lump Sum</v>
          </cell>
          <cell r="H338">
            <v>1</v>
          </cell>
          <cell r="I338">
            <v>11903333.9</v>
          </cell>
          <cell r="J338">
            <v>11903333.9</v>
          </cell>
        </row>
        <row r="339">
          <cell r="A339" t="str">
            <v>10.1 (2)</v>
          </cell>
          <cell r="D339" t="str">
            <v>Pemeliharaan Rutin Bahu Jalan</v>
          </cell>
          <cell r="G339" t="str">
            <v>Lump Sum</v>
          </cell>
          <cell r="H339">
            <v>1</v>
          </cell>
          <cell r="I339">
            <v>33602376</v>
          </cell>
          <cell r="J339">
            <v>33602376</v>
          </cell>
        </row>
        <row r="340">
          <cell r="A340" t="str">
            <v>10.1 (3)</v>
          </cell>
          <cell r="D340" t="str">
            <v>Pemeliharaan Rutin Selokan, Saluran Air, Galian &amp; Timbunan</v>
          </cell>
          <cell r="G340" t="str">
            <v>Lump Sum</v>
          </cell>
          <cell r="H340">
            <v>1</v>
          </cell>
          <cell r="I340">
            <v>11902460</v>
          </cell>
          <cell r="J340">
            <v>11902460</v>
          </cell>
        </row>
        <row r="341">
          <cell r="A341" t="str">
            <v>10.1 (4)</v>
          </cell>
          <cell r="D341" t="str">
            <v>Pemeliharaan Rutin Perlengkapan Jalan</v>
          </cell>
          <cell r="G341" t="str">
            <v>Lump Sum</v>
          </cell>
          <cell r="H341">
            <v>1</v>
          </cell>
          <cell r="I341">
            <v>6500000</v>
          </cell>
          <cell r="J341">
            <v>6500000</v>
          </cell>
        </row>
        <row r="342">
          <cell r="A342" t="str">
            <v>10.1 (5)</v>
          </cell>
          <cell r="D342" t="str">
            <v>Pemeliharaan Rutin Jembatan</v>
          </cell>
          <cell r="G342" t="str">
            <v>Lump Sum</v>
          </cell>
          <cell r="J342">
            <v>0</v>
          </cell>
        </row>
        <row r="367">
          <cell r="B367" t="str">
            <v>Jumlah Harga Pekerjaan DIVISI 10  (masuk pada Rekapitulasi Perkiraan Harga Pekerjaan)</v>
          </cell>
          <cell r="J367">
            <v>63908169.899999999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OUT"/>
      <sheetName val="PROSES"/>
      <sheetName val="AN - STN"/>
      <sheetName val="UPAH - MATERIAL"/>
    </sheetNames>
    <sheetDataSet>
      <sheetData sheetId="0"/>
      <sheetData sheetId="1"/>
      <sheetData sheetId="2"/>
      <sheetData sheetId="3"/>
    </sheetDataSet>
  </externalBook>
</externalLink>
</file>

<file path=xl/externalLinks/externalLink5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OUT"/>
      <sheetName val="PROSES"/>
      <sheetName val="AN - STN"/>
      <sheetName val="UPAH - MATERIAL"/>
      <sheetName val="Analisa SNI STANDART "/>
    </sheetNames>
    <sheetDataSet>
      <sheetData sheetId="0" refreshError="1"/>
      <sheetData sheetId="1" refreshError="1"/>
      <sheetData sheetId="2" refreshError="1"/>
      <sheetData sheetId="3" refreshError="1"/>
      <sheetData sheetId="4" refreshError="1"/>
    </sheetDataSet>
  </externalBook>
</externalLink>
</file>

<file path=xl/externalLinks/externalLink5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Rekap Analisa"/>
      <sheetName val="analisa"/>
      <sheetName val="HRG SATUAN"/>
      <sheetName val="Analisa Angkut"/>
      <sheetName val="Volume"/>
    </sheetNames>
    <sheetDataSet>
      <sheetData sheetId="0"/>
      <sheetData sheetId="1"/>
      <sheetData sheetId="2"/>
      <sheetData sheetId="3"/>
      <sheetData sheetId="4">
        <row r="21">
          <cell r="C21" t="str">
            <v>Batu Bata</v>
          </cell>
        </row>
      </sheetData>
      <sheetData sheetId="5"/>
      <sheetData sheetId="6"/>
    </sheetDataSet>
  </externalBook>
</externalLink>
</file>

<file path=xl/externalLinks/externalLink5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Truck"/>
      <sheetName val="Buldozer"/>
      <sheetName val="Sampul"/>
      <sheetName val="RAB 0"/>
      <sheetName val="Rekap Add MC-0"/>
      <sheetName val="K3"/>
      <sheetName val="Konv"/>
      <sheetName val="Volume"/>
      <sheetName val="DUB"/>
      <sheetName val="DHSP"/>
      <sheetName val="An. Truk"/>
      <sheetName val="DUB OP 2019"/>
      <sheetName val="Timbunan Tanah"/>
      <sheetName val="Jarak Angkut"/>
      <sheetName val="Jumlah"/>
      <sheetName val="Dengan Gambangan"/>
      <sheetName val="No Gambangan"/>
      <sheetName val="Anl Excavator Gali"/>
      <sheetName val="Analisa 2022"/>
      <sheetName val="Analisa Baru"/>
      <sheetName val="K3 Baru"/>
      <sheetName val="Normalisasi"/>
    </sheetNames>
    <sheetDataSet>
      <sheetData sheetId="0"/>
      <sheetData sheetId="1"/>
      <sheetData sheetId="2"/>
      <sheetData sheetId="3">
        <row r="29">
          <cell r="O29">
            <v>-1794493.7103880048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uantitas"/>
      <sheetName val="terbilang "/>
      <sheetName val="MOS"/>
      <sheetName val="Informasi"/>
      <sheetName val="Rekap"/>
      <sheetName val="DKH"/>
      <sheetName val="PE UT"/>
      <sheetName val="Upah+Bahan"/>
      <sheetName val="H.Alat"/>
      <sheetName val="A.Alat"/>
      <sheetName val="Analisa Quarry"/>
      <sheetName val="AGREGAT"/>
      <sheetName val="Div.1"/>
      <sheetName val="A.Div 2"/>
      <sheetName val="R.Div 2 "/>
      <sheetName val="A.Div3"/>
      <sheetName val="R.Div3 "/>
      <sheetName val="A.Div 4"/>
      <sheetName val="R.Div4"/>
      <sheetName val="A.Div5"/>
      <sheetName val="R.Div5"/>
      <sheetName val="A.Div 6"/>
      <sheetName val="R.Div 6"/>
      <sheetName val="A.Div7"/>
      <sheetName val="R.Div7"/>
      <sheetName val="A.Div8"/>
      <sheetName val="R.Div8 "/>
      <sheetName val="A.Div9"/>
      <sheetName val="R.Div9 "/>
      <sheetName val="A.Div10"/>
      <sheetName val="R.Div10 "/>
      <sheetName val="Rutin"/>
      <sheetName val="KONFIRM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gkasan"/>
      <sheetName val="Rekap"/>
      <sheetName val="DASK"/>
      <sheetName val="Volume"/>
      <sheetName val="BOQ"/>
      <sheetName val="Schedule"/>
      <sheetName val="Div.1"/>
      <sheetName val="Div.2"/>
      <sheetName val="Div.3"/>
      <sheetName val="Div.4"/>
      <sheetName val="Div.5"/>
      <sheetName val="Div.6"/>
      <sheetName val="Div.7"/>
      <sheetName val="Div.8"/>
      <sheetName val="Triwulan"/>
      <sheetName val="Agg. Ksr &amp; Hls"/>
      <sheetName val="An. Quarry"/>
      <sheetName val="Harga"/>
      <sheetName val="Alat"/>
      <sheetName val="Retribusi"/>
      <sheetName val="Info"/>
      <sheetName val="Umum"/>
      <sheetName val="BP"/>
      <sheetName val="Alat-ban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F8">
            <v>5000</v>
          </cell>
        </row>
        <row r="18">
          <cell r="F18">
            <v>8000</v>
          </cell>
        </row>
        <row r="20">
          <cell r="F20">
            <v>6000</v>
          </cell>
        </row>
        <row r="26">
          <cell r="F26">
            <v>7000</v>
          </cell>
        </row>
        <row r="40">
          <cell r="F40">
            <v>144081.58713800448</v>
          </cell>
        </row>
        <row r="42">
          <cell r="F42">
            <v>134594.2795313535</v>
          </cell>
        </row>
        <row r="44">
          <cell r="F44">
            <v>780</v>
          </cell>
        </row>
        <row r="46">
          <cell r="F46">
            <v>99800</v>
          </cell>
        </row>
        <row r="57">
          <cell r="F57">
            <v>780</v>
          </cell>
        </row>
        <row r="71">
          <cell r="F71">
            <v>4250</v>
          </cell>
        </row>
        <row r="73">
          <cell r="F73">
            <v>3500</v>
          </cell>
        </row>
        <row r="75">
          <cell r="F75">
            <v>9000</v>
          </cell>
        </row>
        <row r="77">
          <cell r="F77">
            <v>26000</v>
          </cell>
        </row>
      </sheetData>
      <sheetData sheetId="18" refreshError="1">
        <row r="8">
          <cell r="AW8">
            <v>1591147.2006738386</v>
          </cell>
        </row>
        <row r="10">
          <cell r="AW10">
            <v>44116.556757686521</v>
          </cell>
        </row>
        <row r="11">
          <cell r="AW11">
            <v>270632.65686519025</v>
          </cell>
        </row>
        <row r="12">
          <cell r="AW12">
            <v>55357.707907976779</v>
          </cell>
        </row>
        <row r="16">
          <cell r="AW16">
            <v>145938.20981294345</v>
          </cell>
        </row>
        <row r="18">
          <cell r="AW18">
            <v>102192.69769941948</v>
          </cell>
        </row>
        <row r="19">
          <cell r="AW19">
            <v>164890.08608901312</v>
          </cell>
        </row>
        <row r="21">
          <cell r="AW21">
            <v>205728.39730380563</v>
          </cell>
        </row>
        <row r="22">
          <cell r="AW22">
            <v>180270.29462849771</v>
          </cell>
        </row>
        <row r="23">
          <cell r="AW23">
            <v>85603.321423349815</v>
          </cell>
        </row>
        <row r="25">
          <cell r="AW25">
            <v>130023.93493872286</v>
          </cell>
        </row>
        <row r="27">
          <cell r="AW27">
            <v>24698.855266766022</v>
          </cell>
        </row>
        <row r="28">
          <cell r="AW28">
            <v>382240.97318426147</v>
          </cell>
        </row>
        <row r="29">
          <cell r="AW29">
            <v>22744.856363636365</v>
          </cell>
        </row>
        <row r="31">
          <cell r="AW31">
            <v>37179.309225037257</v>
          </cell>
        </row>
        <row r="32">
          <cell r="AW32">
            <v>23545.789478390463</v>
          </cell>
        </row>
        <row r="33">
          <cell r="AW33">
            <v>23464.671058122207</v>
          </cell>
        </row>
        <row r="34">
          <cell r="AW34">
            <v>87264.781883465912</v>
          </cell>
        </row>
        <row r="35">
          <cell r="AW35">
            <v>0</v>
          </cell>
        </row>
        <row r="36">
          <cell r="AW36">
            <v>0</v>
          </cell>
        </row>
        <row r="37">
          <cell r="AW37">
            <v>0</v>
          </cell>
        </row>
        <row r="39">
          <cell r="AW39">
            <v>0</v>
          </cell>
        </row>
        <row r="40">
          <cell r="AW40">
            <v>0</v>
          </cell>
        </row>
      </sheetData>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dozer-A"/>
      <sheetName val="Bulldozer-S"/>
      <sheetName val="Excavator-S"/>
      <sheetName val="Dump-S"/>
      <sheetName val="Bulldozer-P"/>
      <sheetName val="Compactors-P"/>
      <sheetName val="Excavator-G"/>
      <sheetName val="Dump-G1"/>
      <sheetName val="Dump-G2"/>
      <sheetName val="Dump-G3"/>
      <sheetName val="Dump-G4"/>
      <sheetName val="Motor Grader"/>
      <sheetName val="Vibro_Roller"/>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6">
          <cell r="F26" t="str">
            <v>SAKAI</v>
          </cell>
        </row>
        <row r="27">
          <cell r="F27" t="str">
            <v>6-8</v>
          </cell>
          <cell r="G27" t="str">
            <v>( ton )</v>
          </cell>
        </row>
        <row r="28">
          <cell r="F28" t="str">
            <v>2-8</v>
          </cell>
          <cell r="G28" t="str">
            <v>( km/hr )</v>
          </cell>
          <cell r="H28" t="str">
            <v xml:space="preserve">     HP =</v>
          </cell>
          <cell r="I28">
            <v>92</v>
          </cell>
        </row>
        <row r="29">
          <cell r="F29">
            <v>1.27</v>
          </cell>
          <cell r="G29" t="str">
            <v>( meter )</v>
          </cell>
          <cell r="H29" t="str">
            <v xml:space="preserve">      V   =</v>
          </cell>
          <cell r="I29">
            <v>2</v>
          </cell>
          <cell r="J29" t="str">
            <v>( km/hr )</v>
          </cell>
        </row>
        <row r="30">
          <cell r="H30" t="str">
            <v xml:space="preserve">      W   =</v>
          </cell>
          <cell r="I30">
            <v>1.07</v>
          </cell>
          <cell r="J30" t="str">
            <v>( meter )</v>
          </cell>
        </row>
        <row r="31">
          <cell r="H31" t="str">
            <v xml:space="preserve">      N   =</v>
          </cell>
          <cell r="I31">
            <v>6</v>
          </cell>
          <cell r="J31" t="str">
            <v xml:space="preserve"> Pass</v>
          </cell>
        </row>
        <row r="32">
          <cell r="H32" t="str">
            <v xml:space="preserve">      H   =</v>
          </cell>
          <cell r="I32">
            <v>0.4</v>
          </cell>
        </row>
        <row r="33">
          <cell r="H33" t="str">
            <v xml:space="preserve">      Ejm =</v>
          </cell>
          <cell r="I33">
            <v>0.75</v>
          </cell>
          <cell r="J33" t="str">
            <v/>
          </cell>
        </row>
        <row r="34">
          <cell r="H34" t="str">
            <v xml:space="preserve">      Et  =</v>
          </cell>
          <cell r="I34">
            <v>0.83</v>
          </cell>
          <cell r="J34" t="str">
            <v/>
          </cell>
        </row>
        <row r="35">
          <cell r="H35" t="str">
            <v xml:space="preserve">      Em  =</v>
          </cell>
          <cell r="I35">
            <v>0.8</v>
          </cell>
          <cell r="J35" t="str">
            <v/>
          </cell>
        </row>
        <row r="38">
          <cell r="E38" t="str">
            <v xml:space="preserve">               1000 x V x W x H x Ejm x Et x Em</v>
          </cell>
        </row>
        <row r="39">
          <cell r="H39" t="str">
            <v xml:space="preserve">  (m3/hr)</v>
          </cell>
        </row>
        <row r="40">
          <cell r="F40" t="str">
            <v>N</v>
          </cell>
        </row>
        <row r="42">
          <cell r="E42">
            <v>71.048000000000002</v>
          </cell>
          <cell r="F42" t="str">
            <v xml:space="preserve">  m3/hr </v>
          </cell>
        </row>
        <row r="49">
          <cell r="F49" t="str">
            <v>PV 100</v>
          </cell>
        </row>
        <row r="50">
          <cell r="F50" t="str">
            <v>TW 100</v>
          </cell>
        </row>
        <row r="51">
          <cell r="F51" t="str">
            <v>SV  91</v>
          </cell>
        </row>
        <row r="52">
          <cell r="F52" t="str">
            <v>SV/SW 70</v>
          </cell>
        </row>
        <row r="53">
          <cell r="F53" t="str">
            <v>SV/TV 55</v>
          </cell>
        </row>
        <row r="54">
          <cell r="F54" t="str">
            <v>TG/TV/SG/SV/SW/TW 40</v>
          </cell>
        </row>
        <row r="55">
          <cell r="F55" t="str">
            <v>TG/SG/SV 25</v>
          </cell>
        </row>
        <row r="56">
          <cell r="F56" t="str">
            <v>SV 10</v>
          </cell>
        </row>
        <row r="57">
          <cell r="F57" t="str">
            <v>SV 8</v>
          </cell>
        </row>
        <row r="58">
          <cell r="F58" t="str">
            <v>SV 6</v>
          </cell>
        </row>
        <row r="59">
          <cell r="F59" t="str">
            <v>JV 16</v>
          </cell>
        </row>
        <row r="60">
          <cell r="F60" t="str">
            <v>JV 25</v>
          </cell>
        </row>
        <row r="61">
          <cell r="F61" t="str">
            <v>JV 32 W</v>
          </cell>
        </row>
        <row r="62">
          <cell r="F62" t="str">
            <v>JV 40</v>
          </cell>
        </row>
        <row r="63">
          <cell r="F63" t="str">
            <v>JV 40 C</v>
          </cell>
        </row>
        <row r="68">
          <cell r="F68" t="str">
            <v>KD 120 B</v>
          </cell>
        </row>
        <row r="69">
          <cell r="F69" t="str">
            <v>KD 7610</v>
          </cell>
        </row>
        <row r="70">
          <cell r="F70" t="str">
            <v>KD 7606 B / KD 7608 B</v>
          </cell>
        </row>
        <row r="71">
          <cell r="F71" t="str">
            <v>R 1</v>
          </cell>
        </row>
        <row r="72">
          <cell r="F72" t="str">
            <v>R 2</v>
          </cell>
        </row>
        <row r="73">
          <cell r="F73" t="str">
            <v>TS 360</v>
          </cell>
        </row>
        <row r="74">
          <cell r="F74" t="str">
            <v>TS 290</v>
          </cell>
        </row>
        <row r="75">
          <cell r="F75" t="str">
            <v>TS 150</v>
          </cell>
        </row>
        <row r="76">
          <cell r="F76" t="str">
            <v>TS 80</v>
          </cell>
        </row>
        <row r="77">
          <cell r="F77" t="str">
            <v>TS 45</v>
          </cell>
        </row>
        <row r="78">
          <cell r="F78" t="str">
            <v>TS 30</v>
          </cell>
        </row>
        <row r="79">
          <cell r="F79" t="str">
            <v>FT 80 with D 50 - D 65</v>
          </cell>
        </row>
        <row r="80">
          <cell r="F80" t="str">
            <v>FT 40 with D 20 - D 50</v>
          </cell>
        </row>
        <row r="81">
          <cell r="F81" t="str">
            <v>FT   2 with D 80 - D 355</v>
          </cell>
        </row>
        <row r="82">
          <cell r="F82" t="str">
            <v>FT 1  with D 50 - D 85</v>
          </cell>
        </row>
        <row r="83">
          <cell r="F83" t="str">
            <v>FT 03 with D 30 - D 65</v>
          </cell>
        </row>
        <row r="84">
          <cell r="F84" t="str">
            <v>FT 06  with D 50 - D 85</v>
          </cell>
        </row>
        <row r="85">
          <cell r="F85" t="str">
            <v>FT 09  with D 80 - D 355</v>
          </cell>
        </row>
        <row r="88">
          <cell r="F88" t="str">
            <v>VT 8</v>
          </cell>
        </row>
        <row r="89">
          <cell r="F89" t="str">
            <v>VT 7</v>
          </cell>
        </row>
        <row r="90">
          <cell r="F90" t="str">
            <v>VT 6</v>
          </cell>
        </row>
      </sheetData>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dasar T-M-A"/>
      <sheetName val="breakdown"/>
      <sheetName val="breakdown (2)"/>
    </sheetNames>
    <sheetDataSet>
      <sheetData sheetId="0" refreshError="1">
        <row r="6">
          <cell r="B6" t="str">
            <v>Mandor</v>
          </cell>
          <cell r="C6" t="str">
            <v>Orang</v>
          </cell>
          <cell r="D6">
            <v>27140</v>
          </cell>
        </row>
        <row r="7">
          <cell r="B7" t="str">
            <v>Tukang Gali Tanah</v>
          </cell>
          <cell r="C7" t="str">
            <v>Orang</v>
          </cell>
          <cell r="D7">
            <v>24670</v>
          </cell>
        </row>
        <row r="8">
          <cell r="B8" t="str">
            <v>Kepala Tukang</v>
          </cell>
          <cell r="C8" t="str">
            <v>Orang</v>
          </cell>
          <cell r="D8">
            <v>27140</v>
          </cell>
        </row>
        <row r="9">
          <cell r="B9" t="str">
            <v>Tukang Batu</v>
          </cell>
          <cell r="C9" t="str">
            <v>Orang</v>
          </cell>
          <cell r="D9">
            <v>24670</v>
          </cell>
        </row>
        <row r="10">
          <cell r="B10" t="str">
            <v>Tukang Kayu</v>
          </cell>
          <cell r="C10" t="str">
            <v>Orang</v>
          </cell>
          <cell r="D10">
            <v>24670</v>
          </cell>
        </row>
        <row r="11">
          <cell r="B11" t="str">
            <v>Tukang Besi Beton</v>
          </cell>
          <cell r="C11" t="str">
            <v>Orang</v>
          </cell>
          <cell r="D11">
            <v>24670</v>
          </cell>
        </row>
        <row r="12">
          <cell r="B12" t="str">
            <v>Tukang Cat</v>
          </cell>
          <cell r="C12" t="str">
            <v>Orang</v>
          </cell>
          <cell r="D12">
            <v>24670</v>
          </cell>
        </row>
        <row r="13">
          <cell r="B13" t="str">
            <v>Tukang Talang</v>
          </cell>
          <cell r="C13" t="str">
            <v>Orang</v>
          </cell>
          <cell r="D13">
            <v>24670</v>
          </cell>
        </row>
        <row r="14">
          <cell r="B14" t="str">
            <v>Pekerja</v>
          </cell>
          <cell r="C14" t="str">
            <v>Orang</v>
          </cell>
          <cell r="D14">
            <v>19740</v>
          </cell>
        </row>
        <row r="15">
          <cell r="B15" t="str">
            <v>Kepala Tukang Besi Profil</v>
          </cell>
          <cell r="C15" t="str">
            <v>Orang</v>
          </cell>
          <cell r="D15">
            <v>27140</v>
          </cell>
        </row>
        <row r="16">
          <cell r="B16" t="str">
            <v>Tukang Besi Beton Profil</v>
          </cell>
          <cell r="C16" t="str">
            <v>Orang</v>
          </cell>
          <cell r="D16">
            <v>24670</v>
          </cell>
        </row>
        <row r="17">
          <cell r="B17" t="str">
            <v>Penjaga Malam</v>
          </cell>
          <cell r="C17" t="str">
            <v>Orang</v>
          </cell>
          <cell r="D17">
            <v>19740</v>
          </cell>
        </row>
        <row r="18">
          <cell r="B18" t="str">
            <v>Surveyor</v>
          </cell>
          <cell r="C18" t="str">
            <v>Orang</v>
          </cell>
          <cell r="D18">
            <v>24670</v>
          </cell>
        </row>
        <row r="19">
          <cell r="B19" t="str">
            <v>Asisten Surveyor</v>
          </cell>
          <cell r="C19" t="str">
            <v>Orang</v>
          </cell>
          <cell r="D19">
            <v>19740</v>
          </cell>
        </row>
        <row r="20">
          <cell r="B20" t="str">
            <v>Ongkos Pasang</v>
          </cell>
          <cell r="C20" t="str">
            <v>Orang</v>
          </cell>
        </row>
        <row r="21">
          <cell r="B21" t="str">
            <v>Penulisan</v>
          </cell>
          <cell r="C21" t="str">
            <v>Orang</v>
          </cell>
        </row>
        <row r="22">
          <cell r="B22" t="str">
            <v>Cat Minyak</v>
          </cell>
          <cell r="C22" t="str">
            <v>Orang</v>
          </cell>
        </row>
        <row r="23">
          <cell r="B23" t="str">
            <v>Upah Kerja</v>
          </cell>
          <cell r="C23" t="str">
            <v>ls</v>
          </cell>
        </row>
        <row r="24">
          <cell r="B24" t="str">
            <v>Upah Pasang Paving</v>
          </cell>
          <cell r="C24" t="str">
            <v>m2</v>
          </cell>
        </row>
        <row r="25">
          <cell r="B25" t="str">
            <v>Upah Cor K-225</v>
          </cell>
          <cell r="C25" t="str">
            <v>m3</v>
          </cell>
        </row>
        <row r="26">
          <cell r="B26" t="str">
            <v>Upah Cor K-250</v>
          </cell>
          <cell r="C26" t="str">
            <v>m3</v>
          </cell>
        </row>
        <row r="27">
          <cell r="B27" t="str">
            <v>Pasang Besi U-24</v>
          </cell>
          <cell r="C27" t="str">
            <v>kg</v>
          </cell>
        </row>
        <row r="28">
          <cell r="B28" t="str">
            <v>Pasang Besi U-39</v>
          </cell>
          <cell r="C28" t="str">
            <v>kg</v>
          </cell>
        </row>
        <row r="29">
          <cell r="B29" t="str">
            <v>Pasang Bekisting</v>
          </cell>
          <cell r="C29" t="str">
            <v>m2</v>
          </cell>
        </row>
        <row r="30">
          <cell r="B30" t="str">
            <v>Pasang Stoot Werk</v>
          </cell>
          <cell r="C30" t="str">
            <v>m2</v>
          </cell>
        </row>
        <row r="33">
          <cell r="B33" t="str">
            <v>Pasir Urug</v>
          </cell>
          <cell r="C33" t="str">
            <v>m3</v>
          </cell>
          <cell r="D33">
            <v>111860</v>
          </cell>
        </row>
        <row r="34">
          <cell r="B34" t="str">
            <v>Sirtu</v>
          </cell>
          <cell r="C34" t="str">
            <v>m3</v>
          </cell>
          <cell r="D34">
            <v>74690</v>
          </cell>
        </row>
        <row r="35">
          <cell r="B35" t="str">
            <v>Pasir Pasang Kali</v>
          </cell>
          <cell r="C35" t="str">
            <v>m3</v>
          </cell>
          <cell r="D35">
            <v>111860</v>
          </cell>
        </row>
        <row r="36">
          <cell r="B36" t="str">
            <v>Pasir Beton</v>
          </cell>
          <cell r="C36" t="str">
            <v>m3</v>
          </cell>
          <cell r="D36">
            <v>111860</v>
          </cell>
        </row>
        <row r="37">
          <cell r="B37" t="str">
            <v>Split Pecah Mesin 1/2</v>
          </cell>
          <cell r="C37" t="str">
            <v>m3</v>
          </cell>
          <cell r="D37">
            <v>216950</v>
          </cell>
        </row>
        <row r="38">
          <cell r="B38" t="str">
            <v>Split Pecah Mesin 2/3</v>
          </cell>
          <cell r="C38" t="str">
            <v>m3</v>
          </cell>
          <cell r="D38">
            <v>204220</v>
          </cell>
        </row>
        <row r="39">
          <cell r="B39" t="str">
            <v>Split Pecah Mesin 5/7</v>
          </cell>
          <cell r="C39" t="str">
            <v>m3</v>
          </cell>
          <cell r="D39">
            <v>142190</v>
          </cell>
        </row>
        <row r="40">
          <cell r="B40" t="str">
            <v>Batu Belah Pondasi</v>
          </cell>
          <cell r="C40" t="str">
            <v>m3</v>
          </cell>
          <cell r="D40">
            <v>173040</v>
          </cell>
        </row>
        <row r="41">
          <cell r="B41" t="str">
            <v>Tanah Urug</v>
          </cell>
          <cell r="C41" t="str">
            <v>m3</v>
          </cell>
          <cell r="D41">
            <v>77310</v>
          </cell>
        </row>
        <row r="42">
          <cell r="B42" t="str">
            <v>Batu Tempel Hitam</v>
          </cell>
          <cell r="C42" t="str">
            <v>m2</v>
          </cell>
          <cell r="D42">
            <v>13075</v>
          </cell>
        </row>
        <row r="43">
          <cell r="B43" t="str">
            <v>Bata Merah Bakar Kelas I</v>
          </cell>
          <cell r="C43" t="str">
            <v>bh</v>
          </cell>
          <cell r="D43">
            <v>980</v>
          </cell>
        </row>
        <row r="44">
          <cell r="B44" t="str">
            <v>Paving Blok Natural 8 cm</v>
          </cell>
          <cell r="C44" t="str">
            <v>m2</v>
          </cell>
          <cell r="D44">
            <v>37850</v>
          </cell>
        </row>
        <row r="45">
          <cell r="B45" t="str">
            <v>Semen PC Tiga Roda / 50 kg</v>
          </cell>
          <cell r="C45" t="str">
            <v>zak</v>
          </cell>
          <cell r="D45">
            <v>41330</v>
          </cell>
        </row>
        <row r="46">
          <cell r="B46" t="str">
            <v>Readymix Beton K-225</v>
          </cell>
          <cell r="C46" t="str">
            <v>m3</v>
          </cell>
          <cell r="D46">
            <v>318550</v>
          </cell>
        </row>
        <row r="47">
          <cell r="B47" t="str">
            <v>Readymix Beton K-250</v>
          </cell>
          <cell r="C47" t="str">
            <v>m3</v>
          </cell>
          <cell r="D47">
            <v>339250</v>
          </cell>
        </row>
        <row r="48">
          <cell r="B48" t="str">
            <v>Semen Warna</v>
          </cell>
          <cell r="C48" t="str">
            <v>kg</v>
          </cell>
          <cell r="D48">
            <v>6780</v>
          </cell>
        </row>
        <row r="49">
          <cell r="B49" t="str">
            <v>Tile Grout AM 50</v>
          </cell>
          <cell r="C49" t="str">
            <v>kg</v>
          </cell>
          <cell r="D49">
            <v>7800</v>
          </cell>
        </row>
        <row r="50">
          <cell r="B50" t="str">
            <v>Rool Cat Tembok</v>
          </cell>
          <cell r="C50" t="str">
            <v>bh</v>
          </cell>
          <cell r="D50">
            <v>19500</v>
          </cell>
        </row>
        <row r="51">
          <cell r="B51" t="str">
            <v>Kuas 3"</v>
          </cell>
          <cell r="C51" t="str">
            <v>bh</v>
          </cell>
          <cell r="D51">
            <v>7800</v>
          </cell>
        </row>
        <row r="52">
          <cell r="B52" t="str">
            <v>Meni Kayu</v>
          </cell>
          <cell r="C52" t="str">
            <v>kg</v>
          </cell>
          <cell r="D52">
            <v>13570</v>
          </cell>
        </row>
        <row r="53">
          <cell r="B53" t="str">
            <v>Meni Besi</v>
          </cell>
          <cell r="C53" t="str">
            <v>kg</v>
          </cell>
          <cell r="D53">
            <v>13570</v>
          </cell>
        </row>
        <row r="54">
          <cell r="B54" t="str">
            <v>Terpentin</v>
          </cell>
          <cell r="C54" t="str">
            <v>lt</v>
          </cell>
        </row>
        <row r="55">
          <cell r="B55" t="str">
            <v>Tiner A</v>
          </cell>
          <cell r="C55" t="str">
            <v>lt</v>
          </cell>
          <cell r="D55">
            <v>11720</v>
          </cell>
        </row>
        <row r="56">
          <cell r="B56" t="str">
            <v>Melamik</v>
          </cell>
          <cell r="C56" t="str">
            <v>kg</v>
          </cell>
        </row>
        <row r="57">
          <cell r="B57" t="str">
            <v>Ampelas</v>
          </cell>
          <cell r="C57" t="str">
            <v>lbr</v>
          </cell>
          <cell r="D57">
            <v>4930</v>
          </cell>
        </row>
        <row r="58">
          <cell r="B58" t="str">
            <v>Plamir Tembok</v>
          </cell>
          <cell r="C58" t="str">
            <v>kg</v>
          </cell>
          <cell r="D58">
            <v>9250</v>
          </cell>
        </row>
        <row r="59">
          <cell r="B59" t="str">
            <v>Plamir Kayu</v>
          </cell>
          <cell r="C59" t="str">
            <v>kg</v>
          </cell>
          <cell r="D59">
            <v>9250</v>
          </cell>
        </row>
        <row r="60">
          <cell r="B60" t="str">
            <v>Plamir Duco</v>
          </cell>
          <cell r="C60" t="str">
            <v>kg</v>
          </cell>
        </row>
        <row r="61">
          <cell r="B61" t="str">
            <v>Cat Kayu Glotex</v>
          </cell>
          <cell r="C61" t="str">
            <v>kg</v>
          </cell>
          <cell r="D61">
            <v>35160</v>
          </cell>
        </row>
        <row r="62">
          <cell r="B62" t="str">
            <v>Cat Besi Glotex</v>
          </cell>
          <cell r="C62" t="str">
            <v>kg</v>
          </cell>
          <cell r="D62">
            <v>35160</v>
          </cell>
        </row>
        <row r="63">
          <cell r="B63" t="str">
            <v>Cat Tembok ICI Ekterior (Beton)</v>
          </cell>
          <cell r="C63" t="str">
            <v>kg</v>
          </cell>
          <cell r="D63">
            <v>8737.2000000000007</v>
          </cell>
        </row>
        <row r="64">
          <cell r="B64" t="str">
            <v>Cat Tembok VINILEX Interior (Plafond dan Dinding)</v>
          </cell>
          <cell r="C64" t="str">
            <v>kg</v>
          </cell>
          <cell r="D64">
            <v>8737.2000000000007</v>
          </cell>
        </row>
        <row r="65">
          <cell r="B65" t="str">
            <v>Pelapis Alkali (Cat Dasar Beton Ekterior)</v>
          </cell>
          <cell r="C65" t="str">
            <v>kg</v>
          </cell>
          <cell r="D65">
            <v>13570</v>
          </cell>
        </row>
        <row r="66">
          <cell r="B66" t="str">
            <v>Cat Dasar Sebelum Pengecatan</v>
          </cell>
          <cell r="C66" t="str">
            <v>kg</v>
          </cell>
          <cell r="D66">
            <v>13570</v>
          </cell>
        </row>
        <row r="67">
          <cell r="B67" t="str">
            <v>Kayu Terentang / Papan</v>
          </cell>
          <cell r="C67" t="str">
            <v>m3</v>
          </cell>
        </row>
        <row r="68">
          <cell r="B68" t="str">
            <v>Kayu Balok Borneo Super</v>
          </cell>
          <cell r="C68" t="str">
            <v>m3</v>
          </cell>
          <cell r="D68">
            <v>1625925</v>
          </cell>
        </row>
        <row r="69">
          <cell r="B69" t="str">
            <v>Kayu Papan Borneo Super</v>
          </cell>
          <cell r="C69" t="str">
            <v>m3</v>
          </cell>
          <cell r="D69">
            <v>1690975</v>
          </cell>
        </row>
        <row r="70">
          <cell r="B70" t="str">
            <v>Kayu Kaso 5/7 Borneo Super</v>
          </cell>
          <cell r="C70" t="str">
            <v>m3</v>
          </cell>
          <cell r="D70">
            <v>1690975</v>
          </cell>
        </row>
        <row r="71">
          <cell r="B71" t="str">
            <v>Kayu Kaso 5/10 Borneo Super</v>
          </cell>
          <cell r="C71" t="str">
            <v>m3</v>
          </cell>
          <cell r="D71">
            <v>1690975</v>
          </cell>
        </row>
        <row r="72">
          <cell r="B72" t="str">
            <v>Kayu Kamper Samarinda Oven</v>
          </cell>
          <cell r="C72" t="str">
            <v>m3</v>
          </cell>
          <cell r="D72">
            <v>3186825</v>
          </cell>
        </row>
        <row r="73">
          <cell r="B73" t="str">
            <v>Kayu Kamper Banjar</v>
          </cell>
          <cell r="C73" t="str">
            <v>m3</v>
          </cell>
          <cell r="D73">
            <v>2796600</v>
          </cell>
        </row>
        <row r="74">
          <cell r="B74" t="str">
            <v>Papan Kayu Kamper Banjar</v>
          </cell>
          <cell r="C74" t="str">
            <v>m3</v>
          </cell>
          <cell r="D74">
            <v>2926675</v>
          </cell>
        </row>
        <row r="75">
          <cell r="B75" t="str">
            <v>Papan Kayu Kamper Banjar + Panel</v>
          </cell>
          <cell r="C75" t="str">
            <v>m3</v>
          </cell>
          <cell r="D75">
            <v>2926675</v>
          </cell>
        </row>
        <row r="76">
          <cell r="B76" t="str">
            <v>Kayu Kaso 5/7 Kamper Banjar</v>
          </cell>
          <cell r="C76" t="str">
            <v>m3</v>
          </cell>
          <cell r="D76">
            <v>2926675</v>
          </cell>
        </row>
        <row r="77">
          <cell r="B77" t="str">
            <v>Kayu Kaso 5/10 Kamper Banjar</v>
          </cell>
          <cell r="C77" t="str">
            <v>m3</v>
          </cell>
          <cell r="D77">
            <v>2926675</v>
          </cell>
        </row>
        <row r="78">
          <cell r="B78" t="str">
            <v>Kayu Reng 3/4 Kamper Banjar</v>
          </cell>
          <cell r="C78" t="str">
            <v>m1</v>
          </cell>
          <cell r="D78">
            <v>2926675</v>
          </cell>
        </row>
        <row r="79">
          <cell r="B79" t="str">
            <v>Triplek 3 mm 120 x 240</v>
          </cell>
          <cell r="C79" t="str">
            <v>lbr</v>
          </cell>
          <cell r="D79">
            <v>38375</v>
          </cell>
        </row>
        <row r="80">
          <cell r="B80" t="str">
            <v>Triplek 4 mm 120 x 240</v>
          </cell>
          <cell r="C80" t="str">
            <v>lbr</v>
          </cell>
          <cell r="D80">
            <v>46300</v>
          </cell>
        </row>
        <row r="81">
          <cell r="B81" t="str">
            <v>Triplek 4 mm Ukuran Pintu</v>
          </cell>
          <cell r="C81" t="str">
            <v>lbr</v>
          </cell>
          <cell r="D81">
            <v>30950</v>
          </cell>
        </row>
        <row r="82">
          <cell r="B82" t="str">
            <v>Triplek 6 mm 120 x 240</v>
          </cell>
          <cell r="C82" t="str">
            <v>lbr</v>
          </cell>
          <cell r="D82">
            <v>68025</v>
          </cell>
        </row>
        <row r="83">
          <cell r="B83" t="str">
            <v>Teakwood 3 mm 90 x 210 Ukuran Pintu</v>
          </cell>
          <cell r="C83" t="str">
            <v>lbr</v>
          </cell>
          <cell r="D83">
            <v>93780</v>
          </cell>
        </row>
        <row r="84">
          <cell r="B84" t="str">
            <v>Teakwood Ukuran Pintu 4 mm</v>
          </cell>
          <cell r="C84" t="str">
            <v>lbr</v>
          </cell>
          <cell r="D84">
            <v>75270</v>
          </cell>
        </row>
        <row r="85">
          <cell r="B85" t="str">
            <v>Melamin 4 mm 120 x 240</v>
          </cell>
          <cell r="C85" t="str">
            <v>lbr</v>
          </cell>
          <cell r="D85">
            <v>80400</v>
          </cell>
        </row>
        <row r="86">
          <cell r="B86" t="str">
            <v>Formika 120 x 240</v>
          </cell>
          <cell r="C86" t="str">
            <v>lbr</v>
          </cell>
          <cell r="D86">
            <v>17975</v>
          </cell>
        </row>
        <row r="87">
          <cell r="B87" t="str">
            <v>Triplek 9 mm 120 x 240</v>
          </cell>
          <cell r="C87" t="str">
            <v>lbr</v>
          </cell>
          <cell r="D87">
            <v>90275</v>
          </cell>
        </row>
        <row r="88">
          <cell r="B88" t="str">
            <v>Triplek 12 mm 120 x 240</v>
          </cell>
          <cell r="C88" t="str">
            <v>lbr</v>
          </cell>
          <cell r="D88">
            <v>117450</v>
          </cell>
        </row>
        <row r="89">
          <cell r="B89" t="str">
            <v>Formika Ukuran Pintu</v>
          </cell>
          <cell r="C89" t="str">
            <v>lbr</v>
          </cell>
          <cell r="D89">
            <v>74150</v>
          </cell>
        </row>
        <row r="90">
          <cell r="B90" t="str">
            <v>Gypsum 120 x 240 t = 9 mm</v>
          </cell>
          <cell r="C90" t="str">
            <v>lbr</v>
          </cell>
          <cell r="D90">
            <v>52675</v>
          </cell>
        </row>
        <row r="91">
          <cell r="B91" t="str">
            <v>Gypsum 120 x 240 t = 12 mm</v>
          </cell>
          <cell r="C91" t="str">
            <v>lbr</v>
          </cell>
        </row>
        <row r="92">
          <cell r="B92" t="str">
            <v>List Profil Gypsum 8 cm</v>
          </cell>
          <cell r="C92" t="str">
            <v>m1</v>
          </cell>
          <cell r="D92">
            <v>25000</v>
          </cell>
        </row>
        <row r="93">
          <cell r="B93" t="str">
            <v>Compond</v>
          </cell>
          <cell r="C93" t="str">
            <v>kg</v>
          </cell>
        </row>
        <row r="94">
          <cell r="B94" t="str">
            <v>Granito ESSENZA 40 x 40 Polis</v>
          </cell>
          <cell r="C94" t="str">
            <v>m2</v>
          </cell>
          <cell r="D94">
            <v>160650</v>
          </cell>
        </row>
        <row r="95">
          <cell r="B95" t="str">
            <v>Stair Nozing Keramik 10 x 20</v>
          </cell>
          <cell r="C95" t="str">
            <v>bh</v>
          </cell>
          <cell r="D95">
            <v>4675</v>
          </cell>
        </row>
        <row r="96">
          <cell r="B96" t="str">
            <v>Keramik 20 x 20 (KM) KW I DN Corak / Warna / Anti Slip</v>
          </cell>
          <cell r="C96" t="str">
            <v>duz</v>
          </cell>
          <cell r="D96">
            <v>37075</v>
          </cell>
        </row>
        <row r="97">
          <cell r="B97" t="str">
            <v>Keramik 20 x 20 (KM) KW I DN</v>
          </cell>
          <cell r="C97" t="str">
            <v>duz</v>
          </cell>
          <cell r="D97">
            <v>33950</v>
          </cell>
        </row>
        <row r="98">
          <cell r="B98" t="str">
            <v>Keramik 20 x 25 Dinding KM KW I DN Corak</v>
          </cell>
          <cell r="C98" t="str">
            <v>duz</v>
          </cell>
          <cell r="D98">
            <v>45125</v>
          </cell>
        </row>
        <row r="99">
          <cell r="B99" t="str">
            <v>Keramik 40 x 40 KW I DN</v>
          </cell>
          <cell r="C99" t="str">
            <v>duz</v>
          </cell>
          <cell r="D99">
            <v>33950</v>
          </cell>
        </row>
        <row r="100">
          <cell r="B100" t="str">
            <v>Keramik 30 x 30 KW I DN Warna Corak (ANTI SLIP)</v>
          </cell>
          <cell r="C100" t="str">
            <v>duz</v>
          </cell>
          <cell r="D100">
            <v>46300</v>
          </cell>
        </row>
        <row r="101">
          <cell r="B101" t="str">
            <v>Granito Tile 40 x 40 Flamboyan</v>
          </cell>
          <cell r="C101" t="str">
            <v>m2</v>
          </cell>
          <cell r="D101">
            <v>160650</v>
          </cell>
        </row>
        <row r="102">
          <cell r="B102" t="str">
            <v>Granito Tile 40 x 40 Hibiscus</v>
          </cell>
          <cell r="C102" t="str">
            <v>m2</v>
          </cell>
          <cell r="D102">
            <v>160650</v>
          </cell>
        </row>
        <row r="103">
          <cell r="B103" t="str">
            <v>Stair Nozing Granite 10 x 20</v>
          </cell>
          <cell r="C103" t="str">
            <v>bh</v>
          </cell>
          <cell r="D103">
            <v>12350</v>
          </cell>
        </row>
        <row r="104">
          <cell r="B104" t="str">
            <v>List Profil Kayu 4 cm</v>
          </cell>
          <cell r="C104" t="str">
            <v>m1</v>
          </cell>
          <cell r="D104">
            <v>5200</v>
          </cell>
        </row>
        <row r="105">
          <cell r="B105" t="str">
            <v>List Profil Kayu 1,5 cm</v>
          </cell>
          <cell r="C105" t="str">
            <v>m1</v>
          </cell>
          <cell r="D105">
            <v>2275</v>
          </cell>
        </row>
        <row r="106">
          <cell r="B106" t="str">
            <v>Lem FOX (Lem Putih)</v>
          </cell>
          <cell r="C106" t="str">
            <v>kg</v>
          </cell>
          <cell r="D106">
            <v>9225</v>
          </cell>
        </row>
        <row r="107">
          <cell r="B107" t="str">
            <v>Lem Aica Aibon (Lem Kuning)</v>
          </cell>
          <cell r="C107" t="str">
            <v>kg</v>
          </cell>
          <cell r="D107">
            <v>12350</v>
          </cell>
        </row>
        <row r="108">
          <cell r="B108" t="str">
            <v>Gravel U 20 cm'</v>
          </cell>
          <cell r="C108" t="str">
            <v>m'</v>
          </cell>
        </row>
        <row r="109">
          <cell r="B109" t="str">
            <v>Gravel ½ dia. 30 cm (1m')</v>
          </cell>
          <cell r="C109" t="str">
            <v>bh</v>
          </cell>
        </row>
        <row r="110">
          <cell r="B110" t="str">
            <v>Buis Beton dia. 20 cm (1m')</v>
          </cell>
          <cell r="C110" t="str">
            <v>bh</v>
          </cell>
          <cell r="D110">
            <v>28600</v>
          </cell>
        </row>
        <row r="111">
          <cell r="B111" t="str">
            <v>Kanstein 20 x 50 cm</v>
          </cell>
          <cell r="C111" t="str">
            <v>bh</v>
          </cell>
          <cell r="D111">
            <v>37880</v>
          </cell>
        </row>
        <row r="112">
          <cell r="B112" t="str">
            <v>Besi Beton U-24 Rata-rata</v>
          </cell>
          <cell r="C112" t="str">
            <v>kg</v>
          </cell>
          <cell r="D112">
            <v>6500</v>
          </cell>
        </row>
        <row r="113">
          <cell r="B113" t="str">
            <v>Besi Beton U-39 / U-32 Rata-rata</v>
          </cell>
          <cell r="C113" t="str">
            <v>kg</v>
          </cell>
          <cell r="D113">
            <v>7250</v>
          </cell>
        </row>
        <row r="114">
          <cell r="B114" t="str">
            <v>Bendrat</v>
          </cell>
          <cell r="C114" t="str">
            <v>kg</v>
          </cell>
          <cell r="D114">
            <v>13570</v>
          </cell>
        </row>
        <row r="115">
          <cell r="B115" t="str">
            <v>Besi Profil Macam-macam Ukuran</v>
          </cell>
          <cell r="C115" t="str">
            <v>kg</v>
          </cell>
        </row>
        <row r="116">
          <cell r="B116" t="str">
            <v>Besi Gording Macam-macam Ukuran</v>
          </cell>
          <cell r="C116" t="str">
            <v>kg</v>
          </cell>
        </row>
        <row r="117">
          <cell r="B117" t="str">
            <v>IWF Ex. DN SII</v>
          </cell>
          <cell r="C117" t="str">
            <v>kg</v>
          </cell>
          <cell r="D117">
            <v>5400</v>
          </cell>
        </row>
        <row r="118">
          <cell r="B118" t="str">
            <v>Besi C</v>
          </cell>
          <cell r="C118" t="str">
            <v>kg</v>
          </cell>
          <cell r="D118">
            <v>4500</v>
          </cell>
        </row>
        <row r="119">
          <cell r="B119" t="str">
            <v>Plat Besi 10 mm</v>
          </cell>
          <cell r="C119" t="str">
            <v>kg</v>
          </cell>
          <cell r="D119">
            <v>6750</v>
          </cell>
        </row>
        <row r="120">
          <cell r="B120" t="str">
            <v>Kaca Rayban 10 mm (ASAHI)</v>
          </cell>
          <cell r="C120" t="str">
            <v>m2</v>
          </cell>
          <cell r="D120">
            <v>270000</v>
          </cell>
        </row>
        <row r="121">
          <cell r="B121" t="str">
            <v>Kaca Rayban 8 mm (ASAHI)</v>
          </cell>
          <cell r="C121" t="str">
            <v>m2</v>
          </cell>
          <cell r="D121">
            <v>195000</v>
          </cell>
        </row>
        <row r="122">
          <cell r="B122" t="str">
            <v>Kaca Rayban 5 mm (ASAHI)</v>
          </cell>
          <cell r="C122" t="str">
            <v>m2</v>
          </cell>
          <cell r="D122">
            <v>75000</v>
          </cell>
        </row>
        <row r="123">
          <cell r="B123" t="str">
            <v>Paku Triplek</v>
          </cell>
          <cell r="C123" t="str">
            <v>kg</v>
          </cell>
          <cell r="D123">
            <v>13570</v>
          </cell>
        </row>
        <row r="124">
          <cell r="B124" t="str">
            <v>Paku 5 cm s.d. 7 cm</v>
          </cell>
          <cell r="C124" t="str">
            <v>kg</v>
          </cell>
          <cell r="D124">
            <v>10480</v>
          </cell>
        </row>
        <row r="125">
          <cell r="B125" t="str">
            <v>Paku 8 cm s.d. 12 cm</v>
          </cell>
          <cell r="C125" t="str">
            <v>kg</v>
          </cell>
          <cell r="D125">
            <v>10480</v>
          </cell>
        </row>
        <row r="126">
          <cell r="B126" t="str">
            <v>Ripblok</v>
          </cell>
          <cell r="C126" t="str">
            <v>bh</v>
          </cell>
        </row>
        <row r="127">
          <cell r="B127" t="str">
            <v>Glass Blok</v>
          </cell>
          <cell r="C127" t="str">
            <v>bh</v>
          </cell>
          <cell r="D127">
            <v>52675</v>
          </cell>
        </row>
        <row r="128">
          <cell r="B128" t="str">
            <v>Grass Blok</v>
          </cell>
          <cell r="C128" t="str">
            <v>bh</v>
          </cell>
          <cell r="D128">
            <v>3425</v>
          </cell>
        </row>
        <row r="129">
          <cell r="B129" t="str">
            <v>Celcon Blok</v>
          </cell>
          <cell r="C129" t="str">
            <v>bh</v>
          </cell>
          <cell r="D129">
            <v>3200</v>
          </cell>
        </row>
        <row r="130">
          <cell r="B130" t="str">
            <v>Seng Gelombang BJLS 50</v>
          </cell>
          <cell r="C130" t="str">
            <v>lbr</v>
          </cell>
          <cell r="D130">
            <v>44420</v>
          </cell>
        </row>
        <row r="131">
          <cell r="B131" t="str">
            <v>Timah Patri</v>
          </cell>
          <cell r="C131" t="str">
            <v>bh</v>
          </cell>
        </row>
        <row r="132">
          <cell r="B132" t="str">
            <v>Air Keras</v>
          </cell>
          <cell r="C132" t="str">
            <v>botol</v>
          </cell>
        </row>
        <row r="133">
          <cell r="B133" t="str">
            <v>Genteng Bubung Keramik / Beton</v>
          </cell>
          <cell r="C133" t="str">
            <v>lbr</v>
          </cell>
          <cell r="D133">
            <v>4550</v>
          </cell>
        </row>
        <row r="134">
          <cell r="B134" t="str">
            <v>Koral Jagung</v>
          </cell>
          <cell r="C134" t="str">
            <v>m3</v>
          </cell>
        </row>
        <row r="135">
          <cell r="B135" t="str">
            <v>Ankur Muur Baut dia. 19 / Panjang 60 cm</v>
          </cell>
          <cell r="C135" t="str">
            <v>bh</v>
          </cell>
        </row>
        <row r="136">
          <cell r="B136" t="str">
            <v>Muur Baut HTB dia. 16 Panjang 5 cm</v>
          </cell>
          <cell r="C136" t="str">
            <v>bh</v>
          </cell>
        </row>
        <row r="137">
          <cell r="B137" t="str">
            <v>Canstein</v>
          </cell>
          <cell r="C137" t="str">
            <v>bh</v>
          </cell>
        </row>
        <row r="138">
          <cell r="B138" t="str">
            <v>Paving Blok</v>
          </cell>
          <cell r="C138" t="str">
            <v>m2</v>
          </cell>
        </row>
        <row r="139">
          <cell r="B139" t="str">
            <v>Patok Beton</v>
          </cell>
          <cell r="C139" t="str">
            <v>bh</v>
          </cell>
        </row>
        <row r="140">
          <cell r="B140" t="str">
            <v>Patok Kayu</v>
          </cell>
          <cell r="C140" t="str">
            <v>bh</v>
          </cell>
        </row>
        <row r="141">
          <cell r="B141" t="str">
            <v>Asbes Gelombang</v>
          </cell>
          <cell r="C141" t="str">
            <v>lbr</v>
          </cell>
          <cell r="D141">
            <v>56760</v>
          </cell>
        </row>
        <row r="142">
          <cell r="B142" t="str">
            <v>Sand Bedding</v>
          </cell>
          <cell r="C142" t="str">
            <v>m2</v>
          </cell>
        </row>
        <row r="143">
          <cell r="B143" t="str">
            <v>Kayu Meranti 5/7 (2x pakai)</v>
          </cell>
          <cell r="C143" t="str">
            <v>m3</v>
          </cell>
        </row>
        <row r="144">
          <cell r="B144" t="str">
            <v>Kayu Papan Meranti 2 x 20 cm</v>
          </cell>
          <cell r="C144" t="str">
            <v>m3</v>
          </cell>
        </row>
        <row r="145">
          <cell r="B145" t="str">
            <v>Kayu Dolken / Stoot</v>
          </cell>
          <cell r="C145" t="str">
            <v>bh</v>
          </cell>
          <cell r="D145">
            <v>15600</v>
          </cell>
        </row>
        <row r="146">
          <cell r="B146" t="str">
            <v>Kayu Papan Albasiah 3 cm (2x pakai) 75%</v>
          </cell>
          <cell r="C146" t="str">
            <v>m3</v>
          </cell>
          <cell r="D146">
            <v>845500</v>
          </cell>
        </row>
        <row r="147">
          <cell r="B147" t="str">
            <v>Main Frame (MF-1219/h=190 cm)</v>
          </cell>
          <cell r="C147" t="str">
            <v>bh</v>
          </cell>
          <cell r="D147">
            <v>3979</v>
          </cell>
        </row>
        <row r="148">
          <cell r="B148" t="str">
            <v>Ladder Frame (LF-120/h=90 cm)</v>
          </cell>
          <cell r="C148" t="str">
            <v>bh</v>
          </cell>
          <cell r="D148">
            <v>3070</v>
          </cell>
        </row>
        <row r="149">
          <cell r="B149" t="str">
            <v>Joint Pin (JP-42)</v>
          </cell>
          <cell r="C149" t="str">
            <v>bh</v>
          </cell>
          <cell r="D149">
            <v>644</v>
          </cell>
        </row>
        <row r="150">
          <cell r="B150" t="str">
            <v>Cross Brase (CB-1218/I=220)-MF</v>
          </cell>
          <cell r="C150" t="str">
            <v>bh</v>
          </cell>
          <cell r="D150">
            <v>1552.5</v>
          </cell>
        </row>
        <row r="151">
          <cell r="B151" t="str">
            <v>Cross Brase (CB-0618/I=193)-LF</v>
          </cell>
          <cell r="C151" t="str">
            <v>bh</v>
          </cell>
          <cell r="D151">
            <v>1552.5</v>
          </cell>
        </row>
        <row r="152">
          <cell r="B152" t="str">
            <v>Head Jack (HJ-60)</v>
          </cell>
          <cell r="C152" t="str">
            <v>bh</v>
          </cell>
          <cell r="D152">
            <v>2806</v>
          </cell>
        </row>
        <row r="153">
          <cell r="B153" t="str">
            <v>Base Jack (BJ-60)</v>
          </cell>
          <cell r="C153" t="str">
            <v>bh</v>
          </cell>
          <cell r="D153">
            <v>2518.5</v>
          </cell>
        </row>
        <row r="154">
          <cell r="B154" t="str">
            <v>Balok 8/12 (10x Pakai)</v>
          </cell>
          <cell r="C154" t="str">
            <v>bh</v>
          </cell>
        </row>
        <row r="155">
          <cell r="B155" t="str">
            <v>Papan Alas (3x Pakai)</v>
          </cell>
          <cell r="C155" t="str">
            <v>bh</v>
          </cell>
        </row>
        <row r="156">
          <cell r="B156" t="str">
            <v>Kawat Pengikat</v>
          </cell>
          <cell r="C156" t="str">
            <v>kg</v>
          </cell>
        </row>
        <row r="157">
          <cell r="B157" t="str">
            <v>Bahan Bekisting</v>
          </cell>
          <cell r="C157" t="str">
            <v>m2</v>
          </cell>
        </row>
        <row r="158">
          <cell r="B158" t="str">
            <v>Bahan Stoot Werk</v>
          </cell>
          <cell r="C158" t="str">
            <v>m2</v>
          </cell>
        </row>
        <row r="159">
          <cell r="B159" t="str">
            <v>Tiang Pancang MF=32 cm, Panjang = 12 cm</v>
          </cell>
          <cell r="C159" t="str">
            <v>btg</v>
          </cell>
        </row>
        <row r="160">
          <cell r="B160" t="str">
            <v>Besi Tulangan</v>
          </cell>
          <cell r="C160" t="str">
            <v>kg</v>
          </cell>
        </row>
      </sheetData>
      <sheetData sheetId="1" refreshError="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 val="SURAT"/>
      <sheetName val="REKAP"/>
      <sheetName val="K&amp;H"/>
      <sheetName val="U"/>
      <sheetName val="Inf"/>
      <sheetName val="L2D"/>
      <sheetName val="Agg"/>
      <sheetName val="Agg A"/>
      <sheetName val="Pnw"/>
      <sheetName val="Pnw (2)"/>
      <sheetName val="Lam 10"/>
      <sheetName val="Anl 2"/>
      <sheetName val="L 7"/>
      <sheetName val="L 7,8,9"/>
      <sheetName val="L11"/>
      <sheetName val="Lamp 1"/>
      <sheetName val="Lamp 5a"/>
      <sheetName val="Lam 6a"/>
      <sheetName val="Lam 6B"/>
      <sheetName val="Sheet1"/>
      <sheetName val="L2a (2)"/>
      <sheetName val="Cover"/>
      <sheetName val="DISCLAIMER"/>
      <sheetName val="%"/>
      <sheetName val="MAJOR"/>
      <sheetName val="Perhitungan Mobilisasi Alat"/>
      <sheetName val="Lalu Lintas"/>
      <sheetName val="Jembatan Sementara"/>
      <sheetName val="Analisa K3"/>
      <sheetName val="4-Formulir harga bahan"/>
      <sheetName val="Agg Halus &amp; Kasar"/>
      <sheetName val="Agg B dan S"/>
      <sheetName val="Agg C"/>
      <sheetName val="Agg  CBR 60"/>
      <sheetName val="SMK3"/>
      <sheetName val="SKH10.1(1)"/>
      <sheetName val="SKH10.1(2)"/>
      <sheetName val="SKH10.1(3)"/>
      <sheetName val="SKH10.1(4)"/>
      <sheetName val="SKH10.1(5)"/>
      <sheetName val="SKH10.1(6)"/>
      <sheetName val="skh10.1(10)"/>
      <sheetName val="SKH10.1(11)"/>
      <sheetName val="SKH10.1(13)"/>
      <sheetName val="SKH10.1(17)"/>
      <sheetName val="5-ALAT(1)"/>
      <sheetName val="5-ALAT(2)"/>
      <sheetName val="D8(3)"/>
      <sheetName val="D8(4)"/>
      <sheetName val="BOQ Fisik"/>
      <sheetName val="skh 10.2"/>
      <sheetName val="skh10.2.4"/>
      <sheetName val="Rekap Fisik"/>
      <sheetName val=" terbilang fisik"/>
      <sheetName val="Mobilisasi"/>
      <sheetName val="BOQ Rutin"/>
      <sheetName val="4-Basic Price"/>
      <sheetName val="Rekap Rutin"/>
      <sheetName val=" terbilang rutin"/>
      <sheetName val="BOQ Gabungan"/>
      <sheetName val="Rekap Gabungan"/>
      <sheetName val="terbilang gabungan"/>
      <sheetName val="Jadwal Pel. Fisik"/>
      <sheetName val="Jadwal Pel. Fisik + Rutin"/>
      <sheetName val="Informasi"/>
      <sheetName val="JMD"/>
      <sheetName val="Calculation Sheets"/>
      <sheetName val="4-Analisa Quarry"/>
      <sheetName val="Peta Quarry"/>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URAIAN ANALISA ALAT</v>
          </cell>
        </row>
        <row r="26">
          <cell r="R26" t="str">
            <v xml:space="preserve"> Alat Baru</v>
          </cell>
        </row>
        <row r="27">
          <cell r="R27">
            <v>180000000</v>
          </cell>
        </row>
        <row r="46">
          <cell r="R46" t="str">
            <v xml:space="preserve"> ??</v>
          </cell>
        </row>
        <row r="47">
          <cell r="R47" t="str">
            <v xml:space="preserve"> A&gt;15th ??</v>
          </cell>
        </row>
        <row r="124">
          <cell r="R124" t="str">
            <v xml:space="preserve"> Habis Umur</v>
          </cell>
        </row>
        <row r="125">
          <cell r="R125" t="str">
            <v xml:space="preserve"> A&gt;15th ??</v>
          </cell>
        </row>
        <row r="144">
          <cell r="R144" t="str">
            <v xml:space="preserve"> Habis Umur</v>
          </cell>
        </row>
        <row r="145">
          <cell r="R145" t="str">
            <v xml:space="preserve"> A&gt;15th ??</v>
          </cell>
        </row>
        <row r="164">
          <cell r="R164" t="str">
            <v xml:space="preserve"> Habis Umur</v>
          </cell>
        </row>
        <row r="165">
          <cell r="R165" t="str">
            <v xml:space="preserve"> A&gt;15th ??</v>
          </cell>
        </row>
        <row r="184">
          <cell r="R184" t="str">
            <v xml:space="preserve"> Habis Umur</v>
          </cell>
        </row>
        <row r="185">
          <cell r="R185" t="str">
            <v xml:space="preserve"> A&gt;15th ??</v>
          </cell>
        </row>
        <row r="204">
          <cell r="R204" t="str">
            <v xml:space="preserve"> Habis Umur</v>
          </cell>
        </row>
        <row r="205">
          <cell r="R205" t="str">
            <v xml:space="preserve"> A&gt;15th ??</v>
          </cell>
        </row>
        <row r="224">
          <cell r="R224" t="str">
            <v xml:space="preserve"> Habis Umur</v>
          </cell>
        </row>
        <row r="225">
          <cell r="R225" t="str">
            <v xml:space="preserve"> A&gt;15th ??</v>
          </cell>
        </row>
        <row r="244">
          <cell r="R244" t="str">
            <v xml:space="preserve"> Habis Umur</v>
          </cell>
        </row>
        <row r="245">
          <cell r="R245" t="str">
            <v xml:space="preserve"> A&gt;15th ??</v>
          </cell>
        </row>
        <row r="264">
          <cell r="R264" t="str">
            <v xml:space="preserve"> Habis Umur</v>
          </cell>
        </row>
        <row r="265">
          <cell r="R265" t="str">
            <v xml:space="preserve"> A&gt;15th ??</v>
          </cell>
        </row>
        <row r="284">
          <cell r="R284" t="str">
            <v xml:space="preserve"> Habis Umur</v>
          </cell>
        </row>
        <row r="285">
          <cell r="R285" t="str">
            <v xml:space="preserve"> A&gt;15th ??</v>
          </cell>
        </row>
        <row r="304">
          <cell r="R304" t="str">
            <v xml:space="preserve"> Habis Umur</v>
          </cell>
        </row>
        <row r="305">
          <cell r="R305" t="str">
            <v xml:space="preserve"> A&gt;15th ??</v>
          </cell>
        </row>
        <row r="324">
          <cell r="R324" t="str">
            <v xml:space="preserve"> Habis Umur</v>
          </cell>
        </row>
        <row r="325">
          <cell r="R325" t="str">
            <v xml:space="preserve"> A&gt;15th ??</v>
          </cell>
        </row>
        <row r="344">
          <cell r="R344" t="str">
            <v xml:space="preserve"> Habis Umur</v>
          </cell>
        </row>
        <row r="345">
          <cell r="R345" t="str">
            <v xml:space="preserve"> A&gt;15th ??</v>
          </cell>
        </row>
        <row r="364">
          <cell r="R364" t="str">
            <v xml:space="preserve"> Habis Umur</v>
          </cell>
        </row>
        <row r="365">
          <cell r="R365" t="str">
            <v xml:space="preserve"> A&gt;15th ??</v>
          </cell>
        </row>
        <row r="384">
          <cell r="R384" t="str">
            <v xml:space="preserve"> Habis Umur</v>
          </cell>
        </row>
        <row r="385">
          <cell r="R385" t="str">
            <v xml:space="preserve"> A&gt;15th ??</v>
          </cell>
        </row>
        <row r="404">
          <cell r="R404" t="str">
            <v xml:space="preserve"> Habis Umur</v>
          </cell>
        </row>
        <row r="405">
          <cell r="R405" t="str">
            <v xml:space="preserve"> A&gt;15th ??</v>
          </cell>
        </row>
        <row r="424">
          <cell r="R424" t="str">
            <v xml:space="preserve"> Habis Umur</v>
          </cell>
        </row>
        <row r="425">
          <cell r="R425" t="str">
            <v xml:space="preserve"> A&gt;15th ??</v>
          </cell>
        </row>
        <row r="444">
          <cell r="R444" t="str">
            <v xml:space="preserve"> Habis Umur</v>
          </cell>
        </row>
        <row r="445">
          <cell r="R445" t="str">
            <v xml:space="preserve"> A&gt;15th ??</v>
          </cell>
        </row>
        <row r="464">
          <cell r="R464" t="str">
            <v xml:space="preserve"> Habis Umur</v>
          </cell>
        </row>
        <row r="465">
          <cell r="R465" t="str">
            <v xml:space="preserve"> A&gt;15th ??</v>
          </cell>
        </row>
        <row r="484">
          <cell r="R484" t="str">
            <v xml:space="preserve"> Habis Umur</v>
          </cell>
        </row>
        <row r="485">
          <cell r="R485" t="str">
            <v xml:space="preserve"> A&gt;15th ??</v>
          </cell>
        </row>
        <row r="504">
          <cell r="R504" t="str">
            <v xml:space="preserve"> Habis Umur</v>
          </cell>
        </row>
        <row r="505">
          <cell r="R505" t="str">
            <v xml:space="preserve"> A&gt;15th ??</v>
          </cell>
        </row>
        <row r="524">
          <cell r="R524" t="str">
            <v xml:space="preserve"> Habis Umur</v>
          </cell>
        </row>
        <row r="525">
          <cell r="R525" t="str">
            <v xml:space="preserve"> A&gt;15th ??</v>
          </cell>
        </row>
        <row r="544">
          <cell r="R544" t="str">
            <v xml:space="preserve"> Habis Umur</v>
          </cell>
        </row>
        <row r="545">
          <cell r="R545" t="str">
            <v xml:space="preserve"> A&gt;15th ??</v>
          </cell>
        </row>
        <row r="564">
          <cell r="R564" t="str">
            <v xml:space="preserve"> Habis Umur</v>
          </cell>
        </row>
        <row r="565">
          <cell r="R565" t="str">
            <v xml:space="preserve"> A&gt;15th ??</v>
          </cell>
        </row>
        <row r="584">
          <cell r="R584" t="str">
            <v xml:space="preserve"> Habis Umur</v>
          </cell>
        </row>
        <row r="585">
          <cell r="R585" t="str">
            <v xml:space="preserve"> A&gt;15th ??</v>
          </cell>
        </row>
        <row r="604">
          <cell r="R604" t="str">
            <v xml:space="preserve"> Habis Umur</v>
          </cell>
        </row>
        <row r="605">
          <cell r="R605" t="str">
            <v xml:space="preserve"> A&gt;15th ??</v>
          </cell>
        </row>
        <row r="624">
          <cell r="R624" t="str">
            <v xml:space="preserve"> Habis Umur</v>
          </cell>
        </row>
        <row r="625">
          <cell r="R625" t="str">
            <v xml:space="preserve"> A&gt;15th ??</v>
          </cell>
        </row>
        <row r="644">
          <cell r="R644" t="str">
            <v xml:space="preserve"> Habis Umur</v>
          </cell>
        </row>
        <row r="645">
          <cell r="R645" t="str">
            <v xml:space="preserve"> A&gt;15th ??</v>
          </cell>
        </row>
        <row r="664">
          <cell r="R664" t="str">
            <v xml:space="preserve"> Habis Umur</v>
          </cell>
        </row>
        <row r="665">
          <cell r="R665" t="str">
            <v xml:space="preserve"> A&gt;15th ??</v>
          </cell>
        </row>
        <row r="684">
          <cell r="R684" t="str">
            <v xml:space="preserve"> Habis Umur</v>
          </cell>
        </row>
        <row r="685">
          <cell r="R685" t="str">
            <v xml:space="preserve"> A&gt;15th ??</v>
          </cell>
        </row>
        <row r="704">
          <cell r="R704" t="str">
            <v xml:space="preserve"> Habis Umur</v>
          </cell>
        </row>
        <row r="705">
          <cell r="R705" t="str">
            <v xml:space="preserve"> A&gt;15th ??</v>
          </cell>
        </row>
        <row r="724">
          <cell r="R724" t="str">
            <v xml:space="preserve"> Habis Umur</v>
          </cell>
        </row>
        <row r="725">
          <cell r="R725" t="str">
            <v xml:space="preserve"> A&gt;15th ??</v>
          </cell>
        </row>
        <row r="755">
          <cell r="R755" t="str">
            <v xml:space="preserve"> Habis Umur</v>
          </cell>
        </row>
        <row r="756">
          <cell r="R756" t="str">
            <v xml:space="preserve"> A&gt;15th ??</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ipatch"/>
      <sheetName val="RKA"/>
      <sheetName val="lk"/>
      <sheetName val="daf-lokasi"/>
      <sheetName val="DK"/>
      <sheetName val="REKAP"/>
      <sheetName val="ANALISA"/>
      <sheetName val="bahan"/>
      <sheetName val="CAP"/>
      <sheetName val="Basic Price"/>
      <sheetName val="Analisa Quarry"/>
      <sheetName val="Peralatan"/>
      <sheetName val="himpunan"/>
      <sheetName val="grafik"/>
      <sheetName val="cover"/>
      <sheetName val="NOTA"/>
      <sheetName val="SAMPUL"/>
      <sheetName val="sketsa"/>
      <sheetName val="Sheet1"/>
      <sheetName val="Sheet2"/>
      <sheetName val="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dozer-A"/>
      <sheetName val="Bulldozer-S"/>
      <sheetName val="Excavator-S"/>
      <sheetName val="Dump-S"/>
      <sheetName val="Bulldozer-P"/>
      <sheetName val="Compactors-P"/>
      <sheetName val="Excavator-G"/>
      <sheetName val="Dump-G1"/>
      <sheetName val="Dump-G2"/>
      <sheetName val="Dump-G3"/>
      <sheetName val="Dump-G4"/>
      <sheetName val="Motor Grader"/>
      <sheetName val="Vibro_Roller"/>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6">
          <cell r="F26" t="str">
            <v>SAKAI</v>
          </cell>
        </row>
        <row r="27">
          <cell r="F27" t="str">
            <v>6-8</v>
          </cell>
          <cell r="G27" t="str">
            <v>( ton )</v>
          </cell>
        </row>
        <row r="28">
          <cell r="F28" t="str">
            <v>2-8</v>
          </cell>
          <cell r="G28" t="str">
            <v>( km/hr )</v>
          </cell>
          <cell r="H28" t="str">
            <v xml:space="preserve">     HP =</v>
          </cell>
          <cell r="I28">
            <v>92</v>
          </cell>
        </row>
        <row r="29">
          <cell r="F29">
            <v>1.27</v>
          </cell>
          <cell r="G29" t="str">
            <v>( meter )</v>
          </cell>
          <cell r="H29" t="str">
            <v xml:space="preserve">      V   =</v>
          </cell>
          <cell r="I29">
            <v>2</v>
          </cell>
          <cell r="J29" t="str">
            <v>( km/hr )</v>
          </cell>
        </row>
        <row r="30">
          <cell r="H30" t="str">
            <v xml:space="preserve">      W   =</v>
          </cell>
          <cell r="I30">
            <v>1.07</v>
          </cell>
          <cell r="J30" t="str">
            <v>( meter )</v>
          </cell>
        </row>
        <row r="31">
          <cell r="H31" t="str">
            <v xml:space="preserve">      N   =</v>
          </cell>
          <cell r="I31">
            <v>6</v>
          </cell>
          <cell r="J31" t="str">
            <v xml:space="preserve"> Pass</v>
          </cell>
        </row>
        <row r="32">
          <cell r="H32" t="str">
            <v xml:space="preserve">      H   =</v>
          </cell>
          <cell r="I32">
            <v>0.4</v>
          </cell>
        </row>
        <row r="33">
          <cell r="H33" t="str">
            <v xml:space="preserve">      Ejm =</v>
          </cell>
          <cell r="I33">
            <v>0.75</v>
          </cell>
          <cell r="J33" t="str">
            <v/>
          </cell>
        </row>
        <row r="34">
          <cell r="H34" t="str">
            <v xml:space="preserve">      Et  =</v>
          </cell>
          <cell r="I34">
            <v>0.83</v>
          </cell>
          <cell r="J34" t="str">
            <v/>
          </cell>
        </row>
        <row r="35">
          <cell r="H35" t="str">
            <v xml:space="preserve">      Em  =</v>
          </cell>
          <cell r="I35">
            <v>0.8</v>
          </cell>
          <cell r="J35" t="str">
            <v/>
          </cell>
        </row>
        <row r="38">
          <cell r="E38" t="str">
            <v xml:space="preserve">               1000 x V x W x H x Ejm x Et x Em</v>
          </cell>
        </row>
        <row r="39">
          <cell r="H39" t="str">
            <v xml:space="preserve">  (m3/hr)</v>
          </cell>
        </row>
        <row r="40">
          <cell r="F40" t="str">
            <v>N</v>
          </cell>
        </row>
        <row r="42">
          <cell r="E42">
            <v>71.048000000000002</v>
          </cell>
          <cell r="F42" t="str">
            <v xml:space="preserve">  m3/hr </v>
          </cell>
        </row>
        <row r="49">
          <cell r="F49" t="str">
            <v>PV 100</v>
          </cell>
        </row>
        <row r="50">
          <cell r="F50" t="str">
            <v>TW 100</v>
          </cell>
        </row>
        <row r="51">
          <cell r="F51" t="str">
            <v>SV  91</v>
          </cell>
        </row>
        <row r="52">
          <cell r="F52" t="str">
            <v>SV/SW 70</v>
          </cell>
        </row>
        <row r="53">
          <cell r="F53" t="str">
            <v>SV/TV 55</v>
          </cell>
        </row>
        <row r="54">
          <cell r="F54" t="str">
            <v>TG/TV/SG/SV/SW/TW 40</v>
          </cell>
        </row>
        <row r="55">
          <cell r="F55" t="str">
            <v>TG/SG/SV 25</v>
          </cell>
        </row>
        <row r="56">
          <cell r="F56" t="str">
            <v>SV 10</v>
          </cell>
        </row>
        <row r="57">
          <cell r="F57" t="str">
            <v>SV 8</v>
          </cell>
        </row>
        <row r="58">
          <cell r="F58" t="str">
            <v>SV 6</v>
          </cell>
        </row>
        <row r="59">
          <cell r="F59" t="str">
            <v>JV 16</v>
          </cell>
        </row>
        <row r="60">
          <cell r="F60" t="str">
            <v>JV 25</v>
          </cell>
        </row>
        <row r="61">
          <cell r="F61" t="str">
            <v>JV 32 W</v>
          </cell>
        </row>
        <row r="62">
          <cell r="F62" t="str">
            <v>JV 40</v>
          </cell>
        </row>
        <row r="63">
          <cell r="F63" t="str">
            <v>JV 40 C</v>
          </cell>
        </row>
        <row r="68">
          <cell r="F68" t="str">
            <v>KD 120 B</v>
          </cell>
        </row>
        <row r="69">
          <cell r="F69" t="str">
            <v>KD 7610</v>
          </cell>
        </row>
        <row r="70">
          <cell r="F70" t="str">
            <v>KD 7606 B / KD 7608 B</v>
          </cell>
        </row>
        <row r="71">
          <cell r="F71" t="str">
            <v>R 1</v>
          </cell>
        </row>
        <row r="72">
          <cell r="F72" t="str">
            <v>R 2</v>
          </cell>
        </row>
        <row r="73">
          <cell r="F73" t="str">
            <v>TS 360</v>
          </cell>
        </row>
        <row r="74">
          <cell r="F74" t="str">
            <v>TS 290</v>
          </cell>
        </row>
        <row r="75">
          <cell r="F75" t="str">
            <v>TS 150</v>
          </cell>
        </row>
        <row r="76">
          <cell r="F76" t="str">
            <v>TS 80</v>
          </cell>
        </row>
        <row r="77">
          <cell r="F77" t="str">
            <v>TS 45</v>
          </cell>
        </row>
        <row r="78">
          <cell r="F78" t="str">
            <v>TS 30</v>
          </cell>
        </row>
        <row r="79">
          <cell r="F79" t="str">
            <v>FT 80 with D 50 - D 65</v>
          </cell>
        </row>
        <row r="80">
          <cell r="F80" t="str">
            <v>FT 40 with D 20 - D 50</v>
          </cell>
        </row>
        <row r="81">
          <cell r="F81" t="str">
            <v>FT   2 with D 80 - D 355</v>
          </cell>
        </row>
        <row r="82">
          <cell r="F82" t="str">
            <v>FT 1  with D 50 - D 85</v>
          </cell>
        </row>
        <row r="83">
          <cell r="F83" t="str">
            <v>FT 03 with D 30 - D 65</v>
          </cell>
        </row>
        <row r="84">
          <cell r="F84" t="str">
            <v>FT 06  with D 50 - D 85</v>
          </cell>
        </row>
        <row r="85">
          <cell r="F85" t="str">
            <v>FT 09  with D 80 - D 355</v>
          </cell>
        </row>
        <row r="86">
          <cell r="F86" t="str">
            <v>WF 22 T</v>
          </cell>
        </row>
        <row r="87">
          <cell r="F87" t="str">
            <v>WF 22 A</v>
          </cell>
        </row>
        <row r="88">
          <cell r="F88" t="str">
            <v>VT 8</v>
          </cell>
        </row>
        <row r="89">
          <cell r="F89" t="str">
            <v>VT 7</v>
          </cell>
        </row>
        <row r="90">
          <cell r="F90" t="str">
            <v>VT 6</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efreshError="1">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0">
          <cell r="A40">
            <v>1</v>
          </cell>
        </row>
        <row r="41">
          <cell r="A41">
            <v>2</v>
          </cell>
          <cell r="C41">
            <v>30000</v>
          </cell>
        </row>
        <row r="42">
          <cell r="A42">
            <v>3</v>
          </cell>
          <cell r="C42">
            <v>32500</v>
          </cell>
        </row>
        <row r="43">
          <cell r="A43">
            <v>4</v>
          </cell>
          <cell r="C43">
            <v>57500</v>
          </cell>
        </row>
        <row r="44">
          <cell r="A44">
            <v>5</v>
          </cell>
          <cell r="C44">
            <v>33000</v>
          </cell>
        </row>
        <row r="45">
          <cell r="A45">
            <v>6</v>
          </cell>
        </row>
        <row r="46">
          <cell r="A46">
            <v>7</v>
          </cell>
        </row>
        <row r="47">
          <cell r="A47">
            <v>8</v>
          </cell>
          <cell r="C47">
            <v>60000</v>
          </cell>
        </row>
        <row r="48">
          <cell r="A48">
            <v>9</v>
          </cell>
        </row>
        <row r="49">
          <cell r="A49">
            <v>10</v>
          </cell>
        </row>
        <row r="50">
          <cell r="A50">
            <v>11</v>
          </cell>
        </row>
        <row r="51">
          <cell r="A51">
            <v>12</v>
          </cell>
          <cell r="C51">
            <v>135000</v>
          </cell>
        </row>
        <row r="52">
          <cell r="A52">
            <v>13</v>
          </cell>
          <cell r="C52">
            <v>60000</v>
          </cell>
        </row>
        <row r="53">
          <cell r="A53">
            <v>14</v>
          </cell>
        </row>
        <row r="54">
          <cell r="A54">
            <v>15</v>
          </cell>
          <cell r="C54">
            <v>426178</v>
          </cell>
        </row>
        <row r="55">
          <cell r="A55">
            <v>16</v>
          </cell>
          <cell r="C55">
            <v>456659</v>
          </cell>
        </row>
        <row r="56">
          <cell r="A56">
            <v>17</v>
          </cell>
        </row>
        <row r="57">
          <cell r="A57">
            <v>18</v>
          </cell>
        </row>
        <row r="58">
          <cell r="A58">
            <v>19</v>
          </cell>
        </row>
        <row r="59">
          <cell r="A59">
            <v>20</v>
          </cell>
        </row>
        <row r="60">
          <cell r="A60">
            <v>21</v>
          </cell>
        </row>
        <row r="61">
          <cell r="A61">
            <v>22</v>
          </cell>
          <cell r="C61">
            <v>8900</v>
          </cell>
        </row>
        <row r="62">
          <cell r="A62">
            <v>23</v>
          </cell>
          <cell r="C62">
            <v>29000</v>
          </cell>
        </row>
        <row r="63">
          <cell r="A63">
            <v>24</v>
          </cell>
        </row>
        <row r="64">
          <cell r="A64">
            <v>25</v>
          </cell>
        </row>
        <row r="65">
          <cell r="A65">
            <v>26</v>
          </cell>
        </row>
        <row r="66">
          <cell r="A66">
            <v>27</v>
          </cell>
        </row>
        <row r="67">
          <cell r="A67">
            <v>28</v>
          </cell>
        </row>
        <row r="68">
          <cell r="A68">
            <v>29</v>
          </cell>
        </row>
        <row r="69">
          <cell r="A69">
            <v>30</v>
          </cell>
        </row>
        <row r="70">
          <cell r="A70">
            <v>31</v>
          </cell>
        </row>
        <row r="71">
          <cell r="A71">
            <v>32</v>
          </cell>
        </row>
        <row r="72">
          <cell r="A72">
            <v>33</v>
          </cell>
        </row>
        <row r="73">
          <cell r="A73">
            <v>34</v>
          </cell>
        </row>
        <row r="74">
          <cell r="A74">
            <v>35</v>
          </cell>
        </row>
        <row r="75">
          <cell r="A75">
            <v>36</v>
          </cell>
        </row>
        <row r="76">
          <cell r="A76">
            <v>37</v>
          </cell>
        </row>
        <row r="77">
          <cell r="A77">
            <v>38</v>
          </cell>
        </row>
        <row r="78">
          <cell r="A78">
            <v>39</v>
          </cell>
        </row>
        <row r="79">
          <cell r="A79">
            <v>40</v>
          </cell>
        </row>
        <row r="80">
          <cell r="A80">
            <v>41</v>
          </cell>
        </row>
        <row r="81">
          <cell r="A81">
            <v>42</v>
          </cell>
        </row>
        <row r="82">
          <cell r="A82">
            <v>43</v>
          </cell>
        </row>
        <row r="83">
          <cell r="A83">
            <v>44</v>
          </cell>
          <cell r="C83">
            <v>3679</v>
          </cell>
        </row>
        <row r="84">
          <cell r="A84">
            <v>45</v>
          </cell>
        </row>
        <row r="85">
          <cell r="A85">
            <v>46</v>
          </cell>
        </row>
        <row r="86">
          <cell r="A86">
            <v>47</v>
          </cell>
        </row>
        <row r="87">
          <cell r="A87">
            <v>48</v>
          </cell>
        </row>
        <row r="88">
          <cell r="A88">
            <v>49</v>
          </cell>
        </row>
        <row r="89">
          <cell r="A89">
            <v>50</v>
          </cell>
        </row>
        <row r="90">
          <cell r="A90">
            <v>51</v>
          </cell>
          <cell r="C90">
            <v>990</v>
          </cell>
        </row>
        <row r="91">
          <cell r="A91">
            <v>52</v>
          </cell>
        </row>
        <row r="92">
          <cell r="A92">
            <v>53</v>
          </cell>
        </row>
        <row r="93">
          <cell r="A93">
            <v>54</v>
          </cell>
        </row>
        <row r="94">
          <cell r="A94">
            <v>55</v>
          </cell>
        </row>
        <row r="95">
          <cell r="A95">
            <v>56</v>
          </cell>
        </row>
        <row r="96">
          <cell r="A96">
            <v>57</v>
          </cell>
        </row>
        <row r="97">
          <cell r="A97">
            <v>58</v>
          </cell>
        </row>
        <row r="98">
          <cell r="A98">
            <v>59</v>
          </cell>
        </row>
        <row r="99">
          <cell r="A99">
            <v>60</v>
          </cell>
        </row>
        <row r="100">
          <cell r="A100">
            <v>61</v>
          </cell>
        </row>
        <row r="101">
          <cell r="A101">
            <v>62</v>
          </cell>
        </row>
        <row r="102">
          <cell r="A102">
            <v>63</v>
          </cell>
        </row>
        <row r="103">
          <cell r="A103">
            <v>64</v>
          </cell>
        </row>
        <row r="104">
          <cell r="A104">
            <v>65</v>
          </cell>
        </row>
        <row r="105">
          <cell r="A105">
            <v>66</v>
          </cell>
        </row>
        <row r="106">
          <cell r="A106">
            <v>67</v>
          </cell>
        </row>
        <row r="107">
          <cell r="A107">
            <v>68</v>
          </cell>
        </row>
        <row r="108">
          <cell r="A108">
            <v>69</v>
          </cell>
        </row>
        <row r="109">
          <cell r="A109">
            <v>70</v>
          </cell>
        </row>
        <row r="110">
          <cell r="A110">
            <v>71</v>
          </cell>
        </row>
        <row r="111">
          <cell r="A111">
            <v>72</v>
          </cell>
        </row>
        <row r="112">
          <cell r="A112">
            <v>73</v>
          </cell>
        </row>
        <row r="113">
          <cell r="A113">
            <v>74</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765">
          <cell r="U765" t="e">
            <v>#REF!</v>
          </cell>
        </row>
        <row r="821">
          <cell r="U821" t="e">
            <v>#REF!</v>
          </cell>
        </row>
        <row r="877">
          <cell r="U877" t="e">
            <v>#REF!</v>
          </cell>
        </row>
        <row r="933">
          <cell r="U933" t="e">
            <v>#REF!</v>
          </cell>
        </row>
        <row r="989">
          <cell r="U989" t="e">
            <v>#REF!</v>
          </cell>
        </row>
        <row r="1045">
          <cell r="U1045" t="e">
            <v>#REF!</v>
          </cell>
        </row>
        <row r="1101">
          <cell r="U1101" t="e">
            <v>#REF!</v>
          </cell>
        </row>
        <row r="1157">
          <cell r="U1157" t="e">
            <v>#REF!</v>
          </cell>
        </row>
        <row r="1213">
          <cell r="U1213" t="e">
            <v>#REF!</v>
          </cell>
        </row>
        <row r="1269">
          <cell r="U1269" t="e">
            <v>#REF!</v>
          </cell>
        </row>
        <row r="1325">
          <cell r="U1325" t="e">
            <v>#REF!</v>
          </cell>
        </row>
        <row r="1381">
          <cell r="U1381" t="e">
            <v>#REF!</v>
          </cell>
        </row>
        <row r="1437">
          <cell r="U1437">
            <v>11645</v>
          </cell>
        </row>
        <row r="1493">
          <cell r="U1493">
            <v>45329</v>
          </cell>
        </row>
        <row r="1549">
          <cell r="U1549" t="e">
            <v>#REF!</v>
          </cell>
        </row>
        <row r="1612">
          <cell r="U1612" t="e">
            <v>#REF!</v>
          </cell>
        </row>
        <row r="1672">
          <cell r="U1672" t="e">
            <v>#REF!</v>
          </cell>
        </row>
      </sheetData>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s>
    <sheetDataSet>
      <sheetData sheetId="0" refreshError="1"/>
      <sheetData sheetId="1" refreshError="1">
        <row r="21">
          <cell r="H21">
            <v>33000000</v>
          </cell>
        </row>
        <row r="43">
          <cell r="H43">
            <v>3352632</v>
          </cell>
        </row>
        <row r="65">
          <cell r="H65">
            <v>162991144.741</v>
          </cell>
        </row>
        <row r="99">
          <cell r="H99">
            <v>194204197.44</v>
          </cell>
        </row>
        <row r="116">
          <cell r="H116">
            <v>0</v>
          </cell>
        </row>
        <row r="177">
          <cell r="H177">
            <v>406518238.88</v>
          </cell>
        </row>
        <row r="343">
          <cell r="H343">
            <v>0</v>
          </cell>
        </row>
        <row r="370">
          <cell r="H370">
            <v>3303788750.8500004</v>
          </cell>
        </row>
        <row r="437">
          <cell r="H437">
            <v>24436299.269746993</v>
          </cell>
        </row>
        <row r="500">
          <cell r="H500">
            <v>0</v>
          </cell>
        </row>
      </sheetData>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2)"/>
      <sheetName val="Rekap Biaya"/>
      <sheetName val="Kuantitas &amp; Harga"/>
      <sheetName val="Pekerjaan Utama"/>
      <sheetName val="%"/>
      <sheetName val="Schedule"/>
    </sheetNames>
    <sheetDataSet>
      <sheetData sheetId="0"/>
      <sheetData sheetId="1">
        <row r="3">
          <cell r="B3" t="str">
            <v>REKAPITULASI</v>
          </cell>
        </row>
      </sheetData>
      <sheetData sheetId="2">
        <row r="3">
          <cell r="B3" t="str">
            <v>DAFTAR  KUANTITAS DAN HARGA</v>
          </cell>
        </row>
        <row r="107">
          <cell r="D107" t="str">
            <v>DIVISI  6.  PERKERASAN  ASPAL</v>
          </cell>
        </row>
        <row r="109">
          <cell r="B109" t="str">
            <v>6.1 (1)</v>
          </cell>
          <cell r="D109" t="str">
            <v>Lapis Resap Pengikat</v>
          </cell>
          <cell r="G109" t="str">
            <v>Liter</v>
          </cell>
        </row>
        <row r="110">
          <cell r="B110" t="str">
            <v>6.1 (2)</v>
          </cell>
          <cell r="D110" t="str">
            <v>Lapis Perekat</v>
          </cell>
          <cell r="G110" t="str">
            <v>Liter</v>
          </cell>
          <cell r="H110">
            <v>4375</v>
          </cell>
          <cell r="I110">
            <v>7714.9033451707692</v>
          </cell>
          <cell r="J110">
            <v>33752702.135122113</v>
          </cell>
        </row>
        <row r="112">
          <cell r="B112" t="str">
            <v>6.2 (1)</v>
          </cell>
          <cell r="D112" t="str">
            <v>Agregat Penutup BURTU</v>
          </cell>
          <cell r="G112" t="str">
            <v>M2</v>
          </cell>
        </row>
        <row r="113">
          <cell r="B113" t="str">
            <v>6.2 (2)</v>
          </cell>
          <cell r="D113" t="str">
            <v>Agregat Penutup BURDA</v>
          </cell>
          <cell r="G113" t="str">
            <v>M2</v>
          </cell>
        </row>
        <row r="114">
          <cell r="B114" t="str">
            <v>6.2 (3)</v>
          </cell>
          <cell r="D114" t="str">
            <v>Bahan Aspal untuk Pekerjaan Laburan</v>
          </cell>
          <cell r="G114" t="str">
            <v>Liter</v>
          </cell>
        </row>
        <row r="117">
          <cell r="B117" t="str">
            <v>6.3 (1)</v>
          </cell>
          <cell r="D117" t="str">
            <v>Latasir Kelas A (SS-A)</v>
          </cell>
          <cell r="G117" t="str">
            <v>M2</v>
          </cell>
        </row>
        <row r="118">
          <cell r="B118" t="str">
            <v>6.3 (2)</v>
          </cell>
          <cell r="D118" t="str">
            <v>Latasir Kelas B (SS-B)</v>
          </cell>
          <cell r="G118" t="str">
            <v>M2</v>
          </cell>
        </row>
        <row r="119">
          <cell r="B119" t="str">
            <v>6.3 (3)</v>
          </cell>
          <cell r="D119" t="str">
            <v>Lataston Lapis Aus (HRS-WC)</v>
          </cell>
          <cell r="G119" t="str">
            <v>M2</v>
          </cell>
        </row>
        <row r="120">
          <cell r="B120" t="str">
            <v>6.3 (3a)</v>
          </cell>
          <cell r="D120" t="str">
            <v>Lataston Lapis Aus (HRS-WC)Leveling</v>
          </cell>
          <cell r="G120" t="str">
            <v>M2</v>
          </cell>
        </row>
        <row r="122">
          <cell r="B122" t="str">
            <v>6.3 (4)</v>
          </cell>
          <cell r="D122" t="str">
            <v>Lataston Lapis Pondasi (HRS-Base)</v>
          </cell>
          <cell r="G122" t="str">
            <v>M3</v>
          </cell>
        </row>
        <row r="123">
          <cell r="B123" t="str">
            <v>6.3 (4a)</v>
          </cell>
          <cell r="D123" t="str">
            <v>Lataston Lapis Pondasi (HRS-Base)Leveling</v>
          </cell>
          <cell r="G123" t="str">
            <v>ton</v>
          </cell>
        </row>
        <row r="125">
          <cell r="B125" t="str">
            <v>6.3 (5a)</v>
          </cell>
          <cell r="D125" t="str">
            <v>Laston Lapis Aus (AC-WC)</v>
          </cell>
          <cell r="G125" t="str">
            <v>M2</v>
          </cell>
          <cell r="H125">
            <v>14250</v>
          </cell>
          <cell r="I125">
            <v>60612.709263943361</v>
          </cell>
          <cell r="J125">
            <v>863731107.01119292</v>
          </cell>
        </row>
        <row r="126">
          <cell r="B126" t="str">
            <v>6.3 (5b)</v>
          </cell>
          <cell r="D126" t="str">
            <v>Laston Lapis Aus (AC-WC)Modifikasi</v>
          </cell>
          <cell r="G126" t="str">
            <v>M2</v>
          </cell>
        </row>
        <row r="127">
          <cell r="B127" t="str">
            <v>6.3 (5c)</v>
          </cell>
          <cell r="D127" t="str">
            <v>Laston Lapis Aus (AC-WC) Leveling</v>
          </cell>
          <cell r="G127" t="str">
            <v>ton</v>
          </cell>
        </row>
        <row r="128">
          <cell r="B128" t="str">
            <v>6.3 (5d)</v>
          </cell>
          <cell r="D128" t="str">
            <v>Laston Lapis Aus (AC-WC)Modifikasi Leveling</v>
          </cell>
          <cell r="G128" t="str">
            <v>ton</v>
          </cell>
        </row>
        <row r="130">
          <cell r="B130" t="str">
            <v>6.3 (6a)</v>
          </cell>
          <cell r="D130" t="str">
            <v>Laston Lapis Antara (AC-BC)</v>
          </cell>
          <cell r="G130" t="str">
            <v>M3</v>
          </cell>
        </row>
        <row r="131">
          <cell r="B131" t="str">
            <v>6.3 (6b)</v>
          </cell>
          <cell r="D131" t="str">
            <v>Laston Lapis Antara (AC-BC)Modifikasi</v>
          </cell>
          <cell r="G131" t="str">
            <v>M3</v>
          </cell>
        </row>
        <row r="132">
          <cell r="B132" t="str">
            <v>6.3 (6c)</v>
          </cell>
          <cell r="D132" t="str">
            <v>Laston Lapis Antara (AC-BC) Leveling</v>
          </cell>
          <cell r="G132" t="str">
            <v>ton</v>
          </cell>
        </row>
        <row r="133">
          <cell r="B133" t="str">
            <v>6.3 (6d)</v>
          </cell>
          <cell r="D133" t="str">
            <v>Laston Lapis Antara (AC-BC)Modifikasi Leveling</v>
          </cell>
          <cell r="G133" t="str">
            <v>ton</v>
          </cell>
        </row>
        <row r="135">
          <cell r="B135" t="str">
            <v>6.3 (7a)</v>
          </cell>
          <cell r="D135" t="str">
            <v>Laston Lapis Pondasi (AC-BC)</v>
          </cell>
          <cell r="G135" t="str">
            <v>M3</v>
          </cell>
        </row>
        <row r="136">
          <cell r="B136" t="str">
            <v>6.3 (7b)</v>
          </cell>
          <cell r="D136" t="str">
            <v>Laston Lapis Pondasi (AC-BC)Modifikasi</v>
          </cell>
          <cell r="G136" t="str">
            <v>M3</v>
          </cell>
        </row>
        <row r="137">
          <cell r="B137" t="str">
            <v>6.3 (7c)</v>
          </cell>
          <cell r="D137" t="str">
            <v>Laston Lapis Pondasi (AC-BC) Leveling</v>
          </cell>
          <cell r="G137" t="str">
            <v>ton</v>
          </cell>
        </row>
        <row r="138">
          <cell r="B138" t="str">
            <v>6.3 (7d)</v>
          </cell>
          <cell r="D138" t="str">
            <v>Laston Lapis Pondasi (AC-BC)Modifikasi Leveling</v>
          </cell>
          <cell r="G138" t="str">
            <v>ton</v>
          </cell>
        </row>
        <row r="140">
          <cell r="B140" t="str">
            <v>6.4 (1)</v>
          </cell>
          <cell r="D140" t="str">
            <v>Lasbutag</v>
          </cell>
          <cell r="G140" t="str">
            <v>M2</v>
          </cell>
        </row>
        <row r="141">
          <cell r="B141" t="str">
            <v>6.4 (2)</v>
          </cell>
          <cell r="D141" t="str">
            <v>Latasbusir Kelas A</v>
          </cell>
          <cell r="G141" t="str">
            <v>M2</v>
          </cell>
        </row>
        <row r="142">
          <cell r="B142" t="str">
            <v>6.4 (3)</v>
          </cell>
          <cell r="D142" t="str">
            <v>Latasbusir Kelas B</v>
          </cell>
          <cell r="G142" t="str">
            <v>M2</v>
          </cell>
        </row>
        <row r="143">
          <cell r="B143" t="str">
            <v>6.4 (4)</v>
          </cell>
          <cell r="D143" t="str">
            <v>Bitumen Asbuton</v>
          </cell>
          <cell r="G143" t="str">
            <v>Ton</v>
          </cell>
        </row>
        <row r="144">
          <cell r="B144" t="str">
            <v>6.4 (5)</v>
          </cell>
          <cell r="D144" t="str">
            <v>Bitumen Bahan Peremaja</v>
          </cell>
          <cell r="G144" t="str">
            <v>Ton</v>
          </cell>
        </row>
        <row r="145">
          <cell r="B145" t="str">
            <v>6.4 (6)</v>
          </cell>
          <cell r="D145" t="str">
            <v>Bahan Anti-Stripping</v>
          </cell>
          <cell r="G145" t="str">
            <v>Liter</v>
          </cell>
        </row>
        <row r="147">
          <cell r="B147" t="str">
            <v>6.5 (1)</v>
          </cell>
          <cell r="D147" t="str">
            <v xml:space="preserve">Aspal Campuran Dingin </v>
          </cell>
          <cell r="G147" t="str">
            <v>M3</v>
          </cell>
        </row>
        <row r="149">
          <cell r="B149" t="str">
            <v>6.6(1)</v>
          </cell>
          <cell r="D149" t="str">
            <v>Lapis Permukaan Penetrasi Macadam</v>
          </cell>
          <cell r="G149" t="str">
            <v>M3</v>
          </cell>
        </row>
        <row r="150">
          <cell r="B150" t="str">
            <v>6.6(2)</v>
          </cell>
          <cell r="D150" t="str">
            <v>Lapis Pondasi/Perata Penetrasi Macadam</v>
          </cell>
          <cell r="G150" t="str">
            <v>M3</v>
          </cell>
        </row>
        <row r="164">
          <cell r="C164" t="str">
            <v>Jumlah Harga Pekerjaan DIVISI 6  (masuk pada Rekapitulasi Perkiraan Harga Pekerjaan)</v>
          </cell>
          <cell r="J164">
            <v>897483809.14631498</v>
          </cell>
        </row>
        <row r="170">
          <cell r="D170" t="str">
            <v>DIVISI  7.  STRUKTUR</v>
          </cell>
        </row>
        <row r="172">
          <cell r="B172" t="str">
            <v>7.1 (1)</v>
          </cell>
          <cell r="D172" t="str">
            <v>Beton K500</v>
          </cell>
          <cell r="G172" t="str">
            <v>M3</v>
          </cell>
        </row>
        <row r="173">
          <cell r="B173" t="str">
            <v>7.1 (2)</v>
          </cell>
          <cell r="D173" t="str">
            <v>Beton K400</v>
          </cell>
          <cell r="G173" t="str">
            <v>M3</v>
          </cell>
        </row>
        <row r="174">
          <cell r="B174" t="str">
            <v>7.1 (3)</v>
          </cell>
          <cell r="D174" t="str">
            <v>Beton K350</v>
          </cell>
          <cell r="G174" t="str">
            <v>M3</v>
          </cell>
        </row>
        <row r="175">
          <cell r="B175" t="str">
            <v>7.1 (4)</v>
          </cell>
          <cell r="D175" t="str">
            <v>Beton K300</v>
          </cell>
          <cell r="G175" t="str">
            <v>M3</v>
          </cell>
        </row>
        <row r="176">
          <cell r="B176" t="str">
            <v>7.1 (5)</v>
          </cell>
          <cell r="D176" t="str">
            <v>Beton K250</v>
          </cell>
          <cell r="G176" t="str">
            <v>M3</v>
          </cell>
        </row>
        <row r="177">
          <cell r="B177" t="str">
            <v>7.1 (6)</v>
          </cell>
          <cell r="D177" t="str">
            <v>Beton K225</v>
          </cell>
          <cell r="G177" t="str">
            <v>M3</v>
          </cell>
        </row>
        <row r="178">
          <cell r="B178" t="str">
            <v>7.1 (7)</v>
          </cell>
          <cell r="D178" t="str">
            <v>Beton Siklop K175</v>
          </cell>
          <cell r="G178" t="str">
            <v>M3</v>
          </cell>
        </row>
        <row r="179">
          <cell r="B179" t="str">
            <v>7.1 (8)</v>
          </cell>
          <cell r="D179" t="str">
            <v>Beton K125</v>
          </cell>
          <cell r="G179" t="str">
            <v>M3</v>
          </cell>
        </row>
        <row r="181">
          <cell r="B181" t="str">
            <v>7.2 (1)</v>
          </cell>
          <cell r="D181" t="str">
            <v>Unit Pracetak Gelagar Tipe I Bentang 16 meter</v>
          </cell>
          <cell r="G181" t="str">
            <v>Buah</v>
          </cell>
        </row>
        <row r="182">
          <cell r="B182" t="str">
            <v>7.2 (2)</v>
          </cell>
          <cell r="D182" t="str">
            <v>Unit Pracetak Gelagar Tipe I Bentang 20 meter</v>
          </cell>
          <cell r="G182" t="str">
            <v>Buah</v>
          </cell>
        </row>
        <row r="183">
          <cell r="B183" t="str">
            <v>7.2 (3)</v>
          </cell>
          <cell r="D183" t="str">
            <v>Unit Pracetak Gelagar Tipe I Bentang 22 meter</v>
          </cell>
          <cell r="G183" t="str">
            <v>Buah</v>
          </cell>
        </row>
        <row r="184">
          <cell r="B184" t="str">
            <v>7.2 (4)</v>
          </cell>
          <cell r="D184" t="str">
            <v>Unit Pracetak Gelagar Tipe I Bentang 25 meter</v>
          </cell>
          <cell r="G184" t="str">
            <v>Buah</v>
          </cell>
        </row>
        <row r="185">
          <cell r="B185" t="str">
            <v>7.2 (5)</v>
          </cell>
          <cell r="D185" t="str">
            <v>Unit Pracetak Gelagar Tipe I Bentang 28 meter</v>
          </cell>
          <cell r="G185" t="str">
            <v>Buah</v>
          </cell>
        </row>
        <row r="186">
          <cell r="B186" t="str">
            <v>7.2 (6)</v>
          </cell>
          <cell r="D186" t="str">
            <v>Unit Pracetak Gelagar Tipe I Bentang 30 meter</v>
          </cell>
          <cell r="G186" t="str">
            <v>Buah</v>
          </cell>
        </row>
        <row r="187">
          <cell r="B187" t="str">
            <v>7.2 (7)</v>
          </cell>
          <cell r="D187" t="str">
            <v>Unit Pracetak Gelagar Tipe I Bentang 31 meter</v>
          </cell>
          <cell r="G187" t="str">
            <v>Buah</v>
          </cell>
        </row>
        <row r="188">
          <cell r="B188" t="str">
            <v>7.2 (8)</v>
          </cell>
          <cell r="D188" t="str">
            <v>Unit Pracetak Gelagar Tipe I Bentang 35 meter</v>
          </cell>
          <cell r="G188" t="str">
            <v>Buah</v>
          </cell>
        </row>
        <row r="189">
          <cell r="B189" t="str">
            <v>7.2 (9)</v>
          </cell>
          <cell r="D189" t="str">
            <v>Baja Prategang</v>
          </cell>
          <cell r="G189" t="str">
            <v>Kg</v>
          </cell>
        </row>
        <row r="190">
          <cell r="B190" t="str">
            <v>7.2 (10)</v>
          </cell>
          <cell r="D190" t="str">
            <v>Plat Berongga (Hollow Slab) Pracetak Bentang 21 meter</v>
          </cell>
          <cell r="G190" t="str">
            <v>Buah</v>
          </cell>
        </row>
        <row r="191">
          <cell r="B191" t="str">
            <v>7.2 (11)</v>
          </cell>
          <cell r="D191" t="str">
            <v>Beton Diafragma K350 Termasuk Pekerjaan Pra Penegangan</v>
          </cell>
          <cell r="G191" t="str">
            <v>M3</v>
          </cell>
        </row>
        <row r="193">
          <cell r="B193" t="str">
            <v>7.3 (1)</v>
          </cell>
          <cell r="D193" t="str">
            <v>Baja Tulangan U24 Polos</v>
          </cell>
          <cell r="G193" t="str">
            <v>Kg</v>
          </cell>
        </row>
        <row r="194">
          <cell r="B194" t="str">
            <v>7.3 (2)</v>
          </cell>
          <cell r="D194" t="str">
            <v>Baja Tulangan U32 Polos</v>
          </cell>
          <cell r="G194" t="str">
            <v>Kg</v>
          </cell>
        </row>
        <row r="195">
          <cell r="B195" t="str">
            <v>7.3 (3)</v>
          </cell>
          <cell r="D195" t="str">
            <v>Baja Tulangan D32 Ulir</v>
          </cell>
          <cell r="G195" t="str">
            <v>Kg</v>
          </cell>
        </row>
        <row r="196">
          <cell r="B196" t="str">
            <v>7.3 (4)</v>
          </cell>
          <cell r="D196" t="str">
            <v>Baja Tulangan D39 Ulir</v>
          </cell>
          <cell r="G196" t="str">
            <v>Kg</v>
          </cell>
        </row>
        <row r="197">
          <cell r="B197" t="str">
            <v>7.3 (5)</v>
          </cell>
          <cell r="D197" t="str">
            <v>Baja Tulangan D48 Ulir</v>
          </cell>
          <cell r="G197" t="str">
            <v>Kg</v>
          </cell>
        </row>
        <row r="198">
          <cell r="B198" t="str">
            <v>7.3 (6)</v>
          </cell>
          <cell r="D198" t="str">
            <v>Anyaman Kawat Yang Dilas (Welded Wire Mesh)</v>
          </cell>
          <cell r="G198" t="str">
            <v>Kg</v>
          </cell>
        </row>
        <row r="200">
          <cell r="B200" t="str">
            <v>7.4 (1)</v>
          </cell>
          <cell r="D200" t="str">
            <v>Baja Struktur Ttk.Leleh 2500 kg/cm2, penyediaan &amp; pemasangan</v>
          </cell>
          <cell r="G200" t="str">
            <v>Kg</v>
          </cell>
        </row>
        <row r="201">
          <cell r="B201" t="str">
            <v>7.4 (2)</v>
          </cell>
          <cell r="D201" t="str">
            <v>Baja Struktur Ttk.Leleh 2800 kg/cm2, penyediaan &amp; pemasangan</v>
          </cell>
          <cell r="G201" t="str">
            <v>Kg</v>
          </cell>
        </row>
        <row r="202">
          <cell r="B202" t="str">
            <v>7.4 (3)</v>
          </cell>
          <cell r="D202" t="str">
            <v>Baja Struktur Ttk.Leleh 3500 kg/cm2, penyediaan &amp; pemasangan</v>
          </cell>
          <cell r="G202" t="str">
            <v>Kg</v>
          </cell>
        </row>
        <row r="204">
          <cell r="B204" t="str">
            <v>7.5 (1)</v>
          </cell>
          <cell r="D204" t="str">
            <v>Pemasangan Jembatan Rangka Baja</v>
          </cell>
          <cell r="G204" t="str">
            <v>Kg</v>
          </cell>
        </row>
        <row r="205">
          <cell r="B205" t="str">
            <v>7.5 (2)</v>
          </cell>
          <cell r="D205" t="str">
            <v>Pengangkutan Material Jembatan</v>
          </cell>
          <cell r="G205" t="str">
            <v>Kg</v>
          </cell>
        </row>
        <row r="207">
          <cell r="B207" t="str">
            <v>7.6 (1)</v>
          </cell>
          <cell r="D207" t="str">
            <v>Pondasi Cerucuk, Penyediaan dan Pemancangan</v>
          </cell>
          <cell r="G207" t="str">
            <v>M1</v>
          </cell>
        </row>
        <row r="208">
          <cell r="B208" t="str">
            <v>7.6 (2)</v>
          </cell>
          <cell r="D208" t="str">
            <v>Dinding Turap Kayu Tanpa Pengawetan</v>
          </cell>
          <cell r="G208" t="str">
            <v>M2</v>
          </cell>
        </row>
        <row r="209">
          <cell r="B209" t="str">
            <v>7.6 (3)</v>
          </cell>
          <cell r="D209" t="str">
            <v>Dinding Turap Kayu Dengan Pengawetan</v>
          </cell>
          <cell r="G209" t="str">
            <v>M2</v>
          </cell>
        </row>
        <row r="210">
          <cell r="B210" t="str">
            <v>7.6 (4)</v>
          </cell>
          <cell r="D210" t="str">
            <v>Dinding Turap Baja</v>
          </cell>
          <cell r="G210" t="str">
            <v>M2</v>
          </cell>
        </row>
        <row r="211">
          <cell r="B211" t="str">
            <v>7.6 (5)</v>
          </cell>
          <cell r="D211" t="str">
            <v>Dinding Turap Beton</v>
          </cell>
          <cell r="G211" t="str">
            <v>M2</v>
          </cell>
        </row>
        <row r="212">
          <cell r="B212" t="str">
            <v>7.6 (6)</v>
          </cell>
          <cell r="D212" t="str">
            <v>Penyediaan Tiang Pancang Kayu Tanpa Pengawetan</v>
          </cell>
          <cell r="G212" t="str">
            <v>M3</v>
          </cell>
        </row>
        <row r="213">
          <cell r="B213" t="str">
            <v>7.6 (7)</v>
          </cell>
          <cell r="D213" t="str">
            <v>Penyediaan Tiang Pancang Kayu Dengan Pengawetan</v>
          </cell>
          <cell r="G213" t="str">
            <v>M3</v>
          </cell>
        </row>
        <row r="216">
          <cell r="K216" t="str">
            <v xml:space="preserve">DIVISI 7 berlanjut ke halaman berikut.  </v>
          </cell>
        </row>
        <row r="222">
          <cell r="B222" t="str">
            <v>7.6 (8)</v>
          </cell>
          <cell r="D222" t="str">
            <v>Penyediaan Tiang Pancang Baja</v>
          </cell>
          <cell r="G222" t="str">
            <v>Kg</v>
          </cell>
        </row>
        <row r="223">
          <cell r="B223" t="str">
            <v>7.6 (9)</v>
          </cell>
          <cell r="D223" t="str">
            <v>Penyediaan Tiang Pancang Beton Bertulang Pracetak</v>
          </cell>
          <cell r="G223" t="str">
            <v>M3</v>
          </cell>
        </row>
        <row r="224">
          <cell r="B224" t="str">
            <v>7.6 (10)</v>
          </cell>
          <cell r="D224" t="str">
            <v>Penyediaan Tiang Pancang Beton Pratekan Pracetak</v>
          </cell>
          <cell r="G224" t="str">
            <v>M3</v>
          </cell>
        </row>
        <row r="225">
          <cell r="B225" t="str">
            <v>7.6 (11)</v>
          </cell>
          <cell r="D225" t="str">
            <v>Pemancangan Tiang Pancang Kayu</v>
          </cell>
          <cell r="G225" t="str">
            <v>M1</v>
          </cell>
        </row>
        <row r="226">
          <cell r="B226" t="str">
            <v>7.6 (12)</v>
          </cell>
          <cell r="D226" t="str">
            <v>Pemancangan Tiang Pancang Pipa Baja : Diameter 400mm</v>
          </cell>
          <cell r="G226" t="str">
            <v>M1</v>
          </cell>
        </row>
        <row r="227">
          <cell r="B227" t="str">
            <v>7.6 (13)</v>
          </cell>
          <cell r="D227" t="str">
            <v>Pemancangan Tiang Pancang Pipa Baja : Diameter 500mm</v>
          </cell>
          <cell r="G227" t="str">
            <v>M1</v>
          </cell>
        </row>
        <row r="228">
          <cell r="B228" t="str">
            <v>7.6 (14)</v>
          </cell>
          <cell r="D228" t="str">
            <v>Pemancangan Tiang Pancang Pipa Baja : Diameter 600mm</v>
          </cell>
          <cell r="G228" t="str">
            <v>M1</v>
          </cell>
        </row>
        <row r="229">
          <cell r="B229" t="str">
            <v>7.6 (15)</v>
          </cell>
          <cell r="D229" t="str">
            <v>Pemancangan Tiang Pancang Beton Pracetak :</v>
          </cell>
          <cell r="G229" t="str">
            <v>M1</v>
          </cell>
        </row>
        <row r="230">
          <cell r="D230" t="str">
            <v>30 cm x 30 cm atau diameter 300 mm</v>
          </cell>
        </row>
        <row r="231">
          <cell r="B231" t="str">
            <v>7.6 (16)</v>
          </cell>
          <cell r="D231" t="str">
            <v>Pemancangan Tiang Pancang Beton Pracetak :</v>
          </cell>
          <cell r="G231" t="str">
            <v>M1</v>
          </cell>
        </row>
        <row r="232">
          <cell r="D232" t="str">
            <v>40 cm x 40 cm atau diameter 400 mm</v>
          </cell>
        </row>
        <row r="233">
          <cell r="B233" t="str">
            <v>7.6 (17)</v>
          </cell>
          <cell r="D233" t="str">
            <v>Pemancangan Tiang Pancang Beton Pracetak :</v>
          </cell>
          <cell r="G233" t="str">
            <v>M1</v>
          </cell>
        </row>
        <row r="234">
          <cell r="D234" t="str">
            <v>50 cm x 50 cm atau diameter 500 mm</v>
          </cell>
        </row>
        <row r="235">
          <cell r="B235" t="str">
            <v>7.6 (18)</v>
          </cell>
          <cell r="D235" t="str">
            <v>Tiang Bor Beton, Diameter 600 mm</v>
          </cell>
          <cell r="G235" t="str">
            <v>M1</v>
          </cell>
        </row>
        <row r="236">
          <cell r="B236" t="str">
            <v>7.6 (19)</v>
          </cell>
          <cell r="D236" t="str">
            <v>Tiang Bor Beton, Diameter 800 mm</v>
          </cell>
          <cell r="G236" t="str">
            <v>M1</v>
          </cell>
        </row>
        <row r="237">
          <cell r="B237" t="str">
            <v>7.6 (20)</v>
          </cell>
          <cell r="D237" t="str">
            <v>Tiang Bor Beton, Diameter 1000 mm</v>
          </cell>
          <cell r="G237" t="str">
            <v>M1</v>
          </cell>
        </row>
        <row r="238">
          <cell r="B238" t="str">
            <v>7.6 (21)</v>
          </cell>
          <cell r="D238" t="str">
            <v>Tiang Bor Beton, Diameter 1200 mm</v>
          </cell>
          <cell r="G238" t="str">
            <v>M1</v>
          </cell>
        </row>
        <row r="239">
          <cell r="B239" t="str">
            <v>7.6 (22)</v>
          </cell>
          <cell r="D239" t="str">
            <v>Tiang Bor Beton, Diameter 1500 mm</v>
          </cell>
          <cell r="G239" t="str">
            <v>M1</v>
          </cell>
        </row>
        <row r="240">
          <cell r="B240" t="str">
            <v>7.6 (23)</v>
          </cell>
          <cell r="D240" t="str">
            <v>Tambahan Biaya untuk Nomor Mata Pembayaran 7.6 (11) s/d</v>
          </cell>
          <cell r="G240" t="str">
            <v>M1</v>
          </cell>
        </row>
        <row r="241">
          <cell r="D241" t="str">
            <v>7.6 (17) bila Tiang Pancang Dikerjakan di Tempat Berair</v>
          </cell>
        </row>
        <row r="242">
          <cell r="B242" t="str">
            <v>7.6 (24)</v>
          </cell>
          <cell r="D242" t="str">
            <v>Tambahan Biaya untuk Nomor Mata Pembayaran 7.6 (18) s/d</v>
          </cell>
          <cell r="G242" t="str">
            <v>M1</v>
          </cell>
        </row>
        <row r="243">
          <cell r="D243" t="str">
            <v>7.6 (22) bila Tiang Bor Beton Dikerjakan di Tempat Berair</v>
          </cell>
        </row>
        <row r="244">
          <cell r="B244" t="str">
            <v>7.6 (25)</v>
          </cell>
          <cell r="D244" t="str">
            <v>Pengujian Pembebanan Pada Tiang dgn. Diameter sampai 600 mm</v>
          </cell>
          <cell r="G244" t="str">
            <v>Buah</v>
          </cell>
        </row>
        <row r="245">
          <cell r="B245" t="str">
            <v>7.6 (26)</v>
          </cell>
          <cell r="D245" t="str">
            <v>Pengujian Pembebanan Pada Tiang dgn. Diameter di atas 600 mm</v>
          </cell>
          <cell r="G245" t="str">
            <v>Buah</v>
          </cell>
        </row>
        <row r="247">
          <cell r="B247" t="str">
            <v>7.7 (1)</v>
          </cell>
          <cell r="D247" t="str">
            <v>Penyediaan Dinding Sumuran Silinder, Diameter 250 cm</v>
          </cell>
          <cell r="G247" t="str">
            <v>M1</v>
          </cell>
        </row>
        <row r="248">
          <cell r="B248" t="str">
            <v>7.7 (2)</v>
          </cell>
          <cell r="D248" t="str">
            <v>Penyediaan Dinding Sumuran Silinder, Diameter 300 cm</v>
          </cell>
          <cell r="G248" t="str">
            <v>M1</v>
          </cell>
        </row>
        <row r="249">
          <cell r="B249" t="str">
            <v>7.7 (3)</v>
          </cell>
          <cell r="D249" t="str">
            <v>Penyediaan Dinding Sumuran Silinder, Diameter 350 cm</v>
          </cell>
          <cell r="G249" t="str">
            <v>M1</v>
          </cell>
        </row>
        <row r="250">
          <cell r="B250" t="str">
            <v>7.7 (4)</v>
          </cell>
          <cell r="D250" t="str">
            <v>Penyediaan Dinding Sumuran Silinder, Diameter 400 cm</v>
          </cell>
          <cell r="G250" t="str">
            <v>M1</v>
          </cell>
        </row>
        <row r="251">
          <cell r="B251" t="str">
            <v>7.7 (5)</v>
          </cell>
          <cell r="D251" t="str">
            <v>Penurunan Dinding Sumuran Silinder, Diameter 250 cm</v>
          </cell>
          <cell r="G251" t="str">
            <v>M1</v>
          </cell>
        </row>
        <row r="252">
          <cell r="B252" t="str">
            <v>7.7 (6)</v>
          </cell>
          <cell r="D252" t="str">
            <v>Penurunan Dinding Sumuran Silinder, Diameter 300 cm</v>
          </cell>
          <cell r="G252" t="str">
            <v>M1</v>
          </cell>
        </row>
        <row r="253">
          <cell r="B253" t="str">
            <v>7.7 (7)</v>
          </cell>
          <cell r="D253" t="str">
            <v>Penurunan Dinding Sumuran Silinder, Diameter 350 cm</v>
          </cell>
          <cell r="G253" t="str">
            <v>M1</v>
          </cell>
        </row>
        <row r="254">
          <cell r="B254" t="str">
            <v>7.7 (8)</v>
          </cell>
          <cell r="D254" t="str">
            <v>Penurunan Dinding Sumuran Silinder, Diameter 400 cm</v>
          </cell>
          <cell r="G254" t="str">
            <v>M1</v>
          </cell>
        </row>
        <row r="256">
          <cell r="B256" t="str">
            <v>7.9</v>
          </cell>
          <cell r="D256" t="str">
            <v>Passangan Batu</v>
          </cell>
          <cell r="G256" t="str">
            <v>M3</v>
          </cell>
        </row>
        <row r="258">
          <cell r="B258" t="str">
            <v>7.10 (1)</v>
          </cell>
          <cell r="D258" t="str">
            <v>Pasangan Batu Kosong Diisi Adukan</v>
          </cell>
          <cell r="G258" t="str">
            <v>M3</v>
          </cell>
        </row>
        <row r="259">
          <cell r="B259" t="str">
            <v>7.10 (2)</v>
          </cell>
          <cell r="D259" t="str">
            <v>Pasangan Batu Kosong</v>
          </cell>
          <cell r="G259" t="str">
            <v>M3</v>
          </cell>
        </row>
        <row r="260">
          <cell r="B260" t="str">
            <v>7.10 (3)</v>
          </cell>
          <cell r="D260" t="str">
            <v>Bronjong (Gabions)</v>
          </cell>
          <cell r="G260" t="str">
            <v>M3</v>
          </cell>
          <cell r="H260">
            <v>30</v>
          </cell>
          <cell r="I260">
            <v>544802.5</v>
          </cell>
          <cell r="J260">
            <v>16344075</v>
          </cell>
        </row>
        <row r="263">
          <cell r="K263" t="str">
            <v xml:space="preserve">DIVISI 7 berlanjut ke halaman berikut.  </v>
          </cell>
        </row>
        <row r="269">
          <cell r="B269" t="str">
            <v>7.11 (1)</v>
          </cell>
          <cell r="D269" t="str">
            <v>Expansion Joint Tipe Torma</v>
          </cell>
          <cell r="G269" t="str">
            <v>M1</v>
          </cell>
        </row>
        <row r="270">
          <cell r="B270" t="str">
            <v>7.11 (2)</v>
          </cell>
          <cell r="D270" t="str">
            <v>Expansion Joint Tipe Rubber 1</v>
          </cell>
          <cell r="G270" t="str">
            <v>M1</v>
          </cell>
        </row>
        <row r="271">
          <cell r="B271" t="str">
            <v>7.11 (3)</v>
          </cell>
          <cell r="D271" t="str">
            <v>Expansion Joint Tipe Rubber 2</v>
          </cell>
          <cell r="G271" t="str">
            <v>M1</v>
          </cell>
        </row>
        <row r="272">
          <cell r="B272" t="str">
            <v>7.11 (4)</v>
          </cell>
          <cell r="D272" t="str">
            <v>Expansion Joint Tipe Rubber 3</v>
          </cell>
          <cell r="G272" t="str">
            <v>M1</v>
          </cell>
        </row>
        <row r="273">
          <cell r="B273" t="str">
            <v>7.11 (5)</v>
          </cell>
          <cell r="D273" t="str">
            <v>Joint Filler untuk Sambungan Konstruksi</v>
          </cell>
          <cell r="G273" t="str">
            <v>M1</v>
          </cell>
        </row>
        <row r="274">
          <cell r="B274" t="str">
            <v>7.11 (6)</v>
          </cell>
          <cell r="D274" t="str">
            <v>Expansion Joint Tipe Baja Bersudut</v>
          </cell>
          <cell r="G274" t="str">
            <v>M1</v>
          </cell>
        </row>
        <row r="276">
          <cell r="B276" t="str">
            <v>7.12 (1)</v>
          </cell>
          <cell r="D276" t="str">
            <v>Perletakan Logam</v>
          </cell>
          <cell r="G276" t="str">
            <v>Buah</v>
          </cell>
        </row>
        <row r="277">
          <cell r="B277" t="str">
            <v>7.12 (2)</v>
          </cell>
          <cell r="D277" t="str">
            <v>Perletakan Elastomerik Jenis 1</v>
          </cell>
          <cell r="G277" t="str">
            <v>Buah</v>
          </cell>
        </row>
        <row r="278">
          <cell r="B278" t="str">
            <v>7.12 (3)</v>
          </cell>
          <cell r="D278" t="str">
            <v>Perletakan Elastomerik Jenis 2</v>
          </cell>
          <cell r="G278" t="str">
            <v>Buah</v>
          </cell>
        </row>
        <row r="279">
          <cell r="B279" t="str">
            <v>7.12 (4)</v>
          </cell>
          <cell r="D279" t="str">
            <v>Perletakan Elastomerik Jenis 3</v>
          </cell>
          <cell r="G279" t="str">
            <v>Buah</v>
          </cell>
        </row>
        <row r="280">
          <cell r="B280" t="str">
            <v>7.12 (5)</v>
          </cell>
          <cell r="D280" t="str">
            <v>Perletakan Strip</v>
          </cell>
          <cell r="G280" t="str">
            <v>M1</v>
          </cell>
        </row>
        <row r="282">
          <cell r="B282" t="str">
            <v>7.13</v>
          </cell>
          <cell r="D282" t="str">
            <v>Sandaran Jembatan Baja</v>
          </cell>
          <cell r="G282" t="str">
            <v>M1</v>
          </cell>
        </row>
        <row r="284">
          <cell r="B284" t="str">
            <v>7.14</v>
          </cell>
          <cell r="D284" t="str">
            <v>Papan Nama Jembatan</v>
          </cell>
          <cell r="G284" t="str">
            <v>Buah</v>
          </cell>
        </row>
        <row r="286">
          <cell r="B286" t="str">
            <v>7.15 (1)</v>
          </cell>
          <cell r="D286" t="str">
            <v>Pembongkaran pasangan batu</v>
          </cell>
          <cell r="G286" t="str">
            <v>M2</v>
          </cell>
        </row>
        <row r="287">
          <cell r="B287" t="str">
            <v>7.15 (2)</v>
          </cell>
          <cell r="D287" t="str">
            <v>Pembongkaran Beton</v>
          </cell>
          <cell r="G287" t="str">
            <v>M3</v>
          </cell>
        </row>
        <row r="288">
          <cell r="B288" t="str">
            <v>7.15 (3)</v>
          </cell>
          <cell r="D288" t="str">
            <v>Pembongkaran Beton Pratekan</v>
          </cell>
          <cell r="G288" t="str">
            <v>M3</v>
          </cell>
        </row>
        <row r="289">
          <cell r="B289" t="str">
            <v>7.15 (4)</v>
          </cell>
          <cell r="D289" t="str">
            <v>Pembongkaran Bangunan Gedung</v>
          </cell>
          <cell r="G289" t="str">
            <v>M2</v>
          </cell>
        </row>
        <row r="290">
          <cell r="B290" t="str">
            <v>7.15 (5)</v>
          </cell>
          <cell r="D290" t="str">
            <v>Pembongkaran Rangka Baja</v>
          </cell>
          <cell r="G290" t="str">
            <v>M2</v>
          </cell>
        </row>
        <row r="291">
          <cell r="B291" t="str">
            <v>7.15 (6)</v>
          </cell>
          <cell r="D291" t="str">
            <v>Pembongkaran Balok Baja (Steel Stringers)</v>
          </cell>
          <cell r="G291" t="str">
            <v>M1</v>
          </cell>
        </row>
        <row r="292">
          <cell r="B292" t="str">
            <v>7.15 (7)</v>
          </cell>
          <cell r="D292" t="str">
            <v>Pembongkaran Lantai Jembatan Kayu</v>
          </cell>
          <cell r="G292" t="str">
            <v>M2</v>
          </cell>
        </row>
        <row r="293">
          <cell r="B293" t="str">
            <v>7.15 (8)</v>
          </cell>
          <cell r="D293" t="str">
            <v>Pembongkaran Jembatan Kayu</v>
          </cell>
          <cell r="G293" t="str">
            <v>M2</v>
          </cell>
        </row>
        <row r="294">
          <cell r="B294" t="str">
            <v>7.15 (8)</v>
          </cell>
          <cell r="D294" t="str">
            <v>Pengangkutan Hasil Bongkaran yang Melebihi 5 Km.</v>
          </cell>
          <cell r="G294" t="str">
            <v>M3/Km</v>
          </cell>
        </row>
        <row r="313">
          <cell r="C313" t="str">
            <v>Jumlah Harga Pekerjaan DIVISI 7  (masuk pada Rekapitulasi Perkiraan Harga Pekerjaan)</v>
          </cell>
          <cell r="J313">
            <v>16344075</v>
          </cell>
        </row>
        <row r="319">
          <cell r="D319" t="str">
            <v>DIVISI  8.  PENGEMBALIAN  KONDISI  DAN  PEKERJAAN  MINOR</v>
          </cell>
        </row>
        <row r="321">
          <cell r="B321" t="str">
            <v>8.1 (1)</v>
          </cell>
          <cell r="D321" t="str">
            <v>Lapis Pondasi agregat Kelas A untuk Pekerjaan Minor</v>
          </cell>
          <cell r="G321" t="str">
            <v>M3</v>
          </cell>
          <cell r="H321">
            <v>60</v>
          </cell>
          <cell r="I321">
            <v>423878.88693522295</v>
          </cell>
          <cell r="J321">
            <v>25432733.216113377</v>
          </cell>
        </row>
        <row r="322">
          <cell r="B322" t="str">
            <v>8.1 (2)</v>
          </cell>
          <cell r="D322" t="str">
            <v>Lapis Pondasi agregat Kelas B untuk Pekerjaan Minor</v>
          </cell>
          <cell r="G322" t="str">
            <v>M3</v>
          </cell>
        </row>
        <row r="323">
          <cell r="B323" t="str">
            <v>8.1 (3)</v>
          </cell>
          <cell r="D323" t="str">
            <v>Agregat utk.Lapis Pondasi Jalan Tanpa Penutup utk. Pek. Minor</v>
          </cell>
          <cell r="G323" t="str">
            <v>M3</v>
          </cell>
        </row>
        <row r="324">
          <cell r="B324" t="str">
            <v>8.1 (4)</v>
          </cell>
          <cell r="D324" t="str">
            <v>Waterbound Macadam untuk Pekerjaan Minor</v>
          </cell>
          <cell r="G324" t="str">
            <v>M3</v>
          </cell>
        </row>
        <row r="325">
          <cell r="B325" t="str">
            <v>8.1 (5)</v>
          </cell>
          <cell r="D325" t="str">
            <v>Campuran Aspal Panas untuk Pekerjaan Minor</v>
          </cell>
          <cell r="G325" t="str">
            <v>M3</v>
          </cell>
          <cell r="H325">
            <v>614.54</v>
          </cell>
          <cell r="I325">
            <v>1576271.1690806157</v>
          </cell>
          <cell r="J325">
            <v>968681684.2468015</v>
          </cell>
        </row>
        <row r="326">
          <cell r="B326" t="str">
            <v>8.1 (6)</v>
          </cell>
          <cell r="D326" t="str">
            <v>Lasbutag atau Latasbusir untuk Pekerjaan minor</v>
          </cell>
          <cell r="G326" t="str">
            <v>M3</v>
          </cell>
        </row>
        <row r="327">
          <cell r="B327" t="str">
            <v>8.1 (7)</v>
          </cell>
          <cell r="D327" t="str">
            <v>Penetrasi Macadam untuk Pekerjaan Minor</v>
          </cell>
          <cell r="G327" t="str">
            <v>M3</v>
          </cell>
        </row>
        <row r="328">
          <cell r="B328" t="str">
            <v>8.1 (8)</v>
          </cell>
          <cell r="D328" t="str">
            <v>Campuran Aspal Dingin untuk Pekerjaan Minor</v>
          </cell>
          <cell r="G328" t="str">
            <v>M3</v>
          </cell>
        </row>
        <row r="329">
          <cell r="B329" t="str">
            <v>8.1 (9)</v>
          </cell>
          <cell r="D329" t="str">
            <v>Bitumen Residual untuk Pekerjaan Minor</v>
          </cell>
          <cell r="G329" t="str">
            <v>Liter</v>
          </cell>
        </row>
        <row r="331">
          <cell r="B331" t="str">
            <v>8.2 (1)</v>
          </cell>
          <cell r="D331" t="str">
            <v>Galian untuk Bahu Jalan dan Pekerjaan Minor Lainnya</v>
          </cell>
          <cell r="G331" t="str">
            <v>M3</v>
          </cell>
        </row>
        <row r="332">
          <cell r="B332" t="str">
            <v>8.2 (2)</v>
          </cell>
          <cell r="D332" t="str">
            <v>Pemotongan Pohon Diameter 15 - 30 cm.</v>
          </cell>
          <cell r="G332" t="str">
            <v>Buah</v>
          </cell>
        </row>
        <row r="333">
          <cell r="B333" t="str">
            <v>8.2 (3)</v>
          </cell>
          <cell r="D333" t="str">
            <v>Pemotongan Pohon Diameter 30 - 50 cm.</v>
          </cell>
          <cell r="G333" t="str">
            <v>Buah</v>
          </cell>
        </row>
        <row r="334">
          <cell r="B334" t="str">
            <v>8.2 (4)</v>
          </cell>
          <cell r="D334" t="str">
            <v>Pemotongan Pohon Diameter 50 - 75 cm.</v>
          </cell>
          <cell r="G334" t="str">
            <v>Buah</v>
          </cell>
        </row>
        <row r="335">
          <cell r="B335" t="str">
            <v>8.2 (5)</v>
          </cell>
          <cell r="D335" t="str">
            <v>Pemotongan Pohon Diameter &gt; 75 cm.</v>
          </cell>
          <cell r="G335" t="str">
            <v>Buah</v>
          </cell>
        </row>
        <row r="337">
          <cell r="B337" t="str">
            <v>8.3 (1)</v>
          </cell>
          <cell r="D337" t="str">
            <v>Stabilisasi dengan Tanaman</v>
          </cell>
          <cell r="G337" t="str">
            <v>M2</v>
          </cell>
        </row>
        <row r="338">
          <cell r="B338" t="str">
            <v>8.3 (2)</v>
          </cell>
          <cell r="D338" t="str">
            <v>Penanaman Perdu</v>
          </cell>
          <cell r="G338" t="str">
            <v>M2</v>
          </cell>
        </row>
        <row r="339">
          <cell r="B339" t="str">
            <v>8.3 (3)</v>
          </cell>
          <cell r="D339" t="str">
            <v>Penanaman Pohon</v>
          </cell>
          <cell r="G339" t="str">
            <v>Buah</v>
          </cell>
        </row>
        <row r="341">
          <cell r="B341" t="str">
            <v>8.4 (1)</v>
          </cell>
          <cell r="D341" t="str">
            <v>Marka Jalan Bukan Thermoplastic</v>
          </cell>
          <cell r="G341" t="str">
            <v>M2</v>
          </cell>
        </row>
        <row r="342">
          <cell r="B342" t="str">
            <v>8.4 (2)</v>
          </cell>
          <cell r="D342" t="str">
            <v>Marka Jalan Thermoplastic</v>
          </cell>
          <cell r="G342" t="str">
            <v>M2</v>
          </cell>
        </row>
        <row r="343">
          <cell r="B343" t="str">
            <v>8.4 (3)</v>
          </cell>
          <cell r="D343" t="str">
            <v>Rambu Jalan dengan Permukaan Pemantul Engineering Grade</v>
          </cell>
          <cell r="G343" t="str">
            <v>Buah</v>
          </cell>
        </row>
        <row r="344">
          <cell r="B344" t="str">
            <v>8.4 (4)</v>
          </cell>
          <cell r="D344" t="str">
            <v>Rambu Jalan dengan Permukaan Pemantul High Intensity Grade</v>
          </cell>
          <cell r="G344" t="str">
            <v>Buah</v>
          </cell>
        </row>
        <row r="345">
          <cell r="B345" t="str">
            <v>8.4 (5)</v>
          </cell>
          <cell r="D345" t="str">
            <v>Patok Pengarah</v>
          </cell>
          <cell r="G345" t="str">
            <v>Buah</v>
          </cell>
        </row>
        <row r="346">
          <cell r="B346" t="str">
            <v>8.4 (6)</v>
          </cell>
          <cell r="D346" t="str">
            <v>Patok Kilometer</v>
          </cell>
          <cell r="G346" t="str">
            <v>Buah</v>
          </cell>
        </row>
        <row r="347">
          <cell r="B347" t="str">
            <v>8.4 (7)</v>
          </cell>
          <cell r="D347" t="str">
            <v>Rel Pengaman</v>
          </cell>
          <cell r="G347" t="str">
            <v>M1</v>
          </cell>
        </row>
        <row r="348">
          <cell r="B348" t="str">
            <v>8.4 (8)</v>
          </cell>
          <cell r="D348" t="str">
            <v>Paku Jalan (Road Stud)</v>
          </cell>
          <cell r="G348" t="str">
            <v>Buah</v>
          </cell>
        </row>
        <row r="349">
          <cell r="B349" t="str">
            <v>8.4 (9)</v>
          </cell>
          <cell r="D349" t="str">
            <v>Mata Kucing (Delianeator)</v>
          </cell>
          <cell r="G349" t="str">
            <v>Buah</v>
          </cell>
        </row>
        <row r="350">
          <cell r="B350" t="str">
            <v>8.4 (10)</v>
          </cell>
          <cell r="D350" t="str">
            <v>Kerb Pracetak</v>
          </cell>
          <cell r="G350" t="str">
            <v>Buah</v>
          </cell>
        </row>
        <row r="351">
          <cell r="B351" t="str">
            <v>8.4 (11)</v>
          </cell>
          <cell r="D351" t="str">
            <v>Kerb Yang Digunakan Kembali</v>
          </cell>
          <cell r="G351" t="str">
            <v>Buah</v>
          </cell>
        </row>
        <row r="352">
          <cell r="B352" t="str">
            <v>8.4 (12)</v>
          </cell>
          <cell r="D352" t="str">
            <v>Perkerasan Blok Beton pada Trotoar dan Median</v>
          </cell>
          <cell r="G352" t="str">
            <v>M2</v>
          </cell>
        </row>
        <row r="354">
          <cell r="B354" t="str">
            <v>8.5 (1)</v>
          </cell>
          <cell r="D354" t="str">
            <v>Pengembalian Kondisi Lantai Jembatan Beton</v>
          </cell>
          <cell r="G354" t="str">
            <v>M2</v>
          </cell>
        </row>
        <row r="355">
          <cell r="B355" t="str">
            <v>8.5 (2)</v>
          </cell>
          <cell r="D355" t="str">
            <v>Pengembalian Kondisi Lantai Jembatan Kayu</v>
          </cell>
          <cell r="G355" t="str">
            <v>M2</v>
          </cell>
        </row>
        <row r="356">
          <cell r="B356" t="str">
            <v>8.5 (3)</v>
          </cell>
          <cell r="D356" t="str">
            <v>Pengembalian Kondisi Pelapisan Permukaan Baja Struktur</v>
          </cell>
          <cell r="G356" t="str">
            <v>M2</v>
          </cell>
        </row>
        <row r="362">
          <cell r="C362" t="str">
            <v>Jumlah Harga Pekerjaan DIVISI 8  (masuk pada Rekapitulasi Perkiraan Harga Pekerjaan)</v>
          </cell>
          <cell r="J362">
            <v>994114417.46291482</v>
          </cell>
        </row>
        <row r="368">
          <cell r="D368" t="str">
            <v>DIVISI  9.  PEKERJAAN  HARIAN</v>
          </cell>
        </row>
        <row r="370">
          <cell r="B370">
            <v>9.1</v>
          </cell>
          <cell r="D370" t="str">
            <v>Mandor</v>
          </cell>
          <cell r="G370" t="str">
            <v>Jam</v>
          </cell>
        </row>
        <row r="371">
          <cell r="B371">
            <v>9.1999999999999993</v>
          </cell>
          <cell r="D371" t="str">
            <v>Pekerja Biasa</v>
          </cell>
          <cell r="G371" t="str">
            <v>Jam</v>
          </cell>
        </row>
        <row r="372">
          <cell r="B372">
            <v>9.3000000000000007</v>
          </cell>
          <cell r="D372" t="str">
            <v>Tukang Kayu, Tukang Batu, dsb</v>
          </cell>
          <cell r="G372" t="str">
            <v>Jam</v>
          </cell>
        </row>
        <row r="373">
          <cell r="B373">
            <v>9.4</v>
          </cell>
          <cell r="D373" t="str">
            <v>Dump Truck 3 - 4 M3</v>
          </cell>
          <cell r="G373" t="str">
            <v>Jam</v>
          </cell>
        </row>
        <row r="374">
          <cell r="B374">
            <v>9.5</v>
          </cell>
          <cell r="D374" t="str">
            <v>Truk dengan bak terbuka kapasitas 3 - 4 M3</v>
          </cell>
          <cell r="G374" t="str">
            <v>Jam</v>
          </cell>
        </row>
        <row r="375">
          <cell r="B375">
            <v>9.6</v>
          </cell>
          <cell r="D375" t="str">
            <v>Tangki Air 3000 - 4500 Liter</v>
          </cell>
          <cell r="G375" t="str">
            <v>Jam</v>
          </cell>
        </row>
        <row r="376">
          <cell r="B376">
            <v>9.6999999999999993</v>
          </cell>
          <cell r="D376" t="str">
            <v>Bulldozer 100 - 150 HP</v>
          </cell>
          <cell r="G376" t="str">
            <v>Jam</v>
          </cell>
        </row>
        <row r="377">
          <cell r="B377">
            <v>9.8000000000000007</v>
          </cell>
          <cell r="D377" t="str">
            <v>Motor Grader min 100 HP</v>
          </cell>
          <cell r="G377" t="str">
            <v>Jam</v>
          </cell>
        </row>
        <row r="378">
          <cell r="B378">
            <v>9.9</v>
          </cell>
          <cell r="D378" t="str">
            <v>Wheel Loader 1.0 - 1.6 M3</v>
          </cell>
          <cell r="G378" t="str">
            <v>Jam</v>
          </cell>
        </row>
        <row r="379">
          <cell r="B379" t="str">
            <v>9.10</v>
          </cell>
          <cell r="D379" t="str">
            <v>Track Loader 75 - 100 HP</v>
          </cell>
          <cell r="G379" t="str">
            <v>Jam</v>
          </cell>
        </row>
        <row r="380">
          <cell r="B380">
            <v>9.11</v>
          </cell>
          <cell r="D380" t="str">
            <v>Excavator 80 - 140 HP</v>
          </cell>
          <cell r="G380" t="str">
            <v>Jam</v>
          </cell>
        </row>
        <row r="381">
          <cell r="B381">
            <v>9.1199999999999992</v>
          </cell>
          <cell r="D381" t="str">
            <v>Crane 10 - 15 Ton</v>
          </cell>
          <cell r="G381" t="str">
            <v>Jam</v>
          </cell>
        </row>
        <row r="382">
          <cell r="B382">
            <v>9.1300000000000008</v>
          </cell>
          <cell r="D382" t="str">
            <v>Mesin Gilas Roda Besi 6 - 9 Ton</v>
          </cell>
          <cell r="G382" t="str">
            <v>Jam</v>
          </cell>
        </row>
        <row r="383">
          <cell r="B383">
            <v>9.14</v>
          </cell>
          <cell r="D383" t="str">
            <v>Mesin Gilas Bervibrasi  5 - 8  Ton</v>
          </cell>
          <cell r="G383" t="str">
            <v>Jam</v>
          </cell>
        </row>
        <row r="384">
          <cell r="B384">
            <v>9.15</v>
          </cell>
          <cell r="D384" t="str">
            <v>Pemadat dengan Bervibrasi 1.5 - 3.0 HP</v>
          </cell>
          <cell r="G384" t="str">
            <v>Jam</v>
          </cell>
        </row>
        <row r="385">
          <cell r="B385">
            <v>9.16</v>
          </cell>
          <cell r="D385" t="str">
            <v>Mesin Gilas Roda Karet 8 - 10 Ton</v>
          </cell>
          <cell r="G385" t="str">
            <v>Jam</v>
          </cell>
        </row>
        <row r="386">
          <cell r="B386">
            <v>9.17</v>
          </cell>
          <cell r="D386" t="str">
            <v>Kompresor 4000 - 6500 Ltr/mnt</v>
          </cell>
          <cell r="G386" t="str">
            <v>Jam</v>
          </cell>
        </row>
        <row r="387">
          <cell r="B387">
            <v>9.18</v>
          </cell>
          <cell r="D387" t="str">
            <v>Mesin Pengaduk Beton 0.3 - 0.6 M3</v>
          </cell>
          <cell r="G387" t="str">
            <v>Jam</v>
          </cell>
        </row>
        <row r="388">
          <cell r="B388">
            <v>9.19</v>
          </cell>
          <cell r="D388" t="str">
            <v>Pompa Air 70 - 100 MM</v>
          </cell>
          <cell r="G388" t="str">
            <v>Jam</v>
          </cell>
        </row>
        <row r="392">
          <cell r="C392" t="str">
            <v>Jumlah Harga Pekerjaan DIVISI 9  (masuk pada Rekapitulasi Perkiraan Harga Pekerjaan)</v>
          </cell>
        </row>
        <row r="395">
          <cell r="D395" t="str">
            <v>DIVISI  10.  PEKERJAAN PEMELIHARAAN RUTIN</v>
          </cell>
        </row>
        <row r="397">
          <cell r="B397" t="str">
            <v>10.1 (1)</v>
          </cell>
          <cell r="D397" t="str">
            <v>Pemeliharaan Rutin Perkerasan</v>
          </cell>
          <cell r="G397" t="str">
            <v>LS</v>
          </cell>
        </row>
        <row r="398">
          <cell r="B398" t="str">
            <v>10.1 (2)</v>
          </cell>
          <cell r="D398" t="str">
            <v>Pemeliharaan Rutin Bahu Jalan</v>
          </cell>
          <cell r="G398" t="str">
            <v>LS</v>
          </cell>
        </row>
        <row r="399">
          <cell r="B399" t="str">
            <v>10.1 (3)</v>
          </cell>
          <cell r="D399" t="str">
            <v>Pemeliharaan Rutin Selokan, Saluran Air, Galian &amp; Timbunan</v>
          </cell>
          <cell r="G399" t="str">
            <v>LS</v>
          </cell>
          <cell r="H399">
            <v>1</v>
          </cell>
          <cell r="I399">
            <v>27494963.047923733</v>
          </cell>
          <cell r="J399">
            <v>27494963.047923733</v>
          </cell>
        </row>
        <row r="400">
          <cell r="B400" t="str">
            <v>10.1 (4)</v>
          </cell>
          <cell r="D400" t="str">
            <v>Pemeliharaan Rutin Perlengkapan Jalan</v>
          </cell>
          <cell r="G400" t="str">
            <v>LS</v>
          </cell>
        </row>
        <row r="401">
          <cell r="B401" t="str">
            <v>10.1 (5)</v>
          </cell>
          <cell r="D401" t="str">
            <v>Pemeliharaan Rutin Jembatan</v>
          </cell>
          <cell r="G401" t="str">
            <v>LS</v>
          </cell>
        </row>
        <row r="408">
          <cell r="C408" t="str">
            <v>Jumlah Harga Pekerjaan DIVISI 10  (masuk pada Rekapitulasi Perkiraan Harga Pekerjaan)</v>
          </cell>
          <cell r="J408">
            <v>27494963.047923733</v>
          </cell>
        </row>
      </sheetData>
      <sheetData sheetId="3">
        <row r="8">
          <cell r="B8">
            <v>3.5605227114330553</v>
          </cell>
        </row>
      </sheetData>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3a"/>
      <sheetName val="3b"/>
      <sheetName val="5a"/>
      <sheetName val="5b"/>
      <sheetName val="6a"/>
      <sheetName val="6b"/>
      <sheetName val="7a"/>
      <sheetName val="7b"/>
      <sheetName val="10a"/>
      <sheetName val="10b"/>
      <sheetName val="Hrg Dasar"/>
      <sheetName val="Bahan"/>
      <sheetName val="Alat"/>
      <sheetName val="Tenaga"/>
      <sheetName val="Alatt"/>
      <sheetName val="Analisa Quarry"/>
      <sheetName val="Pav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AW15">
            <v>60500</v>
          </cell>
        </row>
        <row r="32">
          <cell r="AW32">
            <v>10944.512985948479</v>
          </cell>
        </row>
      </sheetData>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 (2)"/>
      <sheetName val="ANALISA (2)"/>
      <sheetName val="DK (2)"/>
      <sheetName val="RKA (2)"/>
      <sheetName val="RKA"/>
      <sheetName val="lk"/>
      <sheetName val="daf-lokasi"/>
      <sheetName val="calc"/>
      <sheetName val="DK"/>
      <sheetName val="REKAP"/>
      <sheetName val="ANALISA"/>
      <sheetName val="bahan"/>
      <sheetName val="CAP"/>
      <sheetName val="Basic Price"/>
      <sheetName val="Analisa Quarry"/>
      <sheetName val="Peralatan"/>
      <sheetName val="himpunan"/>
      <sheetName val="grafik"/>
      <sheetName val="NOTA"/>
      <sheetName val="SAMPUL"/>
      <sheetName val="Sheet1"/>
      <sheetName val="Sheet2"/>
      <sheetName val="cros"/>
      <sheetName val="Sheet3"/>
      <sheetName val="cover"/>
      <sheetName val="sket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6">
          <cell r="F46">
            <v>206932</v>
          </cell>
        </row>
        <row r="48">
          <cell r="F48">
            <v>203796</v>
          </cell>
        </row>
      </sheetData>
      <sheetData sheetId="14" refreshError="1"/>
      <sheetData sheetId="15" refreshError="1">
        <row r="16">
          <cell r="AW16">
            <v>177828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BOQ"/>
      <sheetName val="Rekap"/>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4">
          <cell r="H44">
            <v>7</v>
          </cell>
        </row>
      </sheetData>
      <sheetData sheetId="9" refreshError="1"/>
      <sheetData sheetId="10" refreshError="1"/>
      <sheetData sheetId="11" refreshError="1"/>
      <sheetData sheetId="12">
        <row r="13">
          <cell r="AT13">
            <v>500</v>
          </cell>
        </row>
      </sheetData>
      <sheetData sheetId="13" refreshError="1"/>
      <sheetData sheetId="14" refreshError="1"/>
      <sheetData sheetId="15" refreshError="1"/>
      <sheetData sheetId="16" refreshError="1"/>
      <sheetData sheetId="17" refreshError="1"/>
      <sheetData sheetId="18" refreshError="1"/>
      <sheetData sheetId="19">
        <row r="30">
          <cell r="E30">
            <v>1</v>
          </cell>
        </row>
      </sheetData>
      <sheetData sheetId="20">
        <row r="28">
          <cell r="H28">
            <v>1632693765.4068842</v>
          </cell>
        </row>
      </sheetData>
      <sheetData sheetId="21">
        <row r="8">
          <cell r="F8">
            <v>4657.3142857142857</v>
          </cell>
        </row>
        <row r="9">
          <cell r="F9">
            <v>6088.5714285714284</v>
          </cell>
        </row>
        <row r="10">
          <cell r="F10">
            <v>7281.2857142857147</v>
          </cell>
        </row>
        <row r="75">
          <cell r="F75">
            <v>5500</v>
          </cell>
        </row>
        <row r="76">
          <cell r="F76">
            <v>1250000</v>
          </cell>
        </row>
        <row r="96">
          <cell r="F96">
            <v>8500</v>
          </cell>
        </row>
      </sheetData>
      <sheetData sheetId="22" refreshError="1"/>
      <sheetData sheetId="23">
        <row r="56">
          <cell r="L56" t="str">
            <v>Note: 1</v>
          </cell>
        </row>
      </sheetData>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pldt"/>
      <sheetName val="Pendukung"/>
      <sheetName val="Peralatan"/>
      <sheetName val="Metode"/>
      <sheetName val="XXXX"/>
      <sheetName val="RAB"/>
    </sheetNames>
    <sheetDataSet>
      <sheetData sheetId="0" refreshError="1">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1" refreshError="1"/>
      <sheetData sheetId="2"/>
      <sheetData sheetId="3"/>
      <sheetData sheetId="4"/>
      <sheetData sheetId="5"/>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s>
    <sheetDataSet>
      <sheetData sheetId="0"/>
      <sheetData sheetId="1">
        <row r="21">
          <cell r="H21">
            <v>33000000</v>
          </cell>
        </row>
        <row r="43">
          <cell r="H43">
            <v>3352632</v>
          </cell>
        </row>
        <row r="65">
          <cell r="H65">
            <v>162991144.741</v>
          </cell>
        </row>
        <row r="99">
          <cell r="H99">
            <v>194204197.44</v>
          </cell>
        </row>
        <row r="116">
          <cell r="H116">
            <v>0</v>
          </cell>
        </row>
        <row r="177">
          <cell r="H177">
            <v>406518238.88</v>
          </cell>
        </row>
        <row r="343">
          <cell r="H343">
            <v>0</v>
          </cell>
        </row>
        <row r="370">
          <cell r="H370">
            <v>3303788750.8500004</v>
          </cell>
        </row>
        <row r="437">
          <cell r="H437">
            <v>24436299.269746993</v>
          </cell>
        </row>
        <row r="500">
          <cell r="H500">
            <v>0</v>
          </cell>
        </row>
      </sheetData>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kla"/>
      <sheetName val="jawaban-Kla"/>
      <sheetName val="data-rekanan"/>
      <sheetName val="2-UMUM"/>
      <sheetName val="pemeliharaan"/>
      <sheetName val="3-DIV10 Rutin"/>
      <sheetName val="3-DIV10 (2)"/>
      <sheetName val="3-DIV10"/>
      <sheetName val="3-DIV9"/>
      <sheetName val="3-DIV8 (2)"/>
      <sheetName val="3-DIV8"/>
      <sheetName val="3-DIV7"/>
      <sheetName val="3-DIV6 (2)"/>
      <sheetName val="3-DIV6"/>
      <sheetName val="3-DIV5"/>
      <sheetName val="3-DIV4"/>
      <sheetName val="3-DIV3 (2)"/>
      <sheetName val="3-DIV3"/>
      <sheetName val="3-DIV2"/>
      <sheetName val="3-DIV1"/>
      <sheetName val="4-QUARRY"/>
      <sheetName val="4-BASIC"/>
      <sheetName val="5-ALAT"/>
      <sheetName val="6-AGG KH"/>
      <sheetName val="6-AGG A"/>
      <sheetName val="6-AGG B"/>
      <sheetName val="6-AGG C"/>
      <sheetName val="Shedule-UBA"/>
      <sheetName val="Shedule"/>
      <sheetName val="HD - UBA"/>
      <sheetName val="Subkont"/>
      <sheetName val="CURRENCY (7a)"/>
      <sheetName val="CURRENCY (7b)"/>
      <sheetName val="CURRENCY(7c)"/>
      <sheetName val="BQ"/>
      <sheetName val="PERHIT BAHAN"/>
      <sheetName val="jadwal-bahan-alat"/>
      <sheetName val="MOS"/>
      <sheetName val="konfirmasi"/>
      <sheetName val="DAFTAR-MPU"/>
      <sheetName val="REKA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ow r="15">
          <cell r="AW15">
            <v>90444.804367846547</v>
          </cell>
        </row>
        <row r="16">
          <cell r="AW16">
            <v>127974.6408945092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ta Quarry"/>
      <sheetName val="4-Analisa Quarry (2)"/>
      <sheetName val="CEK Vol"/>
      <sheetName val="NOTA"/>
      <sheetName val="sketsa"/>
      <sheetName val="FOTO"/>
      <sheetName val="RK Plaks (2)"/>
      <sheetName val="RK Plaks"/>
      <sheetName val="Jadwal"/>
      <sheetName val="Personil Inti (1)"/>
      <sheetName val="Personil Inti (2)"/>
      <sheetName val="Personil Inti (3)"/>
      <sheetName val="Personil Inti (4)"/>
      <sheetName val="Daftar usulan peralatan"/>
      <sheetName val="subkontrak"/>
      <sheetName val="Mobilisasi"/>
      <sheetName val="4-Analisa Quarry"/>
      <sheetName val="Informasi"/>
      <sheetName val="DISCLAIMER"/>
      <sheetName val="Rekap"/>
      <sheetName val="BOQ"/>
      <sheetName val="%"/>
      <sheetName val="MAJOR"/>
      <sheetName val="Mobilisasi(1)"/>
      <sheetName val="Lalu Lintas"/>
      <sheetName val="Jembatan Sementara"/>
      <sheetName val="Analisa K3"/>
      <sheetName val="Perhitungan Mobilisasi Alat"/>
      <sheetName val="4-Basic Price"/>
      <sheetName val="4-Formulir harga bahan"/>
      <sheetName val="5-ALAT(1)"/>
      <sheetName val="5-ALAT(2)"/>
      <sheetName val="Agg Halus &amp; Kasar"/>
      <sheetName val="Agg A"/>
      <sheetName val="Agg B dan S"/>
      <sheetName val="Agg C"/>
      <sheetName val="Agg  CBR 60"/>
      <sheetName val="D1"/>
      <sheetName val="D2"/>
      <sheetName val="D3"/>
      <sheetName val="D4"/>
      <sheetName val="D5"/>
      <sheetName val="D6"/>
      <sheetName val="D73"/>
      <sheetName val="D71."/>
      <sheetName val="D79"/>
      <sheetName val="D8(1)"/>
      <sheetName val="D8(2)"/>
      <sheetName val="D9"/>
      <sheetName val="D10 LS-Rutin"/>
      <sheetName val="D10 Kuantitas"/>
      <sheetName val="D10 Analisa HSP"/>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F8">
            <v>10632.539682539682</v>
          </cell>
        </row>
        <row r="10">
          <cell r="F10">
            <v>15032.539682539682</v>
          </cell>
        </row>
        <row r="62">
          <cell r="F62">
            <v>57600</v>
          </cell>
        </row>
        <row r="72">
          <cell r="F72">
            <v>16800</v>
          </cell>
        </row>
        <row r="85">
          <cell r="F85">
            <v>152056.84646050294</v>
          </cell>
        </row>
        <row r="118">
          <cell r="F118">
            <v>260000</v>
          </cell>
        </row>
      </sheetData>
      <sheetData sheetId="29"/>
      <sheetData sheetId="30">
        <row r="9">
          <cell r="AW9">
            <v>333580.93129216525</v>
          </cell>
        </row>
        <row r="12">
          <cell r="AW12">
            <v>174262.13329130496</v>
          </cell>
        </row>
        <row r="13">
          <cell r="AW13">
            <v>88492.65079365077</v>
          </cell>
        </row>
        <row r="15">
          <cell r="AW15">
            <v>239580.14332799558</v>
          </cell>
        </row>
        <row r="17">
          <cell r="AW17">
            <v>451091.49975131382</v>
          </cell>
        </row>
        <row r="18">
          <cell r="AW18">
            <v>437526.71368720353</v>
          </cell>
        </row>
        <row r="20">
          <cell r="AW20">
            <v>456549.37635038677</v>
          </cell>
        </row>
        <row r="23">
          <cell r="AW23">
            <v>174061.994341902</v>
          </cell>
        </row>
        <row r="24">
          <cell r="AW24">
            <v>294855.75206495321</v>
          </cell>
        </row>
        <row r="27">
          <cell r="AW27">
            <v>47028.066598434241</v>
          </cell>
        </row>
        <row r="30">
          <cell r="AW30">
            <v>288390.76033263112</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
      <sheetName val="sekat"/>
      <sheetName val="cover"/>
      <sheetName val="RKA"/>
      <sheetName val="himpunan"/>
      <sheetName val="REKAP"/>
      <sheetName val="daftar"/>
      <sheetName val="DK"/>
      <sheetName val="ANALISA"/>
      <sheetName val="ANALISA (2)"/>
      <sheetName val="bahan"/>
      <sheetName val="DK (2)"/>
      <sheetName val="cros"/>
      <sheetName val="lk"/>
      <sheetName val="sketsa"/>
      <sheetName val="Basic Price"/>
      <sheetName val="Analisa Quarry"/>
      <sheetName val="Peralatan"/>
      <sheetName val="grafik"/>
      <sheetName val="NOTA"/>
      <sheetName val="Agregat ABC"/>
      <sheetName val="ANALISA AMP mini"/>
      <sheetName val="Jambang"/>
    </sheetNames>
    <sheetDataSet>
      <sheetData sheetId="0" refreshError="1"/>
      <sheetData sheetId="1" refreshError="1"/>
      <sheetData sheetId="2" refreshError="1"/>
      <sheetData sheetId="3">
        <row r="95">
          <cell r="Y95">
            <v>771208700</v>
          </cell>
        </row>
      </sheetData>
      <sheetData sheetId="4" refreshError="1"/>
      <sheetData sheetId="5" refreshError="1"/>
      <sheetData sheetId="6" refreshError="1"/>
      <sheetData sheetId="7" refreshError="1"/>
      <sheetData sheetId="8" refreshError="1"/>
      <sheetData sheetId="9" refreshError="1"/>
      <sheetData sheetId="10">
        <row r="7">
          <cell r="G7">
            <v>47500</v>
          </cell>
        </row>
      </sheetData>
      <sheetData sheetId="11" refreshError="1"/>
      <sheetData sheetId="12" refreshError="1"/>
      <sheetData sheetId="13" refreshError="1"/>
      <sheetData sheetId="14"/>
      <sheetData sheetId="15"/>
      <sheetData sheetId="16" refreshError="1"/>
      <sheetData sheetId="17">
        <row r="9">
          <cell r="AY9">
            <v>2205000000</v>
          </cell>
        </row>
        <row r="10">
          <cell r="AY10">
            <v>87000000</v>
          </cell>
        </row>
        <row r="11">
          <cell r="AY11">
            <v>900000000</v>
          </cell>
        </row>
        <row r="12">
          <cell r="AY12">
            <v>110000000</v>
          </cell>
        </row>
        <row r="13">
          <cell r="AY13">
            <v>175000000</v>
          </cell>
        </row>
        <row r="14">
          <cell r="AY14">
            <v>1488000000</v>
          </cell>
        </row>
        <row r="15">
          <cell r="AY15">
            <v>360000000</v>
          </cell>
        </row>
        <row r="16">
          <cell r="AY16">
            <v>120000000</v>
          </cell>
        </row>
        <row r="17">
          <cell r="AY17">
            <v>850000000</v>
          </cell>
        </row>
        <row r="18">
          <cell r="AY18">
            <v>330800000</v>
          </cell>
        </row>
        <row r="19">
          <cell r="AY19">
            <v>207000000</v>
          </cell>
        </row>
        <row r="20">
          <cell r="AY20">
            <v>676000000</v>
          </cell>
        </row>
        <row r="21">
          <cell r="AY21">
            <v>542000000</v>
          </cell>
        </row>
        <row r="22">
          <cell r="AY22">
            <v>564000000</v>
          </cell>
        </row>
        <row r="23">
          <cell r="AY23">
            <v>350000000</v>
          </cell>
        </row>
        <row r="24">
          <cell r="AY24">
            <v>1195425000</v>
          </cell>
        </row>
        <row r="25">
          <cell r="AY25">
            <v>900000000</v>
          </cell>
        </row>
        <row r="26">
          <cell r="AY26">
            <v>918787500</v>
          </cell>
        </row>
        <row r="27">
          <cell r="AY27">
            <v>4000000</v>
          </cell>
        </row>
        <row r="28">
          <cell r="AW28">
            <v>317551</v>
          </cell>
          <cell r="AY28">
            <v>1010989671</v>
          </cell>
        </row>
        <row r="29">
          <cell r="AY29">
            <v>5000000</v>
          </cell>
        </row>
        <row r="30">
          <cell r="AY30">
            <v>105000000</v>
          </cell>
        </row>
        <row r="31">
          <cell r="AY31">
            <v>150000000</v>
          </cell>
        </row>
        <row r="32">
          <cell r="AY32">
            <v>17000000</v>
          </cell>
        </row>
        <row r="33">
          <cell r="AY33">
            <v>35000000</v>
          </cell>
        </row>
        <row r="34">
          <cell r="AY34">
            <v>900000000</v>
          </cell>
        </row>
        <row r="35">
          <cell r="AY35">
            <v>112500000</v>
          </cell>
        </row>
        <row r="36">
          <cell r="AY36">
            <v>600000000</v>
          </cell>
        </row>
        <row r="37">
          <cell r="AY37">
            <v>875000000</v>
          </cell>
        </row>
        <row r="38">
          <cell r="AY38">
            <v>850000000</v>
          </cell>
        </row>
        <row r="39">
          <cell r="AY39">
            <v>17500000</v>
          </cell>
        </row>
        <row r="40">
          <cell r="AY40">
            <v>2250000000</v>
          </cell>
        </row>
      </sheetData>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AF-8"/>
      <sheetName val="Cover Basment"/>
      <sheetName val="Cover Tower A"/>
      <sheetName val="Cover Tower B"/>
      <sheetName val="Cover Tower C"/>
      <sheetName val="Cover Tower D"/>
      <sheetName val="PK- Basement"/>
      <sheetName val="PK- Tower A"/>
      <sheetName val="PK- Tower D"/>
      <sheetName val="PK- Tower B"/>
      <sheetName val="PK- Tower C"/>
      <sheetName val="Anl Hrg"/>
      <sheetName val="Hrg Sa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ATUAN"/>
      <sheetName val="mos"/>
      <sheetName val="Basic Price"/>
    </sheetNames>
    <sheetDataSet>
      <sheetData sheetId="0"/>
      <sheetData sheetId="1"/>
      <sheetData sheetId="2">
        <row r="10">
          <cell r="F10">
            <v>7500</v>
          </cell>
        </row>
        <row r="22">
          <cell r="F22">
            <v>8500</v>
          </cell>
        </row>
        <row r="24">
          <cell r="F24">
            <v>7500</v>
          </cell>
        </row>
        <row r="50">
          <cell r="F50">
            <v>160000</v>
          </cell>
        </row>
        <row r="54">
          <cell r="F54">
            <v>20000</v>
          </cell>
        </row>
        <row r="56">
          <cell r="F56">
            <v>10000</v>
          </cell>
        </row>
        <row r="58">
          <cell r="F58">
            <v>7500</v>
          </cell>
        </row>
        <row r="68">
          <cell r="F68">
            <v>12500</v>
          </cell>
        </row>
        <row r="98">
          <cell r="F98">
            <v>205000</v>
          </cell>
        </row>
        <row r="100">
          <cell r="F100">
            <v>200000</v>
          </cell>
        </row>
        <row r="128">
          <cell r="F128">
            <v>605000</v>
          </cell>
        </row>
        <row r="149">
          <cell r="F149">
            <v>545000</v>
          </cell>
        </row>
        <row r="151">
          <cell r="F151">
            <v>6273.2999999999993</v>
          </cell>
        </row>
        <row r="153">
          <cell r="F153">
            <v>6172.9999999999991</v>
          </cell>
        </row>
        <row r="161">
          <cell r="F161">
            <v>120000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F8">
            <v>4148.5714285714284</v>
          </cell>
        </row>
        <row r="14">
          <cell r="F14">
            <v>6977.1428571428569</v>
          </cell>
        </row>
        <row r="16">
          <cell r="F16">
            <v>6034.2857142857147</v>
          </cell>
        </row>
        <row r="86">
          <cell r="F86">
            <v>4500</v>
          </cell>
        </row>
        <row r="88">
          <cell r="F88">
            <v>5400</v>
          </cell>
        </row>
        <row r="90">
          <cell r="F90">
            <v>20000</v>
          </cell>
        </row>
      </sheetData>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BAB"/>
      <sheetName val="MPU"/>
      <sheetName val="VOLUME (TDK DIPAKAI)"/>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0">
          <cell r="F40">
            <v>90000</v>
          </cell>
        </row>
        <row r="42">
          <cell r="F42">
            <v>95000</v>
          </cell>
        </row>
        <row r="46">
          <cell r="F46">
            <v>161262.42687926284</v>
          </cell>
        </row>
        <row r="70">
          <cell r="F70">
            <v>86000</v>
          </cell>
        </row>
      </sheetData>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D1 (2)"/>
      <sheetName val="D6 (2)"/>
      <sheetName val="Jadwal alat&amp;bahan"/>
      <sheetName val="D6 (3)"/>
      <sheetName val="D8(3)"/>
      <sheetName val="Peralatan"/>
      <sheetName val="Personil Inti (2)"/>
      <sheetName val="RK Plaks (3)"/>
      <sheetName val="RK Plaks"/>
      <sheetName val="RK Plaks (2)"/>
      <sheetName val="SPEK"/>
      <sheetName val="T.sced"/>
      <sheetName val="Surat Penawaran"/>
      <sheetName val="Personil Inti"/>
      <sheetName val="Skedul"/>
      <sheetName val="Pemakain Alat dan bahan"/>
      <sheetName val="Mobilisasi"/>
      <sheetName val="konfirmasi"/>
      <sheetName val="subkon"/>
      <sheetName val="Pembayaran Utama"/>
      <sheetName val="Daftar Alat Minimum &amp; P.Utama"/>
      <sheetName val="Daftar usulan peralatan"/>
      <sheetName val="Perhitungan Mobilisasi Alat"/>
      <sheetName val="Lalu Lintas"/>
      <sheetName val="Jembatan Sementara"/>
      <sheetName val="Informasi"/>
      <sheetName val="Analisa K3"/>
      <sheetName val="4-Basic Price"/>
      <sheetName val="4-Analisa Quarry"/>
      <sheetName val="4-Formulir harga bahan"/>
      <sheetName val="K3"/>
      <sheetName val="KONVERSI"/>
      <sheetName val="5-ALAT(1)"/>
      <sheetName val="Agg Halus &amp; Kasar"/>
      <sheetName val="Agg A"/>
      <sheetName val="Agg B"/>
      <sheetName val="Agg C"/>
      <sheetName val="Agg  CBR 60"/>
      <sheetName val="D1"/>
      <sheetName val="5-ALAT(2)"/>
      <sheetName val="D2"/>
      <sheetName val="D3"/>
      <sheetName val="D4"/>
      <sheetName val="D5(1)"/>
      <sheetName val="D5(2)"/>
      <sheetName val="D6"/>
      <sheetName val="Aspal, Filler, Anti Stripping"/>
      <sheetName val="ANAL QUARRY"/>
      <sheetName val="BASIC PRICE"/>
      <sheetName val="info"/>
      <sheetName val="QUANTITY"/>
      <sheetName val="Rekap"/>
      <sheetName val="BOQ"/>
      <sheetName val="D7(1)"/>
      <sheetName val="D7(2)"/>
      <sheetName val="D7(3)"/>
      <sheetName val="D8(1)"/>
      <sheetName val="D8(2)"/>
      <sheetName val="D9"/>
      <sheetName val="D10 LS-Rutin"/>
      <sheetName val="D10 Kuantitas"/>
      <sheetName val="D10 Analisa HSP"/>
      <sheetName val="Sheet1"/>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N9" t="str">
            <v>Medan,   18 Mei 2014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8">
          <cell r="F8">
            <v>4532.3142857142857</v>
          </cell>
        </row>
        <row r="53">
          <cell r="F53">
            <v>325048.69706133282</v>
          </cell>
        </row>
      </sheetData>
      <sheetData sheetId="32"/>
      <sheetData sheetId="33"/>
      <sheetData sheetId="34"/>
      <sheetData sheetId="35"/>
      <sheetData sheetId="36">
        <row r="10">
          <cell r="AW10">
            <v>305368.5662128001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7">
          <cell r="F37">
            <v>1549.090909090909</v>
          </cell>
        </row>
      </sheetData>
      <sheetData sheetId="53"/>
      <sheetData sheetId="54"/>
      <sheetData sheetId="55">
        <row r="9">
          <cell r="L9" t="str">
            <v>Medan,   18  Mei 2014</v>
          </cell>
        </row>
      </sheetData>
      <sheetData sheetId="56">
        <row r="34">
          <cell r="H34">
            <v>26960000</v>
          </cell>
        </row>
      </sheetData>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Data"/>
      <sheetName val="Informasi"/>
      <sheetName val="Peta Quarry"/>
      <sheetName val="4-A Quarry"/>
      <sheetName val="5-ALA1"/>
      <sheetName val="5-ALA2"/>
      <sheetName val="4-B Price"/>
      <sheetName val="Lalu Lintas"/>
      <sheetName val="Jembatan Sementara"/>
      <sheetName val="Rekap"/>
      <sheetName val="BOQ"/>
      <sheetName val="Mobil"/>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gg Halus &amp; Kasar"/>
      <sheetName val="Agg A"/>
      <sheetName val="Agg B"/>
      <sheetName val="Agg C"/>
      <sheetName val="4-formulir harga bahan"/>
      <sheetName val="Perhitungan Mobilisasi Alat"/>
      <sheetName val="MAJO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F8">
            <v>5785</v>
          </cell>
        </row>
        <row r="85">
          <cell r="F85">
            <v>15000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UPAH"/>
      <sheetName val="BAHAN"/>
      <sheetName val="ANALISA"/>
      <sheetName val="RAB"/>
      <sheetName val="QUARY"/>
    </sheetNames>
    <sheetDataSet>
      <sheetData sheetId="0"/>
      <sheetData sheetId="1">
        <row r="16">
          <cell r="K16">
            <v>92800</v>
          </cell>
        </row>
      </sheetData>
      <sheetData sheetId="2">
        <row r="17">
          <cell r="L17">
            <v>258733.94</v>
          </cell>
        </row>
        <row r="76">
          <cell r="L76">
            <v>56200</v>
          </cell>
        </row>
        <row r="77">
          <cell r="L77">
            <v>86600</v>
          </cell>
        </row>
      </sheetData>
      <sheetData sheetId="3"/>
      <sheetData sheetId="4"/>
      <sheetData sheetId="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sheetName val="SCHE."/>
      <sheetName val="SRT"/>
      <sheetName val="Rek"/>
      <sheetName val="BOQ"/>
      <sheetName val="ANA"/>
      <sheetName val="METH"/>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SCH"/>
      <sheetName val="MET"/>
      <sheetName val="SUB"/>
      <sheetName val="DLM"/>
      <sheetName val="MJR"/>
      <sheetName val="BALT"/>
      <sheetName val="LMP.1"/>
      <sheetName val="LMP.2"/>
      <sheetName val="RTN"/>
      <sheetName val="ANA (BAK)"/>
      <sheetName val="MET (BAK)"/>
      <sheetName val="IND"/>
      <sheetName val="CMK"/>
      <sheetName val="TM"/>
      <sheetName val="Perhitungan RAB"/>
      <sheetName val="Mobilisasi"/>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ALT"/>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alat"/>
      <sheetName val="staf"/>
      <sheetName val="Kar"/>
      <sheetName val="MET-BAB-04"/>
      <sheetName val="MET-BAB-06"/>
      <sheetName val="MET-BAB-06b"/>
      <sheetName val="MET-bab-08"/>
      <sheetName val="Sheet2"/>
      <sheetName val="Sheet2 (2)"/>
      <sheetName val="Sheet1"/>
      <sheetName val="Sheet1 (2)"/>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ANALISA"/>
      <sheetName val="DAFT PERALATAN"/>
      <sheetName val="SCH MOB (2)"/>
      <sheetName val="SCH bahan (2)"/>
      <sheetName val="REK ANAK"/>
      <sheetName val="BOQ ANAK"/>
      <sheetName val="ANA rutin"/>
      <sheetName val="KONF"/>
      <sheetName val="SURAT"/>
      <sheetName val="STAFF"/>
      <sheetName val="HSD UPAH"/>
      <sheetName val="HSD BAHAN"/>
      <sheetName val="HSD ALAT"/>
      <sheetName val="AMP"/>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GENSET"/>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data"/>
      <sheetName val="judul"/>
      <sheetName val="jadwal alat"/>
      <sheetName val="SCH pekerjaan"/>
      <sheetName val="Compatibility Report"/>
      <sheetName val="Kuantitas"/>
      <sheetName val="Analisa HSP"/>
      <sheetName val="HSD BAHAN (2)"/>
      <sheetName val="HSD ALAT (2)"/>
      <sheetName val="Rekapitulasi"/>
      <sheetName val="daf hs"/>
      <sheetName val="dft alat utam"/>
      <sheetName val="met bab 2.2"/>
      <sheetName val="met 3.1 (1)"/>
      <sheetName val="Met 3.2(2)"/>
      <sheetName val="met 5.1(1)"/>
      <sheetName val="met 5.1(2)"/>
      <sheetName val="met 6.3 (5)"/>
      <sheetName val="met 6.3.(6)"/>
      <sheetName val="met 6.3 (7)"/>
      <sheetName val="Rekap"/>
      <sheetName val="CH Met Bab"/>
      <sheetName val="Jadwal"/>
      <sheetName val="Ana MPU"/>
      <sheetName val="DPU"/>
      <sheetName val="HSD Upah+Alat"/>
      <sheetName val="Met Bab 02"/>
      <sheetName val="Met Bab 05 (a)"/>
      <sheetName val="Met Bab 05 (b)"/>
      <sheetName val="Met Bab 06 (a)"/>
      <sheetName val="Met Bab 06 (b)"/>
      <sheetName val="Met Bab 04"/>
      <sheetName val="Met Bab 07"/>
      <sheetName val="Met Bab 08"/>
      <sheetName val="Konfirm"/>
      <sheetName val="Sub Kont"/>
      <sheetName val="simak"/>
      <sheetName val="BOQ (2)"/>
      <sheetName val="DAFTAR KUANTITAS"/>
      <sheetName val="MPU"/>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SATER PUMP"/>
      <sheetName val="Mat Bab 02"/>
      <sheetName val="lamp 9"/>
      <sheetName val="SCH (3)"/>
      <sheetName val="LIST"/>
      <sheetName val="SK"/>
      <sheetName val="SRT PNW"/>
      <sheetName val="MO&amp;DEMOB"/>
      <sheetName val="HSD upah (2)"/>
      <sheetName val="HSD bhn + ONGKOS"/>
      <sheetName val="HSD alt"/>
      <sheetName val="MET.PEL"/>
      <sheetName val="METODE (3)"/>
      <sheetName val="SCH (2)"/>
      <sheetName val="PERSONIL"/>
      <sheetName val="PERALATAN MINIMUM"/>
      <sheetName val="subkontrakkan"/>
      <sheetName val="KSO"/>
      <sheetName val="ANA ONGKOS ANGKUT"/>
      <sheetName val="HSD bhn (2)"/>
      <sheetName val="MOB"/>
      <sheetName val="ANA MOB ALT"/>
      <sheetName val="ANA RUTIN 1"/>
      <sheetName val="RAMBU"/>
      <sheetName val="MET ANA RUTIN"/>
      <sheetName val="HSD bhn"/>
      <sheetName val="PERSONILUTAMA"/>
      <sheetName val="METODE (4)"/>
      <sheetName val="AC-BC-balance"/>
      <sheetName val="AC-WC-balance"/>
      <sheetName val="Pas. Batu Mortar balance"/>
      <sheetName val="Pas. Batu Mortar(FE)"/>
      <sheetName val="PROGRESS"/>
      <sheetName val="Bahu(L) bal"/>
      <sheetName val="SCH pekerjaa_x0000_só_x0002_j"/>
      <sheetName val="SCH pekerja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Fill this out first___"/>
      <sheetName val="ana_san"/>
      <sheetName val="Material"/>
      <sheetName val="Analisa Str"/>
      <sheetName val="BQ"/>
      <sheetName val="SAT-BHN"/>
      <sheetName val="Harsat Bahan"/>
      <sheetName val="Harsat Upah"/>
      <sheetName val="DAFTAR 7"/>
      <sheetName val="analisa el"/>
      <sheetName val="analisa mek"/>
      <sheetName val="TOTAL"/>
      <sheetName val="DAFTAR_8"/>
      <sheetName val="DAF_1"/>
      <sheetName val="Bag_1"/>
      <sheetName val="DONGIA"/>
      <sheetName val="STR"/>
      <sheetName val="ESCON"/>
      <sheetName val="REKAP A BESAR"/>
      <sheetName val="Hrg.Sat"/>
      <sheetName val="Pipe"/>
      <sheetName val="REF.ONLY"/>
      <sheetName val="Kolom UT"/>
      <sheetName val="Currency Rate"/>
      <sheetName val="Har-mat"/>
      <sheetName val="har-sat"/>
      <sheetName val="rab me (by owner) "/>
      <sheetName val="PAD-F"/>
      <sheetName val="Bahan upah"/>
      <sheetName val="NEGO-CKB-BBGN"/>
      <sheetName val="È³_x0003_&amp;0ß_x0000__x0000_"/>
      <sheetName val=""/>
      <sheetName val="DATA PROYEK"/>
      <sheetName val="RAB"/>
      <sheetName val="sph"/>
      <sheetName val="8LT 12"/>
      <sheetName val="chitimc"/>
      <sheetName val="dongia (2)"/>
      <sheetName val="LKVL-CK-HT-GD1"/>
      <sheetName val="giathanh1"/>
      <sheetName val="Data basic price jgan diprint"/>
      <sheetName val="10.1(3)"/>
      <sheetName val="AHS 6.1(2)"/>
      <sheetName val="Metode 8.1(5)"/>
      <sheetName val="rekap1"/>
      <sheetName val="Rekap (2)"/>
      <sheetName val="Beton"/>
      <sheetName val="Aspal (2)"/>
      <sheetName val="Relok-PJU"/>
      <sheetName val="NP"/>
      <sheetName val="RAB KapukII"/>
      <sheetName val="Harsat"/>
      <sheetName val="BAU"/>
      <sheetName val="5-ALAT(1)"/>
      <sheetName val="4-Basic Price"/>
      <sheetName val="K.000"/>
      <sheetName val="RAB."/>
      <sheetName val="REKAP PAKET 2"/>
      <sheetName val="E.000"/>
      <sheetName val="H-Dasar"/>
      <sheetName val="MINGGUAN"/>
      <sheetName val="ANALISASNI"/>
      <sheetName val="upah&amp;bahan"/>
      <sheetName val="JADUAL"/>
      <sheetName val="REKAPTOTAL"/>
      <sheetName val="HARGASAT."/>
      <sheetName val="Basic Price"/>
      <sheetName val="SCH pekerjaa_x005f_x0000_só_x005f_x0002_j"/>
      <sheetName val="È³_x005f_x0003_&amp;0ß_x005f_x0000__x005f_x0000_"/>
      <sheetName val="PANELKAST"/>
      <sheetName val="rev-1"/>
      <sheetName val="DATUM"/>
      <sheetName val="AC"/>
      <sheetName val="eqp-rek"/>
      <sheetName val="SELL-SUMM-COST"/>
      <sheetName val="gvl"/>
      <sheetName val="RAW MATERIALS "/>
      <sheetName val="JD"/>
      <sheetName val="Kuantitas &amp; Harga"/>
      <sheetName val="met2"/>
      <sheetName val="anal"/>
      <sheetName val="00000000"/>
      <sheetName val="A"/>
      <sheetName val="Management"/>
      <sheetName val="ALAT1"/>
      <sheetName val="BASIC"/>
      <sheetName val="ALAT2 (TDK DIPAKAI)"/>
      <sheetName val="5-ALAT (2)"/>
      <sheetName val="Agg Halus &amp; Kasar"/>
      <sheetName val="HRG BHN"/>
      <sheetName val="VII. Tanah Dasar"/>
      <sheetName val="VIII. Pondasi Agregat"/>
      <sheetName val="I. Lalin"/>
      <sheetName val="I. Lab"/>
      <sheetName val="I. Ktr Lap"/>
      <sheetName val="I. Mob Demob"/>
      <sheetName val="I. Asbuilt"/>
      <sheetName val="I. Spanduk"/>
      <sheetName val="I. Pengamanan Utility"/>
      <sheetName val="I. Kendaraan Ops"/>
      <sheetName val="II. Pembersihan"/>
      <sheetName val="III. Bongkaran"/>
      <sheetName val="IV.Tanah"/>
      <sheetName val="DKH RAMP ON 99B"/>
      <sheetName val="VI. Drainase"/>
      <sheetName val="IX.Perkerasan"/>
      <sheetName val="X. Struktur Beton"/>
      <sheetName val="XI Baja Struktur"/>
      <sheetName val="XII. Lain-lain"/>
      <sheetName val="XIII. Pencahayaan &amp; Listrik"/>
      <sheetName val="XIV Plaza Tol"/>
      <sheetName val="H.Satuan"/>
      <sheetName val="H_Satuan"/>
      <sheetName val="mortar"/>
      <sheetName val="NP (2)"/>
      <sheetName val="mc adam"/>
      <sheetName val="ps batu&amp;brjg"/>
      <sheetName val="Rekap Biaya"/>
      <sheetName val="IN"/>
      <sheetName val="BAG-2"/>
      <sheetName val="SITE-E"/>
      <sheetName val="01A- RAB"/>
      <sheetName val="RBP1"/>
      <sheetName val="RBP2"/>
      <sheetName val="bank"/>
      <sheetName val="BL"/>
      <sheetName val="BTL"/>
      <sheetName val="gaji"/>
      <sheetName val="F1c DATA ADM6"/>
      <sheetName val="Perm. Test"/>
      <sheetName val="Div2"/>
      <sheetName val="UR-TEKNIS"/>
      <sheetName val="Vibro_Roller"/>
      <sheetName val="Galian 1"/>
      <sheetName val="PNT"/>
      <sheetName val="BQ-E20-02(Rp)"/>
      <sheetName val="UPH,BHN,ALT"/>
      <sheetName val="ba-op-1"/>
      <sheetName val="Analis harga"/>
      <sheetName val="Analisa (2)"/>
      <sheetName val="RBP- 2"/>
      <sheetName val="dasar"/>
      <sheetName val="D3"/>
      <sheetName val="D4"/>
      <sheetName val="D6"/>
      <sheetName val="D7"/>
      <sheetName val="D8"/>
      <sheetName val="10.1 (1)"/>
      <sheetName val="10.1 (2)"/>
      <sheetName val="10.1 (3)"/>
      <sheetName val="10.1 (4)"/>
      <sheetName val="10.1 (5)"/>
      <sheetName val="Master Edit"/>
      <sheetName val="Indirect_Const"/>
      <sheetName val="Data Alat"/>
      <sheetName val="Rate"/>
      <sheetName val=" anal hrg sat"/>
      <sheetName val="SCHE_1"/>
      <sheetName val="Mob_1"/>
      <sheetName val="Conf_1"/>
      <sheetName val="STF_(2)1"/>
      <sheetName val="LMP_11"/>
      <sheetName val="LMP_21"/>
      <sheetName val="ANA_(BAK)1"/>
      <sheetName val="MET_(BAK)1"/>
      <sheetName val="D_78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BOQ_(2)1"/>
      <sheetName val="DAFTAR_KUANTITAS1"/>
      <sheetName val="ANALISA_DIV-71"/>
      <sheetName val="bab_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BOQ_INDUK_(2)1"/>
      <sheetName val="REK_INDUK1"/>
      <sheetName val="BOQ_INDUK1"/>
      <sheetName val="ANA_mob1"/>
      <sheetName val="BAB_31"/>
      <sheetName val="ANA_BAB_31"/>
      <sheetName val="BAB_41"/>
      <sheetName val="ANA_BAB_41"/>
      <sheetName val="BAB_61"/>
      <sheetName val="ANA_BAB_6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BAHAN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daf_hs1"/>
      <sheetName val="dft_alat_utam1"/>
      <sheetName val="met_bab_2_21"/>
      <sheetName val="met_3_1_(1)1"/>
      <sheetName val="Met_3_2(2)1"/>
      <sheetName val="met_5_1(1)1"/>
      <sheetName val="met_5_1(2)1"/>
      <sheetName val="met_6_3_(5)1"/>
      <sheetName val="met_6_3_(6)1"/>
      <sheetName val="met_6_3_(7)1"/>
      <sheetName val="JACK_HAMMER1"/>
      <sheetName val="FULVI_MIXER1"/>
      <sheetName val="CONC_PAVER1"/>
      <sheetName val="TRUCK_MIXER1"/>
      <sheetName val="BATCHING_PLANT1"/>
      <sheetName val="jadwal_alat1"/>
      <sheetName val="SCH_pekerjaan1"/>
      <sheetName val="Compatibility_Report1"/>
      <sheetName val="Analisa_HSP1"/>
      <sheetName val="HSD_BAHAN_(2)1"/>
      <sheetName val="HSD_ALAT_(2)1"/>
      <sheetName val="CH_Met_Bab1"/>
      <sheetName val="Ana_MPU1"/>
      <sheetName val="HSD_Upah+Alat1"/>
      <sheetName val="Met_Bab_021"/>
      <sheetName val="Met_Bab_05_(a)1"/>
      <sheetName val="Met_Bab_05_(b)1"/>
      <sheetName val="Met_Bab_06_(a)1"/>
      <sheetName val="Met_Bab_06_(b)1"/>
      <sheetName val="Met_Bab_041"/>
      <sheetName val="Met_Bab_071"/>
      <sheetName val="Met_Bab_081"/>
      <sheetName val="Sub_Kont1"/>
      <sheetName val="Analisa_Str1"/>
      <sheetName val="Fill_this_out_first___1"/>
      <sheetName val="Harsat_Bahan1"/>
      <sheetName val="Harsat_Upah1"/>
      <sheetName val="DAFTAR_71"/>
      <sheetName val="analisa_el1"/>
      <sheetName val="analisa_mek1"/>
      <sheetName val="REF_ONLY1"/>
      <sheetName val="REKAP_A_BESAR1"/>
      <sheetName val="Hrg_Sat1"/>
      <sheetName val="SCHE_"/>
      <sheetName val="Mob_"/>
      <sheetName val="Conf_"/>
      <sheetName val="STF_(2)"/>
      <sheetName val="LMP_1"/>
      <sheetName val="LMP_2"/>
      <sheetName val="ANA_(BAK)"/>
      <sheetName val="MET_(BAK)"/>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BOQ_(2)"/>
      <sheetName val="DAFTAR_KUANTITAS"/>
      <sheetName val="ANALISA_DIV-7"/>
      <sheetName val="bab_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BOQ_INDUK_(2)"/>
      <sheetName val="REK_INDUK"/>
      <sheetName val="BOQ_INDUK"/>
      <sheetName val="ANA_mob"/>
      <sheetName val="BAB_3"/>
      <sheetName val="ANA_BAB_3"/>
      <sheetName val="BAB_4"/>
      <sheetName val="ANA_BAB_4"/>
      <sheetName val="BAB_6"/>
      <sheetName val="ANA_BAB_6"/>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BAHAN"/>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daf_hs"/>
      <sheetName val="dft_alat_utam"/>
      <sheetName val="met_bab_2_2"/>
      <sheetName val="met_3_1_(1)"/>
      <sheetName val="Met_3_2(2)"/>
      <sheetName val="met_5_1(1)"/>
      <sheetName val="met_5_1(2)"/>
      <sheetName val="met_6_3_(5)"/>
      <sheetName val="met_6_3_(6)"/>
      <sheetName val="met_6_3_(7)"/>
      <sheetName val="JACK_HAMMER"/>
      <sheetName val="FULVI_MIXER"/>
      <sheetName val="CONC_PAVER"/>
      <sheetName val="TRUCK_MIXER"/>
      <sheetName val="BATCHING_PLANT"/>
      <sheetName val="jadwal_alat"/>
      <sheetName val="SCH_pekerjaan"/>
      <sheetName val="Compatibility_Report"/>
      <sheetName val="Analisa_HSP"/>
      <sheetName val="HSD_BAHAN_(2)"/>
      <sheetName val="HSD_ALAT_(2)"/>
      <sheetName val="CH_Met_Bab"/>
      <sheetName val="Ana_MPU"/>
      <sheetName val="HSD_Upah+Alat"/>
      <sheetName val="Met_Bab_02"/>
      <sheetName val="Met_Bab_05_(a)"/>
      <sheetName val="Met_Bab_05_(b)"/>
      <sheetName val="Met_Bab_06_(a)"/>
      <sheetName val="Met_Bab_06_(b)"/>
      <sheetName val="Met_Bab_04"/>
      <sheetName val="Met_Bab_07"/>
      <sheetName val="Met_Bab_08"/>
      <sheetName val="Sub_Kont"/>
      <sheetName val="Analisa_Str"/>
      <sheetName val="Fill_this_out_first___"/>
      <sheetName val="Harsat_Bahan"/>
      <sheetName val="Harsat_Upah"/>
      <sheetName val="DAFTAR_7"/>
      <sheetName val="analisa_el"/>
      <sheetName val="analisa_mek"/>
      <sheetName val="REF_ONLY"/>
      <sheetName val="REKAP_A_BESAR"/>
      <sheetName val="Hrg_Sat"/>
      <sheetName val="SCHE_2"/>
      <sheetName val="Mob_2"/>
      <sheetName val="Conf_2"/>
      <sheetName val="STF_(2)2"/>
      <sheetName val="LMP_13"/>
      <sheetName val="LMP_22"/>
      <sheetName val="ANA_(BAK)2"/>
      <sheetName val="MET_(BAK)2"/>
      <sheetName val="D_78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BOQ_(2)2"/>
      <sheetName val="DAFTAR_KUANTITAS2"/>
      <sheetName val="ANALISA_DIV-72"/>
      <sheetName val="bab_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BOQ_INDUK_(2)2"/>
      <sheetName val="REK_INDUK2"/>
      <sheetName val="BOQ_INDUK2"/>
      <sheetName val="ANA_mob2"/>
      <sheetName val="BAB_32"/>
      <sheetName val="ANA_BAB_32"/>
      <sheetName val="BAB_42"/>
      <sheetName val="ANA_BAB_42"/>
      <sheetName val="BAB_62"/>
      <sheetName val="ANA_BAB_6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BAHAN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daf_hs2"/>
      <sheetName val="dft_alat_utam2"/>
      <sheetName val="met_bab_2_22"/>
      <sheetName val="met_3_1_(1)2"/>
      <sheetName val="Met_3_2(2)2"/>
      <sheetName val="met_5_1(1)2"/>
      <sheetName val="met_5_1(2)2"/>
      <sheetName val="met_6_3_(5)2"/>
      <sheetName val="met_6_3_(6)2"/>
      <sheetName val="met_6_3_(7)2"/>
      <sheetName val="JACK_HAMMER2"/>
      <sheetName val="FULVI_MIXER2"/>
      <sheetName val="CONC_PAVER2"/>
      <sheetName val="TRUCK_MIXER2"/>
      <sheetName val="BATCHING_PLANT2"/>
      <sheetName val="jadwal_alat2"/>
      <sheetName val="SCH_pekerjaan2"/>
      <sheetName val="Compatibility_Report2"/>
      <sheetName val="Analisa_HSP2"/>
      <sheetName val="HSD_BAHAN_(2)2"/>
      <sheetName val="HSD_ALAT_(2)2"/>
      <sheetName val="CH_Met_Bab2"/>
      <sheetName val="Ana_MPU2"/>
      <sheetName val="HSD_Upah+Alat2"/>
      <sheetName val="Met_Bab_022"/>
      <sheetName val="Met_Bab_05_(a)2"/>
      <sheetName val="Met_Bab_05_(b)2"/>
      <sheetName val="Met_Bab_06_(a)2"/>
      <sheetName val="Met_Bab_06_(b)2"/>
      <sheetName val="Met_Bab_042"/>
      <sheetName val="Met_Bab_072"/>
      <sheetName val="Met_Bab_082"/>
      <sheetName val="Sub_Kont2"/>
      <sheetName val="Analisa_Str2"/>
      <sheetName val="Fill_this_out_first___2"/>
      <sheetName val="Harsat_Bahan2"/>
      <sheetName val="Harsat_Upah2"/>
      <sheetName val="DAFTAR_72"/>
      <sheetName val="analisa_el2"/>
      <sheetName val="analisa_mek2"/>
      <sheetName val="REF_ONLY2"/>
      <sheetName val="REKAP_A_BESAR2"/>
      <sheetName val="Hrg_Sat2"/>
      <sheetName val="D7(1)"/>
      <sheetName val="OFFICE 2 LT"/>
      <sheetName val="BoQ "/>
      <sheetName val="Parameter"/>
      <sheetName val="5-Peralatan"/>
      <sheetName val="5-Peralatan (2)"/>
      <sheetName val="3-DIV7"/>
      <sheetName val="struktur tdk dipakai"/>
      <sheetName val="Rekap Direct Cost"/>
      <sheetName val="data_val"/>
      <sheetName val="table"/>
      <sheetName val="List Rate"/>
      <sheetName val="Print"/>
      <sheetName val="SCH pekerjaa_x005f_x005f_x005f_x0000_só_x00"/>
      <sheetName val="È³_x005f_x0003_&amp;0ß"/>
      <sheetName val="Kolom"/>
      <sheetName val="TS"/>
      <sheetName val="PPC"/>
      <sheetName val="È³_x0003_&amp;0ß"/>
      <sheetName val="UPAH"/>
      <sheetName val="Jadwal (New)"/>
      <sheetName val="SCH_(3)"/>
      <sheetName val="SRT_PNW"/>
      <sheetName val="HSD_upah_(2)"/>
      <sheetName val="HSD_bhn_+_ONGKOS"/>
      <sheetName val="HSD_alt"/>
      <sheetName val="MET_PEL"/>
      <sheetName val="METODE_(3)"/>
      <sheetName val="SCH_(2)"/>
      <sheetName val="PERALATAN_MINIMUM"/>
      <sheetName val="ANA_ONGKOS_ANGKUT"/>
      <sheetName val="HSD_bhn_(2)"/>
      <sheetName val="ANA_MOB_ALT"/>
      <sheetName val="ANA_RUTIN_1"/>
      <sheetName val="MET_ANA_RUTIN"/>
      <sheetName val="HSD_bhn"/>
      <sheetName val="METODE_(4)"/>
      <sheetName val="lamp_9"/>
      <sheetName val="Pas__Batu_Mortar_balance"/>
      <sheetName val="Pas__Batu_Mortar(FE)"/>
      <sheetName val="Bahu(L)_bal"/>
      <sheetName val="SCH_(3)1"/>
      <sheetName val="SRT_PNW1"/>
      <sheetName val="HSD_upah_(2)1"/>
      <sheetName val="HSD_bhn_+_ONGKOS1"/>
      <sheetName val="HSD_alt1"/>
      <sheetName val="MET_PEL1"/>
      <sheetName val="METODE_(3)1"/>
      <sheetName val="SCH_(2)1"/>
      <sheetName val="PERALATAN_MINIMUM1"/>
      <sheetName val="ANA_ONGKOS_ANGKUT1"/>
      <sheetName val="HSD_bhn_(2)1"/>
      <sheetName val="ANA_MOB_ALT1"/>
      <sheetName val="ANA_RUTIN_11"/>
      <sheetName val="MET_ANA_RUTIN1"/>
      <sheetName val="HSD_bhn1"/>
      <sheetName val="METODE_(4)1"/>
      <sheetName val="lamp_91"/>
      <sheetName val="Pas__Batu_Mortar_balance1"/>
      <sheetName val="Pas__Batu_Mortar(FE)1"/>
      <sheetName val="Bahu(L)_bal1"/>
      <sheetName val="SCH_(3)2"/>
      <sheetName val="SRT_PNW2"/>
      <sheetName val="HSD_upah_(2)2"/>
      <sheetName val="HSD_bhn_+_ONGKOS2"/>
      <sheetName val="HSD_alt2"/>
      <sheetName val="MET_PEL2"/>
      <sheetName val="METODE_(3)2"/>
      <sheetName val="SCH_(2)2"/>
      <sheetName val="PERALATAN_MINIMUM2"/>
      <sheetName val="ANA_ONGKOS_ANGKUT2"/>
      <sheetName val="HSD_bhn_(2)2"/>
      <sheetName val="ANA_MOB_ALT2"/>
      <sheetName val="ANA_RUTIN_12"/>
      <sheetName val="MET_ANA_RUTIN2"/>
      <sheetName val="HSD_bhn2"/>
      <sheetName val="METODE_(4)2"/>
      <sheetName val="lamp_92"/>
      <sheetName val="Pas__Batu_Mortar_balance2"/>
      <sheetName val="Pas__Batu_Mortar(FE)2"/>
      <sheetName val="Bahu(L)_bal2"/>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Analisa_HSP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SCH_(3)3"/>
      <sheetName val="SRT_PNW3"/>
      <sheetName val="HSD_upah_(2)3"/>
      <sheetName val="HSD_bhn_+_ONGKOS3"/>
      <sheetName val="HSD_alt3"/>
      <sheetName val="MET_PEL3"/>
      <sheetName val="METODE_(3)3"/>
      <sheetName val="SCH_(2)3"/>
      <sheetName val="PERALATAN_MINIMUM3"/>
      <sheetName val="ANA_ONGKOS_ANGKUT3"/>
      <sheetName val="HSD_bhn_(2)3"/>
      <sheetName val="ANA_MOB_ALT3"/>
      <sheetName val="ANA_RUTIN_13"/>
      <sheetName val="MET_ANA_RUTIN3"/>
      <sheetName val="HSD_bhn3"/>
      <sheetName val="METODE_(4)3"/>
      <sheetName val="lamp_93"/>
      <sheetName val="Pas__Batu_Mortar_balance3"/>
      <sheetName val="Pas__Batu_Mortar(FE)3"/>
      <sheetName val="Bahu(L)_bal3"/>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Analisa_HSP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SCH_(3)4"/>
      <sheetName val="SRT_PNW4"/>
      <sheetName val="HSD_upah_(2)4"/>
      <sheetName val="HSD_bhn_+_ONGKOS4"/>
      <sheetName val="HSD_alt4"/>
      <sheetName val="MET_PEL4"/>
      <sheetName val="METODE_(3)4"/>
      <sheetName val="SCH_(2)4"/>
      <sheetName val="PERALATAN_MINIMUM4"/>
      <sheetName val="ANA_ONGKOS_ANGKUT4"/>
      <sheetName val="HSD_bhn_(2)4"/>
      <sheetName val="ANA_MOB_ALT4"/>
      <sheetName val="ANA_RUTIN_14"/>
      <sheetName val="MET_ANA_RUTIN4"/>
      <sheetName val="HSD_bhn4"/>
      <sheetName val="METODE_(4)4"/>
      <sheetName val="lamp_94"/>
      <sheetName val="Pas__Batu_Mortar_balance4"/>
      <sheetName val="Pas__Batu_Mortar(FE)4"/>
      <sheetName val="Bahu(L)_bal4"/>
      <sheetName val="Sheet9"/>
      <sheetName val="BHN"/>
      <sheetName val="Baja"/>
      <sheetName val="Beton K-250"/>
      <sheetName val="DWTables"/>
      <sheetName val="Ana. PU"/>
      <sheetName val="S.BAHAN"/>
      <sheetName val="S.UPAH"/>
      <sheetName val="Hrg. Sat"/>
      <sheetName val="Basic Price_bahan"/>
      <sheetName val="RAB 1"/>
      <sheetName val="RAB 10"/>
      <sheetName val="RAB 11"/>
      <sheetName val="RAB 2"/>
      <sheetName val="RAB 3"/>
      <sheetName val="RAB 8"/>
      <sheetName val="RAB 9"/>
      <sheetName val="RAB 4"/>
      <sheetName val="RAB 5"/>
      <sheetName val="RAB 6"/>
      <sheetName val="RAB 7"/>
      <sheetName val="Upah &amp; Bahan"/>
      <sheetName val="jeulingke"/>
      <sheetName val="gampong kuala cs"/>
      <sheetName val="kuala seuntang cs"/>
      <sheetName val="lambaro skep"/>
    </sheetNames>
    <sheetDataSet>
      <sheetData sheetId="0" refreshError="1">
        <row r="9">
          <cell r="A9" t="str">
            <v>Bandung , 20 Desember 2000</v>
          </cell>
        </row>
        <row r="11">
          <cell r="A11" t="str">
            <v>ISKAK EFFERIN</v>
          </cell>
        </row>
        <row r="16">
          <cell r="A16">
            <v>36880</v>
          </cell>
        </row>
      </sheetData>
      <sheetData sheetId="1"/>
      <sheetData sheetId="2">
        <row r="9">
          <cell r="A9" t="str">
            <v>Bandung , 20 Desember 2000</v>
          </cell>
        </row>
      </sheetData>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K"/>
      <sheetName val="Rekap"/>
      <sheetName val="Kuantitas"/>
      <sheetName val="Volume"/>
      <sheetName val="Schedule"/>
      <sheetName val="Div.1"/>
      <sheetName val="Div.3"/>
      <sheetName val="Div.4"/>
      <sheetName val="Div.5"/>
      <sheetName val="Div.6"/>
      <sheetName val="Div.8"/>
      <sheetName val="Div.8 Cap"/>
      <sheetName val="Informasi"/>
    </sheetNames>
    <sheetDataSet>
      <sheetData sheetId="0" refreshError="1"/>
      <sheetData sheetId="1"/>
      <sheetData sheetId="2"/>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ow r="50">
          <cell r="S50">
            <v>40</v>
          </cell>
        </row>
        <row r="51">
          <cell r="S51">
            <v>50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ls Hrg"/>
      <sheetName val="Koef"/>
      <sheetName val="Hrg Dasar"/>
      <sheetName val="M. Onsite"/>
      <sheetName val="Alat"/>
      <sheetName val="Schedule"/>
      <sheetName val="MPU"/>
      <sheetName val="Check-list"/>
      <sheetName val="Sub-KOnt"/>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s>
    <sheetDataSet>
      <sheetData sheetId="0"/>
      <sheetData sheetId="1"/>
      <sheetData sheetId="2"/>
      <sheetData sheetId="3"/>
      <sheetData sheetId="4"/>
      <sheetData sheetId="5"/>
      <sheetData sheetId="6"/>
      <sheetData sheetId="7">
        <row r="10">
          <cell r="G10">
            <v>1000</v>
          </cell>
        </row>
      </sheetData>
      <sheetData sheetId="8"/>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row r="48">
          <cell r="G48">
            <v>93080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ME(1)"/>
      <sheetName val="Rekap Total "/>
      <sheetName val="Rekap Utama "/>
      <sheetName val="BQ Utama "/>
      <sheetName val="Rekap Penghubung"/>
      <sheetName val="BQ Penghubung"/>
      <sheetName val="Major "/>
      <sheetName val="Upah Scafolding"/>
      <sheetName val="Upah "/>
      <sheetName val="Bahan "/>
      <sheetName val="Alat "/>
      <sheetName val="Analisa "/>
      <sheetName val="Sub Kon "/>
      <sheetName val="Summary"/>
      <sheetName val="1.0"/>
      <sheetName val="3.0"/>
      <sheetName val="Sekat"/>
      <sheetName val="Cover"/>
      <sheetName val="Jadwal"/>
      <sheetName val="Mutu"/>
      <sheetName val="Add Analis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s>
    <sheetDataSet>
      <sheetData sheetId="0"/>
      <sheetData sheetId="1" refreshError="1">
        <row r="24">
          <cell r="G24">
            <v>550798600.79999995</v>
          </cell>
        </row>
        <row r="46">
          <cell r="G46">
            <v>5441171.04</v>
          </cell>
        </row>
        <row r="80">
          <cell r="G80">
            <v>140730296.78310001</v>
          </cell>
        </row>
        <row r="95">
          <cell r="G95">
            <v>13238094.6</v>
          </cell>
        </row>
        <row r="115">
          <cell r="G115">
            <v>97123503.074999988</v>
          </cell>
        </row>
        <row r="150">
          <cell r="G150">
            <v>91145643.120000005</v>
          </cell>
        </row>
        <row r="298">
          <cell r="G298">
            <v>2558630232.1279998</v>
          </cell>
        </row>
        <row r="350">
          <cell r="G350">
            <v>4563465.28</v>
          </cell>
        </row>
        <row r="380">
          <cell r="G380">
            <v>0</v>
          </cell>
        </row>
        <row r="393">
          <cell r="G393">
            <v>104831867.77000001</v>
          </cell>
        </row>
      </sheetData>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BOW"/>
      <sheetName val="Lamp.Upah&amp;Biaya"/>
      <sheetName val="Lamp.ABiaya"/>
      <sheetName val="alat"/>
      <sheetName val="ANGKUT"/>
      <sheetName val="Upah&amp;B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efreshError="1">
        <row r="15">
          <cell r="C15">
            <v>30000</v>
          </cell>
        </row>
        <row r="261">
          <cell r="U261" t="e">
            <v>#REF!</v>
          </cell>
        </row>
        <row r="317">
          <cell r="U317" t="e">
            <v>#REF!</v>
          </cell>
        </row>
        <row r="1045">
          <cell r="U1045" t="e">
            <v>#REF!</v>
          </cell>
        </row>
        <row r="1101">
          <cell r="U1101" t="e">
            <v>#REF!</v>
          </cell>
        </row>
        <row r="1157">
          <cell r="U1157" t="e">
            <v>#REF!</v>
          </cell>
        </row>
        <row r="1213">
          <cell r="U1213" t="e">
            <v>#REF!</v>
          </cell>
        </row>
        <row r="1612">
          <cell r="U1612" t="e">
            <v>#REF!</v>
          </cell>
        </row>
      </sheetData>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sheetData sheetId="1"/>
      <sheetData sheetId="2"/>
      <sheetData sheetId="3"/>
      <sheetData sheetId="4">
        <row r="30">
          <cell r="H30">
            <v>27.024999999999999</v>
          </cell>
        </row>
      </sheetData>
      <sheetData sheetId="5"/>
      <sheetData sheetId="6"/>
      <sheetData sheetId="7"/>
      <sheetData sheetId="8"/>
      <sheetData sheetId="9"/>
      <sheetData sheetId="10"/>
      <sheetData sheetId="11">
        <row r="56">
          <cell r="L56" t="str">
            <v>Note: 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F8">
            <v>11428.571428571428</v>
          </cell>
        </row>
      </sheetData>
      <sheetData sheetId="27"/>
      <sheetData sheetId="28"/>
      <sheetData sheetId="29">
        <row r="14">
          <cell r="AW14">
            <v>749800.53087231517</v>
          </cell>
        </row>
        <row r="38">
          <cell r="AW38">
            <v>691335.54952233192</v>
          </cell>
        </row>
      </sheetData>
      <sheetData sheetId="30"/>
      <sheetData sheetId="31"/>
      <sheetData sheetId="32"/>
      <sheetData sheetId="33"/>
      <sheetData sheetId="3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lmp"/>
      <sheetName val="rekap"/>
      <sheetName val="bq"/>
      <sheetName val="ana"/>
      <sheetName val="banding-girder"/>
      <sheetName val="ana-1"/>
      <sheetName val="ana-4"/>
      <sheetName val="ana-6"/>
      <sheetName val="ana-9"/>
      <sheetName val="ana-10&amp;11"/>
      <sheetName val="ana-12"/>
      <sheetName val="DAFMAT"/>
      <sheetName val="mat-onsite"/>
      <sheetName val="sce-all"/>
      <sheetName val="sce-plaza"/>
      <sheetName val="dft-alat"/>
      <sheetName val="ANA-ALAT"/>
      <sheetName val="readymix"/>
      <sheetName val="CEK-GAL"/>
      <sheetName val="SCE-TANAH"/>
      <sheetName val="dft-keb-alat"/>
      <sheetName val="formwork"/>
      <sheetName val="CEK-VOL-RIGID"/>
      <sheetName val="hotmix"/>
      <sheetName val="cut-fil"/>
      <sheetName val="jbt"/>
      <sheetName val="box"/>
      <sheetName val="rigid"/>
      <sheetName val="lain-2"/>
      <sheetName val="fastol"/>
      <sheetName val="mat"/>
      <sheetName val="fax"/>
    </sheetNames>
    <sheetDataSet>
      <sheetData sheetId="0"/>
      <sheetData sheetId="1"/>
      <sheetData sheetId="2"/>
      <sheetData sheetId="3">
        <row r="7">
          <cell r="J7">
            <v>0</v>
          </cell>
        </row>
        <row r="9">
          <cell r="J9">
            <v>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F11">
            <v>7857</v>
          </cell>
        </row>
        <row r="50">
          <cell r="F50">
            <v>110000</v>
          </cell>
        </row>
        <row r="52">
          <cell r="F52">
            <v>388477</v>
          </cell>
        </row>
        <row r="53">
          <cell r="F53">
            <v>414416</v>
          </cell>
        </row>
        <row r="54">
          <cell r="F54">
            <v>456757</v>
          </cell>
        </row>
        <row r="55">
          <cell r="F55">
            <v>498538</v>
          </cell>
        </row>
        <row r="57">
          <cell r="F57">
            <v>488264</v>
          </cell>
        </row>
        <row r="58">
          <cell r="F58">
            <v>9500</v>
          </cell>
        </row>
        <row r="65">
          <cell r="F65">
            <v>578250</v>
          </cell>
        </row>
        <row r="72">
          <cell r="F72">
            <v>7050</v>
          </cell>
        </row>
        <row r="74">
          <cell r="F74">
            <v>22000</v>
          </cell>
        </row>
        <row r="98">
          <cell r="F98">
            <v>2000</v>
          </cell>
        </row>
        <row r="99">
          <cell r="F99">
            <v>43500</v>
          </cell>
        </row>
        <row r="100">
          <cell r="F100">
            <v>10000</v>
          </cell>
        </row>
        <row r="147">
          <cell r="F147">
            <v>69973.632481301567</v>
          </cell>
        </row>
        <row r="149">
          <cell r="F149">
            <v>161369.85030492698</v>
          </cell>
        </row>
        <row r="150">
          <cell r="F150">
            <v>19309.355543201054</v>
          </cell>
        </row>
        <row r="155">
          <cell r="F155">
            <v>83005.503830990463</v>
          </cell>
        </row>
        <row r="156">
          <cell r="F156">
            <v>134846.53303682536</v>
          </cell>
        </row>
        <row r="162">
          <cell r="F162">
            <v>52865.370571784122</v>
          </cell>
        </row>
        <row r="163">
          <cell r="F163">
            <v>124598.88772869523</v>
          </cell>
        </row>
        <row r="168">
          <cell r="F168">
            <v>96869.965130225406</v>
          </cell>
        </row>
        <row r="170">
          <cell r="F170">
            <v>17426.462937698954</v>
          </cell>
        </row>
        <row r="173">
          <cell r="F173">
            <v>37795.303942180952</v>
          </cell>
        </row>
        <row r="177">
          <cell r="F177">
            <v>162977.32407875132</v>
          </cell>
        </row>
        <row r="178">
          <cell r="F178">
            <v>104706.39977761905</v>
          </cell>
        </row>
        <row r="179">
          <cell r="F179">
            <v>94659.688691216928</v>
          </cell>
        </row>
        <row r="180">
          <cell r="F180">
            <v>255407.06607365079</v>
          </cell>
        </row>
        <row r="182">
          <cell r="F182">
            <v>19108.421321473012</v>
          </cell>
        </row>
        <row r="187">
          <cell r="F187">
            <v>953918.92427976243</v>
          </cell>
        </row>
        <row r="188">
          <cell r="F188">
            <v>18412</v>
          </cell>
        </row>
        <row r="189">
          <cell r="F189">
            <v>179052.06181699468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MBATAN"/>
      <sheetName val="TEMBOK"/>
      <sheetName val="BOX CULVET"/>
      <sheetName val="SNI"/>
      <sheetName val="H Print"/>
      <sheetName val="alat"/>
      <sheetName val="anls"/>
    </sheetNames>
    <sheetDataSet>
      <sheetData sheetId="0"/>
      <sheetData sheetId="1"/>
      <sheetData sheetId="2"/>
      <sheetData sheetId="3"/>
      <sheetData sheetId="4"/>
      <sheetData sheetId="5">
        <row r="1">
          <cell r="AO1" t="str">
            <v>DAFTAR BIAYA SEWA PERALATAN PER JAM KERJA</v>
          </cell>
        </row>
        <row r="3">
          <cell r="AW3" t="str">
            <v>BIAYA</v>
          </cell>
        </row>
        <row r="4">
          <cell r="AO4" t="str">
            <v>No.</v>
          </cell>
          <cell r="AP4" t="str">
            <v>URAIAN</v>
          </cell>
          <cell r="AR4" t="str">
            <v>KO</v>
          </cell>
          <cell r="AS4" t="str">
            <v>HP</v>
          </cell>
          <cell r="AT4" t="str">
            <v>KAP.</v>
          </cell>
          <cell r="AV4" t="str">
            <v>HARGA</v>
          </cell>
          <cell r="AW4" t="str">
            <v>SEWA</v>
          </cell>
          <cell r="AX4" t="str">
            <v>KET.</v>
          </cell>
        </row>
        <row r="5">
          <cell r="AR5" t="str">
            <v>DE</v>
          </cell>
          <cell r="AV5" t="str">
            <v>ALAT</v>
          </cell>
          <cell r="AW5" t="str">
            <v>ALAT/JAM</v>
          </cell>
        </row>
        <row r="6">
          <cell r="AW6" t="str">
            <v>(di luar PPN)</v>
          </cell>
        </row>
        <row r="8">
          <cell r="AO8" t="str">
            <v>1.</v>
          </cell>
          <cell r="AQ8" t="str">
            <v>ASPHALT MIXING PLANT</v>
          </cell>
          <cell r="AR8" t="str">
            <v>E01</v>
          </cell>
          <cell r="AS8">
            <v>150</v>
          </cell>
          <cell r="AT8">
            <v>30</v>
          </cell>
          <cell r="AU8" t="str">
            <v>T/Jam</v>
          </cell>
          <cell r="AV8">
            <v>3235198908.7200003</v>
          </cell>
          <cell r="AW8">
            <v>2391739.6452683471</v>
          </cell>
          <cell r="AX8" t="str">
            <v xml:space="preserve"> Alat Baru</v>
          </cell>
        </row>
        <row r="9">
          <cell r="AO9" t="str">
            <v>2.</v>
          </cell>
          <cell r="AQ9" t="str">
            <v>ASPHALT FINISHER</v>
          </cell>
          <cell r="AR9" t="str">
            <v>E02</v>
          </cell>
          <cell r="AS9">
            <v>47</v>
          </cell>
          <cell r="AT9">
            <v>6</v>
          </cell>
          <cell r="AU9" t="str">
            <v>Ton</v>
          </cell>
          <cell r="AV9">
            <v>861900000.00000012</v>
          </cell>
          <cell r="AW9">
            <v>356128.37706325931</v>
          </cell>
          <cell r="AX9" t="str">
            <v xml:space="preserve"> Alat Baru</v>
          </cell>
        </row>
        <row r="10">
          <cell r="AO10" t="str">
            <v>3.</v>
          </cell>
          <cell r="AQ10" t="str">
            <v>ASPHALT SPRAYER</v>
          </cell>
          <cell r="AR10" t="str">
            <v>E03</v>
          </cell>
          <cell r="AS10">
            <v>15</v>
          </cell>
          <cell r="AT10">
            <v>800</v>
          </cell>
          <cell r="AU10" t="str">
            <v>Liter</v>
          </cell>
          <cell r="AV10">
            <v>111520000.00000001</v>
          </cell>
          <cell r="AW10">
            <v>178149.53102988604</v>
          </cell>
          <cell r="AX10" t="str">
            <v xml:space="preserve"> Alat Baru</v>
          </cell>
        </row>
        <row r="11">
          <cell r="AO11" t="str">
            <v>4.</v>
          </cell>
          <cell r="AQ11" t="str">
            <v>BULLDOZER 100-150 HP</v>
          </cell>
          <cell r="AR11" t="str">
            <v>E04</v>
          </cell>
          <cell r="AS11">
            <v>140</v>
          </cell>
          <cell r="AT11" t="str">
            <v xml:space="preserve">          -</v>
          </cell>
          <cell r="AU11" t="str">
            <v/>
          </cell>
          <cell r="AV11">
            <v>999600000.00000012</v>
          </cell>
          <cell r="AW11">
            <v>487235.27813373471</v>
          </cell>
          <cell r="AX11" t="str">
            <v xml:space="preserve"> Alat Baru</v>
          </cell>
        </row>
        <row r="12">
          <cell r="AO12" t="str">
            <v>5.</v>
          </cell>
          <cell r="AQ12" t="str">
            <v>COMPRESSOR 4000-6500 L\M</v>
          </cell>
          <cell r="AR12" t="str">
            <v>E05</v>
          </cell>
          <cell r="AS12">
            <v>80</v>
          </cell>
          <cell r="AT12" t="str">
            <v xml:space="preserve">          -</v>
          </cell>
          <cell r="AU12" t="str">
            <v/>
          </cell>
          <cell r="AV12">
            <v>82960000</v>
          </cell>
          <cell r="AW12">
            <v>233951.02308320793</v>
          </cell>
          <cell r="AX12" t="str">
            <v xml:space="preserve"> Alat Baru</v>
          </cell>
        </row>
        <row r="13">
          <cell r="AO13" t="str">
            <v>6.</v>
          </cell>
          <cell r="AQ13" t="str">
            <v>CONCRETE MIXER 0.3-0.6 M3</v>
          </cell>
          <cell r="AR13" t="str">
            <v>E06</v>
          </cell>
          <cell r="AS13">
            <v>15</v>
          </cell>
          <cell r="AT13">
            <v>500</v>
          </cell>
          <cell r="AU13" t="str">
            <v>Liter</v>
          </cell>
          <cell r="AV13">
            <v>81600000</v>
          </cell>
          <cell r="AW13">
            <v>173653.63651266767</v>
          </cell>
          <cell r="AX13" t="str">
            <v xml:space="preserve"> Alat Baru</v>
          </cell>
        </row>
        <row r="14">
          <cell r="AO14" t="str">
            <v>7.</v>
          </cell>
          <cell r="AQ14" t="str">
            <v>CRANE 10-15 TON</v>
          </cell>
          <cell r="AR14" t="str">
            <v>E07</v>
          </cell>
          <cell r="AS14">
            <v>150</v>
          </cell>
          <cell r="AT14">
            <v>15</v>
          </cell>
          <cell r="AU14" t="str">
            <v>Ton</v>
          </cell>
          <cell r="AV14">
            <v>580720000</v>
          </cell>
          <cell r="AW14">
            <v>407132.16158245539</v>
          </cell>
          <cell r="AX14" t="str">
            <v xml:space="preserve"> Alat Baru</v>
          </cell>
        </row>
        <row r="15">
          <cell r="AO15" t="str">
            <v>8.</v>
          </cell>
          <cell r="AQ15" t="str">
            <v>DUMP TRUCK 3-4 M3</v>
          </cell>
          <cell r="AR15" t="str">
            <v>E08</v>
          </cell>
          <cell r="AS15">
            <v>100</v>
          </cell>
          <cell r="AT15">
            <v>6</v>
          </cell>
          <cell r="AU15" t="str">
            <v>Ton</v>
          </cell>
          <cell r="AV15">
            <v>206265760</v>
          </cell>
          <cell r="AW15">
            <v>279384.86339242314</v>
          </cell>
          <cell r="AX15" t="str">
            <v xml:space="preserve"> Alat Baru</v>
          </cell>
        </row>
        <row r="16">
          <cell r="AO16" t="str">
            <v>9.</v>
          </cell>
          <cell r="AQ16" t="str">
            <v>DUMP TRUCK</v>
          </cell>
          <cell r="AR16" t="str">
            <v>E09</v>
          </cell>
          <cell r="AS16">
            <v>125</v>
          </cell>
          <cell r="AT16">
            <v>8</v>
          </cell>
          <cell r="AU16" t="str">
            <v>Ton</v>
          </cell>
          <cell r="AV16">
            <v>401200000</v>
          </cell>
          <cell r="AW16">
            <v>344907.61163190712</v>
          </cell>
          <cell r="AX16" t="str">
            <v xml:space="preserve"> Alat Baru</v>
          </cell>
        </row>
        <row r="17">
          <cell r="AO17" t="str">
            <v>10.</v>
          </cell>
          <cell r="AQ17" t="str">
            <v>EXCAVATOR 80-140 HP</v>
          </cell>
          <cell r="AR17" t="str">
            <v>E10</v>
          </cell>
          <cell r="AS17">
            <v>80</v>
          </cell>
          <cell r="AT17">
            <v>0.5</v>
          </cell>
          <cell r="AU17" t="str">
            <v>M3</v>
          </cell>
          <cell r="AV17">
            <v>775200000</v>
          </cell>
          <cell r="AW17">
            <v>382070.21569554933</v>
          </cell>
          <cell r="AX17" t="str">
            <v xml:space="preserve"> Alat Baru</v>
          </cell>
        </row>
        <row r="18">
          <cell r="AO18" t="str">
            <v>11.</v>
          </cell>
          <cell r="AQ18" t="str">
            <v>FLAT BED TRUCK 3-4 M3</v>
          </cell>
          <cell r="AR18" t="str">
            <v>E11</v>
          </cell>
          <cell r="AS18">
            <v>100</v>
          </cell>
          <cell r="AT18">
            <v>4</v>
          </cell>
          <cell r="AU18" t="str">
            <v>M3</v>
          </cell>
          <cell r="AV18">
            <v>206720000</v>
          </cell>
          <cell r="AW18">
            <v>279482.05751881318</v>
          </cell>
          <cell r="AX18" t="str">
            <v xml:space="preserve"> Alat Baru</v>
          </cell>
        </row>
        <row r="19">
          <cell r="AO19" t="str">
            <v>12.</v>
          </cell>
          <cell r="AQ19" t="str">
            <v>GENERATOR SET</v>
          </cell>
          <cell r="AR19" t="str">
            <v>E12</v>
          </cell>
          <cell r="AS19">
            <v>175</v>
          </cell>
          <cell r="AT19">
            <v>125</v>
          </cell>
          <cell r="AU19" t="str">
            <v>KVA</v>
          </cell>
          <cell r="AV19">
            <v>350880000</v>
          </cell>
          <cell r="AW19">
            <v>381765.59763061709</v>
          </cell>
          <cell r="AX19" t="str">
            <v xml:space="preserve"> Alat Baru</v>
          </cell>
        </row>
        <row r="20">
          <cell r="AO20" t="str">
            <v>13.</v>
          </cell>
          <cell r="AQ20" t="str">
            <v>MOTOR GRADER &gt;100 HP</v>
          </cell>
          <cell r="AR20" t="str">
            <v>E13</v>
          </cell>
          <cell r="AS20">
            <v>125</v>
          </cell>
          <cell r="AT20" t="str">
            <v xml:space="preserve">          -</v>
          </cell>
          <cell r="AU20" t="str">
            <v/>
          </cell>
          <cell r="AV20">
            <v>756160000</v>
          </cell>
          <cell r="AW20">
            <v>420858.71039776393</v>
          </cell>
          <cell r="AX20" t="str">
            <v xml:space="preserve"> Alat Baru</v>
          </cell>
        </row>
        <row r="21">
          <cell r="AO21" t="str">
            <v>14.</v>
          </cell>
          <cell r="AQ21" t="str">
            <v>TRACK LOADER 75-100 HP</v>
          </cell>
          <cell r="AR21" t="str">
            <v>E14</v>
          </cell>
          <cell r="AS21">
            <v>90</v>
          </cell>
          <cell r="AT21">
            <v>1.6</v>
          </cell>
          <cell r="AU21" t="str">
            <v>M3</v>
          </cell>
          <cell r="AV21">
            <v>779280000</v>
          </cell>
          <cell r="AW21">
            <v>392468.21683078905</v>
          </cell>
          <cell r="AX21" t="str">
            <v xml:space="preserve"> Alat Baru</v>
          </cell>
        </row>
        <row r="22">
          <cell r="AO22" t="str">
            <v>15.</v>
          </cell>
          <cell r="AQ22" t="str">
            <v>WHEEL LOADER 1.0-1.6 M3</v>
          </cell>
          <cell r="AR22" t="str">
            <v>E15</v>
          </cell>
          <cell r="AS22">
            <v>105</v>
          </cell>
          <cell r="AT22">
            <v>1.5</v>
          </cell>
          <cell r="AU22" t="str">
            <v>M3</v>
          </cell>
          <cell r="AV22">
            <v>636480000</v>
          </cell>
          <cell r="AW22">
            <v>376200.67709739844</v>
          </cell>
          <cell r="AX22" t="str">
            <v xml:space="preserve"> Alat Baru</v>
          </cell>
        </row>
        <row r="23">
          <cell r="AO23" t="str">
            <v>16.</v>
          </cell>
          <cell r="AQ23" t="str">
            <v>THREE WHEEL ROLLER 6-8 T</v>
          </cell>
          <cell r="AR23" t="str">
            <v>E16</v>
          </cell>
          <cell r="AS23">
            <v>55</v>
          </cell>
          <cell r="AT23">
            <v>8</v>
          </cell>
          <cell r="AU23" t="str">
            <v>Ton</v>
          </cell>
          <cell r="AV23">
            <v>231200000.00000003</v>
          </cell>
          <cell r="AW23">
            <v>241857.56433025157</v>
          </cell>
          <cell r="AX23" t="str">
            <v xml:space="preserve"> Alat Baru</v>
          </cell>
        </row>
        <row r="24">
          <cell r="AO24" t="str">
            <v>17.</v>
          </cell>
          <cell r="AQ24" t="str">
            <v>TANDEM ROLLER 6-8 T.</v>
          </cell>
          <cell r="AR24" t="str">
            <v>E17</v>
          </cell>
          <cell r="AS24">
            <v>50</v>
          </cell>
          <cell r="AT24">
            <v>8</v>
          </cell>
          <cell r="AU24" t="str">
            <v>Ton</v>
          </cell>
          <cell r="AV24">
            <v>352240000</v>
          </cell>
          <cell r="AW24">
            <v>262994.09800903033</v>
          </cell>
          <cell r="AX24" t="str">
            <v xml:space="preserve"> Alat Baru</v>
          </cell>
        </row>
        <row r="25">
          <cell r="AO25" t="str">
            <v>18.</v>
          </cell>
          <cell r="AQ25" t="str">
            <v>TIRE ROLLER 8-10 T.</v>
          </cell>
          <cell r="AR25" t="str">
            <v>E18</v>
          </cell>
          <cell r="AS25">
            <v>60</v>
          </cell>
          <cell r="AT25">
            <v>10</v>
          </cell>
          <cell r="AU25" t="str">
            <v>Ton</v>
          </cell>
          <cell r="AV25">
            <v>367400000</v>
          </cell>
          <cell r="AW25">
            <v>284497.66260541341</v>
          </cell>
          <cell r="AX25" t="str">
            <v xml:space="preserve"> Alat Baru</v>
          </cell>
        </row>
        <row r="26">
          <cell r="AO26" t="str">
            <v>19.</v>
          </cell>
          <cell r="AQ26" t="str">
            <v>VIBRATORY ROLLER 5-8 T.</v>
          </cell>
          <cell r="AR26" t="str">
            <v>E19</v>
          </cell>
          <cell r="AS26">
            <v>75</v>
          </cell>
          <cell r="AT26">
            <v>7</v>
          </cell>
          <cell r="AU26" t="str">
            <v>Ton</v>
          </cell>
          <cell r="AV26">
            <v>438110400.00000006</v>
          </cell>
          <cell r="AW26">
            <v>315414.28693651268</v>
          </cell>
          <cell r="AX26" t="str">
            <v xml:space="preserve"> Alat Baru</v>
          </cell>
        </row>
        <row r="27">
          <cell r="AO27" t="str">
            <v>20.</v>
          </cell>
          <cell r="AQ27" t="str">
            <v>CONCRETE VIBRATOR</v>
          </cell>
          <cell r="AR27" t="str">
            <v>E20</v>
          </cell>
          <cell r="AS27">
            <v>10</v>
          </cell>
          <cell r="AT27" t="str">
            <v xml:space="preserve">          -</v>
          </cell>
          <cell r="AU27" t="str">
            <v/>
          </cell>
          <cell r="AV27">
            <v>8540800</v>
          </cell>
          <cell r="AW27">
            <v>153578.97790998511</v>
          </cell>
          <cell r="AX27" t="str">
            <v xml:space="preserve"> Alat Baru</v>
          </cell>
          <cell r="BD27">
            <v>3235198908.7200003</v>
          </cell>
        </row>
        <row r="28">
          <cell r="AO28" t="str">
            <v>21.</v>
          </cell>
          <cell r="AQ28" t="str">
            <v>STONE CRUSHER</v>
          </cell>
          <cell r="AR28" t="str">
            <v>E21</v>
          </cell>
          <cell r="AS28">
            <v>220</v>
          </cell>
          <cell r="AT28">
            <v>30</v>
          </cell>
          <cell r="AU28" t="str">
            <v>T/Jam</v>
          </cell>
          <cell r="AV28">
            <v>1328720000</v>
          </cell>
          <cell r="AW28">
            <v>688857.36970973981</v>
          </cell>
          <cell r="AX28" t="str">
            <v xml:space="preserve"> Alat Baru</v>
          </cell>
        </row>
        <row r="29">
          <cell r="AO29" t="str">
            <v>22.</v>
          </cell>
          <cell r="AQ29" t="str">
            <v>WATER PUMP 70-100 mm</v>
          </cell>
          <cell r="AR29" t="str">
            <v>E22</v>
          </cell>
          <cell r="AS29">
            <v>6</v>
          </cell>
          <cell r="AT29" t="str">
            <v xml:space="preserve">          -</v>
          </cell>
          <cell r="AU29" t="str">
            <v/>
          </cell>
          <cell r="AV29">
            <v>6188000</v>
          </cell>
          <cell r="AW29">
            <v>147930.58527272727</v>
          </cell>
          <cell r="AX29" t="str">
            <v xml:space="preserve"> Alat Baru</v>
          </cell>
        </row>
        <row r="30">
          <cell r="AO30" t="str">
            <v>23.</v>
          </cell>
          <cell r="AQ30" t="str">
            <v>WATER TANKER 3000-4500 L.</v>
          </cell>
          <cell r="AR30" t="str">
            <v>E23</v>
          </cell>
          <cell r="AS30">
            <v>100</v>
          </cell>
          <cell r="AT30">
            <v>4000</v>
          </cell>
          <cell r="AU30" t="str">
            <v>Liter</v>
          </cell>
          <cell r="AV30">
            <v>166600000</v>
          </cell>
          <cell r="AW30">
            <v>270897.54635562247</v>
          </cell>
          <cell r="AX30" t="str">
            <v xml:space="preserve"> Alat Baru</v>
          </cell>
        </row>
        <row r="31">
          <cell r="AO31" t="str">
            <v>24.</v>
          </cell>
          <cell r="AQ31" t="str">
            <v>PEDESTRIAN ROLLER</v>
          </cell>
          <cell r="AR31" t="str">
            <v>E24</v>
          </cell>
          <cell r="AS31">
            <v>11</v>
          </cell>
          <cell r="AT31">
            <v>0.98</v>
          </cell>
          <cell r="AU31" t="str">
            <v>Ton</v>
          </cell>
          <cell r="AV31">
            <v>69360000</v>
          </cell>
          <cell r="AW31">
            <v>166938.71603576752</v>
          </cell>
          <cell r="AX31" t="str">
            <v xml:space="preserve"> Alat Baru</v>
          </cell>
        </row>
        <row r="32">
          <cell r="AO32" t="str">
            <v>25.</v>
          </cell>
          <cell r="AQ32" t="str">
            <v>TAMPER</v>
          </cell>
          <cell r="AR32" t="str">
            <v>E25</v>
          </cell>
          <cell r="AS32">
            <v>5</v>
          </cell>
          <cell r="AT32">
            <v>0.17</v>
          </cell>
          <cell r="AU32" t="str">
            <v>Ton</v>
          </cell>
          <cell r="AV32">
            <v>7425600.0000000009</v>
          </cell>
          <cell r="AW32">
            <v>148287.13684530553</v>
          </cell>
          <cell r="AX32" t="str">
            <v xml:space="preserve"> Alat Baru</v>
          </cell>
        </row>
        <row r="33">
          <cell r="AO33" t="str">
            <v>26.</v>
          </cell>
          <cell r="AQ33" t="str">
            <v>JACK HAMMER</v>
          </cell>
          <cell r="AR33" t="str">
            <v>E26</v>
          </cell>
          <cell r="AS33">
            <v>3</v>
          </cell>
          <cell r="AT33" t="str">
            <v xml:space="preserve">          -</v>
          </cell>
          <cell r="AU33" t="str">
            <v/>
          </cell>
          <cell r="AV33">
            <v>8663200</v>
          </cell>
          <cell r="AW33">
            <v>146969.5763195231</v>
          </cell>
          <cell r="AX33" t="str">
            <v xml:space="preserve"> Alat Baru</v>
          </cell>
        </row>
        <row r="34">
          <cell r="AO34" t="str">
            <v>27.</v>
          </cell>
          <cell r="AQ34" t="str">
            <v>FULVI MIXER</v>
          </cell>
          <cell r="AR34" t="str">
            <v>E27</v>
          </cell>
          <cell r="AS34">
            <v>75</v>
          </cell>
          <cell r="AT34" t="str">
            <v xml:space="preserve">          -</v>
          </cell>
          <cell r="AU34" t="str">
            <v/>
          </cell>
          <cell r="AV34">
            <v>114240000.00000001</v>
          </cell>
          <cell r="AW34">
            <v>235881.53178671253</v>
          </cell>
          <cell r="AX34" t="str">
            <v xml:space="preserve"> Alat Baru</v>
          </cell>
        </row>
        <row r="35">
          <cell r="AO35" t="str">
            <v>28.</v>
          </cell>
          <cell r="AQ35" t="str">
            <v>CONCRETE PUMP</v>
          </cell>
          <cell r="AR35" t="str">
            <v>E28</v>
          </cell>
          <cell r="AS35">
            <v>100</v>
          </cell>
          <cell r="AT35">
            <v>8</v>
          </cell>
          <cell r="AU35" t="str">
            <v>M3</v>
          </cell>
          <cell r="AV35">
            <v>390320000</v>
          </cell>
          <cell r="AW35">
            <v>312852.48002706969</v>
          </cell>
          <cell r="AX35" t="str">
            <v xml:space="preserve"> Alat Baru</v>
          </cell>
        </row>
        <row r="36">
          <cell r="AO36" t="str">
            <v>29.</v>
          </cell>
          <cell r="AQ36" t="str">
            <v>TRAILER 20 TON</v>
          </cell>
          <cell r="AR36" t="str">
            <v>E29</v>
          </cell>
          <cell r="AS36">
            <v>175</v>
          </cell>
          <cell r="AT36">
            <v>10</v>
          </cell>
          <cell r="AU36" t="str">
            <v>Ton</v>
          </cell>
          <cell r="AV36">
            <v>136000000</v>
          </cell>
          <cell r="AW36">
            <v>333726.6916470626</v>
          </cell>
          <cell r="AX36" t="str">
            <v xml:space="preserve"> Alat Baru</v>
          </cell>
        </row>
        <row r="37">
          <cell r="AO37" t="str">
            <v>30.</v>
          </cell>
          <cell r="AQ37" t="str">
            <v>PILE DRIVER + HAMMER</v>
          </cell>
          <cell r="AR37" t="str">
            <v>E30</v>
          </cell>
          <cell r="AS37">
            <v>25</v>
          </cell>
          <cell r="AT37">
            <v>2.5</v>
          </cell>
          <cell r="AU37" t="str">
            <v>Ton</v>
          </cell>
          <cell r="AV37">
            <v>54400000.000000007</v>
          </cell>
          <cell r="AW37">
            <v>175452.51513652978</v>
          </cell>
          <cell r="AX37" t="str">
            <v xml:space="preserve"> Alat Baru</v>
          </cell>
        </row>
        <row r="38">
          <cell r="AO38" t="str">
            <v>31.</v>
          </cell>
          <cell r="AQ38" t="str">
            <v>CRANE ON TRACK 35 TON</v>
          </cell>
          <cell r="AR38" t="str">
            <v>E31</v>
          </cell>
          <cell r="AS38">
            <v>125</v>
          </cell>
          <cell r="AT38">
            <v>35</v>
          </cell>
          <cell r="AU38" t="str">
            <v>Ton</v>
          </cell>
          <cell r="AV38">
            <v>291040000</v>
          </cell>
          <cell r="AW38">
            <v>316926.37012471398</v>
          </cell>
          <cell r="AX38" t="str">
            <v xml:space="preserve"> Alat Baru</v>
          </cell>
        </row>
        <row r="39">
          <cell r="AO39" t="str">
            <v>32.</v>
          </cell>
          <cell r="AQ39" t="str">
            <v>WELDING SET</v>
          </cell>
          <cell r="AR39" t="str">
            <v>E32</v>
          </cell>
          <cell r="AS39">
            <v>40</v>
          </cell>
          <cell r="AT39">
            <v>250</v>
          </cell>
          <cell r="AU39" t="str">
            <v>Amp</v>
          </cell>
          <cell r="AV39">
            <v>13600000.000000002</v>
          </cell>
          <cell r="AW39">
            <v>181010.00378413245</v>
          </cell>
          <cell r="AX39" t="str">
            <v xml:space="preserve"> Alat Baru</v>
          </cell>
        </row>
        <row r="40">
          <cell r="AO40" t="str">
            <v>33.</v>
          </cell>
          <cell r="AQ40" t="str">
            <v>BORE PILE MACHINE</v>
          </cell>
          <cell r="AR40" t="str">
            <v>E33</v>
          </cell>
          <cell r="AS40">
            <v>150</v>
          </cell>
          <cell r="AT40">
            <v>2000</v>
          </cell>
          <cell r="AU40" t="str">
            <v>Meter</v>
          </cell>
          <cell r="AV40">
            <v>1867280000.0000002</v>
          </cell>
          <cell r="AW40">
            <v>654123.1013141697</v>
          </cell>
          <cell r="AX40" t="str">
            <v xml:space="preserve"> Alat Baru</v>
          </cell>
        </row>
        <row r="41">
          <cell r="AO41" t="str">
            <v>34.</v>
          </cell>
          <cell r="AQ41" t="str">
            <v>ASPHALT LIQUID MIXER</v>
          </cell>
          <cell r="AR41" t="str">
            <v>E34</v>
          </cell>
          <cell r="AS41">
            <v>5</v>
          </cell>
          <cell r="AT41">
            <v>1000</v>
          </cell>
          <cell r="AU41" t="str">
            <v>Liter</v>
          </cell>
          <cell r="AV41">
            <v>97500000</v>
          </cell>
          <cell r="AW41">
            <v>167902.18517138599</v>
          </cell>
          <cell r="AX41" t="str">
            <v xml:space="preserve"> Alat Baru</v>
          </cell>
        </row>
        <row r="47">
          <cell r="BD47">
            <v>861900000.00000012</v>
          </cell>
        </row>
        <row r="67">
          <cell r="BD67">
            <v>111520000.00000001</v>
          </cell>
        </row>
        <row r="87">
          <cell r="BD87">
            <v>999600000.00000012</v>
          </cell>
        </row>
        <row r="237">
          <cell r="A237" t="str">
            <v>URAIAN ANALISA ALAT</v>
          </cell>
        </row>
        <row r="240">
          <cell r="A240" t="str">
            <v>No.</v>
          </cell>
          <cell r="C240" t="str">
            <v>U R A I A N</v>
          </cell>
          <cell r="G240" t="str">
            <v>KODE</v>
          </cell>
          <cell r="H240" t="str">
            <v>KOEF.</v>
          </cell>
          <cell r="I240" t="str">
            <v>SATUAN</v>
          </cell>
          <cell r="J240" t="str">
            <v>KET.</v>
          </cell>
        </row>
        <row r="243">
          <cell r="A243" t="str">
            <v>A.</v>
          </cell>
          <cell r="C243" t="str">
            <v>URAIAN PERALATAN</v>
          </cell>
        </row>
        <row r="244">
          <cell r="A244" t="str">
            <v xml:space="preserve">       1.</v>
          </cell>
          <cell r="C244" t="str">
            <v>Jenis Peralatan</v>
          </cell>
          <cell r="G244" t="str">
            <v>COMPRESSOR 4000-6500 L\M</v>
          </cell>
          <cell r="J244" t="str">
            <v>E05</v>
          </cell>
        </row>
        <row r="245">
          <cell r="A245" t="str">
            <v xml:space="preserve">       2.</v>
          </cell>
          <cell r="C245" t="str">
            <v>Tenaga</v>
          </cell>
          <cell r="G245" t="str">
            <v>Pw</v>
          </cell>
          <cell r="H245">
            <v>80</v>
          </cell>
          <cell r="I245" t="str">
            <v>HP</v>
          </cell>
        </row>
        <row r="246">
          <cell r="A246" t="str">
            <v xml:space="preserve">       3.</v>
          </cell>
          <cell r="C246" t="str">
            <v>Kapasitas</v>
          </cell>
          <cell r="G246" t="str">
            <v>Cp</v>
          </cell>
          <cell r="H246" t="str">
            <v xml:space="preserve">-  </v>
          </cell>
          <cell r="I246" t="str">
            <v>-</v>
          </cell>
        </row>
        <row r="247">
          <cell r="A247" t="str">
            <v xml:space="preserve">       4.</v>
          </cell>
          <cell r="C247" t="str">
            <v>Alat Baru                :</v>
          </cell>
          <cell r="D247" t="str">
            <v xml:space="preserve">  a.  Umur Ekonomis</v>
          </cell>
          <cell r="G247" t="str">
            <v>A</v>
          </cell>
          <cell r="H247">
            <v>5</v>
          </cell>
          <cell r="I247" t="str">
            <v>Tahun</v>
          </cell>
        </row>
        <row r="248">
          <cell r="D248" t="str">
            <v xml:space="preserve">  b.  Jam Kerja Dalam 1 Tahun</v>
          </cell>
          <cell r="G248" t="str">
            <v>W</v>
          </cell>
          <cell r="H248">
            <v>2000</v>
          </cell>
          <cell r="I248" t="str">
            <v>Jam</v>
          </cell>
        </row>
        <row r="249">
          <cell r="D249" t="str">
            <v xml:space="preserve">  c.  Harga Alat</v>
          </cell>
          <cell r="G249" t="str">
            <v>B</v>
          </cell>
          <cell r="H249">
            <v>82960000</v>
          </cell>
          <cell r="I249" t="str">
            <v>Rupiah</v>
          </cell>
        </row>
        <row r="250">
          <cell r="A250" t="str">
            <v xml:space="preserve">       5.</v>
          </cell>
          <cell r="C250" t="str">
            <v>Alat Yang Dipakai  :</v>
          </cell>
          <cell r="D250" t="str">
            <v xml:space="preserve">  a.  Umur Ekonomis</v>
          </cell>
          <cell r="G250" t="str">
            <v>A'</v>
          </cell>
          <cell r="H250">
            <v>5</v>
          </cell>
          <cell r="I250" t="str">
            <v>Tahun</v>
          </cell>
          <cell r="J250" t="str">
            <v xml:space="preserve"> Alat Baru</v>
          </cell>
        </row>
        <row r="251">
          <cell r="D251" t="str">
            <v xml:space="preserve">  b.  Jam Kerja Dalam 1 Tahun </v>
          </cell>
          <cell r="G251" t="str">
            <v>W'</v>
          </cell>
          <cell r="H251">
            <v>2000</v>
          </cell>
          <cell r="I251" t="str">
            <v>Jam</v>
          </cell>
          <cell r="J251" t="str">
            <v xml:space="preserve"> Alat Baru</v>
          </cell>
        </row>
        <row r="252">
          <cell r="D252" t="str">
            <v xml:space="preserve">  c.  Harga Alat   (*)</v>
          </cell>
          <cell r="G252" t="str">
            <v>B'</v>
          </cell>
          <cell r="H252">
            <v>82960000</v>
          </cell>
          <cell r="I252" t="str">
            <v>Rupiah</v>
          </cell>
          <cell r="J252" t="str">
            <v xml:space="preserve"> Alat Baru</v>
          </cell>
        </row>
        <row r="254">
          <cell r="A254" t="str">
            <v>B.</v>
          </cell>
          <cell r="C254" t="str">
            <v>BIAYA PASTI PER JAM KERJA</v>
          </cell>
        </row>
        <row r="255">
          <cell r="A255" t="str">
            <v xml:space="preserve">       1.</v>
          </cell>
          <cell r="C255" t="str">
            <v>Nilai Sisa Alat</v>
          </cell>
          <cell r="D255" t="str">
            <v>=  10 % x B</v>
          </cell>
          <cell r="G255" t="str">
            <v>C</v>
          </cell>
          <cell r="H255">
            <v>8296000</v>
          </cell>
          <cell r="I255" t="str">
            <v>Rupiah</v>
          </cell>
        </row>
        <row r="257">
          <cell r="A257" t="str">
            <v xml:space="preserve">       2.</v>
          </cell>
          <cell r="C257" t="str">
            <v>Faktor Angsuran Modal    =</v>
          </cell>
          <cell r="E257" t="str">
            <v>i x (1 + i)^A'</v>
          </cell>
          <cell r="G257" t="str">
            <v>D</v>
          </cell>
          <cell r="H257">
            <v>0.33437970328961514</v>
          </cell>
          <cell r="I257" t="str">
            <v>-</v>
          </cell>
        </row>
        <row r="258">
          <cell r="E258" t="str">
            <v>(1 + i)^A' - 1</v>
          </cell>
        </row>
        <row r="259">
          <cell r="A259" t="str">
            <v xml:space="preserve">       3.</v>
          </cell>
          <cell r="C259" t="str">
            <v>Biaya Pasti per Jam  :</v>
          </cell>
        </row>
        <row r="260">
          <cell r="C260" t="str">
            <v>a.  Biaya Pengembalian Modal  =</v>
          </cell>
          <cell r="E260" t="str">
            <v>( B' - C ) x D</v>
          </cell>
          <cell r="G260" t="str">
            <v>E</v>
          </cell>
          <cell r="H260">
            <v>12483.063083207913</v>
          </cell>
          <cell r="I260" t="str">
            <v>Rupiah</v>
          </cell>
        </row>
        <row r="261">
          <cell r="E261" t="str">
            <v>W'</v>
          </cell>
        </row>
        <row r="263">
          <cell r="C263" t="str">
            <v>b.  Asuransi, dll =</v>
          </cell>
          <cell r="D263">
            <v>2E-3</v>
          </cell>
          <cell r="E263" t="str">
            <v xml:space="preserve">  x   B'</v>
          </cell>
          <cell r="G263" t="str">
            <v>F</v>
          </cell>
          <cell r="H263">
            <v>82.96</v>
          </cell>
          <cell r="I263" t="str">
            <v>Rupiah</v>
          </cell>
        </row>
        <row r="264">
          <cell r="E264" t="str">
            <v>W'</v>
          </cell>
        </row>
        <row r="266">
          <cell r="C266" t="str">
            <v>Biaya Pasti per Jam             =</v>
          </cell>
          <cell r="E266" t="str">
            <v>( E + F )</v>
          </cell>
          <cell r="G266" t="str">
            <v>G</v>
          </cell>
          <cell r="H266">
            <v>12566.023083207912</v>
          </cell>
          <cell r="I266" t="str">
            <v>Rupiah</v>
          </cell>
        </row>
        <row r="268">
          <cell r="A268" t="str">
            <v>C.</v>
          </cell>
          <cell r="C268" t="str">
            <v>BIAYA OPERASI PER JAM KERJA</v>
          </cell>
        </row>
        <row r="270">
          <cell r="A270" t="str">
            <v xml:space="preserve">       1.</v>
          </cell>
          <cell r="C270" t="str">
            <v xml:space="preserve">Bahan Bakar  =  (0.125-0.175 Ltr/HP/Jam)   x Pw x Ms </v>
          </cell>
          <cell r="G270" t="str">
            <v>H</v>
          </cell>
          <cell r="H270">
            <v>55000</v>
          </cell>
          <cell r="I270" t="str">
            <v>Rupiah</v>
          </cell>
        </row>
        <row r="272">
          <cell r="A272" t="str">
            <v xml:space="preserve">       2.</v>
          </cell>
          <cell r="C272" t="str">
            <v>Pelumas         =  (0.01-0.02 Ltr/HP/Jam) x Pw x Mp</v>
          </cell>
          <cell r="G272" t="str">
            <v>I</v>
          </cell>
          <cell r="H272">
            <v>21200</v>
          </cell>
          <cell r="I272" t="str">
            <v>Rupiah</v>
          </cell>
        </row>
        <row r="274">
          <cell r="A274" t="str">
            <v xml:space="preserve">       3.</v>
          </cell>
          <cell r="C274" t="str">
            <v>Perawatan dan</v>
          </cell>
          <cell r="D274" t="str">
            <v>(12,5 % - 17,5 %)  x  B'</v>
          </cell>
          <cell r="G274" t="str">
            <v>K</v>
          </cell>
          <cell r="H274">
            <v>5185</v>
          </cell>
          <cell r="I274" t="str">
            <v>Rupiah</v>
          </cell>
        </row>
        <row r="275">
          <cell r="C275" t="str">
            <v xml:space="preserve">        perbaikan    =</v>
          </cell>
          <cell r="D275" t="str">
            <v>W'</v>
          </cell>
        </row>
        <row r="277">
          <cell r="A277" t="str">
            <v xml:space="preserve">       4.</v>
          </cell>
          <cell r="C277" t="str">
            <v>Operator</v>
          </cell>
          <cell r="D277" t="str">
            <v>=   ( 1  Orang / Jam )  x  U1</v>
          </cell>
          <cell r="G277" t="str">
            <v>L</v>
          </cell>
          <cell r="H277">
            <v>85000</v>
          </cell>
          <cell r="I277" t="str">
            <v>Rupiah</v>
          </cell>
        </row>
        <row r="278">
          <cell r="A278" t="str">
            <v xml:space="preserve">       5.</v>
          </cell>
          <cell r="C278" t="str">
            <v>Pembantu Operator</v>
          </cell>
          <cell r="D278" t="str">
            <v>=   ( 1  Orang / Jam )  x  U2</v>
          </cell>
          <cell r="G278" t="str">
            <v>M</v>
          </cell>
          <cell r="H278">
            <v>55000</v>
          </cell>
          <cell r="I278" t="str">
            <v>Rupiah</v>
          </cell>
        </row>
        <row r="280">
          <cell r="C280" t="str">
            <v>Biaya Operasi per Jam        =</v>
          </cell>
          <cell r="E280" t="str">
            <v>(H+I+K+L+M)</v>
          </cell>
          <cell r="G280" t="str">
            <v>P</v>
          </cell>
          <cell r="H280">
            <v>221385</v>
          </cell>
          <cell r="I280" t="str">
            <v>Rupiah</v>
          </cell>
        </row>
        <row r="282">
          <cell r="A282" t="str">
            <v>D.</v>
          </cell>
          <cell r="C282" t="str">
            <v>TOTAL BIAYA SEWA ALAT / JAM   =   ( G + P )</v>
          </cell>
          <cell r="G282" t="str">
            <v>S</v>
          </cell>
          <cell r="H282">
            <v>233951.02308320793</v>
          </cell>
          <cell r="I282" t="str">
            <v>Rupiah</v>
          </cell>
        </row>
        <row r="285">
          <cell r="A285" t="str">
            <v>E.</v>
          </cell>
          <cell r="C285" t="str">
            <v>LAIN - LAIN</v>
          </cell>
        </row>
        <row r="286">
          <cell r="A286" t="str">
            <v xml:space="preserve">       1.</v>
          </cell>
          <cell r="C286" t="str">
            <v>Tingkat Suku Bunga</v>
          </cell>
          <cell r="G286" t="str">
            <v>i</v>
          </cell>
          <cell r="H286">
            <v>20</v>
          </cell>
          <cell r="I286" t="str">
            <v>% / Tahun</v>
          </cell>
        </row>
        <row r="287">
          <cell r="A287" t="str">
            <v xml:space="preserve">       2.</v>
          </cell>
          <cell r="C287" t="str">
            <v>Upah Operator / Sopir</v>
          </cell>
          <cell r="G287" t="str">
            <v>U1</v>
          </cell>
          <cell r="H287">
            <v>85000</v>
          </cell>
          <cell r="I287" t="str">
            <v>Rp./Jam</v>
          </cell>
        </row>
        <row r="288">
          <cell r="A288" t="str">
            <v xml:space="preserve">       3.</v>
          </cell>
          <cell r="C288" t="str">
            <v>Upah Pembantu Operator / Pmb.Sopir</v>
          </cell>
          <cell r="G288" t="str">
            <v>U2</v>
          </cell>
          <cell r="H288">
            <v>55000</v>
          </cell>
          <cell r="I288" t="str">
            <v>Rp./Jam</v>
          </cell>
        </row>
        <row r="289">
          <cell r="A289" t="str">
            <v xml:space="preserve">       4.</v>
          </cell>
          <cell r="C289" t="str">
            <v>Bahan Bakar Bensin</v>
          </cell>
          <cell r="G289" t="str">
            <v>Mb</v>
          </cell>
          <cell r="H289">
            <v>5500</v>
          </cell>
          <cell r="I289" t="str">
            <v>Liter</v>
          </cell>
        </row>
        <row r="290">
          <cell r="A290" t="str">
            <v xml:space="preserve">       5.</v>
          </cell>
          <cell r="C290" t="str">
            <v>Bahan Bakar Solar</v>
          </cell>
          <cell r="G290" t="str">
            <v>Ms</v>
          </cell>
          <cell r="H290">
            <v>5500</v>
          </cell>
          <cell r="I290" t="str">
            <v>Liter</v>
          </cell>
        </row>
        <row r="291">
          <cell r="A291" t="str">
            <v xml:space="preserve">       6.</v>
          </cell>
          <cell r="C291" t="str">
            <v>Minyak Pelumas</v>
          </cell>
          <cell r="G291" t="str">
            <v>Mp</v>
          </cell>
          <cell r="H291">
            <v>26500</v>
          </cell>
          <cell r="I291" t="str">
            <v>Liter</v>
          </cell>
        </row>
        <row r="292">
          <cell r="A292" t="str">
            <v xml:space="preserve">       7.</v>
          </cell>
          <cell r="C292" t="str">
            <v>PPN diperhitungkan pada lembar Rekapitulasi</v>
          </cell>
        </row>
        <row r="293">
          <cell r="C293" t="str">
            <v>Biaya Pekerjaan</v>
          </cell>
        </row>
        <row r="306">
          <cell r="BD306" t="str">
            <v xml:space="preserve"> Alat Baru</v>
          </cell>
        </row>
        <row r="326">
          <cell r="BD326" t="str">
            <v xml:space="preserve"> Alat Baru</v>
          </cell>
        </row>
        <row r="346">
          <cell r="BD346" t="str">
            <v xml:space="preserve"> Alat Baru</v>
          </cell>
        </row>
        <row r="355">
          <cell r="A355" t="str">
            <v>URAIAN ANALISA ALAT</v>
          </cell>
        </row>
        <row r="358">
          <cell r="A358" t="str">
            <v>No.</v>
          </cell>
          <cell r="C358" t="str">
            <v>U R A I A N</v>
          </cell>
          <cell r="G358" t="str">
            <v>KODE</v>
          </cell>
          <cell r="H358" t="str">
            <v>KOEF.</v>
          </cell>
          <cell r="I358" t="str">
            <v>SATUAN</v>
          </cell>
          <cell r="J358" t="str">
            <v>KET.</v>
          </cell>
        </row>
        <row r="361">
          <cell r="A361" t="str">
            <v>A.</v>
          </cell>
          <cell r="C361" t="str">
            <v>URAIAN PERALATAN</v>
          </cell>
        </row>
        <row r="362">
          <cell r="A362" t="str">
            <v xml:space="preserve">       1.</v>
          </cell>
          <cell r="C362" t="str">
            <v>Jenis Peralatan</v>
          </cell>
          <cell r="G362" t="str">
            <v>CRANE 10-15 TON</v>
          </cell>
          <cell r="J362" t="str">
            <v>E07</v>
          </cell>
        </row>
        <row r="363">
          <cell r="A363" t="str">
            <v xml:space="preserve">       2.</v>
          </cell>
          <cell r="C363" t="str">
            <v>Tenaga</v>
          </cell>
          <cell r="G363" t="str">
            <v>Pw</v>
          </cell>
          <cell r="H363">
            <v>150</v>
          </cell>
          <cell r="I363" t="str">
            <v>HP</v>
          </cell>
        </row>
        <row r="364">
          <cell r="A364" t="str">
            <v xml:space="preserve">       3.</v>
          </cell>
          <cell r="C364" t="str">
            <v>Kapasitas</v>
          </cell>
          <cell r="G364" t="str">
            <v>Cp</v>
          </cell>
          <cell r="H364">
            <v>15</v>
          </cell>
          <cell r="I364" t="str">
            <v>Ton</v>
          </cell>
        </row>
        <row r="365">
          <cell r="A365" t="str">
            <v xml:space="preserve">       4.</v>
          </cell>
          <cell r="C365" t="str">
            <v>Alat Baru                :</v>
          </cell>
          <cell r="D365" t="str">
            <v xml:space="preserve">  a.  Umur Ekonomis</v>
          </cell>
          <cell r="G365" t="str">
            <v>A</v>
          </cell>
          <cell r="H365">
            <v>5</v>
          </cell>
          <cell r="I365" t="str">
            <v>Tahun</v>
          </cell>
        </row>
        <row r="366">
          <cell r="D366" t="str">
            <v xml:space="preserve">  b.  Jam Kerja Dalam 1 Tahun</v>
          </cell>
          <cell r="G366" t="str">
            <v>W</v>
          </cell>
          <cell r="H366">
            <v>2000</v>
          </cell>
          <cell r="I366" t="str">
            <v>Jam</v>
          </cell>
        </row>
        <row r="367">
          <cell r="D367" t="str">
            <v xml:space="preserve">  c.  Harga Alat</v>
          </cell>
          <cell r="G367" t="str">
            <v>B</v>
          </cell>
          <cell r="H367">
            <v>580720000</v>
          </cell>
          <cell r="I367" t="str">
            <v>Rupiah</v>
          </cell>
        </row>
        <row r="368">
          <cell r="A368" t="str">
            <v xml:space="preserve">       5.</v>
          </cell>
          <cell r="C368" t="str">
            <v>Alat Yang Dipakai  :</v>
          </cell>
          <cell r="D368" t="str">
            <v xml:space="preserve">  a.  Umur Ekonomis</v>
          </cell>
          <cell r="G368" t="str">
            <v>A'</v>
          </cell>
          <cell r="H368">
            <v>5</v>
          </cell>
          <cell r="I368" t="str">
            <v>Tahun</v>
          </cell>
          <cell r="J368" t="str">
            <v xml:space="preserve"> Alat Baru</v>
          </cell>
        </row>
        <row r="369">
          <cell r="D369" t="str">
            <v xml:space="preserve">  b.  Jam Kerja Dalam 1 Tahun </v>
          </cell>
          <cell r="G369" t="str">
            <v>W'</v>
          </cell>
          <cell r="H369">
            <v>2000</v>
          </cell>
          <cell r="I369" t="str">
            <v>Jam</v>
          </cell>
          <cell r="J369" t="str">
            <v xml:space="preserve"> Alat Baru</v>
          </cell>
        </row>
        <row r="370">
          <cell r="D370" t="str">
            <v xml:space="preserve">  c.  Harga Alat   (*)</v>
          </cell>
          <cell r="G370" t="str">
            <v>B'</v>
          </cell>
          <cell r="H370">
            <v>580720000</v>
          </cell>
          <cell r="I370" t="str">
            <v>Rupiah</v>
          </cell>
          <cell r="J370" t="str">
            <v xml:space="preserve"> Alat Baru</v>
          </cell>
        </row>
        <row r="372">
          <cell r="A372" t="str">
            <v>B.</v>
          </cell>
          <cell r="C372" t="str">
            <v>BIAYA PASTI PER JAM KERJA</v>
          </cell>
        </row>
        <row r="373">
          <cell r="A373" t="str">
            <v xml:space="preserve">       1.</v>
          </cell>
          <cell r="C373" t="str">
            <v>Nilai Sisa Alat</v>
          </cell>
          <cell r="D373" t="str">
            <v>=  10 % x B</v>
          </cell>
          <cell r="G373" t="str">
            <v>C</v>
          </cell>
          <cell r="H373">
            <v>58072000</v>
          </cell>
          <cell r="I373" t="str">
            <v>Rupiah</v>
          </cell>
        </row>
        <row r="375">
          <cell r="A375" t="str">
            <v xml:space="preserve">       2.</v>
          </cell>
          <cell r="C375" t="str">
            <v>Faktor Angsuran Modal    =</v>
          </cell>
          <cell r="E375" t="str">
            <v>i x (1 + i)^A'</v>
          </cell>
          <cell r="G375" t="str">
            <v>D</v>
          </cell>
          <cell r="H375">
            <v>0.33437970328961514</v>
          </cell>
          <cell r="I375" t="str">
            <v>-</v>
          </cell>
        </row>
        <row r="376">
          <cell r="E376" t="str">
            <v>(1 + i)^A' - 1</v>
          </cell>
        </row>
        <row r="377">
          <cell r="A377" t="str">
            <v xml:space="preserve">       3.</v>
          </cell>
          <cell r="C377" t="str">
            <v>Biaya Pasti per Jam  :</v>
          </cell>
        </row>
        <row r="378">
          <cell r="C378" t="str">
            <v>a.  Biaya Pengembalian Modal  =</v>
          </cell>
          <cell r="E378" t="str">
            <v>( B' - C ) x D</v>
          </cell>
          <cell r="G378" t="str">
            <v>E</v>
          </cell>
          <cell r="H378">
            <v>87381.441582455387</v>
          </cell>
          <cell r="I378" t="str">
            <v>Rupiah</v>
          </cell>
        </row>
        <row r="379">
          <cell r="E379" t="str">
            <v>W'</v>
          </cell>
        </row>
        <row r="381">
          <cell r="C381" t="str">
            <v>b.  Asuransi, dll =</v>
          </cell>
          <cell r="D381">
            <v>2E-3</v>
          </cell>
          <cell r="E381" t="str">
            <v xml:space="preserve">  x   B'</v>
          </cell>
          <cell r="G381" t="str">
            <v>F</v>
          </cell>
          <cell r="H381">
            <v>580.72</v>
          </cell>
          <cell r="I381" t="str">
            <v>Rupiah</v>
          </cell>
        </row>
        <row r="382">
          <cell r="E382" t="str">
            <v>W'</v>
          </cell>
        </row>
        <row r="384">
          <cell r="C384" t="str">
            <v>Biaya Pasti per Jam             =</v>
          </cell>
          <cell r="E384" t="str">
            <v>( E + F )</v>
          </cell>
          <cell r="G384" t="str">
            <v>G</v>
          </cell>
          <cell r="H384">
            <v>87962.161582455388</v>
          </cell>
          <cell r="I384" t="str">
            <v>Rupiah</v>
          </cell>
        </row>
        <row r="386">
          <cell r="A386" t="str">
            <v>C.</v>
          </cell>
          <cell r="C386" t="str">
            <v>BIAYA OPERASI PER JAM KERJA</v>
          </cell>
        </row>
        <row r="388">
          <cell r="A388" t="str">
            <v xml:space="preserve">       1.</v>
          </cell>
          <cell r="C388" t="str">
            <v xml:space="preserve">Bahan Bakar  =  (0.125-0.175 Ltr/HP/Jam)   x Pw x Ms </v>
          </cell>
          <cell r="G388" t="str">
            <v>H</v>
          </cell>
          <cell r="H388">
            <v>103125</v>
          </cell>
          <cell r="I388" t="str">
            <v>Rupiah</v>
          </cell>
        </row>
        <row r="390">
          <cell r="A390" t="str">
            <v xml:space="preserve">       2.</v>
          </cell>
          <cell r="C390" t="str">
            <v>Pelumas         =  (0.01-0.02 Ltr/HP/Jam) x Pw x Mp</v>
          </cell>
          <cell r="G390" t="str">
            <v>I</v>
          </cell>
          <cell r="H390">
            <v>39750</v>
          </cell>
          <cell r="I390" t="str">
            <v>Rupiah</v>
          </cell>
        </row>
        <row r="392">
          <cell r="A392" t="str">
            <v xml:space="preserve">       3.</v>
          </cell>
          <cell r="C392" t="str">
            <v>Perawatan dan</v>
          </cell>
          <cell r="D392" t="str">
            <v>(12,5 % - 17,5 %)  x  B'</v>
          </cell>
          <cell r="G392" t="str">
            <v>K</v>
          </cell>
          <cell r="H392">
            <v>36295</v>
          </cell>
          <cell r="I392" t="str">
            <v>Rupiah</v>
          </cell>
        </row>
        <row r="393">
          <cell r="C393" t="str">
            <v xml:space="preserve">        perbaikan    =</v>
          </cell>
          <cell r="D393" t="str">
            <v>W'</v>
          </cell>
        </row>
        <row r="395">
          <cell r="A395" t="str">
            <v xml:space="preserve">       4.</v>
          </cell>
          <cell r="C395" t="str">
            <v>Operator</v>
          </cell>
          <cell r="D395" t="str">
            <v>=   ( 1  Orang / Jam )  x  U1</v>
          </cell>
          <cell r="G395" t="str">
            <v>L</v>
          </cell>
          <cell r="H395">
            <v>85000</v>
          </cell>
          <cell r="I395" t="str">
            <v>Rupiah</v>
          </cell>
        </row>
        <row r="396">
          <cell r="A396" t="str">
            <v xml:space="preserve">       5.</v>
          </cell>
          <cell r="C396" t="str">
            <v>Pembantu Operator</v>
          </cell>
          <cell r="D396" t="str">
            <v>=   ( 1  Orang / Jam )  x  U2</v>
          </cell>
          <cell r="G396" t="str">
            <v>M</v>
          </cell>
          <cell r="H396">
            <v>55000</v>
          </cell>
          <cell r="I396" t="str">
            <v>Rupiah</v>
          </cell>
        </row>
        <row r="398">
          <cell r="C398" t="str">
            <v>Biaya Operasi per Jam        =</v>
          </cell>
          <cell r="E398" t="str">
            <v>(H+I+K+L+M)</v>
          </cell>
          <cell r="G398" t="str">
            <v>P</v>
          </cell>
          <cell r="H398">
            <v>319170</v>
          </cell>
          <cell r="I398" t="str">
            <v>Rupiah</v>
          </cell>
        </row>
        <row r="400">
          <cell r="A400" t="str">
            <v>D.</v>
          </cell>
          <cell r="C400" t="str">
            <v>TOTAL BIAYA SEWA ALAT / JAM   =   ( G + P )</v>
          </cell>
          <cell r="G400" t="str">
            <v>S</v>
          </cell>
          <cell r="H400">
            <v>407132.16158245539</v>
          </cell>
          <cell r="I400" t="str">
            <v>Rupiah</v>
          </cell>
        </row>
        <row r="403">
          <cell r="A403" t="str">
            <v>E.</v>
          </cell>
          <cell r="C403" t="str">
            <v>LAIN - LAIN</v>
          </cell>
        </row>
        <row r="404">
          <cell r="A404" t="str">
            <v xml:space="preserve">       1.</v>
          </cell>
          <cell r="C404" t="str">
            <v>Tingkat Suku Bunga</v>
          </cell>
          <cell r="G404" t="str">
            <v>i</v>
          </cell>
          <cell r="H404">
            <v>20</v>
          </cell>
          <cell r="I404" t="str">
            <v>% / Tahun</v>
          </cell>
        </row>
        <row r="405">
          <cell r="A405" t="str">
            <v xml:space="preserve">       2.</v>
          </cell>
          <cell r="C405" t="str">
            <v>Upah Operator / Sopir</v>
          </cell>
          <cell r="G405" t="str">
            <v>U1</v>
          </cell>
          <cell r="H405">
            <v>85000</v>
          </cell>
          <cell r="I405" t="str">
            <v>Rp./Jam</v>
          </cell>
        </row>
        <row r="406">
          <cell r="A406" t="str">
            <v xml:space="preserve">       3.</v>
          </cell>
          <cell r="C406" t="str">
            <v>Upah Pembantu Operator / Pmb.Sopir</v>
          </cell>
          <cell r="G406" t="str">
            <v>U2</v>
          </cell>
          <cell r="H406">
            <v>55000</v>
          </cell>
          <cell r="I406" t="str">
            <v>Rp./Jam</v>
          </cell>
        </row>
        <row r="407">
          <cell r="A407" t="str">
            <v xml:space="preserve">       4.</v>
          </cell>
          <cell r="C407" t="str">
            <v>Bahan Bakar Bensin</v>
          </cell>
          <cell r="G407" t="str">
            <v>Mb</v>
          </cell>
          <cell r="H407">
            <v>5500</v>
          </cell>
          <cell r="I407" t="str">
            <v>Liter</v>
          </cell>
        </row>
        <row r="408">
          <cell r="A408" t="str">
            <v xml:space="preserve">       5.</v>
          </cell>
          <cell r="C408" t="str">
            <v>Bahan Bakar Solar</v>
          </cell>
          <cell r="G408" t="str">
            <v>Ms</v>
          </cell>
          <cell r="H408">
            <v>5500</v>
          </cell>
          <cell r="I408" t="str">
            <v>Liter</v>
          </cell>
        </row>
        <row r="409">
          <cell r="A409" t="str">
            <v xml:space="preserve">       6.</v>
          </cell>
          <cell r="C409" t="str">
            <v>Minyak Pelumas</v>
          </cell>
          <cell r="G409" t="str">
            <v>Mp</v>
          </cell>
          <cell r="H409">
            <v>26500</v>
          </cell>
          <cell r="I409" t="str">
            <v>Liter</v>
          </cell>
        </row>
        <row r="410">
          <cell r="A410" t="str">
            <v xml:space="preserve">       7.</v>
          </cell>
          <cell r="C410" t="str">
            <v>PPN diperhitungkan pada lembar Rekapitulasi</v>
          </cell>
        </row>
        <row r="411">
          <cell r="C411" t="str">
            <v>Biaya Pekerjaan</v>
          </cell>
        </row>
        <row r="414">
          <cell r="A414" t="str">
            <v>URAIAN ANALISA ALAT</v>
          </cell>
        </row>
        <row r="417">
          <cell r="A417" t="str">
            <v>No.</v>
          </cell>
          <cell r="C417" t="str">
            <v>U R A I A N</v>
          </cell>
          <cell r="G417" t="str">
            <v>KODE</v>
          </cell>
          <cell r="H417" t="str">
            <v>KOEF.</v>
          </cell>
          <cell r="I417" t="str">
            <v>SATUAN</v>
          </cell>
          <cell r="J417" t="str">
            <v>KET.</v>
          </cell>
        </row>
        <row r="420">
          <cell r="A420" t="str">
            <v>A.</v>
          </cell>
          <cell r="C420" t="str">
            <v>URAIAN PERALATAN</v>
          </cell>
        </row>
        <row r="421">
          <cell r="A421" t="str">
            <v xml:space="preserve">       1.</v>
          </cell>
          <cell r="C421" t="str">
            <v>Jenis Peralatan</v>
          </cell>
          <cell r="G421" t="str">
            <v>DUMP TRUCK 3-4 M3</v>
          </cell>
          <cell r="J421" t="str">
            <v>E08</v>
          </cell>
        </row>
        <row r="422">
          <cell r="A422" t="str">
            <v xml:space="preserve">       2.</v>
          </cell>
          <cell r="C422" t="str">
            <v>Tenaga</v>
          </cell>
          <cell r="G422" t="str">
            <v>Pw</v>
          </cell>
          <cell r="H422">
            <v>100</v>
          </cell>
          <cell r="I422" t="str">
            <v>HP</v>
          </cell>
        </row>
        <row r="423">
          <cell r="A423" t="str">
            <v xml:space="preserve">       3.</v>
          </cell>
          <cell r="C423" t="str">
            <v>Kapasitas</v>
          </cell>
          <cell r="G423" t="str">
            <v>Cp</v>
          </cell>
          <cell r="H423">
            <v>6</v>
          </cell>
          <cell r="I423" t="str">
            <v>Ton</v>
          </cell>
        </row>
        <row r="424">
          <cell r="A424" t="str">
            <v xml:space="preserve">       4.</v>
          </cell>
          <cell r="C424" t="str">
            <v>Alat Baru                :</v>
          </cell>
          <cell r="D424" t="str">
            <v xml:space="preserve">  a.  Umur Ekonomis</v>
          </cell>
          <cell r="G424" t="str">
            <v>A</v>
          </cell>
          <cell r="H424">
            <v>5</v>
          </cell>
          <cell r="I424" t="str">
            <v>Tahun</v>
          </cell>
        </row>
        <row r="425">
          <cell r="D425" t="str">
            <v xml:space="preserve">  b.  Jam Kerja Dalam 1 Tahun</v>
          </cell>
          <cell r="G425" t="str">
            <v>W</v>
          </cell>
          <cell r="H425">
            <v>2000</v>
          </cell>
          <cell r="I425" t="str">
            <v>Jam</v>
          </cell>
        </row>
        <row r="426">
          <cell r="D426" t="str">
            <v xml:space="preserve">  c.  Harga Alat</v>
          </cell>
          <cell r="G426" t="str">
            <v>B</v>
          </cell>
          <cell r="H426">
            <v>206265760</v>
          </cell>
          <cell r="I426" t="str">
            <v>Rupiah</v>
          </cell>
        </row>
        <row r="427">
          <cell r="A427" t="str">
            <v xml:space="preserve">       5.</v>
          </cell>
          <cell r="C427" t="str">
            <v>Alat Yang Dipakai  :</v>
          </cell>
          <cell r="D427" t="str">
            <v xml:space="preserve">  a.  Umur Ekonomis</v>
          </cell>
          <cell r="G427" t="str">
            <v>A'</v>
          </cell>
          <cell r="H427">
            <v>5</v>
          </cell>
          <cell r="I427" t="str">
            <v>Tahun</v>
          </cell>
          <cell r="J427" t="str">
            <v xml:space="preserve"> Alat Baru</v>
          </cell>
        </row>
        <row r="428">
          <cell r="D428" t="str">
            <v xml:space="preserve">  b.  Jam Kerja Dalam 1 Tahun </v>
          </cell>
          <cell r="G428" t="str">
            <v>W'</v>
          </cell>
          <cell r="H428">
            <v>2000</v>
          </cell>
          <cell r="I428" t="str">
            <v>Jam</v>
          </cell>
          <cell r="J428" t="str">
            <v xml:space="preserve"> Alat Baru</v>
          </cell>
        </row>
        <row r="429">
          <cell r="D429" t="str">
            <v xml:space="preserve">  c.  Harga Alat   (*)</v>
          </cell>
          <cell r="G429" t="str">
            <v>B'</v>
          </cell>
          <cell r="H429">
            <v>206265760</v>
          </cell>
          <cell r="I429" t="str">
            <v>Rupiah</v>
          </cell>
          <cell r="J429" t="str">
            <v xml:space="preserve"> Alat Baru</v>
          </cell>
        </row>
        <row r="431">
          <cell r="A431" t="str">
            <v>B.</v>
          </cell>
          <cell r="C431" t="str">
            <v>BIAYA PASTI PER JAM KERJA</v>
          </cell>
        </row>
        <row r="432">
          <cell r="A432" t="str">
            <v xml:space="preserve">       1.</v>
          </cell>
          <cell r="C432" t="str">
            <v>Nilai Sisa Alat</v>
          </cell>
          <cell r="D432" t="str">
            <v>=  10 % x B</v>
          </cell>
          <cell r="G432" t="str">
            <v>C</v>
          </cell>
          <cell r="H432">
            <v>20626576</v>
          </cell>
          <cell r="I432" t="str">
            <v>Rupiah</v>
          </cell>
        </row>
        <row r="434">
          <cell r="A434" t="str">
            <v xml:space="preserve">       2.</v>
          </cell>
          <cell r="C434" t="str">
            <v>Faktor Angsuran Modal    =</v>
          </cell>
          <cell r="E434" t="str">
            <v>i x (1 + i)^A'</v>
          </cell>
          <cell r="G434" t="str">
            <v>D</v>
          </cell>
          <cell r="H434">
            <v>0.33437970328961514</v>
          </cell>
          <cell r="I434" t="str">
            <v>-</v>
          </cell>
        </row>
        <row r="435">
          <cell r="E435" t="str">
            <v>(1 + i)^A' - 1</v>
          </cell>
        </row>
        <row r="436">
          <cell r="A436" t="str">
            <v xml:space="preserve">       3.</v>
          </cell>
          <cell r="C436" t="str">
            <v>Biaya Pasti per Jam  :</v>
          </cell>
        </row>
        <row r="437">
          <cell r="C437" t="str">
            <v>a.  Biaya Pengembalian Modal  =</v>
          </cell>
          <cell r="E437" t="str">
            <v>( B' - C ) x D</v>
          </cell>
          <cell r="G437" t="str">
            <v>E</v>
          </cell>
          <cell r="H437">
            <v>31036.987632423137</v>
          </cell>
          <cell r="I437" t="str">
            <v>Rupiah</v>
          </cell>
        </row>
        <row r="438">
          <cell r="E438" t="str">
            <v>W'</v>
          </cell>
        </row>
        <row r="440">
          <cell r="C440" t="str">
            <v>b.  Asuransi, dll =</v>
          </cell>
          <cell r="D440">
            <v>2E-3</v>
          </cell>
          <cell r="E440" t="str">
            <v xml:space="preserve">  x   B'</v>
          </cell>
          <cell r="G440" t="str">
            <v>F</v>
          </cell>
          <cell r="H440">
            <v>206.26576</v>
          </cell>
          <cell r="I440" t="str">
            <v>Rupiah</v>
          </cell>
        </row>
        <row r="441">
          <cell r="E441" t="str">
            <v>W'</v>
          </cell>
        </row>
        <row r="443">
          <cell r="C443" t="str">
            <v>Biaya Pasti per Jam             =</v>
          </cell>
          <cell r="E443" t="str">
            <v>( E + F )</v>
          </cell>
          <cell r="G443" t="str">
            <v>G</v>
          </cell>
          <cell r="H443">
            <v>31243.253392423136</v>
          </cell>
          <cell r="I443" t="str">
            <v>Rupiah</v>
          </cell>
        </row>
        <row r="445">
          <cell r="A445" t="str">
            <v>C.</v>
          </cell>
          <cell r="C445" t="str">
            <v>BIAYA OPERASI PER JAM KERJA</v>
          </cell>
        </row>
        <row r="447">
          <cell r="A447" t="str">
            <v xml:space="preserve">       1.</v>
          </cell>
          <cell r="C447" t="str">
            <v xml:space="preserve">Bahan Bakar  =  (0.125-0.175 Ltr/HP/Jam)   x Pw x Ms </v>
          </cell>
          <cell r="G447" t="str">
            <v>H</v>
          </cell>
          <cell r="H447">
            <v>68750</v>
          </cell>
          <cell r="I447" t="str">
            <v>Rupiah</v>
          </cell>
        </row>
        <row r="449">
          <cell r="A449" t="str">
            <v xml:space="preserve">       2.</v>
          </cell>
          <cell r="C449" t="str">
            <v>Pelumas         =  (0.01-0.02 Ltr/HP/Jam) x Pw x Mp</v>
          </cell>
          <cell r="G449" t="str">
            <v>I</v>
          </cell>
          <cell r="H449">
            <v>26500</v>
          </cell>
          <cell r="I449" t="str">
            <v>Rupiah</v>
          </cell>
        </row>
        <row r="451">
          <cell r="A451" t="str">
            <v xml:space="preserve">       3.</v>
          </cell>
          <cell r="C451" t="str">
            <v>Perawatan dan</v>
          </cell>
          <cell r="D451" t="str">
            <v>(12,5 % - 17,5 %)  x  B'</v>
          </cell>
          <cell r="G451" t="str">
            <v>K</v>
          </cell>
          <cell r="H451">
            <v>12891.61</v>
          </cell>
          <cell r="I451" t="str">
            <v>Rupiah</v>
          </cell>
        </row>
        <row r="452">
          <cell r="C452" t="str">
            <v xml:space="preserve">        perbaikan    =</v>
          </cell>
          <cell r="D452" t="str">
            <v>W'</v>
          </cell>
        </row>
        <row r="454">
          <cell r="A454" t="str">
            <v xml:space="preserve">       4.</v>
          </cell>
          <cell r="C454" t="str">
            <v>Operator</v>
          </cell>
          <cell r="D454" t="str">
            <v>=   ( 1  Orang / Jam )  x  U1</v>
          </cell>
          <cell r="G454" t="str">
            <v>L</v>
          </cell>
          <cell r="H454">
            <v>85000</v>
          </cell>
          <cell r="I454" t="str">
            <v>Rupiah</v>
          </cell>
        </row>
        <row r="455">
          <cell r="A455" t="str">
            <v xml:space="preserve">       5.</v>
          </cell>
          <cell r="C455" t="str">
            <v>Pembantu Operator</v>
          </cell>
          <cell r="D455" t="str">
            <v>=   ( 1  Orang / Jam )  x  U2</v>
          </cell>
          <cell r="G455" t="str">
            <v>M</v>
          </cell>
          <cell r="H455">
            <v>55000</v>
          </cell>
          <cell r="I455" t="str">
            <v>Rupiah</v>
          </cell>
        </row>
        <row r="457">
          <cell r="C457" t="str">
            <v>Biaya Operasi per Jam        =</v>
          </cell>
          <cell r="E457" t="str">
            <v>(H+I+K+L+M)</v>
          </cell>
          <cell r="G457" t="str">
            <v>P</v>
          </cell>
          <cell r="H457">
            <v>248141.61</v>
          </cell>
          <cell r="I457" t="str">
            <v>Rupiah</v>
          </cell>
        </row>
        <row r="459">
          <cell r="A459" t="str">
            <v>D.</v>
          </cell>
          <cell r="C459" t="str">
            <v>TOTAL BIAYA SEWA ALAT / JAM   =   ( G + P )</v>
          </cell>
          <cell r="G459" t="str">
            <v>S</v>
          </cell>
          <cell r="H459">
            <v>279384.86339242314</v>
          </cell>
          <cell r="I459" t="str">
            <v>Rupiah</v>
          </cell>
        </row>
        <row r="462">
          <cell r="A462" t="str">
            <v>E.</v>
          </cell>
          <cell r="C462" t="str">
            <v>LAIN - LAIN</v>
          </cell>
        </row>
        <row r="463">
          <cell r="A463" t="str">
            <v xml:space="preserve">       1.</v>
          </cell>
          <cell r="C463" t="str">
            <v>Tingkat Suku Bunga</v>
          </cell>
          <cell r="G463" t="str">
            <v>i</v>
          </cell>
          <cell r="H463">
            <v>20</v>
          </cell>
          <cell r="I463" t="str">
            <v>% / Tahun</v>
          </cell>
        </row>
        <row r="464">
          <cell r="A464" t="str">
            <v xml:space="preserve">       2.</v>
          </cell>
          <cell r="C464" t="str">
            <v>Upah Operator / Sopir / Mekanik</v>
          </cell>
          <cell r="G464" t="str">
            <v>U1</v>
          </cell>
          <cell r="H464">
            <v>85000</v>
          </cell>
          <cell r="I464" t="str">
            <v>Rp./Jam</v>
          </cell>
        </row>
        <row r="465">
          <cell r="A465" t="str">
            <v xml:space="preserve">       3.</v>
          </cell>
          <cell r="C465" t="str">
            <v>Upah Pembantu Operator / Pmb.Sopir / Pmb.Mekanik</v>
          </cell>
          <cell r="G465" t="str">
            <v>U2</v>
          </cell>
          <cell r="H465">
            <v>55000</v>
          </cell>
          <cell r="I465" t="str">
            <v>Rp./Jam</v>
          </cell>
        </row>
        <row r="466">
          <cell r="A466" t="str">
            <v xml:space="preserve">       4.</v>
          </cell>
          <cell r="C466" t="str">
            <v>Bahan Bakar Bensin</v>
          </cell>
          <cell r="G466" t="str">
            <v>Mb</v>
          </cell>
          <cell r="H466">
            <v>5500</v>
          </cell>
          <cell r="I466" t="str">
            <v>Liter</v>
          </cell>
        </row>
        <row r="467">
          <cell r="A467" t="str">
            <v xml:space="preserve">       5.</v>
          </cell>
          <cell r="C467" t="str">
            <v>Bahan Bakar Solar</v>
          </cell>
          <cell r="G467" t="str">
            <v>Ms</v>
          </cell>
          <cell r="H467">
            <v>5500</v>
          </cell>
          <cell r="I467" t="str">
            <v>Liter</v>
          </cell>
        </row>
        <row r="468">
          <cell r="A468" t="str">
            <v xml:space="preserve">       6.</v>
          </cell>
          <cell r="C468" t="str">
            <v>Minyak Pelumas</v>
          </cell>
          <cell r="G468" t="str">
            <v>Mp</v>
          </cell>
          <cell r="H468">
            <v>26500</v>
          </cell>
          <cell r="I468" t="str">
            <v>Liter</v>
          </cell>
        </row>
        <row r="469">
          <cell r="A469" t="str">
            <v xml:space="preserve">       7.</v>
          </cell>
          <cell r="C469" t="str">
            <v>PPN diperhitungkan pada lembar Rekapitulasi</v>
          </cell>
        </row>
        <row r="470">
          <cell r="C470" t="str">
            <v>Biaya Pekerjaan</v>
          </cell>
        </row>
      </sheetData>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sheetData sheetId="1" refreshError="1">
        <row r="26">
          <cell r="G26">
            <v>1167753600</v>
          </cell>
        </row>
        <row r="50">
          <cell r="G50">
            <v>566272810.4703393</v>
          </cell>
        </row>
        <row r="76">
          <cell r="G76">
            <v>9527036368.2942791</v>
          </cell>
        </row>
        <row r="90">
          <cell r="G90">
            <v>2321789790</v>
          </cell>
        </row>
        <row r="104">
          <cell r="G104">
            <v>0</v>
          </cell>
        </row>
        <row r="138">
          <cell r="G138">
            <v>13307762322.541677</v>
          </cell>
        </row>
        <row r="273">
          <cell r="G273" t="e">
            <v>#REF!</v>
          </cell>
        </row>
        <row r="368">
          <cell r="G368">
            <v>288736499.55384529</v>
          </cell>
        </row>
        <row r="381">
          <cell r="G381">
            <v>0</v>
          </cell>
        </row>
      </sheetData>
      <sheetData sheetId="2" refreshError="1"/>
      <sheetData sheetId="3"/>
      <sheetData sheetId="4"/>
      <sheetData sheetId="5"/>
      <sheetData sheetId="6"/>
      <sheetData sheetId="7"/>
      <sheetData sheetId="8"/>
      <sheetData sheetId="9"/>
      <sheetData sheetId="10"/>
      <sheetData sheetId="11"/>
      <sheetData sheetId="12"/>
      <sheetData sheetId="13" refreshError="1">
        <row r="8">
          <cell r="F8">
            <v>4148.5714285714284</v>
          </cell>
        </row>
        <row r="12">
          <cell r="F12">
            <v>5657.1428571428569</v>
          </cell>
        </row>
        <row r="14">
          <cell r="F14">
            <v>6977.1428571428569</v>
          </cell>
        </row>
        <row r="16">
          <cell r="F16">
            <v>6034.2857142857147</v>
          </cell>
        </row>
        <row r="86">
          <cell r="F86">
            <v>4500</v>
          </cell>
        </row>
        <row r="88">
          <cell r="F88">
            <v>5400</v>
          </cell>
        </row>
        <row r="90">
          <cell r="F90">
            <v>20000</v>
          </cell>
        </row>
      </sheetData>
      <sheetData sheetId="14"/>
      <sheetData sheetId="15"/>
      <sheetData sheetId="16"/>
      <sheetData sheetId="17"/>
      <sheetData sheetId="1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ATUAN"/>
      <sheetName val="mos"/>
      <sheetName val="Basic Price"/>
    </sheetNames>
    <sheetDataSet>
      <sheetData sheetId="0"/>
      <sheetData sheetId="1"/>
      <sheetData sheetId="2">
        <row r="10">
          <cell r="F10">
            <v>7500</v>
          </cell>
        </row>
        <row r="22">
          <cell r="F22">
            <v>8500</v>
          </cell>
        </row>
        <row r="24">
          <cell r="F24">
            <v>7500</v>
          </cell>
        </row>
        <row r="50">
          <cell r="F50">
            <v>160000</v>
          </cell>
        </row>
        <row r="54">
          <cell r="F54">
            <v>20000</v>
          </cell>
        </row>
        <row r="56">
          <cell r="F56">
            <v>10000</v>
          </cell>
        </row>
        <row r="68">
          <cell r="F68">
            <v>12500</v>
          </cell>
        </row>
        <row r="98">
          <cell r="F98">
            <v>205000</v>
          </cell>
        </row>
        <row r="149">
          <cell r="F149">
            <v>545000</v>
          </cell>
        </row>
        <row r="151">
          <cell r="F151">
            <v>6273.2999999999993</v>
          </cell>
        </row>
        <row r="153">
          <cell r="F153">
            <v>6172.9999999999991</v>
          </cell>
        </row>
        <row r="161">
          <cell r="F161">
            <v>120000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C"/>
      <sheetName val="ELECTRIC"/>
      <sheetName val="TELEPON"/>
      <sheetName val="fire fighting"/>
      <sheetName val="PLUMBING"/>
      <sheetName val="PLB-Basement 2.8.2-R1"/>
      <sheetName val="Cov Daf 4 ME"/>
      <sheetName val="Cov Daf 4.1"/>
      <sheetName val="Daf 4.1 Plumb"/>
      <sheetName val="Cov Daf 4.2"/>
      <sheetName val="Daf 4.2 VAC"/>
      <sheetName val="Cov Daf 4.3"/>
      <sheetName val="Daf 4.3 Elek"/>
      <sheetName val="Cov Daf 4.4"/>
      <sheetName val="Daf 4.4 Telp"/>
      <sheetName val="Cov Daf 4.5"/>
      <sheetName val="Daf 4.5 Lain2"/>
      <sheetName val="Penjuml ME"/>
      <sheetName val="Cov Daf 5"/>
      <sheetName val="Daf 5 Tam-Kur"/>
      <sheetName val="s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RP-F"/>
      <sheetName val="Sheet2"/>
      <sheetName val="Sheet1"/>
      <sheetName val="UMUM"/>
      <sheetName val="LK"/>
      <sheetName val="kulit"/>
      <sheetName val="PO"/>
      <sheetName val="PJP"/>
      <sheetName val="UP"/>
      <sheetName val="DRUP"/>
      <sheetName val="ANL BIAYA"/>
      <sheetName val="SCHEDULE"/>
      <sheetName val="ANALISA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58">
          <cell r="Q1258">
            <v>7875</v>
          </cell>
        </row>
        <row r="1320">
          <cell r="Q1320">
            <v>3150</v>
          </cell>
        </row>
        <row r="1336">
          <cell r="Q1336">
            <v>33000</v>
          </cell>
        </row>
        <row r="2374">
          <cell r="Q2374">
            <v>259044.95</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Sheet1"/>
      <sheetName val="lmp"/>
      <sheetName val="rekap"/>
      <sheetName val="bq"/>
      <sheetName val="bq-ringkas"/>
      <sheetName val="ana-mob"/>
      <sheetName val="ana-major"/>
      <sheetName val="upah"/>
      <sheetName val="mat"/>
      <sheetName val="alat"/>
      <sheetName val="sub-kon"/>
      <sheetName val="scedule"/>
      <sheetName val="data-alat"/>
      <sheetName val="Urtek2"/>
      <sheetName val="Urtek3"/>
      <sheetName val="Urtek4"/>
      <sheetName val="Urtek5"/>
      <sheetName val="Urtek-6"/>
      <sheetName val="Urtek-7"/>
      <sheetName val="Urtek-8"/>
      <sheetName val="ana-alat"/>
      <sheetName val="crushing"/>
      <sheetName val="lokasi"/>
      <sheetName val="crusher"/>
      <sheetName val="hotmix"/>
      <sheetName val="beton"/>
      <sheetName val="readymix"/>
      <sheetName val="F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BAB"/>
      <sheetName val="MPU"/>
      <sheetName val="VOLUME (TDK DIPAKAI)"/>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row r="40">
          <cell r="F40">
            <v>90000</v>
          </cell>
        </row>
        <row r="42">
          <cell r="F42">
            <v>95000</v>
          </cell>
        </row>
        <row r="44">
          <cell r="F44">
            <v>145984.54878917243</v>
          </cell>
        </row>
        <row r="46">
          <cell r="F46">
            <v>161262.42687926284</v>
          </cell>
        </row>
        <row r="70">
          <cell r="F70">
            <v>86000</v>
          </cell>
        </row>
      </sheetData>
      <sheetData sheetId="18"/>
      <sheetData sheetId="19"/>
      <sheetData sheetId="20"/>
      <sheetData sheetId="21"/>
      <sheetData sheetId="2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B Q"/>
      <sheetName val="REKAP"/>
      <sheetName val="NEGOSIASI"/>
      <sheetName val="MPU"/>
      <sheetName val="SCHEDULE"/>
      <sheetName val="XL4Test5"/>
    </sheetNames>
    <sheetDataSet>
      <sheetData sheetId="0"/>
      <sheetData sheetId="1"/>
      <sheetData sheetId="2"/>
      <sheetData sheetId="3"/>
      <sheetData sheetId="4"/>
      <sheetData sheetId="5"/>
      <sheetData sheetId="6"/>
      <sheetData sheetId="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DPA"/>
      <sheetName val="Form DPA"/>
      <sheetName val="REKAP"/>
      <sheetName val="UPAH"/>
      <sheetName val="BAHAN"/>
      <sheetName val="ANALISA"/>
      <sheetName val="RAB"/>
      <sheetName val="QUARY"/>
      <sheetName val="Sheet1"/>
      <sheetName val="Sheet2"/>
      <sheetName val="Sheet3"/>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sheetName val="Chart1"/>
      <sheetName val="Alat"/>
      <sheetName val="PP"/>
      <sheetName val="BAU"/>
      <sheetName val="Rupa2"/>
      <sheetName val="Bank"/>
      <sheetName val="BasicPrice"/>
      <sheetName val="DashBoard"/>
      <sheetName val="Summary"/>
      <sheetName val="BQ Groundsill"/>
      <sheetName val="AnalGround"/>
      <sheetName val="BQBendung Karet"/>
      <sheetName val="AnalKaret"/>
      <sheetName val="AnaBetMortar"/>
      <sheetName val="AnalAdjust"/>
      <sheetName val="Rekap Alat"/>
      <sheetName val="EquipProduct"/>
      <sheetName val="Schedule 7"/>
      <sheetName val="S-Curve"/>
      <sheetName val="Harga Major Item"/>
      <sheetName val="Works Item"/>
      <sheetName val="Scaffolding"/>
      <sheetName val="ProdukAlat"/>
      <sheetName val="LS Item"/>
      <sheetName val="Other"/>
      <sheetName val="KoefAlat"/>
      <sheetName val="Owning Cost"/>
    </sheetNames>
    <sheetDataSet>
      <sheetData sheetId="0" refreshError="1"/>
      <sheetData sheetId="1" refreshError="1"/>
      <sheetData sheetId="2" refreshError="1"/>
      <sheetData sheetId="3" refreshError="1">
        <row r="16">
          <cell r="R16">
            <v>813</v>
          </cell>
        </row>
      </sheetData>
      <sheetData sheetId="4" refreshError="1"/>
      <sheetData sheetId="5" refreshError="1"/>
      <sheetData sheetId="6" refreshError="1"/>
      <sheetData sheetId="7" refreshError="1">
        <row r="7">
          <cell r="K7">
            <v>1</v>
          </cell>
          <cell r="M7">
            <v>9300</v>
          </cell>
        </row>
        <row r="8">
          <cell r="M8">
            <v>76</v>
          </cell>
        </row>
        <row r="9">
          <cell r="K9">
            <v>1</v>
          </cell>
          <cell r="M9" t="str">
            <v>Ir. Edison Sinaga</v>
          </cell>
        </row>
        <row r="10">
          <cell r="M10" t="str">
            <v>Branch Manager</v>
          </cell>
        </row>
        <row r="11">
          <cell r="M11" t="str">
            <v>August, 30  2004</v>
          </cell>
        </row>
        <row r="12">
          <cell r="B12">
            <v>1</v>
          </cell>
          <cell r="C12" t="str">
            <v>Coarse Aggregate</v>
          </cell>
          <cell r="E12" t="str">
            <v>m3</v>
          </cell>
          <cell r="F12">
            <v>60000</v>
          </cell>
        </row>
        <row r="13">
          <cell r="B13">
            <v>2</v>
          </cell>
          <cell r="C13" t="str">
            <v>Fine aggregate</v>
          </cell>
          <cell r="E13" t="str">
            <v>m3</v>
          </cell>
          <cell r="F13">
            <v>40000</v>
          </cell>
        </row>
        <row r="14">
          <cell r="B14">
            <v>3</v>
          </cell>
          <cell r="C14" t="str">
            <v>Cobble Stone</v>
          </cell>
          <cell r="E14" t="str">
            <v>m3</v>
          </cell>
          <cell r="F14">
            <v>60000</v>
          </cell>
        </row>
        <row r="15">
          <cell r="B15">
            <v>4</v>
          </cell>
          <cell r="C15" t="str">
            <v>Wire</v>
          </cell>
          <cell r="E15" t="str">
            <v>ton</v>
          </cell>
          <cell r="F15">
            <v>8000</v>
          </cell>
        </row>
        <row r="16">
          <cell r="B16">
            <v>5</v>
          </cell>
          <cell r="C16" t="str">
            <v>Gabion</v>
          </cell>
          <cell r="E16" t="str">
            <v>m3</v>
          </cell>
          <cell r="F16">
            <v>220000</v>
          </cell>
        </row>
        <row r="17">
          <cell r="B17">
            <v>6</v>
          </cell>
          <cell r="C17" t="str">
            <v>Gravel</v>
          </cell>
          <cell r="E17" t="str">
            <v>m3</v>
          </cell>
          <cell r="F17">
            <v>65000</v>
          </cell>
        </row>
        <row r="18">
          <cell r="B18">
            <v>7</v>
          </cell>
          <cell r="C18" t="str">
            <v>Nail</v>
          </cell>
          <cell r="E18" t="str">
            <v>kg</v>
          </cell>
          <cell r="F18">
            <v>5000</v>
          </cell>
        </row>
        <row r="19">
          <cell r="B19">
            <v>8</v>
          </cell>
          <cell r="C19" t="str">
            <v>Soil</v>
          </cell>
          <cell r="E19" t="str">
            <v>m3</v>
          </cell>
          <cell r="F19">
            <v>6750</v>
          </cell>
        </row>
        <row r="20">
          <cell r="B20">
            <v>9</v>
          </cell>
          <cell r="C20" t="str">
            <v>Cement</v>
          </cell>
          <cell r="E20" t="str">
            <v>bag</v>
          </cell>
          <cell r="F20">
            <v>29000</v>
          </cell>
        </row>
        <row r="21">
          <cell r="B21">
            <v>10</v>
          </cell>
          <cell r="C21" t="str">
            <v>Reinforcement, round</v>
          </cell>
          <cell r="E21" t="str">
            <v>ton</v>
          </cell>
          <cell r="F21">
            <v>4790</v>
          </cell>
        </row>
        <row r="22">
          <cell r="B22">
            <v>11</v>
          </cell>
          <cell r="C22" t="str">
            <v>Reinforcement, deform</v>
          </cell>
          <cell r="E22" t="str">
            <v>ton</v>
          </cell>
          <cell r="F22">
            <v>4860</v>
          </cell>
        </row>
        <row r="23">
          <cell r="B23">
            <v>12</v>
          </cell>
          <cell r="C23" t="str">
            <v>Structural Steel</v>
          </cell>
          <cell r="E23" t="str">
            <v>kg</v>
          </cell>
          <cell r="F23">
            <v>6550</v>
          </cell>
        </row>
        <row r="24">
          <cell r="B24">
            <v>13</v>
          </cell>
          <cell r="C24" t="str">
            <v>Pasir Pasang</v>
          </cell>
          <cell r="E24" t="str">
            <v>m3</v>
          </cell>
          <cell r="F24">
            <v>40000</v>
          </cell>
        </row>
        <row r="25">
          <cell r="B25">
            <v>14</v>
          </cell>
          <cell r="C25" t="str">
            <v>Hollow Concrete Block</v>
          </cell>
          <cell r="E25" t="str">
            <v>unit</v>
          </cell>
          <cell r="F25">
            <v>1500</v>
          </cell>
        </row>
        <row r="26">
          <cell r="B26">
            <v>15</v>
          </cell>
          <cell r="C26" t="str">
            <v xml:space="preserve">Wooden 1st </v>
          </cell>
          <cell r="E26" t="str">
            <v>m3</v>
          </cell>
          <cell r="F26">
            <v>1750000</v>
          </cell>
        </row>
        <row r="27">
          <cell r="B27">
            <v>16</v>
          </cell>
          <cell r="C27" t="str">
            <v>Wooden 2nd</v>
          </cell>
          <cell r="E27" t="str">
            <v>m3</v>
          </cell>
          <cell r="F27">
            <v>800000</v>
          </cell>
        </row>
        <row r="28">
          <cell r="B28">
            <v>17</v>
          </cell>
          <cell r="C28" t="str">
            <v>Multiplex 12 mm</v>
          </cell>
          <cell r="E28" t="str">
            <v>sheet</v>
          </cell>
          <cell r="F28">
            <v>100000</v>
          </cell>
        </row>
        <row r="29">
          <cell r="B29">
            <v>18</v>
          </cell>
          <cell r="C29" t="str">
            <v>Asphalt</v>
          </cell>
          <cell r="E29" t="str">
            <v>kg</v>
          </cell>
          <cell r="F29">
            <v>2210</v>
          </cell>
        </row>
        <row r="30">
          <cell r="B30">
            <v>19</v>
          </cell>
          <cell r="C30" t="str">
            <v>Filler</v>
          </cell>
          <cell r="E30" t="str">
            <v>kg</v>
          </cell>
          <cell r="F30">
            <v>250</v>
          </cell>
        </row>
        <row r="31">
          <cell r="B31">
            <v>20</v>
          </cell>
          <cell r="C31" t="str">
            <v>Solar</v>
          </cell>
          <cell r="E31" t="str">
            <v>liter</v>
          </cell>
          <cell r="F31">
            <v>2000</v>
          </cell>
        </row>
        <row r="32">
          <cell r="B32">
            <v>21</v>
          </cell>
          <cell r="C32" t="str">
            <v>Pelumas</v>
          </cell>
          <cell r="E32" t="str">
            <v>liter</v>
          </cell>
          <cell r="F32">
            <v>10500</v>
          </cell>
        </row>
        <row r="33">
          <cell r="B33">
            <v>22</v>
          </cell>
          <cell r="C33" t="str">
            <v>Waterstop</v>
          </cell>
          <cell r="E33" t="str">
            <v>m</v>
          </cell>
          <cell r="F33">
            <v>63600</v>
          </cell>
        </row>
        <row r="34">
          <cell r="B34">
            <v>23</v>
          </cell>
          <cell r="C34" t="str">
            <v>Slide Gate b = 0,3 m</v>
          </cell>
          <cell r="E34" t="str">
            <v>set</v>
          </cell>
          <cell r="F34">
            <v>11430000</v>
          </cell>
        </row>
        <row r="35">
          <cell r="B35">
            <v>24</v>
          </cell>
          <cell r="C35" t="str">
            <v>Slide Gate b = 0,5 m</v>
          </cell>
          <cell r="E35" t="str">
            <v>set</v>
          </cell>
          <cell r="F35">
            <v>13943750</v>
          </cell>
        </row>
        <row r="36">
          <cell r="B36">
            <v>25</v>
          </cell>
          <cell r="C36" t="str">
            <v>Slide Gate b = 0,6 m</v>
          </cell>
          <cell r="E36" t="str">
            <v>set</v>
          </cell>
          <cell r="F36">
            <v>15617500</v>
          </cell>
        </row>
        <row r="37">
          <cell r="B37">
            <v>26</v>
          </cell>
          <cell r="C37" t="str">
            <v>Slide Gate b = 0,8 m</v>
          </cell>
          <cell r="E37" t="str">
            <v>set</v>
          </cell>
          <cell r="F37">
            <v>18575000</v>
          </cell>
        </row>
        <row r="38">
          <cell r="B38">
            <v>27</v>
          </cell>
          <cell r="C38" t="str">
            <v>Slide Gate b = 0,9 m</v>
          </cell>
          <cell r="E38" t="str">
            <v>set</v>
          </cell>
          <cell r="F38">
            <v>19927500</v>
          </cell>
        </row>
        <row r="39">
          <cell r="B39">
            <v>28</v>
          </cell>
          <cell r="C39" t="str">
            <v>Slide Gate b = 1,0 m</v>
          </cell>
          <cell r="E39" t="str">
            <v>set</v>
          </cell>
          <cell r="F39">
            <v>21395500</v>
          </cell>
        </row>
        <row r="40">
          <cell r="B40">
            <v>29</v>
          </cell>
          <cell r="C40" t="str">
            <v>Slide Gate b = 1,5 m</v>
          </cell>
          <cell r="E40" t="str">
            <v>set</v>
          </cell>
          <cell r="F40">
            <v>88206250</v>
          </cell>
        </row>
        <row r="41">
          <cell r="B41">
            <v>30</v>
          </cell>
          <cell r="C41" t="str">
            <v>Slide Gate b = 2,0 m</v>
          </cell>
          <cell r="E41" t="str">
            <v>set</v>
          </cell>
          <cell r="F41">
            <v>94888000</v>
          </cell>
        </row>
        <row r="42">
          <cell r="B42">
            <v>31</v>
          </cell>
          <cell r="C42" t="str">
            <v>Slide Gate b = 2,1 m</v>
          </cell>
          <cell r="E42" t="str">
            <v>set</v>
          </cell>
          <cell r="F42">
            <v>98871880</v>
          </cell>
        </row>
        <row r="43">
          <cell r="B43">
            <v>32</v>
          </cell>
          <cell r="C43" t="str">
            <v>Geotextile non-woven</v>
          </cell>
          <cell r="E43" t="str">
            <v>m2</v>
          </cell>
          <cell r="F43">
            <v>8250</v>
          </cell>
        </row>
        <row r="44">
          <cell r="B44">
            <v>33</v>
          </cell>
          <cell r="C44" t="str">
            <v>Geogrid</v>
          </cell>
          <cell r="E44" t="str">
            <v>m2</v>
          </cell>
          <cell r="F44">
            <v>65100</v>
          </cell>
        </row>
        <row r="45">
          <cell r="B45">
            <v>34</v>
          </cell>
          <cell r="C45" t="str">
            <v>PV C2 "</v>
          </cell>
          <cell r="E45" t="str">
            <v>m</v>
          </cell>
          <cell r="F45">
            <v>5500</v>
          </cell>
        </row>
        <row r="46">
          <cell r="B46">
            <v>35</v>
          </cell>
          <cell r="C46" t="str">
            <v>Steel sheet pile</v>
          </cell>
          <cell r="E46" t="str">
            <v>bh</v>
          </cell>
          <cell r="F46">
            <v>209250</v>
          </cell>
        </row>
        <row r="49">
          <cell r="B49" t="str">
            <v>II</v>
          </cell>
          <cell r="C49" t="str">
            <v>WAGES</v>
          </cell>
        </row>
        <row r="50">
          <cell r="B50">
            <v>1</v>
          </cell>
          <cell r="C50" t="str">
            <v>Foreman</v>
          </cell>
          <cell r="E50" t="str">
            <v>day</v>
          </cell>
          <cell r="F50">
            <v>40000</v>
          </cell>
        </row>
        <row r="51">
          <cell r="B51">
            <v>2</v>
          </cell>
          <cell r="C51" t="str">
            <v>Skilled Labour</v>
          </cell>
          <cell r="E51" t="str">
            <v>day</v>
          </cell>
          <cell r="F51">
            <v>35000</v>
          </cell>
        </row>
        <row r="52">
          <cell r="B52">
            <v>3</v>
          </cell>
          <cell r="C52" t="str">
            <v>Semi Skilled Labour</v>
          </cell>
          <cell r="E52" t="str">
            <v>day</v>
          </cell>
          <cell r="F52">
            <v>35000</v>
          </cell>
        </row>
        <row r="53">
          <cell r="B53">
            <v>4</v>
          </cell>
          <cell r="C53" t="str">
            <v>Common Labour</v>
          </cell>
          <cell r="E53" t="str">
            <v>day</v>
          </cell>
          <cell r="F53">
            <v>25000</v>
          </cell>
        </row>
        <row r="54">
          <cell r="B54">
            <v>5</v>
          </cell>
          <cell r="C54" t="str">
            <v>Expert in Rubber Dam</v>
          </cell>
          <cell r="E54" t="str">
            <v>day</v>
          </cell>
          <cell r="F54">
            <v>1000000</v>
          </cell>
        </row>
        <row r="56">
          <cell r="B56" t="str">
            <v>III</v>
          </cell>
          <cell r="C56" t="str">
            <v>PLANT AND EQUIPMENT</v>
          </cell>
        </row>
        <row r="57">
          <cell r="B57">
            <v>1</v>
          </cell>
          <cell r="C57" t="str">
            <v>Bar bender</v>
          </cell>
          <cell r="E57" t="str">
            <v>hour</v>
          </cell>
          <cell r="F57">
            <v>12500</v>
          </cell>
        </row>
        <row r="58">
          <cell r="B58">
            <v>2</v>
          </cell>
          <cell r="C58" t="str">
            <v>Bar cutter</v>
          </cell>
          <cell r="E58" t="str">
            <v>hour</v>
          </cell>
          <cell r="F58">
            <v>12500</v>
          </cell>
        </row>
        <row r="59">
          <cell r="B59">
            <v>3</v>
          </cell>
          <cell r="C59" t="str">
            <v xml:space="preserve">Bulldozer </v>
          </cell>
          <cell r="E59" t="str">
            <v>hour</v>
          </cell>
          <cell r="F59">
            <v>281300</v>
          </cell>
        </row>
        <row r="60">
          <cell r="B60">
            <v>4</v>
          </cell>
          <cell r="C60" t="str">
            <v>Bulldozer + Ripper</v>
          </cell>
          <cell r="E60" t="str">
            <v>hour</v>
          </cell>
          <cell r="F60">
            <v>231300</v>
          </cell>
        </row>
        <row r="61">
          <cell r="B61">
            <v>5</v>
          </cell>
          <cell r="C61" t="str">
            <v>Concrete mixer</v>
          </cell>
          <cell r="E61" t="str">
            <v>hour</v>
          </cell>
          <cell r="F61">
            <v>28800</v>
          </cell>
        </row>
        <row r="62">
          <cell r="B62">
            <v>6</v>
          </cell>
          <cell r="C62" t="str">
            <v>Concrete vibrator</v>
          </cell>
          <cell r="E62" t="str">
            <v>hour</v>
          </cell>
          <cell r="F62">
            <v>22500</v>
          </cell>
        </row>
        <row r="63">
          <cell r="B63">
            <v>7</v>
          </cell>
          <cell r="C63" t="str">
            <v xml:space="preserve">Dump truck </v>
          </cell>
          <cell r="E63" t="str">
            <v>hour</v>
          </cell>
          <cell r="F63">
            <v>92300</v>
          </cell>
        </row>
        <row r="64">
          <cell r="B64">
            <v>8</v>
          </cell>
          <cell r="C64" t="str">
            <v>Truck Mixer</v>
          </cell>
          <cell r="E64" t="str">
            <v>hour</v>
          </cell>
          <cell r="F64">
            <v>118300</v>
          </cell>
        </row>
        <row r="65">
          <cell r="B65">
            <v>9</v>
          </cell>
          <cell r="C65" t="str">
            <v>Excavator</v>
          </cell>
          <cell r="E65" t="str">
            <v>hour</v>
          </cell>
          <cell r="F65">
            <v>234300</v>
          </cell>
        </row>
        <row r="66">
          <cell r="B66">
            <v>10</v>
          </cell>
          <cell r="C66" t="str">
            <v>Hand compactor</v>
          </cell>
          <cell r="E66" t="str">
            <v>hour</v>
          </cell>
          <cell r="F66">
            <v>12500</v>
          </cell>
        </row>
        <row r="67">
          <cell r="B67">
            <v>11</v>
          </cell>
          <cell r="C67" t="str">
            <v>Motor grader</v>
          </cell>
          <cell r="E67" t="str">
            <v>hour</v>
          </cell>
          <cell r="F67">
            <v>222300</v>
          </cell>
        </row>
        <row r="68">
          <cell r="B68">
            <v>12</v>
          </cell>
          <cell r="C68" t="str">
            <v>Vibro Roller</v>
          </cell>
          <cell r="E68" t="str">
            <v>hour</v>
          </cell>
          <cell r="F68">
            <v>140300</v>
          </cell>
        </row>
        <row r="69">
          <cell r="B69">
            <v>13</v>
          </cell>
          <cell r="C69" t="str">
            <v>AMP</v>
          </cell>
          <cell r="E69" t="str">
            <v>hour</v>
          </cell>
          <cell r="F69">
            <v>250000</v>
          </cell>
        </row>
        <row r="70">
          <cell r="B70">
            <v>14</v>
          </cell>
          <cell r="C70" t="str">
            <v>Wheel Loader</v>
          </cell>
          <cell r="E70" t="str">
            <v>hour</v>
          </cell>
          <cell r="F70">
            <v>235000</v>
          </cell>
        </row>
        <row r="71">
          <cell r="B71">
            <v>15</v>
          </cell>
          <cell r="C71" t="str">
            <v>Asphalt Finisher</v>
          </cell>
          <cell r="E71" t="str">
            <v>hour</v>
          </cell>
          <cell r="F71">
            <v>182000</v>
          </cell>
        </row>
        <row r="72">
          <cell r="B72">
            <v>16</v>
          </cell>
          <cell r="C72" t="str">
            <v>Tandem Roller</v>
          </cell>
          <cell r="E72" t="str">
            <v>hour</v>
          </cell>
          <cell r="F72">
            <v>170000</v>
          </cell>
        </row>
        <row r="73">
          <cell r="B73">
            <v>17</v>
          </cell>
          <cell r="C73" t="str">
            <v>Pneumatic Roller</v>
          </cell>
          <cell r="E73" t="str">
            <v>hour</v>
          </cell>
          <cell r="F73">
            <v>170000</v>
          </cell>
        </row>
        <row r="74">
          <cell r="B74">
            <v>18</v>
          </cell>
          <cell r="C74" t="str">
            <v>Service Crane</v>
          </cell>
          <cell r="E74" t="str">
            <v>hour</v>
          </cell>
          <cell r="F74">
            <v>184300</v>
          </cell>
        </row>
        <row r="75">
          <cell r="B75">
            <v>19</v>
          </cell>
          <cell r="C75" t="str">
            <v>Diesel Hammer</v>
          </cell>
          <cell r="E75" t="str">
            <v>hour</v>
          </cell>
          <cell r="F75">
            <v>434300</v>
          </cell>
        </row>
        <row r="76">
          <cell r="B76">
            <v>20</v>
          </cell>
          <cell r="C76" t="str">
            <v>Water tank</v>
          </cell>
          <cell r="E76" t="str">
            <v>hour</v>
          </cell>
          <cell r="F76">
            <v>113300</v>
          </cell>
        </row>
        <row r="77">
          <cell r="B77">
            <v>21</v>
          </cell>
          <cell r="C77" t="str">
            <v>GenSet</v>
          </cell>
          <cell r="E77" t="str">
            <v>hour</v>
          </cell>
          <cell r="F77">
            <v>136000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94">
          <cell r="J94">
            <v>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TOTAL "/>
      <sheetName val="REKAPITULASI"/>
      <sheetName val="RAB Jelas (ok)"/>
      <sheetName val="RAB laen"/>
      <sheetName val="REKAPITULASI (2)"/>
      <sheetName val="RAB 1 M"/>
      <sheetName val="RAB hitungan"/>
      <sheetName val="RAB (OK)"/>
      <sheetName val="ANALISA BOW"/>
      <sheetName val="ANALISA BINA MARGA"/>
      <sheetName val="BIAYA ALA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AB"/>
      <sheetName val="Mobilisasi"/>
      <sheetName val="ANALISA2 (2)"/>
      <sheetName val="AN.ALAT"/>
      <sheetName val="analisa (2)"/>
      <sheetName val="UPAH"/>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ncraaat-4"/>
      <sheetName val="Muncraaat-5"/>
      <sheetName val="Item-01.26 (1)"/>
      <sheetName val="Item-01.26 (2)"/>
      <sheetName val="Item-01.26 (3)"/>
      <sheetName val="Muncraaat-6"/>
      <sheetName val="D - 6"/>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ogle.com/search?client=firefox-b-d&amp;q=plat+decker&amp;tbm=isch&amp;source=univ&amp;fir=diMhm8I4KUi9yM%252CRge20UoPingxoM%252C_%253BKeW_Vcv2IrF-9M%252CVVktFMB4BWq8XM%252C_%253B0Sx29Kr3CSEFDM%252CyhrR636s_e6ZsM%252C_%253BwHL4fBbOxirp6M%252CELDKX8gkRSBW6M%252C_%253BZLidT8lRuG6JyM%252C8RehV9r1QxHIpM%252C_%253Bs88tKmt7mxJvjM%252CgtwQ5Lb5RAFhwM%252C_%253BLf8BI600d2f3jM%252CM_q2xAV7YgrjTM%252C_%253Be5lJq2_-TWERrM%252CHYM0HuB54w4r6M%252C_%253BUcItEicA9XyvrM%252C7ldGdNcehxv5JM%252C_%253BaBKtRAR0QQGBIM%252CgtwQ5Lb5RAFhwM%252C_%253B0i-FTo2Wb8y0OM%252CPGECyz-Zy67LnM%252C_%253B6h5inOS1GzF2BM%252C7ldGdNcehxv5JM%252C_&amp;usg=AI4_-kRhoZdU1Slkdm6N5UycJn1b0UQCug&amp;sa=X&amp;ved=2ahUKEwiwkoXa2sH8AhVjTWwGHS3cASAQjJkEegQICBAC"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2.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3.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7.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92FCB-D445-4EA5-AA6F-7F597410D0FC}">
  <dimension ref="B1:BM52"/>
  <sheetViews>
    <sheetView workbookViewId="0">
      <selection activeCell="D3" sqref="D3"/>
    </sheetView>
  </sheetViews>
  <sheetFormatPr defaultRowHeight="12.5" x14ac:dyDescent="0.25"/>
  <cols>
    <col min="1" max="1" width="14.453125" style="465" customWidth="1"/>
    <col min="2" max="2" width="16.453125" style="458" customWidth="1"/>
    <col min="3" max="3" width="9.1796875" style="465" customWidth="1"/>
    <col min="4" max="4" width="18" style="469" customWidth="1"/>
    <col min="5" max="5" width="86.54296875" style="465" customWidth="1"/>
    <col min="6" max="6" width="9.1796875" style="465" hidden="1" customWidth="1"/>
    <col min="7" max="7" width="15" style="468" hidden="1" customWidth="1"/>
    <col min="8" max="23" width="9.1796875" style="465" hidden="1" customWidth="1"/>
    <col min="24" max="24" width="9.1796875" style="459" hidden="1" customWidth="1"/>
    <col min="25" max="25" width="9.1796875" style="458" hidden="1" customWidth="1"/>
    <col min="26" max="29" width="9.1796875" style="465" hidden="1" customWidth="1"/>
    <col min="30" max="31" width="9.1796875" style="458" hidden="1" customWidth="1"/>
    <col min="32" max="48" width="8.7265625" style="465" hidden="1" customWidth="1"/>
    <col min="49" max="49" width="13" style="465" hidden="1" customWidth="1"/>
    <col min="50" max="65" width="8.7265625" style="465" hidden="1" customWidth="1"/>
    <col min="66" max="67" width="0" style="465" hidden="1" customWidth="1"/>
    <col min="68" max="257" width="8.7265625" style="465"/>
    <col min="258" max="258" width="16.453125" style="465" customWidth="1"/>
    <col min="259" max="259" width="9.1796875" style="465" customWidth="1"/>
    <col min="260" max="260" width="18" style="465" customWidth="1"/>
    <col min="261" max="261" width="31.453125" style="465" customWidth="1"/>
    <col min="262" max="262" width="9.1796875" style="465" customWidth="1"/>
    <col min="263" max="263" width="15" style="465" customWidth="1"/>
    <col min="264" max="287" width="9.1796875" style="465" customWidth="1"/>
    <col min="288" max="513" width="8.7265625" style="465"/>
    <col min="514" max="514" width="16.453125" style="465" customWidth="1"/>
    <col min="515" max="515" width="9.1796875" style="465" customWidth="1"/>
    <col min="516" max="516" width="18" style="465" customWidth="1"/>
    <col min="517" max="517" width="31.453125" style="465" customWidth="1"/>
    <col min="518" max="518" width="9.1796875" style="465" customWidth="1"/>
    <col min="519" max="519" width="15" style="465" customWidth="1"/>
    <col min="520" max="543" width="9.1796875" style="465" customWidth="1"/>
    <col min="544" max="769" width="8.7265625" style="465"/>
    <col min="770" max="770" width="16.453125" style="465" customWidth="1"/>
    <col min="771" max="771" width="9.1796875" style="465" customWidth="1"/>
    <col min="772" max="772" width="18" style="465" customWidth="1"/>
    <col min="773" max="773" width="31.453125" style="465" customWidth="1"/>
    <col min="774" max="774" width="9.1796875" style="465" customWidth="1"/>
    <col min="775" max="775" width="15" style="465" customWidth="1"/>
    <col min="776" max="799" width="9.1796875" style="465" customWidth="1"/>
    <col min="800" max="1025" width="8.7265625" style="465"/>
    <col min="1026" max="1026" width="16.453125" style="465" customWidth="1"/>
    <col min="1027" max="1027" width="9.1796875" style="465" customWidth="1"/>
    <col min="1028" max="1028" width="18" style="465" customWidth="1"/>
    <col min="1029" max="1029" width="31.453125" style="465" customWidth="1"/>
    <col min="1030" max="1030" width="9.1796875" style="465" customWidth="1"/>
    <col min="1031" max="1031" width="15" style="465" customWidth="1"/>
    <col min="1032" max="1055" width="9.1796875" style="465" customWidth="1"/>
    <col min="1056" max="1281" width="8.7265625" style="465"/>
    <col min="1282" max="1282" width="16.453125" style="465" customWidth="1"/>
    <col min="1283" max="1283" width="9.1796875" style="465" customWidth="1"/>
    <col min="1284" max="1284" width="18" style="465" customWidth="1"/>
    <col min="1285" max="1285" width="31.453125" style="465" customWidth="1"/>
    <col min="1286" max="1286" width="9.1796875" style="465" customWidth="1"/>
    <col min="1287" max="1287" width="15" style="465" customWidth="1"/>
    <col min="1288" max="1311" width="9.1796875" style="465" customWidth="1"/>
    <col min="1312" max="1537" width="8.7265625" style="465"/>
    <col min="1538" max="1538" width="16.453125" style="465" customWidth="1"/>
    <col min="1539" max="1539" width="9.1796875" style="465" customWidth="1"/>
    <col min="1540" max="1540" width="18" style="465" customWidth="1"/>
    <col min="1541" max="1541" width="31.453125" style="465" customWidth="1"/>
    <col min="1542" max="1542" width="9.1796875" style="465" customWidth="1"/>
    <col min="1543" max="1543" width="15" style="465" customWidth="1"/>
    <col min="1544" max="1567" width="9.1796875" style="465" customWidth="1"/>
    <col min="1568" max="1793" width="8.7265625" style="465"/>
    <col min="1794" max="1794" width="16.453125" style="465" customWidth="1"/>
    <col min="1795" max="1795" width="9.1796875" style="465" customWidth="1"/>
    <col min="1796" max="1796" width="18" style="465" customWidth="1"/>
    <col min="1797" max="1797" width="31.453125" style="465" customWidth="1"/>
    <col min="1798" max="1798" width="9.1796875" style="465" customWidth="1"/>
    <col min="1799" max="1799" width="15" style="465" customWidth="1"/>
    <col min="1800" max="1823" width="9.1796875" style="465" customWidth="1"/>
    <col min="1824" max="2049" width="8.7265625" style="465"/>
    <col min="2050" max="2050" width="16.453125" style="465" customWidth="1"/>
    <col min="2051" max="2051" width="9.1796875" style="465" customWidth="1"/>
    <col min="2052" max="2052" width="18" style="465" customWidth="1"/>
    <col min="2053" max="2053" width="31.453125" style="465" customWidth="1"/>
    <col min="2054" max="2054" width="9.1796875" style="465" customWidth="1"/>
    <col min="2055" max="2055" width="15" style="465" customWidth="1"/>
    <col min="2056" max="2079" width="9.1796875" style="465" customWidth="1"/>
    <col min="2080" max="2305" width="8.7265625" style="465"/>
    <col min="2306" max="2306" width="16.453125" style="465" customWidth="1"/>
    <col min="2307" max="2307" width="9.1796875" style="465" customWidth="1"/>
    <col min="2308" max="2308" width="18" style="465" customWidth="1"/>
    <col min="2309" max="2309" width="31.453125" style="465" customWidth="1"/>
    <col min="2310" max="2310" width="9.1796875" style="465" customWidth="1"/>
    <col min="2311" max="2311" width="15" style="465" customWidth="1"/>
    <col min="2312" max="2335" width="9.1796875" style="465" customWidth="1"/>
    <col min="2336" max="2561" width="8.7265625" style="465"/>
    <col min="2562" max="2562" width="16.453125" style="465" customWidth="1"/>
    <col min="2563" max="2563" width="9.1796875" style="465" customWidth="1"/>
    <col min="2564" max="2564" width="18" style="465" customWidth="1"/>
    <col min="2565" max="2565" width="31.453125" style="465" customWidth="1"/>
    <col min="2566" max="2566" width="9.1796875" style="465" customWidth="1"/>
    <col min="2567" max="2567" width="15" style="465" customWidth="1"/>
    <col min="2568" max="2591" width="9.1796875" style="465" customWidth="1"/>
    <col min="2592" max="2817" width="8.7265625" style="465"/>
    <col min="2818" max="2818" width="16.453125" style="465" customWidth="1"/>
    <col min="2819" max="2819" width="9.1796875" style="465" customWidth="1"/>
    <col min="2820" max="2820" width="18" style="465" customWidth="1"/>
    <col min="2821" max="2821" width="31.453125" style="465" customWidth="1"/>
    <col min="2822" max="2822" width="9.1796875" style="465" customWidth="1"/>
    <col min="2823" max="2823" width="15" style="465" customWidth="1"/>
    <col min="2824" max="2847" width="9.1796875" style="465" customWidth="1"/>
    <col min="2848" max="3073" width="8.7265625" style="465"/>
    <col min="3074" max="3074" width="16.453125" style="465" customWidth="1"/>
    <col min="3075" max="3075" width="9.1796875" style="465" customWidth="1"/>
    <col min="3076" max="3076" width="18" style="465" customWidth="1"/>
    <col min="3077" max="3077" width="31.453125" style="465" customWidth="1"/>
    <col min="3078" max="3078" width="9.1796875" style="465" customWidth="1"/>
    <col min="3079" max="3079" width="15" style="465" customWidth="1"/>
    <col min="3080" max="3103" width="9.1796875" style="465" customWidth="1"/>
    <col min="3104" max="3329" width="8.7265625" style="465"/>
    <col min="3330" max="3330" width="16.453125" style="465" customWidth="1"/>
    <col min="3331" max="3331" width="9.1796875" style="465" customWidth="1"/>
    <col min="3332" max="3332" width="18" style="465" customWidth="1"/>
    <col min="3333" max="3333" width="31.453125" style="465" customWidth="1"/>
    <col min="3334" max="3334" width="9.1796875" style="465" customWidth="1"/>
    <col min="3335" max="3335" width="15" style="465" customWidth="1"/>
    <col min="3336" max="3359" width="9.1796875" style="465" customWidth="1"/>
    <col min="3360" max="3585" width="8.7265625" style="465"/>
    <col min="3586" max="3586" width="16.453125" style="465" customWidth="1"/>
    <col min="3587" max="3587" width="9.1796875" style="465" customWidth="1"/>
    <col min="3588" max="3588" width="18" style="465" customWidth="1"/>
    <col min="3589" max="3589" width="31.453125" style="465" customWidth="1"/>
    <col min="3590" max="3590" width="9.1796875" style="465" customWidth="1"/>
    <col min="3591" max="3591" width="15" style="465" customWidth="1"/>
    <col min="3592" max="3615" width="9.1796875" style="465" customWidth="1"/>
    <col min="3616" max="3841" width="8.7265625" style="465"/>
    <col min="3842" max="3842" width="16.453125" style="465" customWidth="1"/>
    <col min="3843" max="3843" width="9.1796875" style="465" customWidth="1"/>
    <col min="3844" max="3844" width="18" style="465" customWidth="1"/>
    <col min="3845" max="3845" width="31.453125" style="465" customWidth="1"/>
    <col min="3846" max="3846" width="9.1796875" style="465" customWidth="1"/>
    <col min="3847" max="3847" width="15" style="465" customWidth="1"/>
    <col min="3848" max="3871" width="9.1796875" style="465" customWidth="1"/>
    <col min="3872" max="4097" width="8.7265625" style="465"/>
    <col min="4098" max="4098" width="16.453125" style="465" customWidth="1"/>
    <col min="4099" max="4099" width="9.1796875" style="465" customWidth="1"/>
    <col min="4100" max="4100" width="18" style="465" customWidth="1"/>
    <col min="4101" max="4101" width="31.453125" style="465" customWidth="1"/>
    <col min="4102" max="4102" width="9.1796875" style="465" customWidth="1"/>
    <col min="4103" max="4103" width="15" style="465" customWidth="1"/>
    <col min="4104" max="4127" width="9.1796875" style="465" customWidth="1"/>
    <col min="4128" max="4353" width="8.7265625" style="465"/>
    <col min="4354" max="4354" width="16.453125" style="465" customWidth="1"/>
    <col min="4355" max="4355" width="9.1796875" style="465" customWidth="1"/>
    <col min="4356" max="4356" width="18" style="465" customWidth="1"/>
    <col min="4357" max="4357" width="31.453125" style="465" customWidth="1"/>
    <col min="4358" max="4358" width="9.1796875" style="465" customWidth="1"/>
    <col min="4359" max="4359" width="15" style="465" customWidth="1"/>
    <col min="4360" max="4383" width="9.1796875" style="465" customWidth="1"/>
    <col min="4384" max="4609" width="8.7265625" style="465"/>
    <col min="4610" max="4610" width="16.453125" style="465" customWidth="1"/>
    <col min="4611" max="4611" width="9.1796875" style="465" customWidth="1"/>
    <col min="4612" max="4612" width="18" style="465" customWidth="1"/>
    <col min="4613" max="4613" width="31.453125" style="465" customWidth="1"/>
    <col min="4614" max="4614" width="9.1796875" style="465" customWidth="1"/>
    <col min="4615" max="4615" width="15" style="465" customWidth="1"/>
    <col min="4616" max="4639" width="9.1796875" style="465" customWidth="1"/>
    <col min="4640" max="4865" width="8.7265625" style="465"/>
    <col min="4866" max="4866" width="16.453125" style="465" customWidth="1"/>
    <col min="4867" max="4867" width="9.1796875" style="465" customWidth="1"/>
    <col min="4868" max="4868" width="18" style="465" customWidth="1"/>
    <col min="4869" max="4869" width="31.453125" style="465" customWidth="1"/>
    <col min="4870" max="4870" width="9.1796875" style="465" customWidth="1"/>
    <col min="4871" max="4871" width="15" style="465" customWidth="1"/>
    <col min="4872" max="4895" width="9.1796875" style="465" customWidth="1"/>
    <col min="4896" max="5121" width="8.7265625" style="465"/>
    <col min="5122" max="5122" width="16.453125" style="465" customWidth="1"/>
    <col min="5123" max="5123" width="9.1796875" style="465" customWidth="1"/>
    <col min="5124" max="5124" width="18" style="465" customWidth="1"/>
    <col min="5125" max="5125" width="31.453125" style="465" customWidth="1"/>
    <col min="5126" max="5126" width="9.1796875" style="465" customWidth="1"/>
    <col min="5127" max="5127" width="15" style="465" customWidth="1"/>
    <col min="5128" max="5151" width="9.1796875" style="465" customWidth="1"/>
    <col min="5152" max="5377" width="8.7265625" style="465"/>
    <col min="5378" max="5378" width="16.453125" style="465" customWidth="1"/>
    <col min="5379" max="5379" width="9.1796875" style="465" customWidth="1"/>
    <col min="5380" max="5380" width="18" style="465" customWidth="1"/>
    <col min="5381" max="5381" width="31.453125" style="465" customWidth="1"/>
    <col min="5382" max="5382" width="9.1796875" style="465" customWidth="1"/>
    <col min="5383" max="5383" width="15" style="465" customWidth="1"/>
    <col min="5384" max="5407" width="9.1796875" style="465" customWidth="1"/>
    <col min="5408" max="5633" width="8.7265625" style="465"/>
    <col min="5634" max="5634" width="16.453125" style="465" customWidth="1"/>
    <col min="5635" max="5635" width="9.1796875" style="465" customWidth="1"/>
    <col min="5636" max="5636" width="18" style="465" customWidth="1"/>
    <col min="5637" max="5637" width="31.453125" style="465" customWidth="1"/>
    <col min="5638" max="5638" width="9.1796875" style="465" customWidth="1"/>
    <col min="5639" max="5639" width="15" style="465" customWidth="1"/>
    <col min="5640" max="5663" width="9.1796875" style="465" customWidth="1"/>
    <col min="5664" max="5889" width="8.7265625" style="465"/>
    <col min="5890" max="5890" width="16.453125" style="465" customWidth="1"/>
    <col min="5891" max="5891" width="9.1796875" style="465" customWidth="1"/>
    <col min="5892" max="5892" width="18" style="465" customWidth="1"/>
    <col min="5893" max="5893" width="31.453125" style="465" customWidth="1"/>
    <col min="5894" max="5894" width="9.1796875" style="465" customWidth="1"/>
    <col min="5895" max="5895" width="15" style="465" customWidth="1"/>
    <col min="5896" max="5919" width="9.1796875" style="465" customWidth="1"/>
    <col min="5920" max="6145" width="8.7265625" style="465"/>
    <col min="6146" max="6146" width="16.453125" style="465" customWidth="1"/>
    <col min="6147" max="6147" width="9.1796875" style="465" customWidth="1"/>
    <col min="6148" max="6148" width="18" style="465" customWidth="1"/>
    <col min="6149" max="6149" width="31.453125" style="465" customWidth="1"/>
    <col min="6150" max="6150" width="9.1796875" style="465" customWidth="1"/>
    <col min="6151" max="6151" width="15" style="465" customWidth="1"/>
    <col min="6152" max="6175" width="9.1796875" style="465" customWidth="1"/>
    <col min="6176" max="6401" width="8.7265625" style="465"/>
    <col min="6402" max="6402" width="16.453125" style="465" customWidth="1"/>
    <col min="6403" max="6403" width="9.1796875" style="465" customWidth="1"/>
    <col min="6404" max="6404" width="18" style="465" customWidth="1"/>
    <col min="6405" max="6405" width="31.453125" style="465" customWidth="1"/>
    <col min="6406" max="6406" width="9.1796875" style="465" customWidth="1"/>
    <col min="6407" max="6407" width="15" style="465" customWidth="1"/>
    <col min="6408" max="6431" width="9.1796875" style="465" customWidth="1"/>
    <col min="6432" max="6657" width="8.7265625" style="465"/>
    <col min="6658" max="6658" width="16.453125" style="465" customWidth="1"/>
    <col min="6659" max="6659" width="9.1796875" style="465" customWidth="1"/>
    <col min="6660" max="6660" width="18" style="465" customWidth="1"/>
    <col min="6661" max="6661" width="31.453125" style="465" customWidth="1"/>
    <col min="6662" max="6662" width="9.1796875" style="465" customWidth="1"/>
    <col min="6663" max="6663" width="15" style="465" customWidth="1"/>
    <col min="6664" max="6687" width="9.1796875" style="465" customWidth="1"/>
    <col min="6688" max="6913" width="8.7265625" style="465"/>
    <col min="6914" max="6914" width="16.453125" style="465" customWidth="1"/>
    <col min="6915" max="6915" width="9.1796875" style="465" customWidth="1"/>
    <col min="6916" max="6916" width="18" style="465" customWidth="1"/>
    <col min="6917" max="6917" width="31.453125" style="465" customWidth="1"/>
    <col min="6918" max="6918" width="9.1796875" style="465" customWidth="1"/>
    <col min="6919" max="6919" width="15" style="465" customWidth="1"/>
    <col min="6920" max="6943" width="9.1796875" style="465" customWidth="1"/>
    <col min="6944" max="7169" width="8.7265625" style="465"/>
    <col min="7170" max="7170" width="16.453125" style="465" customWidth="1"/>
    <col min="7171" max="7171" width="9.1796875" style="465" customWidth="1"/>
    <col min="7172" max="7172" width="18" style="465" customWidth="1"/>
    <col min="7173" max="7173" width="31.453125" style="465" customWidth="1"/>
    <col min="7174" max="7174" width="9.1796875" style="465" customWidth="1"/>
    <col min="7175" max="7175" width="15" style="465" customWidth="1"/>
    <col min="7176" max="7199" width="9.1796875" style="465" customWidth="1"/>
    <col min="7200" max="7425" width="8.7265625" style="465"/>
    <col min="7426" max="7426" width="16.453125" style="465" customWidth="1"/>
    <col min="7427" max="7427" width="9.1796875" style="465" customWidth="1"/>
    <col min="7428" max="7428" width="18" style="465" customWidth="1"/>
    <col min="7429" max="7429" width="31.453125" style="465" customWidth="1"/>
    <col min="7430" max="7430" width="9.1796875" style="465" customWidth="1"/>
    <col min="7431" max="7431" width="15" style="465" customWidth="1"/>
    <col min="7432" max="7455" width="9.1796875" style="465" customWidth="1"/>
    <col min="7456" max="7681" width="8.7265625" style="465"/>
    <col min="7682" max="7682" width="16.453125" style="465" customWidth="1"/>
    <col min="7683" max="7683" width="9.1796875" style="465" customWidth="1"/>
    <col min="7684" max="7684" width="18" style="465" customWidth="1"/>
    <col min="7685" max="7685" width="31.453125" style="465" customWidth="1"/>
    <col min="7686" max="7686" width="9.1796875" style="465" customWidth="1"/>
    <col min="7687" max="7687" width="15" style="465" customWidth="1"/>
    <col min="7688" max="7711" width="9.1796875" style="465" customWidth="1"/>
    <col min="7712" max="7937" width="8.7265625" style="465"/>
    <col min="7938" max="7938" width="16.453125" style="465" customWidth="1"/>
    <col min="7939" max="7939" width="9.1796875" style="465" customWidth="1"/>
    <col min="7940" max="7940" width="18" style="465" customWidth="1"/>
    <col min="7941" max="7941" width="31.453125" style="465" customWidth="1"/>
    <col min="7942" max="7942" width="9.1796875" style="465" customWidth="1"/>
    <col min="7943" max="7943" width="15" style="465" customWidth="1"/>
    <col min="7944" max="7967" width="9.1796875" style="465" customWidth="1"/>
    <col min="7968" max="8193" width="8.7265625" style="465"/>
    <col min="8194" max="8194" width="16.453125" style="465" customWidth="1"/>
    <col min="8195" max="8195" width="9.1796875" style="465" customWidth="1"/>
    <col min="8196" max="8196" width="18" style="465" customWidth="1"/>
    <col min="8197" max="8197" width="31.453125" style="465" customWidth="1"/>
    <col min="8198" max="8198" width="9.1796875" style="465" customWidth="1"/>
    <col min="8199" max="8199" width="15" style="465" customWidth="1"/>
    <col min="8200" max="8223" width="9.1796875" style="465" customWidth="1"/>
    <col min="8224" max="8449" width="8.7265625" style="465"/>
    <col min="8450" max="8450" width="16.453125" style="465" customWidth="1"/>
    <col min="8451" max="8451" width="9.1796875" style="465" customWidth="1"/>
    <col min="8452" max="8452" width="18" style="465" customWidth="1"/>
    <col min="8453" max="8453" width="31.453125" style="465" customWidth="1"/>
    <col min="8454" max="8454" width="9.1796875" style="465" customWidth="1"/>
    <col min="8455" max="8455" width="15" style="465" customWidth="1"/>
    <col min="8456" max="8479" width="9.1796875" style="465" customWidth="1"/>
    <col min="8480" max="8705" width="8.7265625" style="465"/>
    <col min="8706" max="8706" width="16.453125" style="465" customWidth="1"/>
    <col min="8707" max="8707" width="9.1796875" style="465" customWidth="1"/>
    <col min="8708" max="8708" width="18" style="465" customWidth="1"/>
    <col min="8709" max="8709" width="31.453125" style="465" customWidth="1"/>
    <col min="8710" max="8710" width="9.1796875" style="465" customWidth="1"/>
    <col min="8711" max="8711" width="15" style="465" customWidth="1"/>
    <col min="8712" max="8735" width="9.1796875" style="465" customWidth="1"/>
    <col min="8736" max="8961" width="8.7265625" style="465"/>
    <col min="8962" max="8962" width="16.453125" style="465" customWidth="1"/>
    <col min="8963" max="8963" width="9.1796875" style="465" customWidth="1"/>
    <col min="8964" max="8964" width="18" style="465" customWidth="1"/>
    <col min="8965" max="8965" width="31.453125" style="465" customWidth="1"/>
    <col min="8966" max="8966" width="9.1796875" style="465" customWidth="1"/>
    <col min="8967" max="8967" width="15" style="465" customWidth="1"/>
    <col min="8968" max="8991" width="9.1796875" style="465" customWidth="1"/>
    <col min="8992" max="9217" width="8.7265625" style="465"/>
    <col min="9218" max="9218" width="16.453125" style="465" customWidth="1"/>
    <col min="9219" max="9219" width="9.1796875" style="465" customWidth="1"/>
    <col min="9220" max="9220" width="18" style="465" customWidth="1"/>
    <col min="9221" max="9221" width="31.453125" style="465" customWidth="1"/>
    <col min="9222" max="9222" width="9.1796875" style="465" customWidth="1"/>
    <col min="9223" max="9223" width="15" style="465" customWidth="1"/>
    <col min="9224" max="9247" width="9.1796875" style="465" customWidth="1"/>
    <col min="9248" max="9473" width="8.7265625" style="465"/>
    <col min="9474" max="9474" width="16.453125" style="465" customWidth="1"/>
    <col min="9475" max="9475" width="9.1796875" style="465" customWidth="1"/>
    <col min="9476" max="9476" width="18" style="465" customWidth="1"/>
    <col min="9477" max="9477" width="31.453125" style="465" customWidth="1"/>
    <col min="9478" max="9478" width="9.1796875" style="465" customWidth="1"/>
    <col min="9479" max="9479" width="15" style="465" customWidth="1"/>
    <col min="9480" max="9503" width="9.1796875" style="465" customWidth="1"/>
    <col min="9504" max="9729" width="8.7265625" style="465"/>
    <col min="9730" max="9730" width="16.453125" style="465" customWidth="1"/>
    <col min="9731" max="9731" width="9.1796875" style="465" customWidth="1"/>
    <col min="9732" max="9732" width="18" style="465" customWidth="1"/>
    <col min="9733" max="9733" width="31.453125" style="465" customWidth="1"/>
    <col min="9734" max="9734" width="9.1796875" style="465" customWidth="1"/>
    <col min="9735" max="9735" width="15" style="465" customWidth="1"/>
    <col min="9736" max="9759" width="9.1796875" style="465" customWidth="1"/>
    <col min="9760" max="9985" width="8.7265625" style="465"/>
    <col min="9986" max="9986" width="16.453125" style="465" customWidth="1"/>
    <col min="9987" max="9987" width="9.1796875" style="465" customWidth="1"/>
    <col min="9988" max="9988" width="18" style="465" customWidth="1"/>
    <col min="9989" max="9989" width="31.453125" style="465" customWidth="1"/>
    <col min="9990" max="9990" width="9.1796875" style="465" customWidth="1"/>
    <col min="9991" max="9991" width="15" style="465" customWidth="1"/>
    <col min="9992" max="10015" width="9.1796875" style="465" customWidth="1"/>
    <col min="10016" max="10241" width="8.7265625" style="465"/>
    <col min="10242" max="10242" width="16.453125" style="465" customWidth="1"/>
    <col min="10243" max="10243" width="9.1796875" style="465" customWidth="1"/>
    <col min="10244" max="10244" width="18" style="465" customWidth="1"/>
    <col min="10245" max="10245" width="31.453125" style="465" customWidth="1"/>
    <col min="10246" max="10246" width="9.1796875" style="465" customWidth="1"/>
    <col min="10247" max="10247" width="15" style="465" customWidth="1"/>
    <col min="10248" max="10271" width="9.1796875" style="465" customWidth="1"/>
    <col min="10272" max="10497" width="8.7265625" style="465"/>
    <col min="10498" max="10498" width="16.453125" style="465" customWidth="1"/>
    <col min="10499" max="10499" width="9.1796875" style="465" customWidth="1"/>
    <col min="10500" max="10500" width="18" style="465" customWidth="1"/>
    <col min="10501" max="10501" width="31.453125" style="465" customWidth="1"/>
    <col min="10502" max="10502" width="9.1796875" style="465" customWidth="1"/>
    <col min="10503" max="10503" width="15" style="465" customWidth="1"/>
    <col min="10504" max="10527" width="9.1796875" style="465" customWidth="1"/>
    <col min="10528" max="10753" width="8.7265625" style="465"/>
    <col min="10754" max="10754" width="16.453125" style="465" customWidth="1"/>
    <col min="10755" max="10755" width="9.1796875" style="465" customWidth="1"/>
    <col min="10756" max="10756" width="18" style="465" customWidth="1"/>
    <col min="10757" max="10757" width="31.453125" style="465" customWidth="1"/>
    <col min="10758" max="10758" width="9.1796875" style="465" customWidth="1"/>
    <col min="10759" max="10759" width="15" style="465" customWidth="1"/>
    <col min="10760" max="10783" width="9.1796875" style="465" customWidth="1"/>
    <col min="10784" max="11009" width="8.7265625" style="465"/>
    <col min="11010" max="11010" width="16.453125" style="465" customWidth="1"/>
    <col min="11011" max="11011" width="9.1796875" style="465" customWidth="1"/>
    <col min="11012" max="11012" width="18" style="465" customWidth="1"/>
    <col min="11013" max="11013" width="31.453125" style="465" customWidth="1"/>
    <col min="11014" max="11014" width="9.1796875" style="465" customWidth="1"/>
    <col min="11015" max="11015" width="15" style="465" customWidth="1"/>
    <col min="11016" max="11039" width="9.1796875" style="465" customWidth="1"/>
    <col min="11040" max="11265" width="8.7265625" style="465"/>
    <col min="11266" max="11266" width="16.453125" style="465" customWidth="1"/>
    <col min="11267" max="11267" width="9.1796875" style="465" customWidth="1"/>
    <col min="11268" max="11268" width="18" style="465" customWidth="1"/>
    <col min="11269" max="11269" width="31.453125" style="465" customWidth="1"/>
    <col min="11270" max="11270" width="9.1796875" style="465" customWidth="1"/>
    <col min="11271" max="11271" width="15" style="465" customWidth="1"/>
    <col min="11272" max="11295" width="9.1796875" style="465" customWidth="1"/>
    <col min="11296" max="11521" width="8.7265625" style="465"/>
    <col min="11522" max="11522" width="16.453125" style="465" customWidth="1"/>
    <col min="11523" max="11523" width="9.1796875" style="465" customWidth="1"/>
    <col min="11524" max="11524" width="18" style="465" customWidth="1"/>
    <col min="11525" max="11525" width="31.453125" style="465" customWidth="1"/>
    <col min="11526" max="11526" width="9.1796875" style="465" customWidth="1"/>
    <col min="11527" max="11527" width="15" style="465" customWidth="1"/>
    <col min="11528" max="11551" width="9.1796875" style="465" customWidth="1"/>
    <col min="11552" max="11777" width="8.7265625" style="465"/>
    <col min="11778" max="11778" width="16.453125" style="465" customWidth="1"/>
    <col min="11779" max="11779" width="9.1796875" style="465" customWidth="1"/>
    <col min="11780" max="11780" width="18" style="465" customWidth="1"/>
    <col min="11781" max="11781" width="31.453125" style="465" customWidth="1"/>
    <col min="11782" max="11782" width="9.1796875" style="465" customWidth="1"/>
    <col min="11783" max="11783" width="15" style="465" customWidth="1"/>
    <col min="11784" max="11807" width="9.1796875" style="465" customWidth="1"/>
    <col min="11808" max="12033" width="8.7265625" style="465"/>
    <col min="12034" max="12034" width="16.453125" style="465" customWidth="1"/>
    <col min="12035" max="12035" width="9.1796875" style="465" customWidth="1"/>
    <col min="12036" max="12036" width="18" style="465" customWidth="1"/>
    <col min="12037" max="12037" width="31.453125" style="465" customWidth="1"/>
    <col min="12038" max="12038" width="9.1796875" style="465" customWidth="1"/>
    <col min="12039" max="12039" width="15" style="465" customWidth="1"/>
    <col min="12040" max="12063" width="9.1796875" style="465" customWidth="1"/>
    <col min="12064" max="12289" width="8.7265625" style="465"/>
    <col min="12290" max="12290" width="16.453125" style="465" customWidth="1"/>
    <col min="12291" max="12291" width="9.1796875" style="465" customWidth="1"/>
    <col min="12292" max="12292" width="18" style="465" customWidth="1"/>
    <col min="12293" max="12293" width="31.453125" style="465" customWidth="1"/>
    <col min="12294" max="12294" width="9.1796875" style="465" customWidth="1"/>
    <col min="12295" max="12295" width="15" style="465" customWidth="1"/>
    <col min="12296" max="12319" width="9.1796875" style="465" customWidth="1"/>
    <col min="12320" max="12545" width="8.7265625" style="465"/>
    <col min="12546" max="12546" width="16.453125" style="465" customWidth="1"/>
    <col min="12547" max="12547" width="9.1796875" style="465" customWidth="1"/>
    <col min="12548" max="12548" width="18" style="465" customWidth="1"/>
    <col min="12549" max="12549" width="31.453125" style="465" customWidth="1"/>
    <col min="12550" max="12550" width="9.1796875" style="465" customWidth="1"/>
    <col min="12551" max="12551" width="15" style="465" customWidth="1"/>
    <col min="12552" max="12575" width="9.1796875" style="465" customWidth="1"/>
    <col min="12576" max="12801" width="8.7265625" style="465"/>
    <col min="12802" max="12802" width="16.453125" style="465" customWidth="1"/>
    <col min="12803" max="12803" width="9.1796875" style="465" customWidth="1"/>
    <col min="12804" max="12804" width="18" style="465" customWidth="1"/>
    <col min="12805" max="12805" width="31.453125" style="465" customWidth="1"/>
    <col min="12806" max="12806" width="9.1796875" style="465" customWidth="1"/>
    <col min="12807" max="12807" width="15" style="465" customWidth="1"/>
    <col min="12808" max="12831" width="9.1796875" style="465" customWidth="1"/>
    <col min="12832" max="13057" width="8.7265625" style="465"/>
    <col min="13058" max="13058" width="16.453125" style="465" customWidth="1"/>
    <col min="13059" max="13059" width="9.1796875" style="465" customWidth="1"/>
    <col min="13060" max="13060" width="18" style="465" customWidth="1"/>
    <col min="13061" max="13061" width="31.453125" style="465" customWidth="1"/>
    <col min="13062" max="13062" width="9.1796875" style="465" customWidth="1"/>
    <col min="13063" max="13063" width="15" style="465" customWidth="1"/>
    <col min="13064" max="13087" width="9.1796875" style="465" customWidth="1"/>
    <col min="13088" max="13313" width="8.7265625" style="465"/>
    <col min="13314" max="13314" width="16.453125" style="465" customWidth="1"/>
    <col min="13315" max="13315" width="9.1796875" style="465" customWidth="1"/>
    <col min="13316" max="13316" width="18" style="465" customWidth="1"/>
    <col min="13317" max="13317" width="31.453125" style="465" customWidth="1"/>
    <col min="13318" max="13318" width="9.1796875" style="465" customWidth="1"/>
    <col min="13319" max="13319" width="15" style="465" customWidth="1"/>
    <col min="13320" max="13343" width="9.1796875" style="465" customWidth="1"/>
    <col min="13344" max="13569" width="8.7265625" style="465"/>
    <col min="13570" max="13570" width="16.453125" style="465" customWidth="1"/>
    <col min="13571" max="13571" width="9.1796875" style="465" customWidth="1"/>
    <col min="13572" max="13572" width="18" style="465" customWidth="1"/>
    <col min="13573" max="13573" width="31.453125" style="465" customWidth="1"/>
    <col min="13574" max="13574" width="9.1796875" style="465" customWidth="1"/>
    <col min="13575" max="13575" width="15" style="465" customWidth="1"/>
    <col min="13576" max="13599" width="9.1796875" style="465" customWidth="1"/>
    <col min="13600" max="13825" width="8.7265625" style="465"/>
    <col min="13826" max="13826" width="16.453125" style="465" customWidth="1"/>
    <col min="13827" max="13827" width="9.1796875" style="465" customWidth="1"/>
    <col min="13828" max="13828" width="18" style="465" customWidth="1"/>
    <col min="13829" max="13829" width="31.453125" style="465" customWidth="1"/>
    <col min="13830" max="13830" width="9.1796875" style="465" customWidth="1"/>
    <col min="13831" max="13831" width="15" style="465" customWidth="1"/>
    <col min="13832" max="13855" width="9.1796875" style="465" customWidth="1"/>
    <col min="13856" max="14081" width="8.7265625" style="465"/>
    <col min="14082" max="14082" width="16.453125" style="465" customWidth="1"/>
    <col min="14083" max="14083" width="9.1796875" style="465" customWidth="1"/>
    <col min="14084" max="14084" width="18" style="465" customWidth="1"/>
    <col min="14085" max="14085" width="31.453125" style="465" customWidth="1"/>
    <col min="14086" max="14086" width="9.1796875" style="465" customWidth="1"/>
    <col min="14087" max="14087" width="15" style="465" customWidth="1"/>
    <col min="14088" max="14111" width="9.1796875" style="465" customWidth="1"/>
    <col min="14112" max="14337" width="8.7265625" style="465"/>
    <col min="14338" max="14338" width="16.453125" style="465" customWidth="1"/>
    <col min="14339" max="14339" width="9.1796875" style="465" customWidth="1"/>
    <col min="14340" max="14340" width="18" style="465" customWidth="1"/>
    <col min="14341" max="14341" width="31.453125" style="465" customWidth="1"/>
    <col min="14342" max="14342" width="9.1796875" style="465" customWidth="1"/>
    <col min="14343" max="14343" width="15" style="465" customWidth="1"/>
    <col min="14344" max="14367" width="9.1796875" style="465" customWidth="1"/>
    <col min="14368" max="14593" width="8.7265625" style="465"/>
    <col min="14594" max="14594" width="16.453125" style="465" customWidth="1"/>
    <col min="14595" max="14595" width="9.1796875" style="465" customWidth="1"/>
    <col min="14596" max="14596" width="18" style="465" customWidth="1"/>
    <col min="14597" max="14597" width="31.453125" style="465" customWidth="1"/>
    <col min="14598" max="14598" width="9.1796875" style="465" customWidth="1"/>
    <col min="14599" max="14599" width="15" style="465" customWidth="1"/>
    <col min="14600" max="14623" width="9.1796875" style="465" customWidth="1"/>
    <col min="14624" max="14849" width="8.7265625" style="465"/>
    <col min="14850" max="14850" width="16.453125" style="465" customWidth="1"/>
    <col min="14851" max="14851" width="9.1796875" style="465" customWidth="1"/>
    <col min="14852" max="14852" width="18" style="465" customWidth="1"/>
    <col min="14853" max="14853" width="31.453125" style="465" customWidth="1"/>
    <col min="14854" max="14854" width="9.1796875" style="465" customWidth="1"/>
    <col min="14855" max="14855" width="15" style="465" customWidth="1"/>
    <col min="14856" max="14879" width="9.1796875" style="465" customWidth="1"/>
    <col min="14880" max="15105" width="8.7265625" style="465"/>
    <col min="15106" max="15106" width="16.453125" style="465" customWidth="1"/>
    <col min="15107" max="15107" width="9.1796875" style="465" customWidth="1"/>
    <col min="15108" max="15108" width="18" style="465" customWidth="1"/>
    <col min="15109" max="15109" width="31.453125" style="465" customWidth="1"/>
    <col min="15110" max="15110" width="9.1796875" style="465" customWidth="1"/>
    <col min="15111" max="15111" width="15" style="465" customWidth="1"/>
    <col min="15112" max="15135" width="9.1796875" style="465" customWidth="1"/>
    <col min="15136" max="15361" width="8.7265625" style="465"/>
    <col min="15362" max="15362" width="16.453125" style="465" customWidth="1"/>
    <col min="15363" max="15363" width="9.1796875" style="465" customWidth="1"/>
    <col min="15364" max="15364" width="18" style="465" customWidth="1"/>
    <col min="15365" max="15365" width="31.453125" style="465" customWidth="1"/>
    <col min="15366" max="15366" width="9.1796875" style="465" customWidth="1"/>
    <col min="15367" max="15367" width="15" style="465" customWidth="1"/>
    <col min="15368" max="15391" width="9.1796875" style="465" customWidth="1"/>
    <col min="15392" max="15617" width="8.7265625" style="465"/>
    <col min="15618" max="15618" width="16.453125" style="465" customWidth="1"/>
    <col min="15619" max="15619" width="9.1796875" style="465" customWidth="1"/>
    <col min="15620" max="15620" width="18" style="465" customWidth="1"/>
    <col min="15621" max="15621" width="31.453125" style="465" customWidth="1"/>
    <col min="15622" max="15622" width="9.1796875" style="465" customWidth="1"/>
    <col min="15623" max="15623" width="15" style="465" customWidth="1"/>
    <col min="15624" max="15647" width="9.1796875" style="465" customWidth="1"/>
    <col min="15648" max="15873" width="8.7265625" style="465"/>
    <col min="15874" max="15874" width="16.453125" style="465" customWidth="1"/>
    <col min="15875" max="15875" width="9.1796875" style="465" customWidth="1"/>
    <col min="15876" max="15876" width="18" style="465" customWidth="1"/>
    <col min="15877" max="15877" width="31.453125" style="465" customWidth="1"/>
    <col min="15878" max="15878" width="9.1796875" style="465" customWidth="1"/>
    <col min="15879" max="15879" width="15" style="465" customWidth="1"/>
    <col min="15880" max="15903" width="9.1796875" style="465" customWidth="1"/>
    <col min="15904" max="16129" width="8.7265625" style="465"/>
    <col min="16130" max="16130" width="16.453125" style="465" customWidth="1"/>
    <col min="16131" max="16131" width="9.1796875" style="465" customWidth="1"/>
    <col min="16132" max="16132" width="18" style="465" customWidth="1"/>
    <col min="16133" max="16133" width="31.453125" style="465" customWidth="1"/>
    <col min="16134" max="16134" width="9.1796875" style="465" customWidth="1"/>
    <col min="16135" max="16135" width="15" style="465" customWidth="1"/>
    <col min="16136" max="16159" width="9.1796875" style="465" customWidth="1"/>
    <col min="16160" max="16384" width="8.7265625" style="465"/>
  </cols>
  <sheetData>
    <row r="1" spans="2:63" s="451" customFormat="1" ht="37.5" x14ac:dyDescent="0.35">
      <c r="B1" s="451" t="s">
        <v>422</v>
      </c>
      <c r="C1" s="451" t="s">
        <v>423</v>
      </c>
      <c r="D1" s="452" t="s">
        <v>424</v>
      </c>
      <c r="E1" s="451" t="s">
        <v>425</v>
      </c>
      <c r="G1" s="453"/>
      <c r="I1" s="451">
        <v>15</v>
      </c>
      <c r="J1" s="451">
        <v>14</v>
      </c>
      <c r="K1" s="451">
        <v>13</v>
      </c>
      <c r="L1" s="451">
        <v>12</v>
      </c>
      <c r="M1" s="451">
        <v>11</v>
      </c>
      <c r="N1" s="451">
        <v>10</v>
      </c>
      <c r="O1" s="451">
        <v>9</v>
      </c>
      <c r="P1" s="451">
        <v>8</v>
      </c>
      <c r="Q1" s="451">
        <v>7</v>
      </c>
      <c r="R1" s="451">
        <v>6</v>
      </c>
      <c r="S1" s="451">
        <v>5</v>
      </c>
      <c r="T1" s="451">
        <v>4</v>
      </c>
      <c r="U1" s="451">
        <v>3</v>
      </c>
      <c r="V1" s="451">
        <v>2</v>
      </c>
      <c r="W1" s="451">
        <v>1</v>
      </c>
      <c r="X1" s="454"/>
      <c r="Z1" s="451">
        <v>1</v>
      </c>
      <c r="AA1" s="451">
        <v>2</v>
      </c>
      <c r="AB1" s="451">
        <v>3</v>
      </c>
      <c r="AC1" s="451">
        <v>4</v>
      </c>
      <c r="AE1" s="451">
        <v>0</v>
      </c>
      <c r="AF1" s="451">
        <v>1</v>
      </c>
      <c r="AG1" s="451">
        <v>2</v>
      </c>
      <c r="AH1" s="451">
        <v>3</v>
      </c>
      <c r="AI1" s="451">
        <v>4</v>
      </c>
    </row>
    <row r="2" spans="2:63" s="451" customFormat="1" x14ac:dyDescent="0.35">
      <c r="D2" s="452"/>
      <c r="G2" s="453"/>
      <c r="X2" s="454"/>
    </row>
    <row r="3" spans="2:63" ht="15.5" x14ac:dyDescent="0.35">
      <c r="B3" s="455"/>
      <c r="C3" s="663">
        <v>2</v>
      </c>
      <c r="D3" s="664">
        <f>Sampul!M29</f>
        <v>447283820.33999997</v>
      </c>
      <c r="E3" s="456" t="str">
        <f>(BI3)&amp;"rupiah,-"</f>
        <v>empat ratus empat puluh tujuh juta dua ratus delapan puluh tiga ribu delapan ratus dua puluh koma tiga empat rupiah,-</v>
      </c>
      <c r="F3" s="456" t="s">
        <v>426</v>
      </c>
      <c r="G3" s="457">
        <f>IF(F3="©2008 by Yohannes Situmorang, DPUK Asahan",INT(D3),"error")</f>
        <v>447283820</v>
      </c>
      <c r="H3" s="458">
        <f>LEN(G3)</f>
        <v>9</v>
      </c>
      <c r="I3" s="458">
        <f t="shared" ref="I3:W3" si="0">IF(I$1&lt;=$H3,VALUE(LEFT(RIGHT($G3,I$1))),0)</f>
        <v>0</v>
      </c>
      <c r="J3" s="458">
        <f t="shared" si="0"/>
        <v>0</v>
      </c>
      <c r="K3" s="458">
        <f t="shared" si="0"/>
        <v>0</v>
      </c>
      <c r="L3" s="458">
        <f t="shared" si="0"/>
        <v>0</v>
      </c>
      <c r="M3" s="458">
        <f t="shared" si="0"/>
        <v>0</v>
      </c>
      <c r="N3" s="458">
        <f t="shared" si="0"/>
        <v>0</v>
      </c>
      <c r="O3" s="458">
        <f t="shared" si="0"/>
        <v>4</v>
      </c>
      <c r="P3" s="458">
        <f t="shared" si="0"/>
        <v>4</v>
      </c>
      <c r="Q3" s="458">
        <f t="shared" si="0"/>
        <v>7</v>
      </c>
      <c r="R3" s="458">
        <f t="shared" si="0"/>
        <v>2</v>
      </c>
      <c r="S3" s="458">
        <f t="shared" si="0"/>
        <v>8</v>
      </c>
      <c r="T3" s="458">
        <f t="shared" si="0"/>
        <v>3</v>
      </c>
      <c r="U3" s="458">
        <f t="shared" si="0"/>
        <v>8</v>
      </c>
      <c r="V3" s="458">
        <f t="shared" si="0"/>
        <v>2</v>
      </c>
      <c r="W3" s="458">
        <f t="shared" si="0"/>
        <v>0</v>
      </c>
      <c r="X3" s="459">
        <f>ROUND(MOD(D3,G3),C3)</f>
        <v>0.34</v>
      </c>
      <c r="Y3" s="662">
        <f>LEN(X3)</f>
        <v>4</v>
      </c>
      <c r="Z3" s="662">
        <f>IF(Z$1+2&lt;=$Y3,VALUE(RIGHT(LEFT($X3,Z$1+2))),0)</f>
        <v>3</v>
      </c>
      <c r="AA3" s="662">
        <f>IF(AA$1+2&lt;=$Y3,VALUE(RIGHT(LEFT($X3,AA$1+2))),0)</f>
        <v>4</v>
      </c>
      <c r="AB3" s="662">
        <f>IF(AB$1+2&lt;=$Y3,VALUE(RIGHT(LEFT($X3,AB$1+2))),0)</f>
        <v>0</v>
      </c>
      <c r="AC3" s="662">
        <f>IF(AC$1+2&lt;=$Y3,VALUE(RIGHT(LEFT($X3,AC$1+2))),0)</f>
        <v>0</v>
      </c>
      <c r="AD3" s="662">
        <f>SUM(Z3:AC3)</f>
        <v>7</v>
      </c>
      <c r="AE3" s="662">
        <v>0</v>
      </c>
      <c r="AF3" s="662">
        <f>AE3+Z3</f>
        <v>3</v>
      </c>
      <c r="AG3" s="662">
        <f>AF3+AA3</f>
        <v>7</v>
      </c>
      <c r="AH3" s="662">
        <f>AG3+AB3</f>
        <v>7</v>
      </c>
      <c r="AI3" s="662">
        <f>AH3+AC3</f>
        <v>7</v>
      </c>
      <c r="AJ3" s="456" t="str">
        <f>IF(I3=0,"",VLOOKUP(I3,$BJ$3:$BK$14,2)&amp;"ratus ")</f>
        <v/>
      </c>
      <c r="AK3" s="456" t="str">
        <f>IF(J3=0,"",IF(AND(J3=1,K3&lt;&gt;0),VLOOKUP(K3,$BJ$3:$BK$14,2)&amp;"belas ",VLOOKUP(J3,$BJ$3:$BK$14,2)&amp;"puluh "))</f>
        <v/>
      </c>
      <c r="AL3" s="460" t="str">
        <f>IF(OR(K3=0,J3=1),"",IF(K3=1,"satu ",VLOOKUP(K3,$BJ$3:$BK$14,2)))</f>
        <v/>
      </c>
      <c r="AM3" s="456" t="str">
        <f>IF(I3+J3+K3=0,"","triliun ")</f>
        <v/>
      </c>
      <c r="AN3" s="456" t="str">
        <f>IF(L3=0,"",VLOOKUP(L3,$BJ$3:$BK$14,2)&amp;"ratus ")</f>
        <v/>
      </c>
      <c r="AO3" s="456" t="str">
        <f>IF(M3=0,"",IF(AND(M3=1,N3&lt;&gt;0),VLOOKUP(N3,$BJ$3:$BK$14,2)&amp;"belas ",VLOOKUP(M3,$BJ$3:$BK$14,2)&amp;"puluh "))</f>
        <v/>
      </c>
      <c r="AP3" s="460" t="str">
        <f>IF(OR(N3=0,M3=1),"",IF(N3=1,"satu ",VLOOKUP(N3,$BJ$3:$BK$14,2)))</f>
        <v/>
      </c>
      <c r="AQ3" s="456" t="str">
        <f>IF(L3+M3+N3=0,"","milyar ")</f>
        <v/>
      </c>
      <c r="AR3" s="456" t="str">
        <f>IF(O3=0,"",VLOOKUP(O3,$BJ$3:$BK$14,2)&amp;"ratus ")</f>
        <v xml:space="preserve">empat ratus </v>
      </c>
      <c r="AS3" s="456" t="str">
        <f>IF(P3=0,"",IF(AND(P3=1,Q3&lt;&gt;0),VLOOKUP(Q3,$BJ$3:$BK$14,2)&amp;"belas ",VLOOKUP(P3,$BJ$3:$BK$14,2)&amp;"puluh "))</f>
        <v xml:space="preserve">empat puluh </v>
      </c>
      <c r="AT3" s="460" t="str">
        <f>IF(OR(Q3=0,P3=1),"",IF(Q3=1,"satu ",VLOOKUP(Q3,$BJ$3:$BK$14,2)))</f>
        <v xml:space="preserve">tujuh </v>
      </c>
      <c r="AU3" s="456" t="str">
        <f>IF(O3+P3+Q3=0,"","juta ")</f>
        <v xml:space="preserve">juta </v>
      </c>
      <c r="AV3" s="456" t="str">
        <f>IF(R3=0,"",VLOOKUP(R3,$BJ$3:$BK$14,2)&amp;"ratus ")</f>
        <v xml:space="preserve">dua ratus </v>
      </c>
      <c r="AW3" s="456" t="str">
        <f>IF(S3=0,"",IF(AND(S3=1,T3&lt;&gt;0),VLOOKUP(T3,$BJ$3:$BK$14,2)&amp;"belas ",VLOOKUP(S3,$BJ$3:$BK$14,2)&amp;"puluh "))</f>
        <v xml:space="preserve">delapan puluh </v>
      </c>
      <c r="AX3" s="460" t="str">
        <f>IF(OR(T3=0,S3=1),"",IF(T3=1,"satu ",VLOOKUP(T3,$BJ$3:$BK$14,2)))</f>
        <v xml:space="preserve">tiga </v>
      </c>
      <c r="AY3" s="456" t="str">
        <f>IF(R3+S3+T3=0,"","ribu ")</f>
        <v xml:space="preserve">ribu </v>
      </c>
      <c r="AZ3" s="456" t="str">
        <f>IF(U3=0,"",VLOOKUP(U3,$BJ$3:$BK$14,2)&amp;"ratus ")</f>
        <v xml:space="preserve">delapan ratus </v>
      </c>
      <c r="BA3" s="456" t="str">
        <f>IF(V3=0,"",IF(AND(V3=1,W3&lt;&gt;0),VLOOKUP(W3,$BJ$3:$BK$14,2)&amp;"belas ",VLOOKUP(V3,$BJ$3:$BK$14,2)&amp;"puluh "))</f>
        <v xml:space="preserve">dua puluh </v>
      </c>
      <c r="BB3" s="460" t="str">
        <f>IF(OR(W3=0,V3=1),"",IF(W3=1,"satu ",VLOOKUP(W3,$BJ$3:$BK$14,2)))</f>
        <v/>
      </c>
      <c r="BC3" s="456" t="str">
        <f>IF(SUM(L3:W3)=0,"nol ",AJ3&amp;AK3&amp;AL3&amp;AN3&amp;AO3&amp;AP3&amp;AQ3&amp;AR3&amp;AS3&amp;AT3&amp;AU3&amp;AV3&amp;AW3&amp;AX3&amp;AY3&amp;AZ3&amp;BA3&amp;BB3)</f>
        <v xml:space="preserve">empat ratus empat puluh tujuh juta dua ratus delapan puluh tiga ribu delapan ratus dua puluh </v>
      </c>
      <c r="BD3" s="460" t="str">
        <f>IF(AD3=0,"","koma ")</f>
        <v xml:space="preserve">koma </v>
      </c>
      <c r="BE3" s="456" t="str">
        <f>IF(AND(AF3=AE3,AF3=$AD3),"",IF(Z3=0,"nol ",(IF(Z3=1,"satu ",VLOOKUP(Z3,$BJ$3:$BK$14,2)))))</f>
        <v xml:space="preserve">tiga </v>
      </c>
      <c r="BF3" s="456" t="str">
        <f>IF(AND(AG3=AF3,AG3=$AD3),"",IF(AA3=0,"nol ",(IF(AA3=1,"satu ",VLOOKUP(AA3,$BJ$3:$BK$14,2)))))</f>
        <v xml:space="preserve">empat </v>
      </c>
      <c r="BG3" s="456" t="str">
        <f>IF(AND(AH3=AG3,AH3=$AD3),"",IF(AB3=0,"nol ",(IF(AB3=1,"satu ",VLOOKUP(AB3,$BJ$3:$BK$14,2)))))</f>
        <v/>
      </c>
      <c r="BH3" s="456" t="str">
        <f>IF(AND(AI3=AH3,AI3=$AD3),"",IF(AC3=0,"nol ",(IF(AC3=1,"satu ",VLOOKUP(AC3,$BJ$3:$BK$14,2)))))</f>
        <v/>
      </c>
      <c r="BI3" s="456" t="str">
        <f>BC3&amp;BD3&amp;BE3&amp;BF3&amp;BG3&amp;BH3</f>
        <v xml:space="preserve">empat ratus empat puluh tujuh juta dua ratus delapan puluh tiga ribu delapan ratus dua puluh koma tiga empat </v>
      </c>
      <c r="BJ3" s="461">
        <v>1</v>
      </c>
      <c r="BK3" s="462" t="s">
        <v>427</v>
      </c>
    </row>
    <row r="4" spans="2:63" hidden="1" x14ac:dyDescent="0.25">
      <c r="B4" s="455"/>
      <c r="C4" s="463"/>
      <c r="D4" s="455"/>
      <c r="E4" s="456" t="str">
        <f>PROPER(BI4)</f>
        <v/>
      </c>
      <c r="F4" s="456"/>
      <c r="G4" s="457"/>
      <c r="H4" s="458"/>
      <c r="I4" s="458"/>
      <c r="J4" s="458"/>
      <c r="K4" s="458"/>
      <c r="L4" s="458"/>
      <c r="M4" s="458"/>
      <c r="N4" s="458"/>
      <c r="O4" s="458"/>
      <c r="P4" s="458"/>
      <c r="Q4" s="458"/>
      <c r="R4" s="458"/>
      <c r="S4" s="458"/>
      <c r="T4" s="458"/>
      <c r="U4" s="458"/>
      <c r="V4" s="458"/>
      <c r="W4" s="458"/>
      <c r="Z4" s="458"/>
      <c r="AA4" s="458"/>
      <c r="AB4" s="458"/>
      <c r="AC4" s="458"/>
      <c r="AF4" s="458"/>
      <c r="AG4" s="458"/>
      <c r="AH4" s="458"/>
      <c r="AI4" s="458"/>
      <c r="AJ4" s="456"/>
      <c r="AK4" s="456"/>
      <c r="AL4" s="460"/>
      <c r="AM4" s="456"/>
      <c r="AN4" s="456"/>
      <c r="AO4" s="456"/>
      <c r="AP4" s="460"/>
      <c r="AQ4" s="456"/>
      <c r="AR4" s="456"/>
      <c r="AS4" s="456"/>
      <c r="AT4" s="460"/>
      <c r="AU4" s="456"/>
      <c r="AV4" s="456"/>
      <c r="AW4" s="456"/>
      <c r="AX4" s="460"/>
      <c r="AY4" s="456"/>
      <c r="AZ4" s="456"/>
      <c r="BA4" s="456"/>
      <c r="BB4" s="460"/>
      <c r="BC4" s="456"/>
      <c r="BD4" s="460"/>
      <c r="BE4" s="456"/>
      <c r="BF4" s="456"/>
      <c r="BG4" s="456"/>
      <c r="BH4" s="456"/>
      <c r="BI4" s="456"/>
      <c r="BJ4" s="464">
        <v>2</v>
      </c>
      <c r="BK4" s="465" t="s">
        <v>428</v>
      </c>
    </row>
    <row r="5" spans="2:63" ht="13" hidden="1" x14ac:dyDescent="0.3">
      <c r="B5" s="455"/>
      <c r="C5" s="463"/>
      <c r="D5" s="466"/>
      <c r="E5" s="456"/>
      <c r="F5" s="456"/>
      <c r="G5" s="457"/>
      <c r="H5" s="458"/>
      <c r="I5" s="458"/>
      <c r="J5" s="458"/>
      <c r="K5" s="458"/>
      <c r="L5" s="458"/>
      <c r="M5" s="458"/>
      <c r="N5" s="458"/>
      <c r="O5" s="458"/>
      <c r="P5" s="458"/>
      <c r="Q5" s="458"/>
      <c r="R5" s="458"/>
      <c r="S5" s="458"/>
      <c r="T5" s="458"/>
      <c r="U5" s="458"/>
      <c r="V5" s="458"/>
      <c r="W5" s="458"/>
      <c r="Z5" s="458"/>
      <c r="AA5" s="458"/>
      <c r="AB5" s="458"/>
      <c r="AC5" s="458"/>
      <c r="AF5" s="458"/>
      <c r="AG5" s="458"/>
      <c r="AH5" s="458"/>
      <c r="AI5" s="458"/>
      <c r="AJ5" s="456"/>
      <c r="AK5" s="456"/>
      <c r="AL5" s="460"/>
      <c r="AM5" s="456"/>
      <c r="AN5" s="456"/>
      <c r="AO5" s="456"/>
      <c r="AP5" s="460"/>
      <c r="AQ5" s="456"/>
      <c r="AR5" s="456"/>
      <c r="AS5" s="456"/>
      <c r="AT5" s="460"/>
      <c r="AU5" s="456"/>
      <c r="AV5" s="456"/>
      <c r="AW5" s="456"/>
      <c r="AX5" s="460"/>
      <c r="AY5" s="456"/>
      <c r="AZ5" s="456"/>
      <c r="BA5" s="456"/>
      <c r="BB5" s="460"/>
      <c r="BC5" s="456"/>
      <c r="BD5" s="460"/>
      <c r="BE5" s="456"/>
      <c r="BF5" s="456"/>
      <c r="BG5" s="456"/>
      <c r="BH5" s="456"/>
      <c r="BI5" s="456"/>
      <c r="BJ5" s="464">
        <v>3</v>
      </c>
      <c r="BK5" s="465" t="s">
        <v>429</v>
      </c>
    </row>
    <row r="6" spans="2:63" ht="13" hidden="1" x14ac:dyDescent="0.3">
      <c r="B6" s="455"/>
      <c r="C6" s="463"/>
      <c r="D6" s="466"/>
      <c r="E6" s="456"/>
      <c r="F6" s="456"/>
      <c r="G6" s="457"/>
      <c r="H6" s="458"/>
      <c r="I6" s="458"/>
      <c r="J6" s="458"/>
      <c r="K6" s="458"/>
      <c r="L6" s="458"/>
      <c r="M6" s="458"/>
      <c r="N6" s="458"/>
      <c r="O6" s="458"/>
      <c r="P6" s="458"/>
      <c r="Q6" s="458"/>
      <c r="R6" s="458"/>
      <c r="S6" s="458"/>
      <c r="T6" s="458"/>
      <c r="U6" s="458"/>
      <c r="V6" s="458"/>
      <c r="W6" s="458"/>
      <c r="Z6" s="458"/>
      <c r="AA6" s="458"/>
      <c r="AB6" s="458"/>
      <c r="AC6" s="458"/>
      <c r="AF6" s="458"/>
      <c r="AG6" s="458"/>
      <c r="AH6" s="458"/>
      <c r="AI6" s="458"/>
      <c r="AJ6" s="456"/>
      <c r="AK6" s="456"/>
      <c r="AL6" s="460"/>
      <c r="AM6" s="456"/>
      <c r="AN6" s="456"/>
      <c r="AO6" s="456"/>
      <c r="AP6" s="460"/>
      <c r="AQ6" s="456"/>
      <c r="AR6" s="456"/>
      <c r="AS6" s="456"/>
      <c r="AT6" s="460"/>
      <c r="AU6" s="456"/>
      <c r="AV6" s="456"/>
      <c r="AW6" s="456"/>
      <c r="AX6" s="460"/>
      <c r="AY6" s="456"/>
      <c r="AZ6" s="456"/>
      <c r="BA6" s="456"/>
      <c r="BB6" s="460"/>
      <c r="BC6" s="456"/>
      <c r="BD6" s="460"/>
      <c r="BE6" s="456"/>
      <c r="BF6" s="456"/>
      <c r="BG6" s="456"/>
      <c r="BH6" s="456"/>
      <c r="BI6" s="456"/>
      <c r="BJ6" s="464">
        <v>4</v>
      </c>
      <c r="BK6" s="465" t="s">
        <v>430</v>
      </c>
    </row>
    <row r="7" spans="2:63" hidden="1" x14ac:dyDescent="0.25">
      <c r="B7" s="455"/>
      <c r="C7" s="463"/>
      <c r="D7" s="455"/>
      <c r="E7" s="456"/>
      <c r="F7" s="456"/>
      <c r="G7" s="457"/>
      <c r="H7" s="458"/>
      <c r="I7" s="458"/>
      <c r="J7" s="458"/>
      <c r="K7" s="458"/>
      <c r="L7" s="458"/>
      <c r="M7" s="458"/>
      <c r="N7" s="458"/>
      <c r="O7" s="458"/>
      <c r="P7" s="458"/>
      <c r="Q7" s="458"/>
      <c r="R7" s="458"/>
      <c r="S7" s="458"/>
      <c r="T7" s="458"/>
      <c r="U7" s="458"/>
      <c r="V7" s="458"/>
      <c r="W7" s="458"/>
      <c r="Z7" s="458"/>
      <c r="AA7" s="458"/>
      <c r="AB7" s="458"/>
      <c r="AC7" s="458"/>
      <c r="AF7" s="458"/>
      <c r="AG7" s="458"/>
      <c r="AH7" s="458"/>
      <c r="AI7" s="458"/>
      <c r="AJ7" s="456"/>
      <c r="AK7" s="456"/>
      <c r="AL7" s="460"/>
      <c r="AM7" s="456"/>
      <c r="AN7" s="456"/>
      <c r="AO7" s="456"/>
      <c r="AP7" s="460"/>
      <c r="AQ7" s="456"/>
      <c r="AR7" s="456"/>
      <c r="AS7" s="456"/>
      <c r="AT7" s="460"/>
      <c r="AU7" s="456"/>
      <c r="AV7" s="456"/>
      <c r="AW7" s="456"/>
      <c r="AX7" s="460"/>
      <c r="AY7" s="456"/>
      <c r="AZ7" s="456"/>
      <c r="BA7" s="456"/>
      <c r="BB7" s="460"/>
      <c r="BC7" s="456"/>
      <c r="BD7" s="460"/>
      <c r="BE7" s="456"/>
      <c r="BF7" s="456"/>
      <c r="BG7" s="456"/>
      <c r="BH7" s="456"/>
      <c r="BI7" s="456"/>
      <c r="BJ7" s="464">
        <v>5</v>
      </c>
      <c r="BK7" s="465" t="s">
        <v>431</v>
      </c>
    </row>
    <row r="8" spans="2:63" hidden="1" x14ac:dyDescent="0.25">
      <c r="B8" s="455"/>
      <c r="C8" s="463"/>
      <c r="D8" s="455"/>
      <c r="E8" s="456"/>
      <c r="F8" s="456"/>
      <c r="G8" s="457"/>
      <c r="H8" s="458"/>
      <c r="I8" s="458"/>
      <c r="J8" s="458"/>
      <c r="K8" s="458"/>
      <c r="L8" s="458"/>
      <c r="M8" s="458"/>
      <c r="N8" s="458"/>
      <c r="O8" s="458"/>
      <c r="P8" s="458"/>
      <c r="Q8" s="458"/>
      <c r="R8" s="458"/>
      <c r="S8" s="458"/>
      <c r="T8" s="458"/>
      <c r="U8" s="458"/>
      <c r="V8" s="458"/>
      <c r="W8" s="458"/>
      <c r="Z8" s="458"/>
      <c r="AA8" s="458"/>
      <c r="AB8" s="458"/>
      <c r="AC8" s="458"/>
      <c r="AF8" s="458"/>
      <c r="AG8" s="458"/>
      <c r="AH8" s="458"/>
      <c r="AI8" s="458"/>
      <c r="AJ8" s="456"/>
      <c r="AK8" s="456"/>
      <c r="AL8" s="460"/>
      <c r="AM8" s="456"/>
      <c r="AN8" s="456"/>
      <c r="AO8" s="456"/>
      <c r="AP8" s="460"/>
      <c r="AQ8" s="456"/>
      <c r="AR8" s="456"/>
      <c r="AS8" s="456"/>
      <c r="AT8" s="460"/>
      <c r="AU8" s="456"/>
      <c r="AV8" s="456"/>
      <c r="AW8" s="456"/>
      <c r="AX8" s="460"/>
      <c r="AY8" s="456"/>
      <c r="AZ8" s="456"/>
      <c r="BA8" s="456"/>
      <c r="BB8" s="460"/>
      <c r="BC8" s="456"/>
      <c r="BD8" s="460"/>
      <c r="BE8" s="456"/>
      <c r="BF8" s="456"/>
      <c r="BG8" s="456"/>
      <c r="BH8" s="456"/>
      <c r="BI8" s="456"/>
      <c r="BJ8" s="464">
        <v>6</v>
      </c>
      <c r="BK8" s="465" t="s">
        <v>432</v>
      </c>
    </row>
    <row r="9" spans="2:63" hidden="1" x14ac:dyDescent="0.25">
      <c r="B9" s="455"/>
      <c r="C9" s="463"/>
      <c r="D9" s="455"/>
      <c r="E9" s="456"/>
      <c r="F9" s="456"/>
      <c r="G9" s="457"/>
      <c r="H9" s="458"/>
      <c r="I9" s="458"/>
      <c r="J9" s="458"/>
      <c r="K9" s="458"/>
      <c r="L9" s="458"/>
      <c r="M9" s="458"/>
      <c r="N9" s="458"/>
      <c r="O9" s="458"/>
      <c r="P9" s="458"/>
      <c r="Q9" s="458"/>
      <c r="R9" s="458"/>
      <c r="S9" s="458"/>
      <c r="T9" s="458"/>
      <c r="U9" s="458"/>
      <c r="V9" s="458"/>
      <c r="W9" s="458"/>
      <c r="Z9" s="458"/>
      <c r="AA9" s="458"/>
      <c r="AB9" s="458"/>
      <c r="AC9" s="458"/>
      <c r="AF9" s="458"/>
      <c r="AG9" s="458"/>
      <c r="AH9" s="458"/>
      <c r="AI9" s="458"/>
      <c r="AJ9" s="456"/>
      <c r="AK9" s="456"/>
      <c r="AL9" s="460"/>
      <c r="AM9" s="456"/>
      <c r="AN9" s="456"/>
      <c r="AO9" s="456"/>
      <c r="AP9" s="460"/>
      <c r="AQ9" s="456"/>
      <c r="AR9" s="456"/>
      <c r="AS9" s="456"/>
      <c r="AT9" s="460"/>
      <c r="AU9" s="456"/>
      <c r="AV9" s="456"/>
      <c r="AW9" s="456"/>
      <c r="AX9" s="460"/>
      <c r="AY9" s="456"/>
      <c r="AZ9" s="456"/>
      <c r="BA9" s="456"/>
      <c r="BB9" s="460"/>
      <c r="BC9" s="456"/>
      <c r="BD9" s="460"/>
      <c r="BE9" s="456"/>
      <c r="BF9" s="456"/>
      <c r="BG9" s="456"/>
      <c r="BH9" s="456"/>
      <c r="BI9" s="456"/>
      <c r="BJ9" s="464">
        <v>7</v>
      </c>
      <c r="BK9" s="465" t="s">
        <v>433</v>
      </c>
    </row>
    <row r="10" spans="2:63" hidden="1" x14ac:dyDescent="0.25">
      <c r="B10" s="455"/>
      <c r="C10" s="463"/>
      <c r="D10" s="455"/>
      <c r="E10" s="456"/>
      <c r="F10" s="456"/>
      <c r="G10" s="457"/>
      <c r="H10" s="458"/>
      <c r="I10" s="458"/>
      <c r="J10" s="458"/>
      <c r="K10" s="458"/>
      <c r="L10" s="458"/>
      <c r="M10" s="458"/>
      <c r="N10" s="458"/>
      <c r="O10" s="458"/>
      <c r="P10" s="458"/>
      <c r="Q10" s="458"/>
      <c r="R10" s="458"/>
      <c r="S10" s="458"/>
      <c r="T10" s="458"/>
      <c r="U10" s="458"/>
      <c r="V10" s="458"/>
      <c r="W10" s="458"/>
      <c r="Z10" s="458"/>
      <c r="AA10" s="458"/>
      <c r="AB10" s="458"/>
      <c r="AC10" s="458"/>
      <c r="AF10" s="458"/>
      <c r="AG10" s="458"/>
      <c r="AH10" s="458"/>
      <c r="AI10" s="458"/>
      <c r="AJ10" s="456"/>
      <c r="AK10" s="456"/>
      <c r="AL10" s="460"/>
      <c r="AM10" s="456"/>
      <c r="AN10" s="456"/>
      <c r="AO10" s="456"/>
      <c r="AP10" s="460"/>
      <c r="AQ10" s="456"/>
      <c r="AR10" s="456"/>
      <c r="AS10" s="456"/>
      <c r="AT10" s="460"/>
      <c r="AU10" s="456"/>
      <c r="AV10" s="456"/>
      <c r="AW10" s="456"/>
      <c r="AX10" s="460"/>
      <c r="AY10" s="456"/>
      <c r="AZ10" s="456"/>
      <c r="BA10" s="456"/>
      <c r="BB10" s="460"/>
      <c r="BC10" s="456"/>
      <c r="BD10" s="460"/>
      <c r="BE10" s="456"/>
      <c r="BF10" s="456"/>
      <c r="BG10" s="456"/>
      <c r="BH10" s="456"/>
      <c r="BI10" s="456"/>
      <c r="BJ10" s="464">
        <v>8</v>
      </c>
      <c r="BK10" s="465" t="s">
        <v>434</v>
      </c>
    </row>
    <row r="11" spans="2:63" hidden="1" x14ac:dyDescent="0.25">
      <c r="B11" s="463"/>
      <c r="C11" s="467"/>
      <c r="D11" s="467"/>
      <c r="E11" s="456"/>
      <c r="F11" s="456"/>
      <c r="G11" s="457"/>
      <c r="H11" s="458"/>
      <c r="I11" s="458"/>
      <c r="J11" s="458"/>
      <c r="K11" s="458"/>
      <c r="L11" s="458"/>
      <c r="M11" s="458"/>
      <c r="N11" s="458"/>
      <c r="O11" s="458"/>
      <c r="P11" s="458"/>
      <c r="Q11" s="458"/>
      <c r="R11" s="458"/>
      <c r="S11" s="458"/>
      <c r="T11" s="458"/>
      <c r="U11" s="458"/>
      <c r="V11" s="458"/>
      <c r="W11" s="458"/>
      <c r="Z11" s="458"/>
      <c r="AA11" s="458"/>
      <c r="AB11" s="458"/>
      <c r="AC11" s="458"/>
      <c r="AF11" s="458"/>
      <c r="AG11" s="458"/>
      <c r="AH11" s="458"/>
      <c r="AI11" s="458"/>
      <c r="AJ11" s="456"/>
      <c r="AK11" s="456"/>
      <c r="AL11" s="460"/>
      <c r="AM11" s="456"/>
      <c r="AN11" s="456"/>
      <c r="AO11" s="456"/>
      <c r="AP11" s="460"/>
      <c r="AQ11" s="456"/>
      <c r="AR11" s="456"/>
      <c r="AS11" s="456"/>
      <c r="AT11" s="460"/>
      <c r="AU11" s="456"/>
      <c r="AV11" s="456"/>
      <c r="AW11" s="456"/>
      <c r="AX11" s="460"/>
      <c r="AY11" s="456"/>
      <c r="AZ11" s="456"/>
      <c r="BA11" s="456"/>
      <c r="BB11" s="460"/>
      <c r="BC11" s="456"/>
      <c r="BD11" s="460"/>
      <c r="BE11" s="456"/>
      <c r="BF11" s="456"/>
      <c r="BG11" s="456"/>
      <c r="BH11" s="456"/>
      <c r="BI11" s="456"/>
      <c r="BJ11" s="464">
        <v>9</v>
      </c>
      <c r="BK11" s="465" t="s">
        <v>435</v>
      </c>
    </row>
    <row r="12" spans="2:63" hidden="1" x14ac:dyDescent="0.25">
      <c r="B12" s="463"/>
      <c r="C12" s="467"/>
      <c r="D12" s="467"/>
    </row>
    <row r="13" spans="2:63" x14ac:dyDescent="0.25">
      <c r="B13" s="463"/>
      <c r="C13" s="467"/>
      <c r="D13" s="467"/>
    </row>
    <row r="14" spans="2:63" x14ac:dyDescent="0.25">
      <c r="B14" s="463"/>
      <c r="C14" s="467"/>
      <c r="D14" s="467"/>
    </row>
    <row r="15" spans="2:63" s="451" customFormat="1" x14ac:dyDescent="0.35">
      <c r="D15" s="452"/>
      <c r="G15" s="453"/>
      <c r="X15" s="454"/>
    </row>
    <row r="16" spans="2:63" ht="15.5" x14ac:dyDescent="0.35">
      <c r="B16" s="455"/>
      <c r="C16" s="663">
        <v>2</v>
      </c>
      <c r="D16" s="664">
        <v>234.34</v>
      </c>
      <c r="E16" s="456" t="str">
        <f>(BI16)&amp;"rupiah,-"</f>
        <v>dua ratus tiga puluh empat koma tiga empat rupiah,-</v>
      </c>
      <c r="F16" s="456" t="s">
        <v>426</v>
      </c>
      <c r="G16" s="457">
        <f>IF(F16="©2008 by Yohannes Situmorang, DPUK Asahan",INT(D16),"error")</f>
        <v>234</v>
      </c>
      <c r="H16" s="458">
        <f>LEN(G16)</f>
        <v>3</v>
      </c>
      <c r="I16" s="458">
        <f t="shared" ref="I16:W16" si="1">IF(I$1&lt;=$H16,VALUE(LEFT(RIGHT($G16,I$1))),0)</f>
        <v>0</v>
      </c>
      <c r="J16" s="458">
        <f t="shared" si="1"/>
        <v>0</v>
      </c>
      <c r="K16" s="458">
        <f t="shared" si="1"/>
        <v>0</v>
      </c>
      <c r="L16" s="458">
        <f t="shared" si="1"/>
        <v>0</v>
      </c>
      <c r="M16" s="458">
        <f t="shared" si="1"/>
        <v>0</v>
      </c>
      <c r="N16" s="458">
        <f t="shared" si="1"/>
        <v>0</v>
      </c>
      <c r="O16" s="458">
        <f t="shared" si="1"/>
        <v>0</v>
      </c>
      <c r="P16" s="458">
        <f t="shared" si="1"/>
        <v>0</v>
      </c>
      <c r="Q16" s="458">
        <f t="shared" si="1"/>
        <v>0</v>
      </c>
      <c r="R16" s="458">
        <f t="shared" si="1"/>
        <v>0</v>
      </c>
      <c r="S16" s="458">
        <f t="shared" si="1"/>
        <v>0</v>
      </c>
      <c r="T16" s="458">
        <f t="shared" si="1"/>
        <v>0</v>
      </c>
      <c r="U16" s="458">
        <f t="shared" si="1"/>
        <v>2</v>
      </c>
      <c r="V16" s="458">
        <f t="shared" si="1"/>
        <v>3</v>
      </c>
      <c r="W16" s="458">
        <f t="shared" si="1"/>
        <v>4</v>
      </c>
      <c r="X16" s="459">
        <f>ROUND(MOD(D16,G16),C16)</f>
        <v>0.34</v>
      </c>
      <c r="Y16" s="662">
        <f>LEN(X16)</f>
        <v>4</v>
      </c>
      <c r="Z16" s="662">
        <f>IF(Z$1+2&lt;=$Y16,VALUE(RIGHT(LEFT($X16,Z$1+2))),0)</f>
        <v>3</v>
      </c>
      <c r="AA16" s="662">
        <f>IF(AA$1+2&lt;=$Y16,VALUE(RIGHT(LEFT($X16,AA$1+2))),0)</f>
        <v>4</v>
      </c>
      <c r="AB16" s="662">
        <f>IF(AB$1+2&lt;=$Y16,VALUE(RIGHT(LEFT($X16,AB$1+2))),0)</f>
        <v>0</v>
      </c>
      <c r="AC16" s="662">
        <f>IF(AC$1+2&lt;=$Y16,VALUE(RIGHT(LEFT($X16,AC$1+2))),0)</f>
        <v>0</v>
      </c>
      <c r="AD16" s="662">
        <f>SUM(Z16:AC16)</f>
        <v>7</v>
      </c>
      <c r="AE16" s="662">
        <v>0</v>
      </c>
      <c r="AF16" s="662">
        <f>AE16+Z16</f>
        <v>3</v>
      </c>
      <c r="AG16" s="662">
        <f>AF16+AA16</f>
        <v>7</v>
      </c>
      <c r="AH16" s="662">
        <f>AG16+AB16</f>
        <v>7</v>
      </c>
      <c r="AI16" s="662">
        <f>AH16+AC16</f>
        <v>7</v>
      </c>
      <c r="AJ16" s="456" t="str">
        <f>IF(I16=0,"",VLOOKUP(I16,$BJ$3:$BK$14,2)&amp;"ratus ")</f>
        <v/>
      </c>
      <c r="AK16" s="456" t="str">
        <f>IF(J16=0,"",IF(AND(J16=1,K16&lt;&gt;0),VLOOKUP(K16,$BJ$3:$BK$14,2)&amp;"belas ",VLOOKUP(J16,$BJ$3:$BK$14,2)&amp;"puluh "))</f>
        <v/>
      </c>
      <c r="AL16" s="460" t="str">
        <f>IF(OR(K16=0,J16=1),"",IF(K16=1,"satu ",VLOOKUP(K16,$BJ$3:$BK$14,2)))</f>
        <v/>
      </c>
      <c r="AM16" s="456" t="str">
        <f>IF(I16+J16+K16=0,"","triliun ")</f>
        <v/>
      </c>
      <c r="AN16" s="456" t="str">
        <f>IF(L16=0,"",VLOOKUP(L16,$BJ$3:$BK$14,2)&amp;"ratus ")</f>
        <v/>
      </c>
      <c r="AO16" s="456" t="str">
        <f>IF(M16=0,"",IF(AND(M16=1,N16&lt;&gt;0),VLOOKUP(N16,$BJ$3:$BK$14,2)&amp;"belas ",VLOOKUP(M16,$BJ$3:$BK$14,2)&amp;"puluh "))</f>
        <v/>
      </c>
      <c r="AP16" s="460" t="str">
        <f>IF(OR(N16=0,M16=1),"",IF(N16=1,"satu ",VLOOKUP(N16,$BJ$3:$BK$14,2)))</f>
        <v/>
      </c>
      <c r="AQ16" s="456" t="str">
        <f>IF(L16+M16+N16=0,"","milyar ")</f>
        <v/>
      </c>
      <c r="AR16" s="456" t="str">
        <f>IF(O16=0,"",VLOOKUP(O16,$BJ$3:$BK$14,2)&amp;"ratus ")</f>
        <v/>
      </c>
      <c r="AS16" s="456" t="str">
        <f>IF(P16=0,"",IF(AND(P16=1,Q16&lt;&gt;0),VLOOKUP(Q16,$BJ$3:$BK$14,2)&amp;"belas ",VLOOKUP(P16,$BJ$3:$BK$14,2)&amp;"puluh "))</f>
        <v/>
      </c>
      <c r="AT16" s="460" t="str">
        <f>IF(OR(Q16=0,P16=1),"",IF(Q16=1,"satu ",VLOOKUP(Q16,$BJ$3:$BK$14,2)))</f>
        <v/>
      </c>
      <c r="AU16" s="456" t="str">
        <f>IF(O16+P16+Q16=0,"","juta ")</f>
        <v/>
      </c>
      <c r="AV16" s="456" t="str">
        <f>IF(R16=0,"",VLOOKUP(R16,$BJ$3:$BK$14,2)&amp;"ratus ")</f>
        <v/>
      </c>
      <c r="AW16" s="456" t="str">
        <f>IF(S16=0,"",IF(AND(S16=1,T16&lt;&gt;0),VLOOKUP(T16,$BJ$3:$BK$14,2)&amp;"belas ",VLOOKUP(S16,$BJ$3:$BK$14,2)&amp;"puluh "))</f>
        <v/>
      </c>
      <c r="AX16" s="460" t="str">
        <f>IF(OR(T16=0,S16=1),"",IF(T16=1,"satu ",VLOOKUP(T16,$BJ$3:$BK$14,2)))</f>
        <v/>
      </c>
      <c r="AY16" s="456" t="str">
        <f>IF(R16+S16+T16=0,"","ribu ")</f>
        <v/>
      </c>
      <c r="AZ16" s="456" t="str">
        <f>IF(U16=0,"",VLOOKUP(U16,$BJ$3:$BK$14,2)&amp;"ratus ")</f>
        <v xml:space="preserve">dua ratus </v>
      </c>
      <c r="BA16" s="456" t="str">
        <f>IF(V16=0,"",IF(AND(V16=1,W16&lt;&gt;0),VLOOKUP(W16,$BJ$3:$BK$14,2)&amp;"belas ",VLOOKUP(V16,$BJ$3:$BK$14,2)&amp;"puluh "))</f>
        <v xml:space="preserve">tiga puluh </v>
      </c>
      <c r="BB16" s="460" t="str">
        <f>IF(OR(W16=0,V16=1),"",IF(W16=1,"satu ",VLOOKUP(W16,$BJ$3:$BK$14,2)))</f>
        <v xml:space="preserve">empat </v>
      </c>
      <c r="BC16" s="456" t="str">
        <f>IF(SUM(L16:W16)=0,"nol ",AJ16&amp;AK16&amp;AL16&amp;AN16&amp;AO16&amp;AP16&amp;AQ16&amp;AR16&amp;AS16&amp;AT16&amp;AU16&amp;AV16&amp;AW16&amp;AX16&amp;AY16&amp;AZ16&amp;BA16&amp;BB16)</f>
        <v xml:space="preserve">dua ratus tiga puluh empat </v>
      </c>
      <c r="BD16" s="460" t="str">
        <f>IF(AD16=0,"","koma ")</f>
        <v xml:space="preserve">koma </v>
      </c>
      <c r="BE16" s="456" t="str">
        <f>IF(AND(AF16=AE16,AF16=$AD16),"",IF(Z16=0,"nol ",(IF(Z16=1,"satu ",VLOOKUP(Z16,$BJ$3:$BK$14,2)))))</f>
        <v xml:space="preserve">tiga </v>
      </c>
      <c r="BF16" s="456" t="str">
        <f>IF(AND(AG16=AF16,AG16=$AD16),"",IF(AA16=0,"nol ",(IF(AA16=1,"satu ",VLOOKUP(AA16,$BJ$3:$BK$14,2)))))</f>
        <v xml:space="preserve">empat </v>
      </c>
      <c r="BG16" s="456" t="str">
        <f>IF(AND(AH16=AG16,AH16=$AD16),"",IF(AB16=0,"nol ",(IF(AB16=1,"satu ",VLOOKUP(AB16,$BJ$3:$BK$14,2)))))</f>
        <v/>
      </c>
      <c r="BH16" s="456" t="str">
        <f>IF(AND(AI16=AH16,AI16=$AD16),"",IF(AC16=0,"nol ",(IF(AC16=1,"satu ",VLOOKUP(AC16,$BJ$3:$BK$14,2)))))</f>
        <v/>
      </c>
      <c r="BI16" s="456" t="str">
        <f>BC16&amp;BD16&amp;BE16&amp;BF16&amp;BG16&amp;BH16</f>
        <v xml:space="preserve">dua ratus tiga puluh empat koma tiga empat </v>
      </c>
      <c r="BJ16" s="461">
        <v>1</v>
      </c>
      <c r="BK16" s="462" t="s">
        <v>427</v>
      </c>
    </row>
    <row r="17" spans="2:63" hidden="1" x14ac:dyDescent="0.25">
      <c r="B17" s="455"/>
      <c r="C17" s="463"/>
      <c r="D17" s="455"/>
      <c r="E17" s="456" t="str">
        <f>PROPER(BI17)</f>
        <v/>
      </c>
      <c r="F17" s="456"/>
      <c r="G17" s="457"/>
      <c r="H17" s="458"/>
      <c r="I17" s="458"/>
      <c r="J17" s="458"/>
      <c r="K17" s="458"/>
      <c r="L17" s="458"/>
      <c r="M17" s="458"/>
      <c r="N17" s="458"/>
      <c r="O17" s="458"/>
      <c r="P17" s="458"/>
      <c r="Q17" s="458"/>
      <c r="R17" s="458"/>
      <c r="S17" s="458"/>
      <c r="T17" s="458"/>
      <c r="U17" s="458"/>
      <c r="V17" s="458"/>
      <c r="W17" s="458"/>
      <c r="Z17" s="458"/>
      <c r="AA17" s="458"/>
      <c r="AB17" s="458"/>
      <c r="AC17" s="458"/>
      <c r="AF17" s="458"/>
      <c r="AG17" s="458"/>
      <c r="AH17" s="458"/>
      <c r="AI17" s="458"/>
      <c r="AJ17" s="456"/>
      <c r="AK17" s="456"/>
      <c r="AL17" s="460"/>
      <c r="AM17" s="456"/>
      <c r="AN17" s="456"/>
      <c r="AO17" s="456"/>
      <c r="AP17" s="460"/>
      <c r="AQ17" s="456"/>
      <c r="AR17" s="456"/>
      <c r="AS17" s="456"/>
      <c r="AT17" s="460"/>
      <c r="AU17" s="456"/>
      <c r="AV17" s="456"/>
      <c r="AW17" s="456"/>
      <c r="AX17" s="460"/>
      <c r="AY17" s="456"/>
      <c r="AZ17" s="456"/>
      <c r="BA17" s="456"/>
      <c r="BB17" s="460"/>
      <c r="BC17" s="456"/>
      <c r="BD17" s="460"/>
      <c r="BE17" s="456"/>
      <c r="BF17" s="456"/>
      <c r="BG17" s="456"/>
      <c r="BH17" s="456"/>
      <c r="BI17" s="456"/>
      <c r="BJ17" s="464">
        <v>2</v>
      </c>
      <c r="BK17" s="465" t="s">
        <v>428</v>
      </c>
    </row>
    <row r="18" spans="2:63" ht="13" hidden="1" x14ac:dyDescent="0.3">
      <c r="B18" s="455"/>
      <c r="C18" s="463"/>
      <c r="D18" s="466"/>
      <c r="E18" s="456"/>
      <c r="F18" s="456"/>
      <c r="G18" s="457"/>
      <c r="H18" s="458"/>
      <c r="I18" s="458"/>
      <c r="J18" s="458"/>
      <c r="K18" s="458"/>
      <c r="L18" s="458"/>
      <c r="M18" s="458"/>
      <c r="N18" s="458"/>
      <c r="O18" s="458"/>
      <c r="P18" s="458"/>
      <c r="Q18" s="458"/>
      <c r="R18" s="458"/>
      <c r="S18" s="458"/>
      <c r="T18" s="458"/>
      <c r="U18" s="458"/>
      <c r="V18" s="458"/>
      <c r="W18" s="458"/>
      <c r="Z18" s="458"/>
      <c r="AA18" s="458"/>
      <c r="AB18" s="458"/>
      <c r="AC18" s="458"/>
      <c r="AF18" s="458"/>
      <c r="AG18" s="458"/>
      <c r="AH18" s="458"/>
      <c r="AI18" s="458"/>
      <c r="AJ18" s="456"/>
      <c r="AK18" s="456"/>
      <c r="AL18" s="460"/>
      <c r="AM18" s="456"/>
      <c r="AN18" s="456"/>
      <c r="AO18" s="456"/>
      <c r="AP18" s="460"/>
      <c r="AQ18" s="456"/>
      <c r="AR18" s="456"/>
      <c r="AS18" s="456"/>
      <c r="AT18" s="460"/>
      <c r="AU18" s="456"/>
      <c r="AV18" s="456"/>
      <c r="AW18" s="456"/>
      <c r="AX18" s="460"/>
      <c r="AY18" s="456"/>
      <c r="AZ18" s="456"/>
      <c r="BA18" s="456"/>
      <c r="BB18" s="460"/>
      <c r="BC18" s="456"/>
      <c r="BD18" s="460"/>
      <c r="BE18" s="456"/>
      <c r="BF18" s="456"/>
      <c r="BG18" s="456"/>
      <c r="BH18" s="456"/>
      <c r="BI18" s="456"/>
      <c r="BJ18" s="464">
        <v>3</v>
      </c>
      <c r="BK18" s="465" t="s">
        <v>429</v>
      </c>
    </row>
    <row r="19" spans="2:63" ht="13" hidden="1" x14ac:dyDescent="0.3">
      <c r="B19" s="455"/>
      <c r="C19" s="463"/>
      <c r="D19" s="466"/>
      <c r="E19" s="456"/>
      <c r="F19" s="456"/>
      <c r="G19" s="457"/>
      <c r="H19" s="458"/>
      <c r="I19" s="458"/>
      <c r="J19" s="458"/>
      <c r="K19" s="458"/>
      <c r="L19" s="458"/>
      <c r="M19" s="458"/>
      <c r="N19" s="458"/>
      <c r="O19" s="458"/>
      <c r="P19" s="458"/>
      <c r="Q19" s="458"/>
      <c r="R19" s="458"/>
      <c r="S19" s="458"/>
      <c r="T19" s="458"/>
      <c r="U19" s="458"/>
      <c r="V19" s="458"/>
      <c r="W19" s="458"/>
      <c r="Z19" s="458"/>
      <c r="AA19" s="458"/>
      <c r="AB19" s="458"/>
      <c r="AC19" s="458"/>
      <c r="AF19" s="458"/>
      <c r="AG19" s="458"/>
      <c r="AH19" s="458"/>
      <c r="AI19" s="458"/>
      <c r="AJ19" s="456"/>
      <c r="AK19" s="456"/>
      <c r="AL19" s="460"/>
      <c r="AM19" s="456"/>
      <c r="AN19" s="456"/>
      <c r="AO19" s="456"/>
      <c r="AP19" s="460"/>
      <c r="AQ19" s="456"/>
      <c r="AR19" s="456"/>
      <c r="AS19" s="456"/>
      <c r="AT19" s="460"/>
      <c r="AU19" s="456"/>
      <c r="AV19" s="456"/>
      <c r="AW19" s="456"/>
      <c r="AX19" s="460"/>
      <c r="AY19" s="456"/>
      <c r="AZ19" s="456"/>
      <c r="BA19" s="456"/>
      <c r="BB19" s="460"/>
      <c r="BC19" s="456"/>
      <c r="BD19" s="460"/>
      <c r="BE19" s="456"/>
      <c r="BF19" s="456"/>
      <c r="BG19" s="456"/>
      <c r="BH19" s="456"/>
      <c r="BI19" s="456"/>
      <c r="BJ19" s="464">
        <v>4</v>
      </c>
      <c r="BK19" s="465" t="s">
        <v>430</v>
      </c>
    </row>
    <row r="20" spans="2:63" hidden="1" x14ac:dyDescent="0.25">
      <c r="B20" s="455"/>
      <c r="C20" s="463"/>
      <c r="D20" s="455"/>
      <c r="E20" s="456"/>
      <c r="F20" s="456"/>
      <c r="G20" s="457"/>
      <c r="H20" s="458"/>
      <c r="I20" s="458"/>
      <c r="J20" s="458"/>
      <c r="K20" s="458"/>
      <c r="L20" s="458"/>
      <c r="M20" s="458"/>
      <c r="N20" s="458"/>
      <c r="O20" s="458"/>
      <c r="P20" s="458"/>
      <c r="Q20" s="458"/>
      <c r="R20" s="458"/>
      <c r="S20" s="458"/>
      <c r="T20" s="458"/>
      <c r="U20" s="458"/>
      <c r="V20" s="458"/>
      <c r="W20" s="458"/>
      <c r="Z20" s="458"/>
      <c r="AA20" s="458"/>
      <c r="AB20" s="458"/>
      <c r="AC20" s="458"/>
      <c r="AF20" s="458"/>
      <c r="AG20" s="458"/>
      <c r="AH20" s="458"/>
      <c r="AI20" s="458"/>
      <c r="AJ20" s="456"/>
      <c r="AK20" s="456"/>
      <c r="AL20" s="460"/>
      <c r="AM20" s="456"/>
      <c r="AN20" s="456"/>
      <c r="AO20" s="456"/>
      <c r="AP20" s="460"/>
      <c r="AQ20" s="456"/>
      <c r="AR20" s="456"/>
      <c r="AS20" s="456"/>
      <c r="AT20" s="460"/>
      <c r="AU20" s="456"/>
      <c r="AV20" s="456"/>
      <c r="AW20" s="456"/>
      <c r="AX20" s="460"/>
      <c r="AY20" s="456"/>
      <c r="AZ20" s="456"/>
      <c r="BA20" s="456"/>
      <c r="BB20" s="460"/>
      <c r="BC20" s="456"/>
      <c r="BD20" s="460"/>
      <c r="BE20" s="456"/>
      <c r="BF20" s="456"/>
      <c r="BG20" s="456"/>
      <c r="BH20" s="456"/>
      <c r="BI20" s="456"/>
      <c r="BJ20" s="464">
        <v>5</v>
      </c>
      <c r="BK20" s="465" t="s">
        <v>431</v>
      </c>
    </row>
    <row r="21" spans="2:63" hidden="1" x14ac:dyDescent="0.25">
      <c r="B21" s="455"/>
      <c r="C21" s="463"/>
      <c r="D21" s="455"/>
      <c r="E21" s="456"/>
      <c r="F21" s="456"/>
      <c r="G21" s="457"/>
      <c r="H21" s="458"/>
      <c r="I21" s="458"/>
      <c r="J21" s="458"/>
      <c r="K21" s="458"/>
      <c r="L21" s="458"/>
      <c r="M21" s="458"/>
      <c r="N21" s="458"/>
      <c r="O21" s="458"/>
      <c r="P21" s="458"/>
      <c r="Q21" s="458"/>
      <c r="R21" s="458"/>
      <c r="S21" s="458"/>
      <c r="T21" s="458"/>
      <c r="U21" s="458"/>
      <c r="V21" s="458"/>
      <c r="W21" s="458"/>
      <c r="Z21" s="458"/>
      <c r="AA21" s="458"/>
      <c r="AB21" s="458"/>
      <c r="AC21" s="458"/>
      <c r="AF21" s="458"/>
      <c r="AG21" s="458"/>
      <c r="AH21" s="458"/>
      <c r="AI21" s="458"/>
      <c r="AJ21" s="456"/>
      <c r="AK21" s="456"/>
      <c r="AL21" s="460"/>
      <c r="AM21" s="456"/>
      <c r="AN21" s="456"/>
      <c r="AO21" s="456"/>
      <c r="AP21" s="460"/>
      <c r="AQ21" s="456"/>
      <c r="AR21" s="456"/>
      <c r="AS21" s="456"/>
      <c r="AT21" s="460"/>
      <c r="AU21" s="456"/>
      <c r="AV21" s="456"/>
      <c r="AW21" s="456"/>
      <c r="AX21" s="460"/>
      <c r="AY21" s="456"/>
      <c r="AZ21" s="456"/>
      <c r="BA21" s="456"/>
      <c r="BB21" s="460"/>
      <c r="BC21" s="456"/>
      <c r="BD21" s="460"/>
      <c r="BE21" s="456"/>
      <c r="BF21" s="456"/>
      <c r="BG21" s="456"/>
      <c r="BH21" s="456"/>
      <c r="BI21" s="456"/>
      <c r="BJ21" s="464">
        <v>6</v>
      </c>
      <c r="BK21" s="465" t="s">
        <v>432</v>
      </c>
    </row>
    <row r="22" spans="2:63" hidden="1" x14ac:dyDescent="0.25">
      <c r="B22" s="455"/>
      <c r="C22" s="463"/>
      <c r="D22" s="455"/>
      <c r="E22" s="456"/>
      <c r="F22" s="456"/>
      <c r="G22" s="457"/>
      <c r="H22" s="458"/>
      <c r="I22" s="458"/>
      <c r="J22" s="458"/>
      <c r="K22" s="458"/>
      <c r="L22" s="458"/>
      <c r="M22" s="458"/>
      <c r="N22" s="458"/>
      <c r="O22" s="458"/>
      <c r="P22" s="458"/>
      <c r="Q22" s="458"/>
      <c r="R22" s="458"/>
      <c r="S22" s="458"/>
      <c r="T22" s="458"/>
      <c r="U22" s="458"/>
      <c r="V22" s="458"/>
      <c r="W22" s="458"/>
      <c r="Z22" s="458"/>
      <c r="AA22" s="458"/>
      <c r="AB22" s="458"/>
      <c r="AC22" s="458"/>
      <c r="AF22" s="458"/>
      <c r="AG22" s="458"/>
      <c r="AH22" s="458"/>
      <c r="AI22" s="458"/>
      <c r="AJ22" s="456"/>
      <c r="AK22" s="456"/>
      <c r="AL22" s="460"/>
      <c r="AM22" s="456"/>
      <c r="AN22" s="456"/>
      <c r="AO22" s="456"/>
      <c r="AP22" s="460"/>
      <c r="AQ22" s="456"/>
      <c r="AR22" s="456"/>
      <c r="AS22" s="456"/>
      <c r="AT22" s="460"/>
      <c r="AU22" s="456"/>
      <c r="AV22" s="456"/>
      <c r="AW22" s="456"/>
      <c r="AX22" s="460"/>
      <c r="AY22" s="456"/>
      <c r="AZ22" s="456"/>
      <c r="BA22" s="456"/>
      <c r="BB22" s="460"/>
      <c r="BC22" s="456"/>
      <c r="BD22" s="460"/>
      <c r="BE22" s="456"/>
      <c r="BF22" s="456"/>
      <c r="BG22" s="456"/>
      <c r="BH22" s="456"/>
      <c r="BI22" s="456"/>
      <c r="BJ22" s="464">
        <v>7</v>
      </c>
      <c r="BK22" s="465" t="s">
        <v>433</v>
      </c>
    </row>
    <row r="23" spans="2:63" hidden="1" x14ac:dyDescent="0.25">
      <c r="B23" s="455"/>
      <c r="C23" s="463"/>
      <c r="D23" s="455"/>
      <c r="E23" s="456"/>
      <c r="F23" s="456"/>
      <c r="G23" s="457"/>
      <c r="H23" s="458"/>
      <c r="I23" s="458"/>
      <c r="J23" s="458"/>
      <c r="K23" s="458"/>
      <c r="L23" s="458"/>
      <c r="M23" s="458"/>
      <c r="N23" s="458"/>
      <c r="O23" s="458"/>
      <c r="P23" s="458"/>
      <c r="Q23" s="458"/>
      <c r="R23" s="458"/>
      <c r="S23" s="458"/>
      <c r="T23" s="458"/>
      <c r="U23" s="458"/>
      <c r="V23" s="458"/>
      <c r="W23" s="458"/>
      <c r="Z23" s="458"/>
      <c r="AA23" s="458"/>
      <c r="AB23" s="458"/>
      <c r="AC23" s="458"/>
      <c r="AF23" s="458"/>
      <c r="AG23" s="458"/>
      <c r="AH23" s="458"/>
      <c r="AI23" s="458"/>
      <c r="AJ23" s="456"/>
      <c r="AK23" s="456"/>
      <c r="AL23" s="460"/>
      <c r="AM23" s="456"/>
      <c r="AN23" s="456"/>
      <c r="AO23" s="456"/>
      <c r="AP23" s="460"/>
      <c r="AQ23" s="456"/>
      <c r="AR23" s="456"/>
      <c r="AS23" s="456"/>
      <c r="AT23" s="460"/>
      <c r="AU23" s="456"/>
      <c r="AV23" s="456"/>
      <c r="AW23" s="456"/>
      <c r="AX23" s="460"/>
      <c r="AY23" s="456"/>
      <c r="AZ23" s="456"/>
      <c r="BA23" s="456"/>
      <c r="BB23" s="460"/>
      <c r="BC23" s="456"/>
      <c r="BD23" s="460"/>
      <c r="BE23" s="456"/>
      <c r="BF23" s="456"/>
      <c r="BG23" s="456"/>
      <c r="BH23" s="456"/>
      <c r="BI23" s="456"/>
      <c r="BJ23" s="464">
        <v>8</v>
      </c>
      <c r="BK23" s="465" t="s">
        <v>434</v>
      </c>
    </row>
    <row r="24" spans="2:63" hidden="1" x14ac:dyDescent="0.25">
      <c r="B24" s="463"/>
      <c r="C24" s="467"/>
      <c r="D24" s="467"/>
      <c r="E24" s="456"/>
      <c r="F24" s="456"/>
      <c r="G24" s="457"/>
      <c r="H24" s="458"/>
      <c r="I24" s="458"/>
      <c r="J24" s="458"/>
      <c r="K24" s="458"/>
      <c r="L24" s="458"/>
      <c r="M24" s="458"/>
      <c r="N24" s="458"/>
      <c r="O24" s="458"/>
      <c r="P24" s="458"/>
      <c r="Q24" s="458"/>
      <c r="R24" s="458"/>
      <c r="S24" s="458"/>
      <c r="T24" s="458"/>
      <c r="U24" s="458"/>
      <c r="V24" s="458"/>
      <c r="W24" s="458"/>
      <c r="Z24" s="458"/>
      <c r="AA24" s="458"/>
      <c r="AB24" s="458"/>
      <c r="AC24" s="458"/>
      <c r="AF24" s="458"/>
      <c r="AG24" s="458"/>
      <c r="AH24" s="458"/>
      <c r="AI24" s="458"/>
      <c r="AJ24" s="456"/>
      <c r="AK24" s="456"/>
      <c r="AL24" s="460"/>
      <c r="AM24" s="456"/>
      <c r="AN24" s="456"/>
      <c r="AO24" s="456"/>
      <c r="AP24" s="460"/>
      <c r="AQ24" s="456"/>
      <c r="AR24" s="456"/>
      <c r="AS24" s="456"/>
      <c r="AT24" s="460"/>
      <c r="AU24" s="456"/>
      <c r="AV24" s="456"/>
      <c r="AW24" s="456"/>
      <c r="AX24" s="460"/>
      <c r="AY24" s="456"/>
      <c r="AZ24" s="456"/>
      <c r="BA24" s="456"/>
      <c r="BB24" s="460"/>
      <c r="BC24" s="456"/>
      <c r="BD24" s="460"/>
      <c r="BE24" s="456"/>
      <c r="BF24" s="456"/>
      <c r="BG24" s="456"/>
      <c r="BH24" s="456"/>
      <c r="BI24" s="456"/>
      <c r="BJ24" s="464">
        <v>9</v>
      </c>
      <c r="BK24" s="465" t="s">
        <v>435</v>
      </c>
    </row>
    <row r="25" spans="2:63" hidden="1" x14ac:dyDescent="0.25">
      <c r="B25" s="463"/>
      <c r="C25" s="467"/>
      <c r="D25" s="467"/>
    </row>
    <row r="26" spans="2:63" x14ac:dyDescent="0.25">
      <c r="B26" s="463"/>
      <c r="C26" s="467"/>
      <c r="D26" s="467"/>
    </row>
    <row r="28" spans="2:63" s="451" customFormat="1" x14ac:dyDescent="0.35">
      <c r="D28" s="452"/>
      <c r="G28" s="453"/>
      <c r="X28" s="454"/>
    </row>
    <row r="29" spans="2:63" ht="15.5" x14ac:dyDescent="0.35">
      <c r="B29" s="455"/>
      <c r="C29" s="663">
        <v>2</v>
      </c>
      <c r="D29" s="664">
        <v>432432</v>
      </c>
      <c r="E29" s="456" t="str">
        <f>(BI29)&amp;"rupiah,-"</f>
        <v>empat ratus tiga puluh dua ribu empat ratus tiga puluh dua rupiah,-</v>
      </c>
      <c r="F29" s="456" t="s">
        <v>426</v>
      </c>
      <c r="G29" s="457">
        <f>IF(F29="©2008 by Yohannes Situmorang, DPUK Asahan",INT(D29),"error")</f>
        <v>432432</v>
      </c>
      <c r="H29" s="458">
        <f>LEN(G29)</f>
        <v>6</v>
      </c>
      <c r="I29" s="458">
        <f t="shared" ref="I29:W29" si="2">IF(I$1&lt;=$H29,VALUE(LEFT(RIGHT($G29,I$1))),0)</f>
        <v>0</v>
      </c>
      <c r="J29" s="458">
        <f t="shared" si="2"/>
        <v>0</v>
      </c>
      <c r="K29" s="458">
        <f t="shared" si="2"/>
        <v>0</v>
      </c>
      <c r="L29" s="458">
        <f t="shared" si="2"/>
        <v>0</v>
      </c>
      <c r="M29" s="458">
        <f t="shared" si="2"/>
        <v>0</v>
      </c>
      <c r="N29" s="458">
        <f t="shared" si="2"/>
        <v>0</v>
      </c>
      <c r="O29" s="458">
        <f t="shared" si="2"/>
        <v>0</v>
      </c>
      <c r="P29" s="458">
        <f t="shared" si="2"/>
        <v>0</v>
      </c>
      <c r="Q29" s="458">
        <f t="shared" si="2"/>
        <v>0</v>
      </c>
      <c r="R29" s="458">
        <f t="shared" si="2"/>
        <v>4</v>
      </c>
      <c r="S29" s="458">
        <f t="shared" si="2"/>
        <v>3</v>
      </c>
      <c r="T29" s="458">
        <f t="shared" si="2"/>
        <v>2</v>
      </c>
      <c r="U29" s="458">
        <f t="shared" si="2"/>
        <v>4</v>
      </c>
      <c r="V29" s="458">
        <f t="shared" si="2"/>
        <v>3</v>
      </c>
      <c r="W29" s="458">
        <f t="shared" si="2"/>
        <v>2</v>
      </c>
      <c r="X29" s="459">
        <f>ROUND(MOD(D29,G29),C29)</f>
        <v>0</v>
      </c>
      <c r="Y29" s="662">
        <f>LEN(X29)</f>
        <v>1</v>
      </c>
      <c r="Z29" s="662">
        <f>IF(Z$1+2&lt;=$Y29,VALUE(RIGHT(LEFT($X29,Z$1+2))),0)</f>
        <v>0</v>
      </c>
      <c r="AA29" s="662">
        <f>IF(AA$1+2&lt;=$Y29,VALUE(RIGHT(LEFT($X29,AA$1+2))),0)</f>
        <v>0</v>
      </c>
      <c r="AB29" s="662">
        <f>IF(AB$1+2&lt;=$Y29,VALUE(RIGHT(LEFT($X29,AB$1+2))),0)</f>
        <v>0</v>
      </c>
      <c r="AC29" s="662">
        <f>IF(AC$1+2&lt;=$Y29,VALUE(RIGHT(LEFT($X29,AC$1+2))),0)</f>
        <v>0</v>
      </c>
      <c r="AD29" s="662">
        <f>SUM(Z29:AC29)</f>
        <v>0</v>
      </c>
      <c r="AE29" s="662">
        <v>0</v>
      </c>
      <c r="AF29" s="662">
        <f>AE29+Z29</f>
        <v>0</v>
      </c>
      <c r="AG29" s="662">
        <f>AF29+AA29</f>
        <v>0</v>
      </c>
      <c r="AH29" s="662">
        <f>AG29+AB29</f>
        <v>0</v>
      </c>
      <c r="AI29" s="662">
        <f>AH29+AC29</f>
        <v>0</v>
      </c>
      <c r="AJ29" s="456" t="str">
        <f>IF(I29=0,"",VLOOKUP(I29,$BJ$3:$BK$14,2)&amp;"ratus ")</f>
        <v/>
      </c>
      <c r="AK29" s="456" t="str">
        <f>IF(J29=0,"",IF(AND(J29=1,K29&lt;&gt;0),VLOOKUP(K29,$BJ$3:$BK$14,2)&amp;"belas ",VLOOKUP(J29,$BJ$3:$BK$14,2)&amp;"puluh "))</f>
        <v/>
      </c>
      <c r="AL29" s="460" t="str">
        <f>IF(OR(K29=0,J29=1),"",IF(K29=1,"satu ",VLOOKUP(K29,$BJ$3:$BK$14,2)))</f>
        <v/>
      </c>
      <c r="AM29" s="456" t="str">
        <f>IF(I29+J29+K29=0,"","triliun ")</f>
        <v/>
      </c>
      <c r="AN29" s="456" t="str">
        <f>IF(L29=0,"",VLOOKUP(L29,$BJ$3:$BK$14,2)&amp;"ratus ")</f>
        <v/>
      </c>
      <c r="AO29" s="456" t="str">
        <f>IF(M29=0,"",IF(AND(M29=1,N29&lt;&gt;0),VLOOKUP(N29,$BJ$3:$BK$14,2)&amp;"belas ",VLOOKUP(M29,$BJ$3:$BK$14,2)&amp;"puluh "))</f>
        <v/>
      </c>
      <c r="AP29" s="460" t="str">
        <f>IF(OR(N29=0,M29=1),"",IF(N29=1,"satu ",VLOOKUP(N29,$BJ$3:$BK$14,2)))</f>
        <v/>
      </c>
      <c r="AQ29" s="456" t="str">
        <f>IF(L29+M29+N29=0,"","milyar ")</f>
        <v/>
      </c>
      <c r="AR29" s="456" t="str">
        <f>IF(O29=0,"",VLOOKUP(O29,$BJ$3:$BK$14,2)&amp;"ratus ")</f>
        <v/>
      </c>
      <c r="AS29" s="456" t="str">
        <f>IF(P29=0,"",IF(AND(P29=1,Q29&lt;&gt;0),VLOOKUP(Q29,$BJ$3:$BK$14,2)&amp;"belas ",VLOOKUP(P29,$BJ$3:$BK$14,2)&amp;"puluh "))</f>
        <v/>
      </c>
      <c r="AT29" s="460" t="str">
        <f>IF(OR(Q29=0,P29=1),"",IF(Q29=1,"satu ",VLOOKUP(Q29,$BJ$3:$BK$14,2)))</f>
        <v/>
      </c>
      <c r="AU29" s="456" t="str">
        <f>IF(O29+P29+Q29=0,"","juta ")</f>
        <v/>
      </c>
      <c r="AV29" s="456" t="str">
        <f>IF(R29=0,"",VLOOKUP(R29,$BJ$3:$BK$14,2)&amp;"ratus ")</f>
        <v xml:space="preserve">empat ratus </v>
      </c>
      <c r="AW29" s="456" t="str">
        <f>IF(S29=0,"",IF(AND(S29=1,T29&lt;&gt;0),VLOOKUP(T29,$BJ$3:$BK$14,2)&amp;"belas ",VLOOKUP(S29,$BJ$3:$BK$14,2)&amp;"puluh "))</f>
        <v xml:space="preserve">tiga puluh </v>
      </c>
      <c r="AX29" s="460" t="str">
        <f>IF(OR(T29=0,S29=1),"",IF(T29=1,"satu ",VLOOKUP(T29,$BJ$3:$BK$14,2)))</f>
        <v xml:space="preserve">dua </v>
      </c>
      <c r="AY29" s="456" t="str">
        <f>IF(R29+S29+T29=0,"","ribu ")</f>
        <v xml:space="preserve">ribu </v>
      </c>
      <c r="AZ29" s="456" t="str">
        <f>IF(U29=0,"",VLOOKUP(U29,$BJ$3:$BK$14,2)&amp;"ratus ")</f>
        <v xml:space="preserve">empat ratus </v>
      </c>
      <c r="BA29" s="456" t="str">
        <f>IF(V29=0,"",IF(AND(V29=1,W29&lt;&gt;0),VLOOKUP(W29,$BJ$3:$BK$14,2)&amp;"belas ",VLOOKUP(V29,$BJ$3:$BK$14,2)&amp;"puluh "))</f>
        <v xml:space="preserve">tiga puluh </v>
      </c>
      <c r="BB29" s="460" t="str">
        <f>IF(OR(W29=0,V29=1),"",IF(W29=1,"satu ",VLOOKUP(W29,$BJ$3:$BK$14,2)))</f>
        <v xml:space="preserve">dua </v>
      </c>
      <c r="BC29" s="456" t="str">
        <f>IF(SUM(L29:W29)=0,"nol ",AJ29&amp;AK29&amp;AL29&amp;AN29&amp;AO29&amp;AP29&amp;AQ29&amp;AR29&amp;AS29&amp;AT29&amp;AU29&amp;AV29&amp;AW29&amp;AX29&amp;AY29&amp;AZ29&amp;BA29&amp;BB29)</f>
        <v xml:space="preserve">empat ratus tiga puluh dua ribu empat ratus tiga puluh dua </v>
      </c>
      <c r="BD29" s="460" t="str">
        <f>IF(AD29=0,"","koma ")</f>
        <v/>
      </c>
      <c r="BE29" s="456" t="str">
        <f>IF(AND(AF29=AE29,AF29=$AD29),"",IF(Z29=0,"nol ",(IF(Z29=1,"satu ",VLOOKUP(Z29,$BJ$3:$BK$14,2)))))</f>
        <v/>
      </c>
      <c r="BF29" s="456" t="str">
        <f>IF(AND(AG29=AF29,AG29=$AD29),"",IF(AA29=0,"nol ",(IF(AA29=1,"satu ",VLOOKUP(AA29,$BJ$3:$BK$14,2)))))</f>
        <v/>
      </c>
      <c r="BG29" s="456" t="str">
        <f>IF(AND(AH29=AG29,AH29=$AD29),"",IF(AB29=0,"nol ",(IF(AB29=1,"satu ",VLOOKUP(AB29,$BJ$3:$BK$14,2)))))</f>
        <v/>
      </c>
      <c r="BH29" s="456" t="str">
        <f>IF(AND(AI29=AH29,AI29=$AD29),"",IF(AC29=0,"nol ",(IF(AC29=1,"satu ",VLOOKUP(AC29,$BJ$3:$BK$14,2)))))</f>
        <v/>
      </c>
      <c r="BI29" s="456" t="str">
        <f>BC29&amp;BD29&amp;BE29&amp;BF29&amp;BG29&amp;BH29</f>
        <v xml:space="preserve">empat ratus tiga puluh dua ribu empat ratus tiga puluh dua </v>
      </c>
      <c r="BJ29" s="461">
        <v>1</v>
      </c>
      <c r="BK29" s="462" t="s">
        <v>427</v>
      </c>
    </row>
    <row r="30" spans="2:63" hidden="1" x14ac:dyDescent="0.25">
      <c r="B30" s="455"/>
      <c r="C30" s="463"/>
      <c r="D30" s="455"/>
      <c r="E30" s="456" t="str">
        <f>PROPER(BI30)</f>
        <v/>
      </c>
      <c r="F30" s="456"/>
      <c r="G30" s="457"/>
      <c r="H30" s="458"/>
      <c r="I30" s="458"/>
      <c r="J30" s="458"/>
      <c r="K30" s="458"/>
      <c r="L30" s="458"/>
      <c r="M30" s="458"/>
      <c r="N30" s="458"/>
      <c r="O30" s="458"/>
      <c r="P30" s="458"/>
      <c r="Q30" s="458"/>
      <c r="R30" s="458"/>
      <c r="S30" s="458"/>
      <c r="T30" s="458"/>
      <c r="U30" s="458"/>
      <c r="V30" s="458"/>
      <c r="W30" s="458"/>
      <c r="Z30" s="458"/>
      <c r="AA30" s="458"/>
      <c r="AB30" s="458"/>
      <c r="AC30" s="458"/>
      <c r="AF30" s="458"/>
      <c r="AG30" s="458"/>
      <c r="AH30" s="458"/>
      <c r="AI30" s="458"/>
      <c r="AJ30" s="456"/>
      <c r="AK30" s="456"/>
      <c r="AL30" s="460"/>
      <c r="AM30" s="456"/>
      <c r="AN30" s="456"/>
      <c r="AO30" s="456"/>
      <c r="AP30" s="460"/>
      <c r="AQ30" s="456"/>
      <c r="AR30" s="456"/>
      <c r="AS30" s="456"/>
      <c r="AT30" s="460"/>
      <c r="AU30" s="456"/>
      <c r="AV30" s="456"/>
      <c r="AW30" s="456"/>
      <c r="AX30" s="460"/>
      <c r="AY30" s="456"/>
      <c r="AZ30" s="456"/>
      <c r="BA30" s="456"/>
      <c r="BB30" s="460"/>
      <c r="BC30" s="456"/>
      <c r="BD30" s="460"/>
      <c r="BE30" s="456"/>
      <c r="BF30" s="456"/>
      <c r="BG30" s="456"/>
      <c r="BH30" s="456"/>
      <c r="BI30" s="456"/>
      <c r="BJ30" s="464">
        <v>2</v>
      </c>
      <c r="BK30" s="465" t="s">
        <v>428</v>
      </c>
    </row>
    <row r="31" spans="2:63" ht="13" hidden="1" x14ac:dyDescent="0.3">
      <c r="B31" s="455"/>
      <c r="C31" s="463"/>
      <c r="D31" s="466"/>
      <c r="E31" s="456"/>
      <c r="F31" s="456"/>
      <c r="G31" s="457"/>
      <c r="H31" s="458"/>
      <c r="I31" s="458"/>
      <c r="J31" s="458"/>
      <c r="K31" s="458"/>
      <c r="L31" s="458"/>
      <c r="M31" s="458"/>
      <c r="N31" s="458"/>
      <c r="O31" s="458"/>
      <c r="P31" s="458"/>
      <c r="Q31" s="458"/>
      <c r="R31" s="458"/>
      <c r="S31" s="458"/>
      <c r="T31" s="458"/>
      <c r="U31" s="458"/>
      <c r="V31" s="458"/>
      <c r="W31" s="458"/>
      <c r="Z31" s="458"/>
      <c r="AA31" s="458"/>
      <c r="AB31" s="458"/>
      <c r="AC31" s="458"/>
      <c r="AF31" s="458"/>
      <c r="AG31" s="458"/>
      <c r="AH31" s="458"/>
      <c r="AI31" s="458"/>
      <c r="AJ31" s="456"/>
      <c r="AK31" s="456"/>
      <c r="AL31" s="460"/>
      <c r="AM31" s="456"/>
      <c r="AN31" s="456"/>
      <c r="AO31" s="456"/>
      <c r="AP31" s="460"/>
      <c r="AQ31" s="456"/>
      <c r="AR31" s="456"/>
      <c r="AS31" s="456"/>
      <c r="AT31" s="460"/>
      <c r="AU31" s="456"/>
      <c r="AV31" s="456"/>
      <c r="AW31" s="456"/>
      <c r="AX31" s="460"/>
      <c r="AY31" s="456"/>
      <c r="AZ31" s="456"/>
      <c r="BA31" s="456"/>
      <c r="BB31" s="460"/>
      <c r="BC31" s="456"/>
      <c r="BD31" s="460"/>
      <c r="BE31" s="456"/>
      <c r="BF31" s="456"/>
      <c r="BG31" s="456"/>
      <c r="BH31" s="456"/>
      <c r="BI31" s="456"/>
      <c r="BJ31" s="464">
        <v>3</v>
      </c>
      <c r="BK31" s="465" t="s">
        <v>429</v>
      </c>
    </row>
    <row r="32" spans="2:63" ht="13" hidden="1" x14ac:dyDescent="0.3">
      <c r="B32" s="455"/>
      <c r="C32" s="463"/>
      <c r="D32" s="466"/>
      <c r="E32" s="456"/>
      <c r="F32" s="456"/>
      <c r="G32" s="457"/>
      <c r="H32" s="458"/>
      <c r="I32" s="458"/>
      <c r="J32" s="458"/>
      <c r="K32" s="458"/>
      <c r="L32" s="458"/>
      <c r="M32" s="458"/>
      <c r="N32" s="458"/>
      <c r="O32" s="458"/>
      <c r="P32" s="458"/>
      <c r="Q32" s="458"/>
      <c r="R32" s="458"/>
      <c r="S32" s="458"/>
      <c r="T32" s="458"/>
      <c r="U32" s="458"/>
      <c r="V32" s="458"/>
      <c r="W32" s="458"/>
      <c r="Z32" s="458"/>
      <c r="AA32" s="458"/>
      <c r="AB32" s="458"/>
      <c r="AC32" s="458"/>
      <c r="AF32" s="458"/>
      <c r="AG32" s="458"/>
      <c r="AH32" s="458"/>
      <c r="AI32" s="458"/>
      <c r="AJ32" s="456"/>
      <c r="AK32" s="456"/>
      <c r="AL32" s="460"/>
      <c r="AM32" s="456"/>
      <c r="AN32" s="456"/>
      <c r="AO32" s="456"/>
      <c r="AP32" s="460"/>
      <c r="AQ32" s="456"/>
      <c r="AR32" s="456"/>
      <c r="AS32" s="456"/>
      <c r="AT32" s="460"/>
      <c r="AU32" s="456"/>
      <c r="AV32" s="456"/>
      <c r="AW32" s="456"/>
      <c r="AX32" s="460"/>
      <c r="AY32" s="456"/>
      <c r="AZ32" s="456"/>
      <c r="BA32" s="456"/>
      <c r="BB32" s="460"/>
      <c r="BC32" s="456"/>
      <c r="BD32" s="460"/>
      <c r="BE32" s="456"/>
      <c r="BF32" s="456"/>
      <c r="BG32" s="456"/>
      <c r="BH32" s="456"/>
      <c r="BI32" s="456"/>
      <c r="BJ32" s="464">
        <v>4</v>
      </c>
      <c r="BK32" s="465" t="s">
        <v>430</v>
      </c>
    </row>
    <row r="33" spans="2:63" hidden="1" x14ac:dyDescent="0.25">
      <c r="B33" s="455"/>
      <c r="C33" s="463"/>
      <c r="D33" s="455"/>
      <c r="E33" s="456"/>
      <c r="F33" s="456"/>
      <c r="G33" s="457"/>
      <c r="H33" s="458"/>
      <c r="I33" s="458"/>
      <c r="J33" s="458"/>
      <c r="K33" s="458"/>
      <c r="L33" s="458"/>
      <c r="M33" s="458"/>
      <c r="N33" s="458"/>
      <c r="O33" s="458"/>
      <c r="P33" s="458"/>
      <c r="Q33" s="458"/>
      <c r="R33" s="458"/>
      <c r="S33" s="458"/>
      <c r="T33" s="458"/>
      <c r="U33" s="458"/>
      <c r="V33" s="458"/>
      <c r="W33" s="458"/>
      <c r="Z33" s="458"/>
      <c r="AA33" s="458"/>
      <c r="AB33" s="458"/>
      <c r="AC33" s="458"/>
      <c r="AF33" s="458"/>
      <c r="AG33" s="458"/>
      <c r="AH33" s="458"/>
      <c r="AI33" s="458"/>
      <c r="AJ33" s="456"/>
      <c r="AK33" s="456"/>
      <c r="AL33" s="460"/>
      <c r="AM33" s="456"/>
      <c r="AN33" s="456"/>
      <c r="AO33" s="456"/>
      <c r="AP33" s="460"/>
      <c r="AQ33" s="456"/>
      <c r="AR33" s="456"/>
      <c r="AS33" s="456"/>
      <c r="AT33" s="460"/>
      <c r="AU33" s="456"/>
      <c r="AV33" s="456"/>
      <c r="AW33" s="456"/>
      <c r="AX33" s="460"/>
      <c r="AY33" s="456"/>
      <c r="AZ33" s="456"/>
      <c r="BA33" s="456"/>
      <c r="BB33" s="460"/>
      <c r="BC33" s="456"/>
      <c r="BD33" s="460"/>
      <c r="BE33" s="456"/>
      <c r="BF33" s="456"/>
      <c r="BG33" s="456"/>
      <c r="BH33" s="456"/>
      <c r="BI33" s="456"/>
      <c r="BJ33" s="464">
        <v>5</v>
      </c>
      <c r="BK33" s="465" t="s">
        <v>431</v>
      </c>
    </row>
    <row r="34" spans="2:63" hidden="1" x14ac:dyDescent="0.25">
      <c r="B34" s="455"/>
      <c r="C34" s="463"/>
      <c r="D34" s="455"/>
      <c r="E34" s="456"/>
      <c r="F34" s="456"/>
      <c r="G34" s="457"/>
      <c r="H34" s="458"/>
      <c r="I34" s="458"/>
      <c r="J34" s="458"/>
      <c r="K34" s="458"/>
      <c r="L34" s="458"/>
      <c r="M34" s="458"/>
      <c r="N34" s="458"/>
      <c r="O34" s="458"/>
      <c r="P34" s="458"/>
      <c r="Q34" s="458"/>
      <c r="R34" s="458"/>
      <c r="S34" s="458"/>
      <c r="T34" s="458"/>
      <c r="U34" s="458"/>
      <c r="V34" s="458"/>
      <c r="W34" s="458"/>
      <c r="Z34" s="458"/>
      <c r="AA34" s="458"/>
      <c r="AB34" s="458"/>
      <c r="AC34" s="458"/>
      <c r="AF34" s="458"/>
      <c r="AG34" s="458"/>
      <c r="AH34" s="458"/>
      <c r="AI34" s="458"/>
      <c r="AJ34" s="456"/>
      <c r="AK34" s="456"/>
      <c r="AL34" s="460"/>
      <c r="AM34" s="456"/>
      <c r="AN34" s="456"/>
      <c r="AO34" s="456"/>
      <c r="AP34" s="460"/>
      <c r="AQ34" s="456"/>
      <c r="AR34" s="456"/>
      <c r="AS34" s="456"/>
      <c r="AT34" s="460"/>
      <c r="AU34" s="456"/>
      <c r="AV34" s="456"/>
      <c r="AW34" s="456"/>
      <c r="AX34" s="460"/>
      <c r="AY34" s="456"/>
      <c r="AZ34" s="456"/>
      <c r="BA34" s="456"/>
      <c r="BB34" s="460"/>
      <c r="BC34" s="456"/>
      <c r="BD34" s="460"/>
      <c r="BE34" s="456"/>
      <c r="BF34" s="456"/>
      <c r="BG34" s="456"/>
      <c r="BH34" s="456"/>
      <c r="BI34" s="456"/>
      <c r="BJ34" s="464">
        <v>6</v>
      </c>
      <c r="BK34" s="465" t="s">
        <v>432</v>
      </c>
    </row>
    <row r="35" spans="2:63" hidden="1" x14ac:dyDescent="0.25">
      <c r="B35" s="455"/>
      <c r="C35" s="463"/>
      <c r="D35" s="455"/>
      <c r="E35" s="456"/>
      <c r="F35" s="456"/>
      <c r="G35" s="457"/>
      <c r="H35" s="458"/>
      <c r="I35" s="458"/>
      <c r="J35" s="458"/>
      <c r="K35" s="458"/>
      <c r="L35" s="458"/>
      <c r="M35" s="458"/>
      <c r="N35" s="458"/>
      <c r="O35" s="458"/>
      <c r="P35" s="458"/>
      <c r="Q35" s="458"/>
      <c r="R35" s="458"/>
      <c r="S35" s="458"/>
      <c r="T35" s="458"/>
      <c r="U35" s="458"/>
      <c r="V35" s="458"/>
      <c r="W35" s="458"/>
      <c r="Z35" s="458"/>
      <c r="AA35" s="458"/>
      <c r="AB35" s="458"/>
      <c r="AC35" s="458"/>
      <c r="AF35" s="458"/>
      <c r="AG35" s="458"/>
      <c r="AH35" s="458"/>
      <c r="AI35" s="458"/>
      <c r="AJ35" s="456"/>
      <c r="AK35" s="456"/>
      <c r="AL35" s="460"/>
      <c r="AM35" s="456"/>
      <c r="AN35" s="456"/>
      <c r="AO35" s="456"/>
      <c r="AP35" s="460"/>
      <c r="AQ35" s="456"/>
      <c r="AR35" s="456"/>
      <c r="AS35" s="456"/>
      <c r="AT35" s="460"/>
      <c r="AU35" s="456"/>
      <c r="AV35" s="456"/>
      <c r="AW35" s="456"/>
      <c r="AX35" s="460"/>
      <c r="AY35" s="456"/>
      <c r="AZ35" s="456"/>
      <c r="BA35" s="456"/>
      <c r="BB35" s="460"/>
      <c r="BC35" s="456"/>
      <c r="BD35" s="460"/>
      <c r="BE35" s="456"/>
      <c r="BF35" s="456"/>
      <c r="BG35" s="456"/>
      <c r="BH35" s="456"/>
      <c r="BI35" s="456"/>
      <c r="BJ35" s="464">
        <v>7</v>
      </c>
      <c r="BK35" s="465" t="s">
        <v>433</v>
      </c>
    </row>
    <row r="36" spans="2:63" hidden="1" x14ac:dyDescent="0.25">
      <c r="B36" s="455"/>
      <c r="C36" s="463"/>
      <c r="D36" s="455"/>
      <c r="E36" s="456"/>
      <c r="F36" s="456"/>
      <c r="G36" s="457"/>
      <c r="H36" s="458"/>
      <c r="I36" s="458"/>
      <c r="J36" s="458"/>
      <c r="K36" s="458"/>
      <c r="L36" s="458"/>
      <c r="M36" s="458"/>
      <c r="N36" s="458"/>
      <c r="O36" s="458"/>
      <c r="P36" s="458"/>
      <c r="Q36" s="458"/>
      <c r="R36" s="458"/>
      <c r="S36" s="458"/>
      <c r="T36" s="458"/>
      <c r="U36" s="458"/>
      <c r="V36" s="458"/>
      <c r="W36" s="458"/>
      <c r="Z36" s="458"/>
      <c r="AA36" s="458"/>
      <c r="AB36" s="458"/>
      <c r="AC36" s="458"/>
      <c r="AF36" s="458"/>
      <c r="AG36" s="458"/>
      <c r="AH36" s="458"/>
      <c r="AI36" s="458"/>
      <c r="AJ36" s="456"/>
      <c r="AK36" s="456"/>
      <c r="AL36" s="460"/>
      <c r="AM36" s="456"/>
      <c r="AN36" s="456"/>
      <c r="AO36" s="456"/>
      <c r="AP36" s="460"/>
      <c r="AQ36" s="456"/>
      <c r="AR36" s="456"/>
      <c r="AS36" s="456"/>
      <c r="AT36" s="460"/>
      <c r="AU36" s="456"/>
      <c r="AV36" s="456"/>
      <c r="AW36" s="456"/>
      <c r="AX36" s="460"/>
      <c r="AY36" s="456"/>
      <c r="AZ36" s="456"/>
      <c r="BA36" s="456"/>
      <c r="BB36" s="460"/>
      <c r="BC36" s="456"/>
      <c r="BD36" s="460"/>
      <c r="BE36" s="456"/>
      <c r="BF36" s="456"/>
      <c r="BG36" s="456"/>
      <c r="BH36" s="456"/>
      <c r="BI36" s="456"/>
      <c r="BJ36" s="464">
        <v>8</v>
      </c>
      <c r="BK36" s="465" t="s">
        <v>434</v>
      </c>
    </row>
    <row r="37" spans="2:63" hidden="1" x14ac:dyDescent="0.25">
      <c r="B37" s="463"/>
      <c r="C37" s="467"/>
      <c r="D37" s="467"/>
      <c r="E37" s="456"/>
      <c r="F37" s="456"/>
      <c r="G37" s="457"/>
      <c r="H37" s="458"/>
      <c r="I37" s="458"/>
      <c r="J37" s="458"/>
      <c r="K37" s="458"/>
      <c r="L37" s="458"/>
      <c r="M37" s="458"/>
      <c r="N37" s="458"/>
      <c r="O37" s="458"/>
      <c r="P37" s="458"/>
      <c r="Q37" s="458"/>
      <c r="R37" s="458"/>
      <c r="S37" s="458"/>
      <c r="T37" s="458"/>
      <c r="U37" s="458"/>
      <c r="V37" s="458"/>
      <c r="W37" s="458"/>
      <c r="Z37" s="458"/>
      <c r="AA37" s="458"/>
      <c r="AB37" s="458"/>
      <c r="AC37" s="458"/>
      <c r="AF37" s="458"/>
      <c r="AG37" s="458"/>
      <c r="AH37" s="458"/>
      <c r="AI37" s="458"/>
      <c r="AJ37" s="456"/>
      <c r="AK37" s="456"/>
      <c r="AL37" s="460"/>
      <c r="AM37" s="456"/>
      <c r="AN37" s="456"/>
      <c r="AO37" s="456"/>
      <c r="AP37" s="460"/>
      <c r="AQ37" s="456"/>
      <c r="AR37" s="456"/>
      <c r="AS37" s="456"/>
      <c r="AT37" s="460"/>
      <c r="AU37" s="456"/>
      <c r="AV37" s="456"/>
      <c r="AW37" s="456"/>
      <c r="AX37" s="460"/>
      <c r="AY37" s="456"/>
      <c r="AZ37" s="456"/>
      <c r="BA37" s="456"/>
      <c r="BB37" s="460"/>
      <c r="BC37" s="456"/>
      <c r="BD37" s="460"/>
      <c r="BE37" s="456"/>
      <c r="BF37" s="456"/>
      <c r="BG37" s="456"/>
      <c r="BH37" s="456"/>
      <c r="BI37" s="456"/>
      <c r="BJ37" s="464">
        <v>9</v>
      </c>
      <c r="BK37" s="465" t="s">
        <v>435</v>
      </c>
    </row>
    <row r="38" spans="2:63" hidden="1" x14ac:dyDescent="0.25">
      <c r="B38" s="463"/>
      <c r="C38" s="467"/>
      <c r="D38" s="467"/>
    </row>
    <row r="39" spans="2:63" x14ac:dyDescent="0.25">
      <c r="B39" s="463"/>
      <c r="C39" s="467"/>
      <c r="D39" s="467"/>
    </row>
    <row r="41" spans="2:63" s="451" customFormat="1" x14ac:dyDescent="0.35">
      <c r="D41" s="452"/>
      <c r="G41" s="453"/>
      <c r="X41" s="454"/>
    </row>
    <row r="42" spans="2:63" ht="15.5" x14ac:dyDescent="0.35">
      <c r="B42" s="455"/>
      <c r="C42" s="663">
        <v>2</v>
      </c>
      <c r="D42" s="664">
        <v>342552</v>
      </c>
      <c r="E42" s="456" t="str">
        <f>(BI42)&amp;"rupiah,-"</f>
        <v>tiga ratus empat puluh dua ribu lima ratus lima puluh dua rupiah,-</v>
      </c>
      <c r="F42" s="456" t="s">
        <v>426</v>
      </c>
      <c r="G42" s="457">
        <f>IF(F42="©2008 by Yohannes Situmorang, DPUK Asahan",INT(D42),"error")</f>
        <v>342552</v>
      </c>
      <c r="H42" s="458">
        <f>LEN(G42)</f>
        <v>6</v>
      </c>
      <c r="I42" s="458">
        <f t="shared" ref="I42:W42" si="3">IF(I$1&lt;=$H42,VALUE(LEFT(RIGHT($G42,I$1))),0)</f>
        <v>0</v>
      </c>
      <c r="J42" s="458">
        <f t="shared" si="3"/>
        <v>0</v>
      </c>
      <c r="K42" s="458">
        <f t="shared" si="3"/>
        <v>0</v>
      </c>
      <c r="L42" s="458">
        <f t="shared" si="3"/>
        <v>0</v>
      </c>
      <c r="M42" s="458">
        <f t="shared" si="3"/>
        <v>0</v>
      </c>
      <c r="N42" s="458">
        <f t="shared" si="3"/>
        <v>0</v>
      </c>
      <c r="O42" s="458">
        <f t="shared" si="3"/>
        <v>0</v>
      </c>
      <c r="P42" s="458">
        <f t="shared" si="3"/>
        <v>0</v>
      </c>
      <c r="Q42" s="458">
        <f t="shared" si="3"/>
        <v>0</v>
      </c>
      <c r="R42" s="458">
        <f t="shared" si="3"/>
        <v>3</v>
      </c>
      <c r="S42" s="458">
        <f t="shared" si="3"/>
        <v>4</v>
      </c>
      <c r="T42" s="458">
        <f t="shared" si="3"/>
        <v>2</v>
      </c>
      <c r="U42" s="458">
        <f t="shared" si="3"/>
        <v>5</v>
      </c>
      <c r="V42" s="458">
        <f t="shared" si="3"/>
        <v>5</v>
      </c>
      <c r="W42" s="458">
        <f t="shared" si="3"/>
        <v>2</v>
      </c>
      <c r="X42" s="459">
        <f>ROUND(MOD(D42,G42),C42)</f>
        <v>0</v>
      </c>
      <c r="Y42" s="662">
        <f>LEN(X42)</f>
        <v>1</v>
      </c>
      <c r="Z42" s="662">
        <f>IF(Z$1+2&lt;=$Y42,VALUE(RIGHT(LEFT($X42,Z$1+2))),0)</f>
        <v>0</v>
      </c>
      <c r="AA42" s="662">
        <f>IF(AA$1+2&lt;=$Y42,VALUE(RIGHT(LEFT($X42,AA$1+2))),0)</f>
        <v>0</v>
      </c>
      <c r="AB42" s="662">
        <f>IF(AB$1+2&lt;=$Y42,VALUE(RIGHT(LEFT($X42,AB$1+2))),0)</f>
        <v>0</v>
      </c>
      <c r="AC42" s="662">
        <f>IF(AC$1+2&lt;=$Y42,VALUE(RIGHT(LEFT($X42,AC$1+2))),0)</f>
        <v>0</v>
      </c>
      <c r="AD42" s="662">
        <f>SUM(Z42:AC42)</f>
        <v>0</v>
      </c>
      <c r="AE42" s="662">
        <v>0</v>
      </c>
      <c r="AF42" s="662">
        <f>AE42+Z42</f>
        <v>0</v>
      </c>
      <c r="AG42" s="662">
        <f>AF42+AA42</f>
        <v>0</v>
      </c>
      <c r="AH42" s="662">
        <f>AG42+AB42</f>
        <v>0</v>
      </c>
      <c r="AI42" s="662">
        <f>AH42+AC42</f>
        <v>0</v>
      </c>
      <c r="AJ42" s="456" t="str">
        <f>IF(I42=0,"",VLOOKUP(I42,$BJ$3:$BK$14,2)&amp;"ratus ")</f>
        <v/>
      </c>
      <c r="AK42" s="456" t="str">
        <f>IF(J42=0,"",IF(AND(J42=1,K42&lt;&gt;0),VLOOKUP(K42,$BJ$3:$BK$14,2)&amp;"belas ",VLOOKUP(J42,$BJ$3:$BK$14,2)&amp;"puluh "))</f>
        <v/>
      </c>
      <c r="AL42" s="460" t="str">
        <f>IF(OR(K42=0,J42=1),"",IF(K42=1,"satu ",VLOOKUP(K42,$BJ$3:$BK$14,2)))</f>
        <v/>
      </c>
      <c r="AM42" s="456" t="str">
        <f>IF(I42+J42+K42=0,"","triliun ")</f>
        <v/>
      </c>
      <c r="AN42" s="456" t="str">
        <f>IF(L42=0,"",VLOOKUP(L42,$BJ$3:$BK$14,2)&amp;"ratus ")</f>
        <v/>
      </c>
      <c r="AO42" s="456" t="str">
        <f>IF(M42=0,"",IF(AND(M42=1,N42&lt;&gt;0),VLOOKUP(N42,$BJ$3:$BK$14,2)&amp;"belas ",VLOOKUP(M42,$BJ$3:$BK$14,2)&amp;"puluh "))</f>
        <v/>
      </c>
      <c r="AP42" s="460" t="str">
        <f>IF(OR(N42=0,M42=1),"",IF(N42=1,"satu ",VLOOKUP(N42,$BJ$3:$BK$14,2)))</f>
        <v/>
      </c>
      <c r="AQ42" s="456" t="str">
        <f>IF(L42+M42+N42=0,"","milyar ")</f>
        <v/>
      </c>
      <c r="AR42" s="456" t="str">
        <f>IF(O42=0,"",VLOOKUP(O42,$BJ$3:$BK$14,2)&amp;"ratus ")</f>
        <v/>
      </c>
      <c r="AS42" s="456" t="str">
        <f>IF(P42=0,"",IF(AND(P42=1,Q42&lt;&gt;0),VLOOKUP(Q42,$BJ$3:$BK$14,2)&amp;"belas ",VLOOKUP(P42,$BJ$3:$BK$14,2)&amp;"puluh "))</f>
        <v/>
      </c>
      <c r="AT42" s="460" t="str">
        <f>IF(OR(Q42=0,P42=1),"",IF(Q42=1,"satu ",VLOOKUP(Q42,$BJ$3:$BK$14,2)))</f>
        <v/>
      </c>
      <c r="AU42" s="456" t="str">
        <f>IF(O42+P42+Q42=0,"","juta ")</f>
        <v/>
      </c>
      <c r="AV42" s="456" t="str">
        <f>IF(R42=0,"",VLOOKUP(R42,$BJ$3:$BK$14,2)&amp;"ratus ")</f>
        <v xml:space="preserve">tiga ratus </v>
      </c>
      <c r="AW42" s="456" t="str">
        <f>IF(S42=0,"",IF(AND(S42=1,T42&lt;&gt;0),VLOOKUP(T42,$BJ$3:$BK$14,2)&amp;"belas ",VLOOKUP(S42,$BJ$3:$BK$14,2)&amp;"puluh "))</f>
        <v xml:space="preserve">empat puluh </v>
      </c>
      <c r="AX42" s="460" t="str">
        <f>IF(OR(T42=0,S42=1),"",IF(T42=1,"satu ",VLOOKUP(T42,$BJ$3:$BK$14,2)))</f>
        <v xml:space="preserve">dua </v>
      </c>
      <c r="AY42" s="456" t="str">
        <f>IF(R42+S42+T42=0,"","ribu ")</f>
        <v xml:space="preserve">ribu </v>
      </c>
      <c r="AZ42" s="456" t="str">
        <f>IF(U42=0,"",VLOOKUP(U42,$BJ$3:$BK$14,2)&amp;"ratus ")</f>
        <v xml:space="preserve">lima ratus </v>
      </c>
      <c r="BA42" s="456" t="str">
        <f>IF(V42=0,"",IF(AND(V42=1,W42&lt;&gt;0),VLOOKUP(W42,$BJ$3:$BK$14,2)&amp;"belas ",VLOOKUP(V42,$BJ$3:$BK$14,2)&amp;"puluh "))</f>
        <v xml:space="preserve">lima puluh </v>
      </c>
      <c r="BB42" s="460" t="str">
        <f>IF(OR(W42=0,V42=1),"",IF(W42=1,"satu ",VLOOKUP(W42,$BJ$3:$BK$14,2)))</f>
        <v xml:space="preserve">dua </v>
      </c>
      <c r="BC42" s="456" t="str">
        <f>IF(SUM(L42:W42)=0,"nol ",AJ42&amp;AK42&amp;AL42&amp;AN42&amp;AO42&amp;AP42&amp;AQ42&amp;AR42&amp;AS42&amp;AT42&amp;AU42&amp;AV42&amp;AW42&amp;AX42&amp;AY42&amp;AZ42&amp;BA42&amp;BB42)</f>
        <v xml:space="preserve">tiga ratus empat puluh dua ribu lima ratus lima puluh dua </v>
      </c>
      <c r="BD42" s="460" t="str">
        <f>IF(AD42=0,"","koma ")</f>
        <v/>
      </c>
      <c r="BE42" s="456" t="str">
        <f>IF(AND(AF42=AE42,AF42=$AD42),"",IF(Z42=0,"nol ",(IF(Z42=1,"satu ",VLOOKUP(Z42,$BJ$3:$BK$14,2)))))</f>
        <v/>
      </c>
      <c r="BF42" s="456" t="str">
        <f>IF(AND(AG42=AF42,AG42=$AD42),"",IF(AA42=0,"nol ",(IF(AA42=1,"satu ",VLOOKUP(AA42,$BJ$3:$BK$14,2)))))</f>
        <v/>
      </c>
      <c r="BG42" s="456" t="str">
        <f>IF(AND(AH42=AG42,AH42=$AD42),"",IF(AB42=0,"nol ",(IF(AB42=1,"satu ",VLOOKUP(AB42,$BJ$3:$BK$14,2)))))</f>
        <v/>
      </c>
      <c r="BH42" s="456" t="str">
        <f>IF(AND(AI42=AH42,AI42=$AD42),"",IF(AC42=0,"nol ",(IF(AC42=1,"satu ",VLOOKUP(AC42,$BJ$3:$BK$14,2)))))</f>
        <v/>
      </c>
      <c r="BI42" s="456" t="str">
        <f>BC42&amp;BD42&amp;BE42&amp;BF42&amp;BG42&amp;BH42</f>
        <v xml:space="preserve">tiga ratus empat puluh dua ribu lima ratus lima puluh dua </v>
      </c>
      <c r="BJ42" s="461">
        <v>1</v>
      </c>
      <c r="BK42" s="462" t="s">
        <v>427</v>
      </c>
    </row>
    <row r="43" spans="2:63" hidden="1" x14ac:dyDescent="0.25">
      <c r="B43" s="455"/>
      <c r="C43" s="463"/>
      <c r="D43" s="455"/>
      <c r="E43" s="456" t="str">
        <f>PROPER(BI43)</f>
        <v/>
      </c>
      <c r="F43" s="456"/>
      <c r="G43" s="457"/>
      <c r="H43" s="458"/>
      <c r="I43" s="458"/>
      <c r="J43" s="458"/>
      <c r="K43" s="458"/>
      <c r="L43" s="458"/>
      <c r="M43" s="458"/>
      <c r="N43" s="458"/>
      <c r="O43" s="458"/>
      <c r="P43" s="458"/>
      <c r="Q43" s="458"/>
      <c r="R43" s="458"/>
      <c r="S43" s="458"/>
      <c r="T43" s="458"/>
      <c r="U43" s="458"/>
      <c r="V43" s="458"/>
      <c r="W43" s="458"/>
      <c r="Z43" s="458"/>
      <c r="AA43" s="458"/>
      <c r="AB43" s="458"/>
      <c r="AC43" s="458"/>
      <c r="AF43" s="458"/>
      <c r="AG43" s="458"/>
      <c r="AH43" s="458"/>
      <c r="AI43" s="458"/>
      <c r="AJ43" s="456"/>
      <c r="AK43" s="456"/>
      <c r="AL43" s="460"/>
      <c r="AM43" s="456"/>
      <c r="AN43" s="456"/>
      <c r="AO43" s="456"/>
      <c r="AP43" s="460"/>
      <c r="AQ43" s="456"/>
      <c r="AR43" s="456"/>
      <c r="AS43" s="456"/>
      <c r="AT43" s="460"/>
      <c r="AU43" s="456"/>
      <c r="AV43" s="456"/>
      <c r="AW43" s="456"/>
      <c r="AX43" s="460"/>
      <c r="AY43" s="456"/>
      <c r="AZ43" s="456"/>
      <c r="BA43" s="456"/>
      <c r="BB43" s="460"/>
      <c r="BC43" s="456"/>
      <c r="BD43" s="460"/>
      <c r="BE43" s="456"/>
      <c r="BF43" s="456"/>
      <c r="BG43" s="456"/>
      <c r="BH43" s="456"/>
      <c r="BI43" s="456"/>
      <c r="BJ43" s="464">
        <v>2</v>
      </c>
      <c r="BK43" s="465" t="s">
        <v>428</v>
      </c>
    </row>
    <row r="44" spans="2:63" ht="13" hidden="1" x14ac:dyDescent="0.3">
      <c r="B44" s="455"/>
      <c r="C44" s="463"/>
      <c r="D44" s="466"/>
      <c r="E44" s="456"/>
      <c r="F44" s="456"/>
      <c r="G44" s="457"/>
      <c r="H44" s="458"/>
      <c r="I44" s="458"/>
      <c r="J44" s="458"/>
      <c r="K44" s="458"/>
      <c r="L44" s="458"/>
      <c r="M44" s="458"/>
      <c r="N44" s="458"/>
      <c r="O44" s="458"/>
      <c r="P44" s="458"/>
      <c r="Q44" s="458"/>
      <c r="R44" s="458"/>
      <c r="S44" s="458"/>
      <c r="T44" s="458"/>
      <c r="U44" s="458"/>
      <c r="V44" s="458"/>
      <c r="W44" s="458"/>
      <c r="Z44" s="458"/>
      <c r="AA44" s="458"/>
      <c r="AB44" s="458"/>
      <c r="AC44" s="458"/>
      <c r="AF44" s="458"/>
      <c r="AG44" s="458"/>
      <c r="AH44" s="458"/>
      <c r="AI44" s="458"/>
      <c r="AJ44" s="456"/>
      <c r="AK44" s="456"/>
      <c r="AL44" s="460"/>
      <c r="AM44" s="456"/>
      <c r="AN44" s="456"/>
      <c r="AO44" s="456"/>
      <c r="AP44" s="460"/>
      <c r="AQ44" s="456"/>
      <c r="AR44" s="456"/>
      <c r="AS44" s="456"/>
      <c r="AT44" s="460"/>
      <c r="AU44" s="456"/>
      <c r="AV44" s="456"/>
      <c r="AW44" s="456"/>
      <c r="AX44" s="460"/>
      <c r="AY44" s="456"/>
      <c r="AZ44" s="456"/>
      <c r="BA44" s="456"/>
      <c r="BB44" s="460"/>
      <c r="BC44" s="456"/>
      <c r="BD44" s="460"/>
      <c r="BE44" s="456"/>
      <c r="BF44" s="456"/>
      <c r="BG44" s="456"/>
      <c r="BH44" s="456"/>
      <c r="BI44" s="456"/>
      <c r="BJ44" s="464">
        <v>3</v>
      </c>
      <c r="BK44" s="465" t="s">
        <v>429</v>
      </c>
    </row>
    <row r="45" spans="2:63" ht="13" hidden="1" x14ac:dyDescent="0.3">
      <c r="B45" s="455"/>
      <c r="C45" s="463"/>
      <c r="D45" s="466"/>
      <c r="E45" s="456"/>
      <c r="F45" s="456"/>
      <c r="G45" s="457"/>
      <c r="H45" s="458"/>
      <c r="I45" s="458"/>
      <c r="J45" s="458"/>
      <c r="K45" s="458"/>
      <c r="L45" s="458"/>
      <c r="M45" s="458"/>
      <c r="N45" s="458"/>
      <c r="O45" s="458"/>
      <c r="P45" s="458"/>
      <c r="Q45" s="458"/>
      <c r="R45" s="458"/>
      <c r="S45" s="458"/>
      <c r="T45" s="458"/>
      <c r="U45" s="458"/>
      <c r="V45" s="458"/>
      <c r="W45" s="458"/>
      <c r="Z45" s="458"/>
      <c r="AA45" s="458"/>
      <c r="AB45" s="458"/>
      <c r="AC45" s="458"/>
      <c r="AF45" s="458"/>
      <c r="AG45" s="458"/>
      <c r="AH45" s="458"/>
      <c r="AI45" s="458"/>
      <c r="AJ45" s="456"/>
      <c r="AK45" s="456"/>
      <c r="AL45" s="460"/>
      <c r="AM45" s="456"/>
      <c r="AN45" s="456"/>
      <c r="AO45" s="456"/>
      <c r="AP45" s="460"/>
      <c r="AQ45" s="456"/>
      <c r="AR45" s="456"/>
      <c r="AS45" s="456"/>
      <c r="AT45" s="460"/>
      <c r="AU45" s="456"/>
      <c r="AV45" s="456"/>
      <c r="AW45" s="456"/>
      <c r="AX45" s="460"/>
      <c r="AY45" s="456"/>
      <c r="AZ45" s="456"/>
      <c r="BA45" s="456"/>
      <c r="BB45" s="460"/>
      <c r="BC45" s="456"/>
      <c r="BD45" s="460"/>
      <c r="BE45" s="456"/>
      <c r="BF45" s="456"/>
      <c r="BG45" s="456"/>
      <c r="BH45" s="456"/>
      <c r="BI45" s="456"/>
      <c r="BJ45" s="464">
        <v>4</v>
      </c>
      <c r="BK45" s="465" t="s">
        <v>430</v>
      </c>
    </row>
    <row r="46" spans="2:63" hidden="1" x14ac:dyDescent="0.25">
      <c r="B46" s="455"/>
      <c r="C46" s="463"/>
      <c r="D46" s="455"/>
      <c r="E46" s="456"/>
      <c r="F46" s="456"/>
      <c r="G46" s="457"/>
      <c r="H46" s="458"/>
      <c r="I46" s="458"/>
      <c r="J46" s="458"/>
      <c r="K46" s="458"/>
      <c r="L46" s="458"/>
      <c r="M46" s="458"/>
      <c r="N46" s="458"/>
      <c r="O46" s="458"/>
      <c r="P46" s="458"/>
      <c r="Q46" s="458"/>
      <c r="R46" s="458"/>
      <c r="S46" s="458"/>
      <c r="T46" s="458"/>
      <c r="U46" s="458"/>
      <c r="V46" s="458"/>
      <c r="W46" s="458"/>
      <c r="Z46" s="458"/>
      <c r="AA46" s="458"/>
      <c r="AB46" s="458"/>
      <c r="AC46" s="458"/>
      <c r="AF46" s="458"/>
      <c r="AG46" s="458"/>
      <c r="AH46" s="458"/>
      <c r="AI46" s="458"/>
      <c r="AJ46" s="456"/>
      <c r="AK46" s="456"/>
      <c r="AL46" s="460"/>
      <c r="AM46" s="456"/>
      <c r="AN46" s="456"/>
      <c r="AO46" s="456"/>
      <c r="AP46" s="460"/>
      <c r="AQ46" s="456"/>
      <c r="AR46" s="456"/>
      <c r="AS46" s="456"/>
      <c r="AT46" s="460"/>
      <c r="AU46" s="456"/>
      <c r="AV46" s="456"/>
      <c r="AW46" s="456"/>
      <c r="AX46" s="460"/>
      <c r="AY46" s="456"/>
      <c r="AZ46" s="456"/>
      <c r="BA46" s="456"/>
      <c r="BB46" s="460"/>
      <c r="BC46" s="456"/>
      <c r="BD46" s="460"/>
      <c r="BE46" s="456"/>
      <c r="BF46" s="456"/>
      <c r="BG46" s="456"/>
      <c r="BH46" s="456"/>
      <c r="BI46" s="456"/>
      <c r="BJ46" s="464">
        <v>5</v>
      </c>
      <c r="BK46" s="465" t="s">
        <v>431</v>
      </c>
    </row>
    <row r="47" spans="2:63" hidden="1" x14ac:dyDescent="0.25">
      <c r="B47" s="455"/>
      <c r="C47" s="463"/>
      <c r="D47" s="455"/>
      <c r="E47" s="456"/>
      <c r="F47" s="456"/>
      <c r="G47" s="457"/>
      <c r="H47" s="458"/>
      <c r="I47" s="458"/>
      <c r="J47" s="458"/>
      <c r="K47" s="458"/>
      <c r="L47" s="458"/>
      <c r="M47" s="458"/>
      <c r="N47" s="458"/>
      <c r="O47" s="458"/>
      <c r="P47" s="458"/>
      <c r="Q47" s="458"/>
      <c r="R47" s="458"/>
      <c r="S47" s="458"/>
      <c r="T47" s="458"/>
      <c r="U47" s="458"/>
      <c r="V47" s="458"/>
      <c r="W47" s="458"/>
      <c r="Z47" s="458"/>
      <c r="AA47" s="458"/>
      <c r="AB47" s="458"/>
      <c r="AC47" s="458"/>
      <c r="AF47" s="458"/>
      <c r="AG47" s="458"/>
      <c r="AH47" s="458"/>
      <c r="AI47" s="458"/>
      <c r="AJ47" s="456"/>
      <c r="AK47" s="456"/>
      <c r="AL47" s="460"/>
      <c r="AM47" s="456"/>
      <c r="AN47" s="456"/>
      <c r="AO47" s="456"/>
      <c r="AP47" s="460"/>
      <c r="AQ47" s="456"/>
      <c r="AR47" s="456"/>
      <c r="AS47" s="456"/>
      <c r="AT47" s="460"/>
      <c r="AU47" s="456"/>
      <c r="AV47" s="456"/>
      <c r="AW47" s="456"/>
      <c r="AX47" s="460"/>
      <c r="AY47" s="456"/>
      <c r="AZ47" s="456"/>
      <c r="BA47" s="456"/>
      <c r="BB47" s="460"/>
      <c r="BC47" s="456"/>
      <c r="BD47" s="460"/>
      <c r="BE47" s="456"/>
      <c r="BF47" s="456"/>
      <c r="BG47" s="456"/>
      <c r="BH47" s="456"/>
      <c r="BI47" s="456"/>
      <c r="BJ47" s="464">
        <v>6</v>
      </c>
      <c r="BK47" s="465" t="s">
        <v>432</v>
      </c>
    </row>
    <row r="48" spans="2:63" hidden="1" x14ac:dyDescent="0.25">
      <c r="B48" s="455"/>
      <c r="C48" s="463"/>
      <c r="D48" s="455"/>
      <c r="E48" s="456"/>
      <c r="F48" s="456"/>
      <c r="G48" s="457"/>
      <c r="H48" s="458"/>
      <c r="I48" s="458"/>
      <c r="J48" s="458"/>
      <c r="K48" s="458"/>
      <c r="L48" s="458"/>
      <c r="M48" s="458"/>
      <c r="N48" s="458"/>
      <c r="O48" s="458"/>
      <c r="P48" s="458"/>
      <c r="Q48" s="458"/>
      <c r="R48" s="458"/>
      <c r="S48" s="458"/>
      <c r="T48" s="458"/>
      <c r="U48" s="458"/>
      <c r="V48" s="458"/>
      <c r="W48" s="458"/>
      <c r="Z48" s="458"/>
      <c r="AA48" s="458"/>
      <c r="AB48" s="458"/>
      <c r="AC48" s="458"/>
      <c r="AF48" s="458"/>
      <c r="AG48" s="458"/>
      <c r="AH48" s="458"/>
      <c r="AI48" s="458"/>
      <c r="AJ48" s="456"/>
      <c r="AK48" s="456"/>
      <c r="AL48" s="460"/>
      <c r="AM48" s="456"/>
      <c r="AN48" s="456"/>
      <c r="AO48" s="456"/>
      <c r="AP48" s="460"/>
      <c r="AQ48" s="456"/>
      <c r="AR48" s="456"/>
      <c r="AS48" s="456"/>
      <c r="AT48" s="460"/>
      <c r="AU48" s="456"/>
      <c r="AV48" s="456"/>
      <c r="AW48" s="456"/>
      <c r="AX48" s="460"/>
      <c r="AY48" s="456"/>
      <c r="AZ48" s="456"/>
      <c r="BA48" s="456"/>
      <c r="BB48" s="460"/>
      <c r="BC48" s="456"/>
      <c r="BD48" s="460"/>
      <c r="BE48" s="456"/>
      <c r="BF48" s="456"/>
      <c r="BG48" s="456"/>
      <c r="BH48" s="456"/>
      <c r="BI48" s="456"/>
      <c r="BJ48" s="464">
        <v>7</v>
      </c>
      <c r="BK48" s="465" t="s">
        <v>433</v>
      </c>
    </row>
    <row r="49" spans="2:63" hidden="1" x14ac:dyDescent="0.25">
      <c r="B49" s="455"/>
      <c r="C49" s="463"/>
      <c r="D49" s="455"/>
      <c r="E49" s="456"/>
      <c r="F49" s="456"/>
      <c r="G49" s="457"/>
      <c r="H49" s="458"/>
      <c r="I49" s="458"/>
      <c r="J49" s="458"/>
      <c r="K49" s="458"/>
      <c r="L49" s="458"/>
      <c r="M49" s="458"/>
      <c r="N49" s="458"/>
      <c r="O49" s="458"/>
      <c r="P49" s="458"/>
      <c r="Q49" s="458"/>
      <c r="R49" s="458"/>
      <c r="S49" s="458"/>
      <c r="T49" s="458"/>
      <c r="U49" s="458"/>
      <c r="V49" s="458"/>
      <c r="W49" s="458"/>
      <c r="Z49" s="458"/>
      <c r="AA49" s="458"/>
      <c r="AB49" s="458"/>
      <c r="AC49" s="458"/>
      <c r="AF49" s="458"/>
      <c r="AG49" s="458"/>
      <c r="AH49" s="458"/>
      <c r="AI49" s="458"/>
      <c r="AJ49" s="456"/>
      <c r="AK49" s="456"/>
      <c r="AL49" s="460"/>
      <c r="AM49" s="456"/>
      <c r="AN49" s="456"/>
      <c r="AO49" s="456"/>
      <c r="AP49" s="460"/>
      <c r="AQ49" s="456"/>
      <c r="AR49" s="456"/>
      <c r="AS49" s="456"/>
      <c r="AT49" s="460"/>
      <c r="AU49" s="456"/>
      <c r="AV49" s="456"/>
      <c r="AW49" s="456"/>
      <c r="AX49" s="460"/>
      <c r="AY49" s="456"/>
      <c r="AZ49" s="456"/>
      <c r="BA49" s="456"/>
      <c r="BB49" s="460"/>
      <c r="BC49" s="456"/>
      <c r="BD49" s="460"/>
      <c r="BE49" s="456"/>
      <c r="BF49" s="456"/>
      <c r="BG49" s="456"/>
      <c r="BH49" s="456"/>
      <c r="BI49" s="456"/>
      <c r="BJ49" s="464">
        <v>8</v>
      </c>
      <c r="BK49" s="465" t="s">
        <v>434</v>
      </c>
    </row>
    <row r="50" spans="2:63" hidden="1" x14ac:dyDescent="0.25">
      <c r="B50" s="463"/>
      <c r="C50" s="467"/>
      <c r="D50" s="467"/>
      <c r="E50" s="456"/>
      <c r="F50" s="456"/>
      <c r="G50" s="457"/>
      <c r="H50" s="458"/>
      <c r="I50" s="458"/>
      <c r="J50" s="458"/>
      <c r="K50" s="458"/>
      <c r="L50" s="458"/>
      <c r="M50" s="458"/>
      <c r="N50" s="458"/>
      <c r="O50" s="458"/>
      <c r="P50" s="458"/>
      <c r="Q50" s="458"/>
      <c r="R50" s="458"/>
      <c r="S50" s="458"/>
      <c r="T50" s="458"/>
      <c r="U50" s="458"/>
      <c r="V50" s="458"/>
      <c r="W50" s="458"/>
      <c r="Z50" s="458"/>
      <c r="AA50" s="458"/>
      <c r="AB50" s="458"/>
      <c r="AC50" s="458"/>
      <c r="AF50" s="458"/>
      <c r="AG50" s="458"/>
      <c r="AH50" s="458"/>
      <c r="AI50" s="458"/>
      <c r="AJ50" s="456"/>
      <c r="AK50" s="456"/>
      <c r="AL50" s="460"/>
      <c r="AM50" s="456"/>
      <c r="AN50" s="456"/>
      <c r="AO50" s="456"/>
      <c r="AP50" s="460"/>
      <c r="AQ50" s="456"/>
      <c r="AR50" s="456"/>
      <c r="AS50" s="456"/>
      <c r="AT50" s="460"/>
      <c r="AU50" s="456"/>
      <c r="AV50" s="456"/>
      <c r="AW50" s="456"/>
      <c r="AX50" s="460"/>
      <c r="AY50" s="456"/>
      <c r="AZ50" s="456"/>
      <c r="BA50" s="456"/>
      <c r="BB50" s="460"/>
      <c r="BC50" s="456"/>
      <c r="BD50" s="460"/>
      <c r="BE50" s="456"/>
      <c r="BF50" s="456"/>
      <c r="BG50" s="456"/>
      <c r="BH50" s="456"/>
      <c r="BI50" s="456"/>
      <c r="BJ50" s="464">
        <v>9</v>
      </c>
      <c r="BK50" s="465" t="s">
        <v>435</v>
      </c>
    </row>
    <row r="51" spans="2:63" hidden="1" x14ac:dyDescent="0.25">
      <c r="B51" s="463"/>
      <c r="C51" s="467"/>
      <c r="D51" s="467"/>
    </row>
    <row r="52" spans="2:63" x14ac:dyDescent="0.25">
      <c r="B52" s="463"/>
      <c r="C52" s="467"/>
      <c r="D52" s="467"/>
    </row>
  </sheetData>
  <pageMargins left="0.7" right="0.7" top="0.75" bottom="0.75" header="0.3" footer="0.3"/>
  <pageSetup paperSize="256"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AB8B7-4ABC-4B1A-8563-7BD02DF25EBB}">
  <dimension ref="B1:Q79"/>
  <sheetViews>
    <sheetView view="pageBreakPreview" topLeftCell="A42" zoomScale="85" zoomScaleNormal="85" zoomScaleSheetLayoutView="85" workbookViewId="0">
      <selection activeCell="O53" sqref="O53"/>
    </sheetView>
  </sheetViews>
  <sheetFormatPr defaultColWidth="8.81640625" defaultRowHeight="14.5" outlineLevelRow="1" outlineLevelCol="1" x14ac:dyDescent="0.35"/>
  <cols>
    <col min="1" max="1" width="1.26953125" customWidth="1"/>
    <col min="2" max="2" width="5.1796875" customWidth="1"/>
    <col min="3" max="3" width="12.1796875" customWidth="1"/>
    <col min="4" max="4" width="23.54296875" customWidth="1"/>
    <col min="5" max="5" width="11.7265625" customWidth="1"/>
    <col min="6" max="6" width="7" customWidth="1"/>
    <col min="7" max="7" width="11" customWidth="1" outlineLevel="1"/>
    <col min="8" max="8" width="3.1796875" customWidth="1" outlineLevel="1"/>
    <col min="9" max="11" width="10.7265625" customWidth="1" outlineLevel="1"/>
    <col min="12" max="12" width="4.26953125" customWidth="1"/>
    <col min="14" max="14" width="15" bestFit="1" customWidth="1"/>
  </cols>
  <sheetData>
    <row r="1" spans="2:17" s="2" customFormat="1" ht="20.149999999999999" customHeight="1" x14ac:dyDescent="0.35">
      <c r="B1" s="745" t="s">
        <v>10</v>
      </c>
      <c r="C1" s="745"/>
      <c r="D1" s="840"/>
      <c r="E1" s="841"/>
      <c r="F1" s="842"/>
      <c r="G1" s="840"/>
      <c r="H1" s="840"/>
      <c r="I1" s="840"/>
      <c r="J1" s="840"/>
      <c r="K1" s="840"/>
      <c r="M1" s="2" t="s">
        <v>354</v>
      </c>
    </row>
    <row r="2" spans="2:17" ht="9" customHeight="1" x14ac:dyDescent="0.35">
      <c r="B2" s="18"/>
      <c r="C2" s="18"/>
      <c r="D2" s="19"/>
      <c r="E2" s="20"/>
      <c r="F2" s="21"/>
      <c r="G2" s="19"/>
      <c r="H2" s="19"/>
      <c r="I2" s="19"/>
      <c r="J2" s="19"/>
      <c r="K2" s="19"/>
      <c r="L2" s="2"/>
    </row>
    <row r="3" spans="2:17" s="2" customFormat="1" ht="15" customHeight="1" x14ac:dyDescent="0.35">
      <c r="B3" s="733" t="s">
        <v>355</v>
      </c>
      <c r="C3" s="733"/>
      <c r="D3" s="251" t="str">
        <f>RAB!E3</f>
        <v xml:space="preserve">Penyediaan Prasarana, Sarana dan Utilitas Umum di Permukiman untuk Menunjang </v>
      </c>
      <c r="E3" s="252"/>
      <c r="F3" s="253"/>
      <c r="G3" s="254"/>
      <c r="H3" s="254"/>
      <c r="I3" s="254"/>
      <c r="J3" s="254"/>
      <c r="K3" s="254"/>
    </row>
    <row r="4" spans="2:17" s="2" customFormat="1" ht="15" customHeight="1" x14ac:dyDescent="0.35">
      <c r="B4" s="3"/>
      <c r="C4" s="3"/>
      <c r="D4" s="251" t="str">
        <f>RAB!E4</f>
        <v>Fungsi Permukiman di Kabupaten Simalungun 1</v>
      </c>
      <c r="E4" s="374"/>
      <c r="F4" s="374"/>
      <c r="G4" s="374"/>
      <c r="H4" s="374"/>
      <c r="I4" s="374"/>
      <c r="J4" s="374"/>
      <c r="K4" s="374"/>
    </row>
    <row r="5" spans="2:17" s="2" customFormat="1" ht="15" customHeight="1" x14ac:dyDescent="0.35">
      <c r="B5" s="733" t="s">
        <v>1</v>
      </c>
      <c r="C5" s="733"/>
      <c r="D5" s="251" t="str">
        <f>RAB!E5</f>
        <v>Dolok Maraja Kec. Tapin Dolok</v>
      </c>
      <c r="E5" s="374"/>
      <c r="F5" s="374"/>
      <c r="G5" s="374"/>
      <c r="H5" s="374"/>
      <c r="I5" s="374"/>
      <c r="J5" s="374"/>
      <c r="K5" s="374"/>
    </row>
    <row r="6" spans="2:17" s="2" customFormat="1" ht="15" customHeight="1" x14ac:dyDescent="0.35">
      <c r="B6" s="733" t="s">
        <v>2</v>
      </c>
      <c r="C6" s="733"/>
      <c r="D6" s="251" t="str">
        <f>RAB!E6</f>
        <v>APBD Provsu</v>
      </c>
    </row>
    <row r="7" spans="2:17" s="2" customFormat="1" ht="15" customHeight="1" x14ac:dyDescent="0.35">
      <c r="B7" s="733" t="s">
        <v>3</v>
      </c>
      <c r="C7" s="733"/>
      <c r="D7" s="251" t="str">
        <f>RAB!E7</f>
        <v>2023</v>
      </c>
    </row>
    <row r="8" spans="2:17" s="2" customFormat="1" ht="9" customHeight="1" x14ac:dyDescent="0.35"/>
    <row r="9" spans="2:17" s="24" customFormat="1" ht="15" hidden="1" customHeight="1" thickBot="1" x14ac:dyDescent="0.4">
      <c r="B9" s="834" t="s">
        <v>11</v>
      </c>
      <c r="C9" s="836" t="s">
        <v>5</v>
      </c>
      <c r="D9" s="837"/>
      <c r="E9" s="838" t="s">
        <v>12</v>
      </c>
      <c r="F9" s="839" t="s">
        <v>13</v>
      </c>
      <c r="G9" s="644"/>
      <c r="H9" s="645"/>
      <c r="I9" s="644"/>
      <c r="J9" s="644"/>
      <c r="K9" s="646"/>
      <c r="L9" s="23"/>
    </row>
    <row r="10" spans="2:17" s="24" customFormat="1" ht="15" hidden="1" customHeight="1" thickBot="1" x14ac:dyDescent="0.4">
      <c r="B10" s="835"/>
      <c r="C10" s="751"/>
      <c r="D10" s="753"/>
      <c r="E10" s="754"/>
      <c r="F10" s="756"/>
      <c r="G10" s="255"/>
      <c r="H10" s="256"/>
      <c r="I10" s="255"/>
      <c r="J10" s="255"/>
      <c r="K10" s="257"/>
      <c r="L10" s="23"/>
    </row>
    <row r="11" spans="2:17" s="24" customFormat="1" ht="15" hidden="1" customHeight="1" x14ac:dyDescent="0.35">
      <c r="B11" s="647" t="s">
        <v>26</v>
      </c>
      <c r="C11" s="757" t="s">
        <v>27</v>
      </c>
      <c r="D11" s="759"/>
      <c r="E11" s="42"/>
      <c r="F11" s="43"/>
      <c r="G11" s="28"/>
      <c r="H11" s="28"/>
      <c r="I11" s="28"/>
      <c r="J11" s="28"/>
      <c r="K11" s="259"/>
      <c r="L11" s="31"/>
    </row>
    <row r="12" spans="2:17" s="24" customFormat="1" ht="15" hidden="1" customHeight="1" x14ac:dyDescent="0.35">
      <c r="B12" s="647" t="s">
        <v>28</v>
      </c>
      <c r="C12" s="843" t="str">
        <f>"Badan Jalan Lebar "&amp;E13&amp;" M"</f>
        <v>Badan Jalan Lebar 0 M</v>
      </c>
      <c r="D12" s="844"/>
      <c r="E12" s="45"/>
      <c r="F12" s="46"/>
      <c r="G12" s="50"/>
      <c r="H12" s="50"/>
      <c r="I12" s="50"/>
      <c r="J12" s="50"/>
      <c r="K12" s="260"/>
      <c r="L12" s="31"/>
    </row>
    <row r="13" spans="2:17" s="24" customFormat="1" ht="15" hidden="1" customHeight="1" x14ac:dyDescent="0.35">
      <c r="B13" s="648"/>
      <c r="C13" s="830" t="s">
        <v>356</v>
      </c>
      <c r="D13" s="831"/>
      <c r="E13" s="443">
        <v>0</v>
      </c>
      <c r="F13" s="262" t="s">
        <v>31</v>
      </c>
      <c r="G13" s="34"/>
      <c r="H13" s="34"/>
      <c r="I13" s="34"/>
      <c r="J13" s="34"/>
      <c r="K13" s="263"/>
      <c r="L13" s="31"/>
    </row>
    <row r="14" spans="2:17" s="24" customFormat="1" ht="15" hidden="1" customHeight="1" outlineLevel="1" x14ac:dyDescent="0.35">
      <c r="B14" s="648"/>
      <c r="C14" s="832"/>
      <c r="D14" s="833"/>
      <c r="E14" s="443"/>
      <c r="F14" s="48"/>
      <c r="G14" s="264" t="s">
        <v>357</v>
      </c>
      <c r="H14" s="264" t="s">
        <v>358</v>
      </c>
      <c r="I14" s="264" t="s">
        <v>359</v>
      </c>
      <c r="J14" s="264" t="s">
        <v>290</v>
      </c>
      <c r="K14" s="265" t="s">
        <v>360</v>
      </c>
      <c r="L14" s="31"/>
    </row>
    <row r="15" spans="2:17" s="24" customFormat="1" ht="15" hidden="1" customHeight="1" collapsed="1" x14ac:dyDescent="0.35">
      <c r="B15" s="648"/>
      <c r="C15" s="830" t="s">
        <v>361</v>
      </c>
      <c r="D15" s="831"/>
      <c r="E15" s="444">
        <v>0</v>
      </c>
      <c r="F15" s="262" t="s">
        <v>31</v>
      </c>
      <c r="G15" s="264"/>
      <c r="H15" s="264"/>
      <c r="I15" s="264"/>
      <c r="J15" s="264"/>
      <c r="K15" s="265"/>
      <c r="L15" s="31"/>
      <c r="N15" s="24">
        <v>2.5</v>
      </c>
      <c r="Q15" s="24">
        <v>330</v>
      </c>
    </row>
    <row r="16" spans="2:17" s="24" customFormat="1" ht="15" hidden="1" customHeight="1" x14ac:dyDescent="0.35">
      <c r="B16" s="649">
        <v>1</v>
      </c>
      <c r="C16" s="266" t="str">
        <f>RAB!C17</f>
        <v xml:space="preserve">Pekerjaan pembersihan </v>
      </c>
      <c r="D16" s="261"/>
      <c r="E16" s="445">
        <f>+ROUND(G16,2)</f>
        <v>0</v>
      </c>
      <c r="F16" s="48" t="s">
        <v>24</v>
      </c>
      <c r="G16" s="448">
        <f>I16*J16</f>
        <v>0</v>
      </c>
      <c r="H16" s="35"/>
      <c r="I16" s="446">
        <f>G17</f>
        <v>0</v>
      </c>
      <c r="J16" s="446">
        <v>0.3</v>
      </c>
      <c r="K16" s="447"/>
      <c r="L16" s="31"/>
      <c r="M16" s="375">
        <f>30%*E16</f>
        <v>0</v>
      </c>
    </row>
    <row r="17" spans="2:16" s="24" customFormat="1" ht="15" hidden="1" customHeight="1" x14ac:dyDescent="0.35">
      <c r="B17" s="649"/>
      <c r="C17" s="266"/>
      <c r="D17" s="261"/>
      <c r="E17" s="445"/>
      <c r="F17" s="48"/>
      <c r="G17" s="448">
        <f>I17*J17</f>
        <v>0</v>
      </c>
      <c r="H17" s="35"/>
      <c r="I17" s="446">
        <f>E15</f>
        <v>0</v>
      </c>
      <c r="J17" s="446">
        <f>E13</f>
        <v>0</v>
      </c>
      <c r="K17" s="447"/>
      <c r="L17" s="31"/>
      <c r="M17" s="375"/>
    </row>
    <row r="18" spans="2:16" s="24" customFormat="1" ht="7.5" hidden="1" customHeight="1" x14ac:dyDescent="0.35">
      <c r="B18" s="649"/>
      <c r="C18" s="266"/>
      <c r="D18" s="261"/>
      <c r="E18" s="445"/>
      <c r="F18" s="48"/>
      <c r="G18" s="448"/>
      <c r="H18" s="35"/>
      <c r="I18" s="446"/>
      <c r="J18" s="446"/>
      <c r="K18" s="447"/>
      <c r="L18" s="31"/>
      <c r="M18" s="375"/>
    </row>
    <row r="19" spans="2:16" s="24" customFormat="1" ht="15" hidden="1" customHeight="1" x14ac:dyDescent="0.35">
      <c r="B19" s="650">
        <v>2</v>
      </c>
      <c r="C19" s="763" t="str">
        <f>RAB!C18</f>
        <v xml:space="preserve">Galian Tanah </v>
      </c>
      <c r="D19" s="762"/>
      <c r="E19" s="445">
        <f>ROUND(SUM(E20:E22),2)</f>
        <v>0</v>
      </c>
      <c r="F19" s="48" t="s">
        <v>29</v>
      </c>
      <c r="G19" s="448">
        <f>SUM(G20:G22)</f>
        <v>0</v>
      </c>
      <c r="H19" s="35"/>
      <c r="I19" s="446"/>
      <c r="J19" s="446"/>
      <c r="K19" s="447"/>
      <c r="L19" s="31"/>
      <c r="N19" s="24">
        <v>320</v>
      </c>
      <c r="O19" s="24">
        <f>N19/2</f>
        <v>160</v>
      </c>
    </row>
    <row r="20" spans="2:16" s="24" customFormat="1" ht="15" hidden="1" customHeight="1" x14ac:dyDescent="0.35">
      <c r="B20" s="650"/>
      <c r="C20" s="442" t="s">
        <v>420</v>
      </c>
      <c r="D20" s="360" t="s">
        <v>362</v>
      </c>
      <c r="E20" s="445">
        <f>G20</f>
        <v>0</v>
      </c>
      <c r="F20" s="48"/>
      <c r="G20" s="448">
        <f>I20*J20*K20</f>
        <v>0</v>
      </c>
      <c r="H20" s="35"/>
      <c r="I20" s="446">
        <f>E15*2</f>
        <v>0</v>
      </c>
      <c r="J20" s="450">
        <v>0.15</v>
      </c>
      <c r="K20" s="449">
        <v>0.24</v>
      </c>
      <c r="L20" s="31"/>
    </row>
    <row r="21" spans="2:16" s="24" customFormat="1" ht="15" hidden="1" customHeight="1" x14ac:dyDescent="0.35">
      <c r="B21" s="650"/>
      <c r="C21" s="266"/>
      <c r="D21" s="267" t="s">
        <v>363</v>
      </c>
      <c r="E21" s="445">
        <f>G21</f>
        <v>0</v>
      </c>
      <c r="F21" s="48"/>
      <c r="G21" s="448">
        <f>I21*J21*K21</f>
        <v>0</v>
      </c>
      <c r="H21" s="35"/>
      <c r="I21" s="446">
        <f>E15</f>
        <v>0</v>
      </c>
      <c r="J21" s="450">
        <f>E13-0.24</f>
        <v>-0.24</v>
      </c>
      <c r="K21" s="449">
        <v>0.05</v>
      </c>
      <c r="L21" s="31"/>
      <c r="P21" s="24">
        <v>210</v>
      </c>
    </row>
    <row r="22" spans="2:16" s="24" customFormat="1" ht="15" hidden="1" customHeight="1" x14ac:dyDescent="0.35">
      <c r="B22" s="650"/>
      <c r="C22" s="266"/>
      <c r="D22" s="360" t="s">
        <v>528</v>
      </c>
      <c r="E22" s="445">
        <f>G22</f>
        <v>0</v>
      </c>
      <c r="F22" s="48"/>
      <c r="G22" s="448">
        <f>I22*J22*K22</f>
        <v>0</v>
      </c>
      <c r="H22" s="35"/>
      <c r="I22" s="450">
        <f>E13</f>
        <v>0</v>
      </c>
      <c r="J22" s="450">
        <v>0.5</v>
      </c>
      <c r="K22" s="449">
        <v>0.01</v>
      </c>
      <c r="L22" s="31"/>
    </row>
    <row r="23" spans="2:16" s="24" customFormat="1" ht="7.5" hidden="1" customHeight="1" x14ac:dyDescent="0.35">
      <c r="B23" s="650"/>
      <c r="C23" s="266"/>
      <c r="D23" s="267"/>
      <c r="E23" s="445"/>
      <c r="F23" s="48"/>
      <c r="G23" s="448"/>
      <c r="H23" s="35"/>
      <c r="I23" s="446"/>
      <c r="J23" s="450"/>
      <c r="K23" s="449"/>
      <c r="L23" s="31"/>
    </row>
    <row r="24" spans="2:16" s="24" customFormat="1" ht="15" hidden="1" customHeight="1" x14ac:dyDescent="0.35">
      <c r="B24" s="650">
        <v>3</v>
      </c>
      <c r="C24" s="763" t="str">
        <f>RAB!C19</f>
        <v>Pasang Kanstin</v>
      </c>
      <c r="D24" s="762"/>
      <c r="E24" s="445">
        <f>+ROUND(G24,2)</f>
        <v>0</v>
      </c>
      <c r="F24" s="48" t="s">
        <v>31</v>
      </c>
      <c r="G24" s="448">
        <f>G25</f>
        <v>0</v>
      </c>
      <c r="H24" s="35"/>
      <c r="I24" s="446"/>
      <c r="J24" s="450"/>
      <c r="K24" s="449"/>
      <c r="L24" s="31"/>
      <c r="N24" s="375">
        <f>RAB!M27</f>
        <v>448102600</v>
      </c>
    </row>
    <row r="25" spans="2:16" s="24" customFormat="1" ht="15" hidden="1" customHeight="1" x14ac:dyDescent="0.35">
      <c r="B25" s="650"/>
      <c r="C25" s="266"/>
      <c r="D25" s="360" t="s">
        <v>529</v>
      </c>
      <c r="E25" s="445">
        <f>+ROUND(G25,2)</f>
        <v>0</v>
      </c>
      <c r="F25" s="48"/>
      <c r="G25" s="448">
        <f t="shared" ref="G25" si="0">I25*J25</f>
        <v>0</v>
      </c>
      <c r="H25" s="35"/>
      <c r="I25" s="446">
        <f>E15</f>
        <v>0</v>
      </c>
      <c r="J25" s="450">
        <v>2</v>
      </c>
      <c r="K25" s="449"/>
      <c r="L25" s="31"/>
      <c r="N25" s="375"/>
    </row>
    <row r="26" spans="2:16" s="24" customFormat="1" ht="7.5" hidden="1" customHeight="1" x14ac:dyDescent="0.35">
      <c r="B26" s="650"/>
      <c r="C26" s="266"/>
      <c r="D26" s="267"/>
      <c r="E26" s="445"/>
      <c r="F26" s="48"/>
      <c r="G26" s="448"/>
      <c r="H26" s="35"/>
      <c r="I26" s="446"/>
      <c r="J26" s="450"/>
      <c r="K26" s="449"/>
      <c r="L26" s="31"/>
      <c r="N26" s="375"/>
    </row>
    <row r="27" spans="2:16" s="24" customFormat="1" ht="15" hidden="1" customHeight="1" x14ac:dyDescent="0.35">
      <c r="B27" s="650">
        <v>4</v>
      </c>
      <c r="C27" s="760" t="str">
        <f>RAB!C20</f>
        <v>Pengurugan badan jalan dengan sertu</v>
      </c>
      <c r="D27" s="762"/>
      <c r="E27" s="445">
        <f>+ROUND(G27,2)</f>
        <v>0</v>
      </c>
      <c r="F27" s="48" t="s">
        <v>29</v>
      </c>
      <c r="G27" s="448">
        <f>G28</f>
        <v>0</v>
      </c>
      <c r="H27" s="35"/>
      <c r="I27" s="446"/>
      <c r="J27" s="450"/>
      <c r="K27" s="449"/>
      <c r="L27" s="31"/>
      <c r="N27" s="375">
        <f>RAB!M28</f>
        <v>447283820.33999997</v>
      </c>
    </row>
    <row r="28" spans="2:16" s="24" customFormat="1" ht="15" hidden="1" customHeight="1" x14ac:dyDescent="0.35">
      <c r="B28" s="650"/>
      <c r="C28" s="343"/>
      <c r="D28" s="360" t="s">
        <v>421</v>
      </c>
      <c r="E28" s="445">
        <f>+ROUND(G28,2)</f>
        <v>0</v>
      </c>
      <c r="F28" s="48"/>
      <c r="G28" s="448">
        <f t="shared" ref="G28" si="1">I28*J28*K28</f>
        <v>0</v>
      </c>
      <c r="H28" s="35"/>
      <c r="I28" s="446">
        <f>E15</f>
        <v>0</v>
      </c>
      <c r="J28" s="450">
        <f>$J$21</f>
        <v>-0.24</v>
      </c>
      <c r="K28" s="449">
        <v>0.05</v>
      </c>
      <c r="L28" s="31"/>
      <c r="N28" s="375"/>
    </row>
    <row r="29" spans="2:16" s="24" customFormat="1" ht="7.5" hidden="1" customHeight="1" x14ac:dyDescent="0.35">
      <c r="B29" s="650"/>
      <c r="C29" s="343"/>
      <c r="D29" s="360"/>
      <c r="E29" s="445"/>
      <c r="F29" s="48"/>
      <c r="G29" s="448"/>
      <c r="H29" s="35"/>
      <c r="I29" s="446"/>
      <c r="J29" s="450"/>
      <c r="K29" s="449"/>
      <c r="L29" s="31"/>
      <c r="N29" s="375"/>
    </row>
    <row r="30" spans="2:16" s="24" customFormat="1" ht="15" hidden="1" customHeight="1" x14ac:dyDescent="0.35">
      <c r="B30" s="650">
        <v>5</v>
      </c>
      <c r="C30" s="760" t="str">
        <f>RAB!C21</f>
        <v>Pemadatan badan jalan</v>
      </c>
      <c r="D30" s="762"/>
      <c r="E30" s="445">
        <f>+ROUND(G30,2)</f>
        <v>0</v>
      </c>
      <c r="F30" s="48" t="s">
        <v>29</v>
      </c>
      <c r="G30" s="448">
        <f>G31</f>
        <v>0</v>
      </c>
      <c r="H30" s="35"/>
      <c r="I30" s="446"/>
      <c r="J30" s="450"/>
      <c r="K30" s="449"/>
      <c r="L30" s="31"/>
      <c r="N30" s="375"/>
    </row>
    <row r="31" spans="2:16" s="24" customFormat="1" ht="15" hidden="1" customHeight="1" x14ac:dyDescent="0.35">
      <c r="B31" s="650"/>
      <c r="C31" s="343"/>
      <c r="D31" s="360" t="s">
        <v>524</v>
      </c>
      <c r="E31" s="445">
        <f>+ROUND(G31,2)</f>
        <v>0</v>
      </c>
      <c r="F31" s="48"/>
      <c r="G31" s="448">
        <f t="shared" ref="G31" si="2">I31*J31*K31</f>
        <v>0</v>
      </c>
      <c r="H31" s="35"/>
      <c r="I31" s="446">
        <f>I28</f>
        <v>0</v>
      </c>
      <c r="J31" s="450">
        <f>$J$21</f>
        <v>-0.24</v>
      </c>
      <c r="K31" s="449">
        <v>0.05</v>
      </c>
      <c r="L31" s="31"/>
      <c r="N31" s="375"/>
    </row>
    <row r="32" spans="2:16" s="24" customFormat="1" ht="7.5" hidden="1" customHeight="1" x14ac:dyDescent="0.35">
      <c r="B32" s="650"/>
      <c r="C32" s="343"/>
      <c r="D32" s="360"/>
      <c r="E32" s="445"/>
      <c r="F32" s="48"/>
      <c r="G32" s="448"/>
      <c r="H32" s="35"/>
      <c r="I32" s="446"/>
      <c r="J32" s="450"/>
      <c r="K32" s="449"/>
      <c r="L32" s="31"/>
      <c r="N32" s="375"/>
    </row>
    <row r="33" spans="2:14" s="24" customFormat="1" ht="15" hidden="1" customHeight="1" x14ac:dyDescent="0.35">
      <c r="B33" s="650">
        <v>6</v>
      </c>
      <c r="C33" s="343" t="str">
        <f>RAB!C22</f>
        <v xml:space="preserve">Pemasangan Paving Blok tebal 6 cm </v>
      </c>
      <c r="D33" s="360"/>
      <c r="E33" s="445">
        <f>+ROUND(G33,2)</f>
        <v>0</v>
      </c>
      <c r="F33" s="48" t="s">
        <v>24</v>
      </c>
      <c r="G33" s="448">
        <f>SUM(G34)</f>
        <v>0</v>
      </c>
      <c r="H33" s="35"/>
      <c r="I33" s="446"/>
      <c r="J33" s="450"/>
      <c r="K33" s="449"/>
      <c r="L33" s="31"/>
      <c r="N33" s="375"/>
    </row>
    <row r="34" spans="2:14" s="24" customFormat="1" ht="15" hidden="1" customHeight="1" x14ac:dyDescent="0.35">
      <c r="B34" s="650"/>
      <c r="C34" s="343"/>
      <c r="D34" s="360" t="s">
        <v>525</v>
      </c>
      <c r="E34" s="445">
        <f>G34</f>
        <v>0</v>
      </c>
      <c r="F34" s="48"/>
      <c r="G34" s="448">
        <f>I34*J34</f>
        <v>0</v>
      </c>
      <c r="H34" s="35"/>
      <c r="I34" s="446">
        <f>I31</f>
        <v>0</v>
      </c>
      <c r="J34" s="450">
        <f>$J$21</f>
        <v>-0.24</v>
      </c>
      <c r="K34" s="449"/>
      <c r="L34" s="31"/>
      <c r="N34" s="375"/>
    </row>
    <row r="35" spans="2:14" s="24" customFormat="1" ht="7.5" hidden="1" customHeight="1" x14ac:dyDescent="0.35">
      <c r="B35" s="650"/>
      <c r="C35" s="343"/>
      <c r="D35" s="360"/>
      <c r="E35" s="445"/>
      <c r="F35" s="48"/>
      <c r="G35" s="448"/>
      <c r="H35" s="35"/>
      <c r="I35" s="446"/>
      <c r="J35" s="450"/>
      <c r="K35" s="449"/>
      <c r="L35" s="31"/>
      <c r="N35" s="375"/>
    </row>
    <row r="36" spans="2:14" s="24" customFormat="1" ht="15" hidden="1" customHeight="1" x14ac:dyDescent="0.35">
      <c r="B36" s="650">
        <v>7</v>
      </c>
      <c r="C36" s="343" t="str">
        <f>RAB!C23</f>
        <v>Rabat Beton Pengunci Paving Blok (K175)</v>
      </c>
      <c r="D36" s="360"/>
      <c r="E36" s="445">
        <f>E37</f>
        <v>0</v>
      </c>
      <c r="F36" s="48" t="s">
        <v>29</v>
      </c>
      <c r="G36" s="448">
        <f>G37</f>
        <v>0</v>
      </c>
      <c r="H36" s="35"/>
      <c r="I36" s="446"/>
      <c r="J36" s="450"/>
      <c r="K36" s="449"/>
      <c r="L36" s="31"/>
      <c r="N36" s="375"/>
    </row>
    <row r="37" spans="2:14" s="24" customFormat="1" ht="15" hidden="1" customHeight="1" x14ac:dyDescent="0.35">
      <c r="B37" s="650"/>
      <c r="C37" s="343"/>
      <c r="D37" s="360" t="s">
        <v>526</v>
      </c>
      <c r="E37" s="445">
        <f>G37</f>
        <v>0</v>
      </c>
      <c r="F37" s="48"/>
      <c r="G37" s="448">
        <f>I37*J37*K37</f>
        <v>0</v>
      </c>
      <c r="H37" s="35"/>
      <c r="I37" s="450">
        <f>I22</f>
        <v>0</v>
      </c>
      <c r="J37" s="450">
        <v>0.5</v>
      </c>
      <c r="K37" s="449">
        <v>0.01</v>
      </c>
      <c r="L37" s="31"/>
      <c r="N37" s="375"/>
    </row>
    <row r="38" spans="2:14" s="24" customFormat="1" ht="7.5" hidden="1" customHeight="1" x14ac:dyDescent="0.35">
      <c r="B38" s="650"/>
      <c r="C38" s="343"/>
      <c r="D38" s="360"/>
      <c r="E38" s="445"/>
      <c r="F38" s="48"/>
      <c r="G38" s="448"/>
      <c r="H38" s="35"/>
      <c r="I38" s="446"/>
      <c r="J38" s="450"/>
      <c r="K38" s="449"/>
      <c r="L38" s="31"/>
      <c r="N38" s="375"/>
    </row>
    <row r="39" spans="2:14" s="24" customFormat="1" ht="15" hidden="1" customHeight="1" x14ac:dyDescent="0.35">
      <c r="B39" s="650">
        <v>8</v>
      </c>
      <c r="C39" s="343" t="str">
        <f>RAB!C24</f>
        <v xml:space="preserve">Acian </v>
      </c>
      <c r="D39" s="360"/>
      <c r="E39" s="445">
        <f>+ROUND(G39,2)</f>
        <v>0</v>
      </c>
      <c r="F39" s="48" t="s">
        <v>24</v>
      </c>
      <c r="G39" s="448">
        <f>SUM(G40:G42)</f>
        <v>0</v>
      </c>
      <c r="H39" s="35"/>
      <c r="I39" s="446"/>
      <c r="J39" s="450"/>
      <c r="K39" s="449"/>
      <c r="L39" s="31"/>
    </row>
    <row r="40" spans="2:14" s="24" customFormat="1" ht="15" hidden="1" customHeight="1" x14ac:dyDescent="0.35">
      <c r="B40" s="650"/>
      <c r="C40" s="343"/>
      <c r="D40" s="360" t="s">
        <v>527</v>
      </c>
      <c r="E40" s="445">
        <f>G40</f>
        <v>0</v>
      </c>
      <c r="F40" s="48"/>
      <c r="G40" s="448">
        <f>I40*J40</f>
        <v>0</v>
      </c>
      <c r="H40" s="35"/>
      <c r="I40" s="446">
        <f>0.366+0.15</f>
        <v>0.51600000000000001</v>
      </c>
      <c r="J40" s="450">
        <f>I37</f>
        <v>0</v>
      </c>
      <c r="K40" s="449"/>
      <c r="L40" s="31"/>
    </row>
    <row r="41" spans="2:14" s="24" customFormat="1" ht="15" hidden="1" customHeight="1" thickBot="1" x14ac:dyDescent="0.4">
      <c r="B41" s="651"/>
      <c r="C41" s="826"/>
      <c r="D41" s="827"/>
      <c r="E41" s="652"/>
      <c r="F41" s="653"/>
      <c r="G41" s="654"/>
      <c r="H41" s="655"/>
      <c r="I41" s="656"/>
      <c r="J41" s="657"/>
      <c r="K41" s="658"/>
      <c r="L41" s="31"/>
    </row>
    <row r="42" spans="2:14" ht="15" customHeight="1" thickBot="1" x14ac:dyDescent="0.4">
      <c r="B42" s="2"/>
      <c r="C42" s="2"/>
      <c r="D42" s="2"/>
      <c r="E42" s="2"/>
      <c r="F42" s="2"/>
      <c r="G42" s="2"/>
      <c r="H42" s="2"/>
      <c r="I42" s="2"/>
      <c r="J42" s="2"/>
      <c r="K42" s="2"/>
      <c r="L42" s="2"/>
    </row>
    <row r="43" spans="2:14" ht="15" customHeight="1" thickBot="1" x14ac:dyDescent="0.4">
      <c r="B43" s="834" t="s">
        <v>11</v>
      </c>
      <c r="C43" s="836" t="s">
        <v>5</v>
      </c>
      <c r="D43" s="837"/>
      <c r="E43" s="838" t="s">
        <v>12</v>
      </c>
      <c r="F43" s="839" t="s">
        <v>13</v>
      </c>
      <c r="G43" s="644"/>
      <c r="H43" s="645"/>
      <c r="I43" s="644"/>
      <c r="J43" s="644"/>
      <c r="K43" s="646"/>
      <c r="L43" s="2"/>
      <c r="N43" s="375">
        <f>RAB!M27</f>
        <v>448102600</v>
      </c>
    </row>
    <row r="44" spans="2:14" ht="15" customHeight="1" thickBot="1" x14ac:dyDescent="0.4">
      <c r="B44" s="835"/>
      <c r="C44" s="751"/>
      <c r="D44" s="753"/>
      <c r="E44" s="754"/>
      <c r="F44" s="756"/>
      <c r="G44" s="255"/>
      <c r="H44" s="256"/>
      <c r="I44" s="255"/>
      <c r="J44" s="255"/>
      <c r="K44" s="257"/>
      <c r="L44" s="2"/>
      <c r="N44" s="375">
        <f>RAB!M28</f>
        <v>447283820.33999997</v>
      </c>
    </row>
    <row r="45" spans="2:14" ht="15" customHeight="1" x14ac:dyDescent="0.35">
      <c r="B45" s="647" t="s">
        <v>26</v>
      </c>
      <c r="C45" s="757" t="s">
        <v>27</v>
      </c>
      <c r="D45" s="759"/>
      <c r="E45" s="42"/>
      <c r="F45" s="43"/>
      <c r="G45" s="28"/>
      <c r="H45" s="28"/>
      <c r="I45" s="28"/>
      <c r="J45" s="28"/>
      <c r="K45" s="259"/>
      <c r="L45" s="2"/>
      <c r="N45" s="375">
        <f>N43-N44</f>
        <v>818779.66000002623</v>
      </c>
    </row>
    <row r="46" spans="2:14" ht="15" customHeight="1" x14ac:dyDescent="0.35">
      <c r="B46" s="647" t="s">
        <v>28</v>
      </c>
      <c r="C46" s="828" t="str">
        <f>"Badan Jalan Lebar "&amp;E47&amp;" M"</f>
        <v>Badan Jalan Lebar 3.01 M</v>
      </c>
      <c r="D46" s="829"/>
      <c r="E46" s="45"/>
      <c r="F46" s="46"/>
      <c r="G46" s="50"/>
      <c r="H46" s="50"/>
      <c r="I46" s="50"/>
      <c r="J46" s="50"/>
      <c r="K46" s="260"/>
      <c r="L46" s="2"/>
    </row>
    <row r="47" spans="2:14" ht="15" customHeight="1" x14ac:dyDescent="0.35">
      <c r="B47" s="648"/>
      <c r="C47" s="830" t="s">
        <v>356</v>
      </c>
      <c r="D47" s="831"/>
      <c r="E47" s="443">
        <v>3.01</v>
      </c>
      <c r="F47" s="262" t="s">
        <v>31</v>
      </c>
      <c r="G47" s="34"/>
      <c r="H47" s="34"/>
      <c r="I47" s="34"/>
      <c r="J47" s="34"/>
      <c r="K47" s="263"/>
    </row>
    <row r="48" spans="2:14" ht="15" customHeight="1" x14ac:dyDescent="0.35">
      <c r="B48" s="648"/>
      <c r="C48" s="832"/>
      <c r="D48" s="833"/>
      <c r="E48" s="443"/>
      <c r="F48" s="48"/>
      <c r="G48" s="264" t="s">
        <v>357</v>
      </c>
      <c r="H48" s="264" t="s">
        <v>358</v>
      </c>
      <c r="I48" s="264" t="s">
        <v>359</v>
      </c>
      <c r="J48" s="264" t="s">
        <v>290</v>
      </c>
      <c r="K48" s="265" t="s">
        <v>360</v>
      </c>
    </row>
    <row r="49" spans="2:11" ht="15" customHeight="1" x14ac:dyDescent="0.35">
      <c r="B49" s="648"/>
      <c r="C49" s="830" t="s">
        <v>361</v>
      </c>
      <c r="D49" s="831"/>
      <c r="E49" s="444">
        <v>376</v>
      </c>
      <c r="F49" s="262" t="s">
        <v>31</v>
      </c>
      <c r="G49" s="264"/>
      <c r="H49" s="264"/>
      <c r="I49" s="264"/>
      <c r="J49" s="264"/>
      <c r="K49" s="265"/>
    </row>
    <row r="50" spans="2:11" ht="15" customHeight="1" x14ac:dyDescent="0.35">
      <c r="B50" s="649">
        <v>1</v>
      </c>
      <c r="C50" s="266" t="str">
        <f>C16</f>
        <v xml:space="preserve">Pekerjaan pembersihan </v>
      </c>
      <c r="D50" s="261"/>
      <c r="E50" s="445">
        <f>+ROUND(G50,2)</f>
        <v>339.53</v>
      </c>
      <c r="F50" s="48" t="s">
        <v>24</v>
      </c>
      <c r="G50" s="448">
        <f>I50*J50</f>
        <v>339.52799999999996</v>
      </c>
      <c r="H50" s="35"/>
      <c r="I50" s="446">
        <f>G51</f>
        <v>1131.76</v>
      </c>
      <c r="J50" s="446">
        <v>0.3</v>
      </c>
      <c r="K50" s="447"/>
    </row>
    <row r="51" spans="2:11" ht="14" customHeight="1" x14ac:dyDescent="0.35">
      <c r="B51" s="649"/>
      <c r="C51" s="266"/>
      <c r="D51" s="261"/>
      <c r="E51" s="445"/>
      <c r="F51" s="48"/>
      <c r="G51" s="448">
        <f>I51*J51</f>
        <v>1131.76</v>
      </c>
      <c r="H51" s="35"/>
      <c r="I51" s="446">
        <f>E49</f>
        <v>376</v>
      </c>
      <c r="J51" s="446">
        <f>E47</f>
        <v>3.01</v>
      </c>
      <c r="K51" s="447"/>
    </row>
    <row r="52" spans="2:11" ht="5.5" customHeight="1" x14ac:dyDescent="0.35">
      <c r="B52" s="649"/>
      <c r="C52" s="266"/>
      <c r="D52" s="261"/>
      <c r="E52" s="445"/>
      <c r="F52" s="48"/>
      <c r="G52" s="448"/>
      <c r="H52" s="35"/>
      <c r="I52" s="446"/>
      <c r="J52" s="446"/>
      <c r="K52" s="447"/>
    </row>
    <row r="53" spans="2:11" ht="14" customHeight="1" x14ac:dyDescent="0.35">
      <c r="B53" s="650">
        <v>2</v>
      </c>
      <c r="C53" s="763" t="str">
        <f>C19</f>
        <v xml:space="preserve">Galian Tanah </v>
      </c>
      <c r="D53" s="762"/>
      <c r="E53" s="445">
        <f>ROUND(SUM(E54:E56),2)</f>
        <v>79.3</v>
      </c>
      <c r="F53" s="48" t="s">
        <v>29</v>
      </c>
      <c r="G53" s="448">
        <f>SUM(G54:G56)</f>
        <v>79.29849999999999</v>
      </c>
      <c r="H53" s="35"/>
      <c r="I53" s="446"/>
      <c r="J53" s="446"/>
      <c r="K53" s="447"/>
    </row>
    <row r="54" spans="2:11" ht="14" customHeight="1" x14ac:dyDescent="0.35">
      <c r="B54" s="650"/>
      <c r="C54" s="442" t="s">
        <v>420</v>
      </c>
      <c r="D54" s="360" t="s">
        <v>362</v>
      </c>
      <c r="E54" s="445">
        <f>G54</f>
        <v>27.071999999999999</v>
      </c>
      <c r="F54" s="48"/>
      <c r="G54" s="448">
        <f>I54*J54*K54</f>
        <v>27.071999999999999</v>
      </c>
      <c r="H54" s="35"/>
      <c r="I54" s="446">
        <f>E49*2</f>
        <v>752</v>
      </c>
      <c r="J54" s="446">
        <v>0.15</v>
      </c>
      <c r="K54" s="449">
        <v>0.24</v>
      </c>
    </row>
    <row r="55" spans="2:11" ht="14" customHeight="1" x14ac:dyDescent="0.35">
      <c r="B55" s="650"/>
      <c r="C55" s="266"/>
      <c r="D55" s="267" t="s">
        <v>363</v>
      </c>
      <c r="E55" s="445">
        <f>G55</f>
        <v>52.075999999999993</v>
      </c>
      <c r="F55" s="48"/>
      <c r="G55" s="448">
        <f>I55*J55*K55</f>
        <v>52.075999999999993</v>
      </c>
      <c r="H55" s="35"/>
      <c r="I55" s="446">
        <f>E49</f>
        <v>376</v>
      </c>
      <c r="J55" s="446">
        <f>E47-0.24</f>
        <v>2.7699999999999996</v>
      </c>
      <c r="K55" s="449">
        <v>0.05</v>
      </c>
    </row>
    <row r="56" spans="2:11" ht="14" customHeight="1" x14ac:dyDescent="0.35">
      <c r="B56" s="650"/>
      <c r="C56" s="266"/>
      <c r="D56" s="360" t="s">
        <v>528</v>
      </c>
      <c r="E56" s="445">
        <f>G56</f>
        <v>0.15049999999999999</v>
      </c>
      <c r="F56" s="48"/>
      <c r="G56" s="448">
        <f>I56*J56*K56</f>
        <v>0.15049999999999999</v>
      </c>
      <c r="H56" s="35"/>
      <c r="I56" s="446">
        <f>E47</f>
        <v>3.01</v>
      </c>
      <c r="J56" s="446">
        <v>0.5</v>
      </c>
      <c r="K56" s="449">
        <v>0.1</v>
      </c>
    </row>
    <row r="57" spans="2:11" ht="5.5" customHeight="1" x14ac:dyDescent="0.35">
      <c r="B57" s="650"/>
      <c r="C57" s="266"/>
      <c r="D57" s="267"/>
      <c r="E57" s="445"/>
      <c r="F57" s="48"/>
      <c r="G57" s="448"/>
      <c r="H57" s="35"/>
      <c r="I57" s="446"/>
      <c r="J57" s="446"/>
      <c r="K57" s="449"/>
    </row>
    <row r="58" spans="2:11" x14ac:dyDescent="0.35">
      <c r="B58" s="650">
        <v>3</v>
      </c>
      <c r="C58" s="763" t="str">
        <f>C24</f>
        <v>Pasang Kanstin</v>
      </c>
      <c r="D58" s="762"/>
      <c r="E58" s="445">
        <f>+ROUND(G58,2)</f>
        <v>752</v>
      </c>
      <c r="F58" s="48" t="s">
        <v>31</v>
      </c>
      <c r="G58" s="448">
        <f>G59</f>
        <v>752</v>
      </c>
      <c r="H58" s="35"/>
      <c r="I58" s="446"/>
      <c r="J58" s="446"/>
      <c r="K58" s="449"/>
    </row>
    <row r="59" spans="2:11" x14ac:dyDescent="0.35">
      <c r="B59" s="650"/>
      <c r="C59" s="266"/>
      <c r="D59" s="360" t="s">
        <v>529</v>
      </c>
      <c r="E59" s="445">
        <f>+ROUND(G59,2)</f>
        <v>752</v>
      </c>
      <c r="F59" s="48"/>
      <c r="G59" s="448">
        <f t="shared" ref="G59" si="3">I59*J59</f>
        <v>752</v>
      </c>
      <c r="H59" s="35"/>
      <c r="I59" s="446">
        <f>E49</f>
        <v>376</v>
      </c>
      <c r="J59" s="446">
        <v>2</v>
      </c>
      <c r="K59" s="449"/>
    </row>
    <row r="60" spans="2:11" ht="5.5" customHeight="1" x14ac:dyDescent="0.35">
      <c r="B60" s="650"/>
      <c r="C60" s="266"/>
      <c r="D60" s="267"/>
      <c r="E60" s="445"/>
      <c r="F60" s="48"/>
      <c r="G60" s="448"/>
      <c r="H60" s="35"/>
      <c r="I60" s="446"/>
      <c r="J60" s="446"/>
      <c r="K60" s="449"/>
    </row>
    <row r="61" spans="2:11" x14ac:dyDescent="0.35">
      <c r="B61" s="650">
        <v>4</v>
      </c>
      <c r="C61" s="760" t="str">
        <f>C27</f>
        <v>Pengurugan badan jalan dengan sertu</v>
      </c>
      <c r="D61" s="762"/>
      <c r="E61" s="445">
        <f>+ROUND(G61,2)</f>
        <v>52.08</v>
      </c>
      <c r="F61" s="48" t="s">
        <v>29</v>
      </c>
      <c r="G61" s="448">
        <f>G62</f>
        <v>52.075999999999993</v>
      </c>
      <c r="H61" s="35"/>
      <c r="I61" s="446"/>
      <c r="J61" s="446"/>
      <c r="K61" s="449"/>
    </row>
    <row r="62" spans="2:11" x14ac:dyDescent="0.35">
      <c r="B62" s="650"/>
      <c r="C62" s="343"/>
      <c r="D62" s="360" t="s">
        <v>421</v>
      </c>
      <c r="E62" s="445">
        <f>+ROUND(G62,2)</f>
        <v>52.08</v>
      </c>
      <c r="F62" s="48"/>
      <c r="G62" s="448">
        <f t="shared" ref="G62" si="4">I62*J62*K62</f>
        <v>52.075999999999993</v>
      </c>
      <c r="H62" s="35"/>
      <c r="I62" s="446">
        <f>E49</f>
        <v>376</v>
      </c>
      <c r="J62" s="446">
        <f>J55</f>
        <v>2.7699999999999996</v>
      </c>
      <c r="K62" s="449">
        <f>K55</f>
        <v>0.05</v>
      </c>
    </row>
    <row r="63" spans="2:11" ht="5.5" customHeight="1" x14ac:dyDescent="0.35">
      <c r="B63" s="650"/>
      <c r="C63" s="343"/>
      <c r="D63" s="360"/>
      <c r="E63" s="445"/>
      <c r="F63" s="48"/>
      <c r="G63" s="448"/>
      <c r="H63" s="35"/>
      <c r="I63" s="446"/>
      <c r="J63" s="446"/>
      <c r="K63" s="449"/>
    </row>
    <row r="64" spans="2:11" x14ac:dyDescent="0.35">
      <c r="B64" s="650">
        <v>5</v>
      </c>
      <c r="C64" s="760" t="str">
        <f>C30</f>
        <v>Pemadatan badan jalan</v>
      </c>
      <c r="D64" s="762"/>
      <c r="E64" s="445">
        <f>+ROUND(G64,2)</f>
        <v>52.08</v>
      </c>
      <c r="F64" s="48" t="s">
        <v>29</v>
      </c>
      <c r="G64" s="448">
        <f>G65</f>
        <v>52.075999999999993</v>
      </c>
      <c r="H64" s="35"/>
      <c r="I64" s="446"/>
      <c r="J64" s="446"/>
      <c r="K64" s="449"/>
    </row>
    <row r="65" spans="2:11" x14ac:dyDescent="0.35">
      <c r="B65" s="650"/>
      <c r="C65" s="343"/>
      <c r="D65" s="360" t="s">
        <v>524</v>
      </c>
      <c r="E65" s="445">
        <f>+ROUND(G65,2)</f>
        <v>52.08</v>
      </c>
      <c r="F65" s="48"/>
      <c r="G65" s="448">
        <f t="shared" ref="G65" si="5">I65*J65*K65</f>
        <v>52.075999999999993</v>
      </c>
      <c r="H65" s="35"/>
      <c r="I65" s="446">
        <f>I62</f>
        <v>376</v>
      </c>
      <c r="J65" s="446">
        <f>J62</f>
        <v>2.7699999999999996</v>
      </c>
      <c r="K65" s="449">
        <f>K62</f>
        <v>0.05</v>
      </c>
    </row>
    <row r="66" spans="2:11" ht="5.5" customHeight="1" x14ac:dyDescent="0.35">
      <c r="B66" s="650"/>
      <c r="C66" s="343"/>
      <c r="D66" s="360"/>
      <c r="E66" s="445"/>
      <c r="F66" s="48"/>
      <c r="G66" s="448"/>
      <c r="H66" s="35"/>
      <c r="I66" s="446"/>
      <c r="J66" s="446"/>
      <c r="K66" s="449"/>
    </row>
    <row r="67" spans="2:11" x14ac:dyDescent="0.35">
      <c r="B67" s="650">
        <v>6</v>
      </c>
      <c r="C67" s="343" t="str">
        <f>C33</f>
        <v xml:space="preserve">Pemasangan Paving Blok tebal 6 cm </v>
      </c>
      <c r="D67" s="360"/>
      <c r="E67" s="445">
        <f>+ROUND(G67,2)</f>
        <v>1041.52</v>
      </c>
      <c r="F67" s="48" t="s">
        <v>24</v>
      </c>
      <c r="G67" s="448">
        <f>SUM(G68)</f>
        <v>1041.5199999999998</v>
      </c>
      <c r="H67" s="35"/>
      <c r="I67" s="446"/>
      <c r="J67" s="446"/>
      <c r="K67" s="449"/>
    </row>
    <row r="68" spans="2:11" x14ac:dyDescent="0.35">
      <c r="B68" s="650"/>
      <c r="C68" s="343"/>
      <c r="D68" s="360" t="s">
        <v>525</v>
      </c>
      <c r="E68" s="445">
        <f>G68</f>
        <v>1041.5199999999998</v>
      </c>
      <c r="F68" s="48"/>
      <c r="G68" s="448">
        <f>I68*J68</f>
        <v>1041.5199999999998</v>
      </c>
      <c r="H68" s="35"/>
      <c r="I68" s="446">
        <f>I65</f>
        <v>376</v>
      </c>
      <c r="J68" s="446">
        <f>J65</f>
        <v>2.7699999999999996</v>
      </c>
      <c r="K68" s="449"/>
    </row>
    <row r="69" spans="2:11" ht="5.5" customHeight="1" x14ac:dyDescent="0.35">
      <c r="B69" s="650"/>
      <c r="C69" s="343"/>
      <c r="D69" s="360"/>
      <c r="E69" s="445"/>
      <c r="F69" s="48"/>
      <c r="G69" s="448"/>
      <c r="H69" s="35"/>
      <c r="I69" s="446"/>
      <c r="J69" s="446"/>
      <c r="K69" s="449"/>
    </row>
    <row r="70" spans="2:11" x14ac:dyDescent="0.35">
      <c r="B70" s="650">
        <v>7</v>
      </c>
      <c r="C70" s="343" t="str">
        <f>C36</f>
        <v>Rabat Beton Pengunci Paving Blok (K175)</v>
      </c>
      <c r="D70" s="360"/>
      <c r="E70" s="445">
        <f>ROUND(SUM(E71:E72),2)</f>
        <v>0.26</v>
      </c>
      <c r="F70" s="48" t="s">
        <v>29</v>
      </c>
      <c r="G70" s="448">
        <f>SUM(G71:G72)</f>
        <v>0.25810749999999999</v>
      </c>
      <c r="H70" s="35"/>
      <c r="I70" s="446"/>
      <c r="J70" s="446"/>
      <c r="K70" s="449"/>
    </row>
    <row r="71" spans="2:11" x14ac:dyDescent="0.35">
      <c r="B71" s="650"/>
      <c r="C71" s="343"/>
      <c r="D71" s="360" t="s">
        <v>526</v>
      </c>
      <c r="E71" s="445">
        <f>G71</f>
        <v>0.15049999999999999</v>
      </c>
      <c r="F71" s="48"/>
      <c r="G71" s="448">
        <f>I71*J71*K71</f>
        <v>0.15049999999999999</v>
      </c>
      <c r="H71" s="35"/>
      <c r="I71" s="446">
        <f>I56</f>
        <v>3.01</v>
      </c>
      <c r="J71" s="446">
        <v>0.5</v>
      </c>
      <c r="K71" s="449">
        <v>0.1</v>
      </c>
    </row>
    <row r="72" spans="2:11" x14ac:dyDescent="0.35">
      <c r="B72" s="650"/>
      <c r="C72" s="343"/>
      <c r="D72" s="360"/>
      <c r="E72" s="445">
        <f>G72</f>
        <v>0.10760749999999998</v>
      </c>
      <c r="F72" s="48"/>
      <c r="G72" s="448">
        <f>I72*J72</f>
        <v>0.10760749999999998</v>
      </c>
      <c r="H72" s="35"/>
      <c r="I72" s="684">
        <f>I71</f>
        <v>3.01</v>
      </c>
      <c r="J72" s="684">
        <f>G73</f>
        <v>3.5749999999999997E-2</v>
      </c>
      <c r="K72" s="449"/>
    </row>
    <row r="73" spans="2:11" x14ac:dyDescent="0.35">
      <c r="B73" s="650"/>
      <c r="C73" s="343"/>
      <c r="D73" s="360"/>
      <c r="E73" s="445"/>
      <c r="F73" s="48"/>
      <c r="G73" s="683">
        <f>((I73+J73)/I74)*K73</f>
        <v>3.5749999999999997E-2</v>
      </c>
      <c r="H73" s="35"/>
      <c r="I73" s="685">
        <v>0.15</v>
      </c>
      <c r="J73" s="685">
        <v>0.5</v>
      </c>
      <c r="K73" s="449">
        <f>0.21-K71</f>
        <v>0.10999999999999999</v>
      </c>
    </row>
    <row r="74" spans="2:11" x14ac:dyDescent="0.35">
      <c r="B74" s="650"/>
      <c r="C74" s="343"/>
      <c r="D74" s="360"/>
      <c r="E74" s="445"/>
      <c r="F74" s="48"/>
      <c r="G74" s="448"/>
      <c r="H74" s="35"/>
      <c r="I74" s="682">
        <v>2</v>
      </c>
      <c r="J74" s="682"/>
      <c r="K74" s="449"/>
    </row>
    <row r="75" spans="2:11" ht="5.5" customHeight="1" x14ac:dyDescent="0.35">
      <c r="B75" s="650"/>
      <c r="C75" s="343"/>
      <c r="D75" s="360"/>
      <c r="E75" s="445"/>
      <c r="F75" s="48"/>
      <c r="G75" s="448"/>
      <c r="H75" s="35"/>
      <c r="I75" s="450"/>
      <c r="J75" s="450"/>
      <c r="K75" s="449"/>
    </row>
    <row r="76" spans="2:11" x14ac:dyDescent="0.35">
      <c r="B76" s="650">
        <v>8</v>
      </c>
      <c r="C76" s="343" t="str">
        <f>C39</f>
        <v xml:space="preserve">Acian </v>
      </c>
      <c r="D76" s="360"/>
      <c r="E76" s="445">
        <f>+ROUND(G76,2)</f>
        <v>1.55</v>
      </c>
      <c r="F76" s="48" t="s">
        <v>24</v>
      </c>
      <c r="G76" s="448">
        <f>SUM(G77:G79)</f>
        <v>1.5531599999999999</v>
      </c>
      <c r="H76" s="35"/>
      <c r="I76" s="446"/>
      <c r="J76" s="450"/>
      <c r="K76" s="449"/>
    </row>
    <row r="77" spans="2:11" x14ac:dyDescent="0.35">
      <c r="B77" s="650"/>
      <c r="C77" s="343"/>
      <c r="D77" s="360" t="s">
        <v>527</v>
      </c>
      <c r="E77" s="445">
        <f>G77</f>
        <v>1.5531599999999999</v>
      </c>
      <c r="F77" s="48"/>
      <c r="G77" s="448">
        <f>I77*J77</f>
        <v>1.5531599999999999</v>
      </c>
      <c r="H77" s="35"/>
      <c r="I77" s="446">
        <f>0.366+0.15</f>
        <v>0.51600000000000001</v>
      </c>
      <c r="J77" s="450">
        <f>I71</f>
        <v>3.01</v>
      </c>
      <c r="K77" s="449"/>
    </row>
    <row r="78" spans="2:11" ht="15" thickBot="1" x14ac:dyDescent="0.4">
      <c r="B78" s="651"/>
      <c r="C78" s="826"/>
      <c r="D78" s="827"/>
      <c r="E78" s="652"/>
      <c r="F78" s="653"/>
      <c r="G78" s="654"/>
      <c r="H78" s="655"/>
      <c r="I78" s="656"/>
      <c r="J78" s="657"/>
      <c r="K78" s="658"/>
    </row>
    <row r="79" spans="2:11" x14ac:dyDescent="0.35">
      <c r="B79" s="2"/>
      <c r="C79" s="2"/>
      <c r="D79" s="2"/>
      <c r="E79" s="2"/>
      <c r="F79" s="2"/>
      <c r="G79" s="2"/>
      <c r="H79" s="2"/>
      <c r="I79" s="2"/>
      <c r="J79" s="2"/>
      <c r="K79" s="2"/>
    </row>
  </sheetData>
  <mergeCells count="33">
    <mergeCell ref="B1:K1"/>
    <mergeCell ref="B3:C3"/>
    <mergeCell ref="B6:C6"/>
    <mergeCell ref="C24:D24"/>
    <mergeCell ref="B7:C7"/>
    <mergeCell ref="B9:B10"/>
    <mergeCell ref="C9:D10"/>
    <mergeCell ref="E9:E10"/>
    <mergeCell ref="C12:D12"/>
    <mergeCell ref="C13:D13"/>
    <mergeCell ref="C14:D14"/>
    <mergeCell ref="C15:D15"/>
    <mergeCell ref="C19:D19"/>
    <mergeCell ref="B5:C5"/>
    <mergeCell ref="C27:D27"/>
    <mergeCell ref="C11:D11"/>
    <mergeCell ref="C41:D41"/>
    <mergeCell ref="C30:D30"/>
    <mergeCell ref="F9:F10"/>
    <mergeCell ref="B43:B44"/>
    <mergeCell ref="C43:D44"/>
    <mergeCell ref="E43:E44"/>
    <mergeCell ref="F43:F44"/>
    <mergeCell ref="C45:D45"/>
    <mergeCell ref="C58:D58"/>
    <mergeCell ref="C61:D61"/>
    <mergeCell ref="C64:D64"/>
    <mergeCell ref="C78:D78"/>
    <mergeCell ref="C46:D46"/>
    <mergeCell ref="C47:D47"/>
    <mergeCell ref="C48:D48"/>
    <mergeCell ref="C49:D49"/>
    <mergeCell ref="C53:D53"/>
  </mergeCells>
  <phoneticPr fontId="49" type="noConversion"/>
  <pageMargins left="0.98425196850393704" right="0.39370078740157483" top="0.59055118110236227" bottom="0.59055118110236227" header="0.51181102362204722" footer="0.51181102362204722"/>
  <pageSetup paperSize="256"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34F2-38B5-4076-B13F-310862AB130E}">
  <dimension ref="B1:BP64"/>
  <sheetViews>
    <sheetView view="pageBreakPreview" topLeftCell="B1" zoomScaleNormal="36" zoomScaleSheetLayoutView="100" workbookViewId="0">
      <selection activeCell="K1" sqref="K1:AE2"/>
    </sheetView>
  </sheetViews>
  <sheetFormatPr defaultColWidth="8.90625" defaultRowHeight="12.5" x14ac:dyDescent="0.25"/>
  <cols>
    <col min="1" max="1" width="7" style="556" customWidth="1"/>
    <col min="2" max="2" width="16.90625" style="556" customWidth="1"/>
    <col min="3" max="3" width="3.453125" style="569" customWidth="1"/>
    <col min="4" max="4" width="4.54296875" style="569" customWidth="1"/>
    <col min="5" max="5" width="3.453125" style="569" customWidth="1"/>
    <col min="6" max="6" width="8.90625" style="569"/>
    <col min="7" max="7" width="4.90625" style="569" customWidth="1"/>
    <col min="8" max="8" width="8.90625" style="569" customWidth="1"/>
    <col min="9" max="9" width="3.453125" style="569" customWidth="1"/>
    <col min="10" max="10" width="8.90625" style="569" customWidth="1"/>
    <col min="11" max="11" width="3.453125" style="569" customWidth="1"/>
    <col min="12" max="12" width="8.90625" style="569" customWidth="1"/>
    <col min="13" max="13" width="3.453125" style="569" customWidth="1"/>
    <col min="14" max="14" width="8.90625" style="569" customWidth="1"/>
    <col min="15" max="15" width="3.453125" style="621" customWidth="1"/>
    <col min="16" max="16" width="8.90625" style="569" customWidth="1"/>
    <col min="17" max="17" width="3.453125" style="569" customWidth="1"/>
    <col min="18" max="19" width="5" style="569" customWidth="1"/>
    <col min="20" max="20" width="4.54296875" style="569" customWidth="1"/>
    <col min="21" max="21" width="6.90625" style="569" customWidth="1"/>
    <col min="22" max="22" width="5.453125" style="569" customWidth="1"/>
    <col min="23" max="23" width="8.453125" style="569" customWidth="1"/>
    <col min="24" max="24" width="6" style="569" customWidth="1"/>
    <col min="25" max="25" width="8.453125" style="569" customWidth="1"/>
    <col min="26" max="26" width="6.453125" style="569" customWidth="1"/>
    <col min="27" max="27" width="10.08984375" style="569" customWidth="1"/>
    <col min="28" max="28" width="4.54296875" style="569" customWidth="1"/>
    <col min="29" max="29" width="5.08984375" style="569" customWidth="1"/>
    <col min="30" max="30" width="8.90625" style="569"/>
    <col min="31" max="31" width="7.90625" style="569" customWidth="1"/>
    <col min="32" max="32" width="8.90625" style="621"/>
    <col min="33" max="33" width="5.08984375" style="621" customWidth="1"/>
    <col min="34" max="34" width="4.08984375" style="569" customWidth="1"/>
    <col min="35" max="35" width="14.453125" style="569" bestFit="1" customWidth="1"/>
    <col min="36" max="256" width="8.90625" style="556"/>
    <col min="257" max="257" width="7" style="556" customWidth="1"/>
    <col min="258" max="258" width="16.90625" style="556" customWidth="1"/>
    <col min="259" max="259" width="3.453125" style="556" customWidth="1"/>
    <col min="260" max="260" width="4.54296875" style="556" customWidth="1"/>
    <col min="261" max="261" width="3.453125" style="556" customWidth="1"/>
    <col min="262" max="262" width="8.90625" style="556"/>
    <col min="263" max="263" width="4.90625" style="556" customWidth="1"/>
    <col min="264" max="264" width="8.90625" style="556"/>
    <col min="265" max="265" width="3.453125" style="556" customWidth="1"/>
    <col min="266" max="266" width="8.90625" style="556"/>
    <col min="267" max="267" width="3.453125" style="556" customWidth="1"/>
    <col min="268" max="268" width="8.90625" style="556"/>
    <col min="269" max="269" width="3.453125" style="556" customWidth="1"/>
    <col min="270" max="270" width="8.90625" style="556"/>
    <col min="271" max="271" width="3.453125" style="556" customWidth="1"/>
    <col min="272" max="272" width="8.90625" style="556"/>
    <col min="273" max="273" width="3.453125" style="556" customWidth="1"/>
    <col min="274" max="275" width="5" style="556" customWidth="1"/>
    <col min="276" max="276" width="4.54296875" style="556" customWidth="1"/>
    <col min="277" max="277" width="6.90625" style="556" customWidth="1"/>
    <col min="278" max="278" width="5.453125" style="556" customWidth="1"/>
    <col min="279" max="279" width="8.453125" style="556" customWidth="1"/>
    <col min="280" max="280" width="6" style="556" customWidth="1"/>
    <col min="281" max="281" width="8.453125" style="556" customWidth="1"/>
    <col min="282" max="282" width="6.453125" style="556" customWidth="1"/>
    <col min="283" max="283" width="10.08984375" style="556" customWidth="1"/>
    <col min="284" max="284" width="4.54296875" style="556" customWidth="1"/>
    <col min="285" max="285" width="5.08984375" style="556" customWidth="1"/>
    <col min="286" max="286" width="8.90625" style="556"/>
    <col min="287" max="287" width="7.90625" style="556" customWidth="1"/>
    <col min="288" max="288" width="8.90625" style="556"/>
    <col min="289" max="289" width="5.08984375" style="556" customWidth="1"/>
    <col min="290" max="290" width="4.08984375" style="556" customWidth="1"/>
    <col min="291" max="291" width="14.453125" style="556" bestFit="1" customWidth="1"/>
    <col min="292" max="512" width="8.90625" style="556"/>
    <col min="513" max="513" width="7" style="556" customWidth="1"/>
    <col min="514" max="514" width="16.90625" style="556" customWidth="1"/>
    <col min="515" max="515" width="3.453125" style="556" customWidth="1"/>
    <col min="516" max="516" width="4.54296875" style="556" customWidth="1"/>
    <col min="517" max="517" width="3.453125" style="556" customWidth="1"/>
    <col min="518" max="518" width="8.90625" style="556"/>
    <col min="519" max="519" width="4.90625" style="556" customWidth="1"/>
    <col min="520" max="520" width="8.90625" style="556"/>
    <col min="521" max="521" width="3.453125" style="556" customWidth="1"/>
    <col min="522" max="522" width="8.90625" style="556"/>
    <col min="523" max="523" width="3.453125" style="556" customWidth="1"/>
    <col min="524" max="524" width="8.90625" style="556"/>
    <col min="525" max="525" width="3.453125" style="556" customWidth="1"/>
    <col min="526" max="526" width="8.90625" style="556"/>
    <col min="527" max="527" width="3.453125" style="556" customWidth="1"/>
    <col min="528" max="528" width="8.90625" style="556"/>
    <col min="529" max="529" width="3.453125" style="556" customWidth="1"/>
    <col min="530" max="531" width="5" style="556" customWidth="1"/>
    <col min="532" max="532" width="4.54296875" style="556" customWidth="1"/>
    <col min="533" max="533" width="6.90625" style="556" customWidth="1"/>
    <col min="534" max="534" width="5.453125" style="556" customWidth="1"/>
    <col min="535" max="535" width="8.453125" style="556" customWidth="1"/>
    <col min="536" max="536" width="6" style="556" customWidth="1"/>
    <col min="537" max="537" width="8.453125" style="556" customWidth="1"/>
    <col min="538" max="538" width="6.453125" style="556" customWidth="1"/>
    <col min="539" max="539" width="10.08984375" style="556" customWidth="1"/>
    <col min="540" max="540" width="4.54296875" style="556" customWidth="1"/>
    <col min="541" max="541" width="5.08984375" style="556" customWidth="1"/>
    <col min="542" max="542" width="8.90625" style="556"/>
    <col min="543" max="543" width="7.90625" style="556" customWidth="1"/>
    <col min="544" max="544" width="8.90625" style="556"/>
    <col min="545" max="545" width="5.08984375" style="556" customWidth="1"/>
    <col min="546" max="546" width="4.08984375" style="556" customWidth="1"/>
    <col min="547" max="547" width="14.453125" style="556" bestFit="1" customWidth="1"/>
    <col min="548" max="768" width="8.90625" style="556"/>
    <col min="769" max="769" width="7" style="556" customWidth="1"/>
    <col min="770" max="770" width="16.90625" style="556" customWidth="1"/>
    <col min="771" max="771" width="3.453125" style="556" customWidth="1"/>
    <col min="772" max="772" width="4.54296875" style="556" customWidth="1"/>
    <col min="773" max="773" width="3.453125" style="556" customWidth="1"/>
    <col min="774" max="774" width="8.90625" style="556"/>
    <col min="775" max="775" width="4.90625" style="556" customWidth="1"/>
    <col min="776" max="776" width="8.90625" style="556"/>
    <col min="777" max="777" width="3.453125" style="556" customWidth="1"/>
    <col min="778" max="778" width="8.90625" style="556"/>
    <col min="779" max="779" width="3.453125" style="556" customWidth="1"/>
    <col min="780" max="780" width="8.90625" style="556"/>
    <col min="781" max="781" width="3.453125" style="556" customWidth="1"/>
    <col min="782" max="782" width="8.90625" style="556"/>
    <col min="783" max="783" width="3.453125" style="556" customWidth="1"/>
    <col min="784" max="784" width="8.90625" style="556"/>
    <col min="785" max="785" width="3.453125" style="556" customWidth="1"/>
    <col min="786" max="787" width="5" style="556" customWidth="1"/>
    <col min="788" max="788" width="4.54296875" style="556" customWidth="1"/>
    <col min="789" max="789" width="6.90625" style="556" customWidth="1"/>
    <col min="790" max="790" width="5.453125" style="556" customWidth="1"/>
    <col min="791" max="791" width="8.453125" style="556" customWidth="1"/>
    <col min="792" max="792" width="6" style="556" customWidth="1"/>
    <col min="793" max="793" width="8.453125" style="556" customWidth="1"/>
    <col min="794" max="794" width="6.453125" style="556" customWidth="1"/>
    <col min="795" max="795" width="10.08984375" style="556" customWidth="1"/>
    <col min="796" max="796" width="4.54296875" style="556" customWidth="1"/>
    <col min="797" max="797" width="5.08984375" style="556" customWidth="1"/>
    <col min="798" max="798" width="8.90625" style="556"/>
    <col min="799" max="799" width="7.90625" style="556" customWidth="1"/>
    <col min="800" max="800" width="8.90625" style="556"/>
    <col min="801" max="801" width="5.08984375" style="556" customWidth="1"/>
    <col min="802" max="802" width="4.08984375" style="556" customWidth="1"/>
    <col min="803" max="803" width="14.453125" style="556" bestFit="1" customWidth="1"/>
    <col min="804" max="1024" width="8.90625" style="556"/>
    <col min="1025" max="1025" width="7" style="556" customWidth="1"/>
    <col min="1026" max="1026" width="16.90625" style="556" customWidth="1"/>
    <col min="1027" max="1027" width="3.453125" style="556" customWidth="1"/>
    <col min="1028" max="1028" width="4.54296875" style="556" customWidth="1"/>
    <col min="1029" max="1029" width="3.453125" style="556" customWidth="1"/>
    <col min="1030" max="1030" width="8.90625" style="556"/>
    <col min="1031" max="1031" width="4.90625" style="556" customWidth="1"/>
    <col min="1032" max="1032" width="8.90625" style="556"/>
    <col min="1033" max="1033" width="3.453125" style="556" customWidth="1"/>
    <col min="1034" max="1034" width="8.90625" style="556"/>
    <col min="1035" max="1035" width="3.453125" style="556" customWidth="1"/>
    <col min="1036" max="1036" width="8.90625" style="556"/>
    <col min="1037" max="1037" width="3.453125" style="556" customWidth="1"/>
    <col min="1038" max="1038" width="8.90625" style="556"/>
    <col min="1039" max="1039" width="3.453125" style="556" customWidth="1"/>
    <col min="1040" max="1040" width="8.90625" style="556"/>
    <col min="1041" max="1041" width="3.453125" style="556" customWidth="1"/>
    <col min="1042" max="1043" width="5" style="556" customWidth="1"/>
    <col min="1044" max="1044" width="4.54296875" style="556" customWidth="1"/>
    <col min="1045" max="1045" width="6.90625" style="556" customWidth="1"/>
    <col min="1046" max="1046" width="5.453125" style="556" customWidth="1"/>
    <col min="1047" max="1047" width="8.453125" style="556" customWidth="1"/>
    <col min="1048" max="1048" width="6" style="556" customWidth="1"/>
    <col min="1049" max="1049" width="8.453125" style="556" customWidth="1"/>
    <col min="1050" max="1050" width="6.453125" style="556" customWidth="1"/>
    <col min="1051" max="1051" width="10.08984375" style="556" customWidth="1"/>
    <col min="1052" max="1052" width="4.54296875" style="556" customWidth="1"/>
    <col min="1053" max="1053" width="5.08984375" style="556" customWidth="1"/>
    <col min="1054" max="1054" width="8.90625" style="556"/>
    <col min="1055" max="1055" width="7.90625" style="556" customWidth="1"/>
    <col min="1056" max="1056" width="8.90625" style="556"/>
    <col min="1057" max="1057" width="5.08984375" style="556" customWidth="1"/>
    <col min="1058" max="1058" width="4.08984375" style="556" customWidth="1"/>
    <col min="1059" max="1059" width="14.453125" style="556" bestFit="1" customWidth="1"/>
    <col min="1060" max="1280" width="8.90625" style="556"/>
    <col min="1281" max="1281" width="7" style="556" customWidth="1"/>
    <col min="1282" max="1282" width="16.90625" style="556" customWidth="1"/>
    <col min="1283" max="1283" width="3.453125" style="556" customWidth="1"/>
    <col min="1284" max="1284" width="4.54296875" style="556" customWidth="1"/>
    <col min="1285" max="1285" width="3.453125" style="556" customWidth="1"/>
    <col min="1286" max="1286" width="8.90625" style="556"/>
    <col min="1287" max="1287" width="4.90625" style="556" customWidth="1"/>
    <col min="1288" max="1288" width="8.90625" style="556"/>
    <col min="1289" max="1289" width="3.453125" style="556" customWidth="1"/>
    <col min="1290" max="1290" width="8.90625" style="556"/>
    <col min="1291" max="1291" width="3.453125" style="556" customWidth="1"/>
    <col min="1292" max="1292" width="8.90625" style="556"/>
    <col min="1293" max="1293" width="3.453125" style="556" customWidth="1"/>
    <col min="1294" max="1294" width="8.90625" style="556"/>
    <col min="1295" max="1295" width="3.453125" style="556" customWidth="1"/>
    <col min="1296" max="1296" width="8.90625" style="556"/>
    <col min="1297" max="1297" width="3.453125" style="556" customWidth="1"/>
    <col min="1298" max="1299" width="5" style="556" customWidth="1"/>
    <col min="1300" max="1300" width="4.54296875" style="556" customWidth="1"/>
    <col min="1301" max="1301" width="6.90625" style="556" customWidth="1"/>
    <col min="1302" max="1302" width="5.453125" style="556" customWidth="1"/>
    <col min="1303" max="1303" width="8.453125" style="556" customWidth="1"/>
    <col min="1304" max="1304" width="6" style="556" customWidth="1"/>
    <col min="1305" max="1305" width="8.453125" style="556" customWidth="1"/>
    <col min="1306" max="1306" width="6.453125" style="556" customWidth="1"/>
    <col min="1307" max="1307" width="10.08984375" style="556" customWidth="1"/>
    <col min="1308" max="1308" width="4.54296875" style="556" customWidth="1"/>
    <col min="1309" max="1309" width="5.08984375" style="556" customWidth="1"/>
    <col min="1310" max="1310" width="8.90625" style="556"/>
    <col min="1311" max="1311" width="7.90625" style="556" customWidth="1"/>
    <col min="1312" max="1312" width="8.90625" style="556"/>
    <col min="1313" max="1313" width="5.08984375" style="556" customWidth="1"/>
    <col min="1314" max="1314" width="4.08984375" style="556" customWidth="1"/>
    <col min="1315" max="1315" width="14.453125" style="556" bestFit="1" customWidth="1"/>
    <col min="1316" max="1536" width="8.90625" style="556"/>
    <col min="1537" max="1537" width="7" style="556" customWidth="1"/>
    <col min="1538" max="1538" width="16.90625" style="556" customWidth="1"/>
    <col min="1539" max="1539" width="3.453125" style="556" customWidth="1"/>
    <col min="1540" max="1540" width="4.54296875" style="556" customWidth="1"/>
    <col min="1541" max="1541" width="3.453125" style="556" customWidth="1"/>
    <col min="1542" max="1542" width="8.90625" style="556"/>
    <col min="1543" max="1543" width="4.90625" style="556" customWidth="1"/>
    <col min="1544" max="1544" width="8.90625" style="556"/>
    <col min="1545" max="1545" width="3.453125" style="556" customWidth="1"/>
    <col min="1546" max="1546" width="8.90625" style="556"/>
    <col min="1547" max="1547" width="3.453125" style="556" customWidth="1"/>
    <col min="1548" max="1548" width="8.90625" style="556"/>
    <col min="1549" max="1549" width="3.453125" style="556" customWidth="1"/>
    <col min="1550" max="1550" width="8.90625" style="556"/>
    <col min="1551" max="1551" width="3.453125" style="556" customWidth="1"/>
    <col min="1552" max="1552" width="8.90625" style="556"/>
    <col min="1553" max="1553" width="3.453125" style="556" customWidth="1"/>
    <col min="1554" max="1555" width="5" style="556" customWidth="1"/>
    <col min="1556" max="1556" width="4.54296875" style="556" customWidth="1"/>
    <col min="1557" max="1557" width="6.90625" style="556" customWidth="1"/>
    <col min="1558" max="1558" width="5.453125" style="556" customWidth="1"/>
    <col min="1559" max="1559" width="8.453125" style="556" customWidth="1"/>
    <col min="1560" max="1560" width="6" style="556" customWidth="1"/>
    <col min="1561" max="1561" width="8.453125" style="556" customWidth="1"/>
    <col min="1562" max="1562" width="6.453125" style="556" customWidth="1"/>
    <col min="1563" max="1563" width="10.08984375" style="556" customWidth="1"/>
    <col min="1564" max="1564" width="4.54296875" style="556" customWidth="1"/>
    <col min="1565" max="1565" width="5.08984375" style="556" customWidth="1"/>
    <col min="1566" max="1566" width="8.90625" style="556"/>
    <col min="1567" max="1567" width="7.90625" style="556" customWidth="1"/>
    <col min="1568" max="1568" width="8.90625" style="556"/>
    <col min="1569" max="1569" width="5.08984375" style="556" customWidth="1"/>
    <col min="1570" max="1570" width="4.08984375" style="556" customWidth="1"/>
    <col min="1571" max="1571" width="14.453125" style="556" bestFit="1" customWidth="1"/>
    <col min="1572" max="1792" width="8.90625" style="556"/>
    <col min="1793" max="1793" width="7" style="556" customWidth="1"/>
    <col min="1794" max="1794" width="16.90625" style="556" customWidth="1"/>
    <col min="1795" max="1795" width="3.453125" style="556" customWidth="1"/>
    <col min="1796" max="1796" width="4.54296875" style="556" customWidth="1"/>
    <col min="1797" max="1797" width="3.453125" style="556" customWidth="1"/>
    <col min="1798" max="1798" width="8.90625" style="556"/>
    <col min="1799" max="1799" width="4.90625" style="556" customWidth="1"/>
    <col min="1800" max="1800" width="8.90625" style="556"/>
    <col min="1801" max="1801" width="3.453125" style="556" customWidth="1"/>
    <col min="1802" max="1802" width="8.90625" style="556"/>
    <col min="1803" max="1803" width="3.453125" style="556" customWidth="1"/>
    <col min="1804" max="1804" width="8.90625" style="556"/>
    <col min="1805" max="1805" width="3.453125" style="556" customWidth="1"/>
    <col min="1806" max="1806" width="8.90625" style="556"/>
    <col min="1807" max="1807" width="3.453125" style="556" customWidth="1"/>
    <col min="1808" max="1808" width="8.90625" style="556"/>
    <col min="1809" max="1809" width="3.453125" style="556" customWidth="1"/>
    <col min="1810" max="1811" width="5" style="556" customWidth="1"/>
    <col min="1812" max="1812" width="4.54296875" style="556" customWidth="1"/>
    <col min="1813" max="1813" width="6.90625" style="556" customWidth="1"/>
    <col min="1814" max="1814" width="5.453125" style="556" customWidth="1"/>
    <col min="1815" max="1815" width="8.453125" style="556" customWidth="1"/>
    <col min="1816" max="1816" width="6" style="556" customWidth="1"/>
    <col min="1817" max="1817" width="8.453125" style="556" customWidth="1"/>
    <col min="1818" max="1818" width="6.453125" style="556" customWidth="1"/>
    <col min="1819" max="1819" width="10.08984375" style="556" customWidth="1"/>
    <col min="1820" max="1820" width="4.54296875" style="556" customWidth="1"/>
    <col min="1821" max="1821" width="5.08984375" style="556" customWidth="1"/>
    <col min="1822" max="1822" width="8.90625" style="556"/>
    <col min="1823" max="1823" width="7.90625" style="556" customWidth="1"/>
    <col min="1824" max="1824" width="8.90625" style="556"/>
    <col min="1825" max="1825" width="5.08984375" style="556" customWidth="1"/>
    <col min="1826" max="1826" width="4.08984375" style="556" customWidth="1"/>
    <col min="1827" max="1827" width="14.453125" style="556" bestFit="1" customWidth="1"/>
    <col min="1828" max="2048" width="8.90625" style="556"/>
    <col min="2049" max="2049" width="7" style="556" customWidth="1"/>
    <col min="2050" max="2050" width="16.90625" style="556" customWidth="1"/>
    <col min="2051" max="2051" width="3.453125" style="556" customWidth="1"/>
    <col min="2052" max="2052" width="4.54296875" style="556" customWidth="1"/>
    <col min="2053" max="2053" width="3.453125" style="556" customWidth="1"/>
    <col min="2054" max="2054" width="8.90625" style="556"/>
    <col min="2055" max="2055" width="4.90625" style="556" customWidth="1"/>
    <col min="2056" max="2056" width="8.90625" style="556"/>
    <col min="2057" max="2057" width="3.453125" style="556" customWidth="1"/>
    <col min="2058" max="2058" width="8.90625" style="556"/>
    <col min="2059" max="2059" width="3.453125" style="556" customWidth="1"/>
    <col min="2060" max="2060" width="8.90625" style="556"/>
    <col min="2061" max="2061" width="3.453125" style="556" customWidth="1"/>
    <col min="2062" max="2062" width="8.90625" style="556"/>
    <col min="2063" max="2063" width="3.453125" style="556" customWidth="1"/>
    <col min="2064" max="2064" width="8.90625" style="556"/>
    <col min="2065" max="2065" width="3.453125" style="556" customWidth="1"/>
    <col min="2066" max="2067" width="5" style="556" customWidth="1"/>
    <col min="2068" max="2068" width="4.54296875" style="556" customWidth="1"/>
    <col min="2069" max="2069" width="6.90625" style="556" customWidth="1"/>
    <col min="2070" max="2070" width="5.453125" style="556" customWidth="1"/>
    <col min="2071" max="2071" width="8.453125" style="556" customWidth="1"/>
    <col min="2072" max="2072" width="6" style="556" customWidth="1"/>
    <col min="2073" max="2073" width="8.453125" style="556" customWidth="1"/>
    <col min="2074" max="2074" width="6.453125" style="556" customWidth="1"/>
    <col min="2075" max="2075" width="10.08984375" style="556" customWidth="1"/>
    <col min="2076" max="2076" width="4.54296875" style="556" customWidth="1"/>
    <col min="2077" max="2077" width="5.08984375" style="556" customWidth="1"/>
    <col min="2078" max="2078" width="8.90625" style="556"/>
    <col min="2079" max="2079" width="7.90625" style="556" customWidth="1"/>
    <col min="2080" max="2080" width="8.90625" style="556"/>
    <col min="2081" max="2081" width="5.08984375" style="556" customWidth="1"/>
    <col min="2082" max="2082" width="4.08984375" style="556" customWidth="1"/>
    <col min="2083" max="2083" width="14.453125" style="556" bestFit="1" customWidth="1"/>
    <col min="2084" max="2304" width="8.90625" style="556"/>
    <col min="2305" max="2305" width="7" style="556" customWidth="1"/>
    <col min="2306" max="2306" width="16.90625" style="556" customWidth="1"/>
    <col min="2307" max="2307" width="3.453125" style="556" customWidth="1"/>
    <col min="2308" max="2308" width="4.54296875" style="556" customWidth="1"/>
    <col min="2309" max="2309" width="3.453125" style="556" customWidth="1"/>
    <col min="2310" max="2310" width="8.90625" style="556"/>
    <col min="2311" max="2311" width="4.90625" style="556" customWidth="1"/>
    <col min="2312" max="2312" width="8.90625" style="556"/>
    <col min="2313" max="2313" width="3.453125" style="556" customWidth="1"/>
    <col min="2314" max="2314" width="8.90625" style="556"/>
    <col min="2315" max="2315" width="3.453125" style="556" customWidth="1"/>
    <col min="2316" max="2316" width="8.90625" style="556"/>
    <col min="2317" max="2317" width="3.453125" style="556" customWidth="1"/>
    <col min="2318" max="2318" width="8.90625" style="556"/>
    <col min="2319" max="2319" width="3.453125" style="556" customWidth="1"/>
    <col min="2320" max="2320" width="8.90625" style="556"/>
    <col min="2321" max="2321" width="3.453125" style="556" customWidth="1"/>
    <col min="2322" max="2323" width="5" style="556" customWidth="1"/>
    <col min="2324" max="2324" width="4.54296875" style="556" customWidth="1"/>
    <col min="2325" max="2325" width="6.90625" style="556" customWidth="1"/>
    <col min="2326" max="2326" width="5.453125" style="556" customWidth="1"/>
    <col min="2327" max="2327" width="8.453125" style="556" customWidth="1"/>
    <col min="2328" max="2328" width="6" style="556" customWidth="1"/>
    <col min="2329" max="2329" width="8.453125" style="556" customWidth="1"/>
    <col min="2330" max="2330" width="6.453125" style="556" customWidth="1"/>
    <col min="2331" max="2331" width="10.08984375" style="556" customWidth="1"/>
    <col min="2332" max="2332" width="4.54296875" style="556" customWidth="1"/>
    <col min="2333" max="2333" width="5.08984375" style="556" customWidth="1"/>
    <col min="2334" max="2334" width="8.90625" style="556"/>
    <col min="2335" max="2335" width="7.90625" style="556" customWidth="1"/>
    <col min="2336" max="2336" width="8.90625" style="556"/>
    <col min="2337" max="2337" width="5.08984375" style="556" customWidth="1"/>
    <col min="2338" max="2338" width="4.08984375" style="556" customWidth="1"/>
    <col min="2339" max="2339" width="14.453125" style="556" bestFit="1" customWidth="1"/>
    <col min="2340" max="2560" width="8.90625" style="556"/>
    <col min="2561" max="2561" width="7" style="556" customWidth="1"/>
    <col min="2562" max="2562" width="16.90625" style="556" customWidth="1"/>
    <col min="2563" max="2563" width="3.453125" style="556" customWidth="1"/>
    <col min="2564" max="2564" width="4.54296875" style="556" customWidth="1"/>
    <col min="2565" max="2565" width="3.453125" style="556" customWidth="1"/>
    <col min="2566" max="2566" width="8.90625" style="556"/>
    <col min="2567" max="2567" width="4.90625" style="556" customWidth="1"/>
    <col min="2568" max="2568" width="8.90625" style="556"/>
    <col min="2569" max="2569" width="3.453125" style="556" customWidth="1"/>
    <col min="2570" max="2570" width="8.90625" style="556"/>
    <col min="2571" max="2571" width="3.453125" style="556" customWidth="1"/>
    <col min="2572" max="2572" width="8.90625" style="556"/>
    <col min="2573" max="2573" width="3.453125" style="556" customWidth="1"/>
    <col min="2574" max="2574" width="8.90625" style="556"/>
    <col min="2575" max="2575" width="3.453125" style="556" customWidth="1"/>
    <col min="2576" max="2576" width="8.90625" style="556"/>
    <col min="2577" max="2577" width="3.453125" style="556" customWidth="1"/>
    <col min="2578" max="2579" width="5" style="556" customWidth="1"/>
    <col min="2580" max="2580" width="4.54296875" style="556" customWidth="1"/>
    <col min="2581" max="2581" width="6.90625" style="556" customWidth="1"/>
    <col min="2582" max="2582" width="5.453125" style="556" customWidth="1"/>
    <col min="2583" max="2583" width="8.453125" style="556" customWidth="1"/>
    <col min="2584" max="2584" width="6" style="556" customWidth="1"/>
    <col min="2585" max="2585" width="8.453125" style="556" customWidth="1"/>
    <col min="2586" max="2586" width="6.453125" style="556" customWidth="1"/>
    <col min="2587" max="2587" width="10.08984375" style="556" customWidth="1"/>
    <col min="2588" max="2588" width="4.54296875" style="556" customWidth="1"/>
    <col min="2589" max="2589" width="5.08984375" style="556" customWidth="1"/>
    <col min="2590" max="2590" width="8.90625" style="556"/>
    <col min="2591" max="2591" width="7.90625" style="556" customWidth="1"/>
    <col min="2592" max="2592" width="8.90625" style="556"/>
    <col min="2593" max="2593" width="5.08984375" style="556" customWidth="1"/>
    <col min="2594" max="2594" width="4.08984375" style="556" customWidth="1"/>
    <col min="2595" max="2595" width="14.453125" style="556" bestFit="1" customWidth="1"/>
    <col min="2596" max="2816" width="8.90625" style="556"/>
    <col min="2817" max="2817" width="7" style="556" customWidth="1"/>
    <col min="2818" max="2818" width="16.90625" style="556" customWidth="1"/>
    <col min="2819" max="2819" width="3.453125" style="556" customWidth="1"/>
    <col min="2820" max="2820" width="4.54296875" style="556" customWidth="1"/>
    <col min="2821" max="2821" width="3.453125" style="556" customWidth="1"/>
    <col min="2822" max="2822" width="8.90625" style="556"/>
    <col min="2823" max="2823" width="4.90625" style="556" customWidth="1"/>
    <col min="2824" max="2824" width="8.90625" style="556"/>
    <col min="2825" max="2825" width="3.453125" style="556" customWidth="1"/>
    <col min="2826" max="2826" width="8.90625" style="556"/>
    <col min="2827" max="2827" width="3.453125" style="556" customWidth="1"/>
    <col min="2828" max="2828" width="8.90625" style="556"/>
    <col min="2829" max="2829" width="3.453125" style="556" customWidth="1"/>
    <col min="2830" max="2830" width="8.90625" style="556"/>
    <col min="2831" max="2831" width="3.453125" style="556" customWidth="1"/>
    <col min="2832" max="2832" width="8.90625" style="556"/>
    <col min="2833" max="2833" width="3.453125" style="556" customWidth="1"/>
    <col min="2834" max="2835" width="5" style="556" customWidth="1"/>
    <col min="2836" max="2836" width="4.54296875" style="556" customWidth="1"/>
    <col min="2837" max="2837" width="6.90625" style="556" customWidth="1"/>
    <col min="2838" max="2838" width="5.453125" style="556" customWidth="1"/>
    <col min="2839" max="2839" width="8.453125" style="556" customWidth="1"/>
    <col min="2840" max="2840" width="6" style="556" customWidth="1"/>
    <col min="2841" max="2841" width="8.453125" style="556" customWidth="1"/>
    <col min="2842" max="2842" width="6.453125" style="556" customWidth="1"/>
    <col min="2843" max="2843" width="10.08984375" style="556" customWidth="1"/>
    <col min="2844" max="2844" width="4.54296875" style="556" customWidth="1"/>
    <col min="2845" max="2845" width="5.08984375" style="556" customWidth="1"/>
    <col min="2846" max="2846" width="8.90625" style="556"/>
    <col min="2847" max="2847" width="7.90625" style="556" customWidth="1"/>
    <col min="2848" max="2848" width="8.90625" style="556"/>
    <col min="2849" max="2849" width="5.08984375" style="556" customWidth="1"/>
    <col min="2850" max="2850" width="4.08984375" style="556" customWidth="1"/>
    <col min="2851" max="2851" width="14.453125" style="556" bestFit="1" customWidth="1"/>
    <col min="2852" max="3072" width="8.90625" style="556"/>
    <col min="3073" max="3073" width="7" style="556" customWidth="1"/>
    <col min="3074" max="3074" width="16.90625" style="556" customWidth="1"/>
    <col min="3075" max="3075" width="3.453125" style="556" customWidth="1"/>
    <col min="3076" max="3076" width="4.54296875" style="556" customWidth="1"/>
    <col min="3077" max="3077" width="3.453125" style="556" customWidth="1"/>
    <col min="3078" max="3078" width="8.90625" style="556"/>
    <col min="3079" max="3079" width="4.90625" style="556" customWidth="1"/>
    <col min="3080" max="3080" width="8.90625" style="556"/>
    <col min="3081" max="3081" width="3.453125" style="556" customWidth="1"/>
    <col min="3082" max="3082" width="8.90625" style="556"/>
    <col min="3083" max="3083" width="3.453125" style="556" customWidth="1"/>
    <col min="3084" max="3084" width="8.90625" style="556"/>
    <col min="3085" max="3085" width="3.453125" style="556" customWidth="1"/>
    <col min="3086" max="3086" width="8.90625" style="556"/>
    <col min="3087" max="3087" width="3.453125" style="556" customWidth="1"/>
    <col min="3088" max="3088" width="8.90625" style="556"/>
    <col min="3089" max="3089" width="3.453125" style="556" customWidth="1"/>
    <col min="3090" max="3091" width="5" style="556" customWidth="1"/>
    <col min="3092" max="3092" width="4.54296875" style="556" customWidth="1"/>
    <col min="3093" max="3093" width="6.90625" style="556" customWidth="1"/>
    <col min="3094" max="3094" width="5.453125" style="556" customWidth="1"/>
    <col min="3095" max="3095" width="8.453125" style="556" customWidth="1"/>
    <col min="3096" max="3096" width="6" style="556" customWidth="1"/>
    <col min="3097" max="3097" width="8.453125" style="556" customWidth="1"/>
    <col min="3098" max="3098" width="6.453125" style="556" customWidth="1"/>
    <col min="3099" max="3099" width="10.08984375" style="556" customWidth="1"/>
    <col min="3100" max="3100" width="4.54296875" style="556" customWidth="1"/>
    <col min="3101" max="3101" width="5.08984375" style="556" customWidth="1"/>
    <col min="3102" max="3102" width="8.90625" style="556"/>
    <col min="3103" max="3103" width="7.90625" style="556" customWidth="1"/>
    <col min="3104" max="3104" width="8.90625" style="556"/>
    <col min="3105" max="3105" width="5.08984375" style="556" customWidth="1"/>
    <col min="3106" max="3106" width="4.08984375" style="556" customWidth="1"/>
    <col min="3107" max="3107" width="14.453125" style="556" bestFit="1" customWidth="1"/>
    <col min="3108" max="3328" width="8.90625" style="556"/>
    <col min="3329" max="3329" width="7" style="556" customWidth="1"/>
    <col min="3330" max="3330" width="16.90625" style="556" customWidth="1"/>
    <col min="3331" max="3331" width="3.453125" style="556" customWidth="1"/>
    <col min="3332" max="3332" width="4.54296875" style="556" customWidth="1"/>
    <col min="3333" max="3333" width="3.453125" style="556" customWidth="1"/>
    <col min="3334" max="3334" width="8.90625" style="556"/>
    <col min="3335" max="3335" width="4.90625" style="556" customWidth="1"/>
    <col min="3336" max="3336" width="8.90625" style="556"/>
    <col min="3337" max="3337" width="3.453125" style="556" customWidth="1"/>
    <col min="3338" max="3338" width="8.90625" style="556"/>
    <col min="3339" max="3339" width="3.453125" style="556" customWidth="1"/>
    <col min="3340" max="3340" width="8.90625" style="556"/>
    <col min="3341" max="3341" width="3.453125" style="556" customWidth="1"/>
    <col min="3342" max="3342" width="8.90625" style="556"/>
    <col min="3343" max="3343" width="3.453125" style="556" customWidth="1"/>
    <col min="3344" max="3344" width="8.90625" style="556"/>
    <col min="3345" max="3345" width="3.453125" style="556" customWidth="1"/>
    <col min="3346" max="3347" width="5" style="556" customWidth="1"/>
    <col min="3348" max="3348" width="4.54296875" style="556" customWidth="1"/>
    <col min="3349" max="3349" width="6.90625" style="556" customWidth="1"/>
    <col min="3350" max="3350" width="5.453125" style="556" customWidth="1"/>
    <col min="3351" max="3351" width="8.453125" style="556" customWidth="1"/>
    <col min="3352" max="3352" width="6" style="556" customWidth="1"/>
    <col min="3353" max="3353" width="8.453125" style="556" customWidth="1"/>
    <col min="3354" max="3354" width="6.453125" style="556" customWidth="1"/>
    <col min="3355" max="3355" width="10.08984375" style="556" customWidth="1"/>
    <col min="3356" max="3356" width="4.54296875" style="556" customWidth="1"/>
    <col min="3357" max="3357" width="5.08984375" style="556" customWidth="1"/>
    <col min="3358" max="3358" width="8.90625" style="556"/>
    <col min="3359" max="3359" width="7.90625" style="556" customWidth="1"/>
    <col min="3360" max="3360" width="8.90625" style="556"/>
    <col min="3361" max="3361" width="5.08984375" style="556" customWidth="1"/>
    <col min="3362" max="3362" width="4.08984375" style="556" customWidth="1"/>
    <col min="3363" max="3363" width="14.453125" style="556" bestFit="1" customWidth="1"/>
    <col min="3364" max="3584" width="8.90625" style="556"/>
    <col min="3585" max="3585" width="7" style="556" customWidth="1"/>
    <col min="3586" max="3586" width="16.90625" style="556" customWidth="1"/>
    <col min="3587" max="3587" width="3.453125" style="556" customWidth="1"/>
    <col min="3588" max="3588" width="4.54296875" style="556" customWidth="1"/>
    <col min="3589" max="3589" width="3.453125" style="556" customWidth="1"/>
    <col min="3590" max="3590" width="8.90625" style="556"/>
    <col min="3591" max="3591" width="4.90625" style="556" customWidth="1"/>
    <col min="3592" max="3592" width="8.90625" style="556"/>
    <col min="3593" max="3593" width="3.453125" style="556" customWidth="1"/>
    <col min="3594" max="3594" width="8.90625" style="556"/>
    <col min="3595" max="3595" width="3.453125" style="556" customWidth="1"/>
    <col min="3596" max="3596" width="8.90625" style="556"/>
    <col min="3597" max="3597" width="3.453125" style="556" customWidth="1"/>
    <col min="3598" max="3598" width="8.90625" style="556"/>
    <col min="3599" max="3599" width="3.453125" style="556" customWidth="1"/>
    <col min="3600" max="3600" width="8.90625" style="556"/>
    <col min="3601" max="3601" width="3.453125" style="556" customWidth="1"/>
    <col min="3602" max="3603" width="5" style="556" customWidth="1"/>
    <col min="3604" max="3604" width="4.54296875" style="556" customWidth="1"/>
    <col min="3605" max="3605" width="6.90625" style="556" customWidth="1"/>
    <col min="3606" max="3606" width="5.453125" style="556" customWidth="1"/>
    <col min="3607" max="3607" width="8.453125" style="556" customWidth="1"/>
    <col min="3608" max="3608" width="6" style="556" customWidth="1"/>
    <col min="3609" max="3609" width="8.453125" style="556" customWidth="1"/>
    <col min="3610" max="3610" width="6.453125" style="556" customWidth="1"/>
    <col min="3611" max="3611" width="10.08984375" style="556" customWidth="1"/>
    <col min="3612" max="3612" width="4.54296875" style="556" customWidth="1"/>
    <col min="3613" max="3613" width="5.08984375" style="556" customWidth="1"/>
    <col min="3614" max="3614" width="8.90625" style="556"/>
    <col min="3615" max="3615" width="7.90625" style="556" customWidth="1"/>
    <col min="3616" max="3616" width="8.90625" style="556"/>
    <col min="3617" max="3617" width="5.08984375" style="556" customWidth="1"/>
    <col min="3618" max="3618" width="4.08984375" style="556" customWidth="1"/>
    <col min="3619" max="3619" width="14.453125" style="556" bestFit="1" customWidth="1"/>
    <col min="3620" max="3840" width="8.90625" style="556"/>
    <col min="3841" max="3841" width="7" style="556" customWidth="1"/>
    <col min="3842" max="3842" width="16.90625" style="556" customWidth="1"/>
    <col min="3843" max="3843" width="3.453125" style="556" customWidth="1"/>
    <col min="3844" max="3844" width="4.54296875" style="556" customWidth="1"/>
    <col min="3845" max="3845" width="3.453125" style="556" customWidth="1"/>
    <col min="3846" max="3846" width="8.90625" style="556"/>
    <col min="3847" max="3847" width="4.90625" style="556" customWidth="1"/>
    <col min="3848" max="3848" width="8.90625" style="556"/>
    <col min="3849" max="3849" width="3.453125" style="556" customWidth="1"/>
    <col min="3850" max="3850" width="8.90625" style="556"/>
    <col min="3851" max="3851" width="3.453125" style="556" customWidth="1"/>
    <col min="3852" max="3852" width="8.90625" style="556"/>
    <col min="3853" max="3853" width="3.453125" style="556" customWidth="1"/>
    <col min="3854" max="3854" width="8.90625" style="556"/>
    <col min="3855" max="3855" width="3.453125" style="556" customWidth="1"/>
    <col min="3856" max="3856" width="8.90625" style="556"/>
    <col min="3857" max="3857" width="3.453125" style="556" customWidth="1"/>
    <col min="3858" max="3859" width="5" style="556" customWidth="1"/>
    <col min="3860" max="3860" width="4.54296875" style="556" customWidth="1"/>
    <col min="3861" max="3861" width="6.90625" style="556" customWidth="1"/>
    <col min="3862" max="3862" width="5.453125" style="556" customWidth="1"/>
    <col min="3863" max="3863" width="8.453125" style="556" customWidth="1"/>
    <col min="3864" max="3864" width="6" style="556" customWidth="1"/>
    <col min="3865" max="3865" width="8.453125" style="556" customWidth="1"/>
    <col min="3866" max="3866" width="6.453125" style="556" customWidth="1"/>
    <col min="3867" max="3867" width="10.08984375" style="556" customWidth="1"/>
    <col min="3868" max="3868" width="4.54296875" style="556" customWidth="1"/>
    <col min="3869" max="3869" width="5.08984375" style="556" customWidth="1"/>
    <col min="3870" max="3870" width="8.90625" style="556"/>
    <col min="3871" max="3871" width="7.90625" style="556" customWidth="1"/>
    <col min="3872" max="3872" width="8.90625" style="556"/>
    <col min="3873" max="3873" width="5.08984375" style="556" customWidth="1"/>
    <col min="3874" max="3874" width="4.08984375" style="556" customWidth="1"/>
    <col min="3875" max="3875" width="14.453125" style="556" bestFit="1" customWidth="1"/>
    <col min="3876" max="4096" width="8.90625" style="556"/>
    <col min="4097" max="4097" width="7" style="556" customWidth="1"/>
    <col min="4098" max="4098" width="16.90625" style="556" customWidth="1"/>
    <col min="4099" max="4099" width="3.453125" style="556" customWidth="1"/>
    <col min="4100" max="4100" width="4.54296875" style="556" customWidth="1"/>
    <col min="4101" max="4101" width="3.453125" style="556" customWidth="1"/>
    <col min="4102" max="4102" width="8.90625" style="556"/>
    <col min="4103" max="4103" width="4.90625" style="556" customWidth="1"/>
    <col min="4104" max="4104" width="8.90625" style="556"/>
    <col min="4105" max="4105" width="3.453125" style="556" customWidth="1"/>
    <col min="4106" max="4106" width="8.90625" style="556"/>
    <col min="4107" max="4107" width="3.453125" style="556" customWidth="1"/>
    <col min="4108" max="4108" width="8.90625" style="556"/>
    <col min="4109" max="4109" width="3.453125" style="556" customWidth="1"/>
    <col min="4110" max="4110" width="8.90625" style="556"/>
    <col min="4111" max="4111" width="3.453125" style="556" customWidth="1"/>
    <col min="4112" max="4112" width="8.90625" style="556"/>
    <col min="4113" max="4113" width="3.453125" style="556" customWidth="1"/>
    <col min="4114" max="4115" width="5" style="556" customWidth="1"/>
    <col min="4116" max="4116" width="4.54296875" style="556" customWidth="1"/>
    <col min="4117" max="4117" width="6.90625" style="556" customWidth="1"/>
    <col min="4118" max="4118" width="5.453125" style="556" customWidth="1"/>
    <col min="4119" max="4119" width="8.453125" style="556" customWidth="1"/>
    <col min="4120" max="4120" width="6" style="556" customWidth="1"/>
    <col min="4121" max="4121" width="8.453125" style="556" customWidth="1"/>
    <col min="4122" max="4122" width="6.453125" style="556" customWidth="1"/>
    <col min="4123" max="4123" width="10.08984375" style="556" customWidth="1"/>
    <col min="4124" max="4124" width="4.54296875" style="556" customWidth="1"/>
    <col min="4125" max="4125" width="5.08984375" style="556" customWidth="1"/>
    <col min="4126" max="4126" width="8.90625" style="556"/>
    <col min="4127" max="4127" width="7.90625" style="556" customWidth="1"/>
    <col min="4128" max="4128" width="8.90625" style="556"/>
    <col min="4129" max="4129" width="5.08984375" style="556" customWidth="1"/>
    <col min="4130" max="4130" width="4.08984375" style="556" customWidth="1"/>
    <col min="4131" max="4131" width="14.453125" style="556" bestFit="1" customWidth="1"/>
    <col min="4132" max="4352" width="8.90625" style="556"/>
    <col min="4353" max="4353" width="7" style="556" customWidth="1"/>
    <col min="4354" max="4354" width="16.90625" style="556" customWidth="1"/>
    <col min="4355" max="4355" width="3.453125" style="556" customWidth="1"/>
    <col min="4356" max="4356" width="4.54296875" style="556" customWidth="1"/>
    <col min="4357" max="4357" width="3.453125" style="556" customWidth="1"/>
    <col min="4358" max="4358" width="8.90625" style="556"/>
    <col min="4359" max="4359" width="4.90625" style="556" customWidth="1"/>
    <col min="4360" max="4360" width="8.90625" style="556"/>
    <col min="4361" max="4361" width="3.453125" style="556" customWidth="1"/>
    <col min="4362" max="4362" width="8.90625" style="556"/>
    <col min="4363" max="4363" width="3.453125" style="556" customWidth="1"/>
    <col min="4364" max="4364" width="8.90625" style="556"/>
    <col min="4365" max="4365" width="3.453125" style="556" customWidth="1"/>
    <col min="4366" max="4366" width="8.90625" style="556"/>
    <col min="4367" max="4367" width="3.453125" style="556" customWidth="1"/>
    <col min="4368" max="4368" width="8.90625" style="556"/>
    <col min="4369" max="4369" width="3.453125" style="556" customWidth="1"/>
    <col min="4370" max="4371" width="5" style="556" customWidth="1"/>
    <col min="4372" max="4372" width="4.54296875" style="556" customWidth="1"/>
    <col min="4373" max="4373" width="6.90625" style="556" customWidth="1"/>
    <col min="4374" max="4374" width="5.453125" style="556" customWidth="1"/>
    <col min="4375" max="4375" width="8.453125" style="556" customWidth="1"/>
    <col min="4376" max="4376" width="6" style="556" customWidth="1"/>
    <col min="4377" max="4377" width="8.453125" style="556" customWidth="1"/>
    <col min="4378" max="4378" width="6.453125" style="556" customWidth="1"/>
    <col min="4379" max="4379" width="10.08984375" style="556" customWidth="1"/>
    <col min="4380" max="4380" width="4.54296875" style="556" customWidth="1"/>
    <col min="4381" max="4381" width="5.08984375" style="556" customWidth="1"/>
    <col min="4382" max="4382" width="8.90625" style="556"/>
    <col min="4383" max="4383" width="7.90625" style="556" customWidth="1"/>
    <col min="4384" max="4384" width="8.90625" style="556"/>
    <col min="4385" max="4385" width="5.08984375" style="556" customWidth="1"/>
    <col min="4386" max="4386" width="4.08984375" style="556" customWidth="1"/>
    <col min="4387" max="4387" width="14.453125" style="556" bestFit="1" customWidth="1"/>
    <col min="4388" max="4608" width="8.90625" style="556"/>
    <col min="4609" max="4609" width="7" style="556" customWidth="1"/>
    <col min="4610" max="4610" width="16.90625" style="556" customWidth="1"/>
    <col min="4611" max="4611" width="3.453125" style="556" customWidth="1"/>
    <col min="4612" max="4612" width="4.54296875" style="556" customWidth="1"/>
    <col min="4613" max="4613" width="3.453125" style="556" customWidth="1"/>
    <col min="4614" max="4614" width="8.90625" style="556"/>
    <col min="4615" max="4615" width="4.90625" style="556" customWidth="1"/>
    <col min="4616" max="4616" width="8.90625" style="556"/>
    <col min="4617" max="4617" width="3.453125" style="556" customWidth="1"/>
    <col min="4618" max="4618" width="8.90625" style="556"/>
    <col min="4619" max="4619" width="3.453125" style="556" customWidth="1"/>
    <col min="4620" max="4620" width="8.90625" style="556"/>
    <col min="4621" max="4621" width="3.453125" style="556" customWidth="1"/>
    <col min="4622" max="4622" width="8.90625" style="556"/>
    <col min="4623" max="4623" width="3.453125" style="556" customWidth="1"/>
    <col min="4624" max="4624" width="8.90625" style="556"/>
    <col min="4625" max="4625" width="3.453125" style="556" customWidth="1"/>
    <col min="4626" max="4627" width="5" style="556" customWidth="1"/>
    <col min="4628" max="4628" width="4.54296875" style="556" customWidth="1"/>
    <col min="4629" max="4629" width="6.90625" style="556" customWidth="1"/>
    <col min="4630" max="4630" width="5.453125" style="556" customWidth="1"/>
    <col min="4631" max="4631" width="8.453125" style="556" customWidth="1"/>
    <col min="4632" max="4632" width="6" style="556" customWidth="1"/>
    <col min="4633" max="4633" width="8.453125" style="556" customWidth="1"/>
    <col min="4634" max="4634" width="6.453125" style="556" customWidth="1"/>
    <col min="4635" max="4635" width="10.08984375" style="556" customWidth="1"/>
    <col min="4636" max="4636" width="4.54296875" style="556" customWidth="1"/>
    <col min="4637" max="4637" width="5.08984375" style="556" customWidth="1"/>
    <col min="4638" max="4638" width="8.90625" style="556"/>
    <col min="4639" max="4639" width="7.90625" style="556" customWidth="1"/>
    <col min="4640" max="4640" width="8.90625" style="556"/>
    <col min="4641" max="4641" width="5.08984375" style="556" customWidth="1"/>
    <col min="4642" max="4642" width="4.08984375" style="556" customWidth="1"/>
    <col min="4643" max="4643" width="14.453125" style="556" bestFit="1" customWidth="1"/>
    <col min="4644" max="4864" width="8.90625" style="556"/>
    <col min="4865" max="4865" width="7" style="556" customWidth="1"/>
    <col min="4866" max="4866" width="16.90625" style="556" customWidth="1"/>
    <col min="4867" max="4867" width="3.453125" style="556" customWidth="1"/>
    <col min="4868" max="4868" width="4.54296875" style="556" customWidth="1"/>
    <col min="4869" max="4869" width="3.453125" style="556" customWidth="1"/>
    <col min="4870" max="4870" width="8.90625" style="556"/>
    <col min="4871" max="4871" width="4.90625" style="556" customWidth="1"/>
    <col min="4872" max="4872" width="8.90625" style="556"/>
    <col min="4873" max="4873" width="3.453125" style="556" customWidth="1"/>
    <col min="4874" max="4874" width="8.90625" style="556"/>
    <col min="4875" max="4875" width="3.453125" style="556" customWidth="1"/>
    <col min="4876" max="4876" width="8.90625" style="556"/>
    <col min="4877" max="4877" width="3.453125" style="556" customWidth="1"/>
    <col min="4878" max="4878" width="8.90625" style="556"/>
    <col min="4879" max="4879" width="3.453125" style="556" customWidth="1"/>
    <col min="4880" max="4880" width="8.90625" style="556"/>
    <col min="4881" max="4881" width="3.453125" style="556" customWidth="1"/>
    <col min="4882" max="4883" width="5" style="556" customWidth="1"/>
    <col min="4884" max="4884" width="4.54296875" style="556" customWidth="1"/>
    <col min="4885" max="4885" width="6.90625" style="556" customWidth="1"/>
    <col min="4886" max="4886" width="5.453125" style="556" customWidth="1"/>
    <col min="4887" max="4887" width="8.453125" style="556" customWidth="1"/>
    <col min="4888" max="4888" width="6" style="556" customWidth="1"/>
    <col min="4889" max="4889" width="8.453125" style="556" customWidth="1"/>
    <col min="4890" max="4890" width="6.453125" style="556" customWidth="1"/>
    <col min="4891" max="4891" width="10.08984375" style="556" customWidth="1"/>
    <col min="4892" max="4892" width="4.54296875" style="556" customWidth="1"/>
    <col min="4893" max="4893" width="5.08984375" style="556" customWidth="1"/>
    <col min="4894" max="4894" width="8.90625" style="556"/>
    <col min="4895" max="4895" width="7.90625" style="556" customWidth="1"/>
    <col min="4896" max="4896" width="8.90625" style="556"/>
    <col min="4897" max="4897" width="5.08984375" style="556" customWidth="1"/>
    <col min="4898" max="4898" width="4.08984375" style="556" customWidth="1"/>
    <col min="4899" max="4899" width="14.453125" style="556" bestFit="1" customWidth="1"/>
    <col min="4900" max="5120" width="8.90625" style="556"/>
    <col min="5121" max="5121" width="7" style="556" customWidth="1"/>
    <col min="5122" max="5122" width="16.90625" style="556" customWidth="1"/>
    <col min="5123" max="5123" width="3.453125" style="556" customWidth="1"/>
    <col min="5124" max="5124" width="4.54296875" style="556" customWidth="1"/>
    <col min="5125" max="5125" width="3.453125" style="556" customWidth="1"/>
    <col min="5126" max="5126" width="8.90625" style="556"/>
    <col min="5127" max="5127" width="4.90625" style="556" customWidth="1"/>
    <col min="5128" max="5128" width="8.90625" style="556"/>
    <col min="5129" max="5129" width="3.453125" style="556" customWidth="1"/>
    <col min="5130" max="5130" width="8.90625" style="556"/>
    <col min="5131" max="5131" width="3.453125" style="556" customWidth="1"/>
    <col min="5132" max="5132" width="8.90625" style="556"/>
    <col min="5133" max="5133" width="3.453125" style="556" customWidth="1"/>
    <col min="5134" max="5134" width="8.90625" style="556"/>
    <col min="5135" max="5135" width="3.453125" style="556" customWidth="1"/>
    <col min="5136" max="5136" width="8.90625" style="556"/>
    <col min="5137" max="5137" width="3.453125" style="556" customWidth="1"/>
    <col min="5138" max="5139" width="5" style="556" customWidth="1"/>
    <col min="5140" max="5140" width="4.54296875" style="556" customWidth="1"/>
    <col min="5141" max="5141" width="6.90625" style="556" customWidth="1"/>
    <col min="5142" max="5142" width="5.453125" style="556" customWidth="1"/>
    <col min="5143" max="5143" width="8.453125" style="556" customWidth="1"/>
    <col min="5144" max="5144" width="6" style="556" customWidth="1"/>
    <col min="5145" max="5145" width="8.453125" style="556" customWidth="1"/>
    <col min="5146" max="5146" width="6.453125" style="556" customWidth="1"/>
    <col min="5147" max="5147" width="10.08984375" style="556" customWidth="1"/>
    <col min="5148" max="5148" width="4.54296875" style="556" customWidth="1"/>
    <col min="5149" max="5149" width="5.08984375" style="556" customWidth="1"/>
    <col min="5150" max="5150" width="8.90625" style="556"/>
    <col min="5151" max="5151" width="7.90625" style="556" customWidth="1"/>
    <col min="5152" max="5152" width="8.90625" style="556"/>
    <col min="5153" max="5153" width="5.08984375" style="556" customWidth="1"/>
    <col min="5154" max="5154" width="4.08984375" style="556" customWidth="1"/>
    <col min="5155" max="5155" width="14.453125" style="556" bestFit="1" customWidth="1"/>
    <col min="5156" max="5376" width="8.90625" style="556"/>
    <col min="5377" max="5377" width="7" style="556" customWidth="1"/>
    <col min="5378" max="5378" width="16.90625" style="556" customWidth="1"/>
    <col min="5379" max="5379" width="3.453125" style="556" customWidth="1"/>
    <col min="5380" max="5380" width="4.54296875" style="556" customWidth="1"/>
    <col min="5381" max="5381" width="3.453125" style="556" customWidth="1"/>
    <col min="5382" max="5382" width="8.90625" style="556"/>
    <col min="5383" max="5383" width="4.90625" style="556" customWidth="1"/>
    <col min="5384" max="5384" width="8.90625" style="556"/>
    <col min="5385" max="5385" width="3.453125" style="556" customWidth="1"/>
    <col min="5386" max="5386" width="8.90625" style="556"/>
    <col min="5387" max="5387" width="3.453125" style="556" customWidth="1"/>
    <col min="5388" max="5388" width="8.90625" style="556"/>
    <col min="5389" max="5389" width="3.453125" style="556" customWidth="1"/>
    <col min="5390" max="5390" width="8.90625" style="556"/>
    <col min="5391" max="5391" width="3.453125" style="556" customWidth="1"/>
    <col min="5392" max="5392" width="8.90625" style="556"/>
    <col min="5393" max="5393" width="3.453125" style="556" customWidth="1"/>
    <col min="5394" max="5395" width="5" style="556" customWidth="1"/>
    <col min="5396" max="5396" width="4.54296875" style="556" customWidth="1"/>
    <col min="5397" max="5397" width="6.90625" style="556" customWidth="1"/>
    <col min="5398" max="5398" width="5.453125" style="556" customWidth="1"/>
    <col min="5399" max="5399" width="8.453125" style="556" customWidth="1"/>
    <col min="5400" max="5400" width="6" style="556" customWidth="1"/>
    <col min="5401" max="5401" width="8.453125" style="556" customWidth="1"/>
    <col min="5402" max="5402" width="6.453125" style="556" customWidth="1"/>
    <col min="5403" max="5403" width="10.08984375" style="556" customWidth="1"/>
    <col min="5404" max="5404" width="4.54296875" style="556" customWidth="1"/>
    <col min="5405" max="5405" width="5.08984375" style="556" customWidth="1"/>
    <col min="5406" max="5406" width="8.90625" style="556"/>
    <col min="5407" max="5407" width="7.90625" style="556" customWidth="1"/>
    <col min="5408" max="5408" width="8.90625" style="556"/>
    <col min="5409" max="5409" width="5.08984375" style="556" customWidth="1"/>
    <col min="5410" max="5410" width="4.08984375" style="556" customWidth="1"/>
    <col min="5411" max="5411" width="14.453125" style="556" bestFit="1" customWidth="1"/>
    <col min="5412" max="5632" width="8.90625" style="556"/>
    <col min="5633" max="5633" width="7" style="556" customWidth="1"/>
    <col min="5634" max="5634" width="16.90625" style="556" customWidth="1"/>
    <col min="5635" max="5635" width="3.453125" style="556" customWidth="1"/>
    <col min="5636" max="5636" width="4.54296875" style="556" customWidth="1"/>
    <col min="5637" max="5637" width="3.453125" style="556" customWidth="1"/>
    <col min="5638" max="5638" width="8.90625" style="556"/>
    <col min="5639" max="5639" width="4.90625" style="556" customWidth="1"/>
    <col min="5640" max="5640" width="8.90625" style="556"/>
    <col min="5641" max="5641" width="3.453125" style="556" customWidth="1"/>
    <col min="5642" max="5642" width="8.90625" style="556"/>
    <col min="5643" max="5643" width="3.453125" style="556" customWidth="1"/>
    <col min="5644" max="5644" width="8.90625" style="556"/>
    <col min="5645" max="5645" width="3.453125" style="556" customWidth="1"/>
    <col min="5646" max="5646" width="8.90625" style="556"/>
    <col min="5647" max="5647" width="3.453125" style="556" customWidth="1"/>
    <col min="5648" max="5648" width="8.90625" style="556"/>
    <col min="5649" max="5649" width="3.453125" style="556" customWidth="1"/>
    <col min="5650" max="5651" width="5" style="556" customWidth="1"/>
    <col min="5652" max="5652" width="4.54296875" style="556" customWidth="1"/>
    <col min="5653" max="5653" width="6.90625" style="556" customWidth="1"/>
    <col min="5654" max="5654" width="5.453125" style="556" customWidth="1"/>
    <col min="5655" max="5655" width="8.453125" style="556" customWidth="1"/>
    <col min="5656" max="5656" width="6" style="556" customWidth="1"/>
    <col min="5657" max="5657" width="8.453125" style="556" customWidth="1"/>
    <col min="5658" max="5658" width="6.453125" style="556" customWidth="1"/>
    <col min="5659" max="5659" width="10.08984375" style="556" customWidth="1"/>
    <col min="5660" max="5660" width="4.54296875" style="556" customWidth="1"/>
    <col min="5661" max="5661" width="5.08984375" style="556" customWidth="1"/>
    <col min="5662" max="5662" width="8.90625" style="556"/>
    <col min="5663" max="5663" width="7.90625" style="556" customWidth="1"/>
    <col min="5664" max="5664" width="8.90625" style="556"/>
    <col min="5665" max="5665" width="5.08984375" style="556" customWidth="1"/>
    <col min="5666" max="5666" width="4.08984375" style="556" customWidth="1"/>
    <col min="5667" max="5667" width="14.453125" style="556" bestFit="1" customWidth="1"/>
    <col min="5668" max="5888" width="8.90625" style="556"/>
    <col min="5889" max="5889" width="7" style="556" customWidth="1"/>
    <col min="5890" max="5890" width="16.90625" style="556" customWidth="1"/>
    <col min="5891" max="5891" width="3.453125" style="556" customWidth="1"/>
    <col min="5892" max="5892" width="4.54296875" style="556" customWidth="1"/>
    <col min="5893" max="5893" width="3.453125" style="556" customWidth="1"/>
    <col min="5894" max="5894" width="8.90625" style="556"/>
    <col min="5895" max="5895" width="4.90625" style="556" customWidth="1"/>
    <col min="5896" max="5896" width="8.90625" style="556"/>
    <col min="5897" max="5897" width="3.453125" style="556" customWidth="1"/>
    <col min="5898" max="5898" width="8.90625" style="556"/>
    <col min="5899" max="5899" width="3.453125" style="556" customWidth="1"/>
    <col min="5900" max="5900" width="8.90625" style="556"/>
    <col min="5901" max="5901" width="3.453125" style="556" customWidth="1"/>
    <col min="5902" max="5902" width="8.90625" style="556"/>
    <col min="5903" max="5903" width="3.453125" style="556" customWidth="1"/>
    <col min="5904" max="5904" width="8.90625" style="556"/>
    <col min="5905" max="5905" width="3.453125" style="556" customWidth="1"/>
    <col min="5906" max="5907" width="5" style="556" customWidth="1"/>
    <col min="5908" max="5908" width="4.54296875" style="556" customWidth="1"/>
    <col min="5909" max="5909" width="6.90625" style="556" customWidth="1"/>
    <col min="5910" max="5910" width="5.453125" style="556" customWidth="1"/>
    <col min="5911" max="5911" width="8.453125" style="556" customWidth="1"/>
    <col min="5912" max="5912" width="6" style="556" customWidth="1"/>
    <col min="5913" max="5913" width="8.453125" style="556" customWidth="1"/>
    <col min="5914" max="5914" width="6.453125" style="556" customWidth="1"/>
    <col min="5915" max="5915" width="10.08984375" style="556" customWidth="1"/>
    <col min="5916" max="5916" width="4.54296875" style="556" customWidth="1"/>
    <col min="5917" max="5917" width="5.08984375" style="556" customWidth="1"/>
    <col min="5918" max="5918" width="8.90625" style="556"/>
    <col min="5919" max="5919" width="7.90625" style="556" customWidth="1"/>
    <col min="5920" max="5920" width="8.90625" style="556"/>
    <col min="5921" max="5921" width="5.08984375" style="556" customWidth="1"/>
    <col min="5922" max="5922" width="4.08984375" style="556" customWidth="1"/>
    <col min="5923" max="5923" width="14.453125" style="556" bestFit="1" customWidth="1"/>
    <col min="5924" max="6144" width="8.90625" style="556"/>
    <col min="6145" max="6145" width="7" style="556" customWidth="1"/>
    <col min="6146" max="6146" width="16.90625" style="556" customWidth="1"/>
    <col min="6147" max="6147" width="3.453125" style="556" customWidth="1"/>
    <col min="6148" max="6148" width="4.54296875" style="556" customWidth="1"/>
    <col min="6149" max="6149" width="3.453125" style="556" customWidth="1"/>
    <col min="6150" max="6150" width="8.90625" style="556"/>
    <col min="6151" max="6151" width="4.90625" style="556" customWidth="1"/>
    <col min="6152" max="6152" width="8.90625" style="556"/>
    <col min="6153" max="6153" width="3.453125" style="556" customWidth="1"/>
    <col min="6154" max="6154" width="8.90625" style="556"/>
    <col min="6155" max="6155" width="3.453125" style="556" customWidth="1"/>
    <col min="6156" max="6156" width="8.90625" style="556"/>
    <col min="6157" max="6157" width="3.453125" style="556" customWidth="1"/>
    <col min="6158" max="6158" width="8.90625" style="556"/>
    <col min="6159" max="6159" width="3.453125" style="556" customWidth="1"/>
    <col min="6160" max="6160" width="8.90625" style="556"/>
    <col min="6161" max="6161" width="3.453125" style="556" customWidth="1"/>
    <col min="6162" max="6163" width="5" style="556" customWidth="1"/>
    <col min="6164" max="6164" width="4.54296875" style="556" customWidth="1"/>
    <col min="6165" max="6165" width="6.90625" style="556" customWidth="1"/>
    <col min="6166" max="6166" width="5.453125" style="556" customWidth="1"/>
    <col min="6167" max="6167" width="8.453125" style="556" customWidth="1"/>
    <col min="6168" max="6168" width="6" style="556" customWidth="1"/>
    <col min="6169" max="6169" width="8.453125" style="556" customWidth="1"/>
    <col min="6170" max="6170" width="6.453125" style="556" customWidth="1"/>
    <col min="6171" max="6171" width="10.08984375" style="556" customWidth="1"/>
    <col min="6172" max="6172" width="4.54296875" style="556" customWidth="1"/>
    <col min="6173" max="6173" width="5.08984375" style="556" customWidth="1"/>
    <col min="6174" max="6174" width="8.90625" style="556"/>
    <col min="6175" max="6175" width="7.90625" style="556" customWidth="1"/>
    <col min="6176" max="6176" width="8.90625" style="556"/>
    <col min="6177" max="6177" width="5.08984375" style="556" customWidth="1"/>
    <col min="6178" max="6178" width="4.08984375" style="556" customWidth="1"/>
    <col min="6179" max="6179" width="14.453125" style="556" bestFit="1" customWidth="1"/>
    <col min="6180" max="6400" width="8.90625" style="556"/>
    <col min="6401" max="6401" width="7" style="556" customWidth="1"/>
    <col min="6402" max="6402" width="16.90625" style="556" customWidth="1"/>
    <col min="6403" max="6403" width="3.453125" style="556" customWidth="1"/>
    <col min="6404" max="6404" width="4.54296875" style="556" customWidth="1"/>
    <col min="6405" max="6405" width="3.453125" style="556" customWidth="1"/>
    <col min="6406" max="6406" width="8.90625" style="556"/>
    <col min="6407" max="6407" width="4.90625" style="556" customWidth="1"/>
    <col min="6408" max="6408" width="8.90625" style="556"/>
    <col min="6409" max="6409" width="3.453125" style="556" customWidth="1"/>
    <col min="6410" max="6410" width="8.90625" style="556"/>
    <col min="6411" max="6411" width="3.453125" style="556" customWidth="1"/>
    <col min="6412" max="6412" width="8.90625" style="556"/>
    <col min="6413" max="6413" width="3.453125" style="556" customWidth="1"/>
    <col min="6414" max="6414" width="8.90625" style="556"/>
    <col min="6415" max="6415" width="3.453125" style="556" customWidth="1"/>
    <col min="6416" max="6416" width="8.90625" style="556"/>
    <col min="6417" max="6417" width="3.453125" style="556" customWidth="1"/>
    <col min="6418" max="6419" width="5" style="556" customWidth="1"/>
    <col min="6420" max="6420" width="4.54296875" style="556" customWidth="1"/>
    <col min="6421" max="6421" width="6.90625" style="556" customWidth="1"/>
    <col min="6422" max="6422" width="5.453125" style="556" customWidth="1"/>
    <col min="6423" max="6423" width="8.453125" style="556" customWidth="1"/>
    <col min="6424" max="6424" width="6" style="556" customWidth="1"/>
    <col min="6425" max="6425" width="8.453125" style="556" customWidth="1"/>
    <col min="6426" max="6426" width="6.453125" style="556" customWidth="1"/>
    <col min="6427" max="6427" width="10.08984375" style="556" customWidth="1"/>
    <col min="6428" max="6428" width="4.54296875" style="556" customWidth="1"/>
    <col min="6429" max="6429" width="5.08984375" style="556" customWidth="1"/>
    <col min="6430" max="6430" width="8.90625" style="556"/>
    <col min="6431" max="6431" width="7.90625" style="556" customWidth="1"/>
    <col min="6432" max="6432" width="8.90625" style="556"/>
    <col min="6433" max="6433" width="5.08984375" style="556" customWidth="1"/>
    <col min="6434" max="6434" width="4.08984375" style="556" customWidth="1"/>
    <col min="6435" max="6435" width="14.453125" style="556" bestFit="1" customWidth="1"/>
    <col min="6436" max="6656" width="8.90625" style="556"/>
    <col min="6657" max="6657" width="7" style="556" customWidth="1"/>
    <col min="6658" max="6658" width="16.90625" style="556" customWidth="1"/>
    <col min="6659" max="6659" width="3.453125" style="556" customWidth="1"/>
    <col min="6660" max="6660" width="4.54296875" style="556" customWidth="1"/>
    <col min="6661" max="6661" width="3.453125" style="556" customWidth="1"/>
    <col min="6662" max="6662" width="8.90625" style="556"/>
    <col min="6663" max="6663" width="4.90625" style="556" customWidth="1"/>
    <col min="6664" max="6664" width="8.90625" style="556"/>
    <col min="6665" max="6665" width="3.453125" style="556" customWidth="1"/>
    <col min="6666" max="6666" width="8.90625" style="556"/>
    <col min="6667" max="6667" width="3.453125" style="556" customWidth="1"/>
    <col min="6668" max="6668" width="8.90625" style="556"/>
    <col min="6669" max="6669" width="3.453125" style="556" customWidth="1"/>
    <col min="6670" max="6670" width="8.90625" style="556"/>
    <col min="6671" max="6671" width="3.453125" style="556" customWidth="1"/>
    <col min="6672" max="6672" width="8.90625" style="556"/>
    <col min="6673" max="6673" width="3.453125" style="556" customWidth="1"/>
    <col min="6674" max="6675" width="5" style="556" customWidth="1"/>
    <col min="6676" max="6676" width="4.54296875" style="556" customWidth="1"/>
    <col min="6677" max="6677" width="6.90625" style="556" customWidth="1"/>
    <col min="6678" max="6678" width="5.453125" style="556" customWidth="1"/>
    <col min="6679" max="6679" width="8.453125" style="556" customWidth="1"/>
    <col min="6680" max="6680" width="6" style="556" customWidth="1"/>
    <col min="6681" max="6681" width="8.453125" style="556" customWidth="1"/>
    <col min="6682" max="6682" width="6.453125" style="556" customWidth="1"/>
    <col min="6683" max="6683" width="10.08984375" style="556" customWidth="1"/>
    <col min="6684" max="6684" width="4.54296875" style="556" customWidth="1"/>
    <col min="6685" max="6685" width="5.08984375" style="556" customWidth="1"/>
    <col min="6686" max="6686" width="8.90625" style="556"/>
    <col min="6687" max="6687" width="7.90625" style="556" customWidth="1"/>
    <col min="6688" max="6688" width="8.90625" style="556"/>
    <col min="6689" max="6689" width="5.08984375" style="556" customWidth="1"/>
    <col min="6690" max="6690" width="4.08984375" style="556" customWidth="1"/>
    <col min="6691" max="6691" width="14.453125" style="556" bestFit="1" customWidth="1"/>
    <col min="6692" max="6912" width="8.90625" style="556"/>
    <col min="6913" max="6913" width="7" style="556" customWidth="1"/>
    <col min="6914" max="6914" width="16.90625" style="556" customWidth="1"/>
    <col min="6915" max="6915" width="3.453125" style="556" customWidth="1"/>
    <col min="6916" max="6916" width="4.54296875" style="556" customWidth="1"/>
    <col min="6917" max="6917" width="3.453125" style="556" customWidth="1"/>
    <col min="6918" max="6918" width="8.90625" style="556"/>
    <col min="6919" max="6919" width="4.90625" style="556" customWidth="1"/>
    <col min="6920" max="6920" width="8.90625" style="556"/>
    <col min="6921" max="6921" width="3.453125" style="556" customWidth="1"/>
    <col min="6922" max="6922" width="8.90625" style="556"/>
    <col min="6923" max="6923" width="3.453125" style="556" customWidth="1"/>
    <col min="6924" max="6924" width="8.90625" style="556"/>
    <col min="6925" max="6925" width="3.453125" style="556" customWidth="1"/>
    <col min="6926" max="6926" width="8.90625" style="556"/>
    <col min="6927" max="6927" width="3.453125" style="556" customWidth="1"/>
    <col min="6928" max="6928" width="8.90625" style="556"/>
    <col min="6929" max="6929" width="3.453125" style="556" customWidth="1"/>
    <col min="6930" max="6931" width="5" style="556" customWidth="1"/>
    <col min="6932" max="6932" width="4.54296875" style="556" customWidth="1"/>
    <col min="6933" max="6933" width="6.90625" style="556" customWidth="1"/>
    <col min="6934" max="6934" width="5.453125" style="556" customWidth="1"/>
    <col min="6935" max="6935" width="8.453125" style="556" customWidth="1"/>
    <col min="6936" max="6936" width="6" style="556" customWidth="1"/>
    <col min="6937" max="6937" width="8.453125" style="556" customWidth="1"/>
    <col min="6938" max="6938" width="6.453125" style="556" customWidth="1"/>
    <col min="6939" max="6939" width="10.08984375" style="556" customWidth="1"/>
    <col min="6940" max="6940" width="4.54296875" style="556" customWidth="1"/>
    <col min="6941" max="6941" width="5.08984375" style="556" customWidth="1"/>
    <col min="6942" max="6942" width="8.90625" style="556"/>
    <col min="6943" max="6943" width="7.90625" style="556" customWidth="1"/>
    <col min="6944" max="6944" width="8.90625" style="556"/>
    <col min="6945" max="6945" width="5.08984375" style="556" customWidth="1"/>
    <col min="6946" max="6946" width="4.08984375" style="556" customWidth="1"/>
    <col min="6947" max="6947" width="14.453125" style="556" bestFit="1" customWidth="1"/>
    <col min="6948" max="7168" width="8.90625" style="556"/>
    <col min="7169" max="7169" width="7" style="556" customWidth="1"/>
    <col min="7170" max="7170" width="16.90625" style="556" customWidth="1"/>
    <col min="7171" max="7171" width="3.453125" style="556" customWidth="1"/>
    <col min="7172" max="7172" width="4.54296875" style="556" customWidth="1"/>
    <col min="7173" max="7173" width="3.453125" style="556" customWidth="1"/>
    <col min="7174" max="7174" width="8.90625" style="556"/>
    <col min="7175" max="7175" width="4.90625" style="556" customWidth="1"/>
    <col min="7176" max="7176" width="8.90625" style="556"/>
    <col min="7177" max="7177" width="3.453125" style="556" customWidth="1"/>
    <col min="7178" max="7178" width="8.90625" style="556"/>
    <col min="7179" max="7179" width="3.453125" style="556" customWidth="1"/>
    <col min="7180" max="7180" width="8.90625" style="556"/>
    <col min="7181" max="7181" width="3.453125" style="556" customWidth="1"/>
    <col min="7182" max="7182" width="8.90625" style="556"/>
    <col min="7183" max="7183" width="3.453125" style="556" customWidth="1"/>
    <col min="7184" max="7184" width="8.90625" style="556"/>
    <col min="7185" max="7185" width="3.453125" style="556" customWidth="1"/>
    <col min="7186" max="7187" width="5" style="556" customWidth="1"/>
    <col min="7188" max="7188" width="4.54296875" style="556" customWidth="1"/>
    <col min="7189" max="7189" width="6.90625" style="556" customWidth="1"/>
    <col min="7190" max="7190" width="5.453125" style="556" customWidth="1"/>
    <col min="7191" max="7191" width="8.453125" style="556" customWidth="1"/>
    <col min="7192" max="7192" width="6" style="556" customWidth="1"/>
    <col min="7193" max="7193" width="8.453125" style="556" customWidth="1"/>
    <col min="7194" max="7194" width="6.453125" style="556" customWidth="1"/>
    <col min="7195" max="7195" width="10.08984375" style="556" customWidth="1"/>
    <col min="7196" max="7196" width="4.54296875" style="556" customWidth="1"/>
    <col min="7197" max="7197" width="5.08984375" style="556" customWidth="1"/>
    <col min="7198" max="7198" width="8.90625" style="556"/>
    <col min="7199" max="7199" width="7.90625" style="556" customWidth="1"/>
    <col min="7200" max="7200" width="8.90625" style="556"/>
    <col min="7201" max="7201" width="5.08984375" style="556" customWidth="1"/>
    <col min="7202" max="7202" width="4.08984375" style="556" customWidth="1"/>
    <col min="7203" max="7203" width="14.453125" style="556" bestFit="1" customWidth="1"/>
    <col min="7204" max="7424" width="8.90625" style="556"/>
    <col min="7425" max="7425" width="7" style="556" customWidth="1"/>
    <col min="7426" max="7426" width="16.90625" style="556" customWidth="1"/>
    <col min="7427" max="7427" width="3.453125" style="556" customWidth="1"/>
    <col min="7428" max="7428" width="4.54296875" style="556" customWidth="1"/>
    <col min="7429" max="7429" width="3.453125" style="556" customWidth="1"/>
    <col min="7430" max="7430" width="8.90625" style="556"/>
    <col min="7431" max="7431" width="4.90625" style="556" customWidth="1"/>
    <col min="7432" max="7432" width="8.90625" style="556"/>
    <col min="7433" max="7433" width="3.453125" style="556" customWidth="1"/>
    <col min="7434" max="7434" width="8.90625" style="556"/>
    <col min="7435" max="7435" width="3.453125" style="556" customWidth="1"/>
    <col min="7436" max="7436" width="8.90625" style="556"/>
    <col min="7437" max="7437" width="3.453125" style="556" customWidth="1"/>
    <col min="7438" max="7438" width="8.90625" style="556"/>
    <col min="7439" max="7439" width="3.453125" style="556" customWidth="1"/>
    <col min="7440" max="7440" width="8.90625" style="556"/>
    <col min="7441" max="7441" width="3.453125" style="556" customWidth="1"/>
    <col min="7442" max="7443" width="5" style="556" customWidth="1"/>
    <col min="7444" max="7444" width="4.54296875" style="556" customWidth="1"/>
    <col min="7445" max="7445" width="6.90625" style="556" customWidth="1"/>
    <col min="7446" max="7446" width="5.453125" style="556" customWidth="1"/>
    <col min="7447" max="7447" width="8.453125" style="556" customWidth="1"/>
    <col min="7448" max="7448" width="6" style="556" customWidth="1"/>
    <col min="7449" max="7449" width="8.453125" style="556" customWidth="1"/>
    <col min="7450" max="7450" width="6.453125" style="556" customWidth="1"/>
    <col min="7451" max="7451" width="10.08984375" style="556" customWidth="1"/>
    <col min="7452" max="7452" width="4.54296875" style="556" customWidth="1"/>
    <col min="7453" max="7453" width="5.08984375" style="556" customWidth="1"/>
    <col min="7454" max="7454" width="8.90625" style="556"/>
    <col min="7455" max="7455" width="7.90625" style="556" customWidth="1"/>
    <col min="7456" max="7456" width="8.90625" style="556"/>
    <col min="7457" max="7457" width="5.08984375" style="556" customWidth="1"/>
    <col min="7458" max="7458" width="4.08984375" style="556" customWidth="1"/>
    <col min="7459" max="7459" width="14.453125" style="556" bestFit="1" customWidth="1"/>
    <col min="7460" max="7680" width="8.90625" style="556"/>
    <col min="7681" max="7681" width="7" style="556" customWidth="1"/>
    <col min="7682" max="7682" width="16.90625" style="556" customWidth="1"/>
    <col min="7683" max="7683" width="3.453125" style="556" customWidth="1"/>
    <col min="7684" max="7684" width="4.54296875" style="556" customWidth="1"/>
    <col min="7685" max="7685" width="3.453125" style="556" customWidth="1"/>
    <col min="7686" max="7686" width="8.90625" style="556"/>
    <col min="7687" max="7687" width="4.90625" style="556" customWidth="1"/>
    <col min="7688" max="7688" width="8.90625" style="556"/>
    <col min="7689" max="7689" width="3.453125" style="556" customWidth="1"/>
    <col min="7690" max="7690" width="8.90625" style="556"/>
    <col min="7691" max="7691" width="3.453125" style="556" customWidth="1"/>
    <col min="7692" max="7692" width="8.90625" style="556"/>
    <col min="7693" max="7693" width="3.453125" style="556" customWidth="1"/>
    <col min="7694" max="7694" width="8.90625" style="556"/>
    <col min="7695" max="7695" width="3.453125" style="556" customWidth="1"/>
    <col min="7696" max="7696" width="8.90625" style="556"/>
    <col min="7697" max="7697" width="3.453125" style="556" customWidth="1"/>
    <col min="7698" max="7699" width="5" style="556" customWidth="1"/>
    <col min="7700" max="7700" width="4.54296875" style="556" customWidth="1"/>
    <col min="7701" max="7701" width="6.90625" style="556" customWidth="1"/>
    <col min="7702" max="7702" width="5.453125" style="556" customWidth="1"/>
    <col min="7703" max="7703" width="8.453125" style="556" customWidth="1"/>
    <col min="7704" max="7704" width="6" style="556" customWidth="1"/>
    <col min="7705" max="7705" width="8.453125" style="556" customWidth="1"/>
    <col min="7706" max="7706" width="6.453125" style="556" customWidth="1"/>
    <col min="7707" max="7707" width="10.08984375" style="556" customWidth="1"/>
    <col min="7708" max="7708" width="4.54296875" style="556" customWidth="1"/>
    <col min="7709" max="7709" width="5.08984375" style="556" customWidth="1"/>
    <col min="7710" max="7710" width="8.90625" style="556"/>
    <col min="7711" max="7711" width="7.90625" style="556" customWidth="1"/>
    <col min="7712" max="7712" width="8.90625" style="556"/>
    <col min="7713" max="7713" width="5.08984375" style="556" customWidth="1"/>
    <col min="7714" max="7714" width="4.08984375" style="556" customWidth="1"/>
    <col min="7715" max="7715" width="14.453125" style="556" bestFit="1" customWidth="1"/>
    <col min="7716" max="7936" width="8.90625" style="556"/>
    <col min="7937" max="7937" width="7" style="556" customWidth="1"/>
    <col min="7938" max="7938" width="16.90625" style="556" customWidth="1"/>
    <col min="7939" max="7939" width="3.453125" style="556" customWidth="1"/>
    <col min="7940" max="7940" width="4.54296875" style="556" customWidth="1"/>
    <col min="7941" max="7941" width="3.453125" style="556" customWidth="1"/>
    <col min="7942" max="7942" width="8.90625" style="556"/>
    <col min="7943" max="7943" width="4.90625" style="556" customWidth="1"/>
    <col min="7944" max="7944" width="8.90625" style="556"/>
    <col min="7945" max="7945" width="3.453125" style="556" customWidth="1"/>
    <col min="7946" max="7946" width="8.90625" style="556"/>
    <col min="7947" max="7947" width="3.453125" style="556" customWidth="1"/>
    <col min="7948" max="7948" width="8.90625" style="556"/>
    <col min="7949" max="7949" width="3.453125" style="556" customWidth="1"/>
    <col min="7950" max="7950" width="8.90625" style="556"/>
    <col min="7951" max="7951" width="3.453125" style="556" customWidth="1"/>
    <col min="7952" max="7952" width="8.90625" style="556"/>
    <col min="7953" max="7953" width="3.453125" style="556" customWidth="1"/>
    <col min="7954" max="7955" width="5" style="556" customWidth="1"/>
    <col min="7956" max="7956" width="4.54296875" style="556" customWidth="1"/>
    <col min="7957" max="7957" width="6.90625" style="556" customWidth="1"/>
    <col min="7958" max="7958" width="5.453125" style="556" customWidth="1"/>
    <col min="7959" max="7959" width="8.453125" style="556" customWidth="1"/>
    <col min="7960" max="7960" width="6" style="556" customWidth="1"/>
    <col min="7961" max="7961" width="8.453125" style="556" customWidth="1"/>
    <col min="7962" max="7962" width="6.453125" style="556" customWidth="1"/>
    <col min="7963" max="7963" width="10.08984375" style="556" customWidth="1"/>
    <col min="7964" max="7964" width="4.54296875" style="556" customWidth="1"/>
    <col min="7965" max="7965" width="5.08984375" style="556" customWidth="1"/>
    <col min="7966" max="7966" width="8.90625" style="556"/>
    <col min="7967" max="7967" width="7.90625" style="556" customWidth="1"/>
    <col min="7968" max="7968" width="8.90625" style="556"/>
    <col min="7969" max="7969" width="5.08984375" style="556" customWidth="1"/>
    <col min="7970" max="7970" width="4.08984375" style="556" customWidth="1"/>
    <col min="7971" max="7971" width="14.453125" style="556" bestFit="1" customWidth="1"/>
    <col min="7972" max="8192" width="8.90625" style="556"/>
    <col min="8193" max="8193" width="7" style="556" customWidth="1"/>
    <col min="8194" max="8194" width="16.90625" style="556" customWidth="1"/>
    <col min="8195" max="8195" width="3.453125" style="556" customWidth="1"/>
    <col min="8196" max="8196" width="4.54296875" style="556" customWidth="1"/>
    <col min="8197" max="8197" width="3.453125" style="556" customWidth="1"/>
    <col min="8198" max="8198" width="8.90625" style="556"/>
    <col min="8199" max="8199" width="4.90625" style="556" customWidth="1"/>
    <col min="8200" max="8200" width="8.90625" style="556"/>
    <col min="8201" max="8201" width="3.453125" style="556" customWidth="1"/>
    <col min="8202" max="8202" width="8.90625" style="556"/>
    <col min="8203" max="8203" width="3.453125" style="556" customWidth="1"/>
    <col min="8204" max="8204" width="8.90625" style="556"/>
    <col min="8205" max="8205" width="3.453125" style="556" customWidth="1"/>
    <col min="8206" max="8206" width="8.90625" style="556"/>
    <col min="8207" max="8207" width="3.453125" style="556" customWidth="1"/>
    <col min="8208" max="8208" width="8.90625" style="556"/>
    <col min="8209" max="8209" width="3.453125" style="556" customWidth="1"/>
    <col min="8210" max="8211" width="5" style="556" customWidth="1"/>
    <col min="8212" max="8212" width="4.54296875" style="556" customWidth="1"/>
    <col min="8213" max="8213" width="6.90625" style="556" customWidth="1"/>
    <col min="8214" max="8214" width="5.453125" style="556" customWidth="1"/>
    <col min="8215" max="8215" width="8.453125" style="556" customWidth="1"/>
    <col min="8216" max="8216" width="6" style="556" customWidth="1"/>
    <col min="8217" max="8217" width="8.453125" style="556" customWidth="1"/>
    <col min="8218" max="8218" width="6.453125" style="556" customWidth="1"/>
    <col min="8219" max="8219" width="10.08984375" style="556" customWidth="1"/>
    <col min="8220" max="8220" width="4.54296875" style="556" customWidth="1"/>
    <col min="8221" max="8221" width="5.08984375" style="556" customWidth="1"/>
    <col min="8222" max="8222" width="8.90625" style="556"/>
    <col min="8223" max="8223" width="7.90625" style="556" customWidth="1"/>
    <col min="8224" max="8224" width="8.90625" style="556"/>
    <col min="8225" max="8225" width="5.08984375" style="556" customWidth="1"/>
    <col min="8226" max="8226" width="4.08984375" style="556" customWidth="1"/>
    <col min="8227" max="8227" width="14.453125" style="556" bestFit="1" customWidth="1"/>
    <col min="8228" max="8448" width="8.90625" style="556"/>
    <col min="8449" max="8449" width="7" style="556" customWidth="1"/>
    <col min="8450" max="8450" width="16.90625" style="556" customWidth="1"/>
    <col min="8451" max="8451" width="3.453125" style="556" customWidth="1"/>
    <col min="8452" max="8452" width="4.54296875" style="556" customWidth="1"/>
    <col min="8453" max="8453" width="3.453125" style="556" customWidth="1"/>
    <col min="8454" max="8454" width="8.90625" style="556"/>
    <col min="8455" max="8455" width="4.90625" style="556" customWidth="1"/>
    <col min="8456" max="8456" width="8.90625" style="556"/>
    <col min="8457" max="8457" width="3.453125" style="556" customWidth="1"/>
    <col min="8458" max="8458" width="8.90625" style="556"/>
    <col min="8459" max="8459" width="3.453125" style="556" customWidth="1"/>
    <col min="8460" max="8460" width="8.90625" style="556"/>
    <col min="8461" max="8461" width="3.453125" style="556" customWidth="1"/>
    <col min="8462" max="8462" width="8.90625" style="556"/>
    <col min="8463" max="8463" width="3.453125" style="556" customWidth="1"/>
    <col min="8464" max="8464" width="8.90625" style="556"/>
    <col min="8465" max="8465" width="3.453125" style="556" customWidth="1"/>
    <col min="8466" max="8467" width="5" style="556" customWidth="1"/>
    <col min="8468" max="8468" width="4.54296875" style="556" customWidth="1"/>
    <col min="8469" max="8469" width="6.90625" style="556" customWidth="1"/>
    <col min="8470" max="8470" width="5.453125" style="556" customWidth="1"/>
    <col min="8471" max="8471" width="8.453125" style="556" customWidth="1"/>
    <col min="8472" max="8472" width="6" style="556" customWidth="1"/>
    <col min="8473" max="8473" width="8.453125" style="556" customWidth="1"/>
    <col min="8474" max="8474" width="6.453125" style="556" customWidth="1"/>
    <col min="8475" max="8475" width="10.08984375" style="556" customWidth="1"/>
    <col min="8476" max="8476" width="4.54296875" style="556" customWidth="1"/>
    <col min="8477" max="8477" width="5.08984375" style="556" customWidth="1"/>
    <col min="8478" max="8478" width="8.90625" style="556"/>
    <col min="8479" max="8479" width="7.90625" style="556" customWidth="1"/>
    <col min="8480" max="8480" width="8.90625" style="556"/>
    <col min="8481" max="8481" width="5.08984375" style="556" customWidth="1"/>
    <col min="8482" max="8482" width="4.08984375" style="556" customWidth="1"/>
    <col min="8483" max="8483" width="14.453125" style="556" bestFit="1" customWidth="1"/>
    <col min="8484" max="8704" width="8.90625" style="556"/>
    <col min="8705" max="8705" width="7" style="556" customWidth="1"/>
    <col min="8706" max="8706" width="16.90625" style="556" customWidth="1"/>
    <col min="8707" max="8707" width="3.453125" style="556" customWidth="1"/>
    <col min="8708" max="8708" width="4.54296875" style="556" customWidth="1"/>
    <col min="8709" max="8709" width="3.453125" style="556" customWidth="1"/>
    <col min="8710" max="8710" width="8.90625" style="556"/>
    <col min="8711" max="8711" width="4.90625" style="556" customWidth="1"/>
    <col min="8712" max="8712" width="8.90625" style="556"/>
    <col min="8713" max="8713" width="3.453125" style="556" customWidth="1"/>
    <col min="8714" max="8714" width="8.90625" style="556"/>
    <col min="8715" max="8715" width="3.453125" style="556" customWidth="1"/>
    <col min="8716" max="8716" width="8.90625" style="556"/>
    <col min="8717" max="8717" width="3.453125" style="556" customWidth="1"/>
    <col min="8718" max="8718" width="8.90625" style="556"/>
    <col min="8719" max="8719" width="3.453125" style="556" customWidth="1"/>
    <col min="8720" max="8720" width="8.90625" style="556"/>
    <col min="8721" max="8721" width="3.453125" style="556" customWidth="1"/>
    <col min="8722" max="8723" width="5" style="556" customWidth="1"/>
    <col min="8724" max="8724" width="4.54296875" style="556" customWidth="1"/>
    <col min="8725" max="8725" width="6.90625" style="556" customWidth="1"/>
    <col min="8726" max="8726" width="5.453125" style="556" customWidth="1"/>
    <col min="8727" max="8727" width="8.453125" style="556" customWidth="1"/>
    <col min="8728" max="8728" width="6" style="556" customWidth="1"/>
    <col min="8729" max="8729" width="8.453125" style="556" customWidth="1"/>
    <col min="8730" max="8730" width="6.453125" style="556" customWidth="1"/>
    <col min="8731" max="8731" width="10.08984375" style="556" customWidth="1"/>
    <col min="8732" max="8732" width="4.54296875" style="556" customWidth="1"/>
    <col min="8733" max="8733" width="5.08984375" style="556" customWidth="1"/>
    <col min="8734" max="8734" width="8.90625" style="556"/>
    <col min="8735" max="8735" width="7.90625" style="556" customWidth="1"/>
    <col min="8736" max="8736" width="8.90625" style="556"/>
    <col min="8737" max="8737" width="5.08984375" style="556" customWidth="1"/>
    <col min="8738" max="8738" width="4.08984375" style="556" customWidth="1"/>
    <col min="8739" max="8739" width="14.453125" style="556" bestFit="1" customWidth="1"/>
    <col min="8740" max="8960" width="8.90625" style="556"/>
    <col min="8961" max="8961" width="7" style="556" customWidth="1"/>
    <col min="8962" max="8962" width="16.90625" style="556" customWidth="1"/>
    <col min="8963" max="8963" width="3.453125" style="556" customWidth="1"/>
    <col min="8964" max="8964" width="4.54296875" style="556" customWidth="1"/>
    <col min="8965" max="8965" width="3.453125" style="556" customWidth="1"/>
    <col min="8966" max="8966" width="8.90625" style="556"/>
    <col min="8967" max="8967" width="4.90625" style="556" customWidth="1"/>
    <col min="8968" max="8968" width="8.90625" style="556"/>
    <col min="8969" max="8969" width="3.453125" style="556" customWidth="1"/>
    <col min="8970" max="8970" width="8.90625" style="556"/>
    <col min="8971" max="8971" width="3.453125" style="556" customWidth="1"/>
    <col min="8972" max="8972" width="8.90625" style="556"/>
    <col min="8973" max="8973" width="3.453125" style="556" customWidth="1"/>
    <col min="8974" max="8974" width="8.90625" style="556"/>
    <col min="8975" max="8975" width="3.453125" style="556" customWidth="1"/>
    <col min="8976" max="8976" width="8.90625" style="556"/>
    <col min="8977" max="8977" width="3.453125" style="556" customWidth="1"/>
    <col min="8978" max="8979" width="5" style="556" customWidth="1"/>
    <col min="8980" max="8980" width="4.54296875" style="556" customWidth="1"/>
    <col min="8981" max="8981" width="6.90625" style="556" customWidth="1"/>
    <col min="8982" max="8982" width="5.453125" style="556" customWidth="1"/>
    <col min="8983" max="8983" width="8.453125" style="556" customWidth="1"/>
    <col min="8984" max="8984" width="6" style="556" customWidth="1"/>
    <col min="8985" max="8985" width="8.453125" style="556" customWidth="1"/>
    <col min="8986" max="8986" width="6.453125" style="556" customWidth="1"/>
    <col min="8987" max="8987" width="10.08984375" style="556" customWidth="1"/>
    <col min="8988" max="8988" width="4.54296875" style="556" customWidth="1"/>
    <col min="8989" max="8989" width="5.08984375" style="556" customWidth="1"/>
    <col min="8990" max="8990" width="8.90625" style="556"/>
    <col min="8991" max="8991" width="7.90625" style="556" customWidth="1"/>
    <col min="8992" max="8992" width="8.90625" style="556"/>
    <col min="8993" max="8993" width="5.08984375" style="556" customWidth="1"/>
    <col min="8994" max="8994" width="4.08984375" style="556" customWidth="1"/>
    <col min="8995" max="8995" width="14.453125" style="556" bestFit="1" customWidth="1"/>
    <col min="8996" max="9216" width="8.90625" style="556"/>
    <col min="9217" max="9217" width="7" style="556" customWidth="1"/>
    <col min="9218" max="9218" width="16.90625" style="556" customWidth="1"/>
    <col min="9219" max="9219" width="3.453125" style="556" customWidth="1"/>
    <col min="9220" max="9220" width="4.54296875" style="556" customWidth="1"/>
    <col min="9221" max="9221" width="3.453125" style="556" customWidth="1"/>
    <col min="9222" max="9222" width="8.90625" style="556"/>
    <col min="9223" max="9223" width="4.90625" style="556" customWidth="1"/>
    <col min="9224" max="9224" width="8.90625" style="556"/>
    <col min="9225" max="9225" width="3.453125" style="556" customWidth="1"/>
    <col min="9226" max="9226" width="8.90625" style="556"/>
    <col min="9227" max="9227" width="3.453125" style="556" customWidth="1"/>
    <col min="9228" max="9228" width="8.90625" style="556"/>
    <col min="9229" max="9229" width="3.453125" style="556" customWidth="1"/>
    <col min="9230" max="9230" width="8.90625" style="556"/>
    <col min="9231" max="9231" width="3.453125" style="556" customWidth="1"/>
    <col min="9232" max="9232" width="8.90625" style="556"/>
    <col min="9233" max="9233" width="3.453125" style="556" customWidth="1"/>
    <col min="9234" max="9235" width="5" style="556" customWidth="1"/>
    <col min="9236" max="9236" width="4.54296875" style="556" customWidth="1"/>
    <col min="9237" max="9237" width="6.90625" style="556" customWidth="1"/>
    <col min="9238" max="9238" width="5.453125" style="556" customWidth="1"/>
    <col min="9239" max="9239" width="8.453125" style="556" customWidth="1"/>
    <col min="9240" max="9240" width="6" style="556" customWidth="1"/>
    <col min="9241" max="9241" width="8.453125" style="556" customWidth="1"/>
    <col min="9242" max="9242" width="6.453125" style="556" customWidth="1"/>
    <col min="9243" max="9243" width="10.08984375" style="556" customWidth="1"/>
    <col min="9244" max="9244" width="4.54296875" style="556" customWidth="1"/>
    <col min="9245" max="9245" width="5.08984375" style="556" customWidth="1"/>
    <col min="9246" max="9246" width="8.90625" style="556"/>
    <col min="9247" max="9247" width="7.90625" style="556" customWidth="1"/>
    <col min="9248" max="9248" width="8.90625" style="556"/>
    <col min="9249" max="9249" width="5.08984375" style="556" customWidth="1"/>
    <col min="9250" max="9250" width="4.08984375" style="556" customWidth="1"/>
    <col min="9251" max="9251" width="14.453125" style="556" bestFit="1" customWidth="1"/>
    <col min="9252" max="9472" width="8.90625" style="556"/>
    <col min="9473" max="9473" width="7" style="556" customWidth="1"/>
    <col min="9474" max="9474" width="16.90625" style="556" customWidth="1"/>
    <col min="9475" max="9475" width="3.453125" style="556" customWidth="1"/>
    <col min="9476" max="9476" width="4.54296875" style="556" customWidth="1"/>
    <col min="9477" max="9477" width="3.453125" style="556" customWidth="1"/>
    <col min="9478" max="9478" width="8.90625" style="556"/>
    <col min="9479" max="9479" width="4.90625" style="556" customWidth="1"/>
    <col min="9480" max="9480" width="8.90625" style="556"/>
    <col min="9481" max="9481" width="3.453125" style="556" customWidth="1"/>
    <col min="9482" max="9482" width="8.90625" style="556"/>
    <col min="9483" max="9483" width="3.453125" style="556" customWidth="1"/>
    <col min="9484" max="9484" width="8.90625" style="556"/>
    <col min="9485" max="9485" width="3.453125" style="556" customWidth="1"/>
    <col min="9486" max="9486" width="8.90625" style="556"/>
    <col min="9487" max="9487" width="3.453125" style="556" customWidth="1"/>
    <col min="9488" max="9488" width="8.90625" style="556"/>
    <col min="9489" max="9489" width="3.453125" style="556" customWidth="1"/>
    <col min="9490" max="9491" width="5" style="556" customWidth="1"/>
    <col min="9492" max="9492" width="4.54296875" style="556" customWidth="1"/>
    <col min="9493" max="9493" width="6.90625" style="556" customWidth="1"/>
    <col min="9494" max="9494" width="5.453125" style="556" customWidth="1"/>
    <col min="9495" max="9495" width="8.453125" style="556" customWidth="1"/>
    <col min="9496" max="9496" width="6" style="556" customWidth="1"/>
    <col min="9497" max="9497" width="8.453125" style="556" customWidth="1"/>
    <col min="9498" max="9498" width="6.453125" style="556" customWidth="1"/>
    <col min="9499" max="9499" width="10.08984375" style="556" customWidth="1"/>
    <col min="9500" max="9500" width="4.54296875" style="556" customWidth="1"/>
    <col min="9501" max="9501" width="5.08984375" style="556" customWidth="1"/>
    <col min="9502" max="9502" width="8.90625" style="556"/>
    <col min="9503" max="9503" width="7.90625" style="556" customWidth="1"/>
    <col min="9504" max="9504" width="8.90625" style="556"/>
    <col min="9505" max="9505" width="5.08984375" style="556" customWidth="1"/>
    <col min="9506" max="9506" width="4.08984375" style="556" customWidth="1"/>
    <col min="9507" max="9507" width="14.453125" style="556" bestFit="1" customWidth="1"/>
    <col min="9508" max="9728" width="8.90625" style="556"/>
    <col min="9729" max="9729" width="7" style="556" customWidth="1"/>
    <col min="9730" max="9730" width="16.90625" style="556" customWidth="1"/>
    <col min="9731" max="9731" width="3.453125" style="556" customWidth="1"/>
    <col min="9732" max="9732" width="4.54296875" style="556" customWidth="1"/>
    <col min="9733" max="9733" width="3.453125" style="556" customWidth="1"/>
    <col min="9734" max="9734" width="8.90625" style="556"/>
    <col min="9735" max="9735" width="4.90625" style="556" customWidth="1"/>
    <col min="9736" max="9736" width="8.90625" style="556"/>
    <col min="9737" max="9737" width="3.453125" style="556" customWidth="1"/>
    <col min="9738" max="9738" width="8.90625" style="556"/>
    <col min="9739" max="9739" width="3.453125" style="556" customWidth="1"/>
    <col min="9740" max="9740" width="8.90625" style="556"/>
    <col min="9741" max="9741" width="3.453125" style="556" customWidth="1"/>
    <col min="9742" max="9742" width="8.90625" style="556"/>
    <col min="9743" max="9743" width="3.453125" style="556" customWidth="1"/>
    <col min="9744" max="9744" width="8.90625" style="556"/>
    <col min="9745" max="9745" width="3.453125" style="556" customWidth="1"/>
    <col min="9746" max="9747" width="5" style="556" customWidth="1"/>
    <col min="9748" max="9748" width="4.54296875" style="556" customWidth="1"/>
    <col min="9749" max="9749" width="6.90625" style="556" customWidth="1"/>
    <col min="9750" max="9750" width="5.453125" style="556" customWidth="1"/>
    <col min="9751" max="9751" width="8.453125" style="556" customWidth="1"/>
    <col min="9752" max="9752" width="6" style="556" customWidth="1"/>
    <col min="9753" max="9753" width="8.453125" style="556" customWidth="1"/>
    <col min="9754" max="9754" width="6.453125" style="556" customWidth="1"/>
    <col min="9755" max="9755" width="10.08984375" style="556" customWidth="1"/>
    <col min="9756" max="9756" width="4.54296875" style="556" customWidth="1"/>
    <col min="9757" max="9757" width="5.08984375" style="556" customWidth="1"/>
    <col min="9758" max="9758" width="8.90625" style="556"/>
    <col min="9759" max="9759" width="7.90625" style="556" customWidth="1"/>
    <col min="9760" max="9760" width="8.90625" style="556"/>
    <col min="9761" max="9761" width="5.08984375" style="556" customWidth="1"/>
    <col min="9762" max="9762" width="4.08984375" style="556" customWidth="1"/>
    <col min="9763" max="9763" width="14.453125" style="556" bestFit="1" customWidth="1"/>
    <col min="9764" max="9984" width="8.90625" style="556"/>
    <col min="9985" max="9985" width="7" style="556" customWidth="1"/>
    <col min="9986" max="9986" width="16.90625" style="556" customWidth="1"/>
    <col min="9987" max="9987" width="3.453125" style="556" customWidth="1"/>
    <col min="9988" max="9988" width="4.54296875" style="556" customWidth="1"/>
    <col min="9989" max="9989" width="3.453125" style="556" customWidth="1"/>
    <col min="9990" max="9990" width="8.90625" style="556"/>
    <col min="9991" max="9991" width="4.90625" style="556" customWidth="1"/>
    <col min="9992" max="9992" width="8.90625" style="556"/>
    <col min="9993" max="9993" width="3.453125" style="556" customWidth="1"/>
    <col min="9994" max="9994" width="8.90625" style="556"/>
    <col min="9995" max="9995" width="3.453125" style="556" customWidth="1"/>
    <col min="9996" max="9996" width="8.90625" style="556"/>
    <col min="9997" max="9997" width="3.453125" style="556" customWidth="1"/>
    <col min="9998" max="9998" width="8.90625" style="556"/>
    <col min="9999" max="9999" width="3.453125" style="556" customWidth="1"/>
    <col min="10000" max="10000" width="8.90625" style="556"/>
    <col min="10001" max="10001" width="3.453125" style="556" customWidth="1"/>
    <col min="10002" max="10003" width="5" style="556" customWidth="1"/>
    <col min="10004" max="10004" width="4.54296875" style="556" customWidth="1"/>
    <col min="10005" max="10005" width="6.90625" style="556" customWidth="1"/>
    <col min="10006" max="10006" width="5.453125" style="556" customWidth="1"/>
    <col min="10007" max="10007" width="8.453125" style="556" customWidth="1"/>
    <col min="10008" max="10008" width="6" style="556" customWidth="1"/>
    <col min="10009" max="10009" width="8.453125" style="556" customWidth="1"/>
    <col min="10010" max="10010" width="6.453125" style="556" customWidth="1"/>
    <col min="10011" max="10011" width="10.08984375" style="556" customWidth="1"/>
    <col min="10012" max="10012" width="4.54296875" style="556" customWidth="1"/>
    <col min="10013" max="10013" width="5.08984375" style="556" customWidth="1"/>
    <col min="10014" max="10014" width="8.90625" style="556"/>
    <col min="10015" max="10015" width="7.90625" style="556" customWidth="1"/>
    <col min="10016" max="10016" width="8.90625" style="556"/>
    <col min="10017" max="10017" width="5.08984375" style="556" customWidth="1"/>
    <col min="10018" max="10018" width="4.08984375" style="556" customWidth="1"/>
    <col min="10019" max="10019" width="14.453125" style="556" bestFit="1" customWidth="1"/>
    <col min="10020" max="10240" width="8.90625" style="556"/>
    <col min="10241" max="10241" width="7" style="556" customWidth="1"/>
    <col min="10242" max="10242" width="16.90625" style="556" customWidth="1"/>
    <col min="10243" max="10243" width="3.453125" style="556" customWidth="1"/>
    <col min="10244" max="10244" width="4.54296875" style="556" customWidth="1"/>
    <col min="10245" max="10245" width="3.453125" style="556" customWidth="1"/>
    <col min="10246" max="10246" width="8.90625" style="556"/>
    <col min="10247" max="10247" width="4.90625" style="556" customWidth="1"/>
    <col min="10248" max="10248" width="8.90625" style="556"/>
    <col min="10249" max="10249" width="3.453125" style="556" customWidth="1"/>
    <col min="10250" max="10250" width="8.90625" style="556"/>
    <col min="10251" max="10251" width="3.453125" style="556" customWidth="1"/>
    <col min="10252" max="10252" width="8.90625" style="556"/>
    <col min="10253" max="10253" width="3.453125" style="556" customWidth="1"/>
    <col min="10254" max="10254" width="8.90625" style="556"/>
    <col min="10255" max="10255" width="3.453125" style="556" customWidth="1"/>
    <col min="10256" max="10256" width="8.90625" style="556"/>
    <col min="10257" max="10257" width="3.453125" style="556" customWidth="1"/>
    <col min="10258" max="10259" width="5" style="556" customWidth="1"/>
    <col min="10260" max="10260" width="4.54296875" style="556" customWidth="1"/>
    <col min="10261" max="10261" width="6.90625" style="556" customWidth="1"/>
    <col min="10262" max="10262" width="5.453125" style="556" customWidth="1"/>
    <col min="10263" max="10263" width="8.453125" style="556" customWidth="1"/>
    <col min="10264" max="10264" width="6" style="556" customWidth="1"/>
    <col min="10265" max="10265" width="8.453125" style="556" customWidth="1"/>
    <col min="10266" max="10266" width="6.453125" style="556" customWidth="1"/>
    <col min="10267" max="10267" width="10.08984375" style="556" customWidth="1"/>
    <col min="10268" max="10268" width="4.54296875" style="556" customWidth="1"/>
    <col min="10269" max="10269" width="5.08984375" style="556" customWidth="1"/>
    <col min="10270" max="10270" width="8.90625" style="556"/>
    <col min="10271" max="10271" width="7.90625" style="556" customWidth="1"/>
    <col min="10272" max="10272" width="8.90625" style="556"/>
    <col min="10273" max="10273" width="5.08984375" style="556" customWidth="1"/>
    <col min="10274" max="10274" width="4.08984375" style="556" customWidth="1"/>
    <col min="10275" max="10275" width="14.453125" style="556" bestFit="1" customWidth="1"/>
    <col min="10276" max="10496" width="8.90625" style="556"/>
    <col min="10497" max="10497" width="7" style="556" customWidth="1"/>
    <col min="10498" max="10498" width="16.90625" style="556" customWidth="1"/>
    <col min="10499" max="10499" width="3.453125" style="556" customWidth="1"/>
    <col min="10500" max="10500" width="4.54296875" style="556" customWidth="1"/>
    <col min="10501" max="10501" width="3.453125" style="556" customWidth="1"/>
    <col min="10502" max="10502" width="8.90625" style="556"/>
    <col min="10503" max="10503" width="4.90625" style="556" customWidth="1"/>
    <col min="10504" max="10504" width="8.90625" style="556"/>
    <col min="10505" max="10505" width="3.453125" style="556" customWidth="1"/>
    <col min="10506" max="10506" width="8.90625" style="556"/>
    <col min="10507" max="10507" width="3.453125" style="556" customWidth="1"/>
    <col min="10508" max="10508" width="8.90625" style="556"/>
    <col min="10509" max="10509" width="3.453125" style="556" customWidth="1"/>
    <col min="10510" max="10510" width="8.90625" style="556"/>
    <col min="10511" max="10511" width="3.453125" style="556" customWidth="1"/>
    <col min="10512" max="10512" width="8.90625" style="556"/>
    <col min="10513" max="10513" width="3.453125" style="556" customWidth="1"/>
    <col min="10514" max="10515" width="5" style="556" customWidth="1"/>
    <col min="10516" max="10516" width="4.54296875" style="556" customWidth="1"/>
    <col min="10517" max="10517" width="6.90625" style="556" customWidth="1"/>
    <col min="10518" max="10518" width="5.453125" style="556" customWidth="1"/>
    <col min="10519" max="10519" width="8.453125" style="556" customWidth="1"/>
    <col min="10520" max="10520" width="6" style="556" customWidth="1"/>
    <col min="10521" max="10521" width="8.453125" style="556" customWidth="1"/>
    <col min="10522" max="10522" width="6.453125" style="556" customWidth="1"/>
    <col min="10523" max="10523" width="10.08984375" style="556" customWidth="1"/>
    <col min="10524" max="10524" width="4.54296875" style="556" customWidth="1"/>
    <col min="10525" max="10525" width="5.08984375" style="556" customWidth="1"/>
    <col min="10526" max="10526" width="8.90625" style="556"/>
    <col min="10527" max="10527" width="7.90625" style="556" customWidth="1"/>
    <col min="10528" max="10528" width="8.90625" style="556"/>
    <col min="10529" max="10529" width="5.08984375" style="556" customWidth="1"/>
    <col min="10530" max="10530" width="4.08984375" style="556" customWidth="1"/>
    <col min="10531" max="10531" width="14.453125" style="556" bestFit="1" customWidth="1"/>
    <col min="10532" max="10752" width="8.90625" style="556"/>
    <col min="10753" max="10753" width="7" style="556" customWidth="1"/>
    <col min="10754" max="10754" width="16.90625" style="556" customWidth="1"/>
    <col min="10755" max="10755" width="3.453125" style="556" customWidth="1"/>
    <col min="10756" max="10756" width="4.54296875" style="556" customWidth="1"/>
    <col min="10757" max="10757" width="3.453125" style="556" customWidth="1"/>
    <col min="10758" max="10758" width="8.90625" style="556"/>
    <col min="10759" max="10759" width="4.90625" style="556" customWidth="1"/>
    <col min="10760" max="10760" width="8.90625" style="556"/>
    <col min="10761" max="10761" width="3.453125" style="556" customWidth="1"/>
    <col min="10762" max="10762" width="8.90625" style="556"/>
    <col min="10763" max="10763" width="3.453125" style="556" customWidth="1"/>
    <col min="10764" max="10764" width="8.90625" style="556"/>
    <col min="10765" max="10765" width="3.453125" style="556" customWidth="1"/>
    <col min="10766" max="10766" width="8.90625" style="556"/>
    <col min="10767" max="10767" width="3.453125" style="556" customWidth="1"/>
    <col min="10768" max="10768" width="8.90625" style="556"/>
    <col min="10769" max="10769" width="3.453125" style="556" customWidth="1"/>
    <col min="10770" max="10771" width="5" style="556" customWidth="1"/>
    <col min="10772" max="10772" width="4.54296875" style="556" customWidth="1"/>
    <col min="10773" max="10773" width="6.90625" style="556" customWidth="1"/>
    <col min="10774" max="10774" width="5.453125" style="556" customWidth="1"/>
    <col min="10775" max="10775" width="8.453125" style="556" customWidth="1"/>
    <col min="10776" max="10776" width="6" style="556" customWidth="1"/>
    <col min="10777" max="10777" width="8.453125" style="556" customWidth="1"/>
    <col min="10778" max="10778" width="6.453125" style="556" customWidth="1"/>
    <col min="10779" max="10779" width="10.08984375" style="556" customWidth="1"/>
    <col min="10780" max="10780" width="4.54296875" style="556" customWidth="1"/>
    <col min="10781" max="10781" width="5.08984375" style="556" customWidth="1"/>
    <col min="10782" max="10782" width="8.90625" style="556"/>
    <col min="10783" max="10783" width="7.90625" style="556" customWidth="1"/>
    <col min="10784" max="10784" width="8.90625" style="556"/>
    <col min="10785" max="10785" width="5.08984375" style="556" customWidth="1"/>
    <col min="10786" max="10786" width="4.08984375" style="556" customWidth="1"/>
    <col min="10787" max="10787" width="14.453125" style="556" bestFit="1" customWidth="1"/>
    <col min="10788" max="11008" width="8.90625" style="556"/>
    <col min="11009" max="11009" width="7" style="556" customWidth="1"/>
    <col min="11010" max="11010" width="16.90625" style="556" customWidth="1"/>
    <col min="11011" max="11011" width="3.453125" style="556" customWidth="1"/>
    <col min="11012" max="11012" width="4.54296875" style="556" customWidth="1"/>
    <col min="11013" max="11013" width="3.453125" style="556" customWidth="1"/>
    <col min="11014" max="11014" width="8.90625" style="556"/>
    <col min="11015" max="11015" width="4.90625" style="556" customWidth="1"/>
    <col min="11016" max="11016" width="8.90625" style="556"/>
    <col min="11017" max="11017" width="3.453125" style="556" customWidth="1"/>
    <col min="11018" max="11018" width="8.90625" style="556"/>
    <col min="11019" max="11019" width="3.453125" style="556" customWidth="1"/>
    <col min="11020" max="11020" width="8.90625" style="556"/>
    <col min="11021" max="11021" width="3.453125" style="556" customWidth="1"/>
    <col min="11022" max="11022" width="8.90625" style="556"/>
    <col min="11023" max="11023" width="3.453125" style="556" customWidth="1"/>
    <col min="11024" max="11024" width="8.90625" style="556"/>
    <col min="11025" max="11025" width="3.453125" style="556" customWidth="1"/>
    <col min="11026" max="11027" width="5" style="556" customWidth="1"/>
    <col min="11028" max="11028" width="4.54296875" style="556" customWidth="1"/>
    <col min="11029" max="11029" width="6.90625" style="556" customWidth="1"/>
    <col min="11030" max="11030" width="5.453125" style="556" customWidth="1"/>
    <col min="11031" max="11031" width="8.453125" style="556" customWidth="1"/>
    <col min="11032" max="11032" width="6" style="556" customWidth="1"/>
    <col min="11033" max="11033" width="8.453125" style="556" customWidth="1"/>
    <col min="11034" max="11034" width="6.453125" style="556" customWidth="1"/>
    <col min="11035" max="11035" width="10.08984375" style="556" customWidth="1"/>
    <col min="11036" max="11036" width="4.54296875" style="556" customWidth="1"/>
    <col min="11037" max="11037" width="5.08984375" style="556" customWidth="1"/>
    <col min="11038" max="11038" width="8.90625" style="556"/>
    <col min="11039" max="11039" width="7.90625" style="556" customWidth="1"/>
    <col min="11040" max="11040" width="8.90625" style="556"/>
    <col min="11041" max="11041" width="5.08984375" style="556" customWidth="1"/>
    <col min="11042" max="11042" width="4.08984375" style="556" customWidth="1"/>
    <col min="11043" max="11043" width="14.453125" style="556" bestFit="1" customWidth="1"/>
    <col min="11044" max="11264" width="8.90625" style="556"/>
    <col min="11265" max="11265" width="7" style="556" customWidth="1"/>
    <col min="11266" max="11266" width="16.90625" style="556" customWidth="1"/>
    <col min="11267" max="11267" width="3.453125" style="556" customWidth="1"/>
    <col min="11268" max="11268" width="4.54296875" style="556" customWidth="1"/>
    <col min="11269" max="11269" width="3.453125" style="556" customWidth="1"/>
    <col min="11270" max="11270" width="8.90625" style="556"/>
    <col min="11271" max="11271" width="4.90625" style="556" customWidth="1"/>
    <col min="11272" max="11272" width="8.90625" style="556"/>
    <col min="11273" max="11273" width="3.453125" style="556" customWidth="1"/>
    <col min="11274" max="11274" width="8.90625" style="556"/>
    <col min="11275" max="11275" width="3.453125" style="556" customWidth="1"/>
    <col min="11276" max="11276" width="8.90625" style="556"/>
    <col min="11277" max="11277" width="3.453125" style="556" customWidth="1"/>
    <col min="11278" max="11278" width="8.90625" style="556"/>
    <col min="11279" max="11279" width="3.453125" style="556" customWidth="1"/>
    <col min="11280" max="11280" width="8.90625" style="556"/>
    <col min="11281" max="11281" width="3.453125" style="556" customWidth="1"/>
    <col min="11282" max="11283" width="5" style="556" customWidth="1"/>
    <col min="11284" max="11284" width="4.54296875" style="556" customWidth="1"/>
    <col min="11285" max="11285" width="6.90625" style="556" customWidth="1"/>
    <col min="11286" max="11286" width="5.453125" style="556" customWidth="1"/>
    <col min="11287" max="11287" width="8.453125" style="556" customWidth="1"/>
    <col min="11288" max="11288" width="6" style="556" customWidth="1"/>
    <col min="11289" max="11289" width="8.453125" style="556" customWidth="1"/>
    <col min="11290" max="11290" width="6.453125" style="556" customWidth="1"/>
    <col min="11291" max="11291" width="10.08984375" style="556" customWidth="1"/>
    <col min="11292" max="11292" width="4.54296875" style="556" customWidth="1"/>
    <col min="11293" max="11293" width="5.08984375" style="556" customWidth="1"/>
    <col min="11294" max="11294" width="8.90625" style="556"/>
    <col min="11295" max="11295" width="7.90625" style="556" customWidth="1"/>
    <col min="11296" max="11296" width="8.90625" style="556"/>
    <col min="11297" max="11297" width="5.08984375" style="556" customWidth="1"/>
    <col min="11298" max="11298" width="4.08984375" style="556" customWidth="1"/>
    <col min="11299" max="11299" width="14.453125" style="556" bestFit="1" customWidth="1"/>
    <col min="11300" max="11520" width="8.90625" style="556"/>
    <col min="11521" max="11521" width="7" style="556" customWidth="1"/>
    <col min="11522" max="11522" width="16.90625" style="556" customWidth="1"/>
    <col min="11523" max="11523" width="3.453125" style="556" customWidth="1"/>
    <col min="11524" max="11524" width="4.54296875" style="556" customWidth="1"/>
    <col min="11525" max="11525" width="3.453125" style="556" customWidth="1"/>
    <col min="11526" max="11526" width="8.90625" style="556"/>
    <col min="11527" max="11527" width="4.90625" style="556" customWidth="1"/>
    <col min="11528" max="11528" width="8.90625" style="556"/>
    <col min="11529" max="11529" width="3.453125" style="556" customWidth="1"/>
    <col min="11530" max="11530" width="8.90625" style="556"/>
    <col min="11531" max="11531" width="3.453125" style="556" customWidth="1"/>
    <col min="11532" max="11532" width="8.90625" style="556"/>
    <col min="11533" max="11533" width="3.453125" style="556" customWidth="1"/>
    <col min="11534" max="11534" width="8.90625" style="556"/>
    <col min="11535" max="11535" width="3.453125" style="556" customWidth="1"/>
    <col min="11536" max="11536" width="8.90625" style="556"/>
    <col min="11537" max="11537" width="3.453125" style="556" customWidth="1"/>
    <col min="11538" max="11539" width="5" style="556" customWidth="1"/>
    <col min="11540" max="11540" width="4.54296875" style="556" customWidth="1"/>
    <col min="11541" max="11541" width="6.90625" style="556" customWidth="1"/>
    <col min="11542" max="11542" width="5.453125" style="556" customWidth="1"/>
    <col min="11543" max="11543" width="8.453125" style="556" customWidth="1"/>
    <col min="11544" max="11544" width="6" style="556" customWidth="1"/>
    <col min="11545" max="11545" width="8.453125" style="556" customWidth="1"/>
    <col min="11546" max="11546" width="6.453125" style="556" customWidth="1"/>
    <col min="11547" max="11547" width="10.08984375" style="556" customWidth="1"/>
    <col min="11548" max="11548" width="4.54296875" style="556" customWidth="1"/>
    <col min="11549" max="11549" width="5.08984375" style="556" customWidth="1"/>
    <col min="11550" max="11550" width="8.90625" style="556"/>
    <col min="11551" max="11551" width="7.90625" style="556" customWidth="1"/>
    <col min="11552" max="11552" width="8.90625" style="556"/>
    <col min="11553" max="11553" width="5.08984375" style="556" customWidth="1"/>
    <col min="11554" max="11554" width="4.08984375" style="556" customWidth="1"/>
    <col min="11555" max="11555" width="14.453125" style="556" bestFit="1" customWidth="1"/>
    <col min="11556" max="11776" width="8.90625" style="556"/>
    <col min="11777" max="11777" width="7" style="556" customWidth="1"/>
    <col min="11778" max="11778" width="16.90625" style="556" customWidth="1"/>
    <col min="11779" max="11779" width="3.453125" style="556" customWidth="1"/>
    <col min="11780" max="11780" width="4.54296875" style="556" customWidth="1"/>
    <col min="11781" max="11781" width="3.453125" style="556" customWidth="1"/>
    <col min="11782" max="11782" width="8.90625" style="556"/>
    <col min="11783" max="11783" width="4.90625" style="556" customWidth="1"/>
    <col min="11784" max="11784" width="8.90625" style="556"/>
    <col min="11785" max="11785" width="3.453125" style="556" customWidth="1"/>
    <col min="11786" max="11786" width="8.90625" style="556"/>
    <col min="11787" max="11787" width="3.453125" style="556" customWidth="1"/>
    <col min="11788" max="11788" width="8.90625" style="556"/>
    <col min="11789" max="11789" width="3.453125" style="556" customWidth="1"/>
    <col min="11790" max="11790" width="8.90625" style="556"/>
    <col min="11791" max="11791" width="3.453125" style="556" customWidth="1"/>
    <col min="11792" max="11792" width="8.90625" style="556"/>
    <col min="11793" max="11793" width="3.453125" style="556" customWidth="1"/>
    <col min="11794" max="11795" width="5" style="556" customWidth="1"/>
    <col min="11796" max="11796" width="4.54296875" style="556" customWidth="1"/>
    <col min="11797" max="11797" width="6.90625" style="556" customWidth="1"/>
    <col min="11798" max="11798" width="5.453125" style="556" customWidth="1"/>
    <col min="11799" max="11799" width="8.453125" style="556" customWidth="1"/>
    <col min="11800" max="11800" width="6" style="556" customWidth="1"/>
    <col min="11801" max="11801" width="8.453125" style="556" customWidth="1"/>
    <col min="11802" max="11802" width="6.453125" style="556" customWidth="1"/>
    <col min="11803" max="11803" width="10.08984375" style="556" customWidth="1"/>
    <col min="11804" max="11804" width="4.54296875" style="556" customWidth="1"/>
    <col min="11805" max="11805" width="5.08984375" style="556" customWidth="1"/>
    <col min="11806" max="11806" width="8.90625" style="556"/>
    <col min="11807" max="11807" width="7.90625" style="556" customWidth="1"/>
    <col min="11808" max="11808" width="8.90625" style="556"/>
    <col min="11809" max="11809" width="5.08984375" style="556" customWidth="1"/>
    <col min="11810" max="11810" width="4.08984375" style="556" customWidth="1"/>
    <col min="11811" max="11811" width="14.453125" style="556" bestFit="1" customWidth="1"/>
    <col min="11812" max="12032" width="8.90625" style="556"/>
    <col min="12033" max="12033" width="7" style="556" customWidth="1"/>
    <col min="12034" max="12034" width="16.90625" style="556" customWidth="1"/>
    <col min="12035" max="12035" width="3.453125" style="556" customWidth="1"/>
    <col min="12036" max="12036" width="4.54296875" style="556" customWidth="1"/>
    <col min="12037" max="12037" width="3.453125" style="556" customWidth="1"/>
    <col min="12038" max="12038" width="8.90625" style="556"/>
    <col min="12039" max="12039" width="4.90625" style="556" customWidth="1"/>
    <col min="12040" max="12040" width="8.90625" style="556"/>
    <col min="12041" max="12041" width="3.453125" style="556" customWidth="1"/>
    <col min="12042" max="12042" width="8.90625" style="556"/>
    <col min="12043" max="12043" width="3.453125" style="556" customWidth="1"/>
    <col min="12044" max="12044" width="8.90625" style="556"/>
    <col min="12045" max="12045" width="3.453125" style="556" customWidth="1"/>
    <col min="12046" max="12046" width="8.90625" style="556"/>
    <col min="12047" max="12047" width="3.453125" style="556" customWidth="1"/>
    <col min="12048" max="12048" width="8.90625" style="556"/>
    <col min="12049" max="12049" width="3.453125" style="556" customWidth="1"/>
    <col min="12050" max="12051" width="5" style="556" customWidth="1"/>
    <col min="12052" max="12052" width="4.54296875" style="556" customWidth="1"/>
    <col min="12053" max="12053" width="6.90625" style="556" customWidth="1"/>
    <col min="12054" max="12054" width="5.453125" style="556" customWidth="1"/>
    <col min="12055" max="12055" width="8.453125" style="556" customWidth="1"/>
    <col min="12056" max="12056" width="6" style="556" customWidth="1"/>
    <col min="12057" max="12057" width="8.453125" style="556" customWidth="1"/>
    <col min="12058" max="12058" width="6.453125" style="556" customWidth="1"/>
    <col min="12059" max="12059" width="10.08984375" style="556" customWidth="1"/>
    <col min="12060" max="12060" width="4.54296875" style="556" customWidth="1"/>
    <col min="12061" max="12061" width="5.08984375" style="556" customWidth="1"/>
    <col min="12062" max="12062" width="8.90625" style="556"/>
    <col min="12063" max="12063" width="7.90625" style="556" customWidth="1"/>
    <col min="12064" max="12064" width="8.90625" style="556"/>
    <col min="12065" max="12065" width="5.08984375" style="556" customWidth="1"/>
    <col min="12066" max="12066" width="4.08984375" style="556" customWidth="1"/>
    <col min="12067" max="12067" width="14.453125" style="556" bestFit="1" customWidth="1"/>
    <col min="12068" max="12288" width="8.90625" style="556"/>
    <col min="12289" max="12289" width="7" style="556" customWidth="1"/>
    <col min="12290" max="12290" width="16.90625" style="556" customWidth="1"/>
    <col min="12291" max="12291" width="3.453125" style="556" customWidth="1"/>
    <col min="12292" max="12292" width="4.54296875" style="556" customWidth="1"/>
    <col min="12293" max="12293" width="3.453125" style="556" customWidth="1"/>
    <col min="12294" max="12294" width="8.90625" style="556"/>
    <col min="12295" max="12295" width="4.90625" style="556" customWidth="1"/>
    <col min="12296" max="12296" width="8.90625" style="556"/>
    <col min="12297" max="12297" width="3.453125" style="556" customWidth="1"/>
    <col min="12298" max="12298" width="8.90625" style="556"/>
    <col min="12299" max="12299" width="3.453125" style="556" customWidth="1"/>
    <col min="12300" max="12300" width="8.90625" style="556"/>
    <col min="12301" max="12301" width="3.453125" style="556" customWidth="1"/>
    <col min="12302" max="12302" width="8.90625" style="556"/>
    <col min="12303" max="12303" width="3.453125" style="556" customWidth="1"/>
    <col min="12304" max="12304" width="8.90625" style="556"/>
    <col min="12305" max="12305" width="3.453125" style="556" customWidth="1"/>
    <col min="12306" max="12307" width="5" style="556" customWidth="1"/>
    <col min="12308" max="12308" width="4.54296875" style="556" customWidth="1"/>
    <col min="12309" max="12309" width="6.90625" style="556" customWidth="1"/>
    <col min="12310" max="12310" width="5.453125" style="556" customWidth="1"/>
    <col min="12311" max="12311" width="8.453125" style="556" customWidth="1"/>
    <col min="12312" max="12312" width="6" style="556" customWidth="1"/>
    <col min="12313" max="12313" width="8.453125" style="556" customWidth="1"/>
    <col min="12314" max="12314" width="6.453125" style="556" customWidth="1"/>
    <col min="12315" max="12315" width="10.08984375" style="556" customWidth="1"/>
    <col min="12316" max="12316" width="4.54296875" style="556" customWidth="1"/>
    <col min="12317" max="12317" width="5.08984375" style="556" customWidth="1"/>
    <col min="12318" max="12318" width="8.90625" style="556"/>
    <col min="12319" max="12319" width="7.90625" style="556" customWidth="1"/>
    <col min="12320" max="12320" width="8.90625" style="556"/>
    <col min="12321" max="12321" width="5.08984375" style="556" customWidth="1"/>
    <col min="12322" max="12322" width="4.08984375" style="556" customWidth="1"/>
    <col min="12323" max="12323" width="14.453125" style="556" bestFit="1" customWidth="1"/>
    <col min="12324" max="12544" width="8.90625" style="556"/>
    <col min="12545" max="12545" width="7" style="556" customWidth="1"/>
    <col min="12546" max="12546" width="16.90625" style="556" customWidth="1"/>
    <col min="12547" max="12547" width="3.453125" style="556" customWidth="1"/>
    <col min="12548" max="12548" width="4.54296875" style="556" customWidth="1"/>
    <col min="12549" max="12549" width="3.453125" style="556" customWidth="1"/>
    <col min="12550" max="12550" width="8.90625" style="556"/>
    <col min="12551" max="12551" width="4.90625" style="556" customWidth="1"/>
    <col min="12552" max="12552" width="8.90625" style="556"/>
    <col min="12553" max="12553" width="3.453125" style="556" customWidth="1"/>
    <col min="12554" max="12554" width="8.90625" style="556"/>
    <col min="12555" max="12555" width="3.453125" style="556" customWidth="1"/>
    <col min="12556" max="12556" width="8.90625" style="556"/>
    <col min="12557" max="12557" width="3.453125" style="556" customWidth="1"/>
    <col min="12558" max="12558" width="8.90625" style="556"/>
    <col min="12559" max="12559" width="3.453125" style="556" customWidth="1"/>
    <col min="12560" max="12560" width="8.90625" style="556"/>
    <col min="12561" max="12561" width="3.453125" style="556" customWidth="1"/>
    <col min="12562" max="12563" width="5" style="556" customWidth="1"/>
    <col min="12564" max="12564" width="4.54296875" style="556" customWidth="1"/>
    <col min="12565" max="12565" width="6.90625" style="556" customWidth="1"/>
    <col min="12566" max="12566" width="5.453125" style="556" customWidth="1"/>
    <col min="12567" max="12567" width="8.453125" style="556" customWidth="1"/>
    <col min="12568" max="12568" width="6" style="556" customWidth="1"/>
    <col min="12569" max="12569" width="8.453125" style="556" customWidth="1"/>
    <col min="12570" max="12570" width="6.453125" style="556" customWidth="1"/>
    <col min="12571" max="12571" width="10.08984375" style="556" customWidth="1"/>
    <col min="12572" max="12572" width="4.54296875" style="556" customWidth="1"/>
    <col min="12573" max="12573" width="5.08984375" style="556" customWidth="1"/>
    <col min="12574" max="12574" width="8.90625" style="556"/>
    <col min="12575" max="12575" width="7.90625" style="556" customWidth="1"/>
    <col min="12576" max="12576" width="8.90625" style="556"/>
    <col min="12577" max="12577" width="5.08984375" style="556" customWidth="1"/>
    <col min="12578" max="12578" width="4.08984375" style="556" customWidth="1"/>
    <col min="12579" max="12579" width="14.453125" style="556" bestFit="1" customWidth="1"/>
    <col min="12580" max="12800" width="8.90625" style="556"/>
    <col min="12801" max="12801" width="7" style="556" customWidth="1"/>
    <col min="12802" max="12802" width="16.90625" style="556" customWidth="1"/>
    <col min="12803" max="12803" width="3.453125" style="556" customWidth="1"/>
    <col min="12804" max="12804" width="4.54296875" style="556" customWidth="1"/>
    <col min="12805" max="12805" width="3.453125" style="556" customWidth="1"/>
    <col min="12806" max="12806" width="8.90625" style="556"/>
    <col min="12807" max="12807" width="4.90625" style="556" customWidth="1"/>
    <col min="12808" max="12808" width="8.90625" style="556"/>
    <col min="12809" max="12809" width="3.453125" style="556" customWidth="1"/>
    <col min="12810" max="12810" width="8.90625" style="556"/>
    <col min="12811" max="12811" width="3.453125" style="556" customWidth="1"/>
    <col min="12812" max="12812" width="8.90625" style="556"/>
    <col min="12813" max="12813" width="3.453125" style="556" customWidth="1"/>
    <col min="12814" max="12814" width="8.90625" style="556"/>
    <col min="12815" max="12815" width="3.453125" style="556" customWidth="1"/>
    <col min="12816" max="12816" width="8.90625" style="556"/>
    <col min="12817" max="12817" width="3.453125" style="556" customWidth="1"/>
    <col min="12818" max="12819" width="5" style="556" customWidth="1"/>
    <col min="12820" max="12820" width="4.54296875" style="556" customWidth="1"/>
    <col min="12821" max="12821" width="6.90625" style="556" customWidth="1"/>
    <col min="12822" max="12822" width="5.453125" style="556" customWidth="1"/>
    <col min="12823" max="12823" width="8.453125" style="556" customWidth="1"/>
    <col min="12824" max="12824" width="6" style="556" customWidth="1"/>
    <col min="12825" max="12825" width="8.453125" style="556" customWidth="1"/>
    <col min="12826" max="12826" width="6.453125" style="556" customWidth="1"/>
    <col min="12827" max="12827" width="10.08984375" style="556" customWidth="1"/>
    <col min="12828" max="12828" width="4.54296875" style="556" customWidth="1"/>
    <col min="12829" max="12829" width="5.08984375" style="556" customWidth="1"/>
    <col min="12830" max="12830" width="8.90625" style="556"/>
    <col min="12831" max="12831" width="7.90625" style="556" customWidth="1"/>
    <col min="12832" max="12832" width="8.90625" style="556"/>
    <col min="12833" max="12833" width="5.08984375" style="556" customWidth="1"/>
    <col min="12834" max="12834" width="4.08984375" style="556" customWidth="1"/>
    <col min="12835" max="12835" width="14.453125" style="556" bestFit="1" customWidth="1"/>
    <col min="12836" max="13056" width="8.90625" style="556"/>
    <col min="13057" max="13057" width="7" style="556" customWidth="1"/>
    <col min="13058" max="13058" width="16.90625" style="556" customWidth="1"/>
    <col min="13059" max="13059" width="3.453125" style="556" customWidth="1"/>
    <col min="13060" max="13060" width="4.54296875" style="556" customWidth="1"/>
    <col min="13061" max="13061" width="3.453125" style="556" customWidth="1"/>
    <col min="13062" max="13062" width="8.90625" style="556"/>
    <col min="13063" max="13063" width="4.90625" style="556" customWidth="1"/>
    <col min="13064" max="13064" width="8.90625" style="556"/>
    <col min="13065" max="13065" width="3.453125" style="556" customWidth="1"/>
    <col min="13066" max="13066" width="8.90625" style="556"/>
    <col min="13067" max="13067" width="3.453125" style="556" customWidth="1"/>
    <col min="13068" max="13068" width="8.90625" style="556"/>
    <col min="13069" max="13069" width="3.453125" style="556" customWidth="1"/>
    <col min="13070" max="13070" width="8.90625" style="556"/>
    <col min="13071" max="13071" width="3.453125" style="556" customWidth="1"/>
    <col min="13072" max="13072" width="8.90625" style="556"/>
    <col min="13073" max="13073" width="3.453125" style="556" customWidth="1"/>
    <col min="13074" max="13075" width="5" style="556" customWidth="1"/>
    <col min="13076" max="13076" width="4.54296875" style="556" customWidth="1"/>
    <col min="13077" max="13077" width="6.90625" style="556" customWidth="1"/>
    <col min="13078" max="13078" width="5.453125" style="556" customWidth="1"/>
    <col min="13079" max="13079" width="8.453125" style="556" customWidth="1"/>
    <col min="13080" max="13080" width="6" style="556" customWidth="1"/>
    <col min="13081" max="13081" width="8.453125" style="556" customWidth="1"/>
    <col min="13082" max="13082" width="6.453125" style="556" customWidth="1"/>
    <col min="13083" max="13083" width="10.08984375" style="556" customWidth="1"/>
    <col min="13084" max="13084" width="4.54296875" style="556" customWidth="1"/>
    <col min="13085" max="13085" width="5.08984375" style="556" customWidth="1"/>
    <col min="13086" max="13086" width="8.90625" style="556"/>
    <col min="13087" max="13087" width="7.90625" style="556" customWidth="1"/>
    <col min="13088" max="13088" width="8.90625" style="556"/>
    <col min="13089" max="13089" width="5.08984375" style="556" customWidth="1"/>
    <col min="13090" max="13090" width="4.08984375" style="556" customWidth="1"/>
    <col min="13091" max="13091" width="14.453125" style="556" bestFit="1" customWidth="1"/>
    <col min="13092" max="13312" width="8.90625" style="556"/>
    <col min="13313" max="13313" width="7" style="556" customWidth="1"/>
    <col min="13314" max="13314" width="16.90625" style="556" customWidth="1"/>
    <col min="13315" max="13315" width="3.453125" style="556" customWidth="1"/>
    <col min="13316" max="13316" width="4.54296875" style="556" customWidth="1"/>
    <col min="13317" max="13317" width="3.453125" style="556" customWidth="1"/>
    <col min="13318" max="13318" width="8.90625" style="556"/>
    <col min="13319" max="13319" width="4.90625" style="556" customWidth="1"/>
    <col min="13320" max="13320" width="8.90625" style="556"/>
    <col min="13321" max="13321" width="3.453125" style="556" customWidth="1"/>
    <col min="13322" max="13322" width="8.90625" style="556"/>
    <col min="13323" max="13323" width="3.453125" style="556" customWidth="1"/>
    <col min="13324" max="13324" width="8.90625" style="556"/>
    <col min="13325" max="13325" width="3.453125" style="556" customWidth="1"/>
    <col min="13326" max="13326" width="8.90625" style="556"/>
    <col min="13327" max="13327" width="3.453125" style="556" customWidth="1"/>
    <col min="13328" max="13328" width="8.90625" style="556"/>
    <col min="13329" max="13329" width="3.453125" style="556" customWidth="1"/>
    <col min="13330" max="13331" width="5" style="556" customWidth="1"/>
    <col min="13332" max="13332" width="4.54296875" style="556" customWidth="1"/>
    <col min="13333" max="13333" width="6.90625" style="556" customWidth="1"/>
    <col min="13334" max="13334" width="5.453125" style="556" customWidth="1"/>
    <col min="13335" max="13335" width="8.453125" style="556" customWidth="1"/>
    <col min="13336" max="13336" width="6" style="556" customWidth="1"/>
    <col min="13337" max="13337" width="8.453125" style="556" customWidth="1"/>
    <col min="13338" max="13338" width="6.453125" style="556" customWidth="1"/>
    <col min="13339" max="13339" width="10.08984375" style="556" customWidth="1"/>
    <col min="13340" max="13340" width="4.54296875" style="556" customWidth="1"/>
    <col min="13341" max="13341" width="5.08984375" style="556" customWidth="1"/>
    <col min="13342" max="13342" width="8.90625" style="556"/>
    <col min="13343" max="13343" width="7.90625" style="556" customWidth="1"/>
    <col min="13344" max="13344" width="8.90625" style="556"/>
    <col min="13345" max="13345" width="5.08984375" style="556" customWidth="1"/>
    <col min="13346" max="13346" width="4.08984375" style="556" customWidth="1"/>
    <col min="13347" max="13347" width="14.453125" style="556" bestFit="1" customWidth="1"/>
    <col min="13348" max="13568" width="8.90625" style="556"/>
    <col min="13569" max="13569" width="7" style="556" customWidth="1"/>
    <col min="13570" max="13570" width="16.90625" style="556" customWidth="1"/>
    <col min="13571" max="13571" width="3.453125" style="556" customWidth="1"/>
    <col min="13572" max="13572" width="4.54296875" style="556" customWidth="1"/>
    <col min="13573" max="13573" width="3.453125" style="556" customWidth="1"/>
    <col min="13574" max="13574" width="8.90625" style="556"/>
    <col min="13575" max="13575" width="4.90625" style="556" customWidth="1"/>
    <col min="13576" max="13576" width="8.90625" style="556"/>
    <col min="13577" max="13577" width="3.453125" style="556" customWidth="1"/>
    <col min="13578" max="13578" width="8.90625" style="556"/>
    <col min="13579" max="13579" width="3.453125" style="556" customWidth="1"/>
    <col min="13580" max="13580" width="8.90625" style="556"/>
    <col min="13581" max="13581" width="3.453125" style="556" customWidth="1"/>
    <col min="13582" max="13582" width="8.90625" style="556"/>
    <col min="13583" max="13583" width="3.453125" style="556" customWidth="1"/>
    <col min="13584" max="13584" width="8.90625" style="556"/>
    <col min="13585" max="13585" width="3.453125" style="556" customWidth="1"/>
    <col min="13586" max="13587" width="5" style="556" customWidth="1"/>
    <col min="13588" max="13588" width="4.54296875" style="556" customWidth="1"/>
    <col min="13589" max="13589" width="6.90625" style="556" customWidth="1"/>
    <col min="13590" max="13590" width="5.453125" style="556" customWidth="1"/>
    <col min="13591" max="13591" width="8.453125" style="556" customWidth="1"/>
    <col min="13592" max="13592" width="6" style="556" customWidth="1"/>
    <col min="13593" max="13593" width="8.453125" style="556" customWidth="1"/>
    <col min="13594" max="13594" width="6.453125" style="556" customWidth="1"/>
    <col min="13595" max="13595" width="10.08984375" style="556" customWidth="1"/>
    <col min="13596" max="13596" width="4.54296875" style="556" customWidth="1"/>
    <col min="13597" max="13597" width="5.08984375" style="556" customWidth="1"/>
    <col min="13598" max="13598" width="8.90625" style="556"/>
    <col min="13599" max="13599" width="7.90625" style="556" customWidth="1"/>
    <col min="13600" max="13600" width="8.90625" style="556"/>
    <col min="13601" max="13601" width="5.08984375" style="556" customWidth="1"/>
    <col min="13602" max="13602" width="4.08984375" style="556" customWidth="1"/>
    <col min="13603" max="13603" width="14.453125" style="556" bestFit="1" customWidth="1"/>
    <col min="13604" max="13824" width="8.90625" style="556"/>
    <col min="13825" max="13825" width="7" style="556" customWidth="1"/>
    <col min="13826" max="13826" width="16.90625" style="556" customWidth="1"/>
    <col min="13827" max="13827" width="3.453125" style="556" customWidth="1"/>
    <col min="13828" max="13828" width="4.54296875" style="556" customWidth="1"/>
    <col min="13829" max="13829" width="3.453125" style="556" customWidth="1"/>
    <col min="13830" max="13830" width="8.90625" style="556"/>
    <col min="13831" max="13831" width="4.90625" style="556" customWidth="1"/>
    <col min="13832" max="13832" width="8.90625" style="556"/>
    <col min="13833" max="13833" width="3.453125" style="556" customWidth="1"/>
    <col min="13834" max="13834" width="8.90625" style="556"/>
    <col min="13835" max="13835" width="3.453125" style="556" customWidth="1"/>
    <col min="13836" max="13836" width="8.90625" style="556"/>
    <col min="13837" max="13837" width="3.453125" style="556" customWidth="1"/>
    <col min="13838" max="13838" width="8.90625" style="556"/>
    <col min="13839" max="13839" width="3.453125" style="556" customWidth="1"/>
    <col min="13840" max="13840" width="8.90625" style="556"/>
    <col min="13841" max="13841" width="3.453125" style="556" customWidth="1"/>
    <col min="13842" max="13843" width="5" style="556" customWidth="1"/>
    <col min="13844" max="13844" width="4.54296875" style="556" customWidth="1"/>
    <col min="13845" max="13845" width="6.90625" style="556" customWidth="1"/>
    <col min="13846" max="13846" width="5.453125" style="556" customWidth="1"/>
    <col min="13847" max="13847" width="8.453125" style="556" customWidth="1"/>
    <col min="13848" max="13848" width="6" style="556" customWidth="1"/>
    <col min="13849" max="13849" width="8.453125" style="556" customWidth="1"/>
    <col min="13850" max="13850" width="6.453125" style="556" customWidth="1"/>
    <col min="13851" max="13851" width="10.08984375" style="556" customWidth="1"/>
    <col min="13852" max="13852" width="4.54296875" style="556" customWidth="1"/>
    <col min="13853" max="13853" width="5.08984375" style="556" customWidth="1"/>
    <col min="13854" max="13854" width="8.90625" style="556"/>
    <col min="13855" max="13855" width="7.90625" style="556" customWidth="1"/>
    <col min="13856" max="13856" width="8.90625" style="556"/>
    <col min="13857" max="13857" width="5.08984375" style="556" customWidth="1"/>
    <col min="13858" max="13858" width="4.08984375" style="556" customWidth="1"/>
    <col min="13859" max="13859" width="14.453125" style="556" bestFit="1" customWidth="1"/>
    <col min="13860" max="14080" width="8.90625" style="556"/>
    <col min="14081" max="14081" width="7" style="556" customWidth="1"/>
    <col min="14082" max="14082" width="16.90625" style="556" customWidth="1"/>
    <col min="14083" max="14083" width="3.453125" style="556" customWidth="1"/>
    <col min="14084" max="14084" width="4.54296875" style="556" customWidth="1"/>
    <col min="14085" max="14085" width="3.453125" style="556" customWidth="1"/>
    <col min="14086" max="14086" width="8.90625" style="556"/>
    <col min="14087" max="14087" width="4.90625" style="556" customWidth="1"/>
    <col min="14088" max="14088" width="8.90625" style="556"/>
    <col min="14089" max="14089" width="3.453125" style="556" customWidth="1"/>
    <col min="14090" max="14090" width="8.90625" style="556"/>
    <col min="14091" max="14091" width="3.453125" style="556" customWidth="1"/>
    <col min="14092" max="14092" width="8.90625" style="556"/>
    <col min="14093" max="14093" width="3.453125" style="556" customWidth="1"/>
    <col min="14094" max="14094" width="8.90625" style="556"/>
    <col min="14095" max="14095" width="3.453125" style="556" customWidth="1"/>
    <col min="14096" max="14096" width="8.90625" style="556"/>
    <col min="14097" max="14097" width="3.453125" style="556" customWidth="1"/>
    <col min="14098" max="14099" width="5" style="556" customWidth="1"/>
    <col min="14100" max="14100" width="4.54296875" style="556" customWidth="1"/>
    <col min="14101" max="14101" width="6.90625" style="556" customWidth="1"/>
    <col min="14102" max="14102" width="5.453125" style="556" customWidth="1"/>
    <col min="14103" max="14103" width="8.453125" style="556" customWidth="1"/>
    <col min="14104" max="14104" width="6" style="556" customWidth="1"/>
    <col min="14105" max="14105" width="8.453125" style="556" customWidth="1"/>
    <col min="14106" max="14106" width="6.453125" style="556" customWidth="1"/>
    <col min="14107" max="14107" width="10.08984375" style="556" customWidth="1"/>
    <col min="14108" max="14108" width="4.54296875" style="556" customWidth="1"/>
    <col min="14109" max="14109" width="5.08984375" style="556" customWidth="1"/>
    <col min="14110" max="14110" width="8.90625" style="556"/>
    <col min="14111" max="14111" width="7.90625" style="556" customWidth="1"/>
    <col min="14112" max="14112" width="8.90625" style="556"/>
    <col min="14113" max="14113" width="5.08984375" style="556" customWidth="1"/>
    <col min="14114" max="14114" width="4.08984375" style="556" customWidth="1"/>
    <col min="14115" max="14115" width="14.453125" style="556" bestFit="1" customWidth="1"/>
    <col min="14116" max="14336" width="8.90625" style="556"/>
    <col min="14337" max="14337" width="7" style="556" customWidth="1"/>
    <col min="14338" max="14338" width="16.90625" style="556" customWidth="1"/>
    <col min="14339" max="14339" width="3.453125" style="556" customWidth="1"/>
    <col min="14340" max="14340" width="4.54296875" style="556" customWidth="1"/>
    <col min="14341" max="14341" width="3.453125" style="556" customWidth="1"/>
    <col min="14342" max="14342" width="8.90625" style="556"/>
    <col min="14343" max="14343" width="4.90625" style="556" customWidth="1"/>
    <col min="14344" max="14344" width="8.90625" style="556"/>
    <col min="14345" max="14345" width="3.453125" style="556" customWidth="1"/>
    <col min="14346" max="14346" width="8.90625" style="556"/>
    <col min="14347" max="14347" width="3.453125" style="556" customWidth="1"/>
    <col min="14348" max="14348" width="8.90625" style="556"/>
    <col min="14349" max="14349" width="3.453125" style="556" customWidth="1"/>
    <col min="14350" max="14350" width="8.90625" style="556"/>
    <col min="14351" max="14351" width="3.453125" style="556" customWidth="1"/>
    <col min="14352" max="14352" width="8.90625" style="556"/>
    <col min="14353" max="14353" width="3.453125" style="556" customWidth="1"/>
    <col min="14354" max="14355" width="5" style="556" customWidth="1"/>
    <col min="14356" max="14356" width="4.54296875" style="556" customWidth="1"/>
    <col min="14357" max="14357" width="6.90625" style="556" customWidth="1"/>
    <col min="14358" max="14358" width="5.453125" style="556" customWidth="1"/>
    <col min="14359" max="14359" width="8.453125" style="556" customWidth="1"/>
    <col min="14360" max="14360" width="6" style="556" customWidth="1"/>
    <col min="14361" max="14361" width="8.453125" style="556" customWidth="1"/>
    <col min="14362" max="14362" width="6.453125" style="556" customWidth="1"/>
    <col min="14363" max="14363" width="10.08984375" style="556" customWidth="1"/>
    <col min="14364" max="14364" width="4.54296875" style="556" customWidth="1"/>
    <col min="14365" max="14365" width="5.08984375" style="556" customWidth="1"/>
    <col min="14366" max="14366" width="8.90625" style="556"/>
    <col min="14367" max="14367" width="7.90625" style="556" customWidth="1"/>
    <col min="14368" max="14368" width="8.90625" style="556"/>
    <col min="14369" max="14369" width="5.08984375" style="556" customWidth="1"/>
    <col min="14370" max="14370" width="4.08984375" style="556" customWidth="1"/>
    <col min="14371" max="14371" width="14.453125" style="556" bestFit="1" customWidth="1"/>
    <col min="14372" max="14592" width="8.90625" style="556"/>
    <col min="14593" max="14593" width="7" style="556" customWidth="1"/>
    <col min="14594" max="14594" width="16.90625" style="556" customWidth="1"/>
    <col min="14595" max="14595" width="3.453125" style="556" customWidth="1"/>
    <col min="14596" max="14596" width="4.54296875" style="556" customWidth="1"/>
    <col min="14597" max="14597" width="3.453125" style="556" customWidth="1"/>
    <col min="14598" max="14598" width="8.90625" style="556"/>
    <col min="14599" max="14599" width="4.90625" style="556" customWidth="1"/>
    <col min="14600" max="14600" width="8.90625" style="556"/>
    <col min="14601" max="14601" width="3.453125" style="556" customWidth="1"/>
    <col min="14602" max="14602" width="8.90625" style="556"/>
    <col min="14603" max="14603" width="3.453125" style="556" customWidth="1"/>
    <col min="14604" max="14604" width="8.90625" style="556"/>
    <col min="14605" max="14605" width="3.453125" style="556" customWidth="1"/>
    <col min="14606" max="14606" width="8.90625" style="556"/>
    <col min="14607" max="14607" width="3.453125" style="556" customWidth="1"/>
    <col min="14608" max="14608" width="8.90625" style="556"/>
    <col min="14609" max="14609" width="3.453125" style="556" customWidth="1"/>
    <col min="14610" max="14611" width="5" style="556" customWidth="1"/>
    <col min="14612" max="14612" width="4.54296875" style="556" customWidth="1"/>
    <col min="14613" max="14613" width="6.90625" style="556" customWidth="1"/>
    <col min="14614" max="14614" width="5.453125" style="556" customWidth="1"/>
    <col min="14615" max="14615" width="8.453125" style="556" customWidth="1"/>
    <col min="14616" max="14616" width="6" style="556" customWidth="1"/>
    <col min="14617" max="14617" width="8.453125" style="556" customWidth="1"/>
    <col min="14618" max="14618" width="6.453125" style="556" customWidth="1"/>
    <col min="14619" max="14619" width="10.08984375" style="556" customWidth="1"/>
    <col min="14620" max="14620" width="4.54296875" style="556" customWidth="1"/>
    <col min="14621" max="14621" width="5.08984375" style="556" customWidth="1"/>
    <col min="14622" max="14622" width="8.90625" style="556"/>
    <col min="14623" max="14623" width="7.90625" style="556" customWidth="1"/>
    <col min="14624" max="14624" width="8.90625" style="556"/>
    <col min="14625" max="14625" width="5.08984375" style="556" customWidth="1"/>
    <col min="14626" max="14626" width="4.08984375" style="556" customWidth="1"/>
    <col min="14627" max="14627" width="14.453125" style="556" bestFit="1" customWidth="1"/>
    <col min="14628" max="14848" width="8.90625" style="556"/>
    <col min="14849" max="14849" width="7" style="556" customWidth="1"/>
    <col min="14850" max="14850" width="16.90625" style="556" customWidth="1"/>
    <col min="14851" max="14851" width="3.453125" style="556" customWidth="1"/>
    <col min="14852" max="14852" width="4.54296875" style="556" customWidth="1"/>
    <col min="14853" max="14853" width="3.453125" style="556" customWidth="1"/>
    <col min="14854" max="14854" width="8.90625" style="556"/>
    <col min="14855" max="14855" width="4.90625" style="556" customWidth="1"/>
    <col min="14856" max="14856" width="8.90625" style="556"/>
    <col min="14857" max="14857" width="3.453125" style="556" customWidth="1"/>
    <col min="14858" max="14858" width="8.90625" style="556"/>
    <col min="14859" max="14859" width="3.453125" style="556" customWidth="1"/>
    <col min="14860" max="14860" width="8.90625" style="556"/>
    <col min="14861" max="14861" width="3.453125" style="556" customWidth="1"/>
    <col min="14862" max="14862" width="8.90625" style="556"/>
    <col min="14863" max="14863" width="3.453125" style="556" customWidth="1"/>
    <col min="14864" max="14864" width="8.90625" style="556"/>
    <col min="14865" max="14865" width="3.453125" style="556" customWidth="1"/>
    <col min="14866" max="14867" width="5" style="556" customWidth="1"/>
    <col min="14868" max="14868" width="4.54296875" style="556" customWidth="1"/>
    <col min="14869" max="14869" width="6.90625" style="556" customWidth="1"/>
    <col min="14870" max="14870" width="5.453125" style="556" customWidth="1"/>
    <col min="14871" max="14871" width="8.453125" style="556" customWidth="1"/>
    <col min="14872" max="14872" width="6" style="556" customWidth="1"/>
    <col min="14873" max="14873" width="8.453125" style="556" customWidth="1"/>
    <col min="14874" max="14874" width="6.453125" style="556" customWidth="1"/>
    <col min="14875" max="14875" width="10.08984375" style="556" customWidth="1"/>
    <col min="14876" max="14876" width="4.54296875" style="556" customWidth="1"/>
    <col min="14877" max="14877" width="5.08984375" style="556" customWidth="1"/>
    <col min="14878" max="14878" width="8.90625" style="556"/>
    <col min="14879" max="14879" width="7.90625" style="556" customWidth="1"/>
    <col min="14880" max="14880" width="8.90625" style="556"/>
    <col min="14881" max="14881" width="5.08984375" style="556" customWidth="1"/>
    <col min="14882" max="14882" width="4.08984375" style="556" customWidth="1"/>
    <col min="14883" max="14883" width="14.453125" style="556" bestFit="1" customWidth="1"/>
    <col min="14884" max="15104" width="8.90625" style="556"/>
    <col min="15105" max="15105" width="7" style="556" customWidth="1"/>
    <col min="15106" max="15106" width="16.90625" style="556" customWidth="1"/>
    <col min="15107" max="15107" width="3.453125" style="556" customWidth="1"/>
    <col min="15108" max="15108" width="4.54296875" style="556" customWidth="1"/>
    <col min="15109" max="15109" width="3.453125" style="556" customWidth="1"/>
    <col min="15110" max="15110" width="8.90625" style="556"/>
    <col min="15111" max="15111" width="4.90625" style="556" customWidth="1"/>
    <col min="15112" max="15112" width="8.90625" style="556"/>
    <col min="15113" max="15113" width="3.453125" style="556" customWidth="1"/>
    <col min="15114" max="15114" width="8.90625" style="556"/>
    <col min="15115" max="15115" width="3.453125" style="556" customWidth="1"/>
    <col min="15116" max="15116" width="8.90625" style="556"/>
    <col min="15117" max="15117" width="3.453125" style="556" customWidth="1"/>
    <col min="15118" max="15118" width="8.90625" style="556"/>
    <col min="15119" max="15119" width="3.453125" style="556" customWidth="1"/>
    <col min="15120" max="15120" width="8.90625" style="556"/>
    <col min="15121" max="15121" width="3.453125" style="556" customWidth="1"/>
    <col min="15122" max="15123" width="5" style="556" customWidth="1"/>
    <col min="15124" max="15124" width="4.54296875" style="556" customWidth="1"/>
    <col min="15125" max="15125" width="6.90625" style="556" customWidth="1"/>
    <col min="15126" max="15126" width="5.453125" style="556" customWidth="1"/>
    <col min="15127" max="15127" width="8.453125" style="556" customWidth="1"/>
    <col min="15128" max="15128" width="6" style="556" customWidth="1"/>
    <col min="15129" max="15129" width="8.453125" style="556" customWidth="1"/>
    <col min="15130" max="15130" width="6.453125" style="556" customWidth="1"/>
    <col min="15131" max="15131" width="10.08984375" style="556" customWidth="1"/>
    <col min="15132" max="15132" width="4.54296875" style="556" customWidth="1"/>
    <col min="15133" max="15133" width="5.08984375" style="556" customWidth="1"/>
    <col min="15134" max="15134" width="8.90625" style="556"/>
    <col min="15135" max="15135" width="7.90625" style="556" customWidth="1"/>
    <col min="15136" max="15136" width="8.90625" style="556"/>
    <col min="15137" max="15137" width="5.08984375" style="556" customWidth="1"/>
    <col min="15138" max="15138" width="4.08984375" style="556" customWidth="1"/>
    <col min="15139" max="15139" width="14.453125" style="556" bestFit="1" customWidth="1"/>
    <col min="15140" max="15360" width="8.90625" style="556"/>
    <col min="15361" max="15361" width="7" style="556" customWidth="1"/>
    <col min="15362" max="15362" width="16.90625" style="556" customWidth="1"/>
    <col min="15363" max="15363" width="3.453125" style="556" customWidth="1"/>
    <col min="15364" max="15364" width="4.54296875" style="556" customWidth="1"/>
    <col min="15365" max="15365" width="3.453125" style="556" customWidth="1"/>
    <col min="15366" max="15366" width="8.90625" style="556"/>
    <col min="15367" max="15367" width="4.90625" style="556" customWidth="1"/>
    <col min="15368" max="15368" width="8.90625" style="556"/>
    <col min="15369" max="15369" width="3.453125" style="556" customWidth="1"/>
    <col min="15370" max="15370" width="8.90625" style="556"/>
    <col min="15371" max="15371" width="3.453125" style="556" customWidth="1"/>
    <col min="15372" max="15372" width="8.90625" style="556"/>
    <col min="15373" max="15373" width="3.453125" style="556" customWidth="1"/>
    <col min="15374" max="15374" width="8.90625" style="556"/>
    <col min="15375" max="15375" width="3.453125" style="556" customWidth="1"/>
    <col min="15376" max="15376" width="8.90625" style="556"/>
    <col min="15377" max="15377" width="3.453125" style="556" customWidth="1"/>
    <col min="15378" max="15379" width="5" style="556" customWidth="1"/>
    <col min="15380" max="15380" width="4.54296875" style="556" customWidth="1"/>
    <col min="15381" max="15381" width="6.90625" style="556" customWidth="1"/>
    <col min="15382" max="15382" width="5.453125" style="556" customWidth="1"/>
    <col min="15383" max="15383" width="8.453125" style="556" customWidth="1"/>
    <col min="15384" max="15384" width="6" style="556" customWidth="1"/>
    <col min="15385" max="15385" width="8.453125" style="556" customWidth="1"/>
    <col min="15386" max="15386" width="6.453125" style="556" customWidth="1"/>
    <col min="15387" max="15387" width="10.08984375" style="556" customWidth="1"/>
    <col min="15388" max="15388" width="4.54296875" style="556" customWidth="1"/>
    <col min="15389" max="15389" width="5.08984375" style="556" customWidth="1"/>
    <col min="15390" max="15390" width="8.90625" style="556"/>
    <col min="15391" max="15391" width="7.90625" style="556" customWidth="1"/>
    <col min="15392" max="15392" width="8.90625" style="556"/>
    <col min="15393" max="15393" width="5.08984375" style="556" customWidth="1"/>
    <col min="15394" max="15394" width="4.08984375" style="556" customWidth="1"/>
    <col min="15395" max="15395" width="14.453125" style="556" bestFit="1" customWidth="1"/>
    <col min="15396" max="15616" width="8.90625" style="556"/>
    <col min="15617" max="15617" width="7" style="556" customWidth="1"/>
    <col min="15618" max="15618" width="16.90625" style="556" customWidth="1"/>
    <col min="15619" max="15619" width="3.453125" style="556" customWidth="1"/>
    <col min="15620" max="15620" width="4.54296875" style="556" customWidth="1"/>
    <col min="15621" max="15621" width="3.453125" style="556" customWidth="1"/>
    <col min="15622" max="15622" width="8.90625" style="556"/>
    <col min="15623" max="15623" width="4.90625" style="556" customWidth="1"/>
    <col min="15624" max="15624" width="8.90625" style="556"/>
    <col min="15625" max="15625" width="3.453125" style="556" customWidth="1"/>
    <col min="15626" max="15626" width="8.90625" style="556"/>
    <col min="15627" max="15627" width="3.453125" style="556" customWidth="1"/>
    <col min="15628" max="15628" width="8.90625" style="556"/>
    <col min="15629" max="15629" width="3.453125" style="556" customWidth="1"/>
    <col min="15630" max="15630" width="8.90625" style="556"/>
    <col min="15631" max="15631" width="3.453125" style="556" customWidth="1"/>
    <col min="15632" max="15632" width="8.90625" style="556"/>
    <col min="15633" max="15633" width="3.453125" style="556" customWidth="1"/>
    <col min="15634" max="15635" width="5" style="556" customWidth="1"/>
    <col min="15636" max="15636" width="4.54296875" style="556" customWidth="1"/>
    <col min="15637" max="15637" width="6.90625" style="556" customWidth="1"/>
    <col min="15638" max="15638" width="5.453125" style="556" customWidth="1"/>
    <col min="15639" max="15639" width="8.453125" style="556" customWidth="1"/>
    <col min="15640" max="15640" width="6" style="556" customWidth="1"/>
    <col min="15641" max="15641" width="8.453125" style="556" customWidth="1"/>
    <col min="15642" max="15642" width="6.453125" style="556" customWidth="1"/>
    <col min="15643" max="15643" width="10.08984375" style="556" customWidth="1"/>
    <col min="15644" max="15644" width="4.54296875" style="556" customWidth="1"/>
    <col min="15645" max="15645" width="5.08984375" style="556" customWidth="1"/>
    <col min="15646" max="15646" width="8.90625" style="556"/>
    <col min="15647" max="15647" width="7.90625" style="556" customWidth="1"/>
    <col min="15648" max="15648" width="8.90625" style="556"/>
    <col min="15649" max="15649" width="5.08984375" style="556" customWidth="1"/>
    <col min="15650" max="15650" width="4.08984375" style="556" customWidth="1"/>
    <col min="15651" max="15651" width="14.453125" style="556" bestFit="1" customWidth="1"/>
    <col min="15652" max="15872" width="8.90625" style="556"/>
    <col min="15873" max="15873" width="7" style="556" customWidth="1"/>
    <col min="15874" max="15874" width="16.90625" style="556" customWidth="1"/>
    <col min="15875" max="15875" width="3.453125" style="556" customWidth="1"/>
    <col min="15876" max="15876" width="4.54296875" style="556" customWidth="1"/>
    <col min="15877" max="15877" width="3.453125" style="556" customWidth="1"/>
    <col min="15878" max="15878" width="8.90625" style="556"/>
    <col min="15879" max="15879" width="4.90625" style="556" customWidth="1"/>
    <col min="15880" max="15880" width="8.90625" style="556"/>
    <col min="15881" max="15881" width="3.453125" style="556" customWidth="1"/>
    <col min="15882" max="15882" width="8.90625" style="556"/>
    <col min="15883" max="15883" width="3.453125" style="556" customWidth="1"/>
    <col min="15884" max="15884" width="8.90625" style="556"/>
    <col min="15885" max="15885" width="3.453125" style="556" customWidth="1"/>
    <col min="15886" max="15886" width="8.90625" style="556"/>
    <col min="15887" max="15887" width="3.453125" style="556" customWidth="1"/>
    <col min="15888" max="15888" width="8.90625" style="556"/>
    <col min="15889" max="15889" width="3.453125" style="556" customWidth="1"/>
    <col min="15890" max="15891" width="5" style="556" customWidth="1"/>
    <col min="15892" max="15892" width="4.54296875" style="556" customWidth="1"/>
    <col min="15893" max="15893" width="6.90625" style="556" customWidth="1"/>
    <col min="15894" max="15894" width="5.453125" style="556" customWidth="1"/>
    <col min="15895" max="15895" width="8.453125" style="556" customWidth="1"/>
    <col min="15896" max="15896" width="6" style="556" customWidth="1"/>
    <col min="15897" max="15897" width="8.453125" style="556" customWidth="1"/>
    <col min="15898" max="15898" width="6.453125" style="556" customWidth="1"/>
    <col min="15899" max="15899" width="10.08984375" style="556" customWidth="1"/>
    <col min="15900" max="15900" width="4.54296875" style="556" customWidth="1"/>
    <col min="15901" max="15901" width="5.08984375" style="556" customWidth="1"/>
    <col min="15902" max="15902" width="8.90625" style="556"/>
    <col min="15903" max="15903" width="7.90625" style="556" customWidth="1"/>
    <col min="15904" max="15904" width="8.90625" style="556"/>
    <col min="15905" max="15905" width="5.08984375" style="556" customWidth="1"/>
    <col min="15906" max="15906" width="4.08984375" style="556" customWidth="1"/>
    <col min="15907" max="15907" width="14.453125" style="556" bestFit="1" customWidth="1"/>
    <col min="15908" max="16128" width="8.90625" style="556"/>
    <col min="16129" max="16129" width="7" style="556" customWidth="1"/>
    <col min="16130" max="16130" width="16.90625" style="556" customWidth="1"/>
    <col min="16131" max="16131" width="3.453125" style="556" customWidth="1"/>
    <col min="16132" max="16132" width="4.54296875" style="556" customWidth="1"/>
    <col min="16133" max="16133" width="3.453125" style="556" customWidth="1"/>
    <col min="16134" max="16134" width="8.90625" style="556"/>
    <col min="16135" max="16135" width="4.90625" style="556" customWidth="1"/>
    <col min="16136" max="16136" width="8.90625" style="556"/>
    <col min="16137" max="16137" width="3.453125" style="556" customWidth="1"/>
    <col min="16138" max="16138" width="8.90625" style="556"/>
    <col min="16139" max="16139" width="3.453125" style="556" customWidth="1"/>
    <col min="16140" max="16140" width="8.90625" style="556"/>
    <col min="16141" max="16141" width="3.453125" style="556" customWidth="1"/>
    <col min="16142" max="16142" width="8.90625" style="556"/>
    <col min="16143" max="16143" width="3.453125" style="556" customWidth="1"/>
    <col min="16144" max="16144" width="8.90625" style="556"/>
    <col min="16145" max="16145" width="3.453125" style="556" customWidth="1"/>
    <col min="16146" max="16147" width="5" style="556" customWidth="1"/>
    <col min="16148" max="16148" width="4.54296875" style="556" customWidth="1"/>
    <col min="16149" max="16149" width="6.90625" style="556" customWidth="1"/>
    <col min="16150" max="16150" width="5.453125" style="556" customWidth="1"/>
    <col min="16151" max="16151" width="8.453125" style="556" customWidth="1"/>
    <col min="16152" max="16152" width="6" style="556" customWidth="1"/>
    <col min="16153" max="16153" width="8.453125" style="556" customWidth="1"/>
    <col min="16154" max="16154" width="6.453125" style="556" customWidth="1"/>
    <col min="16155" max="16155" width="10.08984375" style="556" customWidth="1"/>
    <col min="16156" max="16156" width="4.54296875" style="556" customWidth="1"/>
    <col min="16157" max="16157" width="5.08984375" style="556" customWidth="1"/>
    <col min="16158" max="16158" width="8.90625" style="556"/>
    <col min="16159" max="16159" width="7.90625" style="556" customWidth="1"/>
    <col min="16160" max="16160" width="8.90625" style="556"/>
    <col min="16161" max="16161" width="5.08984375" style="556" customWidth="1"/>
    <col min="16162" max="16162" width="4.08984375" style="556" customWidth="1"/>
    <col min="16163" max="16163" width="14.453125" style="556" bestFit="1" customWidth="1"/>
    <col min="16164" max="16384" width="8.90625" style="556"/>
  </cols>
  <sheetData>
    <row r="1" spans="2:68" ht="28" thickBot="1" x14ac:dyDescent="0.3">
      <c r="B1" s="557"/>
      <c r="C1" s="846" t="s">
        <v>479</v>
      </c>
      <c r="D1" s="847"/>
      <c r="E1" s="847"/>
      <c r="F1" s="847"/>
      <c r="G1" s="847"/>
      <c r="H1" s="847"/>
      <c r="I1" s="847"/>
      <c r="J1" s="848"/>
      <c r="K1" s="852" t="str">
        <f>RAB!E3&amp;" "&amp;RAB!E4</f>
        <v>Penyediaan Prasarana, Sarana dan Utilitas Umum di Permukiman untuk Menunjang  Fungsi Permukiman di Kabupaten Simalungun 1</v>
      </c>
      <c r="L1" s="852"/>
      <c r="M1" s="852"/>
      <c r="N1" s="852"/>
      <c r="O1" s="852"/>
      <c r="P1" s="852"/>
      <c r="Q1" s="852"/>
      <c r="R1" s="852"/>
      <c r="S1" s="852"/>
      <c r="T1" s="852"/>
      <c r="U1" s="852"/>
      <c r="V1" s="852"/>
      <c r="W1" s="852"/>
      <c r="X1" s="852"/>
      <c r="Y1" s="852"/>
      <c r="Z1" s="852"/>
      <c r="AA1" s="852"/>
      <c r="AB1" s="852"/>
      <c r="AC1" s="852"/>
      <c r="AD1" s="852"/>
      <c r="AE1" s="852"/>
      <c r="AF1" s="853" t="str">
        <f>RAB!E7</f>
        <v>2023</v>
      </c>
      <c r="AG1" s="854"/>
      <c r="AH1" s="855"/>
      <c r="AI1" s="558"/>
    </row>
    <row r="2" spans="2:68" ht="28" thickBot="1" x14ac:dyDescent="0.3">
      <c r="B2" s="557"/>
      <c r="C2" s="849"/>
      <c r="D2" s="850"/>
      <c r="E2" s="850"/>
      <c r="F2" s="850"/>
      <c r="G2" s="850"/>
      <c r="H2" s="850"/>
      <c r="I2" s="850"/>
      <c r="J2" s="851"/>
      <c r="K2" s="852"/>
      <c r="L2" s="852"/>
      <c r="M2" s="852"/>
      <c r="N2" s="852"/>
      <c r="O2" s="852"/>
      <c r="P2" s="852"/>
      <c r="Q2" s="852"/>
      <c r="R2" s="852"/>
      <c r="S2" s="852"/>
      <c r="T2" s="852"/>
      <c r="U2" s="852"/>
      <c r="V2" s="852"/>
      <c r="W2" s="852"/>
      <c r="X2" s="852"/>
      <c r="Y2" s="852"/>
      <c r="Z2" s="852"/>
      <c r="AA2" s="852"/>
      <c r="AB2" s="852"/>
      <c r="AC2" s="852"/>
      <c r="AD2" s="852"/>
      <c r="AE2" s="852"/>
      <c r="AF2" s="856"/>
      <c r="AG2" s="857"/>
      <c r="AH2" s="858"/>
      <c r="AI2" s="558"/>
    </row>
    <row r="3" spans="2:68" x14ac:dyDescent="0.25">
      <c r="C3" s="559"/>
      <c r="D3" s="560"/>
      <c r="E3" s="560"/>
      <c r="F3" s="560"/>
      <c r="G3" s="560"/>
      <c r="H3" s="560"/>
      <c r="I3" s="560"/>
      <c r="J3" s="560"/>
      <c r="K3" s="560"/>
      <c r="L3" s="560"/>
      <c r="M3" s="560"/>
      <c r="N3" s="560"/>
      <c r="O3" s="561"/>
      <c r="P3" s="560"/>
      <c r="Q3" s="560"/>
      <c r="R3" s="560"/>
      <c r="S3" s="560"/>
      <c r="T3" s="560"/>
      <c r="U3" s="560"/>
      <c r="V3" s="560"/>
      <c r="W3" s="560"/>
      <c r="X3" s="560"/>
      <c r="Y3" s="560"/>
      <c r="Z3" s="560"/>
      <c r="AA3" s="560"/>
      <c r="AB3" s="560"/>
      <c r="AC3" s="560"/>
      <c r="AD3" s="560"/>
      <c r="AE3" s="560"/>
      <c r="AF3" s="561"/>
      <c r="AG3" s="561"/>
      <c r="AH3" s="562"/>
    </row>
    <row r="4" spans="2:68" x14ac:dyDescent="0.25">
      <c r="C4" s="564"/>
      <c r="D4" s="563"/>
      <c r="E4" s="563"/>
      <c r="F4" s="563"/>
      <c r="G4" s="563"/>
      <c r="H4" s="563"/>
      <c r="I4" s="563"/>
      <c r="J4" s="563"/>
      <c r="K4" s="563"/>
      <c r="L4" s="563"/>
      <c r="M4" s="563"/>
      <c r="N4" s="563"/>
      <c r="O4" s="565"/>
      <c r="P4" s="563"/>
      <c r="Q4" s="563"/>
      <c r="R4" s="563"/>
      <c r="S4" s="563"/>
      <c r="T4" s="563"/>
      <c r="U4" s="563"/>
      <c r="V4" s="563"/>
      <c r="W4" s="563"/>
      <c r="X4" s="563"/>
      <c r="Y4" s="563"/>
      <c r="Z4" s="563"/>
      <c r="AA4" s="563"/>
      <c r="AB4" s="563"/>
      <c r="AC4" s="563"/>
      <c r="AD4" s="563"/>
      <c r="AE4" s="563"/>
      <c r="AF4" s="565"/>
      <c r="AG4" s="565"/>
      <c r="AH4" s="566"/>
    </row>
    <row r="5" spans="2:68" x14ac:dyDescent="0.25">
      <c r="C5" s="564"/>
      <c r="D5" s="563"/>
      <c r="E5" s="563"/>
      <c r="F5" s="563"/>
      <c r="G5" s="563"/>
      <c r="H5" s="563"/>
      <c r="I5" s="563"/>
      <c r="J5" s="563"/>
      <c r="K5" s="563"/>
      <c r="L5" s="563"/>
      <c r="M5" s="563"/>
      <c r="N5" s="563"/>
      <c r="O5" s="565"/>
      <c r="P5" s="563"/>
      <c r="Q5" s="563"/>
      <c r="R5" s="563"/>
      <c r="S5" s="563"/>
      <c r="T5" s="563"/>
      <c r="U5" s="563"/>
      <c r="V5" s="563"/>
      <c r="W5" s="563"/>
      <c r="X5" s="563"/>
      <c r="Y5" s="563"/>
      <c r="Z5" s="563"/>
      <c r="AA5" s="563"/>
      <c r="AB5" s="563"/>
      <c r="AC5" s="563"/>
      <c r="AD5" s="563"/>
      <c r="AE5" s="563"/>
      <c r="AF5" s="565"/>
      <c r="AG5" s="565"/>
      <c r="AH5" s="566"/>
    </row>
    <row r="6" spans="2:68" x14ac:dyDescent="0.25">
      <c r="C6" s="564"/>
      <c r="D6" s="563"/>
      <c r="E6" s="563"/>
      <c r="F6" s="563"/>
      <c r="G6" s="563"/>
      <c r="H6" s="563"/>
      <c r="I6" s="563"/>
      <c r="J6" s="563"/>
      <c r="K6" s="563"/>
      <c r="L6" s="563"/>
      <c r="M6" s="563"/>
      <c r="N6" s="563"/>
      <c r="O6" s="565"/>
      <c r="P6" s="563"/>
      <c r="Q6" s="563"/>
      <c r="R6" s="563"/>
      <c r="S6" s="563"/>
      <c r="T6" s="563"/>
      <c r="U6" s="563"/>
      <c r="V6" s="563"/>
      <c r="W6" s="563"/>
      <c r="X6" s="563"/>
      <c r="Y6" s="563"/>
      <c r="Z6" s="563"/>
      <c r="AA6" s="563"/>
      <c r="AB6" s="563"/>
      <c r="AC6" s="563"/>
      <c r="AD6" s="563"/>
      <c r="AE6" s="563"/>
      <c r="AF6" s="565"/>
      <c r="AG6" s="565"/>
      <c r="AH6" s="566"/>
    </row>
    <row r="7" spans="2:68" x14ac:dyDescent="0.25">
      <c r="C7" s="564"/>
      <c r="D7" s="563"/>
      <c r="E7" s="563"/>
      <c r="F7" s="563"/>
      <c r="G7" s="563"/>
      <c r="H7" s="563"/>
      <c r="I7" s="563"/>
      <c r="J7" s="563"/>
      <c r="K7" s="563"/>
      <c r="L7" s="563"/>
      <c r="M7" s="563"/>
      <c r="N7" s="563"/>
      <c r="O7" s="565"/>
      <c r="P7" s="563"/>
      <c r="Q7" s="563"/>
      <c r="R7" s="563"/>
      <c r="S7" s="563"/>
      <c r="T7" s="563"/>
      <c r="U7" s="563"/>
      <c r="V7" s="563"/>
      <c r="W7" s="563"/>
      <c r="X7" s="563"/>
      <c r="Y7" s="563"/>
      <c r="Z7" s="563"/>
      <c r="AA7" s="563"/>
      <c r="AB7" s="563"/>
      <c r="AC7" s="563"/>
      <c r="AD7" s="563"/>
      <c r="AE7" s="563"/>
      <c r="AF7" s="565"/>
      <c r="AG7" s="565"/>
      <c r="AH7" s="566"/>
    </row>
    <row r="8" spans="2:68" x14ac:dyDescent="0.25">
      <c r="C8" s="564"/>
      <c r="D8" s="563"/>
      <c r="E8" s="563"/>
      <c r="F8" s="563"/>
      <c r="G8" s="563"/>
      <c r="H8" s="563"/>
      <c r="I8" s="563"/>
      <c r="J8" s="563"/>
      <c r="K8" s="563"/>
      <c r="L8" s="563"/>
      <c r="M8" s="563"/>
      <c r="N8" s="563"/>
      <c r="O8" s="565"/>
      <c r="P8" s="563"/>
      <c r="Q8" s="563"/>
      <c r="R8" s="563"/>
      <c r="S8" s="563"/>
      <c r="T8" s="563"/>
      <c r="U8" s="563"/>
      <c r="V8" s="563"/>
      <c r="W8" s="563"/>
      <c r="X8" s="563"/>
      <c r="Y8" s="563"/>
      <c r="Z8" s="563"/>
      <c r="AA8" s="563"/>
      <c r="AB8" s="563"/>
      <c r="AC8" s="563"/>
      <c r="AD8" s="563"/>
      <c r="AE8" s="563"/>
      <c r="AF8" s="565"/>
      <c r="AG8" s="565"/>
      <c r="AH8" s="566"/>
    </row>
    <row r="9" spans="2:68" x14ac:dyDescent="0.25">
      <c r="C9" s="564"/>
      <c r="D9" s="563"/>
      <c r="E9" s="563"/>
      <c r="F9" s="563"/>
      <c r="G9" s="563"/>
      <c r="H9" s="563"/>
      <c r="I9" s="563"/>
      <c r="J9" s="563"/>
      <c r="K9" s="563"/>
      <c r="L9" s="563"/>
      <c r="M9" s="563"/>
      <c r="N9" s="563"/>
      <c r="O9" s="565"/>
      <c r="P9" s="563"/>
      <c r="Q9" s="563"/>
      <c r="R9" s="563"/>
      <c r="S9" s="563"/>
      <c r="T9" s="563"/>
      <c r="U9" s="563"/>
      <c r="V9" s="563"/>
      <c r="W9" s="563"/>
      <c r="X9" s="563"/>
      <c r="Y9" s="563"/>
      <c r="Z9" s="563"/>
      <c r="AA9" s="563"/>
      <c r="AB9" s="563"/>
      <c r="AC9" s="563"/>
      <c r="AD9" s="563"/>
      <c r="AE9" s="563"/>
      <c r="AF9" s="565"/>
      <c r="AG9" s="565"/>
      <c r="AH9" s="566"/>
    </row>
    <row r="10" spans="2:68" x14ac:dyDescent="0.25">
      <c r="C10" s="564"/>
      <c r="D10" s="563"/>
      <c r="E10" s="563"/>
      <c r="F10" s="563"/>
      <c r="G10" s="563"/>
      <c r="H10" s="563"/>
      <c r="I10" s="563"/>
      <c r="J10" s="563"/>
      <c r="K10" s="563"/>
      <c r="L10" s="563"/>
      <c r="M10" s="563"/>
      <c r="N10" s="563"/>
      <c r="O10" s="565"/>
      <c r="P10" s="563"/>
      <c r="Q10" s="563"/>
      <c r="R10" s="563"/>
      <c r="S10" s="563"/>
      <c r="T10" s="563"/>
      <c r="U10" s="563"/>
      <c r="V10" s="563"/>
      <c r="W10" s="563"/>
      <c r="X10" s="563"/>
      <c r="Y10" s="563"/>
      <c r="Z10" s="563"/>
      <c r="AA10" s="563"/>
      <c r="AB10" s="563"/>
      <c r="AC10" s="563"/>
      <c r="AD10" s="563"/>
      <c r="AE10" s="563"/>
      <c r="AF10" s="565"/>
      <c r="AG10" s="565"/>
      <c r="AH10" s="566"/>
    </row>
    <row r="11" spans="2:68" x14ac:dyDescent="0.25">
      <c r="C11" s="564"/>
      <c r="D11" s="563"/>
      <c r="E11" s="563"/>
      <c r="F11" s="563"/>
      <c r="G11" s="563"/>
      <c r="H11" s="563"/>
      <c r="I11" s="563"/>
      <c r="J11" s="563"/>
      <c r="K11" s="563"/>
      <c r="L11" s="563"/>
      <c r="M11" s="563"/>
      <c r="N11" s="563"/>
      <c r="O11" s="565"/>
      <c r="P11" s="563"/>
      <c r="Q11" s="563"/>
      <c r="R11" s="563"/>
      <c r="S11" s="563"/>
      <c r="T11" s="563"/>
      <c r="U11" s="563"/>
      <c r="V11" s="563"/>
      <c r="W11" s="563"/>
      <c r="X11" s="563"/>
      <c r="Y11" s="563"/>
      <c r="Z11" s="563"/>
      <c r="AA11" s="563"/>
      <c r="AB11" s="563"/>
      <c r="AC11" s="563"/>
      <c r="AD11" s="563"/>
      <c r="AE11" s="563"/>
      <c r="AF11" s="565"/>
      <c r="AG11" s="565"/>
      <c r="AH11" s="566"/>
    </row>
    <row r="12" spans="2:68" x14ac:dyDescent="0.25">
      <c r="C12" s="564"/>
      <c r="D12" s="563"/>
      <c r="E12" s="563"/>
      <c r="F12" s="563"/>
      <c r="G12" s="563"/>
      <c r="H12" s="563"/>
      <c r="I12" s="563"/>
      <c r="J12" s="563"/>
      <c r="K12" s="563"/>
      <c r="L12" s="563"/>
      <c r="M12" s="563"/>
      <c r="N12" s="563"/>
      <c r="O12" s="565"/>
      <c r="P12" s="563"/>
      <c r="Q12" s="563"/>
      <c r="R12" s="563"/>
      <c r="S12" s="563"/>
      <c r="T12" s="563"/>
      <c r="U12" s="563"/>
      <c r="V12" s="563"/>
      <c r="W12" s="563"/>
      <c r="X12" s="563"/>
      <c r="Y12" s="563"/>
      <c r="Z12" s="563"/>
      <c r="AA12" s="563"/>
      <c r="AB12" s="563"/>
      <c r="AC12" s="563"/>
      <c r="AD12" s="563"/>
      <c r="AE12" s="563"/>
      <c r="AF12" s="565"/>
      <c r="AG12" s="565"/>
      <c r="AH12" s="566"/>
    </row>
    <row r="13" spans="2:68" x14ac:dyDescent="0.25">
      <c r="C13" s="564"/>
      <c r="D13" s="563"/>
      <c r="E13" s="563"/>
      <c r="F13" s="563"/>
      <c r="G13" s="563"/>
      <c r="H13" s="563"/>
      <c r="I13" s="563"/>
      <c r="J13" s="563"/>
      <c r="K13" s="563"/>
      <c r="L13" s="563"/>
      <c r="M13" s="563"/>
      <c r="N13" s="563"/>
      <c r="O13" s="565"/>
      <c r="P13" s="563"/>
      <c r="Q13" s="563"/>
      <c r="R13" s="563"/>
      <c r="S13" s="563"/>
      <c r="T13" s="563"/>
      <c r="U13" s="563"/>
      <c r="V13" s="563"/>
      <c r="W13" s="563"/>
      <c r="X13" s="563"/>
      <c r="Y13" s="563"/>
      <c r="Z13" s="563"/>
      <c r="AA13" s="563"/>
      <c r="AB13" s="563"/>
      <c r="AC13" s="563"/>
      <c r="AD13" s="563"/>
      <c r="AE13" s="563"/>
      <c r="AF13" s="565"/>
      <c r="AG13" s="565"/>
      <c r="AH13" s="566"/>
    </row>
    <row r="14" spans="2:68" s="569" customFormat="1" x14ac:dyDescent="0.25">
      <c r="B14" s="556"/>
      <c r="C14" s="564"/>
      <c r="D14" s="563"/>
      <c r="E14" s="563"/>
      <c r="F14" s="563"/>
      <c r="G14" s="563"/>
      <c r="H14" s="563"/>
      <c r="I14" s="563"/>
      <c r="J14" s="563"/>
      <c r="K14" s="563"/>
      <c r="L14" s="563"/>
      <c r="M14" s="563"/>
      <c r="N14" s="563"/>
      <c r="O14" s="565"/>
      <c r="P14" s="563"/>
      <c r="Q14" s="563"/>
      <c r="R14" s="563"/>
      <c r="S14" s="563"/>
      <c r="T14" s="563"/>
      <c r="U14" s="563"/>
      <c r="V14" s="563"/>
      <c r="W14" s="563"/>
      <c r="X14" s="563"/>
      <c r="Y14" s="563"/>
      <c r="Z14" s="563"/>
      <c r="AA14" s="563"/>
      <c r="AB14" s="563"/>
      <c r="AC14" s="563"/>
      <c r="AD14" s="563"/>
      <c r="AE14" s="563"/>
      <c r="AF14" s="565"/>
      <c r="AG14" s="565"/>
      <c r="AH14" s="56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row>
    <row r="15" spans="2:68" s="569" customFormat="1" x14ac:dyDescent="0.25">
      <c r="B15" s="556"/>
      <c r="C15" s="564"/>
      <c r="D15" s="563"/>
      <c r="E15" s="563"/>
      <c r="F15" s="563"/>
      <c r="G15" s="563"/>
      <c r="H15" s="563"/>
      <c r="I15" s="563"/>
      <c r="J15" s="563"/>
      <c r="K15" s="563"/>
      <c r="L15" s="563"/>
      <c r="M15" s="563"/>
      <c r="N15" s="563"/>
      <c r="O15" s="565"/>
      <c r="P15" s="563"/>
      <c r="Q15" s="563"/>
      <c r="R15" s="563"/>
      <c r="S15" s="563"/>
      <c r="T15" s="563"/>
      <c r="U15" s="563"/>
      <c r="V15" s="563"/>
      <c r="W15" s="563"/>
      <c r="X15" s="563"/>
      <c r="Y15" s="563"/>
      <c r="Z15" s="563"/>
      <c r="AA15" s="563"/>
      <c r="AB15" s="563"/>
      <c r="AC15" s="563"/>
      <c r="AD15" s="563"/>
      <c r="AE15" s="563"/>
      <c r="AF15" s="565"/>
      <c r="AG15" s="565"/>
      <c r="AH15" s="56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row>
    <row r="16" spans="2:68" s="569" customFormat="1" x14ac:dyDescent="0.25">
      <c r="B16" s="556"/>
      <c r="C16" s="564"/>
      <c r="D16" s="563"/>
      <c r="E16" s="563"/>
      <c r="F16" s="563"/>
      <c r="G16" s="563"/>
      <c r="H16" s="563"/>
      <c r="I16" s="563"/>
      <c r="J16" s="563"/>
      <c r="K16" s="563"/>
      <c r="L16" s="563"/>
      <c r="M16" s="563"/>
      <c r="N16" s="563"/>
      <c r="O16" s="565"/>
      <c r="P16" s="563"/>
      <c r="Q16" s="563"/>
      <c r="R16" s="563"/>
      <c r="S16" s="563"/>
      <c r="T16" s="563"/>
      <c r="U16" s="563"/>
      <c r="V16" s="563"/>
      <c r="W16" s="563"/>
      <c r="X16" s="563"/>
      <c r="Y16" s="563"/>
      <c r="Z16" s="563"/>
      <c r="AA16" s="563"/>
      <c r="AB16" s="563"/>
      <c r="AC16" s="563"/>
      <c r="AD16" s="563"/>
      <c r="AE16" s="563"/>
      <c r="AF16" s="565"/>
      <c r="AG16" s="565"/>
      <c r="AH16" s="56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row>
    <row r="17" spans="2:68" s="569" customFormat="1" x14ac:dyDescent="0.25">
      <c r="B17" s="556"/>
      <c r="C17" s="564"/>
      <c r="D17" s="563"/>
      <c r="E17" s="563"/>
      <c r="F17" s="563"/>
      <c r="G17" s="563"/>
      <c r="H17" s="563"/>
      <c r="I17" s="563"/>
      <c r="J17" s="563"/>
      <c r="K17" s="563"/>
      <c r="L17" s="563"/>
      <c r="M17" s="563"/>
      <c r="N17" s="563"/>
      <c r="O17" s="565"/>
      <c r="P17" s="563"/>
      <c r="Q17" s="563"/>
      <c r="R17" s="563"/>
      <c r="S17" s="563"/>
      <c r="T17" s="563"/>
      <c r="U17" s="563"/>
      <c r="V17" s="563"/>
      <c r="W17" s="563"/>
      <c r="X17" s="563"/>
      <c r="Y17" s="563"/>
      <c r="Z17" s="563"/>
      <c r="AA17" s="563"/>
      <c r="AB17" s="563"/>
      <c r="AC17" s="563"/>
      <c r="AD17" s="563"/>
      <c r="AE17" s="563"/>
      <c r="AF17" s="565"/>
      <c r="AG17" s="565"/>
      <c r="AH17" s="567"/>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row>
    <row r="18" spans="2:68" s="569" customFormat="1" x14ac:dyDescent="0.25">
      <c r="B18" s="556"/>
      <c r="C18" s="564"/>
      <c r="D18" s="563"/>
      <c r="E18" s="563"/>
      <c r="F18" s="563"/>
      <c r="G18" s="563"/>
      <c r="H18" s="563"/>
      <c r="I18" s="563"/>
      <c r="J18" s="563"/>
      <c r="K18" s="563"/>
      <c r="L18" s="563"/>
      <c r="M18" s="563"/>
      <c r="N18" s="563"/>
      <c r="O18" s="565"/>
      <c r="P18" s="563"/>
      <c r="Q18" s="563"/>
      <c r="R18" s="563"/>
      <c r="S18" s="563"/>
      <c r="T18" s="563"/>
      <c r="U18" s="563"/>
      <c r="V18" s="563"/>
      <c r="W18" s="563"/>
      <c r="X18" s="563"/>
      <c r="Y18" s="563"/>
      <c r="Z18" s="563"/>
      <c r="AA18" s="563"/>
      <c r="AB18" s="563"/>
      <c r="AC18" s="563"/>
      <c r="AD18" s="563"/>
      <c r="AE18" s="563"/>
      <c r="AF18" s="565"/>
      <c r="AG18" s="565"/>
      <c r="AH18" s="56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row>
    <row r="19" spans="2:68" s="569" customFormat="1" x14ac:dyDescent="0.25">
      <c r="B19" s="556"/>
      <c r="C19" s="564"/>
      <c r="D19" s="563"/>
      <c r="E19" s="563"/>
      <c r="F19" s="568"/>
      <c r="G19" s="568"/>
      <c r="H19" s="568"/>
      <c r="I19" s="568"/>
      <c r="J19" s="568"/>
      <c r="K19" s="568"/>
      <c r="L19" s="568"/>
      <c r="M19" s="568"/>
      <c r="N19" s="568"/>
      <c r="O19" s="568"/>
      <c r="P19" s="568"/>
      <c r="Q19" s="568"/>
      <c r="R19" s="568"/>
      <c r="S19" s="563"/>
      <c r="T19" s="563"/>
      <c r="U19" s="563"/>
      <c r="V19" s="563"/>
      <c r="W19" s="563"/>
      <c r="X19" s="563"/>
      <c r="Y19" s="563"/>
      <c r="Z19" s="563"/>
      <c r="AA19" s="563"/>
      <c r="AB19" s="563"/>
      <c r="AC19" s="563"/>
      <c r="AD19" s="563"/>
      <c r="AE19" s="563"/>
      <c r="AF19" s="565"/>
      <c r="AG19" s="565"/>
      <c r="AH19" s="56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row>
    <row r="20" spans="2:68" s="569" customFormat="1" x14ac:dyDescent="0.25">
      <c r="B20" s="556"/>
      <c r="C20" s="564"/>
      <c r="D20" s="563"/>
      <c r="E20" s="563"/>
      <c r="F20" s="568"/>
      <c r="G20" s="568"/>
      <c r="H20" s="568"/>
      <c r="I20" s="568"/>
      <c r="J20" s="568"/>
      <c r="K20" s="568"/>
      <c r="L20" s="568"/>
      <c r="M20" s="568"/>
      <c r="N20" s="568"/>
      <c r="O20" s="568"/>
      <c r="P20" s="568"/>
      <c r="Q20" s="568"/>
      <c r="R20" s="568"/>
      <c r="S20" s="563"/>
      <c r="T20" s="563"/>
      <c r="U20" s="563"/>
      <c r="V20" s="563"/>
      <c r="W20" s="563"/>
      <c r="X20" s="563"/>
      <c r="Y20" s="563"/>
      <c r="Z20" s="563"/>
      <c r="AA20" s="563"/>
      <c r="AB20" s="563"/>
      <c r="AC20" s="563"/>
      <c r="AD20" s="563"/>
      <c r="AE20" s="563"/>
      <c r="AF20" s="565"/>
      <c r="AG20" s="565"/>
      <c r="AH20" s="566"/>
      <c r="AJ20" s="556"/>
      <c r="AK20" s="556"/>
      <c r="AL20" s="556"/>
      <c r="AM20" s="556"/>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row>
    <row r="21" spans="2:68" s="569" customFormat="1" x14ac:dyDescent="0.25">
      <c r="B21" s="556"/>
      <c r="C21" s="564"/>
      <c r="D21" s="563"/>
      <c r="E21" s="563"/>
      <c r="F21" s="563"/>
      <c r="G21" s="563"/>
      <c r="H21" s="563"/>
      <c r="J21" s="563"/>
      <c r="K21" s="563"/>
      <c r="L21" s="845"/>
      <c r="M21" s="845"/>
      <c r="N21" s="845"/>
      <c r="O21" s="565"/>
      <c r="P21" s="563"/>
      <c r="Q21" s="563"/>
      <c r="R21" s="563"/>
      <c r="S21" s="563"/>
      <c r="T21" s="563"/>
      <c r="U21" s="563"/>
      <c r="V21" s="563"/>
      <c r="W21" s="563"/>
      <c r="X21" s="563"/>
      <c r="Y21" s="563"/>
      <c r="Z21" s="563"/>
      <c r="AA21" s="563"/>
      <c r="AB21" s="563"/>
      <c r="AC21" s="563"/>
      <c r="AD21" s="563"/>
      <c r="AE21" s="563"/>
      <c r="AF21" s="565"/>
      <c r="AG21" s="565"/>
      <c r="AH21" s="56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row>
    <row r="22" spans="2:68" s="569" customFormat="1" x14ac:dyDescent="0.25">
      <c r="B22" s="556"/>
      <c r="C22" s="564"/>
      <c r="D22" s="563"/>
      <c r="E22" s="563"/>
      <c r="F22" s="563"/>
      <c r="G22" s="563"/>
      <c r="H22" s="563"/>
      <c r="I22" s="563"/>
      <c r="J22" s="563"/>
      <c r="K22" s="563"/>
      <c r="L22" s="563"/>
      <c r="M22" s="563"/>
      <c r="N22" s="563"/>
      <c r="O22" s="565"/>
      <c r="P22" s="563"/>
      <c r="Q22" s="563"/>
      <c r="R22" s="563"/>
      <c r="S22" s="563"/>
      <c r="T22" s="563"/>
      <c r="U22" s="563"/>
      <c r="V22" s="563"/>
      <c r="W22" s="563"/>
      <c r="X22" s="563"/>
      <c r="Y22" s="563"/>
      <c r="Z22" s="563"/>
      <c r="AA22" s="563"/>
      <c r="AB22" s="563"/>
      <c r="AC22" s="563"/>
      <c r="AD22" s="563"/>
      <c r="AE22" s="563"/>
      <c r="AF22" s="565"/>
      <c r="AG22" s="565"/>
      <c r="AH22" s="56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row>
    <row r="23" spans="2:68" s="569" customFormat="1" ht="13" thickBot="1" x14ac:dyDescent="0.3">
      <c r="B23" s="556"/>
      <c r="C23" s="570"/>
      <c r="D23" s="571"/>
      <c r="E23" s="571"/>
      <c r="F23" s="571"/>
      <c r="G23" s="571"/>
      <c r="H23" s="571"/>
      <c r="I23" s="571"/>
      <c r="J23" s="571"/>
      <c r="K23" s="571"/>
      <c r="L23" s="571"/>
      <c r="M23" s="571"/>
      <c r="N23" s="571"/>
      <c r="O23" s="572"/>
      <c r="P23" s="571"/>
      <c r="Q23" s="571"/>
      <c r="R23" s="571"/>
      <c r="S23" s="571"/>
      <c r="T23" s="571"/>
      <c r="U23" s="571"/>
      <c r="V23" s="571"/>
      <c r="W23" s="571"/>
      <c r="X23" s="571"/>
      <c r="Y23" s="571"/>
      <c r="Z23" s="571"/>
      <c r="AA23" s="571"/>
      <c r="AB23" s="571"/>
      <c r="AC23" s="571"/>
      <c r="AD23" s="571"/>
      <c r="AE23" s="571"/>
      <c r="AF23" s="572"/>
      <c r="AG23" s="572"/>
      <c r="AH23" s="573"/>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row>
    <row r="24" spans="2:68" s="569" customFormat="1" x14ac:dyDescent="0.25">
      <c r="B24" s="556"/>
      <c r="C24" s="559"/>
      <c r="D24" s="560"/>
      <c r="E24" s="560"/>
      <c r="F24" s="560"/>
      <c r="G24" s="560"/>
      <c r="H24" s="560"/>
      <c r="I24" s="560"/>
      <c r="J24" s="560"/>
      <c r="K24" s="560"/>
      <c r="L24" s="560"/>
      <c r="M24" s="560"/>
      <c r="N24" s="560"/>
      <c r="O24" s="561"/>
      <c r="P24" s="560"/>
      <c r="Q24" s="560"/>
      <c r="R24" s="560"/>
      <c r="S24" s="574"/>
      <c r="T24" s="560"/>
      <c r="U24" s="560"/>
      <c r="V24" s="560"/>
      <c r="W24" s="560"/>
      <c r="X24" s="560"/>
      <c r="Y24" s="560"/>
      <c r="Z24" s="560"/>
      <c r="AA24" s="560"/>
      <c r="AB24" s="560"/>
      <c r="AC24" s="560"/>
      <c r="AD24" s="560"/>
      <c r="AE24" s="560"/>
      <c r="AF24" s="561"/>
      <c r="AG24" s="561"/>
      <c r="AH24" s="562"/>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row>
    <row r="25" spans="2:68" s="569" customFormat="1" ht="13" x14ac:dyDescent="0.3">
      <c r="B25" s="556"/>
      <c r="C25" s="575"/>
      <c r="D25" s="576" t="s">
        <v>480</v>
      </c>
      <c r="E25" s="577"/>
      <c r="F25" s="578"/>
      <c r="G25" s="578"/>
      <c r="H25" s="578"/>
      <c r="I25" s="578"/>
      <c r="J25" s="579"/>
      <c r="K25" s="579"/>
      <c r="L25" s="579"/>
      <c r="M25" s="579"/>
      <c r="N25" s="579"/>
      <c r="O25" s="579"/>
      <c r="P25" s="580"/>
      <c r="Q25" s="579"/>
      <c r="R25" s="581"/>
      <c r="S25" s="582"/>
      <c r="T25" s="579"/>
      <c r="U25" s="587"/>
      <c r="V25" s="579"/>
      <c r="W25" s="580"/>
      <c r="X25" s="579"/>
      <c r="Y25" s="580"/>
      <c r="Z25" s="579"/>
      <c r="AA25" s="580"/>
      <c r="AB25" s="579"/>
      <c r="AC25" s="579"/>
      <c r="AD25" s="579"/>
      <c r="AE25" s="580"/>
      <c r="AF25" s="579"/>
      <c r="AG25" s="621"/>
      <c r="AH25" s="584"/>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row>
    <row r="26" spans="2:68" s="569" customFormat="1" ht="13" x14ac:dyDescent="0.3">
      <c r="B26" s="556"/>
      <c r="C26" s="575"/>
      <c r="D26" s="585"/>
      <c r="E26" s="578" t="s">
        <v>481</v>
      </c>
      <c r="F26" s="579"/>
      <c r="G26" s="579"/>
      <c r="H26" s="579"/>
      <c r="I26" s="579"/>
      <c r="J26" s="579"/>
      <c r="K26" s="579"/>
      <c r="L26" s="586"/>
      <c r="M26" s="579"/>
      <c r="N26" s="579"/>
      <c r="O26" s="579"/>
      <c r="P26" s="579"/>
      <c r="Q26" s="579"/>
      <c r="R26" s="581"/>
      <c r="S26" s="582"/>
      <c r="T26" s="579"/>
      <c r="U26" s="589"/>
      <c r="V26" s="608"/>
      <c r="W26" s="607"/>
      <c r="X26" s="608"/>
      <c r="Y26" s="607"/>
      <c r="Z26" s="608"/>
      <c r="AA26" s="580"/>
      <c r="AB26" s="577"/>
      <c r="AC26" s="577"/>
      <c r="AE26" s="579"/>
      <c r="AF26" s="580"/>
      <c r="AG26" s="579"/>
      <c r="AH26" s="584"/>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row>
    <row r="27" spans="2:68" s="569" customFormat="1" ht="13" x14ac:dyDescent="0.3">
      <c r="B27" s="556"/>
      <c r="C27" s="575"/>
      <c r="D27" s="585"/>
      <c r="E27" s="577" t="s">
        <v>482</v>
      </c>
      <c r="F27" s="588"/>
      <c r="G27" s="577"/>
      <c r="H27" s="577"/>
      <c r="I27" s="577"/>
      <c r="J27" s="579"/>
      <c r="K27" s="588" t="s">
        <v>358</v>
      </c>
      <c r="L27" s="588">
        <v>84</v>
      </c>
      <c r="M27" s="588" t="s">
        <v>94</v>
      </c>
      <c r="N27" s="579"/>
      <c r="O27" s="579"/>
      <c r="P27" s="579"/>
      <c r="Q27" s="579"/>
      <c r="R27" s="581"/>
      <c r="S27" s="582"/>
      <c r="AG27" s="621"/>
      <c r="AH27" s="584"/>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row>
    <row r="28" spans="2:68" s="569" customFormat="1" ht="13" x14ac:dyDescent="0.3">
      <c r="B28" s="556"/>
      <c r="C28" s="575"/>
      <c r="D28" s="585"/>
      <c r="E28" s="577" t="s">
        <v>485</v>
      </c>
      <c r="F28" s="588"/>
      <c r="G28" s="577"/>
      <c r="H28" s="577"/>
      <c r="I28" s="577"/>
      <c r="J28" s="579"/>
      <c r="K28" s="588" t="s">
        <v>358</v>
      </c>
      <c r="L28" s="588">
        <v>1.64</v>
      </c>
      <c r="M28" s="588" t="s">
        <v>94</v>
      </c>
      <c r="N28" s="579"/>
      <c r="O28" s="579"/>
      <c r="P28" s="579"/>
      <c r="Q28" s="579"/>
      <c r="R28" s="581"/>
      <c r="S28" s="582"/>
      <c r="AG28" s="621"/>
      <c r="AH28" s="584"/>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row>
    <row r="29" spans="2:68" s="569" customFormat="1" ht="13" x14ac:dyDescent="0.3">
      <c r="B29" s="556"/>
      <c r="C29" s="575"/>
      <c r="D29" s="585"/>
      <c r="E29" s="577" t="s">
        <v>486</v>
      </c>
      <c r="F29" s="588"/>
      <c r="G29" s="577"/>
      <c r="H29" s="577"/>
      <c r="I29" s="577"/>
      <c r="J29" s="579"/>
      <c r="K29" s="588" t="s">
        <v>358</v>
      </c>
      <c r="L29" s="588">
        <v>0.3</v>
      </c>
      <c r="M29" s="588" t="s">
        <v>94</v>
      </c>
      <c r="N29" s="579"/>
      <c r="O29" s="579"/>
      <c r="P29" s="579"/>
      <c r="Q29" s="579"/>
      <c r="R29" s="581"/>
      <c r="S29" s="582"/>
      <c r="T29" s="578" t="s">
        <v>488</v>
      </c>
      <c r="U29" s="580"/>
      <c r="V29" s="579"/>
      <c r="W29" s="580"/>
      <c r="X29" s="579"/>
      <c r="Y29" s="580"/>
      <c r="Z29" s="579"/>
      <c r="AA29" s="580"/>
      <c r="AB29" s="579"/>
      <c r="AC29" s="580"/>
      <c r="AE29" s="579"/>
      <c r="AF29" s="580"/>
      <c r="AG29" s="579"/>
      <c r="AH29" s="584"/>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row>
    <row r="30" spans="2:68" s="569" customFormat="1" ht="13" x14ac:dyDescent="0.3">
      <c r="B30" s="556"/>
      <c r="C30" s="575"/>
      <c r="D30" s="585"/>
      <c r="E30" s="577" t="s">
        <v>487</v>
      </c>
      <c r="F30" s="588"/>
      <c r="G30" s="577"/>
      <c r="H30" s="577"/>
      <c r="I30" s="577"/>
      <c r="J30" s="579"/>
      <c r="K30" s="588" t="s">
        <v>358</v>
      </c>
      <c r="L30" s="588">
        <v>0.5</v>
      </c>
      <c r="M30" s="588" t="s">
        <v>94</v>
      </c>
      <c r="N30" s="579"/>
      <c r="O30" s="579"/>
      <c r="P30" s="579"/>
      <c r="Q30" s="579"/>
      <c r="R30" s="581"/>
      <c r="S30" s="582"/>
      <c r="T30" s="579" t="s">
        <v>483</v>
      </c>
      <c r="U30" s="580">
        <f>P53</f>
        <v>68.88</v>
      </c>
      <c r="V30" s="579" t="s">
        <v>484</v>
      </c>
      <c r="W30" s="580">
        <v>51</v>
      </c>
      <c r="X30" s="579" t="s">
        <v>490</v>
      </c>
      <c r="Y30" s="580"/>
      <c r="Z30" s="579"/>
      <c r="AA30" s="580"/>
      <c r="AB30" s="579"/>
      <c r="AC30" s="580"/>
      <c r="AE30" s="579" t="s">
        <v>358</v>
      </c>
      <c r="AF30" s="580">
        <f>U30*W30%</f>
        <v>35.128799999999998</v>
      </c>
      <c r="AG30" s="579" t="s">
        <v>385</v>
      </c>
      <c r="AH30" s="584"/>
      <c r="AJ30" s="556"/>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row>
    <row r="31" spans="2:68" s="569" customFormat="1" ht="13" x14ac:dyDescent="0.3">
      <c r="B31" s="556"/>
      <c r="C31" s="575"/>
      <c r="D31" s="585"/>
      <c r="E31" s="588" t="s">
        <v>489</v>
      </c>
      <c r="F31" s="579"/>
      <c r="G31" s="579"/>
      <c r="H31" s="579"/>
      <c r="I31" s="579"/>
      <c r="J31" s="579"/>
      <c r="K31" s="588" t="s">
        <v>358</v>
      </c>
      <c r="L31" s="588">
        <v>0.4</v>
      </c>
      <c r="M31" s="588" t="s">
        <v>94</v>
      </c>
      <c r="N31" s="588"/>
      <c r="O31" s="588"/>
      <c r="P31" s="588"/>
      <c r="Q31" s="588"/>
      <c r="R31" s="581"/>
      <c r="S31" s="582"/>
      <c r="T31" s="578" t="s">
        <v>491</v>
      </c>
      <c r="U31" s="580"/>
      <c r="V31" s="579"/>
      <c r="W31" s="580"/>
      <c r="X31" s="579"/>
      <c r="Y31" s="580"/>
      <c r="Z31" s="579"/>
      <c r="AA31" s="580"/>
      <c r="AB31" s="579"/>
      <c r="AC31" s="580"/>
      <c r="AE31" s="579"/>
      <c r="AF31" s="580"/>
      <c r="AG31" s="579"/>
      <c r="AH31" s="584"/>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row>
    <row r="32" spans="2:68" s="569" customFormat="1" ht="13" x14ac:dyDescent="0.3">
      <c r="B32" s="556"/>
      <c r="C32" s="575"/>
      <c r="D32" s="585"/>
      <c r="E32" s="577" t="s">
        <v>506</v>
      </c>
      <c r="F32" s="588"/>
      <c r="G32" s="577"/>
      <c r="H32" s="577"/>
      <c r="I32" s="577"/>
      <c r="J32" s="579"/>
      <c r="K32" s="588" t="s">
        <v>358</v>
      </c>
      <c r="L32" s="588">
        <v>200</v>
      </c>
      <c r="M32" s="588" t="s">
        <v>94</v>
      </c>
      <c r="N32" s="579"/>
      <c r="O32" s="579"/>
      <c r="P32" s="579"/>
      <c r="Q32" s="579"/>
      <c r="R32" s="581"/>
      <c r="S32" s="582"/>
      <c r="T32" s="579" t="s">
        <v>483</v>
      </c>
      <c r="U32" s="580">
        <f>U30</f>
        <v>68.88</v>
      </c>
      <c r="V32" s="579" t="s">
        <v>313</v>
      </c>
      <c r="W32" s="580">
        <f>AF30</f>
        <v>35.128799999999998</v>
      </c>
      <c r="X32" s="579"/>
      <c r="Y32" s="580"/>
      <c r="Z32" s="579"/>
      <c r="AA32" s="580"/>
      <c r="AB32" s="579"/>
      <c r="AC32" s="580"/>
      <c r="AE32" s="579" t="s">
        <v>358</v>
      </c>
      <c r="AF32" s="580">
        <f>U32-W32</f>
        <v>33.751199999999997</v>
      </c>
      <c r="AG32" s="579" t="s">
        <v>385</v>
      </c>
      <c r="AH32" s="584"/>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row>
    <row r="33" spans="2:68" s="569" customFormat="1" ht="13" x14ac:dyDescent="0.3">
      <c r="B33" s="556"/>
      <c r="C33" s="575"/>
      <c r="D33" s="585"/>
      <c r="E33" s="577" t="s">
        <v>507</v>
      </c>
      <c r="F33" s="588"/>
      <c r="G33" s="577"/>
      <c r="H33" s="577"/>
      <c r="I33" s="577"/>
      <c r="J33" s="579"/>
      <c r="K33" s="588" t="s">
        <v>358</v>
      </c>
      <c r="L33" s="588">
        <v>0.5</v>
      </c>
      <c r="M33" s="588" t="s">
        <v>94</v>
      </c>
      <c r="N33" s="579"/>
      <c r="O33" s="579"/>
      <c r="P33" s="579"/>
      <c r="Q33" s="579"/>
      <c r="R33" s="581"/>
      <c r="S33" s="582"/>
      <c r="T33" s="583"/>
      <c r="U33" s="583"/>
      <c r="V33" s="583"/>
      <c r="W33" s="583"/>
      <c r="X33" s="583"/>
      <c r="Y33" s="583"/>
      <c r="Z33" s="583"/>
      <c r="AA33" s="583"/>
      <c r="AB33" s="583"/>
      <c r="AC33" s="583"/>
      <c r="AD33" s="583"/>
      <c r="AE33" s="583"/>
      <c r="AF33" s="583"/>
      <c r="AG33" s="583"/>
      <c r="AH33" s="584"/>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row>
    <row r="34" spans="2:68" s="569" customFormat="1" ht="13" x14ac:dyDescent="0.3">
      <c r="B34" s="556"/>
      <c r="C34" s="575"/>
      <c r="D34" s="585"/>
      <c r="E34" s="577" t="s">
        <v>508</v>
      </c>
      <c r="F34" s="588"/>
      <c r="G34" s="577"/>
      <c r="H34" s="577"/>
      <c r="I34" s="577"/>
      <c r="J34" s="579"/>
      <c r="K34" s="588" t="s">
        <v>358</v>
      </c>
      <c r="L34" s="588">
        <v>0.3</v>
      </c>
      <c r="M34" s="588" t="s">
        <v>94</v>
      </c>
      <c r="N34" s="579"/>
      <c r="O34" s="579"/>
      <c r="P34" s="579"/>
      <c r="Q34" s="579"/>
      <c r="R34" s="581"/>
      <c r="S34" s="582"/>
      <c r="T34" s="590" t="s">
        <v>492</v>
      </c>
      <c r="U34" s="578"/>
      <c r="V34" s="579"/>
      <c r="W34" s="578"/>
      <c r="X34" s="578"/>
      <c r="Y34" s="578"/>
      <c r="Z34" s="579"/>
      <c r="AA34" s="579"/>
      <c r="AB34" s="579"/>
      <c r="AC34" s="579"/>
      <c r="AD34" s="579"/>
      <c r="AE34" s="579"/>
      <c r="AF34" s="580"/>
      <c r="AG34" s="579"/>
      <c r="AH34" s="584"/>
      <c r="AJ34" s="556"/>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row>
    <row r="35" spans="2:68" s="569" customFormat="1" ht="13" x14ac:dyDescent="0.3">
      <c r="B35" s="556"/>
      <c r="C35" s="575"/>
      <c r="D35" s="585"/>
      <c r="E35" s="583"/>
      <c r="F35" s="583"/>
      <c r="G35" s="583"/>
      <c r="H35" s="583"/>
      <c r="I35" s="583"/>
      <c r="J35" s="583"/>
      <c r="K35" s="588"/>
      <c r="L35" s="622"/>
      <c r="M35" s="588"/>
      <c r="N35" s="579"/>
      <c r="O35" s="579"/>
      <c r="P35" s="579"/>
      <c r="Q35" s="579"/>
      <c r="R35" s="581"/>
      <c r="S35" s="582"/>
      <c r="T35" s="577"/>
      <c r="U35" s="577"/>
      <c r="V35" s="577"/>
      <c r="W35" s="579"/>
      <c r="X35" s="579"/>
      <c r="Y35" s="579"/>
      <c r="Z35" s="579"/>
      <c r="AA35" s="579"/>
      <c r="AB35" s="579"/>
      <c r="AC35" s="579"/>
      <c r="AD35" s="579"/>
      <c r="AE35" s="579"/>
      <c r="AF35" s="579"/>
      <c r="AG35" s="579"/>
      <c r="AH35" s="584"/>
      <c r="AJ35" s="556"/>
      <c r="AK35" s="556"/>
      <c r="AL35" s="556"/>
      <c r="AM35" s="556"/>
      <c r="AN35" s="556"/>
      <c r="AO35" s="556"/>
      <c r="AP35" s="556"/>
      <c r="AQ35" s="556"/>
      <c r="AR35" s="556"/>
      <c r="AS35" s="556"/>
      <c r="AT35" s="556"/>
      <c r="AU35" s="556"/>
      <c r="AV35" s="556"/>
      <c r="AW35" s="556"/>
      <c r="AX35" s="556"/>
      <c r="AY35" s="556"/>
      <c r="AZ35" s="556"/>
      <c r="BA35" s="556"/>
      <c r="BB35" s="556"/>
      <c r="BC35" s="556"/>
      <c r="BD35" s="556"/>
      <c r="BE35" s="556"/>
      <c r="BF35" s="556"/>
      <c r="BG35" s="556"/>
      <c r="BH35" s="556"/>
      <c r="BI35" s="556"/>
      <c r="BJ35" s="556"/>
      <c r="BK35" s="556"/>
      <c r="BL35" s="556"/>
      <c r="BM35" s="556"/>
      <c r="BN35" s="556"/>
      <c r="BO35" s="556"/>
      <c r="BP35" s="556"/>
    </row>
    <row r="36" spans="2:68" s="569" customFormat="1" ht="13" x14ac:dyDescent="0.3">
      <c r="B36" s="623"/>
      <c r="C36" s="575"/>
      <c r="D36" s="585"/>
      <c r="E36" s="583"/>
      <c r="F36" s="583"/>
      <c r="G36" s="583"/>
      <c r="H36" s="583"/>
      <c r="I36" s="583"/>
      <c r="J36" s="583"/>
      <c r="K36" s="588"/>
      <c r="L36" s="622"/>
      <c r="M36" s="588"/>
      <c r="N36" s="579"/>
      <c r="O36" s="579"/>
      <c r="P36" s="579"/>
      <c r="Q36" s="579"/>
      <c r="R36" s="581"/>
      <c r="S36" s="582"/>
      <c r="T36" s="588" t="s">
        <v>493</v>
      </c>
      <c r="U36" s="591"/>
      <c r="V36" s="592"/>
      <c r="W36" s="593"/>
      <c r="X36" s="592"/>
      <c r="Y36" s="592"/>
      <c r="Z36" s="592"/>
      <c r="AA36" s="592"/>
      <c r="AB36" s="592"/>
      <c r="AC36" s="592"/>
      <c r="AD36" s="592"/>
      <c r="AE36" s="593"/>
      <c r="AF36" s="592"/>
      <c r="AG36" s="594"/>
      <c r="AH36" s="584"/>
      <c r="AJ36" s="556"/>
      <c r="AK36" s="556"/>
      <c r="AL36" s="556"/>
      <c r="AM36" s="556"/>
      <c r="AN36" s="556"/>
      <c r="AO36" s="556"/>
      <c r="AP36" s="556"/>
      <c r="AQ36" s="556"/>
      <c r="AR36" s="556"/>
      <c r="AS36" s="556"/>
      <c r="AT36" s="556"/>
      <c r="AU36" s="556"/>
      <c r="AV36" s="556"/>
      <c r="AW36" s="556"/>
      <c r="AX36" s="556"/>
      <c r="AY36" s="556"/>
      <c r="AZ36" s="556"/>
      <c r="BA36" s="556"/>
      <c r="BB36" s="556"/>
      <c r="BC36" s="556"/>
      <c r="BD36" s="556"/>
      <c r="BE36" s="556"/>
      <c r="BF36" s="556"/>
      <c r="BG36" s="556"/>
      <c r="BH36" s="556"/>
      <c r="BI36" s="556"/>
      <c r="BJ36" s="556"/>
      <c r="BK36" s="556"/>
      <c r="BL36" s="556"/>
      <c r="BM36" s="556"/>
      <c r="BN36" s="556"/>
      <c r="BO36" s="556"/>
      <c r="BP36" s="556"/>
    </row>
    <row r="37" spans="2:68" s="569" customFormat="1" ht="13" x14ac:dyDescent="0.3">
      <c r="B37" s="556"/>
      <c r="C37" s="575"/>
      <c r="D37" s="585"/>
      <c r="E37" s="577"/>
      <c r="F37" s="588"/>
      <c r="G37" s="577"/>
      <c r="H37" s="577"/>
      <c r="I37" s="577"/>
      <c r="J37" s="579"/>
      <c r="K37" s="588"/>
      <c r="L37" s="588"/>
      <c r="M37" s="588"/>
      <c r="N37" s="579"/>
      <c r="O37" s="579"/>
      <c r="P37" s="579"/>
      <c r="Q37" s="579"/>
      <c r="R37" s="581"/>
      <c r="S37" s="582"/>
      <c r="T37" s="579" t="s">
        <v>483</v>
      </c>
      <c r="U37" s="595">
        <f>L29</f>
        <v>0.3</v>
      </c>
      <c r="V37" s="595" t="s">
        <v>494</v>
      </c>
      <c r="W37" s="595">
        <f>L28</f>
        <v>1.64</v>
      </c>
      <c r="X37" s="595" t="s">
        <v>484</v>
      </c>
      <c r="Y37" s="595">
        <f>L27</f>
        <v>84</v>
      </c>
      <c r="Z37" s="596" t="s">
        <v>484</v>
      </c>
      <c r="AA37" s="595">
        <v>1</v>
      </c>
      <c r="AB37" s="597"/>
      <c r="AC37" s="597"/>
      <c r="AD37" s="597"/>
      <c r="AE37" s="596" t="s">
        <v>358</v>
      </c>
      <c r="AF37" s="598">
        <f>((U37+W37)*Y37)*AA37</f>
        <v>162.96</v>
      </c>
      <c r="AG37" s="595" t="s">
        <v>495</v>
      </c>
      <c r="AH37" s="584"/>
      <c r="AJ37" s="556"/>
      <c r="AK37" s="556"/>
      <c r="AL37" s="556"/>
      <c r="AM37" s="556"/>
      <c r="AN37" s="556"/>
      <c r="AO37" s="556"/>
      <c r="AP37" s="556"/>
      <c r="AQ37" s="556"/>
      <c r="AR37" s="556"/>
      <c r="AS37" s="556"/>
      <c r="AT37" s="556"/>
      <c r="AU37" s="556"/>
      <c r="AV37" s="556"/>
      <c r="AW37" s="556"/>
      <c r="AX37" s="556"/>
      <c r="AY37" s="556"/>
      <c r="AZ37" s="556"/>
      <c r="BA37" s="556"/>
      <c r="BB37" s="556"/>
      <c r="BC37" s="556"/>
      <c r="BD37" s="556"/>
      <c r="BE37" s="556"/>
      <c r="BF37" s="556"/>
      <c r="BG37" s="556"/>
      <c r="BH37" s="556"/>
      <c r="BI37" s="556"/>
      <c r="BJ37" s="556"/>
      <c r="BK37" s="556"/>
      <c r="BL37" s="556"/>
      <c r="BM37" s="556"/>
      <c r="BN37" s="556"/>
      <c r="BO37" s="556"/>
      <c r="BP37" s="556"/>
    </row>
    <row r="38" spans="2:68" s="569" customFormat="1" ht="13" x14ac:dyDescent="0.3">
      <c r="B38" s="556"/>
      <c r="C38" s="575"/>
      <c r="D38" s="585"/>
      <c r="E38" s="583"/>
      <c r="F38" s="583"/>
      <c r="G38" s="583"/>
      <c r="H38" s="583"/>
      <c r="I38" s="583"/>
      <c r="J38" s="583"/>
      <c r="K38" s="583"/>
      <c r="L38" s="583"/>
      <c r="M38" s="583"/>
      <c r="N38" s="583"/>
      <c r="O38" s="583"/>
      <c r="P38" s="583"/>
      <c r="Q38" s="583"/>
      <c r="R38" s="581"/>
      <c r="S38" s="582"/>
      <c r="T38" s="588" t="s">
        <v>496</v>
      </c>
      <c r="U38" s="597"/>
      <c r="V38" s="599"/>
      <c r="W38" s="595"/>
      <c r="X38" s="595"/>
      <c r="Y38" s="595"/>
      <c r="Z38" s="595"/>
      <c r="AA38" s="595"/>
      <c r="AB38" s="595"/>
      <c r="AC38" s="595"/>
      <c r="AD38" s="595"/>
      <c r="AE38" s="600"/>
      <c r="AF38" s="597"/>
      <c r="AG38" s="601"/>
      <c r="AH38" s="584"/>
      <c r="AJ38" s="556"/>
      <c r="AK38" s="556"/>
      <c r="AL38" s="556"/>
      <c r="AM38" s="556"/>
      <c r="AN38" s="556"/>
      <c r="AO38" s="556"/>
      <c r="AP38" s="556"/>
      <c r="AQ38" s="556"/>
      <c r="AR38" s="556"/>
      <c r="AS38" s="556"/>
      <c r="AT38" s="556"/>
      <c r="AU38" s="556"/>
      <c r="AV38" s="556"/>
      <c r="AW38" s="556"/>
      <c r="AX38" s="556"/>
      <c r="AY38" s="556"/>
      <c r="AZ38" s="556"/>
      <c r="BA38" s="556"/>
      <c r="BB38" s="556"/>
      <c r="BC38" s="556"/>
      <c r="BD38" s="556"/>
      <c r="BE38" s="556"/>
      <c r="BF38" s="556"/>
      <c r="BG38" s="556"/>
      <c r="BH38" s="556"/>
      <c r="BI38" s="556"/>
      <c r="BJ38" s="556"/>
      <c r="BK38" s="556"/>
      <c r="BL38" s="556"/>
      <c r="BM38" s="556"/>
      <c r="BN38" s="556"/>
      <c r="BO38" s="556"/>
      <c r="BP38" s="556"/>
    </row>
    <row r="39" spans="2:68" s="569" customFormat="1" ht="13" x14ac:dyDescent="0.3">
      <c r="B39" s="556"/>
      <c r="C39" s="575"/>
      <c r="D39" s="585"/>
      <c r="E39" s="578" t="s">
        <v>509</v>
      </c>
      <c r="F39" s="588"/>
      <c r="G39" s="577"/>
      <c r="H39" s="577"/>
      <c r="I39" s="577"/>
      <c r="J39" s="579"/>
      <c r="K39" s="588"/>
      <c r="L39" s="588"/>
      <c r="M39" s="588"/>
      <c r="N39" s="579"/>
      <c r="O39" s="579"/>
      <c r="P39" s="579"/>
      <c r="Q39" s="579"/>
      <c r="R39" s="581"/>
      <c r="S39" s="582"/>
      <c r="T39" s="579" t="s">
        <v>483</v>
      </c>
      <c r="U39" s="595">
        <f>L35</f>
        <v>0</v>
      </c>
      <c r="V39" s="595" t="s">
        <v>484</v>
      </c>
      <c r="W39" s="595">
        <f>L36</f>
        <v>0</v>
      </c>
      <c r="X39" s="595"/>
      <c r="Y39" s="595"/>
      <c r="Z39" s="595"/>
      <c r="AA39" s="595"/>
      <c r="AB39" s="595"/>
      <c r="AC39" s="595"/>
      <c r="AD39" s="595"/>
      <c r="AE39" s="600" t="s">
        <v>358</v>
      </c>
      <c r="AF39" s="598">
        <f>U39*W39</f>
        <v>0</v>
      </c>
      <c r="AG39" s="601" t="s">
        <v>497</v>
      </c>
      <c r="AH39" s="584"/>
      <c r="AJ39" s="556"/>
      <c r="AK39" s="556"/>
      <c r="AL39" s="556"/>
      <c r="AM39" s="556"/>
      <c r="AN39" s="556"/>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56"/>
      <c r="BL39" s="556"/>
      <c r="BM39" s="556"/>
      <c r="BN39" s="556"/>
      <c r="BO39" s="556"/>
      <c r="BP39" s="556"/>
    </row>
    <row r="40" spans="2:68" s="569" customFormat="1" ht="13" x14ac:dyDescent="0.3">
      <c r="B40" s="556"/>
      <c r="C40" s="575"/>
      <c r="D40" s="585"/>
      <c r="E40" s="579" t="s">
        <v>483</v>
      </c>
      <c r="F40" s="580">
        <v>0.2</v>
      </c>
      <c r="G40" s="579" t="s">
        <v>484</v>
      </c>
      <c r="H40" s="580">
        <v>0.3</v>
      </c>
      <c r="I40" s="579" t="s">
        <v>484</v>
      </c>
      <c r="J40" s="580">
        <f>L27</f>
        <v>84</v>
      </c>
      <c r="K40" s="579" t="s">
        <v>484</v>
      </c>
      <c r="L40" s="580">
        <v>1</v>
      </c>
      <c r="M40" s="579"/>
      <c r="N40" s="583"/>
      <c r="O40" s="579" t="s">
        <v>358</v>
      </c>
      <c r="P40" s="580">
        <f>F40*H40*J40*L40</f>
        <v>5.04</v>
      </c>
      <c r="Q40" s="579" t="s">
        <v>385</v>
      </c>
      <c r="R40" s="581"/>
      <c r="S40" s="582"/>
      <c r="T40" s="588" t="s">
        <v>510</v>
      </c>
      <c r="U40" s="597"/>
      <c r="V40" s="599"/>
      <c r="W40" s="595"/>
      <c r="X40" s="595"/>
      <c r="Y40" s="595"/>
      <c r="Z40" s="595"/>
      <c r="AA40" s="595"/>
      <c r="AB40" s="595"/>
      <c r="AC40" s="595"/>
      <c r="AD40" s="595"/>
      <c r="AE40" s="600"/>
      <c r="AF40" s="597"/>
      <c r="AG40" s="601"/>
      <c r="AH40" s="584"/>
      <c r="AJ40" s="556"/>
      <c r="AK40" s="556"/>
      <c r="AL40" s="556"/>
      <c r="AM40" s="556"/>
      <c r="AN40" s="556"/>
      <c r="AO40" s="556"/>
      <c r="AP40" s="556"/>
      <c r="AQ40" s="556"/>
      <c r="AR40" s="556"/>
      <c r="AS40" s="556"/>
      <c r="AT40" s="556"/>
      <c r="AU40" s="556"/>
      <c r="AV40" s="556"/>
      <c r="AW40" s="556"/>
      <c r="AX40" s="556"/>
      <c r="AY40" s="556"/>
      <c r="AZ40" s="556"/>
      <c r="BA40" s="556"/>
      <c r="BB40" s="556"/>
      <c r="BC40" s="556"/>
      <c r="BD40" s="556"/>
      <c r="BE40" s="556"/>
      <c r="BF40" s="556"/>
      <c r="BG40" s="556"/>
      <c r="BH40" s="556"/>
      <c r="BI40" s="556"/>
      <c r="BJ40" s="556"/>
      <c r="BK40" s="556"/>
      <c r="BL40" s="556"/>
      <c r="BM40" s="556"/>
      <c r="BN40" s="556"/>
      <c r="BO40" s="556"/>
      <c r="BP40" s="556"/>
    </row>
    <row r="41" spans="2:68" s="569" customFormat="1" ht="13" x14ac:dyDescent="0.3">
      <c r="B41" s="556"/>
      <c r="C41" s="575"/>
      <c r="D41" s="585"/>
      <c r="E41" s="578"/>
      <c r="F41" s="588"/>
      <c r="G41" s="577"/>
      <c r="H41" s="577"/>
      <c r="I41" s="577"/>
      <c r="J41" s="579"/>
      <c r="K41" s="588"/>
      <c r="L41" s="588"/>
      <c r="M41" s="588"/>
      <c r="N41" s="579"/>
      <c r="O41" s="579"/>
      <c r="P41" s="579"/>
      <c r="Q41" s="579"/>
      <c r="R41" s="581"/>
      <c r="S41" s="582"/>
      <c r="T41" s="579" t="s">
        <v>483</v>
      </c>
      <c r="U41" s="595">
        <f>L33</f>
        <v>0.5</v>
      </c>
      <c r="V41" s="595" t="s">
        <v>484</v>
      </c>
      <c r="W41" s="595">
        <f>L34</f>
        <v>0.3</v>
      </c>
      <c r="X41" s="595" t="s">
        <v>484</v>
      </c>
      <c r="Y41" s="595">
        <f>L32</f>
        <v>200</v>
      </c>
      <c r="Z41" s="595"/>
      <c r="AA41" s="595"/>
      <c r="AB41" s="595"/>
      <c r="AC41" s="595"/>
      <c r="AD41" s="595"/>
      <c r="AE41" s="600" t="s">
        <v>358</v>
      </c>
      <c r="AF41" s="598">
        <f>(U41+W41)*Y41</f>
        <v>160</v>
      </c>
      <c r="AG41" s="601" t="s">
        <v>497</v>
      </c>
      <c r="AH41" s="584"/>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6"/>
      <c r="BM41" s="556"/>
      <c r="BN41" s="556"/>
      <c r="BO41" s="556"/>
      <c r="BP41" s="556"/>
    </row>
    <row r="42" spans="2:68" s="569" customFormat="1" ht="13" x14ac:dyDescent="0.3">
      <c r="B42" s="556"/>
      <c r="C42" s="575"/>
      <c r="D42" s="585"/>
      <c r="E42" s="624"/>
      <c r="F42" s="580"/>
      <c r="G42" s="579"/>
      <c r="H42" s="580"/>
      <c r="I42" s="579"/>
      <c r="J42" s="580"/>
      <c r="K42" s="579"/>
      <c r="L42" s="580"/>
      <c r="M42" s="579"/>
      <c r="N42" s="583"/>
      <c r="O42" s="579"/>
      <c r="P42" s="580"/>
      <c r="Q42" s="579"/>
      <c r="R42" s="581"/>
      <c r="S42" s="582"/>
      <c r="T42" s="578"/>
      <c r="U42" s="595"/>
      <c r="V42" s="597"/>
      <c r="W42" s="597"/>
      <c r="X42" s="597"/>
      <c r="Y42" s="597"/>
      <c r="Z42" s="597"/>
      <c r="AA42" s="597"/>
      <c r="AB42" s="597"/>
      <c r="AC42" s="597"/>
      <c r="AD42" s="597"/>
      <c r="AE42" s="603"/>
      <c r="AF42" s="603"/>
      <c r="AG42" s="595"/>
      <c r="AH42" s="584"/>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6"/>
      <c r="BM42" s="556"/>
      <c r="BN42" s="556"/>
      <c r="BO42" s="556"/>
      <c r="BP42" s="556"/>
    </row>
    <row r="43" spans="2:68" s="569" customFormat="1" ht="13" x14ac:dyDescent="0.3">
      <c r="B43" s="556"/>
      <c r="C43" s="575"/>
      <c r="D43" s="585"/>
      <c r="E43" s="577"/>
      <c r="F43" s="588"/>
      <c r="G43" s="577"/>
      <c r="H43" s="577"/>
      <c r="I43" s="577"/>
      <c r="J43" s="579"/>
      <c r="K43" s="588"/>
      <c r="L43" s="588"/>
      <c r="M43" s="588"/>
      <c r="N43" s="579" t="s">
        <v>498</v>
      </c>
      <c r="O43" s="579" t="s">
        <v>358</v>
      </c>
      <c r="P43" s="602">
        <f>SUM(P40:P42)</f>
        <v>5.04</v>
      </c>
      <c r="Q43" s="614" t="s">
        <v>385</v>
      </c>
      <c r="R43" s="581"/>
      <c r="S43" s="582"/>
      <c r="T43" s="579"/>
      <c r="U43" s="595"/>
      <c r="V43" s="579"/>
      <c r="W43" s="579"/>
      <c r="X43" s="579"/>
      <c r="Y43" s="579"/>
      <c r="Z43" s="579"/>
      <c r="AA43" s="579"/>
      <c r="AB43" s="586"/>
      <c r="AC43" s="579"/>
      <c r="AD43" s="579"/>
      <c r="AE43" s="604"/>
      <c r="AF43" s="598"/>
      <c r="AG43" s="595"/>
      <c r="AH43" s="584"/>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6"/>
      <c r="BM43" s="556"/>
      <c r="BN43" s="556"/>
      <c r="BO43" s="556"/>
      <c r="BP43" s="556"/>
    </row>
    <row r="44" spans="2:68" s="569" customFormat="1" ht="13" x14ac:dyDescent="0.3">
      <c r="B44" s="556"/>
      <c r="C44" s="575"/>
      <c r="D44" s="585"/>
      <c r="E44" s="590" t="s">
        <v>499</v>
      </c>
      <c r="F44" s="583"/>
      <c r="G44" s="583"/>
      <c r="H44" s="583"/>
      <c r="I44" s="583"/>
      <c r="J44" s="583"/>
      <c r="K44" s="583"/>
      <c r="L44" s="583"/>
      <c r="M44" s="583"/>
      <c r="N44" s="583"/>
      <c r="O44" s="583"/>
      <c r="P44" s="583"/>
      <c r="Q44" s="583"/>
      <c r="R44" s="581"/>
      <c r="S44" s="582"/>
      <c r="T44" s="585"/>
      <c r="U44" s="579"/>
      <c r="V44" s="580"/>
      <c r="W44" s="579"/>
      <c r="X44" s="580"/>
      <c r="Y44" s="579"/>
      <c r="Z44" s="580"/>
      <c r="AA44" s="579"/>
      <c r="AB44" s="580"/>
      <c r="AC44" s="579"/>
      <c r="AD44" s="579" t="s">
        <v>498</v>
      </c>
      <c r="AE44" s="579" t="s">
        <v>358</v>
      </c>
      <c r="AF44" s="602">
        <f>SUM(AF37:AF41)</f>
        <v>322.96000000000004</v>
      </c>
      <c r="AG44" s="602" t="s">
        <v>497</v>
      </c>
      <c r="AH44" s="584"/>
      <c r="AJ44" s="556"/>
      <c r="AK44" s="556"/>
      <c r="AL44" s="556"/>
      <c r="AM44" s="556"/>
      <c r="AN44" s="556"/>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56"/>
      <c r="BL44" s="556"/>
      <c r="BM44" s="556"/>
      <c r="BN44" s="556"/>
      <c r="BO44" s="556"/>
      <c r="BP44" s="556"/>
    </row>
    <row r="45" spans="2:68" s="569" customFormat="1" ht="13" x14ac:dyDescent="0.3">
      <c r="B45" s="556"/>
      <c r="C45" s="575"/>
      <c r="D45" s="585"/>
      <c r="E45" s="577"/>
      <c r="F45" s="577" t="s">
        <v>500</v>
      </c>
      <c r="G45" s="577"/>
      <c r="H45" s="577"/>
      <c r="I45" s="577"/>
      <c r="J45" s="577"/>
      <c r="K45" s="577"/>
      <c r="L45" s="577"/>
      <c r="M45" s="577"/>
      <c r="N45" s="577"/>
      <c r="O45" s="577"/>
      <c r="P45" s="577"/>
      <c r="Q45" s="577"/>
      <c r="R45" s="581"/>
      <c r="S45" s="582"/>
      <c r="T45" s="583"/>
      <c r="U45" s="583"/>
      <c r="V45" s="583"/>
      <c r="W45" s="583"/>
      <c r="X45" s="583"/>
      <c r="Y45" s="583"/>
      <c r="Z45" s="583"/>
      <c r="AA45" s="583"/>
      <c r="AB45" s="583"/>
      <c r="AC45" s="583"/>
      <c r="AD45" s="583"/>
      <c r="AE45" s="583"/>
      <c r="AF45" s="583"/>
      <c r="AG45" s="583"/>
      <c r="AH45" s="584"/>
      <c r="AJ45" s="556"/>
      <c r="AK45" s="556"/>
      <c r="AL45" s="556"/>
      <c r="AM45" s="556"/>
      <c r="AN45" s="556"/>
      <c r="AO45" s="556"/>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56"/>
      <c r="BL45" s="556"/>
      <c r="BM45" s="556"/>
      <c r="BN45" s="556"/>
      <c r="BO45" s="556"/>
      <c r="BP45" s="556"/>
    </row>
    <row r="46" spans="2:68" ht="13" x14ac:dyDescent="0.3">
      <c r="C46" s="575"/>
      <c r="D46" s="585"/>
      <c r="E46" s="579" t="s">
        <v>483</v>
      </c>
      <c r="F46" s="605">
        <f>L29</f>
        <v>0.3</v>
      </c>
      <c r="G46" s="606" t="s">
        <v>494</v>
      </c>
      <c r="H46" s="606">
        <f>L30</f>
        <v>0.5</v>
      </c>
      <c r="I46" s="579" t="s">
        <v>484</v>
      </c>
      <c r="J46" s="580">
        <f>L28</f>
        <v>1.64</v>
      </c>
      <c r="K46" s="579" t="s">
        <v>484</v>
      </c>
      <c r="L46" s="580">
        <v>1</v>
      </c>
      <c r="M46" s="579" t="s">
        <v>484</v>
      </c>
      <c r="N46" s="579">
        <f>L27</f>
        <v>84</v>
      </c>
      <c r="O46" s="579" t="s">
        <v>358</v>
      </c>
      <c r="P46" s="580">
        <f>((((F46+H46)/G47)*J46)*L46)*N46</f>
        <v>55.103999999999999</v>
      </c>
      <c r="Q46" s="579" t="s">
        <v>385</v>
      </c>
      <c r="R46" s="581"/>
      <c r="S46" s="582"/>
      <c r="T46" s="583"/>
      <c r="U46" s="583"/>
      <c r="V46" s="583"/>
      <c r="W46" s="583"/>
      <c r="X46" s="583"/>
      <c r="Y46" s="583"/>
      <c r="Z46" s="583"/>
      <c r="AA46" s="583"/>
      <c r="AB46" s="583"/>
      <c r="AC46" s="583"/>
      <c r="AD46" s="583"/>
      <c r="AE46" s="583"/>
      <c r="AF46" s="583"/>
      <c r="AG46" s="583"/>
      <c r="AH46" s="584"/>
    </row>
    <row r="47" spans="2:68" ht="13" x14ac:dyDescent="0.3">
      <c r="C47" s="575"/>
      <c r="D47" s="585"/>
      <c r="E47" s="583"/>
      <c r="F47" s="583"/>
      <c r="G47" s="607">
        <v>2</v>
      </c>
      <c r="H47" s="583"/>
      <c r="I47" s="583"/>
      <c r="J47" s="583"/>
      <c r="K47" s="583"/>
      <c r="L47" s="583"/>
      <c r="M47" s="583"/>
      <c r="N47" s="579" t="s">
        <v>498</v>
      </c>
      <c r="O47" s="579" t="s">
        <v>358</v>
      </c>
      <c r="P47" s="602">
        <f ca="1">SUM(P46:P48)</f>
        <v>38.674999999999997</v>
      </c>
      <c r="Q47" s="602" t="s">
        <v>385</v>
      </c>
      <c r="R47" s="581"/>
      <c r="S47" s="582"/>
      <c r="T47" s="583"/>
      <c r="U47" s="583"/>
      <c r="V47" s="583"/>
      <c r="W47" s="583"/>
      <c r="X47" s="583"/>
      <c r="Y47" s="583"/>
      <c r="Z47" s="583"/>
      <c r="AA47" s="583"/>
      <c r="AB47" s="583"/>
      <c r="AC47" s="583"/>
      <c r="AD47" s="583"/>
      <c r="AE47" s="583"/>
      <c r="AF47" s="583"/>
      <c r="AG47" s="583"/>
      <c r="AH47" s="584"/>
    </row>
    <row r="48" spans="2:68" ht="13" x14ac:dyDescent="0.3">
      <c r="C48" s="575"/>
      <c r="D48" s="585"/>
      <c r="E48" s="579"/>
      <c r="F48" s="579"/>
      <c r="G48" s="579"/>
      <c r="H48" s="579"/>
      <c r="I48" s="579"/>
      <c r="J48" s="579"/>
      <c r="K48" s="579"/>
      <c r="L48" s="579"/>
      <c r="M48" s="579"/>
      <c r="N48" s="577"/>
      <c r="O48" s="579"/>
      <c r="P48" s="580"/>
      <c r="Q48" s="579"/>
      <c r="R48" s="581"/>
      <c r="S48" s="582"/>
      <c r="T48" s="583"/>
      <c r="U48" s="583"/>
      <c r="V48" s="583"/>
      <c r="W48" s="583"/>
      <c r="X48" s="583"/>
      <c r="Y48" s="583"/>
      <c r="Z48" s="583"/>
      <c r="AA48" s="583"/>
      <c r="AB48" s="583"/>
      <c r="AC48" s="583"/>
      <c r="AD48" s="583"/>
      <c r="AE48" s="583"/>
      <c r="AF48" s="583"/>
      <c r="AG48" s="583"/>
      <c r="AH48" s="584"/>
    </row>
    <row r="49" spans="3:68" ht="13" x14ac:dyDescent="0.3">
      <c r="C49" s="575"/>
      <c r="D49" s="585"/>
      <c r="E49" s="579"/>
      <c r="F49" s="589"/>
      <c r="G49" s="608"/>
      <c r="H49" s="607"/>
      <c r="I49" s="608"/>
      <c r="J49" s="607"/>
      <c r="K49" s="577"/>
      <c r="L49" s="609"/>
      <c r="M49" s="577"/>
      <c r="R49" s="581"/>
      <c r="S49" s="582"/>
      <c r="T49" s="583"/>
      <c r="U49" s="583"/>
      <c r="V49" s="583"/>
      <c r="W49" s="583"/>
      <c r="X49" s="583"/>
      <c r="Y49" s="583"/>
      <c r="Z49" s="583"/>
      <c r="AA49" s="583"/>
      <c r="AB49" s="583"/>
      <c r="AC49" s="583"/>
      <c r="AD49" s="583"/>
      <c r="AE49" s="583"/>
      <c r="AF49" s="583"/>
      <c r="AG49" s="583"/>
      <c r="AH49" s="584"/>
    </row>
    <row r="50" spans="3:68" ht="13" x14ac:dyDescent="0.3">
      <c r="C50" s="575"/>
      <c r="D50" s="585"/>
      <c r="E50" s="583"/>
      <c r="F50" s="583"/>
      <c r="G50" s="583"/>
      <c r="H50" s="583"/>
      <c r="I50" s="583"/>
      <c r="J50" s="583"/>
      <c r="K50" s="583"/>
      <c r="L50" s="583"/>
      <c r="M50" s="583"/>
      <c r="N50" s="583"/>
      <c r="O50" s="583"/>
      <c r="P50" s="583"/>
      <c r="Q50" s="583"/>
      <c r="R50" s="581"/>
      <c r="S50" s="582"/>
      <c r="T50" s="583"/>
      <c r="U50" s="583"/>
      <c r="V50" s="583"/>
      <c r="W50" s="583"/>
      <c r="X50" s="583"/>
      <c r="Y50" s="583"/>
      <c r="Z50" s="583"/>
      <c r="AA50" s="583"/>
      <c r="AB50" s="583"/>
      <c r="AC50" s="583"/>
      <c r="AD50" s="583"/>
      <c r="AE50" s="583"/>
      <c r="AF50" s="583"/>
      <c r="AG50" s="583"/>
      <c r="AH50" s="584"/>
    </row>
    <row r="51" spans="3:68" ht="13" x14ac:dyDescent="0.3">
      <c r="C51" s="575"/>
      <c r="D51" s="585"/>
      <c r="E51" s="578" t="s">
        <v>501</v>
      </c>
      <c r="F51" s="588"/>
      <c r="G51" s="577"/>
      <c r="H51" s="577"/>
      <c r="I51" s="577"/>
      <c r="J51" s="579"/>
      <c r="K51" s="588"/>
      <c r="L51" s="588"/>
      <c r="M51" s="588"/>
      <c r="N51" s="579"/>
      <c r="O51" s="579"/>
      <c r="P51" s="579"/>
      <c r="Q51" s="579"/>
      <c r="R51" s="581"/>
      <c r="S51" s="582"/>
      <c r="T51" s="583"/>
      <c r="U51" s="583"/>
      <c r="V51" s="583"/>
      <c r="W51" s="583"/>
      <c r="X51" s="583"/>
      <c r="Y51" s="583"/>
      <c r="Z51" s="583"/>
      <c r="AA51" s="583"/>
      <c r="AB51" s="583"/>
      <c r="AC51" s="583"/>
      <c r="AD51" s="583"/>
      <c r="AE51" s="583"/>
      <c r="AF51" s="583"/>
      <c r="AG51" s="583"/>
      <c r="AH51" s="584"/>
    </row>
    <row r="52" spans="3:68" ht="13" x14ac:dyDescent="0.3">
      <c r="C52" s="575"/>
      <c r="D52" s="585"/>
      <c r="E52" s="577"/>
      <c r="F52" s="577" t="s">
        <v>500</v>
      </c>
      <c r="G52" s="577"/>
      <c r="H52" s="577"/>
      <c r="I52" s="577"/>
      <c r="J52" s="577"/>
      <c r="K52" s="577"/>
      <c r="L52" s="577"/>
      <c r="M52" s="577"/>
      <c r="N52" s="577"/>
      <c r="O52" s="577"/>
      <c r="P52" s="577"/>
      <c r="Q52" s="577"/>
      <c r="R52" s="581"/>
      <c r="S52" s="582"/>
      <c r="T52" s="610">
        <v>1</v>
      </c>
      <c r="U52" s="578" t="str">
        <f>E39</f>
        <v>Galian tanah Biasa</v>
      </c>
      <c r="V52" s="583"/>
      <c r="W52" s="579"/>
      <c r="X52" s="579"/>
      <c r="Y52" s="579"/>
      <c r="Z52" s="579"/>
      <c r="AA52" s="579"/>
      <c r="AB52" s="611"/>
      <c r="AC52" s="611"/>
      <c r="AD52" s="579"/>
      <c r="AE52" s="579" t="s">
        <v>358</v>
      </c>
      <c r="AF52" s="585">
        <f>P43</f>
        <v>5.04</v>
      </c>
      <c r="AG52" s="585" t="s">
        <v>385</v>
      </c>
      <c r="AH52" s="584"/>
    </row>
    <row r="53" spans="3:68" ht="13" x14ac:dyDescent="0.3">
      <c r="C53" s="575"/>
      <c r="D53" s="585"/>
      <c r="E53" s="579" t="s">
        <v>483</v>
      </c>
      <c r="F53" s="605">
        <f>L30</f>
        <v>0.5</v>
      </c>
      <c r="G53" s="606" t="s">
        <v>494</v>
      </c>
      <c r="H53" s="606">
        <f>L30</f>
        <v>0.5</v>
      </c>
      <c r="I53" s="579" t="s">
        <v>484</v>
      </c>
      <c r="J53" s="580">
        <f>L28</f>
        <v>1.64</v>
      </c>
      <c r="K53" s="579" t="s">
        <v>484</v>
      </c>
      <c r="L53" s="580">
        <f>L40</f>
        <v>1</v>
      </c>
      <c r="M53" s="579" t="s">
        <v>484</v>
      </c>
      <c r="N53" s="579">
        <f>L27</f>
        <v>84</v>
      </c>
      <c r="O53" s="579" t="s">
        <v>358</v>
      </c>
      <c r="P53" s="580">
        <f>((((F53+H53)/G54)*J53)*L53)*N53</f>
        <v>68.88</v>
      </c>
      <c r="Q53" s="579" t="s">
        <v>385</v>
      </c>
      <c r="R53" s="581"/>
      <c r="S53" s="582"/>
      <c r="T53" s="610">
        <v>2</v>
      </c>
      <c r="U53" s="578" t="s">
        <v>499</v>
      </c>
      <c r="V53" s="583"/>
      <c r="W53" s="583"/>
      <c r="X53" s="583"/>
      <c r="Y53" s="583"/>
      <c r="Z53" s="583"/>
      <c r="AA53" s="583"/>
      <c r="AB53" s="583"/>
      <c r="AC53" s="583"/>
      <c r="AD53" s="583"/>
      <c r="AE53" s="579" t="s">
        <v>358</v>
      </c>
      <c r="AF53" s="585">
        <f>P46</f>
        <v>55.103999999999999</v>
      </c>
      <c r="AG53" s="585" t="s">
        <v>385</v>
      </c>
      <c r="AH53" s="584"/>
    </row>
    <row r="54" spans="3:68" ht="13" x14ac:dyDescent="0.3">
      <c r="C54" s="575"/>
      <c r="D54" s="585"/>
      <c r="E54" s="577"/>
      <c r="F54" s="577"/>
      <c r="G54" s="607">
        <v>2</v>
      </c>
      <c r="H54" s="612"/>
      <c r="I54" s="577"/>
      <c r="J54" s="612"/>
      <c r="K54" s="577"/>
      <c r="L54" s="612"/>
      <c r="M54" s="577"/>
      <c r="N54" s="577"/>
      <c r="O54" s="577"/>
      <c r="P54" s="612"/>
      <c r="Q54" s="577"/>
      <c r="R54" s="581"/>
      <c r="S54" s="582"/>
      <c r="T54" s="610">
        <v>3</v>
      </c>
      <c r="U54" s="578" t="s">
        <v>502</v>
      </c>
      <c r="V54" s="583"/>
      <c r="W54" s="579"/>
      <c r="X54" s="579"/>
      <c r="Y54" s="579"/>
      <c r="Z54" s="579"/>
      <c r="AA54" s="579"/>
      <c r="AB54" s="611"/>
      <c r="AC54" s="611"/>
      <c r="AD54" s="579"/>
      <c r="AE54" s="579" t="s">
        <v>358</v>
      </c>
      <c r="AF54" s="585">
        <f>P56+P61+AF26+AF32</f>
        <v>84.751199999999997</v>
      </c>
      <c r="AG54" s="585" t="s">
        <v>385</v>
      </c>
      <c r="AH54" s="584"/>
    </row>
    <row r="55" spans="3:68" ht="13" x14ac:dyDescent="0.3">
      <c r="C55" s="575"/>
      <c r="D55" s="585"/>
      <c r="E55" s="579"/>
      <c r="F55" s="587" t="s">
        <v>503</v>
      </c>
      <c r="G55" s="579"/>
      <c r="H55" s="580"/>
      <c r="I55" s="579"/>
      <c r="J55" s="580"/>
      <c r="K55" s="579"/>
      <c r="L55" s="580"/>
      <c r="M55" s="579"/>
      <c r="N55" s="579"/>
      <c r="O55" s="579"/>
      <c r="P55" s="580"/>
      <c r="Q55" s="579"/>
      <c r="R55" s="581"/>
      <c r="S55" s="582"/>
      <c r="T55" s="610">
        <v>4</v>
      </c>
      <c r="U55" s="578" t="s">
        <v>504</v>
      </c>
      <c r="V55" s="578"/>
      <c r="W55" s="579"/>
      <c r="X55" s="579"/>
      <c r="Y55" s="579"/>
      <c r="Z55" s="579"/>
      <c r="AA55" s="579"/>
      <c r="AB55" s="611"/>
      <c r="AC55" s="611"/>
      <c r="AD55" s="579"/>
      <c r="AE55" s="579" t="s">
        <v>358</v>
      </c>
      <c r="AF55" s="585">
        <f>AF30</f>
        <v>35.128799999999998</v>
      </c>
      <c r="AG55" s="585" t="s">
        <v>385</v>
      </c>
      <c r="AH55" s="584"/>
    </row>
    <row r="56" spans="3:68" ht="13" x14ac:dyDescent="0.3">
      <c r="C56" s="575"/>
      <c r="D56" s="585"/>
      <c r="E56" s="579" t="s">
        <v>483</v>
      </c>
      <c r="F56" s="589">
        <f>L30</f>
        <v>0.5</v>
      </c>
      <c r="G56" s="608" t="s">
        <v>484</v>
      </c>
      <c r="H56" s="607">
        <f>L30</f>
        <v>0.5</v>
      </c>
      <c r="I56" s="608" t="s">
        <v>484</v>
      </c>
      <c r="J56" s="607">
        <f>J40</f>
        <v>84</v>
      </c>
      <c r="K56" s="608" t="s">
        <v>484</v>
      </c>
      <c r="L56" s="580">
        <f>L40</f>
        <v>1</v>
      </c>
      <c r="M56" s="577"/>
      <c r="N56" s="577"/>
      <c r="O56" s="579" t="s">
        <v>358</v>
      </c>
      <c r="P56" s="580">
        <f>F56*H56*J56*L56</f>
        <v>21</v>
      </c>
      <c r="Q56" s="579" t="s">
        <v>385</v>
      </c>
      <c r="R56" s="581"/>
      <c r="S56" s="582"/>
      <c r="T56" s="610">
        <v>5</v>
      </c>
      <c r="U56" s="578" t="s">
        <v>492</v>
      </c>
      <c r="V56" s="578"/>
      <c r="W56" s="579"/>
      <c r="X56" s="579"/>
      <c r="Y56" s="579"/>
      <c r="Z56" s="579"/>
      <c r="AA56" s="579"/>
      <c r="AB56" s="611"/>
      <c r="AC56" s="611"/>
      <c r="AD56" s="579"/>
      <c r="AE56" s="579" t="s">
        <v>358</v>
      </c>
      <c r="AF56" s="585">
        <f>AF44</f>
        <v>322.96000000000004</v>
      </c>
      <c r="AG56" s="585" t="s">
        <v>497</v>
      </c>
      <c r="AH56" s="584"/>
    </row>
    <row r="57" spans="3:68" ht="13" x14ac:dyDescent="0.3">
      <c r="C57" s="575"/>
      <c r="D57" s="585"/>
      <c r="E57" s="579"/>
      <c r="F57" s="580"/>
      <c r="G57" s="579"/>
      <c r="H57" s="580"/>
      <c r="I57" s="579"/>
      <c r="J57" s="580"/>
      <c r="K57" s="579"/>
      <c r="L57" s="580"/>
      <c r="M57" s="579"/>
      <c r="N57" s="579"/>
      <c r="O57" s="579"/>
      <c r="P57" s="580"/>
      <c r="Q57" s="579"/>
      <c r="R57" s="581"/>
      <c r="S57" s="582"/>
      <c r="T57" s="610"/>
      <c r="U57" s="578"/>
      <c r="V57" s="578"/>
      <c r="W57" s="578"/>
      <c r="X57" s="578"/>
      <c r="Y57" s="578"/>
      <c r="Z57" s="579"/>
      <c r="AA57" s="579"/>
      <c r="AB57" s="611"/>
      <c r="AC57" s="611"/>
      <c r="AD57" s="579"/>
      <c r="AE57" s="579"/>
      <c r="AF57" s="585"/>
      <c r="AG57" s="585"/>
      <c r="AH57" s="584"/>
      <c r="AI57" s="569">
        <f>'[507]RAB 0'!O29</f>
        <v>-1794493.7103880048</v>
      </c>
    </row>
    <row r="58" spans="3:68" ht="13" x14ac:dyDescent="0.3">
      <c r="C58" s="575"/>
      <c r="D58" s="585"/>
      <c r="E58" s="579"/>
      <c r="F58" s="579"/>
      <c r="G58" s="579"/>
      <c r="H58" s="579"/>
      <c r="I58" s="579"/>
      <c r="J58" s="579"/>
      <c r="K58" s="579"/>
      <c r="L58" s="579"/>
      <c r="M58" s="579"/>
      <c r="N58" s="579" t="s">
        <v>505</v>
      </c>
      <c r="O58" s="613" t="s">
        <v>358</v>
      </c>
      <c r="P58" s="602">
        <f>SUM(P53:P56)</f>
        <v>89.88</v>
      </c>
      <c r="Q58" s="614" t="s">
        <v>385</v>
      </c>
      <c r="R58" s="581"/>
      <c r="S58" s="582"/>
      <c r="T58" s="583"/>
      <c r="U58" s="583"/>
      <c r="V58" s="583"/>
      <c r="W58" s="583"/>
      <c r="X58" s="583"/>
      <c r="Y58" s="583"/>
      <c r="Z58" s="583"/>
      <c r="AA58" s="583"/>
      <c r="AB58" s="583"/>
      <c r="AC58" s="583"/>
      <c r="AD58" s="583"/>
      <c r="AE58" s="583"/>
      <c r="AF58" s="583"/>
      <c r="AG58" s="583"/>
      <c r="AH58" s="584"/>
    </row>
    <row r="59" spans="3:68" ht="13" x14ac:dyDescent="0.3">
      <c r="C59" s="575"/>
      <c r="D59" s="585"/>
      <c r="E59" s="579"/>
      <c r="F59" s="589"/>
      <c r="G59" s="608"/>
      <c r="H59" s="607"/>
      <c r="I59" s="608"/>
      <c r="J59" s="607"/>
      <c r="K59" s="577"/>
      <c r="L59" s="609"/>
      <c r="M59" s="577"/>
      <c r="N59" s="577"/>
      <c r="O59" s="579"/>
      <c r="P59" s="580"/>
      <c r="Q59" s="579"/>
      <c r="R59" s="581"/>
      <c r="S59" s="582"/>
      <c r="T59" s="583"/>
      <c r="U59" s="583"/>
      <c r="V59" s="583"/>
      <c r="W59" s="583"/>
      <c r="X59" s="583"/>
      <c r="Y59" s="583"/>
      <c r="Z59" s="583"/>
      <c r="AA59" s="583"/>
      <c r="AB59" s="583"/>
      <c r="AC59" s="583"/>
      <c r="AD59" s="583"/>
      <c r="AE59" s="583"/>
      <c r="AF59" s="583"/>
      <c r="AG59" s="583"/>
      <c r="AH59" s="584"/>
    </row>
    <row r="60" spans="3:68" ht="13" x14ac:dyDescent="0.3">
      <c r="C60" s="575"/>
      <c r="D60" s="585"/>
      <c r="E60" s="579"/>
      <c r="F60" s="587" t="s">
        <v>511</v>
      </c>
      <c r="G60" s="579"/>
      <c r="H60" s="580"/>
      <c r="I60" s="579"/>
      <c r="J60" s="580"/>
      <c r="K60" s="579"/>
      <c r="L60" s="580"/>
      <c r="M60" s="579"/>
      <c r="N60" s="579"/>
      <c r="O60" s="579"/>
      <c r="P60" s="580"/>
      <c r="Q60" s="579"/>
      <c r="R60" s="581"/>
      <c r="S60" s="582"/>
      <c r="T60" s="583"/>
      <c r="U60" s="583"/>
      <c r="V60" s="583"/>
      <c r="W60" s="583"/>
      <c r="X60" s="583"/>
      <c r="Y60" s="583"/>
      <c r="Z60" s="583"/>
      <c r="AA60" s="583"/>
      <c r="AB60" s="583"/>
      <c r="AC60" s="583"/>
      <c r="AD60" s="583"/>
      <c r="AE60" s="583"/>
      <c r="AF60" s="583"/>
      <c r="AG60" s="583"/>
      <c r="AH60" s="584"/>
    </row>
    <row r="61" spans="3:68" ht="13" x14ac:dyDescent="0.3">
      <c r="C61" s="575"/>
      <c r="D61" s="585"/>
      <c r="E61" s="579" t="s">
        <v>483</v>
      </c>
      <c r="F61" s="589">
        <f>L33</f>
        <v>0.5</v>
      </c>
      <c r="G61" s="608" t="s">
        <v>484</v>
      </c>
      <c r="H61" s="607">
        <f>L34</f>
        <v>0.3</v>
      </c>
      <c r="I61" s="608" t="s">
        <v>484</v>
      </c>
      <c r="J61" s="607">
        <f>L32</f>
        <v>200</v>
      </c>
      <c r="K61" s="608"/>
      <c r="L61" s="580"/>
      <c r="M61" s="577"/>
      <c r="N61" s="577"/>
      <c r="O61" s="579" t="s">
        <v>358</v>
      </c>
      <c r="P61" s="580">
        <f>F61*H61*J61</f>
        <v>30</v>
      </c>
      <c r="Q61" s="579" t="s">
        <v>385</v>
      </c>
      <c r="R61" s="581"/>
      <c r="S61" s="582"/>
      <c r="T61" s="583"/>
      <c r="U61" s="583"/>
      <c r="V61" s="583"/>
      <c r="W61" s="583"/>
      <c r="X61" s="583"/>
      <c r="Y61" s="583"/>
      <c r="Z61" s="583"/>
      <c r="AA61" s="583"/>
      <c r="AB61" s="583"/>
      <c r="AC61" s="583"/>
      <c r="AD61" s="583"/>
      <c r="AE61" s="583"/>
      <c r="AF61" s="583"/>
      <c r="AG61" s="583"/>
      <c r="AH61" s="584"/>
    </row>
    <row r="62" spans="3:68" ht="13" x14ac:dyDescent="0.3">
      <c r="C62" s="575"/>
      <c r="D62" s="585"/>
      <c r="E62" s="579"/>
      <c r="F62" s="580"/>
      <c r="G62" s="579"/>
      <c r="H62" s="580"/>
      <c r="I62" s="579"/>
      <c r="J62" s="580"/>
      <c r="K62" s="579"/>
      <c r="L62" s="580"/>
      <c r="M62" s="579"/>
      <c r="N62" s="579"/>
      <c r="O62" s="579"/>
      <c r="P62" s="611"/>
      <c r="Q62" s="585"/>
      <c r="R62" s="581"/>
      <c r="S62" s="582"/>
      <c r="T62" s="583"/>
      <c r="U62" s="583"/>
      <c r="V62" s="583"/>
      <c r="W62" s="583"/>
      <c r="X62" s="583"/>
      <c r="Y62" s="583"/>
      <c r="Z62" s="583"/>
      <c r="AA62" s="583"/>
      <c r="AB62" s="583"/>
      <c r="AC62" s="583"/>
      <c r="AD62" s="583"/>
      <c r="AE62" s="583"/>
      <c r="AF62" s="583"/>
      <c r="AG62" s="583"/>
      <c r="AH62" s="584"/>
    </row>
    <row r="63" spans="3:68" ht="13.5" thickBot="1" x14ac:dyDescent="0.3">
      <c r="C63" s="615"/>
      <c r="D63" s="616"/>
      <c r="E63" s="616"/>
      <c r="F63" s="616"/>
      <c r="G63" s="616"/>
      <c r="H63" s="616"/>
      <c r="I63" s="616"/>
      <c r="J63" s="616"/>
      <c r="K63" s="616"/>
      <c r="L63" s="616"/>
      <c r="M63" s="616"/>
      <c r="N63" s="616"/>
      <c r="O63" s="617"/>
      <c r="P63" s="616"/>
      <c r="Q63" s="616"/>
      <c r="R63" s="616"/>
      <c r="S63" s="618"/>
      <c r="T63" s="619"/>
      <c r="U63" s="619"/>
      <c r="V63" s="619"/>
      <c r="W63" s="619"/>
      <c r="X63" s="619"/>
      <c r="Y63" s="619"/>
      <c r="Z63" s="619"/>
      <c r="AA63" s="619"/>
      <c r="AB63" s="619"/>
      <c r="AC63" s="619"/>
      <c r="AD63" s="619"/>
      <c r="AE63" s="619"/>
      <c r="AF63" s="619"/>
      <c r="AG63" s="619"/>
      <c r="AH63" s="620"/>
    </row>
    <row r="64" spans="3:68" x14ac:dyDescent="0.25">
      <c r="AK64" s="569"/>
      <c r="AL64" s="569"/>
      <c r="AM64" s="569"/>
      <c r="AN64" s="569"/>
      <c r="AO64" s="569"/>
      <c r="AP64" s="569"/>
      <c r="AQ64" s="569"/>
      <c r="AR64" s="569"/>
      <c r="AS64" s="569"/>
      <c r="AT64" s="569"/>
      <c r="AU64" s="569"/>
      <c r="AV64" s="569"/>
      <c r="AW64" s="621"/>
      <c r="AX64" s="569"/>
      <c r="AY64" s="569"/>
      <c r="AZ64" s="569"/>
      <c r="BA64" s="569"/>
      <c r="BB64" s="569"/>
      <c r="BC64" s="569"/>
      <c r="BD64" s="569"/>
      <c r="BE64" s="569"/>
      <c r="BF64" s="569"/>
      <c r="BG64" s="569"/>
      <c r="BH64" s="569"/>
      <c r="BI64" s="569"/>
      <c r="BJ64" s="569"/>
      <c r="BK64" s="569"/>
      <c r="BL64" s="569"/>
      <c r="BM64" s="569"/>
      <c r="BN64" s="621"/>
      <c r="BO64" s="621"/>
      <c r="BP64" s="569"/>
    </row>
  </sheetData>
  <mergeCells count="4">
    <mergeCell ref="L21:N21"/>
    <mergeCell ref="C1:J2"/>
    <mergeCell ref="K1:AE2"/>
    <mergeCell ref="AF1:AH2"/>
  </mergeCells>
  <pageMargins left="1.2992125984252001" right="0.70866141732283505" top="0.74803149606299202" bottom="0.196850393700787" header="0.31496062992126" footer="0.31496062992126"/>
  <pageSetup paperSize="14" scale="62"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CF030-2523-4871-89BC-8C99A457C754}">
  <dimension ref="A3:W49"/>
  <sheetViews>
    <sheetView tabSelected="1" view="pageBreakPreview" topLeftCell="A41" zoomScale="85" zoomScaleSheetLayoutView="85" workbookViewId="0">
      <selection activeCell="I55" sqref="I55"/>
    </sheetView>
  </sheetViews>
  <sheetFormatPr defaultColWidth="9.1796875" defaultRowHeight="14.5" x14ac:dyDescent="0.35"/>
  <cols>
    <col min="1" max="3" width="9.1796875" style="377"/>
    <col min="4" max="4" width="9.08984375" style="377" customWidth="1"/>
    <col min="5" max="7" width="0.81640625" style="377" customWidth="1"/>
    <col min="8" max="8" width="2.7265625" style="377" customWidth="1"/>
    <col min="9" max="9" width="17.7265625" style="377" customWidth="1"/>
    <col min="10" max="11" width="1.7265625" style="377" customWidth="1"/>
    <col min="12" max="12" width="2.7265625" style="377" customWidth="1"/>
    <col min="13" max="13" width="24" style="377" customWidth="1"/>
    <col min="14" max="14" width="29.90625" style="377" customWidth="1"/>
    <col min="15" max="15" width="20" style="377" customWidth="1"/>
    <col min="16" max="16" width="2.7265625" style="377" customWidth="1"/>
    <col min="17" max="19" width="0.81640625" style="377" customWidth="1"/>
    <col min="20" max="20" width="1.7265625" style="377" customWidth="1"/>
    <col min="21" max="259" width="9.1796875" style="377"/>
    <col min="260" max="260" width="1.7265625" style="377" customWidth="1"/>
    <col min="261" max="263" width="0.81640625" style="377" customWidth="1"/>
    <col min="264" max="264" width="2.7265625" style="377" customWidth="1"/>
    <col min="265" max="265" width="17.7265625" style="377" customWidth="1"/>
    <col min="266" max="267" width="1.7265625" style="377" customWidth="1"/>
    <col min="268" max="268" width="2.7265625" style="377" customWidth="1"/>
    <col min="269" max="269" width="22.1796875" style="377" customWidth="1"/>
    <col min="270" max="270" width="40.1796875" style="377" customWidth="1"/>
    <col min="271" max="271" width="17.7265625" style="377" customWidth="1"/>
    <col min="272" max="272" width="2.7265625" style="377" customWidth="1"/>
    <col min="273" max="275" width="0.81640625" style="377" customWidth="1"/>
    <col min="276" max="276" width="1.7265625" style="377" customWidth="1"/>
    <col min="277" max="515" width="9.1796875" style="377"/>
    <col min="516" max="516" width="1.7265625" style="377" customWidth="1"/>
    <col min="517" max="519" width="0.81640625" style="377" customWidth="1"/>
    <col min="520" max="520" width="2.7265625" style="377" customWidth="1"/>
    <col min="521" max="521" width="17.7265625" style="377" customWidth="1"/>
    <col min="522" max="523" width="1.7265625" style="377" customWidth="1"/>
    <col min="524" max="524" width="2.7265625" style="377" customWidth="1"/>
    <col min="525" max="525" width="22.1796875" style="377" customWidth="1"/>
    <col min="526" max="526" width="40.1796875" style="377" customWidth="1"/>
    <col min="527" max="527" width="17.7265625" style="377" customWidth="1"/>
    <col min="528" max="528" width="2.7265625" style="377" customWidth="1"/>
    <col min="529" max="531" width="0.81640625" style="377" customWidth="1"/>
    <col min="532" max="532" width="1.7265625" style="377" customWidth="1"/>
    <col min="533" max="771" width="9.1796875" style="377"/>
    <col min="772" max="772" width="1.7265625" style="377" customWidth="1"/>
    <col min="773" max="775" width="0.81640625" style="377" customWidth="1"/>
    <col min="776" max="776" width="2.7265625" style="377" customWidth="1"/>
    <col min="777" max="777" width="17.7265625" style="377" customWidth="1"/>
    <col min="778" max="779" width="1.7265625" style="377" customWidth="1"/>
    <col min="780" max="780" width="2.7265625" style="377" customWidth="1"/>
    <col min="781" max="781" width="22.1796875" style="377" customWidth="1"/>
    <col min="782" max="782" width="40.1796875" style="377" customWidth="1"/>
    <col min="783" max="783" width="17.7265625" style="377" customWidth="1"/>
    <col min="784" max="784" width="2.7265625" style="377" customWidth="1"/>
    <col min="785" max="787" width="0.81640625" style="377" customWidth="1"/>
    <col min="788" max="788" width="1.7265625" style="377" customWidth="1"/>
    <col min="789" max="1027" width="9.1796875" style="377"/>
    <col min="1028" max="1028" width="1.7265625" style="377" customWidth="1"/>
    <col min="1029" max="1031" width="0.81640625" style="377" customWidth="1"/>
    <col min="1032" max="1032" width="2.7265625" style="377" customWidth="1"/>
    <col min="1033" max="1033" width="17.7265625" style="377" customWidth="1"/>
    <col min="1034" max="1035" width="1.7265625" style="377" customWidth="1"/>
    <col min="1036" max="1036" width="2.7265625" style="377" customWidth="1"/>
    <col min="1037" max="1037" width="22.1796875" style="377" customWidth="1"/>
    <col min="1038" max="1038" width="40.1796875" style="377" customWidth="1"/>
    <col min="1039" max="1039" width="17.7265625" style="377" customWidth="1"/>
    <col min="1040" max="1040" width="2.7265625" style="377" customWidth="1"/>
    <col min="1041" max="1043" width="0.81640625" style="377" customWidth="1"/>
    <col min="1044" max="1044" width="1.7265625" style="377" customWidth="1"/>
    <col min="1045" max="1283" width="9.1796875" style="377"/>
    <col min="1284" max="1284" width="1.7265625" style="377" customWidth="1"/>
    <col min="1285" max="1287" width="0.81640625" style="377" customWidth="1"/>
    <col min="1288" max="1288" width="2.7265625" style="377" customWidth="1"/>
    <col min="1289" max="1289" width="17.7265625" style="377" customWidth="1"/>
    <col min="1290" max="1291" width="1.7265625" style="377" customWidth="1"/>
    <col min="1292" max="1292" width="2.7265625" style="377" customWidth="1"/>
    <col min="1293" max="1293" width="22.1796875" style="377" customWidth="1"/>
    <col min="1294" max="1294" width="40.1796875" style="377" customWidth="1"/>
    <col min="1295" max="1295" width="17.7265625" style="377" customWidth="1"/>
    <col min="1296" max="1296" width="2.7265625" style="377" customWidth="1"/>
    <col min="1297" max="1299" width="0.81640625" style="377" customWidth="1"/>
    <col min="1300" max="1300" width="1.7265625" style="377" customWidth="1"/>
    <col min="1301" max="1539" width="9.1796875" style="377"/>
    <col min="1540" max="1540" width="1.7265625" style="377" customWidth="1"/>
    <col min="1541" max="1543" width="0.81640625" style="377" customWidth="1"/>
    <col min="1544" max="1544" width="2.7265625" style="377" customWidth="1"/>
    <col min="1545" max="1545" width="17.7265625" style="377" customWidth="1"/>
    <col min="1546" max="1547" width="1.7265625" style="377" customWidth="1"/>
    <col min="1548" max="1548" width="2.7265625" style="377" customWidth="1"/>
    <col min="1549" max="1549" width="22.1796875" style="377" customWidth="1"/>
    <col min="1550" max="1550" width="40.1796875" style="377" customWidth="1"/>
    <col min="1551" max="1551" width="17.7265625" style="377" customWidth="1"/>
    <col min="1552" max="1552" width="2.7265625" style="377" customWidth="1"/>
    <col min="1553" max="1555" width="0.81640625" style="377" customWidth="1"/>
    <col min="1556" max="1556" width="1.7265625" style="377" customWidth="1"/>
    <col min="1557" max="1795" width="9.1796875" style="377"/>
    <col min="1796" max="1796" width="1.7265625" style="377" customWidth="1"/>
    <col min="1797" max="1799" width="0.81640625" style="377" customWidth="1"/>
    <col min="1800" max="1800" width="2.7265625" style="377" customWidth="1"/>
    <col min="1801" max="1801" width="17.7265625" style="377" customWidth="1"/>
    <col min="1802" max="1803" width="1.7265625" style="377" customWidth="1"/>
    <col min="1804" max="1804" width="2.7265625" style="377" customWidth="1"/>
    <col min="1805" max="1805" width="22.1796875" style="377" customWidth="1"/>
    <col min="1806" max="1806" width="40.1796875" style="377" customWidth="1"/>
    <col min="1807" max="1807" width="17.7265625" style="377" customWidth="1"/>
    <col min="1808" max="1808" width="2.7265625" style="377" customWidth="1"/>
    <col min="1809" max="1811" width="0.81640625" style="377" customWidth="1"/>
    <col min="1812" max="1812" width="1.7265625" style="377" customWidth="1"/>
    <col min="1813" max="2051" width="9.1796875" style="377"/>
    <col min="2052" max="2052" width="1.7265625" style="377" customWidth="1"/>
    <col min="2053" max="2055" width="0.81640625" style="377" customWidth="1"/>
    <col min="2056" max="2056" width="2.7265625" style="377" customWidth="1"/>
    <col min="2057" max="2057" width="17.7265625" style="377" customWidth="1"/>
    <col min="2058" max="2059" width="1.7265625" style="377" customWidth="1"/>
    <col min="2060" max="2060" width="2.7265625" style="377" customWidth="1"/>
    <col min="2061" max="2061" width="22.1796875" style="377" customWidth="1"/>
    <col min="2062" max="2062" width="40.1796875" style="377" customWidth="1"/>
    <col min="2063" max="2063" width="17.7265625" style="377" customWidth="1"/>
    <col min="2064" max="2064" width="2.7265625" style="377" customWidth="1"/>
    <col min="2065" max="2067" width="0.81640625" style="377" customWidth="1"/>
    <col min="2068" max="2068" width="1.7265625" style="377" customWidth="1"/>
    <col min="2069" max="2307" width="9.1796875" style="377"/>
    <col min="2308" max="2308" width="1.7265625" style="377" customWidth="1"/>
    <col min="2309" max="2311" width="0.81640625" style="377" customWidth="1"/>
    <col min="2312" max="2312" width="2.7265625" style="377" customWidth="1"/>
    <col min="2313" max="2313" width="17.7265625" style="377" customWidth="1"/>
    <col min="2314" max="2315" width="1.7265625" style="377" customWidth="1"/>
    <col min="2316" max="2316" width="2.7265625" style="377" customWidth="1"/>
    <col min="2317" max="2317" width="22.1796875" style="377" customWidth="1"/>
    <col min="2318" max="2318" width="40.1796875" style="377" customWidth="1"/>
    <col min="2319" max="2319" width="17.7265625" style="377" customWidth="1"/>
    <col min="2320" max="2320" width="2.7265625" style="377" customWidth="1"/>
    <col min="2321" max="2323" width="0.81640625" style="377" customWidth="1"/>
    <col min="2324" max="2324" width="1.7265625" style="377" customWidth="1"/>
    <col min="2325" max="2563" width="9.1796875" style="377"/>
    <col min="2564" max="2564" width="1.7265625" style="377" customWidth="1"/>
    <col min="2565" max="2567" width="0.81640625" style="377" customWidth="1"/>
    <col min="2568" max="2568" width="2.7265625" style="377" customWidth="1"/>
    <col min="2569" max="2569" width="17.7265625" style="377" customWidth="1"/>
    <col min="2570" max="2571" width="1.7265625" style="377" customWidth="1"/>
    <col min="2572" max="2572" width="2.7265625" style="377" customWidth="1"/>
    <col min="2573" max="2573" width="22.1796875" style="377" customWidth="1"/>
    <col min="2574" max="2574" width="40.1796875" style="377" customWidth="1"/>
    <col min="2575" max="2575" width="17.7265625" style="377" customWidth="1"/>
    <col min="2576" max="2576" width="2.7265625" style="377" customWidth="1"/>
    <col min="2577" max="2579" width="0.81640625" style="377" customWidth="1"/>
    <col min="2580" max="2580" width="1.7265625" style="377" customWidth="1"/>
    <col min="2581" max="2819" width="9.1796875" style="377"/>
    <col min="2820" max="2820" width="1.7265625" style="377" customWidth="1"/>
    <col min="2821" max="2823" width="0.81640625" style="377" customWidth="1"/>
    <col min="2824" max="2824" width="2.7265625" style="377" customWidth="1"/>
    <col min="2825" max="2825" width="17.7265625" style="377" customWidth="1"/>
    <col min="2826" max="2827" width="1.7265625" style="377" customWidth="1"/>
    <col min="2828" max="2828" width="2.7265625" style="377" customWidth="1"/>
    <col min="2829" max="2829" width="22.1796875" style="377" customWidth="1"/>
    <col min="2830" max="2830" width="40.1796875" style="377" customWidth="1"/>
    <col min="2831" max="2831" width="17.7265625" style="377" customWidth="1"/>
    <col min="2832" max="2832" width="2.7265625" style="377" customWidth="1"/>
    <col min="2833" max="2835" width="0.81640625" style="377" customWidth="1"/>
    <col min="2836" max="2836" width="1.7265625" style="377" customWidth="1"/>
    <col min="2837" max="3075" width="9.1796875" style="377"/>
    <col min="3076" max="3076" width="1.7265625" style="377" customWidth="1"/>
    <col min="3077" max="3079" width="0.81640625" style="377" customWidth="1"/>
    <col min="3080" max="3080" width="2.7265625" style="377" customWidth="1"/>
    <col min="3081" max="3081" width="17.7265625" style="377" customWidth="1"/>
    <col min="3082" max="3083" width="1.7265625" style="377" customWidth="1"/>
    <col min="3084" max="3084" width="2.7265625" style="377" customWidth="1"/>
    <col min="3085" max="3085" width="22.1796875" style="377" customWidth="1"/>
    <col min="3086" max="3086" width="40.1796875" style="377" customWidth="1"/>
    <col min="3087" max="3087" width="17.7265625" style="377" customWidth="1"/>
    <col min="3088" max="3088" width="2.7265625" style="377" customWidth="1"/>
    <col min="3089" max="3091" width="0.81640625" style="377" customWidth="1"/>
    <col min="3092" max="3092" width="1.7265625" style="377" customWidth="1"/>
    <col min="3093" max="3331" width="9.1796875" style="377"/>
    <col min="3332" max="3332" width="1.7265625" style="377" customWidth="1"/>
    <col min="3333" max="3335" width="0.81640625" style="377" customWidth="1"/>
    <col min="3336" max="3336" width="2.7265625" style="377" customWidth="1"/>
    <col min="3337" max="3337" width="17.7265625" style="377" customWidth="1"/>
    <col min="3338" max="3339" width="1.7265625" style="377" customWidth="1"/>
    <col min="3340" max="3340" width="2.7265625" style="377" customWidth="1"/>
    <col min="3341" max="3341" width="22.1796875" style="377" customWidth="1"/>
    <col min="3342" max="3342" width="40.1796875" style="377" customWidth="1"/>
    <col min="3343" max="3343" width="17.7265625" style="377" customWidth="1"/>
    <col min="3344" max="3344" width="2.7265625" style="377" customWidth="1"/>
    <col min="3345" max="3347" width="0.81640625" style="377" customWidth="1"/>
    <col min="3348" max="3348" width="1.7265625" style="377" customWidth="1"/>
    <col min="3349" max="3587" width="9.1796875" style="377"/>
    <col min="3588" max="3588" width="1.7265625" style="377" customWidth="1"/>
    <col min="3589" max="3591" width="0.81640625" style="377" customWidth="1"/>
    <col min="3592" max="3592" width="2.7265625" style="377" customWidth="1"/>
    <col min="3593" max="3593" width="17.7265625" style="377" customWidth="1"/>
    <col min="3594" max="3595" width="1.7265625" style="377" customWidth="1"/>
    <col min="3596" max="3596" width="2.7265625" style="377" customWidth="1"/>
    <col min="3597" max="3597" width="22.1796875" style="377" customWidth="1"/>
    <col min="3598" max="3598" width="40.1796875" style="377" customWidth="1"/>
    <col min="3599" max="3599" width="17.7265625" style="377" customWidth="1"/>
    <col min="3600" max="3600" width="2.7265625" style="377" customWidth="1"/>
    <col min="3601" max="3603" width="0.81640625" style="377" customWidth="1"/>
    <col min="3604" max="3604" width="1.7265625" style="377" customWidth="1"/>
    <col min="3605" max="3843" width="9.1796875" style="377"/>
    <col min="3844" max="3844" width="1.7265625" style="377" customWidth="1"/>
    <col min="3845" max="3847" width="0.81640625" style="377" customWidth="1"/>
    <col min="3848" max="3848" width="2.7265625" style="377" customWidth="1"/>
    <col min="3849" max="3849" width="17.7265625" style="377" customWidth="1"/>
    <col min="3850" max="3851" width="1.7265625" style="377" customWidth="1"/>
    <col min="3852" max="3852" width="2.7265625" style="377" customWidth="1"/>
    <col min="3853" max="3853" width="22.1796875" style="377" customWidth="1"/>
    <col min="3854" max="3854" width="40.1796875" style="377" customWidth="1"/>
    <col min="3855" max="3855" width="17.7265625" style="377" customWidth="1"/>
    <col min="3856" max="3856" width="2.7265625" style="377" customWidth="1"/>
    <col min="3857" max="3859" width="0.81640625" style="377" customWidth="1"/>
    <col min="3860" max="3860" width="1.7265625" style="377" customWidth="1"/>
    <col min="3861" max="4099" width="9.1796875" style="377"/>
    <col min="4100" max="4100" width="1.7265625" style="377" customWidth="1"/>
    <col min="4101" max="4103" width="0.81640625" style="377" customWidth="1"/>
    <col min="4104" max="4104" width="2.7265625" style="377" customWidth="1"/>
    <col min="4105" max="4105" width="17.7265625" style="377" customWidth="1"/>
    <col min="4106" max="4107" width="1.7265625" style="377" customWidth="1"/>
    <col min="4108" max="4108" width="2.7265625" style="377" customWidth="1"/>
    <col min="4109" max="4109" width="22.1796875" style="377" customWidth="1"/>
    <col min="4110" max="4110" width="40.1796875" style="377" customWidth="1"/>
    <col min="4111" max="4111" width="17.7265625" style="377" customWidth="1"/>
    <col min="4112" max="4112" width="2.7265625" style="377" customWidth="1"/>
    <col min="4113" max="4115" width="0.81640625" style="377" customWidth="1"/>
    <col min="4116" max="4116" width="1.7265625" style="377" customWidth="1"/>
    <col min="4117" max="4355" width="9.1796875" style="377"/>
    <col min="4356" max="4356" width="1.7265625" style="377" customWidth="1"/>
    <col min="4357" max="4359" width="0.81640625" style="377" customWidth="1"/>
    <col min="4360" max="4360" width="2.7265625" style="377" customWidth="1"/>
    <col min="4361" max="4361" width="17.7265625" style="377" customWidth="1"/>
    <col min="4362" max="4363" width="1.7265625" style="377" customWidth="1"/>
    <col min="4364" max="4364" width="2.7265625" style="377" customWidth="1"/>
    <col min="4365" max="4365" width="22.1796875" style="377" customWidth="1"/>
    <col min="4366" max="4366" width="40.1796875" style="377" customWidth="1"/>
    <col min="4367" max="4367" width="17.7265625" style="377" customWidth="1"/>
    <col min="4368" max="4368" width="2.7265625" style="377" customWidth="1"/>
    <col min="4369" max="4371" width="0.81640625" style="377" customWidth="1"/>
    <col min="4372" max="4372" width="1.7265625" style="377" customWidth="1"/>
    <col min="4373" max="4611" width="9.1796875" style="377"/>
    <col min="4612" max="4612" width="1.7265625" style="377" customWidth="1"/>
    <col min="4613" max="4615" width="0.81640625" style="377" customWidth="1"/>
    <col min="4616" max="4616" width="2.7265625" style="377" customWidth="1"/>
    <col min="4617" max="4617" width="17.7265625" style="377" customWidth="1"/>
    <col min="4618" max="4619" width="1.7265625" style="377" customWidth="1"/>
    <col min="4620" max="4620" width="2.7265625" style="377" customWidth="1"/>
    <col min="4621" max="4621" width="22.1796875" style="377" customWidth="1"/>
    <col min="4622" max="4622" width="40.1796875" style="377" customWidth="1"/>
    <col min="4623" max="4623" width="17.7265625" style="377" customWidth="1"/>
    <col min="4624" max="4624" width="2.7265625" style="377" customWidth="1"/>
    <col min="4625" max="4627" width="0.81640625" style="377" customWidth="1"/>
    <col min="4628" max="4628" width="1.7265625" style="377" customWidth="1"/>
    <col min="4629" max="4867" width="9.1796875" style="377"/>
    <col min="4868" max="4868" width="1.7265625" style="377" customWidth="1"/>
    <col min="4869" max="4871" width="0.81640625" style="377" customWidth="1"/>
    <col min="4872" max="4872" width="2.7265625" style="377" customWidth="1"/>
    <col min="4873" max="4873" width="17.7265625" style="377" customWidth="1"/>
    <col min="4874" max="4875" width="1.7265625" style="377" customWidth="1"/>
    <col min="4876" max="4876" width="2.7265625" style="377" customWidth="1"/>
    <col min="4877" max="4877" width="22.1796875" style="377" customWidth="1"/>
    <col min="4878" max="4878" width="40.1796875" style="377" customWidth="1"/>
    <col min="4879" max="4879" width="17.7265625" style="377" customWidth="1"/>
    <col min="4880" max="4880" width="2.7265625" style="377" customWidth="1"/>
    <col min="4881" max="4883" width="0.81640625" style="377" customWidth="1"/>
    <col min="4884" max="4884" width="1.7265625" style="377" customWidth="1"/>
    <col min="4885" max="5123" width="9.1796875" style="377"/>
    <col min="5124" max="5124" width="1.7265625" style="377" customWidth="1"/>
    <col min="5125" max="5127" width="0.81640625" style="377" customWidth="1"/>
    <col min="5128" max="5128" width="2.7265625" style="377" customWidth="1"/>
    <col min="5129" max="5129" width="17.7265625" style="377" customWidth="1"/>
    <col min="5130" max="5131" width="1.7265625" style="377" customWidth="1"/>
    <col min="5132" max="5132" width="2.7265625" style="377" customWidth="1"/>
    <col min="5133" max="5133" width="22.1796875" style="377" customWidth="1"/>
    <col min="5134" max="5134" width="40.1796875" style="377" customWidth="1"/>
    <col min="5135" max="5135" width="17.7265625" style="377" customWidth="1"/>
    <col min="5136" max="5136" width="2.7265625" style="377" customWidth="1"/>
    <col min="5137" max="5139" width="0.81640625" style="377" customWidth="1"/>
    <col min="5140" max="5140" width="1.7265625" style="377" customWidth="1"/>
    <col min="5141" max="5379" width="9.1796875" style="377"/>
    <col min="5380" max="5380" width="1.7265625" style="377" customWidth="1"/>
    <col min="5381" max="5383" width="0.81640625" style="377" customWidth="1"/>
    <col min="5384" max="5384" width="2.7265625" style="377" customWidth="1"/>
    <col min="5385" max="5385" width="17.7265625" style="377" customWidth="1"/>
    <col min="5386" max="5387" width="1.7265625" style="377" customWidth="1"/>
    <col min="5388" max="5388" width="2.7265625" style="377" customWidth="1"/>
    <col min="5389" max="5389" width="22.1796875" style="377" customWidth="1"/>
    <col min="5390" max="5390" width="40.1796875" style="377" customWidth="1"/>
    <col min="5391" max="5391" width="17.7265625" style="377" customWidth="1"/>
    <col min="5392" max="5392" width="2.7265625" style="377" customWidth="1"/>
    <col min="5393" max="5395" width="0.81640625" style="377" customWidth="1"/>
    <col min="5396" max="5396" width="1.7265625" style="377" customWidth="1"/>
    <col min="5397" max="5635" width="9.1796875" style="377"/>
    <col min="5636" max="5636" width="1.7265625" style="377" customWidth="1"/>
    <col min="5637" max="5639" width="0.81640625" style="377" customWidth="1"/>
    <col min="5640" max="5640" width="2.7265625" style="377" customWidth="1"/>
    <col min="5641" max="5641" width="17.7265625" style="377" customWidth="1"/>
    <col min="5642" max="5643" width="1.7265625" style="377" customWidth="1"/>
    <col min="5644" max="5644" width="2.7265625" style="377" customWidth="1"/>
    <col min="5645" max="5645" width="22.1796875" style="377" customWidth="1"/>
    <col min="5646" max="5646" width="40.1796875" style="377" customWidth="1"/>
    <col min="5647" max="5647" width="17.7265625" style="377" customWidth="1"/>
    <col min="5648" max="5648" width="2.7265625" style="377" customWidth="1"/>
    <col min="5649" max="5651" width="0.81640625" style="377" customWidth="1"/>
    <col min="5652" max="5652" width="1.7265625" style="377" customWidth="1"/>
    <col min="5653" max="5891" width="9.1796875" style="377"/>
    <col min="5892" max="5892" width="1.7265625" style="377" customWidth="1"/>
    <col min="5893" max="5895" width="0.81640625" style="377" customWidth="1"/>
    <col min="5896" max="5896" width="2.7265625" style="377" customWidth="1"/>
    <col min="5897" max="5897" width="17.7265625" style="377" customWidth="1"/>
    <col min="5898" max="5899" width="1.7265625" style="377" customWidth="1"/>
    <col min="5900" max="5900" width="2.7265625" style="377" customWidth="1"/>
    <col min="5901" max="5901" width="22.1796875" style="377" customWidth="1"/>
    <col min="5902" max="5902" width="40.1796875" style="377" customWidth="1"/>
    <col min="5903" max="5903" width="17.7265625" style="377" customWidth="1"/>
    <col min="5904" max="5904" width="2.7265625" style="377" customWidth="1"/>
    <col min="5905" max="5907" width="0.81640625" style="377" customWidth="1"/>
    <col min="5908" max="5908" width="1.7265625" style="377" customWidth="1"/>
    <col min="5909" max="6147" width="9.1796875" style="377"/>
    <col min="6148" max="6148" width="1.7265625" style="377" customWidth="1"/>
    <col min="6149" max="6151" width="0.81640625" style="377" customWidth="1"/>
    <col min="6152" max="6152" width="2.7265625" style="377" customWidth="1"/>
    <col min="6153" max="6153" width="17.7265625" style="377" customWidth="1"/>
    <col min="6154" max="6155" width="1.7265625" style="377" customWidth="1"/>
    <col min="6156" max="6156" width="2.7265625" style="377" customWidth="1"/>
    <col min="6157" max="6157" width="22.1796875" style="377" customWidth="1"/>
    <col min="6158" max="6158" width="40.1796875" style="377" customWidth="1"/>
    <col min="6159" max="6159" width="17.7265625" style="377" customWidth="1"/>
    <col min="6160" max="6160" width="2.7265625" style="377" customWidth="1"/>
    <col min="6161" max="6163" width="0.81640625" style="377" customWidth="1"/>
    <col min="6164" max="6164" width="1.7265625" style="377" customWidth="1"/>
    <col min="6165" max="6403" width="9.1796875" style="377"/>
    <col min="6404" max="6404" width="1.7265625" style="377" customWidth="1"/>
    <col min="6405" max="6407" width="0.81640625" style="377" customWidth="1"/>
    <col min="6408" max="6408" width="2.7265625" style="377" customWidth="1"/>
    <col min="6409" max="6409" width="17.7265625" style="377" customWidth="1"/>
    <col min="6410" max="6411" width="1.7265625" style="377" customWidth="1"/>
    <col min="6412" max="6412" width="2.7265625" style="377" customWidth="1"/>
    <col min="6413" max="6413" width="22.1796875" style="377" customWidth="1"/>
    <col min="6414" max="6414" width="40.1796875" style="377" customWidth="1"/>
    <col min="6415" max="6415" width="17.7265625" style="377" customWidth="1"/>
    <col min="6416" max="6416" width="2.7265625" style="377" customWidth="1"/>
    <col min="6417" max="6419" width="0.81640625" style="377" customWidth="1"/>
    <col min="6420" max="6420" width="1.7265625" style="377" customWidth="1"/>
    <col min="6421" max="6659" width="9.1796875" style="377"/>
    <col min="6660" max="6660" width="1.7265625" style="377" customWidth="1"/>
    <col min="6661" max="6663" width="0.81640625" style="377" customWidth="1"/>
    <col min="6664" max="6664" width="2.7265625" style="377" customWidth="1"/>
    <col min="6665" max="6665" width="17.7265625" style="377" customWidth="1"/>
    <col min="6666" max="6667" width="1.7265625" style="377" customWidth="1"/>
    <col min="6668" max="6668" width="2.7265625" style="377" customWidth="1"/>
    <col min="6669" max="6669" width="22.1796875" style="377" customWidth="1"/>
    <col min="6670" max="6670" width="40.1796875" style="377" customWidth="1"/>
    <col min="6671" max="6671" width="17.7265625" style="377" customWidth="1"/>
    <col min="6672" max="6672" width="2.7265625" style="377" customWidth="1"/>
    <col min="6673" max="6675" width="0.81640625" style="377" customWidth="1"/>
    <col min="6676" max="6676" width="1.7265625" style="377" customWidth="1"/>
    <col min="6677" max="6915" width="9.1796875" style="377"/>
    <col min="6916" max="6916" width="1.7265625" style="377" customWidth="1"/>
    <col min="6917" max="6919" width="0.81640625" style="377" customWidth="1"/>
    <col min="6920" max="6920" width="2.7265625" style="377" customWidth="1"/>
    <col min="6921" max="6921" width="17.7265625" style="377" customWidth="1"/>
    <col min="6922" max="6923" width="1.7265625" style="377" customWidth="1"/>
    <col min="6924" max="6924" width="2.7265625" style="377" customWidth="1"/>
    <col min="6925" max="6925" width="22.1796875" style="377" customWidth="1"/>
    <col min="6926" max="6926" width="40.1796875" style="377" customWidth="1"/>
    <col min="6927" max="6927" width="17.7265625" style="377" customWidth="1"/>
    <col min="6928" max="6928" width="2.7265625" style="377" customWidth="1"/>
    <col min="6929" max="6931" width="0.81640625" style="377" customWidth="1"/>
    <col min="6932" max="6932" width="1.7265625" style="377" customWidth="1"/>
    <col min="6933" max="7171" width="9.1796875" style="377"/>
    <col min="7172" max="7172" width="1.7265625" style="377" customWidth="1"/>
    <col min="7173" max="7175" width="0.81640625" style="377" customWidth="1"/>
    <col min="7176" max="7176" width="2.7265625" style="377" customWidth="1"/>
    <col min="7177" max="7177" width="17.7265625" style="377" customWidth="1"/>
    <col min="7178" max="7179" width="1.7265625" style="377" customWidth="1"/>
    <col min="7180" max="7180" width="2.7265625" style="377" customWidth="1"/>
    <col min="7181" max="7181" width="22.1796875" style="377" customWidth="1"/>
    <col min="7182" max="7182" width="40.1796875" style="377" customWidth="1"/>
    <col min="7183" max="7183" width="17.7265625" style="377" customWidth="1"/>
    <col min="7184" max="7184" width="2.7265625" style="377" customWidth="1"/>
    <col min="7185" max="7187" width="0.81640625" style="377" customWidth="1"/>
    <col min="7188" max="7188" width="1.7265625" style="377" customWidth="1"/>
    <col min="7189" max="7427" width="9.1796875" style="377"/>
    <col min="7428" max="7428" width="1.7265625" style="377" customWidth="1"/>
    <col min="7429" max="7431" width="0.81640625" style="377" customWidth="1"/>
    <col min="7432" max="7432" width="2.7265625" style="377" customWidth="1"/>
    <col min="7433" max="7433" width="17.7265625" style="377" customWidth="1"/>
    <col min="7434" max="7435" width="1.7265625" style="377" customWidth="1"/>
    <col min="7436" max="7436" width="2.7265625" style="377" customWidth="1"/>
    <col min="7437" max="7437" width="22.1796875" style="377" customWidth="1"/>
    <col min="7438" max="7438" width="40.1796875" style="377" customWidth="1"/>
    <col min="7439" max="7439" width="17.7265625" style="377" customWidth="1"/>
    <col min="7440" max="7440" width="2.7265625" style="377" customWidth="1"/>
    <col min="7441" max="7443" width="0.81640625" style="377" customWidth="1"/>
    <col min="7444" max="7444" width="1.7265625" style="377" customWidth="1"/>
    <col min="7445" max="7683" width="9.1796875" style="377"/>
    <col min="7684" max="7684" width="1.7265625" style="377" customWidth="1"/>
    <col min="7685" max="7687" width="0.81640625" style="377" customWidth="1"/>
    <col min="7688" max="7688" width="2.7265625" style="377" customWidth="1"/>
    <col min="7689" max="7689" width="17.7265625" style="377" customWidth="1"/>
    <col min="7690" max="7691" width="1.7265625" style="377" customWidth="1"/>
    <col min="7692" max="7692" width="2.7265625" style="377" customWidth="1"/>
    <col min="7693" max="7693" width="22.1796875" style="377" customWidth="1"/>
    <col min="7694" max="7694" width="40.1796875" style="377" customWidth="1"/>
    <col min="7695" max="7695" width="17.7265625" style="377" customWidth="1"/>
    <col min="7696" max="7696" width="2.7265625" style="377" customWidth="1"/>
    <col min="7697" max="7699" width="0.81640625" style="377" customWidth="1"/>
    <col min="7700" max="7700" width="1.7265625" style="377" customWidth="1"/>
    <col min="7701" max="7939" width="9.1796875" style="377"/>
    <col min="7940" max="7940" width="1.7265625" style="377" customWidth="1"/>
    <col min="7941" max="7943" width="0.81640625" style="377" customWidth="1"/>
    <col min="7944" max="7944" width="2.7265625" style="377" customWidth="1"/>
    <col min="7945" max="7945" width="17.7265625" style="377" customWidth="1"/>
    <col min="7946" max="7947" width="1.7265625" style="377" customWidth="1"/>
    <col min="7948" max="7948" width="2.7265625" style="377" customWidth="1"/>
    <col min="7949" max="7949" width="22.1796875" style="377" customWidth="1"/>
    <col min="7950" max="7950" width="40.1796875" style="377" customWidth="1"/>
    <col min="7951" max="7951" width="17.7265625" style="377" customWidth="1"/>
    <col min="7952" max="7952" width="2.7265625" style="377" customWidth="1"/>
    <col min="7953" max="7955" width="0.81640625" style="377" customWidth="1"/>
    <col min="7956" max="7956" width="1.7265625" style="377" customWidth="1"/>
    <col min="7957" max="8195" width="9.1796875" style="377"/>
    <col min="8196" max="8196" width="1.7265625" style="377" customWidth="1"/>
    <col min="8197" max="8199" width="0.81640625" style="377" customWidth="1"/>
    <col min="8200" max="8200" width="2.7265625" style="377" customWidth="1"/>
    <col min="8201" max="8201" width="17.7265625" style="377" customWidth="1"/>
    <col min="8202" max="8203" width="1.7265625" style="377" customWidth="1"/>
    <col min="8204" max="8204" width="2.7265625" style="377" customWidth="1"/>
    <col min="8205" max="8205" width="22.1796875" style="377" customWidth="1"/>
    <col min="8206" max="8206" width="40.1796875" style="377" customWidth="1"/>
    <col min="8207" max="8207" width="17.7265625" style="377" customWidth="1"/>
    <col min="8208" max="8208" width="2.7265625" style="377" customWidth="1"/>
    <col min="8209" max="8211" width="0.81640625" style="377" customWidth="1"/>
    <col min="8212" max="8212" width="1.7265625" style="377" customWidth="1"/>
    <col min="8213" max="8451" width="9.1796875" style="377"/>
    <col min="8452" max="8452" width="1.7265625" style="377" customWidth="1"/>
    <col min="8453" max="8455" width="0.81640625" style="377" customWidth="1"/>
    <col min="8456" max="8456" width="2.7265625" style="377" customWidth="1"/>
    <col min="8457" max="8457" width="17.7265625" style="377" customWidth="1"/>
    <col min="8458" max="8459" width="1.7265625" style="377" customWidth="1"/>
    <col min="8460" max="8460" width="2.7265625" style="377" customWidth="1"/>
    <col min="8461" max="8461" width="22.1796875" style="377" customWidth="1"/>
    <col min="8462" max="8462" width="40.1796875" style="377" customWidth="1"/>
    <col min="8463" max="8463" width="17.7265625" style="377" customWidth="1"/>
    <col min="8464" max="8464" width="2.7265625" style="377" customWidth="1"/>
    <col min="8465" max="8467" width="0.81640625" style="377" customWidth="1"/>
    <col min="8468" max="8468" width="1.7265625" style="377" customWidth="1"/>
    <col min="8469" max="8707" width="9.1796875" style="377"/>
    <col min="8708" max="8708" width="1.7265625" style="377" customWidth="1"/>
    <col min="8709" max="8711" width="0.81640625" style="377" customWidth="1"/>
    <col min="8712" max="8712" width="2.7265625" style="377" customWidth="1"/>
    <col min="8713" max="8713" width="17.7265625" style="377" customWidth="1"/>
    <col min="8714" max="8715" width="1.7265625" style="377" customWidth="1"/>
    <col min="8716" max="8716" width="2.7265625" style="377" customWidth="1"/>
    <col min="8717" max="8717" width="22.1796875" style="377" customWidth="1"/>
    <col min="8718" max="8718" width="40.1796875" style="377" customWidth="1"/>
    <col min="8719" max="8719" width="17.7265625" style="377" customWidth="1"/>
    <col min="8720" max="8720" width="2.7265625" style="377" customWidth="1"/>
    <col min="8721" max="8723" width="0.81640625" style="377" customWidth="1"/>
    <col min="8724" max="8724" width="1.7265625" style="377" customWidth="1"/>
    <col min="8725" max="8963" width="9.1796875" style="377"/>
    <col min="8964" max="8964" width="1.7265625" style="377" customWidth="1"/>
    <col min="8965" max="8967" width="0.81640625" style="377" customWidth="1"/>
    <col min="8968" max="8968" width="2.7265625" style="377" customWidth="1"/>
    <col min="8969" max="8969" width="17.7265625" style="377" customWidth="1"/>
    <col min="8970" max="8971" width="1.7265625" style="377" customWidth="1"/>
    <col min="8972" max="8972" width="2.7265625" style="377" customWidth="1"/>
    <col min="8973" max="8973" width="22.1796875" style="377" customWidth="1"/>
    <col min="8974" max="8974" width="40.1796875" style="377" customWidth="1"/>
    <col min="8975" max="8975" width="17.7265625" style="377" customWidth="1"/>
    <col min="8976" max="8976" width="2.7265625" style="377" customWidth="1"/>
    <col min="8977" max="8979" width="0.81640625" style="377" customWidth="1"/>
    <col min="8980" max="8980" width="1.7265625" style="377" customWidth="1"/>
    <col min="8981" max="9219" width="9.1796875" style="377"/>
    <col min="9220" max="9220" width="1.7265625" style="377" customWidth="1"/>
    <col min="9221" max="9223" width="0.81640625" style="377" customWidth="1"/>
    <col min="9224" max="9224" width="2.7265625" style="377" customWidth="1"/>
    <col min="9225" max="9225" width="17.7265625" style="377" customWidth="1"/>
    <col min="9226" max="9227" width="1.7265625" style="377" customWidth="1"/>
    <col min="9228" max="9228" width="2.7265625" style="377" customWidth="1"/>
    <col min="9229" max="9229" width="22.1796875" style="377" customWidth="1"/>
    <col min="9230" max="9230" width="40.1796875" style="377" customWidth="1"/>
    <col min="9231" max="9231" width="17.7265625" style="377" customWidth="1"/>
    <col min="9232" max="9232" width="2.7265625" style="377" customWidth="1"/>
    <col min="9233" max="9235" width="0.81640625" style="377" customWidth="1"/>
    <col min="9236" max="9236" width="1.7265625" style="377" customWidth="1"/>
    <col min="9237" max="9475" width="9.1796875" style="377"/>
    <col min="9476" max="9476" width="1.7265625" style="377" customWidth="1"/>
    <col min="9477" max="9479" width="0.81640625" style="377" customWidth="1"/>
    <col min="9480" max="9480" width="2.7265625" style="377" customWidth="1"/>
    <col min="9481" max="9481" width="17.7265625" style="377" customWidth="1"/>
    <col min="9482" max="9483" width="1.7265625" style="377" customWidth="1"/>
    <col min="9484" max="9484" width="2.7265625" style="377" customWidth="1"/>
    <col min="9485" max="9485" width="22.1796875" style="377" customWidth="1"/>
    <col min="9486" max="9486" width="40.1796875" style="377" customWidth="1"/>
    <col min="9487" max="9487" width="17.7265625" style="377" customWidth="1"/>
    <col min="9488" max="9488" width="2.7265625" style="377" customWidth="1"/>
    <col min="9489" max="9491" width="0.81640625" style="377" customWidth="1"/>
    <col min="9492" max="9492" width="1.7265625" style="377" customWidth="1"/>
    <col min="9493" max="9731" width="9.1796875" style="377"/>
    <col min="9732" max="9732" width="1.7265625" style="377" customWidth="1"/>
    <col min="9733" max="9735" width="0.81640625" style="377" customWidth="1"/>
    <col min="9736" max="9736" width="2.7265625" style="377" customWidth="1"/>
    <col min="9737" max="9737" width="17.7265625" style="377" customWidth="1"/>
    <col min="9738" max="9739" width="1.7265625" style="377" customWidth="1"/>
    <col min="9740" max="9740" width="2.7265625" style="377" customWidth="1"/>
    <col min="9741" max="9741" width="22.1796875" style="377" customWidth="1"/>
    <col min="9742" max="9742" width="40.1796875" style="377" customWidth="1"/>
    <col min="9743" max="9743" width="17.7265625" style="377" customWidth="1"/>
    <col min="9744" max="9744" width="2.7265625" style="377" customWidth="1"/>
    <col min="9745" max="9747" width="0.81640625" style="377" customWidth="1"/>
    <col min="9748" max="9748" width="1.7265625" style="377" customWidth="1"/>
    <col min="9749" max="9987" width="9.1796875" style="377"/>
    <col min="9988" max="9988" width="1.7265625" style="377" customWidth="1"/>
    <col min="9989" max="9991" width="0.81640625" style="377" customWidth="1"/>
    <col min="9992" max="9992" width="2.7265625" style="377" customWidth="1"/>
    <col min="9993" max="9993" width="17.7265625" style="377" customWidth="1"/>
    <col min="9994" max="9995" width="1.7265625" style="377" customWidth="1"/>
    <col min="9996" max="9996" width="2.7265625" style="377" customWidth="1"/>
    <col min="9997" max="9997" width="22.1796875" style="377" customWidth="1"/>
    <col min="9998" max="9998" width="40.1796875" style="377" customWidth="1"/>
    <col min="9999" max="9999" width="17.7265625" style="377" customWidth="1"/>
    <col min="10000" max="10000" width="2.7265625" style="377" customWidth="1"/>
    <col min="10001" max="10003" width="0.81640625" style="377" customWidth="1"/>
    <col min="10004" max="10004" width="1.7265625" style="377" customWidth="1"/>
    <col min="10005" max="10243" width="9.1796875" style="377"/>
    <col min="10244" max="10244" width="1.7265625" style="377" customWidth="1"/>
    <col min="10245" max="10247" width="0.81640625" style="377" customWidth="1"/>
    <col min="10248" max="10248" width="2.7265625" style="377" customWidth="1"/>
    <col min="10249" max="10249" width="17.7265625" style="377" customWidth="1"/>
    <col min="10250" max="10251" width="1.7265625" style="377" customWidth="1"/>
    <col min="10252" max="10252" width="2.7265625" style="377" customWidth="1"/>
    <col min="10253" max="10253" width="22.1796875" style="377" customWidth="1"/>
    <col min="10254" max="10254" width="40.1796875" style="377" customWidth="1"/>
    <col min="10255" max="10255" width="17.7265625" style="377" customWidth="1"/>
    <col min="10256" max="10256" width="2.7265625" style="377" customWidth="1"/>
    <col min="10257" max="10259" width="0.81640625" style="377" customWidth="1"/>
    <col min="10260" max="10260" width="1.7265625" style="377" customWidth="1"/>
    <col min="10261" max="10499" width="9.1796875" style="377"/>
    <col min="10500" max="10500" width="1.7265625" style="377" customWidth="1"/>
    <col min="10501" max="10503" width="0.81640625" style="377" customWidth="1"/>
    <col min="10504" max="10504" width="2.7265625" style="377" customWidth="1"/>
    <col min="10505" max="10505" width="17.7265625" style="377" customWidth="1"/>
    <col min="10506" max="10507" width="1.7265625" style="377" customWidth="1"/>
    <col min="10508" max="10508" width="2.7265625" style="377" customWidth="1"/>
    <col min="10509" max="10509" width="22.1796875" style="377" customWidth="1"/>
    <col min="10510" max="10510" width="40.1796875" style="377" customWidth="1"/>
    <col min="10511" max="10511" width="17.7265625" style="377" customWidth="1"/>
    <col min="10512" max="10512" width="2.7265625" style="377" customWidth="1"/>
    <col min="10513" max="10515" width="0.81640625" style="377" customWidth="1"/>
    <col min="10516" max="10516" width="1.7265625" style="377" customWidth="1"/>
    <col min="10517" max="10755" width="9.1796875" style="377"/>
    <col min="10756" max="10756" width="1.7265625" style="377" customWidth="1"/>
    <col min="10757" max="10759" width="0.81640625" style="377" customWidth="1"/>
    <col min="10760" max="10760" width="2.7265625" style="377" customWidth="1"/>
    <col min="10761" max="10761" width="17.7265625" style="377" customWidth="1"/>
    <col min="10762" max="10763" width="1.7265625" style="377" customWidth="1"/>
    <col min="10764" max="10764" width="2.7265625" style="377" customWidth="1"/>
    <col min="10765" max="10765" width="22.1796875" style="377" customWidth="1"/>
    <col min="10766" max="10766" width="40.1796875" style="377" customWidth="1"/>
    <col min="10767" max="10767" width="17.7265625" style="377" customWidth="1"/>
    <col min="10768" max="10768" width="2.7265625" style="377" customWidth="1"/>
    <col min="10769" max="10771" width="0.81640625" style="377" customWidth="1"/>
    <col min="10772" max="10772" width="1.7265625" style="377" customWidth="1"/>
    <col min="10773" max="11011" width="9.1796875" style="377"/>
    <col min="11012" max="11012" width="1.7265625" style="377" customWidth="1"/>
    <col min="11013" max="11015" width="0.81640625" style="377" customWidth="1"/>
    <col min="11016" max="11016" width="2.7265625" style="377" customWidth="1"/>
    <col min="11017" max="11017" width="17.7265625" style="377" customWidth="1"/>
    <col min="11018" max="11019" width="1.7265625" style="377" customWidth="1"/>
    <col min="11020" max="11020" width="2.7265625" style="377" customWidth="1"/>
    <col min="11021" max="11021" width="22.1796875" style="377" customWidth="1"/>
    <col min="11022" max="11022" width="40.1796875" style="377" customWidth="1"/>
    <col min="11023" max="11023" width="17.7265625" style="377" customWidth="1"/>
    <col min="11024" max="11024" width="2.7265625" style="377" customWidth="1"/>
    <col min="11025" max="11027" width="0.81640625" style="377" customWidth="1"/>
    <col min="11028" max="11028" width="1.7265625" style="377" customWidth="1"/>
    <col min="11029" max="11267" width="9.1796875" style="377"/>
    <col min="11268" max="11268" width="1.7265625" style="377" customWidth="1"/>
    <col min="11269" max="11271" width="0.81640625" style="377" customWidth="1"/>
    <col min="11272" max="11272" width="2.7265625" style="377" customWidth="1"/>
    <col min="11273" max="11273" width="17.7265625" style="377" customWidth="1"/>
    <col min="11274" max="11275" width="1.7265625" style="377" customWidth="1"/>
    <col min="11276" max="11276" width="2.7265625" style="377" customWidth="1"/>
    <col min="11277" max="11277" width="22.1796875" style="377" customWidth="1"/>
    <col min="11278" max="11278" width="40.1796875" style="377" customWidth="1"/>
    <col min="11279" max="11279" width="17.7265625" style="377" customWidth="1"/>
    <col min="11280" max="11280" width="2.7265625" style="377" customWidth="1"/>
    <col min="11281" max="11283" width="0.81640625" style="377" customWidth="1"/>
    <col min="11284" max="11284" width="1.7265625" style="377" customWidth="1"/>
    <col min="11285" max="11523" width="9.1796875" style="377"/>
    <col min="11524" max="11524" width="1.7265625" style="377" customWidth="1"/>
    <col min="11525" max="11527" width="0.81640625" style="377" customWidth="1"/>
    <col min="11528" max="11528" width="2.7265625" style="377" customWidth="1"/>
    <col min="11529" max="11529" width="17.7265625" style="377" customWidth="1"/>
    <col min="11530" max="11531" width="1.7265625" style="377" customWidth="1"/>
    <col min="11532" max="11532" width="2.7265625" style="377" customWidth="1"/>
    <col min="11533" max="11533" width="22.1796875" style="377" customWidth="1"/>
    <col min="11534" max="11534" width="40.1796875" style="377" customWidth="1"/>
    <col min="11535" max="11535" width="17.7265625" style="377" customWidth="1"/>
    <col min="11536" max="11536" width="2.7265625" style="377" customWidth="1"/>
    <col min="11537" max="11539" width="0.81640625" style="377" customWidth="1"/>
    <col min="11540" max="11540" width="1.7265625" style="377" customWidth="1"/>
    <col min="11541" max="11779" width="9.1796875" style="377"/>
    <col min="11780" max="11780" width="1.7265625" style="377" customWidth="1"/>
    <col min="11781" max="11783" width="0.81640625" style="377" customWidth="1"/>
    <col min="11784" max="11784" width="2.7265625" style="377" customWidth="1"/>
    <col min="11785" max="11785" width="17.7265625" style="377" customWidth="1"/>
    <col min="11786" max="11787" width="1.7265625" style="377" customWidth="1"/>
    <col min="11788" max="11788" width="2.7265625" style="377" customWidth="1"/>
    <col min="11789" max="11789" width="22.1796875" style="377" customWidth="1"/>
    <col min="11790" max="11790" width="40.1796875" style="377" customWidth="1"/>
    <col min="11791" max="11791" width="17.7265625" style="377" customWidth="1"/>
    <col min="11792" max="11792" width="2.7265625" style="377" customWidth="1"/>
    <col min="11793" max="11795" width="0.81640625" style="377" customWidth="1"/>
    <col min="11796" max="11796" width="1.7265625" style="377" customWidth="1"/>
    <col min="11797" max="12035" width="9.1796875" style="377"/>
    <col min="12036" max="12036" width="1.7265625" style="377" customWidth="1"/>
    <col min="12037" max="12039" width="0.81640625" style="377" customWidth="1"/>
    <col min="12040" max="12040" width="2.7265625" style="377" customWidth="1"/>
    <col min="12041" max="12041" width="17.7265625" style="377" customWidth="1"/>
    <col min="12042" max="12043" width="1.7265625" style="377" customWidth="1"/>
    <col min="12044" max="12044" width="2.7265625" style="377" customWidth="1"/>
    <col min="12045" max="12045" width="22.1796875" style="377" customWidth="1"/>
    <col min="12046" max="12046" width="40.1796875" style="377" customWidth="1"/>
    <col min="12047" max="12047" width="17.7265625" style="377" customWidth="1"/>
    <col min="12048" max="12048" width="2.7265625" style="377" customWidth="1"/>
    <col min="12049" max="12051" width="0.81640625" style="377" customWidth="1"/>
    <col min="12052" max="12052" width="1.7265625" style="377" customWidth="1"/>
    <col min="12053" max="12291" width="9.1796875" style="377"/>
    <col min="12292" max="12292" width="1.7265625" style="377" customWidth="1"/>
    <col min="12293" max="12295" width="0.81640625" style="377" customWidth="1"/>
    <col min="12296" max="12296" width="2.7265625" style="377" customWidth="1"/>
    <col min="12297" max="12297" width="17.7265625" style="377" customWidth="1"/>
    <col min="12298" max="12299" width="1.7265625" style="377" customWidth="1"/>
    <col min="12300" max="12300" width="2.7265625" style="377" customWidth="1"/>
    <col min="12301" max="12301" width="22.1796875" style="377" customWidth="1"/>
    <col min="12302" max="12302" width="40.1796875" style="377" customWidth="1"/>
    <col min="12303" max="12303" width="17.7265625" style="377" customWidth="1"/>
    <col min="12304" max="12304" width="2.7265625" style="377" customWidth="1"/>
    <col min="12305" max="12307" width="0.81640625" style="377" customWidth="1"/>
    <col min="12308" max="12308" width="1.7265625" style="377" customWidth="1"/>
    <col min="12309" max="12547" width="9.1796875" style="377"/>
    <col min="12548" max="12548" width="1.7265625" style="377" customWidth="1"/>
    <col min="12549" max="12551" width="0.81640625" style="377" customWidth="1"/>
    <col min="12552" max="12552" width="2.7265625" style="377" customWidth="1"/>
    <col min="12553" max="12553" width="17.7265625" style="377" customWidth="1"/>
    <col min="12554" max="12555" width="1.7265625" style="377" customWidth="1"/>
    <col min="12556" max="12556" width="2.7265625" style="377" customWidth="1"/>
    <col min="12557" max="12557" width="22.1796875" style="377" customWidth="1"/>
    <col min="12558" max="12558" width="40.1796875" style="377" customWidth="1"/>
    <col min="12559" max="12559" width="17.7265625" style="377" customWidth="1"/>
    <col min="12560" max="12560" width="2.7265625" style="377" customWidth="1"/>
    <col min="12561" max="12563" width="0.81640625" style="377" customWidth="1"/>
    <col min="12564" max="12564" width="1.7265625" style="377" customWidth="1"/>
    <col min="12565" max="12803" width="9.1796875" style="377"/>
    <col min="12804" max="12804" width="1.7265625" style="377" customWidth="1"/>
    <col min="12805" max="12807" width="0.81640625" style="377" customWidth="1"/>
    <col min="12808" max="12808" width="2.7265625" style="377" customWidth="1"/>
    <col min="12809" max="12809" width="17.7265625" style="377" customWidth="1"/>
    <col min="12810" max="12811" width="1.7265625" style="377" customWidth="1"/>
    <col min="12812" max="12812" width="2.7265625" style="377" customWidth="1"/>
    <col min="12813" max="12813" width="22.1796875" style="377" customWidth="1"/>
    <col min="12814" max="12814" width="40.1796875" style="377" customWidth="1"/>
    <col min="12815" max="12815" width="17.7265625" style="377" customWidth="1"/>
    <col min="12816" max="12816" width="2.7265625" style="377" customWidth="1"/>
    <col min="12817" max="12819" width="0.81640625" style="377" customWidth="1"/>
    <col min="12820" max="12820" width="1.7265625" style="377" customWidth="1"/>
    <col min="12821" max="13059" width="9.1796875" style="377"/>
    <col min="13060" max="13060" width="1.7265625" style="377" customWidth="1"/>
    <col min="13061" max="13063" width="0.81640625" style="377" customWidth="1"/>
    <col min="13064" max="13064" width="2.7265625" style="377" customWidth="1"/>
    <col min="13065" max="13065" width="17.7265625" style="377" customWidth="1"/>
    <col min="13066" max="13067" width="1.7265625" style="377" customWidth="1"/>
    <col min="13068" max="13068" width="2.7265625" style="377" customWidth="1"/>
    <col min="13069" max="13069" width="22.1796875" style="377" customWidth="1"/>
    <col min="13070" max="13070" width="40.1796875" style="377" customWidth="1"/>
    <col min="13071" max="13071" width="17.7265625" style="377" customWidth="1"/>
    <col min="13072" max="13072" width="2.7265625" style="377" customWidth="1"/>
    <col min="13073" max="13075" width="0.81640625" style="377" customWidth="1"/>
    <col min="13076" max="13076" width="1.7265625" style="377" customWidth="1"/>
    <col min="13077" max="13315" width="9.1796875" style="377"/>
    <col min="13316" max="13316" width="1.7265625" style="377" customWidth="1"/>
    <col min="13317" max="13319" width="0.81640625" style="377" customWidth="1"/>
    <col min="13320" max="13320" width="2.7265625" style="377" customWidth="1"/>
    <col min="13321" max="13321" width="17.7265625" style="377" customWidth="1"/>
    <col min="13322" max="13323" width="1.7265625" style="377" customWidth="1"/>
    <col min="13324" max="13324" width="2.7265625" style="377" customWidth="1"/>
    <col min="13325" max="13325" width="22.1796875" style="377" customWidth="1"/>
    <col min="13326" max="13326" width="40.1796875" style="377" customWidth="1"/>
    <col min="13327" max="13327" width="17.7265625" style="377" customWidth="1"/>
    <col min="13328" max="13328" width="2.7265625" style="377" customWidth="1"/>
    <col min="13329" max="13331" width="0.81640625" style="377" customWidth="1"/>
    <col min="13332" max="13332" width="1.7265625" style="377" customWidth="1"/>
    <col min="13333" max="13571" width="9.1796875" style="377"/>
    <col min="13572" max="13572" width="1.7265625" style="377" customWidth="1"/>
    <col min="13573" max="13575" width="0.81640625" style="377" customWidth="1"/>
    <col min="13576" max="13576" width="2.7265625" style="377" customWidth="1"/>
    <col min="13577" max="13577" width="17.7265625" style="377" customWidth="1"/>
    <col min="13578" max="13579" width="1.7265625" style="377" customWidth="1"/>
    <col min="13580" max="13580" width="2.7265625" style="377" customWidth="1"/>
    <col min="13581" max="13581" width="22.1796875" style="377" customWidth="1"/>
    <col min="13582" max="13582" width="40.1796875" style="377" customWidth="1"/>
    <col min="13583" max="13583" width="17.7265625" style="377" customWidth="1"/>
    <col min="13584" max="13584" width="2.7265625" style="377" customWidth="1"/>
    <col min="13585" max="13587" width="0.81640625" style="377" customWidth="1"/>
    <col min="13588" max="13588" width="1.7265625" style="377" customWidth="1"/>
    <col min="13589" max="13827" width="9.1796875" style="377"/>
    <col min="13828" max="13828" width="1.7265625" style="377" customWidth="1"/>
    <col min="13829" max="13831" width="0.81640625" style="377" customWidth="1"/>
    <col min="13832" max="13832" width="2.7265625" style="377" customWidth="1"/>
    <col min="13833" max="13833" width="17.7265625" style="377" customWidth="1"/>
    <col min="13834" max="13835" width="1.7265625" style="377" customWidth="1"/>
    <col min="13836" max="13836" width="2.7265625" style="377" customWidth="1"/>
    <col min="13837" max="13837" width="22.1796875" style="377" customWidth="1"/>
    <col min="13838" max="13838" width="40.1796875" style="377" customWidth="1"/>
    <col min="13839" max="13839" width="17.7265625" style="377" customWidth="1"/>
    <col min="13840" max="13840" width="2.7265625" style="377" customWidth="1"/>
    <col min="13841" max="13843" width="0.81640625" style="377" customWidth="1"/>
    <col min="13844" max="13844" width="1.7265625" style="377" customWidth="1"/>
    <col min="13845" max="14083" width="9.1796875" style="377"/>
    <col min="14084" max="14084" width="1.7265625" style="377" customWidth="1"/>
    <col min="14085" max="14087" width="0.81640625" style="377" customWidth="1"/>
    <col min="14088" max="14088" width="2.7265625" style="377" customWidth="1"/>
    <col min="14089" max="14089" width="17.7265625" style="377" customWidth="1"/>
    <col min="14090" max="14091" width="1.7265625" style="377" customWidth="1"/>
    <col min="14092" max="14092" width="2.7265625" style="377" customWidth="1"/>
    <col min="14093" max="14093" width="22.1796875" style="377" customWidth="1"/>
    <col min="14094" max="14094" width="40.1796875" style="377" customWidth="1"/>
    <col min="14095" max="14095" width="17.7265625" style="377" customWidth="1"/>
    <col min="14096" max="14096" width="2.7265625" style="377" customWidth="1"/>
    <col min="14097" max="14099" width="0.81640625" style="377" customWidth="1"/>
    <col min="14100" max="14100" width="1.7265625" style="377" customWidth="1"/>
    <col min="14101" max="14339" width="9.1796875" style="377"/>
    <col min="14340" max="14340" width="1.7265625" style="377" customWidth="1"/>
    <col min="14341" max="14343" width="0.81640625" style="377" customWidth="1"/>
    <col min="14344" max="14344" width="2.7265625" style="377" customWidth="1"/>
    <col min="14345" max="14345" width="17.7265625" style="377" customWidth="1"/>
    <col min="14346" max="14347" width="1.7265625" style="377" customWidth="1"/>
    <col min="14348" max="14348" width="2.7265625" style="377" customWidth="1"/>
    <col min="14349" max="14349" width="22.1796875" style="377" customWidth="1"/>
    <col min="14350" max="14350" width="40.1796875" style="377" customWidth="1"/>
    <col min="14351" max="14351" width="17.7265625" style="377" customWidth="1"/>
    <col min="14352" max="14352" width="2.7265625" style="377" customWidth="1"/>
    <col min="14353" max="14355" width="0.81640625" style="377" customWidth="1"/>
    <col min="14356" max="14356" width="1.7265625" style="377" customWidth="1"/>
    <col min="14357" max="14595" width="9.1796875" style="377"/>
    <col min="14596" max="14596" width="1.7265625" style="377" customWidth="1"/>
    <col min="14597" max="14599" width="0.81640625" style="377" customWidth="1"/>
    <col min="14600" max="14600" width="2.7265625" style="377" customWidth="1"/>
    <col min="14601" max="14601" width="17.7265625" style="377" customWidth="1"/>
    <col min="14602" max="14603" width="1.7265625" style="377" customWidth="1"/>
    <col min="14604" max="14604" width="2.7265625" style="377" customWidth="1"/>
    <col min="14605" max="14605" width="22.1796875" style="377" customWidth="1"/>
    <col min="14606" max="14606" width="40.1796875" style="377" customWidth="1"/>
    <col min="14607" max="14607" width="17.7265625" style="377" customWidth="1"/>
    <col min="14608" max="14608" width="2.7265625" style="377" customWidth="1"/>
    <col min="14609" max="14611" width="0.81640625" style="377" customWidth="1"/>
    <col min="14612" max="14612" width="1.7265625" style="377" customWidth="1"/>
    <col min="14613" max="14851" width="9.1796875" style="377"/>
    <col min="14852" max="14852" width="1.7265625" style="377" customWidth="1"/>
    <col min="14853" max="14855" width="0.81640625" style="377" customWidth="1"/>
    <col min="14856" max="14856" width="2.7265625" style="377" customWidth="1"/>
    <col min="14857" max="14857" width="17.7265625" style="377" customWidth="1"/>
    <col min="14858" max="14859" width="1.7265625" style="377" customWidth="1"/>
    <col min="14860" max="14860" width="2.7265625" style="377" customWidth="1"/>
    <col min="14861" max="14861" width="22.1796875" style="377" customWidth="1"/>
    <col min="14862" max="14862" width="40.1796875" style="377" customWidth="1"/>
    <col min="14863" max="14863" width="17.7265625" style="377" customWidth="1"/>
    <col min="14864" max="14864" width="2.7265625" style="377" customWidth="1"/>
    <col min="14865" max="14867" width="0.81640625" style="377" customWidth="1"/>
    <col min="14868" max="14868" width="1.7265625" style="377" customWidth="1"/>
    <col min="14869" max="15107" width="9.1796875" style="377"/>
    <col min="15108" max="15108" width="1.7265625" style="377" customWidth="1"/>
    <col min="15109" max="15111" width="0.81640625" style="377" customWidth="1"/>
    <col min="15112" max="15112" width="2.7265625" style="377" customWidth="1"/>
    <col min="15113" max="15113" width="17.7265625" style="377" customWidth="1"/>
    <col min="15114" max="15115" width="1.7265625" style="377" customWidth="1"/>
    <col min="15116" max="15116" width="2.7265625" style="377" customWidth="1"/>
    <col min="15117" max="15117" width="22.1796875" style="377" customWidth="1"/>
    <col min="15118" max="15118" width="40.1796875" style="377" customWidth="1"/>
    <col min="15119" max="15119" width="17.7265625" style="377" customWidth="1"/>
    <col min="15120" max="15120" width="2.7265625" style="377" customWidth="1"/>
    <col min="15121" max="15123" width="0.81640625" style="377" customWidth="1"/>
    <col min="15124" max="15124" width="1.7265625" style="377" customWidth="1"/>
    <col min="15125" max="15363" width="9.1796875" style="377"/>
    <col min="15364" max="15364" width="1.7265625" style="377" customWidth="1"/>
    <col min="15365" max="15367" width="0.81640625" style="377" customWidth="1"/>
    <col min="15368" max="15368" width="2.7265625" style="377" customWidth="1"/>
    <col min="15369" max="15369" width="17.7265625" style="377" customWidth="1"/>
    <col min="15370" max="15371" width="1.7265625" style="377" customWidth="1"/>
    <col min="15372" max="15372" width="2.7265625" style="377" customWidth="1"/>
    <col min="15373" max="15373" width="22.1796875" style="377" customWidth="1"/>
    <col min="15374" max="15374" width="40.1796875" style="377" customWidth="1"/>
    <col min="15375" max="15375" width="17.7265625" style="377" customWidth="1"/>
    <col min="15376" max="15376" width="2.7265625" style="377" customWidth="1"/>
    <col min="15377" max="15379" width="0.81640625" style="377" customWidth="1"/>
    <col min="15380" max="15380" width="1.7265625" style="377" customWidth="1"/>
    <col min="15381" max="15619" width="9.1796875" style="377"/>
    <col min="15620" max="15620" width="1.7265625" style="377" customWidth="1"/>
    <col min="15621" max="15623" width="0.81640625" style="377" customWidth="1"/>
    <col min="15624" max="15624" width="2.7265625" style="377" customWidth="1"/>
    <col min="15625" max="15625" width="17.7265625" style="377" customWidth="1"/>
    <col min="15626" max="15627" width="1.7265625" style="377" customWidth="1"/>
    <col min="15628" max="15628" width="2.7265625" style="377" customWidth="1"/>
    <col min="15629" max="15629" width="22.1796875" style="377" customWidth="1"/>
    <col min="15630" max="15630" width="40.1796875" style="377" customWidth="1"/>
    <col min="15631" max="15631" width="17.7265625" style="377" customWidth="1"/>
    <col min="15632" max="15632" width="2.7265625" style="377" customWidth="1"/>
    <col min="15633" max="15635" width="0.81640625" style="377" customWidth="1"/>
    <col min="15636" max="15636" width="1.7265625" style="377" customWidth="1"/>
    <col min="15637" max="15875" width="9.1796875" style="377"/>
    <col min="15876" max="15876" width="1.7265625" style="377" customWidth="1"/>
    <col min="15877" max="15879" width="0.81640625" style="377" customWidth="1"/>
    <col min="15880" max="15880" width="2.7265625" style="377" customWidth="1"/>
    <col min="15881" max="15881" width="17.7265625" style="377" customWidth="1"/>
    <col min="15882" max="15883" width="1.7265625" style="377" customWidth="1"/>
    <col min="15884" max="15884" width="2.7265625" style="377" customWidth="1"/>
    <col min="15885" max="15885" width="22.1796875" style="377" customWidth="1"/>
    <col min="15886" max="15886" width="40.1796875" style="377" customWidth="1"/>
    <col min="15887" max="15887" width="17.7265625" style="377" customWidth="1"/>
    <col min="15888" max="15888" width="2.7265625" style="377" customWidth="1"/>
    <col min="15889" max="15891" width="0.81640625" style="377" customWidth="1"/>
    <col min="15892" max="15892" width="1.7265625" style="377" customWidth="1"/>
    <col min="15893" max="16131" width="9.1796875" style="377"/>
    <col min="16132" max="16132" width="1.7265625" style="377" customWidth="1"/>
    <col min="16133" max="16135" width="0.81640625" style="377" customWidth="1"/>
    <col min="16136" max="16136" width="2.7265625" style="377" customWidth="1"/>
    <col min="16137" max="16137" width="17.7265625" style="377" customWidth="1"/>
    <col min="16138" max="16139" width="1.7265625" style="377" customWidth="1"/>
    <col min="16140" max="16140" width="2.7265625" style="377" customWidth="1"/>
    <col min="16141" max="16141" width="22.1796875" style="377" customWidth="1"/>
    <col min="16142" max="16142" width="40.1796875" style="377" customWidth="1"/>
    <col min="16143" max="16143" width="17.7265625" style="377" customWidth="1"/>
    <col min="16144" max="16144" width="2.7265625" style="377" customWidth="1"/>
    <col min="16145" max="16147" width="0.81640625" style="377" customWidth="1"/>
    <col min="16148" max="16148" width="1.7265625" style="377" customWidth="1"/>
    <col min="16149" max="16384" width="9.1796875" style="377"/>
  </cols>
  <sheetData>
    <row r="3" spans="1:22" x14ac:dyDescent="0.35">
      <c r="A3" s="376"/>
      <c r="B3" s="376"/>
      <c r="D3" s="376"/>
      <c r="E3" s="707">
        <v>0.5</v>
      </c>
      <c r="F3" s="707"/>
      <c r="G3" s="707"/>
      <c r="H3" s="378">
        <v>2</v>
      </c>
      <c r="I3" s="378">
        <v>17</v>
      </c>
      <c r="J3" s="378">
        <v>1</v>
      </c>
      <c r="K3" s="378"/>
      <c r="L3" s="695">
        <v>23</v>
      </c>
      <c r="M3" s="695"/>
      <c r="N3" s="695"/>
      <c r="O3" s="379">
        <v>17</v>
      </c>
      <c r="P3" s="379">
        <v>2</v>
      </c>
      <c r="Q3" s="707">
        <v>0.5</v>
      </c>
      <c r="R3" s="707"/>
      <c r="S3" s="707"/>
      <c r="T3" s="378"/>
      <c r="U3" s="376">
        <f>H3+I3+L3+O3+P3</f>
        <v>61</v>
      </c>
      <c r="V3" s="376"/>
    </row>
    <row r="4" spans="1:22" ht="7" customHeight="1" thickBot="1" x14ac:dyDescent="0.4">
      <c r="A4" s="376"/>
      <c r="B4" s="376"/>
      <c r="C4" s="376"/>
      <c r="D4" s="708"/>
      <c r="E4" s="708"/>
      <c r="F4" s="708"/>
      <c r="G4" s="708"/>
      <c r="H4" s="708"/>
      <c r="I4" s="708"/>
      <c r="J4" s="708"/>
      <c r="K4" s="708"/>
      <c r="L4" s="708"/>
      <c r="M4" s="708"/>
      <c r="N4" s="708"/>
      <c r="O4" s="708"/>
      <c r="P4" s="708"/>
      <c r="Q4" s="708"/>
      <c r="R4" s="708"/>
      <c r="S4" s="708"/>
      <c r="T4" s="708"/>
      <c r="U4" s="376"/>
      <c r="V4" s="376"/>
    </row>
    <row r="5" spans="1:22" ht="5.15" customHeight="1" x14ac:dyDescent="0.35">
      <c r="A5" s="376"/>
      <c r="B5" s="709">
        <v>1</v>
      </c>
      <c r="C5" s="700">
        <v>5</v>
      </c>
      <c r="D5" s="376"/>
      <c r="E5" s="380"/>
      <c r="F5" s="381"/>
      <c r="G5" s="381"/>
      <c r="H5" s="381"/>
      <c r="I5" s="381"/>
      <c r="J5" s="381"/>
      <c r="K5" s="381"/>
      <c r="L5" s="381"/>
      <c r="M5" s="381"/>
      <c r="N5" s="381"/>
      <c r="O5" s="381"/>
      <c r="P5" s="381"/>
      <c r="Q5" s="381"/>
      <c r="R5" s="381"/>
      <c r="S5" s="382"/>
      <c r="T5" s="376"/>
      <c r="U5" s="376"/>
      <c r="V5" s="376"/>
    </row>
    <row r="6" spans="1:22" ht="5.15" customHeight="1" x14ac:dyDescent="0.35">
      <c r="A6" s="376"/>
      <c r="B6" s="710"/>
      <c r="C6" s="700"/>
      <c r="D6" s="376"/>
      <c r="E6" s="383"/>
      <c r="F6" s="384"/>
      <c r="G6" s="385"/>
      <c r="H6" s="385"/>
      <c r="I6" s="385"/>
      <c r="J6" s="385"/>
      <c r="K6" s="385"/>
      <c r="L6" s="385"/>
      <c r="M6" s="385"/>
      <c r="N6" s="385"/>
      <c r="O6" s="385"/>
      <c r="P6" s="385"/>
      <c r="Q6" s="385"/>
      <c r="R6" s="386"/>
      <c r="S6" s="387"/>
      <c r="T6" s="376"/>
      <c r="U6" s="376"/>
      <c r="V6" s="376"/>
    </row>
    <row r="7" spans="1:22" ht="5.15" customHeight="1" x14ac:dyDescent="0.35">
      <c r="A7" s="376"/>
      <c r="B7" s="710"/>
      <c r="C7" s="700"/>
      <c r="D7" s="376"/>
      <c r="E7" s="383"/>
      <c r="F7" s="388"/>
      <c r="G7" s="376"/>
      <c r="H7" s="376"/>
      <c r="I7" s="376"/>
      <c r="J7" s="376"/>
      <c r="K7" s="376"/>
      <c r="L7" s="376"/>
      <c r="M7" s="376"/>
      <c r="N7" s="376"/>
      <c r="O7" s="376"/>
      <c r="P7" s="376"/>
      <c r="Q7" s="376"/>
      <c r="R7" s="389"/>
      <c r="S7" s="387"/>
      <c r="T7" s="376"/>
      <c r="U7" s="376"/>
      <c r="V7" s="376"/>
    </row>
    <row r="8" spans="1:22" ht="18" customHeight="1" x14ac:dyDescent="0.35">
      <c r="A8" s="376"/>
      <c r="B8" s="711"/>
      <c r="C8" s="390">
        <v>18</v>
      </c>
      <c r="D8" s="376"/>
      <c r="E8" s="383"/>
      <c r="F8" s="388"/>
      <c r="G8" s="376"/>
      <c r="H8" s="391"/>
      <c r="I8" s="712"/>
      <c r="J8" s="712"/>
      <c r="K8" s="712"/>
      <c r="L8" s="712"/>
      <c r="M8" s="712"/>
      <c r="N8" s="712"/>
      <c r="O8" s="712"/>
      <c r="P8" s="712"/>
      <c r="Q8" s="376"/>
      <c r="R8" s="389"/>
      <c r="S8" s="387"/>
      <c r="T8" s="376"/>
      <c r="U8" s="376"/>
      <c r="V8" s="376"/>
    </row>
    <row r="9" spans="1:22" ht="13" customHeight="1" x14ac:dyDescent="0.35">
      <c r="A9" s="376"/>
      <c r="B9" s="376"/>
      <c r="C9" s="700">
        <v>13</v>
      </c>
      <c r="D9" s="376"/>
      <c r="E9" s="383"/>
      <c r="F9" s="388"/>
      <c r="G9" s="376"/>
      <c r="H9" s="391"/>
      <c r="I9" s="704"/>
      <c r="J9" s="704"/>
      <c r="K9" s="704"/>
      <c r="L9" s="704"/>
      <c r="M9" s="704"/>
      <c r="N9" s="704"/>
      <c r="O9" s="704"/>
      <c r="P9" s="704"/>
      <c r="Q9" s="376"/>
      <c r="R9" s="389"/>
      <c r="S9" s="387"/>
      <c r="T9" s="376"/>
      <c r="U9" s="376"/>
      <c r="V9" s="376"/>
    </row>
    <row r="10" spans="1:22" ht="13" customHeight="1" x14ac:dyDescent="0.35">
      <c r="A10" s="376"/>
      <c r="B10" s="376"/>
      <c r="C10" s="700"/>
      <c r="D10" s="376"/>
      <c r="E10" s="383"/>
      <c r="F10" s="388"/>
      <c r="G10" s="376"/>
      <c r="H10" s="392"/>
      <c r="I10" s="704"/>
      <c r="J10" s="704"/>
      <c r="K10" s="704"/>
      <c r="L10" s="704"/>
      <c r="M10" s="704"/>
      <c r="N10" s="704"/>
      <c r="O10" s="704"/>
      <c r="P10" s="704"/>
      <c r="Q10" s="376"/>
      <c r="R10" s="389"/>
      <c r="S10" s="387"/>
      <c r="T10" s="376"/>
      <c r="U10" s="376"/>
      <c r="V10" s="376"/>
    </row>
    <row r="11" spans="1:22" ht="27" customHeight="1" x14ac:dyDescent="0.35">
      <c r="A11" s="376"/>
      <c r="B11" s="376"/>
      <c r="C11" s="390">
        <v>27</v>
      </c>
      <c r="D11" s="376"/>
      <c r="E11" s="383"/>
      <c r="F11" s="388"/>
      <c r="G11" s="376"/>
      <c r="H11" s="392"/>
      <c r="I11" s="693"/>
      <c r="J11" s="693"/>
      <c r="K11" s="693"/>
      <c r="L11" s="693"/>
      <c r="M11" s="693"/>
      <c r="N11" s="693"/>
      <c r="O11" s="693"/>
      <c r="P11" s="693"/>
      <c r="Q11" s="376"/>
      <c r="R11" s="389"/>
      <c r="S11" s="387"/>
      <c r="T11" s="376"/>
      <c r="U11" s="376"/>
      <c r="V11" s="376"/>
    </row>
    <row r="12" spans="1:22" ht="13" customHeight="1" x14ac:dyDescent="0.35">
      <c r="A12" s="376"/>
      <c r="B12" s="376"/>
      <c r="C12" s="390">
        <v>13</v>
      </c>
      <c r="D12" s="376"/>
      <c r="E12" s="383"/>
      <c r="F12" s="388"/>
      <c r="G12" s="376"/>
      <c r="H12" s="392"/>
      <c r="I12" s="705"/>
      <c r="J12" s="705"/>
      <c r="K12" s="705"/>
      <c r="L12" s="705"/>
      <c r="M12" s="705"/>
      <c r="N12" s="705"/>
      <c r="O12" s="705"/>
      <c r="P12" s="705"/>
      <c r="Q12" s="376"/>
      <c r="R12" s="389"/>
      <c r="S12" s="387"/>
      <c r="T12" s="376"/>
      <c r="U12" s="376"/>
      <c r="V12" s="376"/>
    </row>
    <row r="13" spans="1:22" ht="5.15" customHeight="1" x14ac:dyDescent="0.35">
      <c r="A13" s="376"/>
      <c r="B13" s="376"/>
      <c r="C13" s="706">
        <v>5</v>
      </c>
      <c r="D13" s="376"/>
      <c r="E13" s="383"/>
      <c r="F13" s="388"/>
      <c r="G13" s="376"/>
      <c r="H13" s="391"/>
      <c r="I13" s="391"/>
      <c r="J13" s="391"/>
      <c r="K13" s="391"/>
      <c r="L13" s="391"/>
      <c r="M13" s="391"/>
      <c r="N13" s="391"/>
      <c r="O13" s="391"/>
      <c r="P13" s="391"/>
      <c r="Q13" s="376"/>
      <c r="R13" s="389"/>
      <c r="S13" s="387"/>
      <c r="T13" s="376"/>
      <c r="U13" s="376"/>
      <c r="V13" s="376"/>
    </row>
    <row r="14" spans="1:22" ht="5.15" customHeight="1" x14ac:dyDescent="0.35">
      <c r="A14" s="376"/>
      <c r="B14" s="376"/>
      <c r="C14" s="706"/>
      <c r="D14" s="376"/>
      <c r="E14" s="383"/>
      <c r="F14" s="388"/>
      <c r="G14" s="376"/>
      <c r="H14" s="391"/>
      <c r="I14" s="391"/>
      <c r="J14" s="391"/>
      <c r="K14" s="391"/>
      <c r="L14" s="391"/>
      <c r="M14" s="391"/>
      <c r="N14" s="391"/>
      <c r="O14" s="391"/>
      <c r="P14" s="391"/>
      <c r="Q14" s="376"/>
      <c r="R14" s="389"/>
      <c r="S14" s="387"/>
      <c r="T14" s="376"/>
      <c r="U14" s="376"/>
      <c r="V14" s="376"/>
    </row>
    <row r="15" spans="1:22" ht="19" customHeight="1" x14ac:dyDescent="0.35">
      <c r="A15" s="376"/>
      <c r="B15" s="376"/>
      <c r="C15" s="390">
        <v>19</v>
      </c>
      <c r="D15" s="376"/>
      <c r="E15" s="383"/>
      <c r="F15" s="388"/>
      <c r="G15" s="376"/>
      <c r="H15" s="391"/>
      <c r="I15" s="391"/>
      <c r="J15" s="391"/>
      <c r="K15" s="391"/>
      <c r="L15" s="391"/>
      <c r="M15" s="391"/>
      <c r="N15" s="391"/>
      <c r="O15" s="391"/>
      <c r="P15" s="391"/>
      <c r="Q15" s="376"/>
      <c r="R15" s="389"/>
      <c r="S15" s="387"/>
      <c r="T15" s="376"/>
      <c r="U15" s="376"/>
      <c r="V15" s="376"/>
    </row>
    <row r="16" spans="1:22" ht="27" customHeight="1" x14ac:dyDescent="0.35">
      <c r="A16" s="376"/>
      <c r="B16" s="376"/>
      <c r="C16" s="700">
        <v>27</v>
      </c>
      <c r="D16" s="376"/>
      <c r="E16" s="383"/>
      <c r="F16" s="388"/>
      <c r="G16" s="376"/>
      <c r="H16" s="701" t="s">
        <v>406</v>
      </c>
      <c r="I16" s="701"/>
      <c r="J16" s="701"/>
      <c r="K16" s="701"/>
      <c r="L16" s="701"/>
      <c r="M16" s="701"/>
      <c r="N16" s="701"/>
      <c r="O16" s="701"/>
      <c r="P16" s="393"/>
      <c r="Q16" s="376"/>
      <c r="R16" s="389"/>
      <c r="S16" s="387"/>
      <c r="T16" s="376"/>
      <c r="U16" s="376"/>
      <c r="V16" s="376"/>
    </row>
    <row r="17" spans="1:23" ht="23.25" customHeight="1" x14ac:dyDescent="0.35">
      <c r="A17" s="376"/>
      <c r="B17" s="376"/>
      <c r="C17" s="700"/>
      <c r="D17" s="376"/>
      <c r="E17" s="383"/>
      <c r="F17" s="388"/>
      <c r="G17" s="376"/>
      <c r="H17" s="701"/>
      <c r="I17" s="701"/>
      <c r="J17" s="701"/>
      <c r="K17" s="701"/>
      <c r="L17" s="701"/>
      <c r="M17" s="701"/>
      <c r="N17" s="701"/>
      <c r="O17" s="701"/>
      <c r="P17" s="393"/>
      <c r="Q17" s="376"/>
      <c r="R17" s="389"/>
      <c r="S17" s="387"/>
      <c r="T17" s="376"/>
      <c r="U17" s="376"/>
      <c r="V17" s="376"/>
    </row>
    <row r="18" spans="1:23" ht="27" customHeight="1" x14ac:dyDescent="0.35">
      <c r="A18" s="376"/>
      <c r="B18" s="376"/>
      <c r="C18" s="700"/>
      <c r="D18" s="376"/>
      <c r="E18" s="383"/>
      <c r="F18" s="388"/>
      <c r="G18" s="376"/>
      <c r="H18" s="701" t="s">
        <v>407</v>
      </c>
      <c r="I18" s="701"/>
      <c r="J18" s="701"/>
      <c r="K18" s="701"/>
      <c r="L18" s="701"/>
      <c r="M18" s="701"/>
      <c r="N18" s="701"/>
      <c r="O18" s="701"/>
      <c r="P18" s="393"/>
      <c r="Q18" s="376"/>
      <c r="R18" s="389"/>
      <c r="S18" s="387"/>
      <c r="T18" s="376"/>
      <c r="U18" s="376"/>
      <c r="V18" s="376"/>
    </row>
    <row r="19" spans="1:23" ht="23.25" customHeight="1" x14ac:dyDescent="0.35">
      <c r="A19" s="376"/>
      <c r="B19" s="376"/>
      <c r="C19" s="700"/>
      <c r="D19" s="376"/>
      <c r="E19" s="383"/>
      <c r="F19" s="388"/>
      <c r="G19" s="376"/>
      <c r="H19" s="701"/>
      <c r="I19" s="701"/>
      <c r="J19" s="701"/>
      <c r="K19" s="701"/>
      <c r="L19" s="701"/>
      <c r="M19" s="701"/>
      <c r="N19" s="701"/>
      <c r="O19" s="701"/>
      <c r="P19" s="393"/>
      <c r="Q19" s="376"/>
      <c r="R19" s="389"/>
      <c r="S19" s="387"/>
      <c r="T19" s="376"/>
      <c r="U19" s="376"/>
      <c r="V19" s="376"/>
    </row>
    <row r="20" spans="1:23" ht="8.15" customHeight="1" x14ac:dyDescent="0.35">
      <c r="A20" s="376"/>
      <c r="B20" s="376"/>
      <c r="C20" s="700"/>
      <c r="D20" s="376"/>
      <c r="E20" s="383"/>
      <c r="F20" s="388"/>
      <c r="G20" s="376"/>
      <c r="H20" s="393"/>
      <c r="I20" s="393"/>
      <c r="J20" s="393"/>
      <c r="K20" s="393"/>
      <c r="L20" s="393"/>
      <c r="M20" s="393"/>
      <c r="N20" s="393"/>
      <c r="O20" s="393"/>
      <c r="P20" s="393"/>
      <c r="Q20" s="376"/>
      <c r="R20" s="389"/>
      <c r="S20" s="387"/>
      <c r="T20" s="376"/>
      <c r="U20" s="376"/>
      <c r="V20" s="376"/>
    </row>
    <row r="21" spans="1:23" ht="32.5" customHeight="1" x14ac:dyDescent="0.35">
      <c r="A21" s="376"/>
      <c r="B21" s="376"/>
      <c r="C21" s="700"/>
      <c r="D21" s="376"/>
      <c r="E21" s="383"/>
      <c r="F21" s="388"/>
      <c r="G21" s="376"/>
      <c r="H21" s="409"/>
      <c r="I21" s="410" t="s">
        <v>408</v>
      </c>
      <c r="J21" s="411" t="s">
        <v>44</v>
      </c>
      <c r="K21" s="702" t="str">
        <f>REKAP!E2</f>
        <v xml:space="preserve">Penyediaan Prasarana, Sarana dan Utilitas Umum di Permukiman untuk Menunjang </v>
      </c>
      <c r="L21" s="703"/>
      <c r="M21" s="703"/>
      <c r="N21" s="703"/>
      <c r="O21" s="703"/>
      <c r="P21" s="703"/>
      <c r="Q21" s="376"/>
      <c r="R21" s="389"/>
      <c r="S21" s="387"/>
      <c r="T21" s="376"/>
      <c r="U21" s="376"/>
      <c r="V21" s="376"/>
    </row>
    <row r="22" spans="1:23" ht="27" customHeight="1" x14ac:dyDescent="0.35">
      <c r="A22" s="376"/>
      <c r="B22" s="376"/>
      <c r="C22" s="700"/>
      <c r="D22" s="376"/>
      <c r="E22" s="383"/>
      <c r="F22" s="388"/>
      <c r="G22" s="376"/>
      <c r="H22" s="409"/>
      <c r="I22" s="410"/>
      <c r="J22" s="411"/>
      <c r="K22" s="412" t="str">
        <f>REKAP!E3</f>
        <v>Fungsi Permukiman di Kabupaten Simalungun 1</v>
      </c>
      <c r="L22" s="413"/>
      <c r="M22" s="413"/>
      <c r="N22" s="413"/>
      <c r="O22" s="413"/>
      <c r="P22" s="413"/>
      <c r="Q22" s="376"/>
      <c r="R22" s="389"/>
      <c r="S22" s="387"/>
      <c r="T22" s="376"/>
      <c r="U22" s="376"/>
      <c r="V22" s="376"/>
    </row>
    <row r="23" spans="1:23" ht="27" customHeight="1" x14ac:dyDescent="0.35">
      <c r="A23" s="376"/>
      <c r="B23" s="376"/>
      <c r="C23" s="700"/>
      <c r="D23" s="376"/>
      <c r="E23" s="383"/>
      <c r="F23" s="388"/>
      <c r="G23" s="376"/>
      <c r="H23" s="409"/>
      <c r="I23" s="410"/>
      <c r="J23" s="411"/>
      <c r="K23" s="413" t="e">
        <f>#REF!</f>
        <v>#REF!</v>
      </c>
      <c r="L23" s="413"/>
      <c r="M23" s="413"/>
      <c r="N23" s="413"/>
      <c r="O23" s="413"/>
      <c r="P23" s="413"/>
      <c r="Q23" s="376"/>
      <c r="R23" s="389"/>
      <c r="S23" s="387"/>
      <c r="T23" s="376"/>
      <c r="U23" s="376"/>
      <c r="V23" s="376"/>
    </row>
    <row r="24" spans="1:23" ht="27" customHeight="1" x14ac:dyDescent="0.35">
      <c r="A24" s="376"/>
      <c r="B24" s="376"/>
      <c r="C24" s="700"/>
      <c r="D24" s="376"/>
      <c r="E24" s="383"/>
      <c r="F24" s="388"/>
      <c r="G24" s="376"/>
      <c r="H24" s="414"/>
      <c r="I24" s="410" t="s">
        <v>409</v>
      </c>
      <c r="J24" s="411" t="s">
        <v>44</v>
      </c>
      <c r="K24" s="412" t="str">
        <f>REKAP!E4</f>
        <v>Dolok Maraja Kec. Tapin Dolok</v>
      </c>
      <c r="L24" s="413"/>
      <c r="M24" s="413"/>
      <c r="N24" s="414"/>
      <c r="O24" s="414"/>
      <c r="P24" s="414"/>
      <c r="Q24" s="376"/>
      <c r="R24" s="389"/>
      <c r="S24" s="387"/>
      <c r="T24" s="376"/>
      <c r="U24" s="376"/>
      <c r="V24" s="376"/>
    </row>
    <row r="25" spans="1:23" ht="27" customHeight="1" x14ac:dyDescent="0.35">
      <c r="A25" s="376"/>
      <c r="B25" s="376"/>
      <c r="C25" s="700"/>
      <c r="D25" s="376"/>
      <c r="E25" s="383"/>
      <c r="F25" s="388"/>
      <c r="G25" s="376"/>
      <c r="H25" s="414"/>
      <c r="I25" s="410"/>
      <c r="J25" s="411"/>
      <c r="K25" s="412"/>
      <c r="L25" s="413"/>
      <c r="M25" s="413"/>
      <c r="N25" s="414"/>
      <c r="O25" s="414"/>
      <c r="P25" s="414"/>
      <c r="Q25" s="376"/>
      <c r="R25" s="389"/>
      <c r="S25" s="387"/>
      <c r="T25" s="376"/>
      <c r="U25" s="376"/>
      <c r="V25" s="376"/>
    </row>
    <row r="26" spans="1:23" ht="27" customHeight="1" x14ac:dyDescent="0.35">
      <c r="A26" s="376"/>
      <c r="B26" s="376"/>
      <c r="C26" s="700"/>
      <c r="D26" s="376"/>
      <c r="E26" s="383"/>
      <c r="F26" s="388"/>
      <c r="G26" s="376"/>
      <c r="H26" s="414"/>
      <c r="I26" s="410" t="s">
        <v>39</v>
      </c>
      <c r="J26" s="411" t="s">
        <v>44</v>
      </c>
      <c r="K26" s="412" t="s">
        <v>516</v>
      </c>
      <c r="L26" s="413"/>
      <c r="M26" s="413"/>
      <c r="N26" s="414"/>
      <c r="O26" s="414"/>
      <c r="P26" s="414"/>
      <c r="Q26" s="376"/>
      <c r="R26" s="389"/>
      <c r="S26" s="387"/>
      <c r="T26" s="376"/>
      <c r="U26" s="376"/>
      <c r="V26" s="376"/>
    </row>
    <row r="27" spans="1:23" ht="27" customHeight="1" x14ac:dyDescent="0.35">
      <c r="A27" s="376"/>
      <c r="B27" s="376"/>
      <c r="C27" s="700"/>
      <c r="D27" s="376"/>
      <c r="E27" s="383"/>
      <c r="F27" s="388"/>
      <c r="G27" s="376"/>
      <c r="H27" s="414"/>
      <c r="I27" s="410"/>
      <c r="J27" s="411"/>
      <c r="K27" s="413"/>
      <c r="L27" s="413"/>
      <c r="M27" s="414"/>
      <c r="N27" s="414"/>
      <c r="O27" s="414"/>
      <c r="P27" s="414"/>
      <c r="Q27" s="376"/>
      <c r="R27" s="389"/>
      <c r="S27" s="387"/>
      <c r="T27" s="376"/>
      <c r="U27" s="376"/>
      <c r="V27" s="376"/>
    </row>
    <row r="28" spans="1:23" ht="8.15" customHeight="1" x14ac:dyDescent="0.35">
      <c r="A28" s="376"/>
      <c r="B28" s="376"/>
      <c r="C28" s="700"/>
      <c r="D28" s="376"/>
      <c r="E28" s="383"/>
      <c r="F28" s="388"/>
      <c r="G28" s="376"/>
      <c r="H28" s="414"/>
      <c r="I28" s="415"/>
      <c r="J28" s="411"/>
      <c r="K28" s="416"/>
      <c r="L28" s="413"/>
      <c r="M28" s="417"/>
      <c r="N28" s="413"/>
      <c r="O28" s="413"/>
      <c r="P28" s="414"/>
      <c r="Q28" s="376"/>
      <c r="R28" s="389"/>
      <c r="S28" s="387"/>
      <c r="T28" s="376"/>
      <c r="U28" s="376"/>
      <c r="V28" s="376"/>
    </row>
    <row r="29" spans="1:23" ht="37.5" customHeight="1" x14ac:dyDescent="0.35">
      <c r="A29" s="376"/>
      <c r="B29" s="376"/>
      <c r="C29" s="700"/>
      <c r="D29" s="376"/>
      <c r="E29" s="383"/>
      <c r="F29" s="388"/>
      <c r="G29" s="376"/>
      <c r="H29" s="414"/>
      <c r="I29" s="415" t="s">
        <v>410</v>
      </c>
      <c r="J29" s="411" t="s">
        <v>44</v>
      </c>
      <c r="K29" s="413" t="s">
        <v>515</v>
      </c>
      <c r="L29" s="413"/>
      <c r="M29" s="418">
        <f>REKAP!H16</f>
        <v>447283820.33999997</v>
      </c>
      <c r="N29" s="418"/>
      <c r="O29" s="413"/>
      <c r="P29" s="414"/>
      <c r="Q29" s="376"/>
      <c r="R29" s="389"/>
      <c r="S29" s="387"/>
      <c r="T29" s="376"/>
      <c r="U29" s="696"/>
      <c r="V29" s="696"/>
      <c r="W29" s="696"/>
    </row>
    <row r="30" spans="1:23" ht="43.5" customHeight="1" x14ac:dyDescent="0.35">
      <c r="A30" s="376"/>
      <c r="B30" s="376"/>
      <c r="C30" s="700"/>
      <c r="D30" s="376"/>
      <c r="E30" s="383"/>
      <c r="F30" s="388"/>
      <c r="G30" s="376"/>
      <c r="H30" s="414"/>
      <c r="I30" s="415" t="s">
        <v>411</v>
      </c>
      <c r="J30" s="411" t="s">
        <v>44</v>
      </c>
      <c r="K30" s="697" t="str">
        <f>'KONVERSI (2)'!E3</f>
        <v>empat ratus empat puluh tujuh juta dua ratus delapan puluh tiga ribu delapan ratus dua puluh koma tiga empat rupiah,-</v>
      </c>
      <c r="L30" s="697"/>
      <c r="M30" s="697"/>
      <c r="N30" s="697"/>
      <c r="O30" s="697"/>
      <c r="P30" s="414"/>
      <c r="Q30" s="376"/>
      <c r="R30" s="389"/>
      <c r="S30" s="387"/>
      <c r="T30" s="376"/>
      <c r="U30" s="376"/>
      <c r="V30" s="395"/>
    </row>
    <row r="31" spans="1:23" ht="7" customHeight="1" x14ac:dyDescent="0.35">
      <c r="A31" s="376"/>
      <c r="B31" s="376"/>
      <c r="C31" s="700"/>
      <c r="D31" s="376"/>
      <c r="E31" s="383"/>
      <c r="F31" s="388"/>
      <c r="G31" s="376"/>
      <c r="H31" s="414"/>
      <c r="I31" s="415"/>
      <c r="J31" s="411"/>
      <c r="K31" s="419"/>
      <c r="L31" s="419"/>
      <c r="M31" s="419"/>
      <c r="N31" s="419"/>
      <c r="O31" s="419"/>
      <c r="P31" s="414"/>
      <c r="Q31" s="376"/>
      <c r="R31" s="389"/>
      <c r="S31" s="387"/>
      <c r="T31" s="376"/>
      <c r="U31" s="376"/>
      <c r="V31" s="395"/>
    </row>
    <row r="32" spans="1:23" ht="29.25" customHeight="1" x14ac:dyDescent="0.35">
      <c r="A32" s="376"/>
      <c r="B32" s="376"/>
      <c r="C32" s="700"/>
      <c r="D32" s="376"/>
      <c r="E32" s="383"/>
      <c r="F32" s="388"/>
      <c r="G32" s="376"/>
      <c r="H32" s="410"/>
      <c r="I32" s="420" t="s">
        <v>412</v>
      </c>
      <c r="J32" s="421" t="s">
        <v>44</v>
      </c>
      <c r="K32" s="698" t="s">
        <v>272</v>
      </c>
      <c r="L32" s="698"/>
      <c r="M32" s="422" t="s">
        <v>413</v>
      </c>
      <c r="N32" s="420"/>
      <c r="O32" s="420"/>
      <c r="P32" s="413"/>
      <c r="Q32" s="376"/>
      <c r="R32" s="389"/>
      <c r="S32" s="387"/>
      <c r="T32" s="376"/>
      <c r="U32" s="376"/>
      <c r="V32" s="395"/>
    </row>
    <row r="33" spans="1:23" ht="29.25" customHeight="1" x14ac:dyDescent="0.35">
      <c r="A33" s="376"/>
      <c r="B33" s="376"/>
      <c r="C33" s="700"/>
      <c r="D33" s="376"/>
      <c r="E33" s="383"/>
      <c r="F33" s="388"/>
      <c r="G33" s="376"/>
      <c r="H33" s="410"/>
      <c r="I33" s="420"/>
      <c r="J33" s="421"/>
      <c r="K33" s="698" t="s">
        <v>275</v>
      </c>
      <c r="L33" s="698"/>
      <c r="M33" s="422" t="s">
        <v>414</v>
      </c>
      <c r="N33" s="423"/>
      <c r="O33" s="424"/>
      <c r="P33" s="425"/>
      <c r="Q33" s="376"/>
      <c r="R33" s="389"/>
      <c r="S33" s="387"/>
      <c r="T33" s="376"/>
      <c r="U33" s="376"/>
      <c r="V33" s="395"/>
    </row>
    <row r="34" spans="1:23" ht="29.25" customHeight="1" x14ac:dyDescent="0.35">
      <c r="A34" s="376"/>
      <c r="B34" s="376"/>
      <c r="C34" s="700"/>
      <c r="D34" s="376"/>
      <c r="E34" s="383"/>
      <c r="F34" s="388"/>
      <c r="G34" s="376"/>
      <c r="H34" s="410"/>
      <c r="I34" s="420"/>
      <c r="J34" s="421"/>
      <c r="K34" s="426"/>
      <c r="L34" s="426"/>
      <c r="M34" s="422"/>
      <c r="N34" s="423"/>
      <c r="O34" s="424"/>
      <c r="P34" s="425"/>
      <c r="Q34" s="376"/>
      <c r="R34" s="389"/>
      <c r="S34" s="387"/>
      <c r="T34" s="376"/>
      <c r="U34" s="376"/>
      <c r="V34" s="395"/>
    </row>
    <row r="35" spans="1:23" ht="29.25" customHeight="1" x14ac:dyDescent="0.35">
      <c r="A35" s="376"/>
      <c r="B35" s="376"/>
      <c r="C35" s="700"/>
      <c r="D35" s="376"/>
      <c r="E35" s="383"/>
      <c r="F35" s="388"/>
      <c r="G35" s="376"/>
      <c r="H35" s="410"/>
      <c r="I35" s="420"/>
      <c r="J35" s="421"/>
      <c r="K35" s="426"/>
      <c r="L35" s="426"/>
      <c r="M35" s="422"/>
      <c r="N35" s="423"/>
      <c r="O35" s="424"/>
      <c r="P35" s="425"/>
      <c r="Q35" s="376"/>
      <c r="R35" s="389"/>
      <c r="S35" s="387"/>
      <c r="T35" s="376"/>
      <c r="U35" s="376"/>
      <c r="V35" s="395"/>
    </row>
    <row r="36" spans="1:23" ht="29.25" customHeight="1" x14ac:dyDescent="0.35">
      <c r="A36" s="376"/>
      <c r="B36" s="376"/>
      <c r="C36" s="700"/>
      <c r="D36" s="376"/>
      <c r="E36" s="383"/>
      <c r="F36" s="388"/>
      <c r="G36" s="376"/>
      <c r="H36" s="410"/>
      <c r="I36" s="420"/>
      <c r="J36" s="421"/>
      <c r="K36" s="426"/>
      <c r="L36" s="426"/>
      <c r="M36" s="422"/>
      <c r="N36" s="423"/>
      <c r="O36" s="424"/>
      <c r="P36" s="425"/>
      <c r="Q36" s="376"/>
      <c r="R36" s="389"/>
      <c r="S36" s="387"/>
      <c r="T36" s="376"/>
      <c r="U36" s="376"/>
      <c r="V36" s="395"/>
    </row>
    <row r="37" spans="1:23" ht="29.25" customHeight="1" x14ac:dyDescent="0.35">
      <c r="A37" s="376"/>
      <c r="B37" s="376"/>
      <c r="C37" s="700"/>
      <c r="D37" s="376"/>
      <c r="E37" s="383"/>
      <c r="F37" s="388"/>
      <c r="G37" s="376"/>
      <c r="H37" s="410"/>
      <c r="I37" s="420"/>
      <c r="J37" s="421"/>
      <c r="K37" s="426"/>
      <c r="L37" s="426"/>
      <c r="M37" s="422"/>
      <c r="N37" s="423"/>
      <c r="O37" s="424"/>
      <c r="P37" s="425"/>
      <c r="Q37" s="376"/>
      <c r="R37" s="389"/>
      <c r="S37" s="387"/>
      <c r="T37" s="376"/>
      <c r="U37" s="376"/>
      <c r="V37" s="395"/>
    </row>
    <row r="38" spans="1:23" ht="29.25" customHeight="1" x14ac:dyDescent="0.35">
      <c r="A38" s="376"/>
      <c r="B38" s="376"/>
      <c r="C38" s="700"/>
      <c r="D38" s="376"/>
      <c r="E38" s="383"/>
      <c r="F38" s="388"/>
      <c r="G38" s="376"/>
      <c r="H38" s="410"/>
      <c r="I38" s="420"/>
      <c r="J38" s="421"/>
      <c r="K38" s="426"/>
      <c r="L38" s="426"/>
      <c r="M38" s="422"/>
      <c r="N38" s="423"/>
      <c r="O38" s="424"/>
      <c r="P38" s="425"/>
      <c r="Q38" s="376"/>
      <c r="R38" s="389"/>
      <c r="S38" s="387"/>
      <c r="T38" s="376"/>
      <c r="U38" s="376"/>
      <c r="V38" s="395"/>
    </row>
    <row r="39" spans="1:23" ht="29.25" customHeight="1" x14ac:dyDescent="0.35">
      <c r="A39" s="376"/>
      <c r="B39" s="376"/>
      <c r="C39" s="700"/>
      <c r="D39" s="376"/>
      <c r="E39" s="383"/>
      <c r="F39" s="388"/>
      <c r="G39" s="376"/>
      <c r="H39" s="699"/>
      <c r="I39" s="699"/>
      <c r="J39" s="699"/>
      <c r="K39" s="699"/>
      <c r="L39" s="699"/>
      <c r="M39" s="699"/>
      <c r="N39" s="699"/>
      <c r="O39" s="699"/>
      <c r="P39" s="425"/>
      <c r="Q39" s="376"/>
      <c r="R39" s="389"/>
      <c r="S39" s="387"/>
      <c r="T39" s="376"/>
      <c r="U39" s="376"/>
      <c r="V39" s="395"/>
    </row>
    <row r="40" spans="1:23" ht="29.25" customHeight="1" x14ac:dyDescent="0.35">
      <c r="A40" s="376"/>
      <c r="B40" s="376"/>
      <c r="C40" s="700"/>
      <c r="D40" s="376"/>
      <c r="E40" s="383"/>
      <c r="F40" s="388"/>
      <c r="G40" s="376"/>
      <c r="H40" s="699"/>
      <c r="I40" s="699"/>
      <c r="J40" s="699"/>
      <c r="K40" s="699"/>
      <c r="L40" s="699"/>
      <c r="M40" s="699"/>
      <c r="N40" s="699"/>
      <c r="O40" s="699"/>
      <c r="P40" s="425"/>
      <c r="Q40" s="376"/>
      <c r="R40" s="389"/>
      <c r="S40" s="387"/>
      <c r="T40" s="376"/>
      <c r="U40" s="376"/>
      <c r="V40" s="395"/>
    </row>
    <row r="41" spans="1:23" ht="29.25" customHeight="1" x14ac:dyDescent="0.35">
      <c r="A41" s="376"/>
      <c r="B41" s="376"/>
      <c r="C41" s="700"/>
      <c r="D41" s="376"/>
      <c r="E41" s="383"/>
      <c r="F41" s="388"/>
      <c r="G41" s="376"/>
      <c r="H41" s="410"/>
      <c r="I41" s="420"/>
      <c r="J41" s="421"/>
      <c r="K41" s="698" t="s">
        <v>415</v>
      </c>
      <c r="L41" s="698"/>
      <c r="M41" s="422" t="s">
        <v>416</v>
      </c>
      <c r="N41" s="423"/>
      <c r="O41" s="424"/>
      <c r="P41" s="425"/>
      <c r="Q41" s="376"/>
      <c r="R41" s="389"/>
      <c r="S41" s="387"/>
      <c r="T41" s="376"/>
      <c r="U41" s="376"/>
      <c r="V41" s="395"/>
    </row>
    <row r="42" spans="1:23" ht="29.25" customHeight="1" x14ac:dyDescent="0.35">
      <c r="A42" s="376"/>
      <c r="B42" s="376"/>
      <c r="C42" s="700"/>
      <c r="D42" s="376"/>
      <c r="E42" s="383"/>
      <c r="F42" s="388"/>
      <c r="G42" s="376"/>
      <c r="H42" s="693" t="s">
        <v>417</v>
      </c>
      <c r="I42" s="693"/>
      <c r="J42" s="693"/>
      <c r="K42" s="693"/>
      <c r="L42" s="693"/>
      <c r="M42" s="693"/>
      <c r="N42" s="693"/>
      <c r="O42" s="693"/>
      <c r="P42" s="391"/>
      <c r="Q42" s="376"/>
      <c r="R42" s="389"/>
      <c r="S42" s="387"/>
      <c r="T42" s="376"/>
      <c r="U42" s="376"/>
      <c r="V42" s="395"/>
    </row>
    <row r="43" spans="1:23" ht="30" customHeight="1" x14ac:dyDescent="0.35">
      <c r="A43" s="376"/>
      <c r="B43" s="376"/>
      <c r="C43" s="700"/>
      <c r="D43" s="376"/>
      <c r="E43" s="383"/>
      <c r="F43" s="388"/>
      <c r="G43" s="376"/>
      <c r="H43" s="694" t="str">
        <f>RAB!E7</f>
        <v>2023</v>
      </c>
      <c r="I43" s="693"/>
      <c r="J43" s="693"/>
      <c r="K43" s="693"/>
      <c r="L43" s="693"/>
      <c r="M43" s="693"/>
      <c r="N43" s="693"/>
      <c r="O43" s="693"/>
      <c r="P43" s="391"/>
      <c r="Q43" s="376"/>
      <c r="R43" s="389"/>
      <c r="S43" s="387"/>
      <c r="T43" s="376"/>
      <c r="U43" s="396"/>
      <c r="V43" s="396"/>
      <c r="W43" s="396"/>
    </row>
    <row r="44" spans="1:23" ht="37" customHeight="1" x14ac:dyDescent="0.35">
      <c r="A44" s="376"/>
      <c r="B44" s="376"/>
      <c r="C44" s="700"/>
      <c r="D44" s="376"/>
      <c r="E44" s="383"/>
      <c r="F44" s="388"/>
      <c r="G44" s="376"/>
      <c r="H44" s="397"/>
      <c r="I44" s="398"/>
      <c r="J44" s="399"/>
      <c r="K44" s="394"/>
      <c r="L44" s="394"/>
      <c r="M44" s="400"/>
      <c r="N44" s="401"/>
      <c r="O44" s="401"/>
      <c r="P44" s="391"/>
      <c r="Q44" s="376"/>
      <c r="R44" s="389"/>
      <c r="S44" s="387"/>
      <c r="T44" s="376"/>
      <c r="U44" s="376"/>
      <c r="V44" s="376"/>
    </row>
    <row r="45" spans="1:23" ht="27" customHeight="1" x14ac:dyDescent="0.35">
      <c r="A45" s="376"/>
      <c r="B45" s="376"/>
      <c r="C45" s="700"/>
      <c r="D45" s="376"/>
      <c r="E45" s="383"/>
      <c r="F45" s="388"/>
      <c r="G45" s="376"/>
      <c r="H45" s="395"/>
      <c r="I45" s="395"/>
      <c r="J45" s="395"/>
      <c r="K45" s="402"/>
      <c r="L45" s="402"/>
      <c r="M45" s="402"/>
      <c r="N45" s="395"/>
      <c r="O45" s="397"/>
      <c r="P45" s="391"/>
      <c r="Q45" s="376"/>
      <c r="R45" s="389"/>
      <c r="S45" s="387"/>
      <c r="T45" s="376"/>
      <c r="U45" s="376"/>
      <c r="V45" s="376"/>
    </row>
    <row r="46" spans="1:23" ht="5.15" customHeight="1" x14ac:dyDescent="0.35">
      <c r="A46" s="376"/>
      <c r="B46" s="376"/>
      <c r="C46" s="695">
        <v>5</v>
      </c>
      <c r="D46" s="376"/>
      <c r="E46" s="383"/>
      <c r="F46" s="388"/>
      <c r="G46" s="376"/>
      <c r="H46" s="376"/>
      <c r="I46" s="376"/>
      <c r="J46" s="376"/>
      <c r="K46" s="376"/>
      <c r="L46" s="376"/>
      <c r="M46" s="376"/>
      <c r="N46" s="376"/>
      <c r="O46" s="376"/>
      <c r="P46" s="376"/>
      <c r="Q46" s="376"/>
      <c r="R46" s="389"/>
      <c r="S46" s="387"/>
      <c r="T46" s="376"/>
      <c r="U46" s="376"/>
      <c r="V46" s="376"/>
    </row>
    <row r="47" spans="1:23" ht="5.15" customHeight="1" x14ac:dyDescent="0.35">
      <c r="A47" s="376"/>
      <c r="B47" s="376"/>
      <c r="C47" s="695"/>
      <c r="D47" s="376"/>
      <c r="E47" s="383"/>
      <c r="F47" s="403"/>
      <c r="G47" s="404"/>
      <c r="H47" s="404"/>
      <c r="I47" s="404"/>
      <c r="J47" s="404"/>
      <c r="K47" s="404"/>
      <c r="L47" s="404"/>
      <c r="M47" s="404"/>
      <c r="N47" s="404"/>
      <c r="O47" s="404"/>
      <c r="P47" s="404"/>
      <c r="Q47" s="404"/>
      <c r="R47" s="405"/>
      <c r="S47" s="387"/>
      <c r="T47" s="376"/>
      <c r="U47" s="376"/>
      <c r="V47" s="376"/>
    </row>
    <row r="48" spans="1:23" ht="5.15" customHeight="1" thickBot="1" x14ac:dyDescent="0.4">
      <c r="A48" s="376"/>
      <c r="B48" s="376"/>
      <c r="C48" s="695"/>
      <c r="D48" s="376"/>
      <c r="E48" s="406"/>
      <c r="F48" s="407"/>
      <c r="G48" s="407"/>
      <c r="H48" s="407"/>
      <c r="I48" s="407"/>
      <c r="J48" s="407"/>
      <c r="K48" s="407"/>
      <c r="L48" s="407"/>
      <c r="M48" s="407"/>
      <c r="N48" s="407"/>
      <c r="O48" s="407"/>
      <c r="P48" s="407"/>
      <c r="Q48" s="407"/>
      <c r="R48" s="407"/>
      <c r="S48" s="408"/>
      <c r="T48" s="376"/>
      <c r="U48" s="376"/>
      <c r="V48" s="376"/>
    </row>
    <row r="49" spans="1:22" x14ac:dyDescent="0.35">
      <c r="A49" s="376"/>
      <c r="B49" s="376"/>
      <c r="C49" s="376"/>
      <c r="D49" s="376"/>
      <c r="E49" s="376"/>
      <c r="F49" s="376"/>
      <c r="G49" s="376"/>
      <c r="H49" s="376"/>
      <c r="I49" s="376"/>
      <c r="J49" s="376"/>
      <c r="K49" s="376"/>
      <c r="L49" s="376"/>
      <c r="M49" s="376"/>
      <c r="N49" s="376"/>
      <c r="O49" s="376"/>
      <c r="P49" s="376"/>
      <c r="Q49" s="376"/>
      <c r="R49" s="376"/>
      <c r="S49" s="376"/>
      <c r="T49" s="376"/>
      <c r="U49" s="376"/>
      <c r="V49" s="376"/>
    </row>
  </sheetData>
  <mergeCells count="26">
    <mergeCell ref="E3:G3"/>
    <mergeCell ref="L3:N3"/>
    <mergeCell ref="Q3:S3"/>
    <mergeCell ref="D4:T4"/>
    <mergeCell ref="B5:B8"/>
    <mergeCell ref="C5:C7"/>
    <mergeCell ref="I8:P8"/>
    <mergeCell ref="C9:C10"/>
    <mergeCell ref="I9:P10"/>
    <mergeCell ref="I11:P11"/>
    <mergeCell ref="I12:P12"/>
    <mergeCell ref="C13:C14"/>
    <mergeCell ref="H42:O42"/>
    <mergeCell ref="H43:O43"/>
    <mergeCell ref="C46:C48"/>
    <mergeCell ref="U29:W29"/>
    <mergeCell ref="K30:O30"/>
    <mergeCell ref="K32:L32"/>
    <mergeCell ref="K33:L33"/>
    <mergeCell ref="H39:O39"/>
    <mergeCell ref="H40:O40"/>
    <mergeCell ref="C16:C45"/>
    <mergeCell ref="H16:O17"/>
    <mergeCell ref="H18:O19"/>
    <mergeCell ref="K21:P21"/>
    <mergeCell ref="K41:L41"/>
  </mergeCells>
  <printOptions horizontalCentered="1"/>
  <pageMargins left="0.43307086614173201" right="0.118110236220472" top="0.511811023622047" bottom="0.23622047244094499" header="0.118110236220472" footer="0.196850393700787"/>
  <pageSetup paperSize="256" scale="85" orientation="portrait" horizontalDpi="4294967293" r:id="rId1"/>
  <drawing r:id="rId2"/>
  <legacyDrawing r:id="rId3"/>
  <oleObjects>
    <mc:AlternateContent xmlns:mc="http://schemas.openxmlformats.org/markup-compatibility/2006">
      <mc:Choice Requires="x14">
        <oleObject progId="Word.Picture.8" shapeId="10241" r:id="rId4">
          <objectPr defaultSize="0" autoPict="0" r:id="rId5">
            <anchor moveWithCells="1" sizeWithCells="1">
              <from>
                <xdr:col>9</xdr:col>
                <xdr:colOff>0</xdr:colOff>
                <xdr:row>3</xdr:row>
                <xdr:rowOff>0</xdr:rowOff>
              </from>
              <to>
                <xdr:col>9</xdr:col>
                <xdr:colOff>0</xdr:colOff>
                <xdr:row>3</xdr:row>
                <xdr:rowOff>0</xdr:rowOff>
              </to>
            </anchor>
          </objectPr>
        </oleObject>
      </mc:Choice>
      <mc:Fallback>
        <oleObject progId="Word.Picture.8" shapeId="10241" r:id="rId4"/>
      </mc:Fallback>
    </mc:AlternateContent>
    <mc:AlternateContent xmlns:mc="http://schemas.openxmlformats.org/markup-compatibility/2006">
      <mc:Choice Requires="x14">
        <oleObject progId="Word.Picture.8" shapeId="10242" r:id="rId6">
          <objectPr defaultSize="0" autoPict="0" r:id="rId5">
            <anchor moveWithCells="1" sizeWithCells="1">
              <from>
                <xdr:col>9</xdr:col>
                <xdr:colOff>0</xdr:colOff>
                <xdr:row>3</xdr:row>
                <xdr:rowOff>0</xdr:rowOff>
              </from>
              <to>
                <xdr:col>9</xdr:col>
                <xdr:colOff>0</xdr:colOff>
                <xdr:row>3</xdr:row>
                <xdr:rowOff>0</xdr:rowOff>
              </to>
            </anchor>
          </objectPr>
        </oleObject>
      </mc:Choice>
      <mc:Fallback>
        <oleObject progId="Word.Picture.8" shapeId="10242"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CD930-7F6B-48FB-BCDC-25AEC334141B}">
  <dimension ref="B1:M35"/>
  <sheetViews>
    <sheetView view="pageBreakPreview" topLeftCell="A4" zoomScaleNormal="100" zoomScaleSheetLayoutView="100" workbookViewId="0">
      <selection activeCell="I18" sqref="I18"/>
    </sheetView>
  </sheetViews>
  <sheetFormatPr defaultColWidth="8.81640625" defaultRowHeight="14.5" x14ac:dyDescent="0.35"/>
  <cols>
    <col min="1" max="1" width="1.54296875" customWidth="1"/>
    <col min="2" max="2" width="3.81640625" customWidth="1"/>
    <col min="3" max="3" width="12" customWidth="1"/>
    <col min="4" max="4" width="1.6328125" customWidth="1"/>
    <col min="5" max="5" width="22.54296875" customWidth="1"/>
    <col min="6" max="6" width="20.7265625" hidden="1" customWidth="1"/>
    <col min="7" max="7" width="24.453125" customWidth="1"/>
    <col min="8" max="8" width="27.7265625" customWidth="1"/>
    <col min="10" max="10" width="14.6328125" bestFit="1" customWidth="1"/>
    <col min="13" max="13" width="15.26953125" bestFit="1" customWidth="1"/>
  </cols>
  <sheetData>
    <row r="1" spans="2:13" ht="30" customHeight="1" x14ac:dyDescent="0.35">
      <c r="B1" s="732" t="s">
        <v>0</v>
      </c>
      <c r="C1" s="732"/>
      <c r="D1" s="732"/>
      <c r="E1" s="732"/>
      <c r="F1" s="732"/>
      <c r="G1" s="732"/>
      <c r="H1" s="732"/>
    </row>
    <row r="2" spans="2:13" s="2" customFormat="1" ht="15" customHeight="1" x14ac:dyDescent="0.35">
      <c r="B2" s="733" t="s">
        <v>355</v>
      </c>
      <c r="C2" s="733"/>
      <c r="D2" s="3"/>
      <c r="E2" s="734" t="str">
        <f>RAB!E3</f>
        <v xml:space="preserve">Penyediaan Prasarana, Sarana dan Utilitas Umum di Permukiman untuk Menunjang </v>
      </c>
      <c r="F2" s="735"/>
      <c r="G2" s="735"/>
      <c r="H2" s="735"/>
      <c r="I2" s="1"/>
      <c r="J2" s="1"/>
      <c r="K2" s="1"/>
    </row>
    <row r="3" spans="2:13" s="2" customFormat="1" ht="15" customHeight="1" x14ac:dyDescent="0.35">
      <c r="B3" s="3"/>
      <c r="C3" s="3"/>
      <c r="D3" s="3"/>
      <c r="E3" s="734" t="str">
        <f>RAB!E4</f>
        <v>Fungsi Permukiman di Kabupaten Simalungun 1</v>
      </c>
      <c r="F3" s="735"/>
      <c r="G3" s="735"/>
      <c r="H3" s="735"/>
      <c r="I3" s="1"/>
      <c r="J3" s="1"/>
      <c r="K3" s="1"/>
    </row>
    <row r="4" spans="2:13" s="2" customFormat="1" ht="15" customHeight="1" x14ac:dyDescent="0.35">
      <c r="B4" s="733" t="s">
        <v>1</v>
      </c>
      <c r="C4" s="733"/>
      <c r="D4" s="3"/>
      <c r="E4" s="734" t="str">
        <f>RAB!E5</f>
        <v>Dolok Maraja Kec. Tapin Dolok</v>
      </c>
      <c r="F4" s="735"/>
      <c r="G4" s="735"/>
      <c r="H4" s="735"/>
    </row>
    <row r="5" spans="2:13" s="2" customFormat="1" ht="15" customHeight="1" x14ac:dyDescent="0.35">
      <c r="B5" s="733" t="s">
        <v>2</v>
      </c>
      <c r="C5" s="733"/>
      <c r="D5" s="3"/>
      <c r="E5" s="734" t="str">
        <f>RAB!E6</f>
        <v>APBD Provsu</v>
      </c>
      <c r="F5" s="735"/>
      <c r="G5" s="735"/>
      <c r="H5" s="735"/>
    </row>
    <row r="6" spans="2:13" s="2" customFormat="1" ht="15" customHeight="1" x14ac:dyDescent="0.35">
      <c r="B6" s="733" t="s">
        <v>3</v>
      </c>
      <c r="C6" s="733"/>
      <c r="D6" s="3"/>
      <c r="E6" s="734" t="str">
        <f>RAB!E7</f>
        <v>2023</v>
      </c>
      <c r="F6" s="735"/>
      <c r="G6" s="735"/>
      <c r="H6" s="735"/>
    </row>
    <row r="7" spans="2:13" ht="18" customHeight="1" thickBot="1" x14ac:dyDescent="0.4"/>
    <row r="8" spans="2:13" ht="18" customHeight="1" thickBot="1" x14ac:dyDescent="0.4">
      <c r="B8" s="736" t="s">
        <v>4</v>
      </c>
      <c r="C8" s="737"/>
      <c r="D8" s="525"/>
      <c r="E8" s="742" t="s">
        <v>5</v>
      </c>
      <c r="F8" s="737"/>
      <c r="G8" s="743"/>
      <c r="H8" s="5" t="s">
        <v>6</v>
      </c>
    </row>
    <row r="9" spans="2:13" ht="20.149999999999999" customHeight="1" thickTop="1" x14ac:dyDescent="0.35">
      <c r="B9" s="738" t="str">
        <f>RAB!B11</f>
        <v>A</v>
      </c>
      <c r="C9" s="739"/>
      <c r="D9" s="526"/>
      <c r="E9" s="430" t="str">
        <f>RAB!C11</f>
        <v>PEKERJAAN PENDAHULUAN</v>
      </c>
      <c r="F9" s="431" t="e">
        <f>#REF!</f>
        <v>#REF!</v>
      </c>
      <c r="G9" s="432"/>
      <c r="H9" s="6">
        <f>RAB!J15</f>
        <v>9500000</v>
      </c>
    </row>
    <row r="10" spans="2:13" ht="20.149999999999999" customHeight="1" x14ac:dyDescent="0.35">
      <c r="B10" s="740" t="str">
        <f>RAB!B16</f>
        <v>B</v>
      </c>
      <c r="C10" s="741"/>
      <c r="D10" s="527"/>
      <c r="E10" s="433" t="str" cm="1">
        <f t="array" ref="E10:F10">RAB!C16:E16</f>
        <v>PEKERJAAN JALAN PAVING BLOCK</v>
      </c>
      <c r="F10" s="434">
        <v>0</v>
      </c>
      <c r="G10" s="435"/>
      <c r="H10" s="7">
        <f>RAB!J25</f>
        <v>393458396.69999993</v>
      </c>
    </row>
    <row r="11" spans="2:13" ht="20.149999999999999" hidden="1" customHeight="1" x14ac:dyDescent="0.35">
      <c r="B11" s="730" t="e">
        <f>#REF!</f>
        <v>#REF!</v>
      </c>
      <c r="C11" s="731"/>
      <c r="D11" s="524"/>
      <c r="E11" s="436" t="e">
        <f>#REF!</f>
        <v>#REF!</v>
      </c>
      <c r="F11" s="437" t="e">
        <f>#REF!</f>
        <v>#REF!</v>
      </c>
      <c r="G11" s="438"/>
      <c r="H11" s="9"/>
    </row>
    <row r="12" spans="2:13" ht="20.149999999999999" hidden="1" customHeight="1" x14ac:dyDescent="0.35">
      <c r="B12" s="730" t="e">
        <f>#REF!</f>
        <v>#REF!</v>
      </c>
      <c r="C12" s="731"/>
      <c r="D12" s="524"/>
      <c r="E12" s="436" t="e">
        <f>#REF!</f>
        <v>#REF!</v>
      </c>
      <c r="F12" s="437" t="e">
        <f>#REF!</f>
        <v>#REF!</v>
      </c>
      <c r="G12" s="438"/>
      <c r="H12" s="9"/>
    </row>
    <row r="13" spans="2:13" ht="20.149999999999999" customHeight="1" x14ac:dyDescent="0.35">
      <c r="B13" s="724"/>
      <c r="C13" s="725"/>
      <c r="D13" s="528"/>
      <c r="E13" s="439"/>
      <c r="F13" s="440"/>
      <c r="G13" s="441"/>
      <c r="H13" s="10"/>
    </row>
    <row r="14" spans="2:13" ht="18" customHeight="1" x14ac:dyDescent="0.35">
      <c r="B14" s="726"/>
      <c r="C14" s="727"/>
      <c r="D14" s="529"/>
      <c r="E14" s="728" t="s">
        <v>7</v>
      </c>
      <c r="F14" s="729"/>
      <c r="G14" s="427"/>
      <c r="H14" s="11">
        <f>SUM(H9:H13)</f>
        <v>402958396.69999993</v>
      </c>
    </row>
    <row r="15" spans="2:13" ht="18" customHeight="1" x14ac:dyDescent="0.35">
      <c r="B15" s="713"/>
      <c r="C15" s="714"/>
      <c r="D15" s="530"/>
      <c r="E15" s="715" t="s">
        <v>8</v>
      </c>
      <c r="F15" s="716"/>
      <c r="G15" s="428"/>
      <c r="H15" s="12">
        <f>H14*11%</f>
        <v>44325423.636999995</v>
      </c>
    </row>
    <row r="16" spans="2:13" ht="18" customHeight="1" x14ac:dyDescent="0.35">
      <c r="B16" s="713"/>
      <c r="C16" s="714"/>
      <c r="D16" s="530"/>
      <c r="E16" s="715" t="s">
        <v>9</v>
      </c>
      <c r="F16" s="716"/>
      <c r="G16" s="428"/>
      <c r="H16" s="12">
        <f>ROUND(SUM(H14:H15),2)</f>
        <v>447283820.33999997</v>
      </c>
      <c r="J16" s="15">
        <f>H14+H15</f>
        <v>447283820.33699989</v>
      </c>
      <c r="M16" s="13">
        <v>979268763</v>
      </c>
    </row>
    <row r="17" spans="2:13" ht="18" customHeight="1" thickBot="1" x14ac:dyDescent="0.4">
      <c r="B17" s="717"/>
      <c r="C17" s="718"/>
      <c r="D17" s="531"/>
      <c r="E17" s="719"/>
      <c r="F17" s="720"/>
      <c r="G17" s="429"/>
      <c r="H17" s="14"/>
      <c r="M17" s="13">
        <v>981752161</v>
      </c>
    </row>
    <row r="18" spans="2:13" ht="35.15" customHeight="1" thickBot="1" x14ac:dyDescent="0.4">
      <c r="B18" s="721" t="str">
        <f>"Terbilang : "&amp;Sampul!K30</f>
        <v>Terbilang : empat ratus empat puluh tujuh juta dua ratus delapan puluh tiga ribu delapan ratus dua puluh koma tiga empat rupiah,-</v>
      </c>
      <c r="C18" s="722"/>
      <c r="D18" s="722"/>
      <c r="E18" s="722"/>
      <c r="F18" s="722"/>
      <c r="G18" s="722"/>
      <c r="H18" s="723"/>
      <c r="M18" s="15">
        <f>M17-H16</f>
        <v>534468340.66000003</v>
      </c>
    </row>
    <row r="19" spans="2:13" ht="18" customHeight="1" x14ac:dyDescent="0.35"/>
    <row r="20" spans="2:13" ht="18" customHeight="1" x14ac:dyDescent="0.35"/>
    <row r="21" spans="2:13" ht="18" customHeight="1" x14ac:dyDescent="0.35">
      <c r="E21" s="2"/>
      <c r="G21" t="str">
        <f>RAB!G30</f>
        <v>Medan,           Januari 2023</v>
      </c>
    </row>
    <row r="22" spans="2:13" ht="18" customHeight="1" x14ac:dyDescent="0.35">
      <c r="E22" s="2"/>
    </row>
    <row r="23" spans="2:13" ht="18" customHeight="1" x14ac:dyDescent="0.35">
      <c r="G23" t="str">
        <f>RAB!G32</f>
        <v>Kepala Bidang Prasarana, Sarana dan Utilitas Umum</v>
      </c>
    </row>
    <row r="24" spans="2:13" ht="18" customHeight="1" x14ac:dyDescent="0.35">
      <c r="G24" t="str">
        <f>RAB!G33</f>
        <v>Selaku PPTK/PPK</v>
      </c>
    </row>
    <row r="25" spans="2:13" ht="18" customHeight="1" x14ac:dyDescent="0.35"/>
    <row r="26" spans="2:13" ht="18" customHeight="1" x14ac:dyDescent="0.35"/>
    <row r="27" spans="2:13" ht="18" customHeight="1" x14ac:dyDescent="0.35"/>
    <row r="28" spans="2:13" ht="18" customHeight="1" x14ac:dyDescent="0.35"/>
    <row r="29" spans="2:13" ht="18" customHeight="1" x14ac:dyDescent="0.35">
      <c r="G29" t="str">
        <f>RAB!G38</f>
        <v>SAIFAN, S.T., M.Si.</v>
      </c>
    </row>
    <row r="30" spans="2:13" x14ac:dyDescent="0.35">
      <c r="G30" t="str">
        <f>RAB!G39</f>
        <v>NIP. 19721024 200502 1 001</v>
      </c>
    </row>
    <row r="34" spans="3:4" x14ac:dyDescent="0.35">
      <c r="C34" s="16"/>
      <c r="D34" s="16"/>
    </row>
    <row r="35" spans="3:4" x14ac:dyDescent="0.35">
      <c r="C35" s="17"/>
      <c r="D35" s="17"/>
    </row>
  </sheetData>
  <mergeCells count="26">
    <mergeCell ref="B12:C12"/>
    <mergeCell ref="B1:H1"/>
    <mergeCell ref="B2:C2"/>
    <mergeCell ref="E2:H2"/>
    <mergeCell ref="E3:H3"/>
    <mergeCell ref="B4:C4"/>
    <mergeCell ref="B5:C5"/>
    <mergeCell ref="B6:C6"/>
    <mergeCell ref="B8:C8"/>
    <mergeCell ref="B9:C9"/>
    <mergeCell ref="B10:C10"/>
    <mergeCell ref="B11:C11"/>
    <mergeCell ref="E4:H4"/>
    <mergeCell ref="E5:H5"/>
    <mergeCell ref="E6:H6"/>
    <mergeCell ref="E8:G8"/>
    <mergeCell ref="B13:C13"/>
    <mergeCell ref="B14:C14"/>
    <mergeCell ref="E14:F14"/>
    <mergeCell ref="B15:C15"/>
    <mergeCell ref="E15:F15"/>
    <mergeCell ref="B16:C16"/>
    <mergeCell ref="E16:F16"/>
    <mergeCell ref="B17:C17"/>
    <mergeCell ref="E17:F17"/>
    <mergeCell ref="B18:H18"/>
  </mergeCells>
  <pageMargins left="0.98425196850393704" right="0.39370078740157483" top="0.59055118110236227" bottom="0.59055118110236227" header="0.51181102362204722" footer="0.51181102362204722"/>
  <pageSetup paperSize="256"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03DEE-35DA-4E34-AD50-092076B7364C}">
  <dimension ref="B1:Q44"/>
  <sheetViews>
    <sheetView view="pageBreakPreview" topLeftCell="A18" zoomScale="82" zoomScaleNormal="85" zoomScaleSheetLayoutView="82" workbookViewId="0">
      <selection activeCell="A12" sqref="A12:XFD27"/>
    </sheetView>
  </sheetViews>
  <sheetFormatPr defaultColWidth="8.81640625" defaultRowHeight="14.5" outlineLevelCol="1" x14ac:dyDescent="0.35"/>
  <cols>
    <col min="1" max="1" width="1.26953125" customWidth="1"/>
    <col min="2" max="2" width="5.1796875" customWidth="1"/>
    <col min="3" max="3" width="12.1796875" customWidth="1"/>
    <col min="4" max="4" width="2.7265625" customWidth="1"/>
    <col min="5" max="5" width="23.54296875" customWidth="1"/>
    <col min="6" max="6" width="11.7265625" customWidth="1"/>
    <col min="7" max="7" width="7" customWidth="1"/>
    <col min="8" max="8" width="15" customWidth="1" outlineLevel="1"/>
    <col min="9" max="9" width="13.7265625" customWidth="1" outlineLevel="1"/>
    <col min="10" max="10" width="16.6328125" customWidth="1" outlineLevel="1"/>
    <col min="11" max="11" width="1.453125" customWidth="1"/>
    <col min="13" max="13" width="19.36328125" bestFit="1" customWidth="1"/>
    <col min="14" max="14" width="14.6328125" bestFit="1" customWidth="1"/>
    <col min="17" max="17" width="12" bestFit="1" customWidth="1"/>
  </cols>
  <sheetData>
    <row r="1" spans="2:12" s="2" customFormat="1" ht="20.149999999999999" customHeight="1" x14ac:dyDescent="0.35">
      <c r="B1" s="745" t="s">
        <v>10</v>
      </c>
      <c r="C1" s="745"/>
      <c r="D1" s="745"/>
      <c r="E1" s="745"/>
      <c r="F1" s="745"/>
      <c r="G1" s="745"/>
      <c r="H1" s="745"/>
      <c r="I1" s="745"/>
      <c r="J1" s="745"/>
    </row>
    <row r="2" spans="2:12" ht="9" customHeight="1" x14ac:dyDescent="0.35">
      <c r="B2" s="18"/>
      <c r="C2" s="18"/>
      <c r="D2" s="18"/>
      <c r="E2" s="19"/>
      <c r="F2" s="20"/>
      <c r="G2" s="21"/>
      <c r="H2" s="19"/>
      <c r="I2" s="19"/>
      <c r="J2" s="19"/>
      <c r="K2" s="2"/>
    </row>
    <row r="3" spans="2:12" s="2" customFormat="1" ht="15" customHeight="1" x14ac:dyDescent="0.35">
      <c r="B3" s="733" t="s">
        <v>418</v>
      </c>
      <c r="C3" s="733"/>
      <c r="D3" s="3" t="s">
        <v>44</v>
      </c>
      <c r="E3" s="4" t="s">
        <v>535</v>
      </c>
      <c r="F3" s="4"/>
      <c r="G3" s="4"/>
      <c r="H3" s="1"/>
      <c r="I3" s="1"/>
      <c r="J3" s="1"/>
      <c r="L3"/>
    </row>
    <row r="4" spans="2:12" s="2" customFormat="1" ht="15" customHeight="1" x14ac:dyDescent="0.35">
      <c r="B4" s="3"/>
      <c r="C4" s="3"/>
      <c r="D4" s="3"/>
      <c r="E4" s="4" t="s">
        <v>538</v>
      </c>
      <c r="F4" s="4"/>
      <c r="G4" s="4"/>
      <c r="H4" s="4"/>
      <c r="I4" s="1"/>
      <c r="J4" s="1"/>
    </row>
    <row r="5" spans="2:12" s="2" customFormat="1" ht="15" customHeight="1" x14ac:dyDescent="0.35">
      <c r="B5" s="733" t="s">
        <v>1</v>
      </c>
      <c r="C5" s="733"/>
      <c r="D5" s="3" t="s">
        <v>44</v>
      </c>
      <c r="E5" s="859" t="s">
        <v>540</v>
      </c>
    </row>
    <row r="6" spans="2:12" s="2" customFormat="1" ht="15" customHeight="1" x14ac:dyDescent="0.35">
      <c r="B6" s="733" t="s">
        <v>2</v>
      </c>
      <c r="C6" s="733"/>
      <c r="D6" s="3" t="s">
        <v>44</v>
      </c>
      <c r="E6" s="4" t="s">
        <v>521</v>
      </c>
    </row>
    <row r="7" spans="2:12" s="2" customFormat="1" ht="15" customHeight="1" x14ac:dyDescent="0.35">
      <c r="B7" s="733" t="s">
        <v>3</v>
      </c>
      <c r="C7" s="733"/>
      <c r="D7" s="3" t="s">
        <v>44</v>
      </c>
      <c r="E7" s="4" t="s">
        <v>512</v>
      </c>
    </row>
    <row r="8" spans="2:12" s="2" customFormat="1" ht="9" customHeight="1" thickBot="1" x14ac:dyDescent="0.4"/>
    <row r="9" spans="2:12" s="24" customFormat="1" ht="15" customHeight="1" thickBot="1" x14ac:dyDescent="0.4">
      <c r="B9" s="746" t="s">
        <v>11</v>
      </c>
      <c r="C9" s="748" t="s">
        <v>5</v>
      </c>
      <c r="D9" s="749"/>
      <c r="E9" s="750"/>
      <c r="F9" s="754" t="s">
        <v>12</v>
      </c>
      <c r="G9" s="755" t="s">
        <v>13</v>
      </c>
      <c r="H9" s="756" t="s">
        <v>14</v>
      </c>
      <c r="I9" s="22" t="s">
        <v>15</v>
      </c>
      <c r="J9" s="765" t="s">
        <v>16</v>
      </c>
      <c r="K9" s="23"/>
    </row>
    <row r="10" spans="2:12" s="24" customFormat="1" ht="15" customHeight="1" thickBot="1" x14ac:dyDescent="0.4">
      <c r="B10" s="747"/>
      <c r="C10" s="751"/>
      <c r="D10" s="752"/>
      <c r="E10" s="753"/>
      <c r="F10" s="754"/>
      <c r="G10" s="756"/>
      <c r="H10" s="756"/>
      <c r="I10" s="25" t="s">
        <v>17</v>
      </c>
      <c r="J10" s="766"/>
      <c r="K10" s="23"/>
    </row>
    <row r="11" spans="2:12" s="24" customFormat="1" ht="23" customHeight="1" x14ac:dyDescent="0.35">
      <c r="B11" s="26" t="s">
        <v>18</v>
      </c>
      <c r="C11" s="767" t="s">
        <v>19</v>
      </c>
      <c r="D11" s="768"/>
      <c r="E11" s="769"/>
      <c r="F11" s="27"/>
      <c r="G11" s="28"/>
      <c r="H11" s="28"/>
      <c r="I11" s="29"/>
      <c r="J11" s="30"/>
      <c r="K11" s="31"/>
    </row>
    <row r="12" spans="2:12" s="24" customFormat="1" ht="26" customHeight="1" x14ac:dyDescent="0.35">
      <c r="B12" s="32">
        <v>1</v>
      </c>
      <c r="C12" s="770" t="s">
        <v>365</v>
      </c>
      <c r="D12" s="771"/>
      <c r="E12" s="772"/>
      <c r="F12" s="33">
        <v>1</v>
      </c>
      <c r="G12" s="34" t="s">
        <v>20</v>
      </c>
      <c r="H12" s="34" t="s">
        <v>21</v>
      </c>
      <c r="I12" s="35">
        <v>4000000</v>
      </c>
      <c r="J12" s="49">
        <f t="shared" ref="J12:J13" si="0">I12*F12</f>
        <v>4000000</v>
      </c>
      <c r="K12" s="31"/>
    </row>
    <row r="13" spans="2:12" s="24" customFormat="1" ht="26" customHeight="1" x14ac:dyDescent="0.35">
      <c r="B13" s="32">
        <f t="shared" ref="B13" si="1">B12+1</f>
        <v>2</v>
      </c>
      <c r="C13" s="773" t="s">
        <v>364</v>
      </c>
      <c r="D13" s="774"/>
      <c r="E13" s="775"/>
      <c r="F13" s="33">
        <v>1</v>
      </c>
      <c r="G13" s="34" t="s">
        <v>20</v>
      </c>
      <c r="H13" s="34" t="s">
        <v>21</v>
      </c>
      <c r="I13" s="35">
        <f>'Biaya K3'!H94</f>
        <v>5500000</v>
      </c>
      <c r="J13" s="49">
        <f t="shared" si="0"/>
        <v>5500000</v>
      </c>
      <c r="K13" s="31"/>
    </row>
    <row r="14" spans="2:12" s="24" customFormat="1" ht="26" customHeight="1" thickBot="1" x14ac:dyDescent="0.4">
      <c r="B14" s="37"/>
      <c r="C14" s="776"/>
      <c r="D14" s="777"/>
      <c r="E14" s="778"/>
      <c r="F14" s="33"/>
      <c r="G14" s="38"/>
      <c r="H14" s="38"/>
      <c r="I14" s="35"/>
      <c r="J14" s="36"/>
      <c r="K14" s="31"/>
    </row>
    <row r="15" spans="2:12" s="24" customFormat="1" ht="26" customHeight="1" thickBot="1" x14ac:dyDescent="0.4">
      <c r="B15" s="39"/>
      <c r="C15" s="779" t="s">
        <v>25</v>
      </c>
      <c r="D15" s="780"/>
      <c r="E15" s="780"/>
      <c r="F15" s="780"/>
      <c r="G15" s="780"/>
      <c r="H15" s="780"/>
      <c r="I15" s="781"/>
      <c r="J15" s="40">
        <f>SUM(J11:J14)</f>
        <v>9500000</v>
      </c>
      <c r="K15" s="31"/>
    </row>
    <row r="16" spans="2:12" s="24" customFormat="1" ht="26" customHeight="1" x14ac:dyDescent="0.35">
      <c r="B16" s="41" t="s">
        <v>26</v>
      </c>
      <c r="C16" s="757" t="s">
        <v>419</v>
      </c>
      <c r="D16" s="758"/>
      <c r="E16" s="759"/>
      <c r="F16" s="42"/>
      <c r="G16" s="43"/>
      <c r="H16" s="666"/>
      <c r="I16" s="669"/>
      <c r="J16" s="44"/>
      <c r="K16" s="31"/>
    </row>
    <row r="17" spans="2:16" s="24" customFormat="1" ht="26" customHeight="1" x14ac:dyDescent="0.35">
      <c r="B17" s="32">
        <v>1</v>
      </c>
      <c r="C17" s="760" t="s">
        <v>475</v>
      </c>
      <c r="D17" s="761"/>
      <c r="E17" s="762"/>
      <c r="F17" s="47">
        <f>ROUNDDOWN(Volume!E16+Volume!E50,2)</f>
        <v>339.53</v>
      </c>
      <c r="G17" s="48" t="s">
        <v>24</v>
      </c>
      <c r="H17" s="668" t="str">
        <f>'Rekap Analisa'!$B$10</f>
        <v>1.1.f</v>
      </c>
      <c r="I17" s="35">
        <f>VLOOKUP(H17,'Rekap Analisa'!B:E,4,0)</f>
        <v>3047</v>
      </c>
      <c r="J17" s="49">
        <f t="shared" ref="J17" si="2">I17*F17</f>
        <v>1034547.9099999999</v>
      </c>
      <c r="K17" s="31"/>
      <c r="M17" s="24">
        <v>3</v>
      </c>
      <c r="N17" s="24">
        <f>20%*M17</f>
        <v>0.60000000000000009</v>
      </c>
    </row>
    <row r="18" spans="2:16" s="24" customFormat="1" ht="26" customHeight="1" x14ac:dyDescent="0.35">
      <c r="B18" s="32">
        <v>2</v>
      </c>
      <c r="C18" s="760" t="s">
        <v>33</v>
      </c>
      <c r="D18" s="761"/>
      <c r="E18" s="762"/>
      <c r="F18" s="47">
        <f>ROUNDDOWN(Volume!E19+Volume!E53,2)</f>
        <v>79.3</v>
      </c>
      <c r="G18" s="48" t="s">
        <v>29</v>
      </c>
      <c r="H18" s="668" t="str">
        <f>'Rekap Analisa'!$B$9</f>
        <v>1.7.7.1.1.a (a)</v>
      </c>
      <c r="I18" s="35">
        <f>VLOOKUP(H18,'Rekap Analisa'!B:E,4,0)</f>
        <v>73161</v>
      </c>
      <c r="J18" s="49">
        <f t="shared" ref="J18:J20" si="3">I18*F18</f>
        <v>5801667.2999999998</v>
      </c>
      <c r="K18" s="31"/>
    </row>
    <row r="19" spans="2:16" s="24" customFormat="1" ht="26" customHeight="1" x14ac:dyDescent="0.35">
      <c r="B19" s="32">
        <v>3</v>
      </c>
      <c r="C19" s="763" t="s">
        <v>30</v>
      </c>
      <c r="D19" s="764"/>
      <c r="E19" s="762"/>
      <c r="F19" s="47">
        <f>ROUNDDOWN(Volume!E58+Volume!E24,2)</f>
        <v>752</v>
      </c>
      <c r="G19" s="48" t="s">
        <v>31</v>
      </c>
      <c r="H19" s="668" t="str">
        <f>'Rekap Analisa'!B29</f>
        <v>Dihitung 1</v>
      </c>
      <c r="I19" s="35">
        <f>VLOOKUP(H19,'Rekap Analisa'!B:E,4,0)</f>
        <v>137906</v>
      </c>
      <c r="J19" s="36">
        <f t="shared" si="3"/>
        <v>103705312</v>
      </c>
      <c r="K19" s="31"/>
    </row>
    <row r="20" spans="2:16" s="24" customFormat="1" ht="26" customHeight="1" x14ac:dyDescent="0.35">
      <c r="B20" s="32">
        <v>4</v>
      </c>
      <c r="C20" s="343" t="s">
        <v>473</v>
      </c>
      <c r="D20" s="625"/>
      <c r="E20" s="267"/>
      <c r="F20" s="47">
        <f>ROUNDDOWN(Volume!E27+Volume!E61,2)</f>
        <v>52.08</v>
      </c>
      <c r="G20" s="48" t="s">
        <v>29</v>
      </c>
      <c r="H20" s="668" t="str">
        <f>'Rekap Analisa'!B21</f>
        <v>1.7.2.e(c)</v>
      </c>
      <c r="I20" s="35">
        <f>VLOOKUP(H20,'Rekap Analisa'!B:E,4,0)</f>
        <v>632500</v>
      </c>
      <c r="J20" s="36">
        <f t="shared" si="3"/>
        <v>32940600</v>
      </c>
      <c r="K20" s="31"/>
    </row>
    <row r="21" spans="2:16" s="24" customFormat="1" ht="26" customHeight="1" x14ac:dyDescent="0.35">
      <c r="B21" s="32">
        <v>5</v>
      </c>
      <c r="C21" s="343" t="s">
        <v>474</v>
      </c>
      <c r="D21" s="625"/>
      <c r="E21" s="267"/>
      <c r="F21" s="47">
        <f>ROUNDDOWN(F20,2)</f>
        <v>52.08</v>
      </c>
      <c r="G21" s="48" t="s">
        <v>29</v>
      </c>
      <c r="H21" s="668" t="str">
        <f>'Rekap Analisa'!B23</f>
        <v>1.7.14.c (a)</v>
      </c>
      <c r="I21" s="35">
        <f>VLOOKUP(H21,'Rekap Analisa'!B:E,4,0)</f>
        <v>9596</v>
      </c>
      <c r="J21" s="36">
        <f t="shared" ref="J21:J24" si="4">I21*F21</f>
        <v>499759.68</v>
      </c>
      <c r="K21" s="31"/>
    </row>
    <row r="22" spans="2:16" s="24" customFormat="1" ht="26" customHeight="1" x14ac:dyDescent="0.35">
      <c r="B22" s="32">
        <v>6</v>
      </c>
      <c r="C22" s="760" t="s">
        <v>400</v>
      </c>
      <c r="D22" s="761"/>
      <c r="E22" s="762"/>
      <c r="F22" s="47">
        <f>ROUNDDOWN(Volume!E67+Volume!E33,2)</f>
        <v>1041.52</v>
      </c>
      <c r="G22" s="48" t="s">
        <v>24</v>
      </c>
      <c r="H22" s="668" t="str">
        <f>'Rekap Analisa'!B27</f>
        <v>A.4.4.3.63</v>
      </c>
      <c r="I22" s="35">
        <f>VLOOKUP(H22,'Rekap Analisa'!B:E,4,0)</f>
        <v>239152</v>
      </c>
      <c r="J22" s="36">
        <f t="shared" si="4"/>
        <v>249081591.03999999</v>
      </c>
      <c r="K22" s="31"/>
    </row>
    <row r="23" spans="2:16" s="24" customFormat="1" ht="26" customHeight="1" x14ac:dyDescent="0.35">
      <c r="B23" s="32">
        <v>7</v>
      </c>
      <c r="C23" s="760" t="s">
        <v>476</v>
      </c>
      <c r="D23" s="761"/>
      <c r="E23" s="762"/>
      <c r="F23" s="47">
        <f>ROUNDDOWN(Volume!E36+Volume!E70,2)</f>
        <v>0.26</v>
      </c>
      <c r="G23" s="48" t="s">
        <v>29</v>
      </c>
      <c r="H23" s="668" t="str">
        <f>'Rekap Analisa'!B12</f>
        <v xml:space="preserve">2.2.1.2.d.(a)  </v>
      </c>
      <c r="I23" s="35">
        <f>VLOOKUP(H23,'Rekap Analisa'!B:E,4,0)</f>
        <v>1314062</v>
      </c>
      <c r="J23" s="36">
        <f t="shared" si="4"/>
        <v>341656.12</v>
      </c>
      <c r="K23" s="31"/>
    </row>
    <row r="24" spans="2:16" s="24" customFormat="1" ht="26" customHeight="1" thickBot="1" x14ac:dyDescent="0.4">
      <c r="B24" s="258">
        <v>8</v>
      </c>
      <c r="C24" s="760" t="s">
        <v>477</v>
      </c>
      <c r="D24" s="761"/>
      <c r="E24" s="762"/>
      <c r="F24" s="665">
        <f>ROUNDDOWN(Volume!E76+Volume!E39,2)</f>
        <v>1.55</v>
      </c>
      <c r="G24" s="48" t="s">
        <v>24</v>
      </c>
      <c r="H24" s="666" t="str">
        <f>'Rekap Analisa'!B17</f>
        <v>3.2.2.2.35.(a)</v>
      </c>
      <c r="I24" s="667">
        <f>VLOOKUP(H24,'Rekap Analisa'!B:E,4,0)</f>
        <v>34363</v>
      </c>
      <c r="J24" s="36">
        <f t="shared" si="4"/>
        <v>53262.65</v>
      </c>
      <c r="K24" s="31"/>
    </row>
    <row r="25" spans="2:16" s="24" customFormat="1" ht="26" customHeight="1" thickBot="1" x14ac:dyDescent="0.4">
      <c r="B25" s="39"/>
      <c r="C25" s="779" t="str">
        <f>"JUMLAH "&amp;C16</f>
        <v>JUMLAH PEKERJAAN JALAN PAVING BLOCK</v>
      </c>
      <c r="D25" s="780"/>
      <c r="E25" s="780"/>
      <c r="F25" s="780"/>
      <c r="G25" s="780"/>
      <c r="H25" s="780"/>
      <c r="I25" s="781"/>
      <c r="J25" s="40">
        <f>SUM(J17:J24)</f>
        <v>393458396.69999993</v>
      </c>
      <c r="K25" s="31"/>
      <c r="M25" s="555" t="s">
        <v>478</v>
      </c>
    </row>
    <row r="26" spans="2:16" s="24" customFormat="1" ht="26" customHeight="1" thickBot="1" x14ac:dyDescent="0.4">
      <c r="B26" s="41"/>
      <c r="C26" s="757"/>
      <c r="D26" s="758"/>
      <c r="E26" s="759"/>
      <c r="F26" s="42"/>
      <c r="G26" s="43"/>
      <c r="H26" s="28"/>
      <c r="I26" s="28"/>
      <c r="J26" s="44"/>
      <c r="K26" s="31"/>
      <c r="M26" s="555"/>
    </row>
    <row r="27" spans="2:16" ht="26" customHeight="1" thickBot="1" x14ac:dyDescent="0.5">
      <c r="B27" s="782" t="s">
        <v>37</v>
      </c>
      <c r="C27" s="783"/>
      <c r="D27" s="783"/>
      <c r="E27" s="783"/>
      <c r="F27" s="783"/>
      <c r="G27" s="783"/>
      <c r="H27" s="783"/>
      <c r="I27" s="784"/>
      <c r="J27" s="52">
        <f>J15+J25</f>
        <v>402958396.69999993</v>
      </c>
      <c r="K27" s="2"/>
      <c r="M27" s="363">
        <v>448102600</v>
      </c>
    </row>
    <row r="28" spans="2:16" ht="15" customHeight="1" x14ac:dyDescent="0.45">
      <c r="B28" s="2"/>
      <c r="C28" s="2"/>
      <c r="D28" s="2"/>
      <c r="E28" s="2"/>
      <c r="F28" s="2"/>
      <c r="G28" s="2"/>
      <c r="H28" s="2"/>
      <c r="I28" s="2"/>
      <c r="J28" s="2"/>
      <c r="K28" s="2"/>
      <c r="M28" s="363">
        <f>REKAP!H16</f>
        <v>447283820.33999997</v>
      </c>
      <c r="N28" s="15"/>
    </row>
    <row r="29" spans="2:16" ht="15" customHeight="1" x14ac:dyDescent="0.35">
      <c r="B29" s="2"/>
      <c r="C29" s="2"/>
      <c r="D29" s="2"/>
      <c r="E29" s="2"/>
      <c r="F29" s="785"/>
      <c r="G29" s="785"/>
      <c r="H29" s="785"/>
      <c r="I29" s="785"/>
      <c r="J29" s="53"/>
      <c r="K29" s="2"/>
    </row>
    <row r="30" spans="2:16" ht="15" customHeight="1" x14ac:dyDescent="0.35">
      <c r="B30" s="2"/>
      <c r="C30" s="2"/>
      <c r="D30" s="2"/>
      <c r="E30" s="2"/>
      <c r="F30" s="2"/>
      <c r="G30" t="s">
        <v>522</v>
      </c>
      <c r="I30" s="2"/>
      <c r="J30" s="2"/>
      <c r="K30" s="2"/>
      <c r="M30" t="s">
        <v>522</v>
      </c>
    </row>
    <row r="31" spans="2:16" ht="15" customHeight="1" x14ac:dyDescent="0.35">
      <c r="B31" s="2"/>
      <c r="C31" s="2"/>
      <c r="D31" s="2"/>
      <c r="E31" s="2"/>
      <c r="F31" s="2"/>
      <c r="G31" s="2"/>
      <c r="I31" s="2"/>
      <c r="J31" s="2"/>
      <c r="K31" s="2"/>
      <c r="M31" s="2"/>
      <c r="P31" s="659" t="s">
        <v>530</v>
      </c>
    </row>
    <row r="32" spans="2:16" ht="15" customHeight="1" x14ac:dyDescent="0.35">
      <c r="B32" s="2"/>
      <c r="C32" s="2"/>
      <c r="D32" s="2"/>
      <c r="E32" s="2"/>
      <c r="F32" s="2"/>
      <c r="G32" t="str">
        <f>P34</f>
        <v>Kepala Bidang Prasarana, Sarana dan Utilitas Umum</v>
      </c>
      <c r="I32" s="2"/>
      <c r="J32" s="2"/>
      <c r="K32" s="2"/>
      <c r="M32" t="s">
        <v>401</v>
      </c>
      <c r="P32" s="659" t="s">
        <v>530</v>
      </c>
    </row>
    <row r="33" spans="2:17" ht="15" customHeight="1" x14ac:dyDescent="0.35">
      <c r="B33" s="2"/>
      <c r="C33" s="2"/>
      <c r="D33" s="2"/>
      <c r="E33" s="2"/>
      <c r="F33" s="2"/>
      <c r="G33" t="str">
        <f>P35</f>
        <v>Selaku PPTK/PPK</v>
      </c>
      <c r="H33" s="2"/>
      <c r="I33" s="2"/>
      <c r="J33" s="2"/>
      <c r="K33" s="2"/>
      <c r="M33" t="s">
        <v>402</v>
      </c>
      <c r="P33" s="659"/>
    </row>
    <row r="34" spans="2:17" ht="15" customHeight="1" x14ac:dyDescent="0.35">
      <c r="B34" s="2"/>
      <c r="C34" s="2"/>
      <c r="D34" s="2"/>
      <c r="E34" s="2"/>
      <c r="F34" s="2"/>
      <c r="G34" s="2"/>
      <c r="H34" s="2"/>
      <c r="I34" s="2"/>
      <c r="J34" s="2"/>
      <c r="K34" s="2"/>
      <c r="M34" s="2"/>
      <c r="P34" s="744" t="s">
        <v>531</v>
      </c>
      <c r="Q34" s="744"/>
    </row>
    <row r="35" spans="2:17" ht="15" customHeight="1" x14ac:dyDescent="0.35">
      <c r="B35" s="2"/>
      <c r="C35" s="2"/>
      <c r="D35" s="2"/>
      <c r="E35" s="2"/>
      <c r="F35" s="2"/>
      <c r="G35" s="2"/>
      <c r="H35" s="2"/>
      <c r="I35" s="2"/>
      <c r="J35" s="2"/>
      <c r="K35" s="2"/>
      <c r="M35" s="2"/>
      <c r="P35" s="660" t="s">
        <v>532</v>
      </c>
    </row>
    <row r="36" spans="2:17" ht="15" customHeight="1" x14ac:dyDescent="0.35">
      <c r="B36" s="2"/>
      <c r="C36" s="2"/>
      <c r="D36" s="2"/>
      <c r="E36" s="2"/>
      <c r="F36" s="2"/>
      <c r="G36" s="2"/>
      <c r="H36" s="2"/>
      <c r="I36" s="2"/>
      <c r="J36" s="2"/>
      <c r="K36" s="2"/>
      <c r="M36" s="2"/>
    </row>
    <row r="37" spans="2:17" ht="15" customHeight="1" x14ac:dyDescent="0.35">
      <c r="B37" s="2"/>
      <c r="C37" s="2"/>
      <c r="D37" s="2"/>
      <c r="E37" s="2"/>
      <c r="F37" s="2"/>
      <c r="G37" s="2"/>
      <c r="H37" s="2"/>
      <c r="I37" s="2"/>
      <c r="J37" s="2"/>
      <c r="K37" s="2"/>
      <c r="M37" s="2"/>
      <c r="P37" s="659"/>
    </row>
    <row r="38" spans="2:17" ht="15" customHeight="1" x14ac:dyDescent="0.35">
      <c r="B38" s="2"/>
      <c r="C38" s="2"/>
      <c r="D38" s="2"/>
      <c r="E38" s="2"/>
      <c r="F38" s="2"/>
      <c r="G38" t="str">
        <f>P41</f>
        <v>SAIFAN, S.T., M.Si.</v>
      </c>
      <c r="H38" s="2"/>
      <c r="I38" s="2"/>
      <c r="J38" s="2"/>
      <c r="K38" s="2"/>
      <c r="M38" t="s">
        <v>403</v>
      </c>
      <c r="P38" s="659"/>
    </row>
    <row r="39" spans="2:17" ht="15" customHeight="1" x14ac:dyDescent="0.35">
      <c r="B39" s="2"/>
      <c r="C39" s="2"/>
      <c r="D39" s="2"/>
      <c r="E39" s="2"/>
      <c r="F39" s="2"/>
      <c r="G39" t="str">
        <f>P42</f>
        <v>NIP. 19721024 200502 1 001</v>
      </c>
      <c r="H39" s="2"/>
      <c r="I39" s="2"/>
      <c r="J39" s="2"/>
      <c r="K39" s="2"/>
      <c r="M39" t="s">
        <v>404</v>
      </c>
      <c r="P39" s="659"/>
    </row>
    <row r="40" spans="2:17" ht="15" customHeight="1" x14ac:dyDescent="0.35">
      <c r="B40" s="2"/>
      <c r="C40" s="2"/>
      <c r="D40" s="2"/>
      <c r="E40" s="2"/>
      <c r="F40" s="2"/>
      <c r="H40" s="2"/>
      <c r="I40" s="2"/>
      <c r="J40" s="2"/>
      <c r="K40" s="2"/>
      <c r="M40" t="s">
        <v>405</v>
      </c>
      <c r="P40" s="659"/>
    </row>
    <row r="41" spans="2:17" ht="15" customHeight="1" x14ac:dyDescent="0.35">
      <c r="P41" s="661" t="s">
        <v>533</v>
      </c>
    </row>
    <row r="42" spans="2:17" ht="15" customHeight="1" x14ac:dyDescent="0.35">
      <c r="P42" s="659" t="s">
        <v>534</v>
      </c>
    </row>
    <row r="43" spans="2:17" ht="15" customHeight="1" x14ac:dyDescent="0.35"/>
    <row r="44" spans="2:17" ht="15" customHeight="1" x14ac:dyDescent="0.35"/>
  </sheetData>
  <mergeCells count="28">
    <mergeCell ref="F29:I29"/>
    <mergeCell ref="C17:E17"/>
    <mergeCell ref="C22:E22"/>
    <mergeCell ref="C23:E23"/>
    <mergeCell ref="C25:I25"/>
    <mergeCell ref="C24:E24"/>
    <mergeCell ref="C26:E26"/>
    <mergeCell ref="C13:E13"/>
    <mergeCell ref="C14:E14"/>
    <mergeCell ref="C15:I15"/>
    <mergeCell ref="H9:H10"/>
    <mergeCell ref="B27:I27"/>
    <mergeCell ref="P34:Q34"/>
    <mergeCell ref="B6:C6"/>
    <mergeCell ref="B1:J1"/>
    <mergeCell ref="B3:C3"/>
    <mergeCell ref="B5:C5"/>
    <mergeCell ref="B7:C7"/>
    <mergeCell ref="B9:B10"/>
    <mergeCell ref="C9:E10"/>
    <mergeCell ref="F9:F10"/>
    <mergeCell ref="G9:G10"/>
    <mergeCell ref="C16:E16"/>
    <mergeCell ref="C18:E18"/>
    <mergeCell ref="C19:E19"/>
    <mergeCell ref="J9:J10"/>
    <mergeCell ref="C11:E11"/>
    <mergeCell ref="C12:E12"/>
  </mergeCells>
  <hyperlinks>
    <hyperlink ref="M25" r:id="rId1" display="https://www.google.com/search?client=firefox-b-d&amp;q=plat+decker&amp;tbm=isch&amp;source=univ&amp;fir=diMhm8I4KUi9yM%252CRge20UoPingxoM%252C_%253BKeW_Vcv2IrF-9M%252CVVktFMB4BWq8XM%252C_%253B0Sx29Kr3CSEFDM%252CyhrR636s_e6ZsM%252C_%253BwHL4fBbOxirp6M%252CELDKX8gkRSBW6M%252C_%253BZLidT8lRuG6JyM%252C8RehV9r1QxHIpM%252C_%253Bs88tKmt7mxJvjM%252CgtwQ5Lb5RAFhwM%252C_%253BLf8BI600d2f3jM%252CM_q2xAV7YgrjTM%252C_%253Be5lJq2_-TWERrM%252CHYM0HuB54w4r6M%252C_%253BUcItEicA9XyvrM%252C7ldGdNcehxv5JM%252C_%253BaBKtRAR0QQGBIM%252CgtwQ5Lb5RAFhwM%252C_%253B0i-FTo2Wb8y0OM%252CPGECyz-Zy67LnM%252C_%253B6h5inOS1GzF2BM%252C7ldGdNcehxv5JM%252C_&amp;usg=AI4_-kRhoZdU1Slkdm6N5UycJn1b0UQCug&amp;sa=X&amp;ved=2ahUKEwiwkoXa2sH8AhVjTWwGHS3cASAQjJkEegQICBAC" xr:uid="{62197977-25C0-4CAC-A912-AFB017922AFE}"/>
  </hyperlinks>
  <pageMargins left="0.98425196850393704" right="0.39370078740157483" top="0.59055118110236227" bottom="0.59055118110236227" header="0.51181102362204722" footer="0.51181102362204722"/>
  <pageSetup paperSize="256" scale="8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37943-7B7B-4B70-972B-7A6206245A5A}">
  <dimension ref="B1:I43"/>
  <sheetViews>
    <sheetView view="pageBreakPreview" topLeftCell="A12" zoomScaleNormal="100" zoomScaleSheetLayoutView="100" workbookViewId="0">
      <selection activeCell="B18" sqref="B18"/>
    </sheetView>
  </sheetViews>
  <sheetFormatPr defaultColWidth="8.81640625" defaultRowHeight="14.5" x14ac:dyDescent="0.35"/>
  <cols>
    <col min="1" max="1" width="2.26953125" customWidth="1"/>
    <col min="2" max="2" width="15.7265625" customWidth="1"/>
    <col min="3" max="3" width="18.453125" customWidth="1"/>
    <col min="4" max="4" width="41.36328125" customWidth="1"/>
    <col min="5" max="5" width="18.7265625" customWidth="1"/>
    <col min="6" max="6" width="2.453125" customWidth="1"/>
    <col min="9" max="10" width="13.26953125" bestFit="1" customWidth="1"/>
  </cols>
  <sheetData>
    <row r="1" spans="2:7" ht="30" customHeight="1" x14ac:dyDescent="0.35">
      <c r="B1" s="732" t="s">
        <v>38</v>
      </c>
      <c r="C1" s="732"/>
      <c r="D1" s="732"/>
      <c r="E1" s="732"/>
    </row>
    <row r="2" spans="2:7" ht="15" customHeight="1" thickBot="1" x14ac:dyDescent="0.4">
      <c r="B2" s="54"/>
      <c r="C2" s="54"/>
      <c r="D2" s="54"/>
      <c r="E2" s="54"/>
    </row>
    <row r="3" spans="2:7" ht="30" customHeight="1" thickBot="1" x14ac:dyDescent="0.4">
      <c r="B3" s="55" t="s">
        <v>14</v>
      </c>
      <c r="C3" s="788" t="s">
        <v>39</v>
      </c>
      <c r="D3" s="789"/>
      <c r="E3" s="57" t="s">
        <v>15</v>
      </c>
    </row>
    <row r="4" spans="2:7" ht="18" customHeight="1" x14ac:dyDescent="0.35">
      <c r="B4" s="58"/>
      <c r="C4" s="366"/>
      <c r="D4" s="367"/>
      <c r="E4" s="59"/>
    </row>
    <row r="5" spans="2:7" ht="18" hidden="1" customHeight="1" x14ac:dyDescent="0.35">
      <c r="B5" s="60" t="s">
        <v>40</v>
      </c>
      <c r="C5" s="364" t="s">
        <v>41</v>
      </c>
      <c r="D5" s="365"/>
      <c r="E5" s="62"/>
    </row>
    <row r="6" spans="2:7" ht="30" hidden="1" customHeight="1" x14ac:dyDescent="0.35">
      <c r="B6" s="63" t="str">
        <f>analisa!B10</f>
        <v>1.7.8.2.a.(a)</v>
      </c>
      <c r="C6" s="786" t="str">
        <f>analisa!D10</f>
        <v>Penggalian 1 M3 Tanah Berbatu sedalam &gt;  0 s.d 1 M Untuk Volume 200 s.d 2000 M3 dengan Cara Semi Mekanis</v>
      </c>
      <c r="D6" s="787"/>
      <c r="E6" s="64">
        <f>analisa!I25</f>
        <v>41470.379999999997</v>
      </c>
      <c r="G6" s="65"/>
    </row>
    <row r="7" spans="2:7" ht="30" hidden="1" customHeight="1" x14ac:dyDescent="0.35">
      <c r="B7" s="63"/>
      <c r="C7" s="786"/>
      <c r="D7" s="787"/>
      <c r="E7" s="64"/>
      <c r="G7" s="65"/>
    </row>
    <row r="8" spans="2:7" ht="30" hidden="1" customHeight="1" x14ac:dyDescent="0.35">
      <c r="B8" s="63" t="str">
        <f>analisa!B10</f>
        <v>1.7.8.2.a.(a)</v>
      </c>
      <c r="C8" s="786" t="str">
        <f>analisa!D10</f>
        <v>Penggalian 1 M3 Tanah Berbatu sedalam &gt;  0 s.d 1 M Untuk Volume 200 s.d 2000 M3 dengan Cara Semi Mekanis</v>
      </c>
      <c r="D8" s="787"/>
      <c r="E8" s="64">
        <f>analisa!I25</f>
        <v>41470.379999999997</v>
      </c>
      <c r="G8" s="65"/>
    </row>
    <row r="9" spans="2:7" ht="30" customHeight="1" x14ac:dyDescent="0.35">
      <c r="B9" s="63" t="str">
        <f>analisa!B27</f>
        <v>1.7.7.1.1.a (a)</v>
      </c>
      <c r="C9" s="786" t="str">
        <f>analisa!D27</f>
        <v>1 m3 Penggalian tanah biasa sedalam s.d. 1 m</v>
      </c>
      <c r="D9" s="787"/>
      <c r="E9" s="64">
        <f>analisa!I42</f>
        <v>73161</v>
      </c>
      <c r="G9" s="65"/>
    </row>
    <row r="10" spans="2:7" ht="30" customHeight="1" x14ac:dyDescent="0.35">
      <c r="B10" s="63" t="str">
        <f>analisa!B44</f>
        <v>1.1.f</v>
      </c>
      <c r="C10" s="786" t="str">
        <f>analisa!D44</f>
        <v>1 m2      Pembersihan dan  Pengupasan Permukaan Tanah</v>
      </c>
      <c r="D10" s="787"/>
      <c r="E10" s="64">
        <f>analisa!I59</f>
        <v>3047</v>
      </c>
      <c r="G10" s="65"/>
    </row>
    <row r="11" spans="2:7" ht="30" customHeight="1" x14ac:dyDescent="0.35">
      <c r="B11" s="63" t="str">
        <f>analisa!B61</f>
        <v xml:space="preserve">2.2.1.2.f.(a)  </v>
      </c>
      <c r="C11" s="786" t="str">
        <f>analisa!D61</f>
        <v>1 m³ Beton mutu, f’c = 19,3 MPa (K225)  menggunakan molen</v>
      </c>
      <c r="D11" s="787"/>
      <c r="E11" s="64">
        <f>analisa!I83</f>
        <v>1458660</v>
      </c>
      <c r="G11" s="65"/>
    </row>
    <row r="12" spans="2:7" ht="30" customHeight="1" x14ac:dyDescent="0.35">
      <c r="B12" s="63" t="str">
        <f>analisa!B85</f>
        <v xml:space="preserve">2.2.1.2.d.(a)  </v>
      </c>
      <c r="C12" s="786" t="str">
        <f>analisa!D85</f>
        <v>1 m³ Beton mutu, f’c = 14,5 MPa (K175)  menggunakan molen</v>
      </c>
      <c r="D12" s="787"/>
      <c r="E12" s="64">
        <f>analisa!I107</f>
        <v>1314062</v>
      </c>
      <c r="G12" s="65"/>
    </row>
    <row r="13" spans="2:7" ht="30" customHeight="1" x14ac:dyDescent="0.35">
      <c r="B13" s="63" t="str">
        <f>analisa!B110</f>
        <v>B.11.b</v>
      </c>
      <c r="C13" s="786" t="str">
        <f>analisa!D110</f>
        <v>1 m² bekisting lantai beton biasa dengan multiflex 12 atau 18 mm</v>
      </c>
      <c r="D13" s="787"/>
      <c r="E13" s="64">
        <f>analisa!I132</f>
        <v>99982</v>
      </c>
      <c r="G13" s="65"/>
    </row>
    <row r="14" spans="2:7" ht="30" customHeight="1" x14ac:dyDescent="0.35">
      <c r="B14" s="63" t="str">
        <f>analisa!B134</f>
        <v>2.2.6.1.b.(c)</v>
      </c>
      <c r="C14" s="786" t="str">
        <f>analisa!D134</f>
        <v>Penulangan 100 kg dengan Besi Polos atau Besi Sirip</v>
      </c>
      <c r="D14" s="787"/>
      <c r="E14" s="64">
        <f>analisa!I157</f>
        <v>16235</v>
      </c>
      <c r="G14" s="65"/>
    </row>
    <row r="15" spans="2:7" ht="30" customHeight="1" x14ac:dyDescent="0.35">
      <c r="B15" s="63" t="str">
        <f>analisa!B160</f>
        <v>2.1.2.a.3.c.(a)</v>
      </c>
      <c r="C15" s="786" t="str">
        <f>analisa!D160</f>
        <v>1 M3 Pasangan Batu Kali Mortal Tipe N camp. 1 : 4 (Menggunakan Molen)</v>
      </c>
      <c r="D15" s="787"/>
      <c r="E15" s="64">
        <f>analisa!I181</f>
        <v>615381</v>
      </c>
      <c r="G15" s="65"/>
    </row>
    <row r="16" spans="2:7" ht="30" customHeight="1" x14ac:dyDescent="0.35">
      <c r="B16" s="63" t="str">
        <f>analisa!B184</f>
        <v>3.2.2.2.3.(a)</v>
      </c>
      <c r="C16" s="786" t="str">
        <f>analisa!D184</f>
        <v>Plesteran Tiap 1 M2 Plesteran Camp. 1Pc : 3Pp Tebal 1 cm</v>
      </c>
      <c r="D16" s="787"/>
      <c r="E16" s="64">
        <f>analisa!I206</f>
        <v>40793</v>
      </c>
      <c r="G16" s="65"/>
    </row>
    <row r="17" spans="2:7" ht="30" customHeight="1" x14ac:dyDescent="0.35">
      <c r="B17" s="63" t="str">
        <f>analisa!B209</f>
        <v>3.2.2.2.35.(a)</v>
      </c>
      <c r="C17" s="786" t="str">
        <f>analisa!D209</f>
        <v>Acian Tiap 1 M2 pekerjaan acian</v>
      </c>
      <c r="D17" s="787"/>
      <c r="E17" s="64">
        <f>analisa!I230</f>
        <v>34363</v>
      </c>
      <c r="G17" s="65"/>
    </row>
    <row r="18" spans="2:7" ht="30" customHeight="1" x14ac:dyDescent="0.35">
      <c r="B18" s="63" t="str">
        <f>analisa!B233</f>
        <v>A.4.4.1.9</v>
      </c>
      <c r="C18" s="786" t="str">
        <f>analisa!D233</f>
        <v>Pemasangan 1M2  Dinding Bata Merah (5x10x20) cm tebal ½ batu campuran 1SP :4PP</v>
      </c>
      <c r="D18" s="787"/>
      <c r="E18" s="64">
        <f>analisa!I252</f>
        <v>131300</v>
      </c>
      <c r="G18" s="65"/>
    </row>
    <row r="19" spans="2:7" ht="30" customHeight="1" x14ac:dyDescent="0.35">
      <c r="B19" s="63" t="str">
        <f>analisa!B256</f>
        <v>1.1.d (c)</v>
      </c>
      <c r="C19" s="786" t="str">
        <f>analisa!D256</f>
        <v>Pengukuran dan Pemasangan 1 M' Bouwplank</v>
      </c>
      <c r="D19" s="787"/>
      <c r="E19" s="64">
        <f>analisa!I276</f>
        <v>44354</v>
      </c>
      <c r="G19" s="65"/>
    </row>
    <row r="20" spans="2:7" ht="30" customHeight="1" x14ac:dyDescent="0.35">
      <c r="B20" s="63" t="str">
        <f>analisa!B278</f>
        <v>1.7.3.1.a(a)</v>
      </c>
      <c r="C20" s="786" t="str">
        <f>analisa!D278</f>
        <v>1 m2 Pembersihan dan pengupasan permukaan tanah (striping) s.d. Tanaman Ø 2 cm</v>
      </c>
      <c r="D20" s="787"/>
      <c r="E20" s="64">
        <f>analisa!I293</f>
        <v>6497</v>
      </c>
      <c r="G20" s="65"/>
    </row>
    <row r="21" spans="2:7" ht="30" customHeight="1" x14ac:dyDescent="0.35">
      <c r="B21" s="63" t="str">
        <f>analisa!B296</f>
        <v>1.7.2.e(c)</v>
      </c>
      <c r="C21" s="786" t="str">
        <f>analisa!D296</f>
        <v>1 m3 Pengurugan Sirtu</v>
      </c>
      <c r="D21" s="787"/>
      <c r="E21" s="64">
        <f>analisa!I312</f>
        <v>632500</v>
      </c>
      <c r="G21" s="65"/>
    </row>
    <row r="22" spans="2:7" ht="30" customHeight="1" x14ac:dyDescent="0.35">
      <c r="B22" s="63" t="str">
        <f>analisa!B315</f>
        <v>1.7.14.e (a)</v>
      </c>
      <c r="C22" s="786" t="str">
        <f>analisa!D315</f>
        <v>1 m3 Timbunan Pasir</v>
      </c>
      <c r="D22" s="787"/>
      <c r="E22" s="64">
        <f>analisa!I331</f>
        <v>213458</v>
      </c>
      <c r="G22" s="65"/>
    </row>
    <row r="23" spans="2:7" ht="30" customHeight="1" x14ac:dyDescent="0.35">
      <c r="B23" s="63" t="str">
        <f>analisa!B334</f>
        <v>1.7.14.c (a)</v>
      </c>
      <c r="C23" s="786" t="str">
        <f>analisa!D334</f>
        <v>1 m3 Pemadatan tanah</v>
      </c>
      <c r="D23" s="787"/>
      <c r="E23" s="64">
        <f>analisa!I350</f>
        <v>9596</v>
      </c>
      <c r="G23" s="65"/>
    </row>
    <row r="24" spans="2:7" ht="30" customHeight="1" x14ac:dyDescent="0.35">
      <c r="B24" s="63" t="str">
        <f>analisa!B394</f>
        <v>1.7.14.d (c)</v>
      </c>
      <c r="C24" s="786" t="str">
        <f>analisa!D394</f>
        <v>Pemadatan tanah 1 m3 per 20 cm dengan alat timbris</v>
      </c>
      <c r="D24" s="787"/>
      <c r="E24" s="64">
        <f>analisa!I410</f>
        <v>12851</v>
      </c>
      <c r="G24" s="65"/>
    </row>
    <row r="25" spans="2:7" ht="30" customHeight="1" x14ac:dyDescent="0.35">
      <c r="B25" s="63" t="str">
        <f>analisa!B353</f>
        <v>1.7.14.f (a)</v>
      </c>
      <c r="C25" s="786" t="str">
        <f>analisa!D353</f>
        <v>1 m3 Pemadatan Pasir</v>
      </c>
      <c r="D25" s="787"/>
      <c r="E25" s="64">
        <f>analisa!I369</f>
        <v>9233</v>
      </c>
      <c r="G25" s="65"/>
    </row>
    <row r="26" spans="2:7" ht="30" customHeight="1" x14ac:dyDescent="0.35">
      <c r="B26" s="63" t="str">
        <f>analisa!B373</f>
        <v>TM.01.6.f</v>
      </c>
      <c r="C26" s="786" t="str">
        <f>analisa!D373</f>
        <v>1 m3 Penghamparan dan pemadatan</v>
      </c>
      <c r="D26" s="787"/>
      <c r="E26" s="64">
        <f>analisa!I390</f>
        <v>614847</v>
      </c>
      <c r="G26" s="65"/>
    </row>
    <row r="27" spans="2:7" ht="30" customHeight="1" x14ac:dyDescent="0.35">
      <c r="B27" s="63" t="str">
        <f>analisa!B413</f>
        <v>A.4.4.3.63</v>
      </c>
      <c r="C27" s="786" t="str">
        <f>analisa!D413</f>
        <v>Pemasangan 1 M2 Paving Block Natural tebal 6 cm</v>
      </c>
      <c r="D27" s="787"/>
      <c r="E27" s="64">
        <f>analisa!I431</f>
        <v>239152</v>
      </c>
      <c r="G27" s="65"/>
    </row>
    <row r="28" spans="2:7" ht="30" customHeight="1" x14ac:dyDescent="0.35">
      <c r="B28" s="63" t="str">
        <f>analisa!B434</f>
        <v>A.4.4.3.64</v>
      </c>
      <c r="C28" s="786" t="str">
        <f>analisa!D434</f>
        <v>Pemasangan 1 M2 Paving Block Natural tebal 8 cm</v>
      </c>
      <c r="D28" s="787"/>
      <c r="E28" s="64">
        <f>analisa!I452</f>
        <v>300990</v>
      </c>
      <c r="G28" s="65"/>
    </row>
    <row r="29" spans="2:7" ht="30" customHeight="1" x14ac:dyDescent="0.35">
      <c r="B29" s="63" t="str">
        <f>analisa!B457</f>
        <v>Dihitung 1</v>
      </c>
      <c r="C29" s="786" t="str">
        <f>analisa!D457</f>
        <v>Pemasangan 1M` Kanstin</v>
      </c>
      <c r="D29" s="787"/>
      <c r="E29" s="64">
        <f>analisa!I474</f>
        <v>137906</v>
      </c>
      <c r="G29" s="65"/>
    </row>
    <row r="30" spans="2:7" ht="30" customHeight="1" x14ac:dyDescent="0.35">
      <c r="B30" s="63"/>
      <c r="C30" s="508"/>
      <c r="D30" s="509"/>
      <c r="E30" s="64"/>
      <c r="G30" s="65"/>
    </row>
    <row r="31" spans="2:7" ht="18" customHeight="1" thickBot="1" x14ac:dyDescent="0.4">
      <c r="B31" s="68"/>
      <c r="C31" s="368"/>
      <c r="D31" s="369"/>
      <c r="E31" s="69"/>
    </row>
    <row r="32" spans="2:7" ht="18" customHeight="1" x14ac:dyDescent="0.35">
      <c r="B32" s="70"/>
      <c r="C32" s="70"/>
      <c r="D32" s="70"/>
      <c r="E32" s="70"/>
    </row>
    <row r="33" spans="2:9" ht="15.5" x14ac:dyDescent="0.35">
      <c r="B33" s="70"/>
      <c r="C33" s="70"/>
      <c r="D33" s="70" t="str">
        <f>RAB!G30</f>
        <v>Medan,           Januari 2023</v>
      </c>
      <c r="E33" s="70"/>
    </row>
    <row r="34" spans="2:9" ht="15.5" x14ac:dyDescent="0.35">
      <c r="D34" s="70"/>
    </row>
    <row r="35" spans="2:9" ht="15.5" x14ac:dyDescent="0.35">
      <c r="D35" s="70" t="str">
        <f>RAB!G32</f>
        <v>Kepala Bidang Prasarana, Sarana dan Utilitas Umum</v>
      </c>
      <c r="I35" s="15"/>
    </row>
    <row r="36" spans="2:9" ht="15.5" x14ac:dyDescent="0.35">
      <c r="D36" s="70" t="str">
        <f>RAB!G33</f>
        <v>Selaku PPTK/PPK</v>
      </c>
    </row>
    <row r="37" spans="2:9" ht="15.5" x14ac:dyDescent="0.35">
      <c r="D37" s="70"/>
    </row>
    <row r="38" spans="2:9" ht="15.5" x14ac:dyDescent="0.35">
      <c r="D38" s="70"/>
    </row>
    <row r="39" spans="2:9" ht="15.5" x14ac:dyDescent="0.35">
      <c r="D39" s="70"/>
    </row>
    <row r="40" spans="2:9" ht="15.5" x14ac:dyDescent="0.35">
      <c r="D40" s="70"/>
    </row>
    <row r="41" spans="2:9" ht="15.5" x14ac:dyDescent="0.35">
      <c r="D41" s="70" t="str">
        <f>RAB!G38</f>
        <v>SAIFAN, S.T., M.Si.</v>
      </c>
    </row>
    <row r="42" spans="2:9" ht="15.5" x14ac:dyDescent="0.35">
      <c r="D42" s="70" t="str">
        <f>RAB!G39</f>
        <v>NIP. 19721024 200502 1 001</v>
      </c>
    </row>
    <row r="43" spans="2:9" ht="15.5" x14ac:dyDescent="0.35">
      <c r="D43" s="70"/>
    </row>
  </sheetData>
  <mergeCells count="26">
    <mergeCell ref="B1:E1"/>
    <mergeCell ref="C6:D6"/>
    <mergeCell ref="C8:D8"/>
    <mergeCell ref="C9:D9"/>
    <mergeCell ref="C7:D7"/>
    <mergeCell ref="C3:D3"/>
    <mergeCell ref="C24:D24"/>
    <mergeCell ref="C15:D15"/>
    <mergeCell ref="C16:D16"/>
    <mergeCell ref="C17:D17"/>
    <mergeCell ref="C18:D18"/>
    <mergeCell ref="C19:D19"/>
    <mergeCell ref="C20:D20"/>
    <mergeCell ref="C21:D21"/>
    <mergeCell ref="C22:D22"/>
    <mergeCell ref="C23:D23"/>
    <mergeCell ref="C10:D10"/>
    <mergeCell ref="C11:D11"/>
    <mergeCell ref="C12:D12"/>
    <mergeCell ref="C13:D13"/>
    <mergeCell ref="C14:D14"/>
    <mergeCell ref="C25:D25"/>
    <mergeCell ref="C26:D26"/>
    <mergeCell ref="C27:D27"/>
    <mergeCell ref="C28:D28"/>
    <mergeCell ref="C29:D29"/>
  </mergeCells>
  <printOptions horizontalCentered="1"/>
  <pageMargins left="0.98425196850393704" right="0.39370078740157499" top="0.59055118110236204" bottom="0.59055118110236204" header="0.511811023622047" footer="0.511811023622047"/>
  <pageSetup paperSize="256"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892D7-724E-4B57-98AA-D0C483940553}">
  <sheetPr>
    <tabColor rgb="FFFFFF00"/>
  </sheetPr>
  <dimension ref="A3:H94"/>
  <sheetViews>
    <sheetView view="pageBreakPreview" zoomScale="85" zoomScaleNormal="100" zoomScaleSheetLayoutView="85" workbookViewId="0">
      <selection activeCell="J17" sqref="J17"/>
    </sheetView>
  </sheetViews>
  <sheetFormatPr defaultColWidth="9.26953125" defaultRowHeight="12.5" x14ac:dyDescent="0.35"/>
  <cols>
    <col min="1" max="1" width="6.54296875" style="271" customWidth="1"/>
    <col min="2" max="2" width="22.7265625" style="271" customWidth="1"/>
    <col min="3" max="3" width="3.26953125" style="271" customWidth="1"/>
    <col min="4" max="4" width="26.7265625" style="271" customWidth="1"/>
    <col min="5" max="5" width="10.26953125" style="328" customWidth="1"/>
    <col min="6" max="6" width="14.7265625" style="271" customWidth="1"/>
    <col min="7" max="7" width="16" style="271" customWidth="1"/>
    <col min="8" max="8" width="20.453125" style="271" customWidth="1"/>
    <col min="9" max="237" width="9.26953125" style="271"/>
    <col min="238" max="238" width="9.26953125" style="271" customWidth="1"/>
    <col min="239" max="239" width="2.7265625" style="271" customWidth="1"/>
    <col min="240" max="240" width="26" style="271" customWidth="1"/>
    <col min="241" max="241" width="10.453125" style="271" customWidth="1"/>
    <col min="242" max="243" width="14.54296875" style="271" customWidth="1"/>
    <col min="244" max="244" width="19.7265625" style="271" customWidth="1"/>
    <col min="245" max="245" width="9.26953125" style="271" customWidth="1"/>
    <col min="246" max="246" width="3" style="271" customWidth="1"/>
    <col min="247" max="248" width="9.26953125" style="271"/>
    <col min="249" max="249" width="12.7265625" style="271" customWidth="1"/>
    <col min="250" max="256" width="9.26953125" style="271"/>
    <col min="257" max="257" width="6.54296875" style="271" customWidth="1"/>
    <col min="258" max="258" width="22.7265625" style="271" customWidth="1"/>
    <col min="259" max="259" width="3.26953125" style="271" customWidth="1"/>
    <col min="260" max="260" width="26.7265625" style="271" customWidth="1"/>
    <col min="261" max="261" width="10.26953125" style="271" customWidth="1"/>
    <col min="262" max="262" width="14.7265625" style="271" customWidth="1"/>
    <col min="263" max="263" width="16" style="271" customWidth="1"/>
    <col min="264" max="264" width="20.453125" style="271" customWidth="1"/>
    <col min="265" max="494" width="9.26953125" style="271"/>
    <col min="495" max="495" width="2.7265625" style="271" customWidth="1"/>
    <col min="496" max="496" width="26" style="271" customWidth="1"/>
    <col min="497" max="497" width="10.453125" style="271" customWidth="1"/>
    <col min="498" max="499" width="14.54296875" style="271" customWidth="1"/>
    <col min="500" max="500" width="19.7265625" style="271" customWidth="1"/>
    <col min="501" max="501" width="9.26953125" style="271"/>
    <col min="502" max="502" width="3" style="271" customWidth="1"/>
    <col min="503" max="504" width="9.26953125" style="271"/>
    <col min="505" max="505" width="12.7265625" style="271" customWidth="1"/>
    <col min="506" max="512" width="9.26953125" style="271"/>
    <col min="513" max="513" width="6.54296875" style="271" customWidth="1"/>
    <col min="514" max="514" width="22.7265625" style="271" customWidth="1"/>
    <col min="515" max="515" width="3.26953125" style="271" customWidth="1"/>
    <col min="516" max="516" width="26.7265625" style="271" customWidth="1"/>
    <col min="517" max="517" width="10.26953125" style="271" customWidth="1"/>
    <col min="518" max="518" width="14.7265625" style="271" customWidth="1"/>
    <col min="519" max="519" width="16" style="271" customWidth="1"/>
    <col min="520" max="520" width="20.453125" style="271" customWidth="1"/>
    <col min="521" max="750" width="9.26953125" style="271"/>
    <col min="751" max="751" width="2.7265625" style="271" customWidth="1"/>
    <col min="752" max="752" width="26" style="271" customWidth="1"/>
    <col min="753" max="753" width="10.453125" style="271" customWidth="1"/>
    <col min="754" max="755" width="14.54296875" style="271" customWidth="1"/>
    <col min="756" max="756" width="19.7265625" style="271" customWidth="1"/>
    <col min="757" max="757" width="9.26953125" style="271"/>
    <col min="758" max="758" width="3" style="271" customWidth="1"/>
    <col min="759" max="760" width="9.26953125" style="271"/>
    <col min="761" max="761" width="12.7265625" style="271" customWidth="1"/>
    <col min="762" max="768" width="9.26953125" style="271"/>
    <col min="769" max="769" width="6.54296875" style="271" customWidth="1"/>
    <col min="770" max="770" width="22.7265625" style="271" customWidth="1"/>
    <col min="771" max="771" width="3.26953125" style="271" customWidth="1"/>
    <col min="772" max="772" width="26.7265625" style="271" customWidth="1"/>
    <col min="773" max="773" width="10.26953125" style="271" customWidth="1"/>
    <col min="774" max="774" width="14.7265625" style="271" customWidth="1"/>
    <col min="775" max="775" width="16" style="271" customWidth="1"/>
    <col min="776" max="776" width="20.453125" style="271" customWidth="1"/>
    <col min="777" max="1006" width="9.26953125" style="271"/>
    <col min="1007" max="1007" width="2.7265625" style="271" customWidth="1"/>
    <col min="1008" max="1008" width="26" style="271" customWidth="1"/>
    <col min="1009" max="1009" width="10.453125" style="271" customWidth="1"/>
    <col min="1010" max="1011" width="14.54296875" style="271" customWidth="1"/>
    <col min="1012" max="1012" width="19.7265625" style="271" customWidth="1"/>
    <col min="1013" max="1013" width="9.26953125" style="271"/>
    <col min="1014" max="1014" width="3" style="271" customWidth="1"/>
    <col min="1015" max="1016" width="9.26953125" style="271"/>
    <col min="1017" max="1017" width="12.7265625" style="271" customWidth="1"/>
    <col min="1018" max="1024" width="9.26953125" style="271"/>
    <col min="1025" max="1025" width="6.54296875" style="271" customWidth="1"/>
    <col min="1026" max="1026" width="22.7265625" style="271" customWidth="1"/>
    <col min="1027" max="1027" width="3.26953125" style="271" customWidth="1"/>
    <col min="1028" max="1028" width="26.7265625" style="271" customWidth="1"/>
    <col min="1029" max="1029" width="10.26953125" style="271" customWidth="1"/>
    <col min="1030" max="1030" width="14.7265625" style="271" customWidth="1"/>
    <col min="1031" max="1031" width="16" style="271" customWidth="1"/>
    <col min="1032" max="1032" width="20.453125" style="271" customWidth="1"/>
    <col min="1033" max="1262" width="9.26953125" style="271"/>
    <col min="1263" max="1263" width="2.7265625" style="271" customWidth="1"/>
    <col min="1264" max="1264" width="26" style="271" customWidth="1"/>
    <col min="1265" max="1265" width="10.453125" style="271" customWidth="1"/>
    <col min="1266" max="1267" width="14.54296875" style="271" customWidth="1"/>
    <col min="1268" max="1268" width="19.7265625" style="271" customWidth="1"/>
    <col min="1269" max="1269" width="9.26953125" style="271"/>
    <col min="1270" max="1270" width="3" style="271" customWidth="1"/>
    <col min="1271" max="1272" width="9.26953125" style="271"/>
    <col min="1273" max="1273" width="12.7265625" style="271" customWidth="1"/>
    <col min="1274" max="1280" width="9.26953125" style="271"/>
    <col min="1281" max="1281" width="6.54296875" style="271" customWidth="1"/>
    <col min="1282" max="1282" width="22.7265625" style="271" customWidth="1"/>
    <col min="1283" max="1283" width="3.26953125" style="271" customWidth="1"/>
    <col min="1284" max="1284" width="26.7265625" style="271" customWidth="1"/>
    <col min="1285" max="1285" width="10.26953125" style="271" customWidth="1"/>
    <col min="1286" max="1286" width="14.7265625" style="271" customWidth="1"/>
    <col min="1287" max="1287" width="16" style="271" customWidth="1"/>
    <col min="1288" max="1288" width="20.453125" style="271" customWidth="1"/>
    <col min="1289" max="1518" width="9.26953125" style="271"/>
    <col min="1519" max="1519" width="2.7265625" style="271" customWidth="1"/>
    <col min="1520" max="1520" width="26" style="271" customWidth="1"/>
    <col min="1521" max="1521" width="10.453125" style="271" customWidth="1"/>
    <col min="1522" max="1523" width="14.54296875" style="271" customWidth="1"/>
    <col min="1524" max="1524" width="19.7265625" style="271" customWidth="1"/>
    <col min="1525" max="1525" width="9.26953125" style="271"/>
    <col min="1526" max="1526" width="3" style="271" customWidth="1"/>
    <col min="1527" max="1528" width="9.26953125" style="271"/>
    <col min="1529" max="1529" width="12.7265625" style="271" customWidth="1"/>
    <col min="1530" max="1536" width="9.26953125" style="271"/>
    <col min="1537" max="1537" width="6.54296875" style="271" customWidth="1"/>
    <col min="1538" max="1538" width="22.7265625" style="271" customWidth="1"/>
    <col min="1539" max="1539" width="3.26953125" style="271" customWidth="1"/>
    <col min="1540" max="1540" width="26.7265625" style="271" customWidth="1"/>
    <col min="1541" max="1541" width="10.26953125" style="271" customWidth="1"/>
    <col min="1542" max="1542" width="14.7265625" style="271" customWidth="1"/>
    <col min="1543" max="1543" width="16" style="271" customWidth="1"/>
    <col min="1544" max="1544" width="20.453125" style="271" customWidth="1"/>
    <col min="1545" max="1774" width="9.26953125" style="271"/>
    <col min="1775" max="1775" width="2.7265625" style="271" customWidth="1"/>
    <col min="1776" max="1776" width="26" style="271" customWidth="1"/>
    <col min="1777" max="1777" width="10.453125" style="271" customWidth="1"/>
    <col min="1778" max="1779" width="14.54296875" style="271" customWidth="1"/>
    <col min="1780" max="1780" width="19.7265625" style="271" customWidth="1"/>
    <col min="1781" max="1781" width="9.26953125" style="271"/>
    <col min="1782" max="1782" width="3" style="271" customWidth="1"/>
    <col min="1783" max="1784" width="9.26953125" style="271"/>
    <col min="1785" max="1785" width="12.7265625" style="271" customWidth="1"/>
    <col min="1786" max="1792" width="9.26953125" style="271"/>
    <col min="1793" max="1793" width="6.54296875" style="271" customWidth="1"/>
    <col min="1794" max="1794" width="22.7265625" style="271" customWidth="1"/>
    <col min="1795" max="1795" width="3.26953125" style="271" customWidth="1"/>
    <col min="1796" max="1796" width="26.7265625" style="271" customWidth="1"/>
    <col min="1797" max="1797" width="10.26953125" style="271" customWidth="1"/>
    <col min="1798" max="1798" width="14.7265625" style="271" customWidth="1"/>
    <col min="1799" max="1799" width="16" style="271" customWidth="1"/>
    <col min="1800" max="1800" width="20.453125" style="271" customWidth="1"/>
    <col min="1801" max="2030" width="9.26953125" style="271"/>
    <col min="2031" max="2031" width="2.7265625" style="271" customWidth="1"/>
    <col min="2032" max="2032" width="26" style="271" customWidth="1"/>
    <col min="2033" max="2033" width="10.453125" style="271" customWidth="1"/>
    <col min="2034" max="2035" width="14.54296875" style="271" customWidth="1"/>
    <col min="2036" max="2036" width="19.7265625" style="271" customWidth="1"/>
    <col min="2037" max="2037" width="9.26953125" style="271"/>
    <col min="2038" max="2038" width="3" style="271" customWidth="1"/>
    <col min="2039" max="2040" width="9.26953125" style="271"/>
    <col min="2041" max="2041" width="12.7265625" style="271" customWidth="1"/>
    <col min="2042" max="2048" width="9.26953125" style="271"/>
    <col min="2049" max="2049" width="6.54296875" style="271" customWidth="1"/>
    <col min="2050" max="2050" width="22.7265625" style="271" customWidth="1"/>
    <col min="2051" max="2051" width="3.26953125" style="271" customWidth="1"/>
    <col min="2052" max="2052" width="26.7265625" style="271" customWidth="1"/>
    <col min="2053" max="2053" width="10.26953125" style="271" customWidth="1"/>
    <col min="2054" max="2054" width="14.7265625" style="271" customWidth="1"/>
    <col min="2055" max="2055" width="16" style="271" customWidth="1"/>
    <col min="2056" max="2056" width="20.453125" style="271" customWidth="1"/>
    <col min="2057" max="2286" width="9.26953125" style="271"/>
    <col min="2287" max="2287" width="2.7265625" style="271" customWidth="1"/>
    <col min="2288" max="2288" width="26" style="271" customWidth="1"/>
    <col min="2289" max="2289" width="10.453125" style="271" customWidth="1"/>
    <col min="2290" max="2291" width="14.54296875" style="271" customWidth="1"/>
    <col min="2292" max="2292" width="19.7265625" style="271" customWidth="1"/>
    <col min="2293" max="2293" width="9.26953125" style="271"/>
    <col min="2294" max="2294" width="3" style="271" customWidth="1"/>
    <col min="2295" max="2296" width="9.26953125" style="271"/>
    <col min="2297" max="2297" width="12.7265625" style="271" customWidth="1"/>
    <col min="2298" max="2304" width="9.26953125" style="271"/>
    <col min="2305" max="2305" width="6.54296875" style="271" customWidth="1"/>
    <col min="2306" max="2306" width="22.7265625" style="271" customWidth="1"/>
    <col min="2307" max="2307" width="3.26953125" style="271" customWidth="1"/>
    <col min="2308" max="2308" width="26.7265625" style="271" customWidth="1"/>
    <col min="2309" max="2309" width="10.26953125" style="271" customWidth="1"/>
    <col min="2310" max="2310" width="14.7265625" style="271" customWidth="1"/>
    <col min="2311" max="2311" width="16" style="271" customWidth="1"/>
    <col min="2312" max="2312" width="20.453125" style="271" customWidth="1"/>
    <col min="2313" max="2542" width="9.26953125" style="271"/>
    <col min="2543" max="2543" width="2.7265625" style="271" customWidth="1"/>
    <col min="2544" max="2544" width="26" style="271" customWidth="1"/>
    <col min="2545" max="2545" width="10.453125" style="271" customWidth="1"/>
    <col min="2546" max="2547" width="14.54296875" style="271" customWidth="1"/>
    <col min="2548" max="2548" width="19.7265625" style="271" customWidth="1"/>
    <col min="2549" max="2549" width="9.26953125" style="271"/>
    <col min="2550" max="2550" width="3" style="271" customWidth="1"/>
    <col min="2551" max="2552" width="9.26953125" style="271"/>
    <col min="2553" max="2553" width="12.7265625" style="271" customWidth="1"/>
    <col min="2554" max="2560" width="9.26953125" style="271"/>
    <col min="2561" max="2561" width="6.54296875" style="271" customWidth="1"/>
    <col min="2562" max="2562" width="22.7265625" style="271" customWidth="1"/>
    <col min="2563" max="2563" width="3.26953125" style="271" customWidth="1"/>
    <col min="2564" max="2564" width="26.7265625" style="271" customWidth="1"/>
    <col min="2565" max="2565" width="10.26953125" style="271" customWidth="1"/>
    <col min="2566" max="2566" width="14.7265625" style="271" customWidth="1"/>
    <col min="2567" max="2567" width="16" style="271" customWidth="1"/>
    <col min="2568" max="2568" width="20.453125" style="271" customWidth="1"/>
    <col min="2569" max="2798" width="9.26953125" style="271"/>
    <col min="2799" max="2799" width="2.7265625" style="271" customWidth="1"/>
    <col min="2800" max="2800" width="26" style="271" customWidth="1"/>
    <col min="2801" max="2801" width="10.453125" style="271" customWidth="1"/>
    <col min="2802" max="2803" width="14.54296875" style="271" customWidth="1"/>
    <col min="2804" max="2804" width="19.7265625" style="271" customWidth="1"/>
    <col min="2805" max="2805" width="9.26953125" style="271"/>
    <col min="2806" max="2806" width="3" style="271" customWidth="1"/>
    <col min="2807" max="2808" width="9.26953125" style="271"/>
    <col min="2809" max="2809" width="12.7265625" style="271" customWidth="1"/>
    <col min="2810" max="2816" width="9.26953125" style="271"/>
    <col min="2817" max="2817" width="6.54296875" style="271" customWidth="1"/>
    <col min="2818" max="2818" width="22.7265625" style="271" customWidth="1"/>
    <col min="2819" max="2819" width="3.26953125" style="271" customWidth="1"/>
    <col min="2820" max="2820" width="26.7265625" style="271" customWidth="1"/>
    <col min="2821" max="2821" width="10.26953125" style="271" customWidth="1"/>
    <col min="2822" max="2822" width="14.7265625" style="271" customWidth="1"/>
    <col min="2823" max="2823" width="16" style="271" customWidth="1"/>
    <col min="2824" max="2824" width="20.453125" style="271" customWidth="1"/>
    <col min="2825" max="3054" width="9.26953125" style="271"/>
    <col min="3055" max="3055" width="2.7265625" style="271" customWidth="1"/>
    <col min="3056" max="3056" width="26" style="271" customWidth="1"/>
    <col min="3057" max="3057" width="10.453125" style="271" customWidth="1"/>
    <col min="3058" max="3059" width="14.54296875" style="271" customWidth="1"/>
    <col min="3060" max="3060" width="19.7265625" style="271" customWidth="1"/>
    <col min="3061" max="3061" width="9.26953125" style="271"/>
    <col min="3062" max="3062" width="3" style="271" customWidth="1"/>
    <col min="3063" max="3064" width="9.26953125" style="271"/>
    <col min="3065" max="3065" width="12.7265625" style="271" customWidth="1"/>
    <col min="3066" max="3072" width="9.26953125" style="271"/>
    <col min="3073" max="3073" width="6.54296875" style="271" customWidth="1"/>
    <col min="3074" max="3074" width="22.7265625" style="271" customWidth="1"/>
    <col min="3075" max="3075" width="3.26953125" style="271" customWidth="1"/>
    <col min="3076" max="3076" width="26.7265625" style="271" customWidth="1"/>
    <col min="3077" max="3077" width="10.26953125" style="271" customWidth="1"/>
    <col min="3078" max="3078" width="14.7265625" style="271" customWidth="1"/>
    <col min="3079" max="3079" width="16" style="271" customWidth="1"/>
    <col min="3080" max="3080" width="20.453125" style="271" customWidth="1"/>
    <col min="3081" max="3310" width="9.26953125" style="271"/>
    <col min="3311" max="3311" width="2.7265625" style="271" customWidth="1"/>
    <col min="3312" max="3312" width="26" style="271" customWidth="1"/>
    <col min="3313" max="3313" width="10.453125" style="271" customWidth="1"/>
    <col min="3314" max="3315" width="14.54296875" style="271" customWidth="1"/>
    <col min="3316" max="3316" width="19.7265625" style="271" customWidth="1"/>
    <col min="3317" max="3317" width="9.26953125" style="271"/>
    <col min="3318" max="3318" width="3" style="271" customWidth="1"/>
    <col min="3319" max="3320" width="9.26953125" style="271"/>
    <col min="3321" max="3321" width="12.7265625" style="271" customWidth="1"/>
    <col min="3322" max="3328" width="9.26953125" style="271"/>
    <col min="3329" max="3329" width="6.54296875" style="271" customWidth="1"/>
    <col min="3330" max="3330" width="22.7265625" style="271" customWidth="1"/>
    <col min="3331" max="3331" width="3.26953125" style="271" customWidth="1"/>
    <col min="3332" max="3332" width="26.7265625" style="271" customWidth="1"/>
    <col min="3333" max="3333" width="10.26953125" style="271" customWidth="1"/>
    <col min="3334" max="3334" width="14.7265625" style="271" customWidth="1"/>
    <col min="3335" max="3335" width="16" style="271" customWidth="1"/>
    <col min="3336" max="3336" width="20.453125" style="271" customWidth="1"/>
    <col min="3337" max="3566" width="9.26953125" style="271"/>
    <col min="3567" max="3567" width="2.7265625" style="271" customWidth="1"/>
    <col min="3568" max="3568" width="26" style="271" customWidth="1"/>
    <col min="3569" max="3569" width="10.453125" style="271" customWidth="1"/>
    <col min="3570" max="3571" width="14.54296875" style="271" customWidth="1"/>
    <col min="3572" max="3572" width="19.7265625" style="271" customWidth="1"/>
    <col min="3573" max="3573" width="9.26953125" style="271"/>
    <col min="3574" max="3574" width="3" style="271" customWidth="1"/>
    <col min="3575" max="3576" width="9.26953125" style="271"/>
    <col min="3577" max="3577" width="12.7265625" style="271" customWidth="1"/>
    <col min="3578" max="3584" width="9.26953125" style="271"/>
    <col min="3585" max="3585" width="6.54296875" style="271" customWidth="1"/>
    <col min="3586" max="3586" width="22.7265625" style="271" customWidth="1"/>
    <col min="3587" max="3587" width="3.26953125" style="271" customWidth="1"/>
    <col min="3588" max="3588" width="26.7265625" style="271" customWidth="1"/>
    <col min="3589" max="3589" width="10.26953125" style="271" customWidth="1"/>
    <col min="3590" max="3590" width="14.7265625" style="271" customWidth="1"/>
    <col min="3591" max="3591" width="16" style="271" customWidth="1"/>
    <col min="3592" max="3592" width="20.453125" style="271" customWidth="1"/>
    <col min="3593" max="3822" width="9.26953125" style="271"/>
    <col min="3823" max="3823" width="2.7265625" style="271" customWidth="1"/>
    <col min="3824" max="3824" width="26" style="271" customWidth="1"/>
    <col min="3825" max="3825" width="10.453125" style="271" customWidth="1"/>
    <col min="3826" max="3827" width="14.54296875" style="271" customWidth="1"/>
    <col min="3828" max="3828" width="19.7265625" style="271" customWidth="1"/>
    <col min="3829" max="3829" width="9.26953125" style="271"/>
    <col min="3830" max="3830" width="3" style="271" customWidth="1"/>
    <col min="3831" max="3832" width="9.26953125" style="271"/>
    <col min="3833" max="3833" width="12.7265625" style="271" customWidth="1"/>
    <col min="3834" max="3840" width="9.26953125" style="271"/>
    <col min="3841" max="3841" width="6.54296875" style="271" customWidth="1"/>
    <col min="3842" max="3842" width="22.7265625" style="271" customWidth="1"/>
    <col min="3843" max="3843" width="3.26953125" style="271" customWidth="1"/>
    <col min="3844" max="3844" width="26.7265625" style="271" customWidth="1"/>
    <col min="3845" max="3845" width="10.26953125" style="271" customWidth="1"/>
    <col min="3846" max="3846" width="14.7265625" style="271" customWidth="1"/>
    <col min="3847" max="3847" width="16" style="271" customWidth="1"/>
    <col min="3848" max="3848" width="20.453125" style="271" customWidth="1"/>
    <col min="3849" max="4078" width="9.26953125" style="271"/>
    <col min="4079" max="4079" width="2.7265625" style="271" customWidth="1"/>
    <col min="4080" max="4080" width="26" style="271" customWidth="1"/>
    <col min="4081" max="4081" width="10.453125" style="271" customWidth="1"/>
    <col min="4082" max="4083" width="14.54296875" style="271" customWidth="1"/>
    <col min="4084" max="4084" width="19.7265625" style="271" customWidth="1"/>
    <col min="4085" max="4085" width="9.26953125" style="271"/>
    <col min="4086" max="4086" width="3" style="271" customWidth="1"/>
    <col min="4087" max="4088" width="9.26953125" style="271"/>
    <col min="4089" max="4089" width="12.7265625" style="271" customWidth="1"/>
    <col min="4090" max="4096" width="9.26953125" style="271"/>
    <col min="4097" max="4097" width="6.54296875" style="271" customWidth="1"/>
    <col min="4098" max="4098" width="22.7265625" style="271" customWidth="1"/>
    <col min="4099" max="4099" width="3.26953125" style="271" customWidth="1"/>
    <col min="4100" max="4100" width="26.7265625" style="271" customWidth="1"/>
    <col min="4101" max="4101" width="10.26953125" style="271" customWidth="1"/>
    <col min="4102" max="4102" width="14.7265625" style="271" customWidth="1"/>
    <col min="4103" max="4103" width="16" style="271" customWidth="1"/>
    <col min="4104" max="4104" width="20.453125" style="271" customWidth="1"/>
    <col min="4105" max="4334" width="9.26953125" style="271"/>
    <col min="4335" max="4335" width="2.7265625" style="271" customWidth="1"/>
    <col min="4336" max="4336" width="26" style="271" customWidth="1"/>
    <col min="4337" max="4337" width="10.453125" style="271" customWidth="1"/>
    <col min="4338" max="4339" width="14.54296875" style="271" customWidth="1"/>
    <col min="4340" max="4340" width="19.7265625" style="271" customWidth="1"/>
    <col min="4341" max="4341" width="9.26953125" style="271"/>
    <col min="4342" max="4342" width="3" style="271" customWidth="1"/>
    <col min="4343" max="4344" width="9.26953125" style="271"/>
    <col min="4345" max="4345" width="12.7265625" style="271" customWidth="1"/>
    <col min="4346" max="4352" width="9.26953125" style="271"/>
    <col min="4353" max="4353" width="6.54296875" style="271" customWidth="1"/>
    <col min="4354" max="4354" width="22.7265625" style="271" customWidth="1"/>
    <col min="4355" max="4355" width="3.26953125" style="271" customWidth="1"/>
    <col min="4356" max="4356" width="26.7265625" style="271" customWidth="1"/>
    <col min="4357" max="4357" width="10.26953125" style="271" customWidth="1"/>
    <col min="4358" max="4358" width="14.7265625" style="271" customWidth="1"/>
    <col min="4359" max="4359" width="16" style="271" customWidth="1"/>
    <col min="4360" max="4360" width="20.453125" style="271" customWidth="1"/>
    <col min="4361" max="4590" width="9.26953125" style="271"/>
    <col min="4591" max="4591" width="2.7265625" style="271" customWidth="1"/>
    <col min="4592" max="4592" width="26" style="271" customWidth="1"/>
    <col min="4593" max="4593" width="10.453125" style="271" customWidth="1"/>
    <col min="4594" max="4595" width="14.54296875" style="271" customWidth="1"/>
    <col min="4596" max="4596" width="19.7265625" style="271" customWidth="1"/>
    <col min="4597" max="4597" width="9.26953125" style="271"/>
    <col min="4598" max="4598" width="3" style="271" customWidth="1"/>
    <col min="4599" max="4600" width="9.26953125" style="271"/>
    <col min="4601" max="4601" width="12.7265625" style="271" customWidth="1"/>
    <col min="4602" max="4608" width="9.26953125" style="271"/>
    <col min="4609" max="4609" width="6.54296875" style="271" customWidth="1"/>
    <col min="4610" max="4610" width="22.7265625" style="271" customWidth="1"/>
    <col min="4611" max="4611" width="3.26953125" style="271" customWidth="1"/>
    <col min="4612" max="4612" width="26.7265625" style="271" customWidth="1"/>
    <col min="4613" max="4613" width="10.26953125" style="271" customWidth="1"/>
    <col min="4614" max="4614" width="14.7265625" style="271" customWidth="1"/>
    <col min="4615" max="4615" width="16" style="271" customWidth="1"/>
    <col min="4616" max="4616" width="20.453125" style="271" customWidth="1"/>
    <col min="4617" max="4846" width="9.26953125" style="271"/>
    <col min="4847" max="4847" width="2.7265625" style="271" customWidth="1"/>
    <col min="4848" max="4848" width="26" style="271" customWidth="1"/>
    <col min="4849" max="4849" width="10.453125" style="271" customWidth="1"/>
    <col min="4850" max="4851" width="14.54296875" style="271" customWidth="1"/>
    <col min="4852" max="4852" width="19.7265625" style="271" customWidth="1"/>
    <col min="4853" max="4853" width="9.26953125" style="271"/>
    <col min="4854" max="4854" width="3" style="271" customWidth="1"/>
    <col min="4855" max="4856" width="9.26953125" style="271"/>
    <col min="4857" max="4857" width="12.7265625" style="271" customWidth="1"/>
    <col min="4858" max="4864" width="9.26953125" style="271"/>
    <col min="4865" max="4865" width="6.54296875" style="271" customWidth="1"/>
    <col min="4866" max="4866" width="22.7265625" style="271" customWidth="1"/>
    <col min="4867" max="4867" width="3.26953125" style="271" customWidth="1"/>
    <col min="4868" max="4868" width="26.7265625" style="271" customWidth="1"/>
    <col min="4869" max="4869" width="10.26953125" style="271" customWidth="1"/>
    <col min="4870" max="4870" width="14.7265625" style="271" customWidth="1"/>
    <col min="4871" max="4871" width="16" style="271" customWidth="1"/>
    <col min="4872" max="4872" width="20.453125" style="271" customWidth="1"/>
    <col min="4873" max="5102" width="9.26953125" style="271"/>
    <col min="5103" max="5103" width="2.7265625" style="271" customWidth="1"/>
    <col min="5104" max="5104" width="26" style="271" customWidth="1"/>
    <col min="5105" max="5105" width="10.453125" style="271" customWidth="1"/>
    <col min="5106" max="5107" width="14.54296875" style="271" customWidth="1"/>
    <col min="5108" max="5108" width="19.7265625" style="271" customWidth="1"/>
    <col min="5109" max="5109" width="9.26953125" style="271"/>
    <col min="5110" max="5110" width="3" style="271" customWidth="1"/>
    <col min="5111" max="5112" width="9.26953125" style="271"/>
    <col min="5113" max="5113" width="12.7265625" style="271" customWidth="1"/>
    <col min="5114" max="5120" width="9.26953125" style="271"/>
    <col min="5121" max="5121" width="6.54296875" style="271" customWidth="1"/>
    <col min="5122" max="5122" width="22.7265625" style="271" customWidth="1"/>
    <col min="5123" max="5123" width="3.26953125" style="271" customWidth="1"/>
    <col min="5124" max="5124" width="26.7265625" style="271" customWidth="1"/>
    <col min="5125" max="5125" width="10.26953125" style="271" customWidth="1"/>
    <col min="5126" max="5126" width="14.7265625" style="271" customWidth="1"/>
    <col min="5127" max="5127" width="16" style="271" customWidth="1"/>
    <col min="5128" max="5128" width="20.453125" style="271" customWidth="1"/>
    <col min="5129" max="5358" width="9.26953125" style="271"/>
    <col min="5359" max="5359" width="2.7265625" style="271" customWidth="1"/>
    <col min="5360" max="5360" width="26" style="271" customWidth="1"/>
    <col min="5361" max="5361" width="10.453125" style="271" customWidth="1"/>
    <col min="5362" max="5363" width="14.54296875" style="271" customWidth="1"/>
    <col min="5364" max="5364" width="19.7265625" style="271" customWidth="1"/>
    <col min="5365" max="5365" width="9.26953125" style="271"/>
    <col min="5366" max="5366" width="3" style="271" customWidth="1"/>
    <col min="5367" max="5368" width="9.26953125" style="271"/>
    <col min="5369" max="5369" width="12.7265625" style="271" customWidth="1"/>
    <col min="5370" max="5376" width="9.26953125" style="271"/>
    <col min="5377" max="5377" width="6.54296875" style="271" customWidth="1"/>
    <col min="5378" max="5378" width="22.7265625" style="271" customWidth="1"/>
    <col min="5379" max="5379" width="3.26953125" style="271" customWidth="1"/>
    <col min="5380" max="5380" width="26.7265625" style="271" customWidth="1"/>
    <col min="5381" max="5381" width="10.26953125" style="271" customWidth="1"/>
    <col min="5382" max="5382" width="14.7265625" style="271" customWidth="1"/>
    <col min="5383" max="5383" width="16" style="271" customWidth="1"/>
    <col min="5384" max="5384" width="20.453125" style="271" customWidth="1"/>
    <col min="5385" max="5614" width="9.26953125" style="271"/>
    <col min="5615" max="5615" width="2.7265625" style="271" customWidth="1"/>
    <col min="5616" max="5616" width="26" style="271" customWidth="1"/>
    <col min="5617" max="5617" width="10.453125" style="271" customWidth="1"/>
    <col min="5618" max="5619" width="14.54296875" style="271" customWidth="1"/>
    <col min="5620" max="5620" width="19.7265625" style="271" customWidth="1"/>
    <col min="5621" max="5621" width="9.26953125" style="271"/>
    <col min="5622" max="5622" width="3" style="271" customWidth="1"/>
    <col min="5623" max="5624" width="9.26953125" style="271"/>
    <col min="5625" max="5625" width="12.7265625" style="271" customWidth="1"/>
    <col min="5626" max="5632" width="9.26953125" style="271"/>
    <col min="5633" max="5633" width="6.54296875" style="271" customWidth="1"/>
    <col min="5634" max="5634" width="22.7265625" style="271" customWidth="1"/>
    <col min="5635" max="5635" width="3.26953125" style="271" customWidth="1"/>
    <col min="5636" max="5636" width="26.7265625" style="271" customWidth="1"/>
    <col min="5637" max="5637" width="10.26953125" style="271" customWidth="1"/>
    <col min="5638" max="5638" width="14.7265625" style="271" customWidth="1"/>
    <col min="5639" max="5639" width="16" style="271" customWidth="1"/>
    <col min="5640" max="5640" width="20.453125" style="271" customWidth="1"/>
    <col min="5641" max="5870" width="9.26953125" style="271"/>
    <col min="5871" max="5871" width="2.7265625" style="271" customWidth="1"/>
    <col min="5872" max="5872" width="26" style="271" customWidth="1"/>
    <col min="5873" max="5873" width="10.453125" style="271" customWidth="1"/>
    <col min="5874" max="5875" width="14.54296875" style="271" customWidth="1"/>
    <col min="5876" max="5876" width="19.7265625" style="271" customWidth="1"/>
    <col min="5877" max="5877" width="9.26953125" style="271"/>
    <col min="5878" max="5878" width="3" style="271" customWidth="1"/>
    <col min="5879" max="5880" width="9.26953125" style="271"/>
    <col min="5881" max="5881" width="12.7265625" style="271" customWidth="1"/>
    <col min="5882" max="5888" width="9.26953125" style="271"/>
    <col min="5889" max="5889" width="6.54296875" style="271" customWidth="1"/>
    <col min="5890" max="5890" width="22.7265625" style="271" customWidth="1"/>
    <col min="5891" max="5891" width="3.26953125" style="271" customWidth="1"/>
    <col min="5892" max="5892" width="26.7265625" style="271" customWidth="1"/>
    <col min="5893" max="5893" width="10.26953125" style="271" customWidth="1"/>
    <col min="5894" max="5894" width="14.7265625" style="271" customWidth="1"/>
    <col min="5895" max="5895" width="16" style="271" customWidth="1"/>
    <col min="5896" max="5896" width="20.453125" style="271" customWidth="1"/>
    <col min="5897" max="6126" width="9.26953125" style="271"/>
    <col min="6127" max="6127" width="2.7265625" style="271" customWidth="1"/>
    <col min="6128" max="6128" width="26" style="271" customWidth="1"/>
    <col min="6129" max="6129" width="10.453125" style="271" customWidth="1"/>
    <col min="6130" max="6131" width="14.54296875" style="271" customWidth="1"/>
    <col min="6132" max="6132" width="19.7265625" style="271" customWidth="1"/>
    <col min="6133" max="6133" width="9.26953125" style="271"/>
    <col min="6134" max="6134" width="3" style="271" customWidth="1"/>
    <col min="6135" max="6136" width="9.26953125" style="271"/>
    <col min="6137" max="6137" width="12.7265625" style="271" customWidth="1"/>
    <col min="6138" max="6144" width="9.26953125" style="271"/>
    <col min="6145" max="6145" width="6.54296875" style="271" customWidth="1"/>
    <col min="6146" max="6146" width="22.7265625" style="271" customWidth="1"/>
    <col min="6147" max="6147" width="3.26953125" style="271" customWidth="1"/>
    <col min="6148" max="6148" width="26.7265625" style="271" customWidth="1"/>
    <col min="6149" max="6149" width="10.26953125" style="271" customWidth="1"/>
    <col min="6150" max="6150" width="14.7265625" style="271" customWidth="1"/>
    <col min="6151" max="6151" width="16" style="271" customWidth="1"/>
    <col min="6152" max="6152" width="20.453125" style="271" customWidth="1"/>
    <col min="6153" max="6382" width="9.26953125" style="271"/>
    <col min="6383" max="6383" width="2.7265625" style="271" customWidth="1"/>
    <col min="6384" max="6384" width="26" style="271" customWidth="1"/>
    <col min="6385" max="6385" width="10.453125" style="271" customWidth="1"/>
    <col min="6386" max="6387" width="14.54296875" style="271" customWidth="1"/>
    <col min="6388" max="6388" width="19.7265625" style="271" customWidth="1"/>
    <col min="6389" max="6389" width="9.26953125" style="271"/>
    <col min="6390" max="6390" width="3" style="271" customWidth="1"/>
    <col min="6391" max="6392" width="9.26953125" style="271"/>
    <col min="6393" max="6393" width="12.7265625" style="271" customWidth="1"/>
    <col min="6394" max="6400" width="9.26953125" style="271"/>
    <col min="6401" max="6401" width="6.54296875" style="271" customWidth="1"/>
    <col min="6402" max="6402" width="22.7265625" style="271" customWidth="1"/>
    <col min="6403" max="6403" width="3.26953125" style="271" customWidth="1"/>
    <col min="6404" max="6404" width="26.7265625" style="271" customWidth="1"/>
    <col min="6405" max="6405" width="10.26953125" style="271" customWidth="1"/>
    <col min="6406" max="6406" width="14.7265625" style="271" customWidth="1"/>
    <col min="6407" max="6407" width="16" style="271" customWidth="1"/>
    <col min="6408" max="6408" width="20.453125" style="271" customWidth="1"/>
    <col min="6409" max="6638" width="9.26953125" style="271"/>
    <col min="6639" max="6639" width="2.7265625" style="271" customWidth="1"/>
    <col min="6640" max="6640" width="26" style="271" customWidth="1"/>
    <col min="6641" max="6641" width="10.453125" style="271" customWidth="1"/>
    <col min="6642" max="6643" width="14.54296875" style="271" customWidth="1"/>
    <col min="6644" max="6644" width="19.7265625" style="271" customWidth="1"/>
    <col min="6645" max="6645" width="9.26953125" style="271"/>
    <col min="6646" max="6646" width="3" style="271" customWidth="1"/>
    <col min="6647" max="6648" width="9.26953125" style="271"/>
    <col min="6649" max="6649" width="12.7265625" style="271" customWidth="1"/>
    <col min="6650" max="6656" width="9.26953125" style="271"/>
    <col min="6657" max="6657" width="6.54296875" style="271" customWidth="1"/>
    <col min="6658" max="6658" width="22.7265625" style="271" customWidth="1"/>
    <col min="6659" max="6659" width="3.26953125" style="271" customWidth="1"/>
    <col min="6660" max="6660" width="26.7265625" style="271" customWidth="1"/>
    <col min="6661" max="6661" width="10.26953125" style="271" customWidth="1"/>
    <col min="6662" max="6662" width="14.7265625" style="271" customWidth="1"/>
    <col min="6663" max="6663" width="16" style="271" customWidth="1"/>
    <col min="6664" max="6664" width="20.453125" style="271" customWidth="1"/>
    <col min="6665" max="6894" width="9.26953125" style="271"/>
    <col min="6895" max="6895" width="2.7265625" style="271" customWidth="1"/>
    <col min="6896" max="6896" width="26" style="271" customWidth="1"/>
    <col min="6897" max="6897" width="10.453125" style="271" customWidth="1"/>
    <col min="6898" max="6899" width="14.54296875" style="271" customWidth="1"/>
    <col min="6900" max="6900" width="19.7265625" style="271" customWidth="1"/>
    <col min="6901" max="6901" width="9.26953125" style="271"/>
    <col min="6902" max="6902" width="3" style="271" customWidth="1"/>
    <col min="6903" max="6904" width="9.26953125" style="271"/>
    <col min="6905" max="6905" width="12.7265625" style="271" customWidth="1"/>
    <col min="6906" max="6912" width="9.26953125" style="271"/>
    <col min="6913" max="6913" width="6.54296875" style="271" customWidth="1"/>
    <col min="6914" max="6914" width="22.7265625" style="271" customWidth="1"/>
    <col min="6915" max="6915" width="3.26953125" style="271" customWidth="1"/>
    <col min="6916" max="6916" width="26.7265625" style="271" customWidth="1"/>
    <col min="6917" max="6917" width="10.26953125" style="271" customWidth="1"/>
    <col min="6918" max="6918" width="14.7265625" style="271" customWidth="1"/>
    <col min="6919" max="6919" width="16" style="271" customWidth="1"/>
    <col min="6920" max="6920" width="20.453125" style="271" customWidth="1"/>
    <col min="6921" max="7150" width="9.26953125" style="271"/>
    <col min="7151" max="7151" width="2.7265625" style="271" customWidth="1"/>
    <col min="7152" max="7152" width="26" style="271" customWidth="1"/>
    <col min="7153" max="7153" width="10.453125" style="271" customWidth="1"/>
    <col min="7154" max="7155" width="14.54296875" style="271" customWidth="1"/>
    <col min="7156" max="7156" width="19.7265625" style="271" customWidth="1"/>
    <col min="7157" max="7157" width="9.26953125" style="271"/>
    <col min="7158" max="7158" width="3" style="271" customWidth="1"/>
    <col min="7159" max="7160" width="9.26953125" style="271"/>
    <col min="7161" max="7161" width="12.7265625" style="271" customWidth="1"/>
    <col min="7162" max="7168" width="9.26953125" style="271"/>
    <col min="7169" max="7169" width="6.54296875" style="271" customWidth="1"/>
    <col min="7170" max="7170" width="22.7265625" style="271" customWidth="1"/>
    <col min="7171" max="7171" width="3.26953125" style="271" customWidth="1"/>
    <col min="7172" max="7172" width="26.7265625" style="271" customWidth="1"/>
    <col min="7173" max="7173" width="10.26953125" style="271" customWidth="1"/>
    <col min="7174" max="7174" width="14.7265625" style="271" customWidth="1"/>
    <col min="7175" max="7175" width="16" style="271" customWidth="1"/>
    <col min="7176" max="7176" width="20.453125" style="271" customWidth="1"/>
    <col min="7177" max="7406" width="9.26953125" style="271"/>
    <col min="7407" max="7407" width="2.7265625" style="271" customWidth="1"/>
    <col min="7408" max="7408" width="26" style="271" customWidth="1"/>
    <col min="7409" max="7409" width="10.453125" style="271" customWidth="1"/>
    <col min="7410" max="7411" width="14.54296875" style="271" customWidth="1"/>
    <col min="7412" max="7412" width="19.7265625" style="271" customWidth="1"/>
    <col min="7413" max="7413" width="9.26953125" style="271"/>
    <col min="7414" max="7414" width="3" style="271" customWidth="1"/>
    <col min="7415" max="7416" width="9.26953125" style="271"/>
    <col min="7417" max="7417" width="12.7265625" style="271" customWidth="1"/>
    <col min="7418" max="7424" width="9.26953125" style="271"/>
    <col min="7425" max="7425" width="6.54296875" style="271" customWidth="1"/>
    <col min="7426" max="7426" width="22.7265625" style="271" customWidth="1"/>
    <col min="7427" max="7427" width="3.26953125" style="271" customWidth="1"/>
    <col min="7428" max="7428" width="26.7265625" style="271" customWidth="1"/>
    <col min="7429" max="7429" width="10.26953125" style="271" customWidth="1"/>
    <col min="7430" max="7430" width="14.7265625" style="271" customWidth="1"/>
    <col min="7431" max="7431" width="16" style="271" customWidth="1"/>
    <col min="7432" max="7432" width="20.453125" style="271" customWidth="1"/>
    <col min="7433" max="7662" width="9.26953125" style="271"/>
    <col min="7663" max="7663" width="2.7265625" style="271" customWidth="1"/>
    <col min="7664" max="7664" width="26" style="271" customWidth="1"/>
    <col min="7665" max="7665" width="10.453125" style="271" customWidth="1"/>
    <col min="7666" max="7667" width="14.54296875" style="271" customWidth="1"/>
    <col min="7668" max="7668" width="19.7265625" style="271" customWidth="1"/>
    <col min="7669" max="7669" width="9.26953125" style="271"/>
    <col min="7670" max="7670" width="3" style="271" customWidth="1"/>
    <col min="7671" max="7672" width="9.26953125" style="271"/>
    <col min="7673" max="7673" width="12.7265625" style="271" customWidth="1"/>
    <col min="7674" max="7680" width="9.26953125" style="271"/>
    <col min="7681" max="7681" width="6.54296875" style="271" customWidth="1"/>
    <col min="7682" max="7682" width="22.7265625" style="271" customWidth="1"/>
    <col min="7683" max="7683" width="3.26953125" style="271" customWidth="1"/>
    <col min="7684" max="7684" width="26.7265625" style="271" customWidth="1"/>
    <col min="7685" max="7685" width="10.26953125" style="271" customWidth="1"/>
    <col min="7686" max="7686" width="14.7265625" style="271" customWidth="1"/>
    <col min="7687" max="7687" width="16" style="271" customWidth="1"/>
    <col min="7688" max="7688" width="20.453125" style="271" customWidth="1"/>
    <col min="7689" max="7918" width="9.26953125" style="271"/>
    <col min="7919" max="7919" width="2.7265625" style="271" customWidth="1"/>
    <col min="7920" max="7920" width="26" style="271" customWidth="1"/>
    <col min="7921" max="7921" width="10.453125" style="271" customWidth="1"/>
    <col min="7922" max="7923" width="14.54296875" style="271" customWidth="1"/>
    <col min="7924" max="7924" width="19.7265625" style="271" customWidth="1"/>
    <col min="7925" max="7925" width="9.26953125" style="271"/>
    <col min="7926" max="7926" width="3" style="271" customWidth="1"/>
    <col min="7927" max="7928" width="9.26953125" style="271"/>
    <col min="7929" max="7929" width="12.7265625" style="271" customWidth="1"/>
    <col min="7930" max="7936" width="9.26953125" style="271"/>
    <col min="7937" max="7937" width="6.54296875" style="271" customWidth="1"/>
    <col min="7938" max="7938" width="22.7265625" style="271" customWidth="1"/>
    <col min="7939" max="7939" width="3.26953125" style="271" customWidth="1"/>
    <col min="7940" max="7940" width="26.7265625" style="271" customWidth="1"/>
    <col min="7941" max="7941" width="10.26953125" style="271" customWidth="1"/>
    <col min="7942" max="7942" width="14.7265625" style="271" customWidth="1"/>
    <col min="7943" max="7943" width="16" style="271" customWidth="1"/>
    <col min="7944" max="7944" width="20.453125" style="271" customWidth="1"/>
    <col min="7945" max="8174" width="9.26953125" style="271"/>
    <col min="8175" max="8175" width="2.7265625" style="271" customWidth="1"/>
    <col min="8176" max="8176" width="26" style="271" customWidth="1"/>
    <col min="8177" max="8177" width="10.453125" style="271" customWidth="1"/>
    <col min="8178" max="8179" width="14.54296875" style="271" customWidth="1"/>
    <col min="8180" max="8180" width="19.7265625" style="271" customWidth="1"/>
    <col min="8181" max="8181" width="9.26953125" style="271"/>
    <col min="8182" max="8182" width="3" style="271" customWidth="1"/>
    <col min="8183" max="8184" width="9.26953125" style="271"/>
    <col min="8185" max="8185" width="12.7265625" style="271" customWidth="1"/>
    <col min="8186" max="8192" width="9.26953125" style="271"/>
    <col min="8193" max="8193" width="6.54296875" style="271" customWidth="1"/>
    <col min="8194" max="8194" width="22.7265625" style="271" customWidth="1"/>
    <col min="8195" max="8195" width="3.26953125" style="271" customWidth="1"/>
    <col min="8196" max="8196" width="26.7265625" style="271" customWidth="1"/>
    <col min="8197" max="8197" width="10.26953125" style="271" customWidth="1"/>
    <col min="8198" max="8198" width="14.7265625" style="271" customWidth="1"/>
    <col min="8199" max="8199" width="16" style="271" customWidth="1"/>
    <col min="8200" max="8200" width="20.453125" style="271" customWidth="1"/>
    <col min="8201" max="8430" width="9.26953125" style="271"/>
    <col min="8431" max="8431" width="2.7265625" style="271" customWidth="1"/>
    <col min="8432" max="8432" width="26" style="271" customWidth="1"/>
    <col min="8433" max="8433" width="10.453125" style="271" customWidth="1"/>
    <col min="8434" max="8435" width="14.54296875" style="271" customWidth="1"/>
    <col min="8436" max="8436" width="19.7265625" style="271" customWidth="1"/>
    <col min="8437" max="8437" width="9.26953125" style="271"/>
    <col min="8438" max="8438" width="3" style="271" customWidth="1"/>
    <col min="8439" max="8440" width="9.26953125" style="271"/>
    <col min="8441" max="8441" width="12.7265625" style="271" customWidth="1"/>
    <col min="8442" max="8448" width="9.26953125" style="271"/>
    <col min="8449" max="8449" width="6.54296875" style="271" customWidth="1"/>
    <col min="8450" max="8450" width="22.7265625" style="271" customWidth="1"/>
    <col min="8451" max="8451" width="3.26953125" style="271" customWidth="1"/>
    <col min="8452" max="8452" width="26.7265625" style="271" customWidth="1"/>
    <col min="8453" max="8453" width="10.26953125" style="271" customWidth="1"/>
    <col min="8454" max="8454" width="14.7265625" style="271" customWidth="1"/>
    <col min="8455" max="8455" width="16" style="271" customWidth="1"/>
    <col min="8456" max="8456" width="20.453125" style="271" customWidth="1"/>
    <col min="8457" max="8686" width="9.26953125" style="271"/>
    <col min="8687" max="8687" width="2.7265625" style="271" customWidth="1"/>
    <col min="8688" max="8688" width="26" style="271" customWidth="1"/>
    <col min="8689" max="8689" width="10.453125" style="271" customWidth="1"/>
    <col min="8690" max="8691" width="14.54296875" style="271" customWidth="1"/>
    <col min="8692" max="8692" width="19.7265625" style="271" customWidth="1"/>
    <col min="8693" max="8693" width="9.26953125" style="271"/>
    <col min="8694" max="8694" width="3" style="271" customWidth="1"/>
    <col min="8695" max="8696" width="9.26953125" style="271"/>
    <col min="8697" max="8697" width="12.7265625" style="271" customWidth="1"/>
    <col min="8698" max="8704" width="9.26953125" style="271"/>
    <col min="8705" max="8705" width="6.54296875" style="271" customWidth="1"/>
    <col min="8706" max="8706" width="22.7265625" style="271" customWidth="1"/>
    <col min="8707" max="8707" width="3.26953125" style="271" customWidth="1"/>
    <col min="8708" max="8708" width="26.7265625" style="271" customWidth="1"/>
    <col min="8709" max="8709" width="10.26953125" style="271" customWidth="1"/>
    <col min="8710" max="8710" width="14.7265625" style="271" customWidth="1"/>
    <col min="8711" max="8711" width="16" style="271" customWidth="1"/>
    <col min="8712" max="8712" width="20.453125" style="271" customWidth="1"/>
    <col min="8713" max="8942" width="9.26953125" style="271"/>
    <col min="8943" max="8943" width="2.7265625" style="271" customWidth="1"/>
    <col min="8944" max="8944" width="26" style="271" customWidth="1"/>
    <col min="8945" max="8945" width="10.453125" style="271" customWidth="1"/>
    <col min="8946" max="8947" width="14.54296875" style="271" customWidth="1"/>
    <col min="8948" max="8948" width="19.7265625" style="271" customWidth="1"/>
    <col min="8949" max="8949" width="9.26953125" style="271"/>
    <col min="8950" max="8950" width="3" style="271" customWidth="1"/>
    <col min="8951" max="8952" width="9.26953125" style="271"/>
    <col min="8953" max="8953" width="12.7265625" style="271" customWidth="1"/>
    <col min="8954" max="8960" width="9.26953125" style="271"/>
    <col min="8961" max="8961" width="6.54296875" style="271" customWidth="1"/>
    <col min="8962" max="8962" width="22.7265625" style="271" customWidth="1"/>
    <col min="8963" max="8963" width="3.26953125" style="271" customWidth="1"/>
    <col min="8964" max="8964" width="26.7265625" style="271" customWidth="1"/>
    <col min="8965" max="8965" width="10.26953125" style="271" customWidth="1"/>
    <col min="8966" max="8966" width="14.7265625" style="271" customWidth="1"/>
    <col min="8967" max="8967" width="16" style="271" customWidth="1"/>
    <col min="8968" max="8968" width="20.453125" style="271" customWidth="1"/>
    <col min="8969" max="9198" width="9.26953125" style="271"/>
    <col min="9199" max="9199" width="2.7265625" style="271" customWidth="1"/>
    <col min="9200" max="9200" width="26" style="271" customWidth="1"/>
    <col min="9201" max="9201" width="10.453125" style="271" customWidth="1"/>
    <col min="9202" max="9203" width="14.54296875" style="271" customWidth="1"/>
    <col min="9204" max="9204" width="19.7265625" style="271" customWidth="1"/>
    <col min="9205" max="9205" width="9.26953125" style="271"/>
    <col min="9206" max="9206" width="3" style="271" customWidth="1"/>
    <col min="9207" max="9208" width="9.26953125" style="271"/>
    <col min="9209" max="9209" width="12.7265625" style="271" customWidth="1"/>
    <col min="9210" max="9216" width="9.26953125" style="271"/>
    <col min="9217" max="9217" width="6.54296875" style="271" customWidth="1"/>
    <col min="9218" max="9218" width="22.7265625" style="271" customWidth="1"/>
    <col min="9219" max="9219" width="3.26953125" style="271" customWidth="1"/>
    <col min="9220" max="9220" width="26.7265625" style="271" customWidth="1"/>
    <col min="9221" max="9221" width="10.26953125" style="271" customWidth="1"/>
    <col min="9222" max="9222" width="14.7265625" style="271" customWidth="1"/>
    <col min="9223" max="9223" width="16" style="271" customWidth="1"/>
    <col min="9224" max="9224" width="20.453125" style="271" customWidth="1"/>
    <col min="9225" max="9454" width="9.26953125" style="271"/>
    <col min="9455" max="9455" width="2.7265625" style="271" customWidth="1"/>
    <col min="9456" max="9456" width="26" style="271" customWidth="1"/>
    <col min="9457" max="9457" width="10.453125" style="271" customWidth="1"/>
    <col min="9458" max="9459" width="14.54296875" style="271" customWidth="1"/>
    <col min="9460" max="9460" width="19.7265625" style="271" customWidth="1"/>
    <col min="9461" max="9461" width="9.26953125" style="271"/>
    <col min="9462" max="9462" width="3" style="271" customWidth="1"/>
    <col min="9463" max="9464" width="9.26953125" style="271"/>
    <col min="9465" max="9465" width="12.7265625" style="271" customWidth="1"/>
    <col min="9466" max="9472" width="9.26953125" style="271"/>
    <col min="9473" max="9473" width="6.54296875" style="271" customWidth="1"/>
    <col min="9474" max="9474" width="22.7265625" style="271" customWidth="1"/>
    <col min="9475" max="9475" width="3.26953125" style="271" customWidth="1"/>
    <col min="9476" max="9476" width="26.7265625" style="271" customWidth="1"/>
    <col min="9477" max="9477" width="10.26953125" style="271" customWidth="1"/>
    <col min="9478" max="9478" width="14.7265625" style="271" customWidth="1"/>
    <col min="9479" max="9479" width="16" style="271" customWidth="1"/>
    <col min="9480" max="9480" width="20.453125" style="271" customWidth="1"/>
    <col min="9481" max="9710" width="9.26953125" style="271"/>
    <col min="9711" max="9711" width="2.7265625" style="271" customWidth="1"/>
    <col min="9712" max="9712" width="26" style="271" customWidth="1"/>
    <col min="9713" max="9713" width="10.453125" style="271" customWidth="1"/>
    <col min="9714" max="9715" width="14.54296875" style="271" customWidth="1"/>
    <col min="9716" max="9716" width="19.7265625" style="271" customWidth="1"/>
    <col min="9717" max="9717" width="9.26953125" style="271"/>
    <col min="9718" max="9718" width="3" style="271" customWidth="1"/>
    <col min="9719" max="9720" width="9.26953125" style="271"/>
    <col min="9721" max="9721" width="12.7265625" style="271" customWidth="1"/>
    <col min="9722" max="9728" width="9.26953125" style="271"/>
    <col min="9729" max="9729" width="6.54296875" style="271" customWidth="1"/>
    <col min="9730" max="9730" width="22.7265625" style="271" customWidth="1"/>
    <col min="9731" max="9731" width="3.26953125" style="271" customWidth="1"/>
    <col min="9732" max="9732" width="26.7265625" style="271" customWidth="1"/>
    <col min="9733" max="9733" width="10.26953125" style="271" customWidth="1"/>
    <col min="9734" max="9734" width="14.7265625" style="271" customWidth="1"/>
    <col min="9735" max="9735" width="16" style="271" customWidth="1"/>
    <col min="9736" max="9736" width="20.453125" style="271" customWidth="1"/>
    <col min="9737" max="9966" width="9.26953125" style="271"/>
    <col min="9967" max="9967" width="2.7265625" style="271" customWidth="1"/>
    <col min="9968" max="9968" width="26" style="271" customWidth="1"/>
    <col min="9969" max="9969" width="10.453125" style="271" customWidth="1"/>
    <col min="9970" max="9971" width="14.54296875" style="271" customWidth="1"/>
    <col min="9972" max="9972" width="19.7265625" style="271" customWidth="1"/>
    <col min="9973" max="9973" width="9.26953125" style="271"/>
    <col min="9974" max="9974" width="3" style="271" customWidth="1"/>
    <col min="9975" max="9976" width="9.26953125" style="271"/>
    <col min="9977" max="9977" width="12.7265625" style="271" customWidth="1"/>
    <col min="9978" max="9984" width="9.26953125" style="271"/>
    <col min="9985" max="9985" width="6.54296875" style="271" customWidth="1"/>
    <col min="9986" max="9986" width="22.7265625" style="271" customWidth="1"/>
    <col min="9987" max="9987" width="3.26953125" style="271" customWidth="1"/>
    <col min="9988" max="9988" width="26.7265625" style="271" customWidth="1"/>
    <col min="9989" max="9989" width="10.26953125" style="271" customWidth="1"/>
    <col min="9990" max="9990" width="14.7265625" style="271" customWidth="1"/>
    <col min="9991" max="9991" width="16" style="271" customWidth="1"/>
    <col min="9992" max="9992" width="20.453125" style="271" customWidth="1"/>
    <col min="9993" max="10222" width="9.26953125" style="271"/>
    <col min="10223" max="10223" width="2.7265625" style="271" customWidth="1"/>
    <col min="10224" max="10224" width="26" style="271" customWidth="1"/>
    <col min="10225" max="10225" width="10.453125" style="271" customWidth="1"/>
    <col min="10226" max="10227" width="14.54296875" style="271" customWidth="1"/>
    <col min="10228" max="10228" width="19.7265625" style="271" customWidth="1"/>
    <col min="10229" max="10229" width="9.26953125" style="271"/>
    <col min="10230" max="10230" width="3" style="271" customWidth="1"/>
    <col min="10231" max="10232" width="9.26953125" style="271"/>
    <col min="10233" max="10233" width="12.7265625" style="271" customWidth="1"/>
    <col min="10234" max="10240" width="9.26953125" style="271"/>
    <col min="10241" max="10241" width="6.54296875" style="271" customWidth="1"/>
    <col min="10242" max="10242" width="22.7265625" style="271" customWidth="1"/>
    <col min="10243" max="10243" width="3.26953125" style="271" customWidth="1"/>
    <col min="10244" max="10244" width="26.7265625" style="271" customWidth="1"/>
    <col min="10245" max="10245" width="10.26953125" style="271" customWidth="1"/>
    <col min="10246" max="10246" width="14.7265625" style="271" customWidth="1"/>
    <col min="10247" max="10247" width="16" style="271" customWidth="1"/>
    <col min="10248" max="10248" width="20.453125" style="271" customWidth="1"/>
    <col min="10249" max="10478" width="9.26953125" style="271"/>
    <col min="10479" max="10479" width="2.7265625" style="271" customWidth="1"/>
    <col min="10480" max="10480" width="26" style="271" customWidth="1"/>
    <col min="10481" max="10481" width="10.453125" style="271" customWidth="1"/>
    <col min="10482" max="10483" width="14.54296875" style="271" customWidth="1"/>
    <col min="10484" max="10484" width="19.7265625" style="271" customWidth="1"/>
    <col min="10485" max="10485" width="9.26953125" style="271"/>
    <col min="10486" max="10486" width="3" style="271" customWidth="1"/>
    <col min="10487" max="10488" width="9.26953125" style="271"/>
    <col min="10489" max="10489" width="12.7265625" style="271" customWidth="1"/>
    <col min="10490" max="10496" width="9.26953125" style="271"/>
    <col min="10497" max="10497" width="6.54296875" style="271" customWidth="1"/>
    <col min="10498" max="10498" width="22.7265625" style="271" customWidth="1"/>
    <col min="10499" max="10499" width="3.26953125" style="271" customWidth="1"/>
    <col min="10500" max="10500" width="26.7265625" style="271" customWidth="1"/>
    <col min="10501" max="10501" width="10.26953125" style="271" customWidth="1"/>
    <col min="10502" max="10502" width="14.7265625" style="271" customWidth="1"/>
    <col min="10503" max="10503" width="16" style="271" customWidth="1"/>
    <col min="10504" max="10504" width="20.453125" style="271" customWidth="1"/>
    <col min="10505" max="10734" width="9.26953125" style="271"/>
    <col min="10735" max="10735" width="2.7265625" style="271" customWidth="1"/>
    <col min="10736" max="10736" width="26" style="271" customWidth="1"/>
    <col min="10737" max="10737" width="10.453125" style="271" customWidth="1"/>
    <col min="10738" max="10739" width="14.54296875" style="271" customWidth="1"/>
    <col min="10740" max="10740" width="19.7265625" style="271" customWidth="1"/>
    <col min="10741" max="10741" width="9.26953125" style="271"/>
    <col min="10742" max="10742" width="3" style="271" customWidth="1"/>
    <col min="10743" max="10744" width="9.26953125" style="271"/>
    <col min="10745" max="10745" width="12.7265625" style="271" customWidth="1"/>
    <col min="10746" max="10752" width="9.26953125" style="271"/>
    <col min="10753" max="10753" width="6.54296875" style="271" customWidth="1"/>
    <col min="10754" max="10754" width="22.7265625" style="271" customWidth="1"/>
    <col min="10755" max="10755" width="3.26953125" style="271" customWidth="1"/>
    <col min="10756" max="10756" width="26.7265625" style="271" customWidth="1"/>
    <col min="10757" max="10757" width="10.26953125" style="271" customWidth="1"/>
    <col min="10758" max="10758" width="14.7265625" style="271" customWidth="1"/>
    <col min="10759" max="10759" width="16" style="271" customWidth="1"/>
    <col min="10760" max="10760" width="20.453125" style="271" customWidth="1"/>
    <col min="10761" max="10990" width="9.26953125" style="271"/>
    <col min="10991" max="10991" width="2.7265625" style="271" customWidth="1"/>
    <col min="10992" max="10992" width="26" style="271" customWidth="1"/>
    <col min="10993" max="10993" width="10.453125" style="271" customWidth="1"/>
    <col min="10994" max="10995" width="14.54296875" style="271" customWidth="1"/>
    <col min="10996" max="10996" width="19.7265625" style="271" customWidth="1"/>
    <col min="10997" max="10997" width="9.26953125" style="271"/>
    <col min="10998" max="10998" width="3" style="271" customWidth="1"/>
    <col min="10999" max="11000" width="9.26953125" style="271"/>
    <col min="11001" max="11001" width="12.7265625" style="271" customWidth="1"/>
    <col min="11002" max="11008" width="9.26953125" style="271"/>
    <col min="11009" max="11009" width="6.54296875" style="271" customWidth="1"/>
    <col min="11010" max="11010" width="22.7265625" style="271" customWidth="1"/>
    <col min="11011" max="11011" width="3.26953125" style="271" customWidth="1"/>
    <col min="11012" max="11012" width="26.7265625" style="271" customWidth="1"/>
    <col min="11013" max="11013" width="10.26953125" style="271" customWidth="1"/>
    <col min="11014" max="11014" width="14.7265625" style="271" customWidth="1"/>
    <col min="11015" max="11015" width="16" style="271" customWidth="1"/>
    <col min="11016" max="11016" width="20.453125" style="271" customWidth="1"/>
    <col min="11017" max="11246" width="9.26953125" style="271"/>
    <col min="11247" max="11247" width="2.7265625" style="271" customWidth="1"/>
    <col min="11248" max="11248" width="26" style="271" customWidth="1"/>
    <col min="11249" max="11249" width="10.453125" style="271" customWidth="1"/>
    <col min="11250" max="11251" width="14.54296875" style="271" customWidth="1"/>
    <col min="11252" max="11252" width="19.7265625" style="271" customWidth="1"/>
    <col min="11253" max="11253" width="9.26953125" style="271"/>
    <col min="11254" max="11254" width="3" style="271" customWidth="1"/>
    <col min="11255" max="11256" width="9.26953125" style="271"/>
    <col min="11257" max="11257" width="12.7265625" style="271" customWidth="1"/>
    <col min="11258" max="11264" width="9.26953125" style="271"/>
    <col min="11265" max="11265" width="6.54296875" style="271" customWidth="1"/>
    <col min="11266" max="11266" width="22.7265625" style="271" customWidth="1"/>
    <col min="11267" max="11267" width="3.26953125" style="271" customWidth="1"/>
    <col min="11268" max="11268" width="26.7265625" style="271" customWidth="1"/>
    <col min="11269" max="11269" width="10.26953125" style="271" customWidth="1"/>
    <col min="11270" max="11270" width="14.7265625" style="271" customWidth="1"/>
    <col min="11271" max="11271" width="16" style="271" customWidth="1"/>
    <col min="11272" max="11272" width="20.453125" style="271" customWidth="1"/>
    <col min="11273" max="11502" width="9.26953125" style="271"/>
    <col min="11503" max="11503" width="2.7265625" style="271" customWidth="1"/>
    <col min="11504" max="11504" width="26" style="271" customWidth="1"/>
    <col min="11505" max="11505" width="10.453125" style="271" customWidth="1"/>
    <col min="11506" max="11507" width="14.54296875" style="271" customWidth="1"/>
    <col min="11508" max="11508" width="19.7265625" style="271" customWidth="1"/>
    <col min="11509" max="11509" width="9.26953125" style="271"/>
    <col min="11510" max="11510" width="3" style="271" customWidth="1"/>
    <col min="11511" max="11512" width="9.26953125" style="271"/>
    <col min="11513" max="11513" width="12.7265625" style="271" customWidth="1"/>
    <col min="11514" max="11520" width="9.26953125" style="271"/>
    <col min="11521" max="11521" width="6.54296875" style="271" customWidth="1"/>
    <col min="11522" max="11522" width="22.7265625" style="271" customWidth="1"/>
    <col min="11523" max="11523" width="3.26953125" style="271" customWidth="1"/>
    <col min="11524" max="11524" width="26.7265625" style="271" customWidth="1"/>
    <col min="11525" max="11525" width="10.26953125" style="271" customWidth="1"/>
    <col min="11526" max="11526" width="14.7265625" style="271" customWidth="1"/>
    <col min="11527" max="11527" width="16" style="271" customWidth="1"/>
    <col min="11528" max="11528" width="20.453125" style="271" customWidth="1"/>
    <col min="11529" max="11758" width="9.26953125" style="271"/>
    <col min="11759" max="11759" width="2.7265625" style="271" customWidth="1"/>
    <col min="11760" max="11760" width="26" style="271" customWidth="1"/>
    <col min="11761" max="11761" width="10.453125" style="271" customWidth="1"/>
    <col min="11762" max="11763" width="14.54296875" style="271" customWidth="1"/>
    <col min="11764" max="11764" width="19.7265625" style="271" customWidth="1"/>
    <col min="11765" max="11765" width="9.26953125" style="271"/>
    <col min="11766" max="11766" width="3" style="271" customWidth="1"/>
    <col min="11767" max="11768" width="9.26953125" style="271"/>
    <col min="11769" max="11769" width="12.7265625" style="271" customWidth="1"/>
    <col min="11770" max="11776" width="9.26953125" style="271"/>
    <col min="11777" max="11777" width="6.54296875" style="271" customWidth="1"/>
    <col min="11778" max="11778" width="22.7265625" style="271" customWidth="1"/>
    <col min="11779" max="11779" width="3.26953125" style="271" customWidth="1"/>
    <col min="11780" max="11780" width="26.7265625" style="271" customWidth="1"/>
    <col min="11781" max="11781" width="10.26953125" style="271" customWidth="1"/>
    <col min="11782" max="11782" width="14.7265625" style="271" customWidth="1"/>
    <col min="11783" max="11783" width="16" style="271" customWidth="1"/>
    <col min="11784" max="11784" width="20.453125" style="271" customWidth="1"/>
    <col min="11785" max="12014" width="9.26953125" style="271"/>
    <col min="12015" max="12015" width="2.7265625" style="271" customWidth="1"/>
    <col min="12016" max="12016" width="26" style="271" customWidth="1"/>
    <col min="12017" max="12017" width="10.453125" style="271" customWidth="1"/>
    <col min="12018" max="12019" width="14.54296875" style="271" customWidth="1"/>
    <col min="12020" max="12020" width="19.7265625" style="271" customWidth="1"/>
    <col min="12021" max="12021" width="9.26953125" style="271"/>
    <col min="12022" max="12022" width="3" style="271" customWidth="1"/>
    <col min="12023" max="12024" width="9.26953125" style="271"/>
    <col min="12025" max="12025" width="12.7265625" style="271" customWidth="1"/>
    <col min="12026" max="12032" width="9.26953125" style="271"/>
    <col min="12033" max="12033" width="6.54296875" style="271" customWidth="1"/>
    <col min="12034" max="12034" width="22.7265625" style="271" customWidth="1"/>
    <col min="12035" max="12035" width="3.26953125" style="271" customWidth="1"/>
    <col min="12036" max="12036" width="26.7265625" style="271" customWidth="1"/>
    <col min="12037" max="12037" width="10.26953125" style="271" customWidth="1"/>
    <col min="12038" max="12038" width="14.7265625" style="271" customWidth="1"/>
    <col min="12039" max="12039" width="16" style="271" customWidth="1"/>
    <col min="12040" max="12040" width="20.453125" style="271" customWidth="1"/>
    <col min="12041" max="12270" width="9.26953125" style="271"/>
    <col min="12271" max="12271" width="2.7265625" style="271" customWidth="1"/>
    <col min="12272" max="12272" width="26" style="271" customWidth="1"/>
    <col min="12273" max="12273" width="10.453125" style="271" customWidth="1"/>
    <col min="12274" max="12275" width="14.54296875" style="271" customWidth="1"/>
    <col min="12276" max="12276" width="19.7265625" style="271" customWidth="1"/>
    <col min="12277" max="12277" width="9.26953125" style="271"/>
    <col min="12278" max="12278" width="3" style="271" customWidth="1"/>
    <col min="12279" max="12280" width="9.26953125" style="271"/>
    <col min="12281" max="12281" width="12.7265625" style="271" customWidth="1"/>
    <col min="12282" max="12288" width="9.26953125" style="271"/>
    <col min="12289" max="12289" width="6.54296875" style="271" customWidth="1"/>
    <col min="12290" max="12290" width="22.7265625" style="271" customWidth="1"/>
    <col min="12291" max="12291" width="3.26953125" style="271" customWidth="1"/>
    <col min="12292" max="12292" width="26.7265625" style="271" customWidth="1"/>
    <col min="12293" max="12293" width="10.26953125" style="271" customWidth="1"/>
    <col min="12294" max="12294" width="14.7265625" style="271" customWidth="1"/>
    <col min="12295" max="12295" width="16" style="271" customWidth="1"/>
    <col min="12296" max="12296" width="20.453125" style="271" customWidth="1"/>
    <col min="12297" max="12526" width="9.26953125" style="271"/>
    <col min="12527" max="12527" width="2.7265625" style="271" customWidth="1"/>
    <col min="12528" max="12528" width="26" style="271" customWidth="1"/>
    <col min="12529" max="12529" width="10.453125" style="271" customWidth="1"/>
    <col min="12530" max="12531" width="14.54296875" style="271" customWidth="1"/>
    <col min="12532" max="12532" width="19.7265625" style="271" customWidth="1"/>
    <col min="12533" max="12533" width="9.26953125" style="271"/>
    <col min="12534" max="12534" width="3" style="271" customWidth="1"/>
    <col min="12535" max="12536" width="9.26953125" style="271"/>
    <col min="12537" max="12537" width="12.7265625" style="271" customWidth="1"/>
    <col min="12538" max="12544" width="9.26953125" style="271"/>
    <col min="12545" max="12545" width="6.54296875" style="271" customWidth="1"/>
    <col min="12546" max="12546" width="22.7265625" style="271" customWidth="1"/>
    <col min="12547" max="12547" width="3.26953125" style="271" customWidth="1"/>
    <col min="12548" max="12548" width="26.7265625" style="271" customWidth="1"/>
    <col min="12549" max="12549" width="10.26953125" style="271" customWidth="1"/>
    <col min="12550" max="12550" width="14.7265625" style="271" customWidth="1"/>
    <col min="12551" max="12551" width="16" style="271" customWidth="1"/>
    <col min="12552" max="12552" width="20.453125" style="271" customWidth="1"/>
    <col min="12553" max="12782" width="9.26953125" style="271"/>
    <col min="12783" max="12783" width="2.7265625" style="271" customWidth="1"/>
    <col min="12784" max="12784" width="26" style="271" customWidth="1"/>
    <col min="12785" max="12785" width="10.453125" style="271" customWidth="1"/>
    <col min="12786" max="12787" width="14.54296875" style="271" customWidth="1"/>
    <col min="12788" max="12788" width="19.7265625" style="271" customWidth="1"/>
    <col min="12789" max="12789" width="9.26953125" style="271"/>
    <col min="12790" max="12790" width="3" style="271" customWidth="1"/>
    <col min="12791" max="12792" width="9.26953125" style="271"/>
    <col min="12793" max="12793" width="12.7265625" style="271" customWidth="1"/>
    <col min="12794" max="12800" width="9.26953125" style="271"/>
    <col min="12801" max="12801" width="6.54296875" style="271" customWidth="1"/>
    <col min="12802" max="12802" width="22.7265625" style="271" customWidth="1"/>
    <col min="12803" max="12803" width="3.26953125" style="271" customWidth="1"/>
    <col min="12804" max="12804" width="26.7265625" style="271" customWidth="1"/>
    <col min="12805" max="12805" width="10.26953125" style="271" customWidth="1"/>
    <col min="12806" max="12806" width="14.7265625" style="271" customWidth="1"/>
    <col min="12807" max="12807" width="16" style="271" customWidth="1"/>
    <col min="12808" max="12808" width="20.453125" style="271" customWidth="1"/>
    <col min="12809" max="13038" width="9.26953125" style="271"/>
    <col min="13039" max="13039" width="2.7265625" style="271" customWidth="1"/>
    <col min="13040" max="13040" width="26" style="271" customWidth="1"/>
    <col min="13041" max="13041" width="10.453125" style="271" customWidth="1"/>
    <col min="13042" max="13043" width="14.54296875" style="271" customWidth="1"/>
    <col min="13044" max="13044" width="19.7265625" style="271" customWidth="1"/>
    <col min="13045" max="13045" width="9.26953125" style="271"/>
    <col min="13046" max="13046" width="3" style="271" customWidth="1"/>
    <col min="13047" max="13048" width="9.26953125" style="271"/>
    <col min="13049" max="13049" width="12.7265625" style="271" customWidth="1"/>
    <col min="13050" max="13056" width="9.26953125" style="271"/>
    <col min="13057" max="13057" width="6.54296875" style="271" customWidth="1"/>
    <col min="13058" max="13058" width="22.7265625" style="271" customWidth="1"/>
    <col min="13059" max="13059" width="3.26953125" style="271" customWidth="1"/>
    <col min="13060" max="13060" width="26.7265625" style="271" customWidth="1"/>
    <col min="13061" max="13061" width="10.26953125" style="271" customWidth="1"/>
    <col min="13062" max="13062" width="14.7265625" style="271" customWidth="1"/>
    <col min="13063" max="13063" width="16" style="271" customWidth="1"/>
    <col min="13064" max="13064" width="20.453125" style="271" customWidth="1"/>
    <col min="13065" max="13294" width="9.26953125" style="271"/>
    <col min="13295" max="13295" width="2.7265625" style="271" customWidth="1"/>
    <col min="13296" max="13296" width="26" style="271" customWidth="1"/>
    <col min="13297" max="13297" width="10.453125" style="271" customWidth="1"/>
    <col min="13298" max="13299" width="14.54296875" style="271" customWidth="1"/>
    <col min="13300" max="13300" width="19.7265625" style="271" customWidth="1"/>
    <col min="13301" max="13301" width="9.26953125" style="271"/>
    <col min="13302" max="13302" width="3" style="271" customWidth="1"/>
    <col min="13303" max="13304" width="9.26953125" style="271"/>
    <col min="13305" max="13305" width="12.7265625" style="271" customWidth="1"/>
    <col min="13306" max="13312" width="9.26953125" style="271"/>
    <col min="13313" max="13313" width="6.54296875" style="271" customWidth="1"/>
    <col min="13314" max="13314" width="22.7265625" style="271" customWidth="1"/>
    <col min="13315" max="13315" width="3.26953125" style="271" customWidth="1"/>
    <col min="13316" max="13316" width="26.7265625" style="271" customWidth="1"/>
    <col min="13317" max="13317" width="10.26953125" style="271" customWidth="1"/>
    <col min="13318" max="13318" width="14.7265625" style="271" customWidth="1"/>
    <col min="13319" max="13319" width="16" style="271" customWidth="1"/>
    <col min="13320" max="13320" width="20.453125" style="271" customWidth="1"/>
    <col min="13321" max="13550" width="9.26953125" style="271"/>
    <col min="13551" max="13551" width="2.7265625" style="271" customWidth="1"/>
    <col min="13552" max="13552" width="26" style="271" customWidth="1"/>
    <col min="13553" max="13553" width="10.453125" style="271" customWidth="1"/>
    <col min="13554" max="13555" width="14.54296875" style="271" customWidth="1"/>
    <col min="13556" max="13556" width="19.7265625" style="271" customWidth="1"/>
    <col min="13557" max="13557" width="9.26953125" style="271"/>
    <col min="13558" max="13558" width="3" style="271" customWidth="1"/>
    <col min="13559" max="13560" width="9.26953125" style="271"/>
    <col min="13561" max="13561" width="12.7265625" style="271" customWidth="1"/>
    <col min="13562" max="13568" width="9.26953125" style="271"/>
    <col min="13569" max="13569" width="6.54296875" style="271" customWidth="1"/>
    <col min="13570" max="13570" width="22.7265625" style="271" customWidth="1"/>
    <col min="13571" max="13571" width="3.26953125" style="271" customWidth="1"/>
    <col min="13572" max="13572" width="26.7265625" style="271" customWidth="1"/>
    <col min="13573" max="13573" width="10.26953125" style="271" customWidth="1"/>
    <col min="13574" max="13574" width="14.7265625" style="271" customWidth="1"/>
    <col min="13575" max="13575" width="16" style="271" customWidth="1"/>
    <col min="13576" max="13576" width="20.453125" style="271" customWidth="1"/>
    <col min="13577" max="13806" width="9.26953125" style="271"/>
    <col min="13807" max="13807" width="2.7265625" style="271" customWidth="1"/>
    <col min="13808" max="13808" width="26" style="271" customWidth="1"/>
    <col min="13809" max="13809" width="10.453125" style="271" customWidth="1"/>
    <col min="13810" max="13811" width="14.54296875" style="271" customWidth="1"/>
    <col min="13812" max="13812" width="19.7265625" style="271" customWidth="1"/>
    <col min="13813" max="13813" width="9.26953125" style="271"/>
    <col min="13814" max="13814" width="3" style="271" customWidth="1"/>
    <col min="13815" max="13816" width="9.26953125" style="271"/>
    <col min="13817" max="13817" width="12.7265625" style="271" customWidth="1"/>
    <col min="13818" max="13824" width="9.26953125" style="271"/>
    <col min="13825" max="13825" width="6.54296875" style="271" customWidth="1"/>
    <col min="13826" max="13826" width="22.7265625" style="271" customWidth="1"/>
    <col min="13827" max="13827" width="3.26953125" style="271" customWidth="1"/>
    <col min="13828" max="13828" width="26.7265625" style="271" customWidth="1"/>
    <col min="13829" max="13829" width="10.26953125" style="271" customWidth="1"/>
    <col min="13830" max="13830" width="14.7265625" style="271" customWidth="1"/>
    <col min="13831" max="13831" width="16" style="271" customWidth="1"/>
    <col min="13832" max="13832" width="20.453125" style="271" customWidth="1"/>
    <col min="13833" max="14062" width="9.26953125" style="271"/>
    <col min="14063" max="14063" width="2.7265625" style="271" customWidth="1"/>
    <col min="14064" max="14064" width="26" style="271" customWidth="1"/>
    <col min="14065" max="14065" width="10.453125" style="271" customWidth="1"/>
    <col min="14066" max="14067" width="14.54296875" style="271" customWidth="1"/>
    <col min="14068" max="14068" width="19.7265625" style="271" customWidth="1"/>
    <col min="14069" max="14069" width="9.26953125" style="271"/>
    <col min="14070" max="14070" width="3" style="271" customWidth="1"/>
    <col min="14071" max="14072" width="9.26953125" style="271"/>
    <col min="14073" max="14073" width="12.7265625" style="271" customWidth="1"/>
    <col min="14074" max="14080" width="9.26953125" style="271"/>
    <col min="14081" max="14081" width="6.54296875" style="271" customWidth="1"/>
    <col min="14082" max="14082" width="22.7265625" style="271" customWidth="1"/>
    <col min="14083" max="14083" width="3.26953125" style="271" customWidth="1"/>
    <col min="14084" max="14084" width="26.7265625" style="271" customWidth="1"/>
    <col min="14085" max="14085" width="10.26953125" style="271" customWidth="1"/>
    <col min="14086" max="14086" width="14.7265625" style="271" customWidth="1"/>
    <col min="14087" max="14087" width="16" style="271" customWidth="1"/>
    <col min="14088" max="14088" width="20.453125" style="271" customWidth="1"/>
    <col min="14089" max="14318" width="9.26953125" style="271"/>
    <col min="14319" max="14319" width="2.7265625" style="271" customWidth="1"/>
    <col min="14320" max="14320" width="26" style="271" customWidth="1"/>
    <col min="14321" max="14321" width="10.453125" style="271" customWidth="1"/>
    <col min="14322" max="14323" width="14.54296875" style="271" customWidth="1"/>
    <col min="14324" max="14324" width="19.7265625" style="271" customWidth="1"/>
    <col min="14325" max="14325" width="9.26953125" style="271"/>
    <col min="14326" max="14326" width="3" style="271" customWidth="1"/>
    <col min="14327" max="14328" width="9.26953125" style="271"/>
    <col min="14329" max="14329" width="12.7265625" style="271" customWidth="1"/>
    <col min="14330" max="14336" width="9.26953125" style="271"/>
    <col min="14337" max="14337" width="6.54296875" style="271" customWidth="1"/>
    <col min="14338" max="14338" width="22.7265625" style="271" customWidth="1"/>
    <col min="14339" max="14339" width="3.26953125" style="271" customWidth="1"/>
    <col min="14340" max="14340" width="26.7265625" style="271" customWidth="1"/>
    <col min="14341" max="14341" width="10.26953125" style="271" customWidth="1"/>
    <col min="14342" max="14342" width="14.7265625" style="271" customWidth="1"/>
    <col min="14343" max="14343" width="16" style="271" customWidth="1"/>
    <col min="14344" max="14344" width="20.453125" style="271" customWidth="1"/>
    <col min="14345" max="14574" width="9.26953125" style="271"/>
    <col min="14575" max="14575" width="2.7265625" style="271" customWidth="1"/>
    <col min="14576" max="14576" width="26" style="271" customWidth="1"/>
    <col min="14577" max="14577" width="10.453125" style="271" customWidth="1"/>
    <col min="14578" max="14579" width="14.54296875" style="271" customWidth="1"/>
    <col min="14580" max="14580" width="19.7265625" style="271" customWidth="1"/>
    <col min="14581" max="14581" width="9.26953125" style="271"/>
    <col min="14582" max="14582" width="3" style="271" customWidth="1"/>
    <col min="14583" max="14584" width="9.26953125" style="271"/>
    <col min="14585" max="14585" width="12.7265625" style="271" customWidth="1"/>
    <col min="14586" max="14592" width="9.26953125" style="271"/>
    <col min="14593" max="14593" width="6.54296875" style="271" customWidth="1"/>
    <col min="14594" max="14594" width="22.7265625" style="271" customWidth="1"/>
    <col min="14595" max="14595" width="3.26953125" style="271" customWidth="1"/>
    <col min="14596" max="14596" width="26.7265625" style="271" customWidth="1"/>
    <col min="14597" max="14597" width="10.26953125" style="271" customWidth="1"/>
    <col min="14598" max="14598" width="14.7265625" style="271" customWidth="1"/>
    <col min="14599" max="14599" width="16" style="271" customWidth="1"/>
    <col min="14600" max="14600" width="20.453125" style="271" customWidth="1"/>
    <col min="14601" max="14830" width="9.26953125" style="271"/>
    <col min="14831" max="14831" width="2.7265625" style="271" customWidth="1"/>
    <col min="14832" max="14832" width="26" style="271" customWidth="1"/>
    <col min="14833" max="14833" width="10.453125" style="271" customWidth="1"/>
    <col min="14834" max="14835" width="14.54296875" style="271" customWidth="1"/>
    <col min="14836" max="14836" width="19.7265625" style="271" customWidth="1"/>
    <col min="14837" max="14837" width="9.26953125" style="271"/>
    <col min="14838" max="14838" width="3" style="271" customWidth="1"/>
    <col min="14839" max="14840" width="9.26953125" style="271"/>
    <col min="14841" max="14841" width="12.7265625" style="271" customWidth="1"/>
    <col min="14842" max="14848" width="9.26953125" style="271"/>
    <col min="14849" max="14849" width="6.54296875" style="271" customWidth="1"/>
    <col min="14850" max="14850" width="22.7265625" style="271" customWidth="1"/>
    <col min="14851" max="14851" width="3.26953125" style="271" customWidth="1"/>
    <col min="14852" max="14852" width="26.7265625" style="271" customWidth="1"/>
    <col min="14853" max="14853" width="10.26953125" style="271" customWidth="1"/>
    <col min="14854" max="14854" width="14.7265625" style="271" customWidth="1"/>
    <col min="14855" max="14855" width="16" style="271" customWidth="1"/>
    <col min="14856" max="14856" width="20.453125" style="271" customWidth="1"/>
    <col min="14857" max="15086" width="9.26953125" style="271"/>
    <col min="15087" max="15087" width="2.7265625" style="271" customWidth="1"/>
    <col min="15088" max="15088" width="26" style="271" customWidth="1"/>
    <col min="15089" max="15089" width="10.453125" style="271" customWidth="1"/>
    <col min="15090" max="15091" width="14.54296875" style="271" customWidth="1"/>
    <col min="15092" max="15092" width="19.7265625" style="271" customWidth="1"/>
    <col min="15093" max="15093" width="9.26953125" style="271"/>
    <col min="15094" max="15094" width="3" style="271" customWidth="1"/>
    <col min="15095" max="15096" width="9.26953125" style="271"/>
    <col min="15097" max="15097" width="12.7265625" style="271" customWidth="1"/>
    <col min="15098" max="15104" width="9.26953125" style="271"/>
    <col min="15105" max="15105" width="6.54296875" style="271" customWidth="1"/>
    <col min="15106" max="15106" width="22.7265625" style="271" customWidth="1"/>
    <col min="15107" max="15107" width="3.26953125" style="271" customWidth="1"/>
    <col min="15108" max="15108" width="26.7265625" style="271" customWidth="1"/>
    <col min="15109" max="15109" width="10.26953125" style="271" customWidth="1"/>
    <col min="15110" max="15110" width="14.7265625" style="271" customWidth="1"/>
    <col min="15111" max="15111" width="16" style="271" customWidth="1"/>
    <col min="15112" max="15112" width="20.453125" style="271" customWidth="1"/>
    <col min="15113" max="15342" width="9.26953125" style="271"/>
    <col min="15343" max="15343" width="2.7265625" style="271" customWidth="1"/>
    <col min="15344" max="15344" width="26" style="271" customWidth="1"/>
    <col min="15345" max="15345" width="10.453125" style="271" customWidth="1"/>
    <col min="15346" max="15347" width="14.54296875" style="271" customWidth="1"/>
    <col min="15348" max="15348" width="19.7265625" style="271" customWidth="1"/>
    <col min="15349" max="15349" width="9.26953125" style="271"/>
    <col min="15350" max="15350" width="3" style="271" customWidth="1"/>
    <col min="15351" max="15352" width="9.26953125" style="271"/>
    <col min="15353" max="15353" width="12.7265625" style="271" customWidth="1"/>
    <col min="15354" max="15360" width="9.26953125" style="271"/>
    <col min="15361" max="15361" width="6.54296875" style="271" customWidth="1"/>
    <col min="15362" max="15362" width="22.7265625" style="271" customWidth="1"/>
    <col min="15363" max="15363" width="3.26953125" style="271" customWidth="1"/>
    <col min="15364" max="15364" width="26.7265625" style="271" customWidth="1"/>
    <col min="15365" max="15365" width="10.26953125" style="271" customWidth="1"/>
    <col min="15366" max="15366" width="14.7265625" style="271" customWidth="1"/>
    <col min="15367" max="15367" width="16" style="271" customWidth="1"/>
    <col min="15368" max="15368" width="20.453125" style="271" customWidth="1"/>
    <col min="15369" max="15598" width="9.26953125" style="271"/>
    <col min="15599" max="15599" width="2.7265625" style="271" customWidth="1"/>
    <col min="15600" max="15600" width="26" style="271" customWidth="1"/>
    <col min="15601" max="15601" width="10.453125" style="271" customWidth="1"/>
    <col min="15602" max="15603" width="14.54296875" style="271" customWidth="1"/>
    <col min="15604" max="15604" width="19.7265625" style="271" customWidth="1"/>
    <col min="15605" max="15605" width="9.26953125" style="271"/>
    <col min="15606" max="15606" width="3" style="271" customWidth="1"/>
    <col min="15607" max="15608" width="9.26953125" style="271"/>
    <col min="15609" max="15609" width="12.7265625" style="271" customWidth="1"/>
    <col min="15610" max="15616" width="9.26953125" style="271"/>
    <col min="15617" max="15617" width="6.54296875" style="271" customWidth="1"/>
    <col min="15618" max="15618" width="22.7265625" style="271" customWidth="1"/>
    <col min="15619" max="15619" width="3.26953125" style="271" customWidth="1"/>
    <col min="15620" max="15620" width="26.7265625" style="271" customWidth="1"/>
    <col min="15621" max="15621" width="10.26953125" style="271" customWidth="1"/>
    <col min="15622" max="15622" width="14.7265625" style="271" customWidth="1"/>
    <col min="15623" max="15623" width="16" style="271" customWidth="1"/>
    <col min="15624" max="15624" width="20.453125" style="271" customWidth="1"/>
    <col min="15625" max="15854" width="9.26953125" style="271"/>
    <col min="15855" max="15855" width="2.7265625" style="271" customWidth="1"/>
    <col min="15856" max="15856" width="26" style="271" customWidth="1"/>
    <col min="15857" max="15857" width="10.453125" style="271" customWidth="1"/>
    <col min="15858" max="15859" width="14.54296875" style="271" customWidth="1"/>
    <col min="15860" max="15860" width="19.7265625" style="271" customWidth="1"/>
    <col min="15861" max="15861" width="9.26953125" style="271"/>
    <col min="15862" max="15862" width="3" style="271" customWidth="1"/>
    <col min="15863" max="15864" width="9.26953125" style="271"/>
    <col min="15865" max="15865" width="12.7265625" style="271" customWidth="1"/>
    <col min="15866" max="15872" width="9.26953125" style="271"/>
    <col min="15873" max="15873" width="6.54296875" style="271" customWidth="1"/>
    <col min="15874" max="15874" width="22.7265625" style="271" customWidth="1"/>
    <col min="15875" max="15875" width="3.26953125" style="271" customWidth="1"/>
    <col min="15876" max="15876" width="26.7265625" style="271" customWidth="1"/>
    <col min="15877" max="15877" width="10.26953125" style="271" customWidth="1"/>
    <col min="15878" max="15878" width="14.7265625" style="271" customWidth="1"/>
    <col min="15879" max="15879" width="16" style="271" customWidth="1"/>
    <col min="15880" max="15880" width="20.453125" style="271" customWidth="1"/>
    <col min="15881" max="16110" width="9.26953125" style="271"/>
    <col min="16111" max="16111" width="2.7265625" style="271" customWidth="1"/>
    <col min="16112" max="16112" width="26" style="271" customWidth="1"/>
    <col min="16113" max="16113" width="10.453125" style="271" customWidth="1"/>
    <col min="16114" max="16115" width="14.54296875" style="271" customWidth="1"/>
    <col min="16116" max="16116" width="19.7265625" style="271" customWidth="1"/>
    <col min="16117" max="16117" width="9.26953125" style="271"/>
    <col min="16118" max="16118" width="3" style="271" customWidth="1"/>
    <col min="16119" max="16120" width="9.26953125" style="271"/>
    <col min="16121" max="16121" width="12.7265625" style="271" customWidth="1"/>
    <col min="16122" max="16128" width="9.26953125" style="271"/>
    <col min="16129" max="16129" width="6.54296875" style="271" customWidth="1"/>
    <col min="16130" max="16130" width="22.7265625" style="271" customWidth="1"/>
    <col min="16131" max="16131" width="3.26953125" style="271" customWidth="1"/>
    <col min="16132" max="16132" width="26.7265625" style="271" customWidth="1"/>
    <col min="16133" max="16133" width="10.26953125" style="271" customWidth="1"/>
    <col min="16134" max="16134" width="14.7265625" style="271" customWidth="1"/>
    <col min="16135" max="16135" width="16" style="271" customWidth="1"/>
    <col min="16136" max="16136" width="20.453125" style="271" customWidth="1"/>
    <col min="16137" max="16366" width="9.26953125" style="271"/>
    <col min="16367" max="16367" width="2.7265625" style="271" customWidth="1"/>
    <col min="16368" max="16368" width="26" style="271" customWidth="1"/>
    <col min="16369" max="16369" width="10.453125" style="271" customWidth="1"/>
    <col min="16370" max="16371" width="14.54296875" style="271" customWidth="1"/>
    <col min="16372" max="16372" width="19.7265625" style="271" customWidth="1"/>
    <col min="16373" max="16373" width="9.26953125" style="271"/>
    <col min="16374" max="16374" width="3" style="271" customWidth="1"/>
    <col min="16375" max="16376" width="9.26953125" style="271"/>
    <col min="16377" max="16377" width="12.7265625" style="271" customWidth="1"/>
    <col min="16378" max="16384" width="9.26953125" style="271"/>
  </cols>
  <sheetData>
    <row r="3" spans="1:8" s="268" customFormat="1" ht="21.75" customHeight="1" x14ac:dyDescent="0.35">
      <c r="A3" s="799" t="s">
        <v>42</v>
      </c>
      <c r="B3" s="799"/>
      <c r="C3" s="799"/>
      <c r="D3" s="799"/>
      <c r="E3" s="799"/>
      <c r="F3" s="799"/>
      <c r="G3" s="799"/>
      <c r="H3" s="799"/>
    </row>
    <row r="4" spans="1:8" s="268" customFormat="1" ht="21.75" customHeight="1" x14ac:dyDescent="0.35">
      <c r="A4" s="799" t="s">
        <v>43</v>
      </c>
      <c r="B4" s="799"/>
      <c r="C4" s="799"/>
      <c r="D4" s="799"/>
      <c r="E4" s="799"/>
      <c r="F4" s="799"/>
      <c r="G4" s="799"/>
      <c r="H4" s="799"/>
    </row>
    <row r="5" spans="1:8" x14ac:dyDescent="0.35">
      <c r="A5" s="269"/>
      <c r="B5" s="269"/>
      <c r="C5" s="269"/>
      <c r="D5" s="269"/>
      <c r="E5" s="270"/>
      <c r="F5" s="269"/>
      <c r="G5" s="269"/>
      <c r="H5" s="269"/>
    </row>
    <row r="6" spans="1:8" x14ac:dyDescent="0.35">
      <c r="A6" s="269"/>
      <c r="B6" s="269"/>
      <c r="C6" s="269"/>
      <c r="D6" s="269"/>
      <c r="E6" s="270"/>
      <c r="F6" s="269"/>
      <c r="G6" s="269"/>
      <c r="H6" s="269"/>
    </row>
    <row r="7" spans="1:8" ht="13" x14ac:dyDescent="0.35">
      <c r="A7" s="271" t="s">
        <v>408</v>
      </c>
      <c r="B7" s="269"/>
      <c r="C7" s="271" t="s">
        <v>44</v>
      </c>
      <c r="D7" s="372" t="str">
        <f>RAB!E3</f>
        <v xml:space="preserve">Penyediaan Prasarana, Sarana dan Utilitas Umum di Permukiman untuk Menunjang </v>
      </c>
      <c r="E7" s="371"/>
      <c r="F7" s="371"/>
      <c r="G7" s="371"/>
      <c r="H7" s="371"/>
    </row>
    <row r="8" spans="1:8" ht="13" x14ac:dyDescent="0.35">
      <c r="B8" s="269"/>
      <c r="C8" s="271" t="s">
        <v>44</v>
      </c>
      <c r="D8" s="372" t="str">
        <f>RAB!E4</f>
        <v>Fungsi Permukiman di Kabupaten Simalungun 1</v>
      </c>
      <c r="E8" s="371"/>
      <c r="F8" s="371"/>
      <c r="G8" s="371"/>
      <c r="H8" s="371"/>
    </row>
    <row r="9" spans="1:8" ht="15" customHeight="1" x14ac:dyDescent="0.35">
      <c r="A9" s="271" t="s">
        <v>45</v>
      </c>
      <c r="B9" s="269"/>
      <c r="D9" s="272" t="s">
        <v>44</v>
      </c>
      <c r="E9" s="270"/>
      <c r="F9" s="269"/>
      <c r="G9" s="269"/>
      <c r="H9" s="269"/>
    </row>
    <row r="10" spans="1:8" ht="15" customHeight="1" x14ac:dyDescent="0.35">
      <c r="A10" s="271" t="s">
        <v>46</v>
      </c>
      <c r="B10" s="269"/>
      <c r="C10" s="271" t="s">
        <v>44</v>
      </c>
      <c r="D10" s="373" t="s">
        <v>513</v>
      </c>
      <c r="E10" s="270"/>
      <c r="F10" s="269"/>
      <c r="G10" s="269"/>
      <c r="H10" s="269"/>
    </row>
    <row r="11" spans="1:8" ht="15" customHeight="1" x14ac:dyDescent="0.35">
      <c r="A11" s="271" t="s">
        <v>47</v>
      </c>
      <c r="B11" s="269"/>
      <c r="C11" s="271" t="s">
        <v>44</v>
      </c>
      <c r="D11" s="373" t="s">
        <v>514</v>
      </c>
      <c r="E11" s="270"/>
      <c r="F11" s="269"/>
      <c r="G11" s="269"/>
      <c r="H11" s="269"/>
    </row>
    <row r="12" spans="1:8" ht="13" x14ac:dyDescent="0.35">
      <c r="B12" s="269"/>
      <c r="C12" s="272"/>
      <c r="D12" s="273"/>
      <c r="E12" s="270"/>
      <c r="F12" s="269"/>
      <c r="G12" s="274"/>
      <c r="H12" s="275"/>
    </row>
    <row r="13" spans="1:8" ht="13" thickBot="1" x14ac:dyDescent="0.4">
      <c r="A13" s="269"/>
      <c r="B13" s="276"/>
      <c r="C13" s="269"/>
      <c r="D13" s="269"/>
      <c r="E13" s="270"/>
      <c r="F13" s="269"/>
      <c r="G13" s="269"/>
      <c r="H13" s="269"/>
    </row>
    <row r="14" spans="1:8" ht="49.9" customHeight="1" x14ac:dyDescent="0.35">
      <c r="A14" s="277" t="s">
        <v>4</v>
      </c>
      <c r="B14" s="800" t="s">
        <v>48</v>
      </c>
      <c r="C14" s="800"/>
      <c r="D14" s="800"/>
      <c r="E14" s="278" t="s">
        <v>49</v>
      </c>
      <c r="F14" s="278" t="s">
        <v>50</v>
      </c>
      <c r="G14" s="278" t="s">
        <v>51</v>
      </c>
      <c r="H14" s="279" t="s">
        <v>52</v>
      </c>
    </row>
    <row r="15" spans="1:8" s="286" customFormat="1" ht="20.149999999999999" customHeight="1" x14ac:dyDescent="0.35">
      <c r="A15" s="280">
        <v>1</v>
      </c>
      <c r="B15" s="281" t="s">
        <v>53</v>
      </c>
      <c r="C15" s="282"/>
      <c r="D15" s="282"/>
      <c r="E15" s="283"/>
      <c r="F15" s="281"/>
      <c r="G15" s="284"/>
      <c r="H15" s="285"/>
    </row>
    <row r="16" spans="1:8" ht="28.5" customHeight="1" x14ac:dyDescent="0.35">
      <c r="A16" s="287" t="s">
        <v>54</v>
      </c>
      <c r="B16" s="793" t="s">
        <v>55</v>
      </c>
      <c r="C16" s="794"/>
      <c r="D16" s="795"/>
      <c r="E16" s="288" t="s">
        <v>56</v>
      </c>
      <c r="F16" s="289">
        <v>0</v>
      </c>
      <c r="G16" s="290">
        <v>0</v>
      </c>
      <c r="H16" s="291">
        <f>F16*G16</f>
        <v>0</v>
      </c>
    </row>
    <row r="17" spans="1:8" ht="20.149999999999999" customHeight="1" x14ac:dyDescent="0.35">
      <c r="A17" s="292" t="s">
        <v>57</v>
      </c>
      <c r="B17" s="293" t="s">
        <v>58</v>
      </c>
      <c r="C17" s="294"/>
      <c r="D17" s="294"/>
      <c r="E17" s="295" t="s">
        <v>59</v>
      </c>
      <c r="F17" s="296">
        <v>0</v>
      </c>
      <c r="G17" s="297">
        <v>0</v>
      </c>
      <c r="H17" s="298">
        <f>F17*G17</f>
        <v>0</v>
      </c>
    </row>
    <row r="18" spans="1:8" ht="20.149999999999999" customHeight="1" x14ac:dyDescent="0.35">
      <c r="A18" s="299"/>
      <c r="B18" s="300"/>
      <c r="C18" s="301"/>
      <c r="D18" s="301"/>
      <c r="E18" s="271"/>
      <c r="F18" s="302"/>
      <c r="G18" s="303" t="s">
        <v>60</v>
      </c>
      <c r="H18" s="304">
        <f>SUM(H16:H17)</f>
        <v>0</v>
      </c>
    </row>
    <row r="19" spans="1:8" ht="20.149999999999999" customHeight="1" x14ac:dyDescent="0.35">
      <c r="A19" s="280">
        <v>2</v>
      </c>
      <c r="B19" s="281" t="s">
        <v>61</v>
      </c>
      <c r="C19" s="282"/>
      <c r="D19" s="282"/>
      <c r="E19" s="283"/>
      <c r="F19" s="281"/>
      <c r="G19" s="284"/>
      <c r="H19" s="285"/>
    </row>
    <row r="20" spans="1:8" ht="20.149999999999999" customHeight="1" x14ac:dyDescent="0.35">
      <c r="A20" s="305" t="s">
        <v>54</v>
      </c>
      <c r="B20" s="306" t="s">
        <v>62</v>
      </c>
      <c r="C20" s="307"/>
      <c r="D20" s="307"/>
      <c r="E20" s="308" t="s">
        <v>63</v>
      </c>
      <c r="F20" s="309">
        <v>0</v>
      </c>
      <c r="G20" s="310">
        <v>0</v>
      </c>
      <c r="H20" s="311">
        <f t="shared" ref="H20:H26" si="0">F20*G20</f>
        <v>0</v>
      </c>
    </row>
    <row r="21" spans="1:8" ht="33.75" customHeight="1" x14ac:dyDescent="0.35">
      <c r="A21" s="305" t="s">
        <v>57</v>
      </c>
      <c r="B21" s="796" t="s">
        <v>64</v>
      </c>
      <c r="C21" s="797"/>
      <c r="D21" s="798"/>
      <c r="E21" s="308" t="s">
        <v>63</v>
      </c>
      <c r="F21" s="309">
        <v>0</v>
      </c>
      <c r="G21" s="310">
        <v>0</v>
      </c>
      <c r="H21" s="311">
        <f t="shared" si="0"/>
        <v>0</v>
      </c>
    </row>
    <row r="22" spans="1:8" ht="20.149999999999999" customHeight="1" x14ac:dyDescent="0.35">
      <c r="A22" s="305" t="s">
        <v>65</v>
      </c>
      <c r="B22" s="306" t="s">
        <v>66</v>
      </c>
      <c r="C22" s="307"/>
      <c r="D22" s="307"/>
      <c r="E22" s="308" t="s">
        <v>63</v>
      </c>
      <c r="F22" s="309">
        <v>0</v>
      </c>
      <c r="G22" s="310">
        <v>0</v>
      </c>
      <c r="H22" s="311">
        <f t="shared" si="0"/>
        <v>0</v>
      </c>
    </row>
    <row r="23" spans="1:8" ht="20.149999999999999" customHeight="1" x14ac:dyDescent="0.35">
      <c r="A23" s="305" t="s">
        <v>67</v>
      </c>
      <c r="B23" s="306" t="s">
        <v>68</v>
      </c>
      <c r="C23" s="307"/>
      <c r="D23" s="307"/>
      <c r="E23" s="308" t="s">
        <v>63</v>
      </c>
      <c r="F23" s="309">
        <v>0</v>
      </c>
      <c r="G23" s="310">
        <v>0</v>
      </c>
      <c r="H23" s="311">
        <f t="shared" si="0"/>
        <v>0</v>
      </c>
    </row>
    <row r="24" spans="1:8" ht="20.149999999999999" customHeight="1" x14ac:dyDescent="0.35">
      <c r="A24" s="305" t="s">
        <v>69</v>
      </c>
      <c r="B24" s="306" t="s">
        <v>70</v>
      </c>
      <c r="C24" s="307"/>
      <c r="D24" s="307"/>
      <c r="E24" s="308" t="s">
        <v>59</v>
      </c>
      <c r="F24" s="309">
        <v>2</v>
      </c>
      <c r="G24" s="310">
        <v>100000</v>
      </c>
      <c r="H24" s="311">
        <f t="shared" si="0"/>
        <v>200000</v>
      </c>
    </row>
    <row r="25" spans="1:8" ht="20.149999999999999" customHeight="1" x14ac:dyDescent="0.35">
      <c r="A25" s="305" t="s">
        <v>71</v>
      </c>
      <c r="B25" s="306" t="s">
        <v>72</v>
      </c>
      <c r="C25" s="307"/>
      <c r="D25" s="307"/>
      <c r="E25" s="308" t="s">
        <v>59</v>
      </c>
      <c r="F25" s="309">
        <v>2</v>
      </c>
      <c r="G25" s="310">
        <v>100000</v>
      </c>
      <c r="H25" s="311">
        <f t="shared" si="0"/>
        <v>200000</v>
      </c>
    </row>
    <row r="26" spans="1:8" ht="20.149999999999999" customHeight="1" x14ac:dyDescent="0.35">
      <c r="A26" s="305" t="s">
        <v>73</v>
      </c>
      <c r="B26" s="306" t="s">
        <v>74</v>
      </c>
      <c r="C26" s="307"/>
      <c r="D26" s="307"/>
      <c r="E26" s="312" t="s">
        <v>22</v>
      </c>
      <c r="F26" s="309">
        <v>1</v>
      </c>
      <c r="G26" s="310">
        <v>150000</v>
      </c>
      <c r="H26" s="311">
        <f t="shared" si="0"/>
        <v>150000</v>
      </c>
    </row>
    <row r="27" spans="1:8" ht="20.149999999999999" customHeight="1" x14ac:dyDescent="0.35">
      <c r="A27" s="299"/>
      <c r="B27" s="300"/>
      <c r="C27" s="301"/>
      <c r="D27" s="301"/>
      <c r="E27" s="313"/>
      <c r="F27" s="302"/>
      <c r="G27" s="303" t="s">
        <v>75</v>
      </c>
      <c r="H27" s="304">
        <f>SUM(H20:H26)</f>
        <v>550000</v>
      </c>
    </row>
    <row r="28" spans="1:8" ht="20.149999999999999" customHeight="1" x14ac:dyDescent="0.35">
      <c r="A28" s="280">
        <v>3</v>
      </c>
      <c r="B28" s="282" t="s">
        <v>76</v>
      </c>
      <c r="C28" s="282"/>
      <c r="D28" s="282"/>
      <c r="E28" s="283"/>
      <c r="F28" s="281"/>
      <c r="G28" s="284"/>
      <c r="H28" s="285"/>
    </row>
    <row r="29" spans="1:8" ht="20.149999999999999" customHeight="1" x14ac:dyDescent="0.35">
      <c r="A29" s="305" t="s">
        <v>54</v>
      </c>
      <c r="B29" s="306" t="s">
        <v>77</v>
      </c>
      <c r="C29" s="307"/>
      <c r="D29" s="307"/>
      <c r="E29" s="308" t="s">
        <v>20</v>
      </c>
      <c r="F29" s="309">
        <v>0</v>
      </c>
      <c r="G29" s="310">
        <v>0</v>
      </c>
      <c r="H29" s="311">
        <f t="shared" ref="H29:H46" si="1">F29*G29</f>
        <v>0</v>
      </c>
    </row>
    <row r="30" spans="1:8" ht="20.149999999999999" customHeight="1" x14ac:dyDescent="0.35">
      <c r="A30" s="305" t="s">
        <v>57</v>
      </c>
      <c r="B30" s="306" t="s">
        <v>78</v>
      </c>
      <c r="C30" s="307"/>
      <c r="D30" s="307"/>
      <c r="E30" s="308" t="s">
        <v>20</v>
      </c>
      <c r="F30" s="309">
        <v>0</v>
      </c>
      <c r="G30" s="310">
        <v>0</v>
      </c>
      <c r="H30" s="311">
        <f t="shared" si="1"/>
        <v>0</v>
      </c>
    </row>
    <row r="31" spans="1:8" ht="20.149999999999999" customHeight="1" x14ac:dyDescent="0.35">
      <c r="A31" s="305" t="s">
        <v>65</v>
      </c>
      <c r="B31" s="306" t="s">
        <v>79</v>
      </c>
      <c r="C31" s="307"/>
      <c r="D31" s="307"/>
      <c r="E31" s="308" t="s">
        <v>20</v>
      </c>
      <c r="F31" s="309">
        <v>0</v>
      </c>
      <c r="G31" s="310">
        <v>0</v>
      </c>
      <c r="H31" s="311">
        <f t="shared" si="1"/>
        <v>0</v>
      </c>
    </row>
    <row r="32" spans="1:8" ht="20.149999999999999" customHeight="1" x14ac:dyDescent="0.35">
      <c r="A32" s="305" t="s">
        <v>67</v>
      </c>
      <c r="B32" s="306" t="s">
        <v>80</v>
      </c>
      <c r="C32" s="307"/>
      <c r="D32" s="307"/>
      <c r="E32" s="308" t="s">
        <v>20</v>
      </c>
      <c r="F32" s="309">
        <v>0</v>
      </c>
      <c r="G32" s="310">
        <v>0</v>
      </c>
      <c r="H32" s="311">
        <f t="shared" si="1"/>
        <v>0</v>
      </c>
    </row>
    <row r="33" spans="1:8" ht="20.149999999999999" customHeight="1" x14ac:dyDescent="0.35">
      <c r="A33" s="292" t="s">
        <v>69</v>
      </c>
      <c r="B33" s="293" t="s">
        <v>81</v>
      </c>
      <c r="C33" s="294"/>
      <c r="D33" s="294"/>
      <c r="E33" s="312" t="s">
        <v>20</v>
      </c>
      <c r="F33" s="296">
        <v>0</v>
      </c>
      <c r="G33" s="297">
        <v>0</v>
      </c>
      <c r="H33" s="298">
        <f t="shared" si="1"/>
        <v>0</v>
      </c>
    </row>
    <row r="34" spans="1:8" ht="20.149999999999999" customHeight="1" x14ac:dyDescent="0.35">
      <c r="A34" s="305" t="s">
        <v>71</v>
      </c>
      <c r="B34" s="306" t="s">
        <v>82</v>
      </c>
      <c r="C34" s="307"/>
      <c r="D34" s="307"/>
      <c r="E34" s="308" t="s">
        <v>22</v>
      </c>
      <c r="F34" s="309">
        <v>10</v>
      </c>
      <c r="G34" s="310">
        <v>60000</v>
      </c>
      <c r="H34" s="311">
        <f t="shared" si="1"/>
        <v>600000</v>
      </c>
    </row>
    <row r="35" spans="1:8" ht="20.149999999999999" customHeight="1" x14ac:dyDescent="0.35">
      <c r="A35" s="305" t="s">
        <v>73</v>
      </c>
      <c r="B35" s="306" t="s">
        <v>83</v>
      </c>
      <c r="C35" s="307"/>
      <c r="D35" s="307"/>
      <c r="E35" s="308" t="s">
        <v>23</v>
      </c>
      <c r="F35" s="309">
        <v>0</v>
      </c>
      <c r="G35" s="310">
        <v>0</v>
      </c>
      <c r="H35" s="311">
        <f t="shared" si="1"/>
        <v>0</v>
      </c>
    </row>
    <row r="36" spans="1:8" ht="20.149999999999999" customHeight="1" x14ac:dyDescent="0.35">
      <c r="A36" s="305" t="s">
        <v>84</v>
      </c>
      <c r="B36" s="306" t="s">
        <v>85</v>
      </c>
      <c r="C36" s="307"/>
      <c r="D36" s="307"/>
      <c r="E36" s="308" t="s">
        <v>22</v>
      </c>
      <c r="F36" s="309">
        <v>0</v>
      </c>
      <c r="G36" s="310">
        <v>0</v>
      </c>
      <c r="H36" s="311">
        <f t="shared" si="1"/>
        <v>0</v>
      </c>
    </row>
    <row r="37" spans="1:8" ht="20.149999999999999" customHeight="1" x14ac:dyDescent="0.35">
      <c r="A37" s="305" t="s">
        <v>86</v>
      </c>
      <c r="B37" s="306" t="s">
        <v>87</v>
      </c>
      <c r="C37" s="307"/>
      <c r="D37" s="307"/>
      <c r="E37" s="308" t="s">
        <v>22</v>
      </c>
      <c r="F37" s="309">
        <v>0</v>
      </c>
      <c r="G37" s="310">
        <v>0</v>
      </c>
      <c r="H37" s="311">
        <f t="shared" si="1"/>
        <v>0</v>
      </c>
    </row>
    <row r="38" spans="1:8" ht="20.149999999999999" customHeight="1" x14ac:dyDescent="0.35">
      <c r="A38" s="305" t="s">
        <v>88</v>
      </c>
      <c r="B38" s="306" t="s">
        <v>89</v>
      </c>
      <c r="C38" s="307"/>
      <c r="D38" s="307"/>
      <c r="E38" s="308" t="s">
        <v>23</v>
      </c>
      <c r="F38" s="309">
        <v>0</v>
      </c>
      <c r="G38" s="310">
        <v>0</v>
      </c>
      <c r="H38" s="311">
        <f t="shared" si="1"/>
        <v>0</v>
      </c>
    </row>
    <row r="39" spans="1:8" ht="20.149999999999999" customHeight="1" x14ac:dyDescent="0.35">
      <c r="A39" s="305" t="s">
        <v>90</v>
      </c>
      <c r="B39" s="306" t="s">
        <v>91</v>
      </c>
      <c r="C39" s="307"/>
      <c r="D39" s="307"/>
      <c r="E39" s="308" t="s">
        <v>22</v>
      </c>
      <c r="F39" s="309">
        <v>0</v>
      </c>
      <c r="G39" s="310">
        <v>0</v>
      </c>
      <c r="H39" s="311">
        <f t="shared" si="1"/>
        <v>0</v>
      </c>
    </row>
    <row r="40" spans="1:8" ht="20.149999999999999" customHeight="1" x14ac:dyDescent="0.35">
      <c r="A40" s="305" t="s">
        <v>92</v>
      </c>
      <c r="B40" s="306" t="s">
        <v>93</v>
      </c>
      <c r="C40" s="307"/>
      <c r="D40" s="307"/>
      <c r="E40" s="308" t="s">
        <v>23</v>
      </c>
      <c r="F40" s="309">
        <f>F34</f>
        <v>10</v>
      </c>
      <c r="G40" s="310">
        <v>30000</v>
      </c>
      <c r="H40" s="311">
        <f t="shared" si="1"/>
        <v>300000</v>
      </c>
    </row>
    <row r="41" spans="1:8" ht="20.149999999999999" customHeight="1" x14ac:dyDescent="0.35">
      <c r="A41" s="305" t="s">
        <v>94</v>
      </c>
      <c r="B41" s="306" t="s">
        <v>95</v>
      </c>
      <c r="C41" s="307"/>
      <c r="D41" s="307"/>
      <c r="E41" s="308" t="s">
        <v>23</v>
      </c>
      <c r="F41" s="309">
        <f>F34</f>
        <v>10</v>
      </c>
      <c r="G41" s="310">
        <v>150000</v>
      </c>
      <c r="H41" s="311">
        <f t="shared" si="1"/>
        <v>1500000</v>
      </c>
    </row>
    <row r="42" spans="1:8" ht="20.149999999999999" customHeight="1" x14ac:dyDescent="0.35">
      <c r="A42" s="305" t="s">
        <v>96</v>
      </c>
      <c r="B42" s="306" t="s">
        <v>97</v>
      </c>
      <c r="C42" s="307"/>
      <c r="D42" s="307"/>
      <c r="E42" s="308" t="s">
        <v>22</v>
      </c>
      <c r="F42" s="309">
        <v>0</v>
      </c>
      <c r="G42" s="310">
        <v>0</v>
      </c>
      <c r="H42" s="311">
        <f t="shared" si="1"/>
        <v>0</v>
      </c>
    </row>
    <row r="43" spans="1:8" ht="20.149999999999999" customHeight="1" x14ac:dyDescent="0.35">
      <c r="A43" s="305" t="s">
        <v>98</v>
      </c>
      <c r="B43" s="306" t="s">
        <v>99</v>
      </c>
      <c r="C43" s="307"/>
      <c r="D43" s="307"/>
      <c r="E43" s="308" t="s">
        <v>22</v>
      </c>
      <c r="F43" s="309">
        <v>0</v>
      </c>
      <c r="G43" s="310">
        <v>0</v>
      </c>
      <c r="H43" s="311">
        <f t="shared" si="1"/>
        <v>0</v>
      </c>
    </row>
    <row r="44" spans="1:8" ht="20.149999999999999" customHeight="1" x14ac:dyDescent="0.35">
      <c r="A44" s="305" t="s">
        <v>100</v>
      </c>
      <c r="B44" s="306" t="s">
        <v>101</v>
      </c>
      <c r="C44" s="307"/>
      <c r="D44" s="307"/>
      <c r="E44" s="308" t="s">
        <v>22</v>
      </c>
      <c r="F44" s="309">
        <f>F34</f>
        <v>10</v>
      </c>
      <c r="G44" s="310">
        <v>35000</v>
      </c>
      <c r="H44" s="311">
        <f t="shared" si="1"/>
        <v>350000</v>
      </c>
    </row>
    <row r="45" spans="1:8" ht="20.149999999999999" customHeight="1" x14ac:dyDescent="0.35">
      <c r="A45" s="305" t="s">
        <v>102</v>
      </c>
      <c r="B45" s="306" t="s">
        <v>103</v>
      </c>
      <c r="C45" s="307"/>
      <c r="D45" s="307"/>
      <c r="E45" s="308" t="s">
        <v>22</v>
      </c>
      <c r="F45" s="309">
        <v>0</v>
      </c>
      <c r="G45" s="310">
        <v>0</v>
      </c>
      <c r="H45" s="311">
        <f t="shared" si="1"/>
        <v>0</v>
      </c>
    </row>
    <row r="46" spans="1:8" ht="20.149999999999999" customHeight="1" x14ac:dyDescent="0.35">
      <c r="A46" s="305" t="s">
        <v>104</v>
      </c>
      <c r="B46" s="306" t="s">
        <v>105</v>
      </c>
      <c r="C46" s="307"/>
      <c r="D46" s="307"/>
      <c r="E46" s="308" t="s">
        <v>22</v>
      </c>
      <c r="F46" s="309">
        <v>0</v>
      </c>
      <c r="G46" s="310">
        <v>0</v>
      </c>
      <c r="H46" s="311">
        <f t="shared" si="1"/>
        <v>0</v>
      </c>
    </row>
    <row r="47" spans="1:8" ht="20.149999999999999" customHeight="1" x14ac:dyDescent="0.35">
      <c r="A47" s="299"/>
      <c r="B47" s="300"/>
      <c r="C47" s="301"/>
      <c r="D47" s="301"/>
      <c r="E47" s="302"/>
      <c r="F47" s="302"/>
      <c r="G47" s="303" t="s">
        <v>106</v>
      </c>
      <c r="H47" s="304">
        <f>SUM(H29:H46)</f>
        <v>2750000</v>
      </c>
    </row>
    <row r="48" spans="1:8" ht="20.149999999999999" customHeight="1" x14ac:dyDescent="0.35">
      <c r="A48" s="280">
        <v>4</v>
      </c>
      <c r="B48" s="281" t="s">
        <v>107</v>
      </c>
      <c r="C48" s="282"/>
      <c r="D48" s="282"/>
      <c r="E48" s="283"/>
      <c r="F48" s="281"/>
      <c r="G48" s="284"/>
      <c r="H48" s="285"/>
    </row>
    <row r="49" spans="1:8" ht="20.149999999999999" customHeight="1" x14ac:dyDescent="0.35">
      <c r="A49" s="305" t="s">
        <v>54</v>
      </c>
      <c r="B49" s="306" t="s">
        <v>108</v>
      </c>
      <c r="C49" s="307"/>
      <c r="D49" s="307"/>
      <c r="E49" s="308" t="s">
        <v>20</v>
      </c>
      <c r="F49" s="309">
        <v>0</v>
      </c>
      <c r="G49" s="314">
        <v>0</v>
      </c>
      <c r="H49" s="311">
        <f>F49*G49</f>
        <v>0</v>
      </c>
    </row>
    <row r="50" spans="1:8" ht="20.149999999999999" customHeight="1" x14ac:dyDescent="0.35">
      <c r="A50" s="305" t="s">
        <v>57</v>
      </c>
      <c r="B50" s="306" t="s">
        <v>109</v>
      </c>
      <c r="C50" s="307"/>
      <c r="D50" s="307"/>
      <c r="E50" s="308" t="s">
        <v>110</v>
      </c>
      <c r="F50" s="309">
        <v>0</v>
      </c>
      <c r="G50" s="314">
        <v>0</v>
      </c>
      <c r="H50" s="311">
        <f>F50*G50</f>
        <v>0</v>
      </c>
    </row>
    <row r="51" spans="1:8" ht="20.149999999999999" customHeight="1" x14ac:dyDescent="0.35">
      <c r="A51" s="305" t="s">
        <v>65</v>
      </c>
      <c r="B51" s="306" t="s">
        <v>111</v>
      </c>
      <c r="C51" s="307"/>
      <c r="D51" s="307"/>
      <c r="E51" s="308" t="s">
        <v>112</v>
      </c>
      <c r="F51" s="309">
        <v>0</v>
      </c>
      <c r="G51" s="314">
        <v>0</v>
      </c>
      <c r="H51" s="311">
        <f>F51*G51</f>
        <v>0</v>
      </c>
    </row>
    <row r="52" spans="1:8" ht="30.75" customHeight="1" x14ac:dyDescent="0.35">
      <c r="A52" s="305" t="s">
        <v>67</v>
      </c>
      <c r="B52" s="790" t="s">
        <v>113</v>
      </c>
      <c r="C52" s="791"/>
      <c r="D52" s="792"/>
      <c r="E52" s="308" t="s">
        <v>20</v>
      </c>
      <c r="F52" s="309">
        <v>0</v>
      </c>
      <c r="G52" s="315">
        <v>0</v>
      </c>
      <c r="H52" s="311">
        <f>F52*G52</f>
        <v>0</v>
      </c>
    </row>
    <row r="53" spans="1:8" ht="20.149999999999999" customHeight="1" x14ac:dyDescent="0.35">
      <c r="A53" s="299"/>
      <c r="B53" s="300"/>
      <c r="C53" s="301"/>
      <c r="D53" s="301"/>
      <c r="E53" s="302"/>
      <c r="F53" s="302"/>
      <c r="G53" s="303" t="s">
        <v>114</v>
      </c>
      <c r="H53" s="304">
        <f>SUM(H49:H52)</f>
        <v>0</v>
      </c>
    </row>
    <row r="54" spans="1:8" s="286" customFormat="1" ht="20.149999999999999" customHeight="1" x14ac:dyDescent="0.35">
      <c r="A54" s="280">
        <v>5</v>
      </c>
      <c r="B54" s="281" t="s">
        <v>115</v>
      </c>
      <c r="C54" s="282"/>
      <c r="D54" s="282"/>
      <c r="E54" s="283"/>
      <c r="F54" s="281"/>
      <c r="G54" s="284"/>
      <c r="H54" s="285"/>
    </row>
    <row r="55" spans="1:8" ht="20.149999999999999" customHeight="1" x14ac:dyDescent="0.35">
      <c r="A55" s="305" t="s">
        <v>54</v>
      </c>
      <c r="B55" s="306" t="s">
        <v>116</v>
      </c>
      <c r="C55" s="307"/>
      <c r="D55" s="307"/>
      <c r="E55" s="308" t="s">
        <v>117</v>
      </c>
      <c r="F55" s="309">
        <v>0</v>
      </c>
      <c r="G55" s="310">
        <v>0</v>
      </c>
      <c r="H55" s="311">
        <f t="shared" ref="H55:H60" si="2">F55*G55</f>
        <v>0</v>
      </c>
    </row>
    <row r="56" spans="1:8" ht="20.149999999999999" customHeight="1" x14ac:dyDescent="0.35">
      <c r="A56" s="305" t="s">
        <v>57</v>
      </c>
      <c r="B56" s="306" t="s">
        <v>118</v>
      </c>
      <c r="C56" s="307"/>
      <c r="D56" s="307"/>
      <c r="E56" s="308" t="s">
        <v>117</v>
      </c>
      <c r="F56" s="309">
        <v>1</v>
      </c>
      <c r="G56" s="310">
        <v>1500000</v>
      </c>
      <c r="H56" s="311">
        <f t="shared" si="2"/>
        <v>1500000</v>
      </c>
    </row>
    <row r="57" spans="1:8" ht="20.149999999999999" customHeight="1" x14ac:dyDescent="0.35">
      <c r="A57" s="305" t="s">
        <v>65</v>
      </c>
      <c r="B57" s="306" t="s">
        <v>119</v>
      </c>
      <c r="C57" s="307"/>
      <c r="D57" s="307"/>
      <c r="E57" s="308" t="s">
        <v>117</v>
      </c>
      <c r="F57" s="309">
        <v>0</v>
      </c>
      <c r="G57" s="310">
        <v>0</v>
      </c>
      <c r="H57" s="311">
        <f t="shared" si="2"/>
        <v>0</v>
      </c>
    </row>
    <row r="58" spans="1:8" ht="20.149999999999999" customHeight="1" x14ac:dyDescent="0.35">
      <c r="A58" s="305" t="s">
        <v>67</v>
      </c>
      <c r="B58" s="306" t="s">
        <v>120</v>
      </c>
      <c r="C58" s="307"/>
      <c r="D58" s="307"/>
      <c r="E58" s="308" t="s">
        <v>117</v>
      </c>
      <c r="F58" s="309">
        <v>0</v>
      </c>
      <c r="G58" s="310">
        <v>0</v>
      </c>
      <c r="H58" s="311">
        <f t="shared" si="2"/>
        <v>0</v>
      </c>
    </row>
    <row r="59" spans="1:8" ht="20.149999999999999" customHeight="1" x14ac:dyDescent="0.35">
      <c r="A59" s="305" t="s">
        <v>69</v>
      </c>
      <c r="B59" s="306" t="s">
        <v>121</v>
      </c>
      <c r="C59" s="307"/>
      <c r="D59" s="307"/>
      <c r="E59" s="308" t="s">
        <v>117</v>
      </c>
      <c r="F59" s="309">
        <v>0</v>
      </c>
      <c r="G59" s="310">
        <v>0</v>
      </c>
      <c r="H59" s="311">
        <f t="shared" si="2"/>
        <v>0</v>
      </c>
    </row>
    <row r="60" spans="1:8" ht="20.149999999999999" customHeight="1" x14ac:dyDescent="0.35">
      <c r="A60" s="305" t="s">
        <v>71</v>
      </c>
      <c r="B60" s="306" t="s">
        <v>122</v>
      </c>
      <c r="C60" s="307"/>
      <c r="D60" s="307"/>
      <c r="E60" s="308" t="s">
        <v>117</v>
      </c>
      <c r="F60" s="309">
        <v>0</v>
      </c>
      <c r="G60" s="310">
        <v>0</v>
      </c>
      <c r="H60" s="311">
        <f t="shared" si="2"/>
        <v>0</v>
      </c>
    </row>
    <row r="61" spans="1:8" ht="20.149999999999999" customHeight="1" x14ac:dyDescent="0.35">
      <c r="A61" s="299"/>
      <c r="B61" s="300"/>
      <c r="C61" s="301"/>
      <c r="D61" s="301"/>
      <c r="E61" s="302"/>
      <c r="F61" s="302"/>
      <c r="G61" s="303" t="s">
        <v>123</v>
      </c>
      <c r="H61" s="304">
        <f>SUM(H55:H60)</f>
        <v>1500000</v>
      </c>
    </row>
    <row r="62" spans="1:8" s="286" customFormat="1" ht="20.149999999999999" customHeight="1" x14ac:dyDescent="0.35">
      <c r="A62" s="280">
        <v>6</v>
      </c>
      <c r="B62" s="281" t="s">
        <v>124</v>
      </c>
      <c r="C62" s="282"/>
      <c r="D62" s="282"/>
      <c r="E62" s="283"/>
      <c r="F62" s="281"/>
      <c r="G62" s="284"/>
      <c r="H62" s="285"/>
    </row>
    <row r="63" spans="1:8" ht="36" customHeight="1" x14ac:dyDescent="0.35">
      <c r="A63" s="305" t="s">
        <v>54</v>
      </c>
      <c r="B63" s="793" t="s">
        <v>125</v>
      </c>
      <c r="C63" s="794"/>
      <c r="D63" s="795"/>
      <c r="E63" s="308" t="s">
        <v>20</v>
      </c>
      <c r="F63" s="309">
        <v>1</v>
      </c>
      <c r="G63" s="310">
        <v>500000</v>
      </c>
      <c r="H63" s="311">
        <f>F63*G63</f>
        <v>500000</v>
      </c>
    </row>
    <row r="64" spans="1:8" ht="30" customHeight="1" x14ac:dyDescent="0.35">
      <c r="A64" s="305" t="s">
        <v>57</v>
      </c>
      <c r="B64" s="796" t="s">
        <v>126</v>
      </c>
      <c r="C64" s="797"/>
      <c r="D64" s="798"/>
      <c r="E64" s="308" t="s">
        <v>20</v>
      </c>
      <c r="F64" s="309">
        <v>0</v>
      </c>
      <c r="G64" s="310">
        <v>0</v>
      </c>
      <c r="H64" s="311">
        <f>F64*G64</f>
        <v>0</v>
      </c>
    </row>
    <row r="65" spans="1:8" ht="20.149999999999999" customHeight="1" x14ac:dyDescent="0.35">
      <c r="A65" s="305" t="s">
        <v>65</v>
      </c>
      <c r="B65" s="306" t="s">
        <v>127</v>
      </c>
      <c r="C65" s="307"/>
      <c r="D65" s="307"/>
      <c r="E65" s="308" t="s">
        <v>22</v>
      </c>
      <c r="F65" s="309">
        <v>0</v>
      </c>
      <c r="G65" s="310">
        <v>0</v>
      </c>
      <c r="H65" s="311">
        <f>F65*G65</f>
        <v>0</v>
      </c>
    </row>
    <row r="66" spans="1:8" ht="20.149999999999999" customHeight="1" x14ac:dyDescent="0.35">
      <c r="A66" s="305" t="s">
        <v>67</v>
      </c>
      <c r="B66" s="306" t="s">
        <v>128</v>
      </c>
      <c r="C66" s="307"/>
      <c r="D66" s="307"/>
      <c r="E66" s="308" t="s">
        <v>20</v>
      </c>
      <c r="F66" s="309">
        <v>0</v>
      </c>
      <c r="G66" s="310">
        <v>0</v>
      </c>
      <c r="H66" s="311">
        <f>F66*G66</f>
        <v>0</v>
      </c>
    </row>
    <row r="67" spans="1:8" ht="20.149999999999999" customHeight="1" x14ac:dyDescent="0.35">
      <c r="A67" s="299"/>
      <c r="B67" s="300"/>
      <c r="C67" s="301"/>
      <c r="D67" s="301"/>
      <c r="E67" s="302"/>
      <c r="F67" s="302"/>
      <c r="G67" s="303" t="s">
        <v>129</v>
      </c>
      <c r="H67" s="304">
        <f>SUM(H63:H66)</f>
        <v>500000</v>
      </c>
    </row>
    <row r="68" spans="1:8" ht="20.149999999999999" customHeight="1" x14ac:dyDescent="0.35">
      <c r="A68" s="280">
        <v>7</v>
      </c>
      <c r="B68" s="281" t="s">
        <v>130</v>
      </c>
      <c r="C68" s="282"/>
      <c r="D68" s="282"/>
      <c r="E68" s="283"/>
      <c r="F68" s="281"/>
      <c r="G68" s="284"/>
      <c r="H68" s="285"/>
    </row>
    <row r="69" spans="1:8" ht="20.149999999999999" customHeight="1" x14ac:dyDescent="0.35">
      <c r="A69" s="305" t="s">
        <v>54</v>
      </c>
      <c r="B69" s="306" t="s">
        <v>131</v>
      </c>
      <c r="C69" s="307"/>
      <c r="D69" s="307"/>
      <c r="E69" s="308" t="s">
        <v>22</v>
      </c>
      <c r="F69" s="309">
        <v>0</v>
      </c>
      <c r="G69" s="310">
        <v>0</v>
      </c>
      <c r="H69" s="311">
        <f t="shared" ref="H69:H78" si="3">F69*G69</f>
        <v>0</v>
      </c>
    </row>
    <row r="70" spans="1:8" ht="20.149999999999999" customHeight="1" x14ac:dyDescent="0.35">
      <c r="A70" s="305" t="s">
        <v>57</v>
      </c>
      <c r="B70" s="306" t="s">
        <v>132</v>
      </c>
      <c r="C70" s="307"/>
      <c r="D70" s="307"/>
      <c r="E70" s="308" t="s">
        <v>22</v>
      </c>
      <c r="F70" s="309">
        <v>0</v>
      </c>
      <c r="G70" s="310">
        <v>0</v>
      </c>
      <c r="H70" s="311">
        <f t="shared" si="3"/>
        <v>0</v>
      </c>
    </row>
    <row r="71" spans="1:8" ht="20.149999999999999" customHeight="1" x14ac:dyDescent="0.35">
      <c r="A71" s="305" t="s">
        <v>65</v>
      </c>
      <c r="B71" s="306" t="s">
        <v>133</v>
      </c>
      <c r="C71" s="307"/>
      <c r="D71" s="307"/>
      <c r="E71" s="308" t="s">
        <v>22</v>
      </c>
      <c r="F71" s="309">
        <v>0</v>
      </c>
      <c r="G71" s="310">
        <v>0</v>
      </c>
      <c r="H71" s="311">
        <f t="shared" si="3"/>
        <v>0</v>
      </c>
    </row>
    <row r="72" spans="1:8" ht="20.149999999999999" customHeight="1" x14ac:dyDescent="0.35">
      <c r="A72" s="305" t="s">
        <v>67</v>
      </c>
      <c r="B72" s="306" t="s">
        <v>134</v>
      </c>
      <c r="C72" s="307"/>
      <c r="D72" s="307"/>
      <c r="E72" s="308" t="s">
        <v>22</v>
      </c>
      <c r="F72" s="309">
        <v>0</v>
      </c>
      <c r="G72" s="310">
        <v>0</v>
      </c>
      <c r="H72" s="311">
        <f t="shared" si="3"/>
        <v>0</v>
      </c>
    </row>
    <row r="73" spans="1:8" ht="20.149999999999999" customHeight="1" x14ac:dyDescent="0.35">
      <c r="A73" s="305" t="s">
        <v>69</v>
      </c>
      <c r="B73" s="306" t="s">
        <v>135</v>
      </c>
      <c r="C73" s="307"/>
      <c r="D73" s="307"/>
      <c r="E73" s="308" t="s">
        <v>22</v>
      </c>
      <c r="F73" s="309">
        <v>0</v>
      </c>
      <c r="G73" s="310">
        <v>0</v>
      </c>
      <c r="H73" s="311">
        <f t="shared" si="3"/>
        <v>0</v>
      </c>
    </row>
    <row r="74" spans="1:8" ht="20.149999999999999" customHeight="1" x14ac:dyDescent="0.35">
      <c r="A74" s="305" t="s">
        <v>71</v>
      </c>
      <c r="B74" s="306" t="s">
        <v>136</v>
      </c>
      <c r="C74" s="307"/>
      <c r="D74" s="307"/>
      <c r="E74" s="308" t="s">
        <v>22</v>
      </c>
      <c r="F74" s="309">
        <v>0</v>
      </c>
      <c r="G74" s="310">
        <v>0</v>
      </c>
      <c r="H74" s="311">
        <f t="shared" si="3"/>
        <v>0</v>
      </c>
    </row>
    <row r="75" spans="1:8" ht="20.149999999999999" customHeight="1" x14ac:dyDescent="0.35">
      <c r="A75" s="305" t="s">
        <v>73</v>
      </c>
      <c r="B75" s="306" t="s">
        <v>137</v>
      </c>
      <c r="C75" s="307"/>
      <c r="D75" s="307"/>
      <c r="E75" s="308" t="s">
        <v>22</v>
      </c>
      <c r="F75" s="309">
        <v>0</v>
      </c>
      <c r="G75" s="310">
        <v>0</v>
      </c>
      <c r="H75" s="311">
        <f t="shared" si="3"/>
        <v>0</v>
      </c>
    </row>
    <row r="76" spans="1:8" ht="20.149999999999999" customHeight="1" x14ac:dyDescent="0.35">
      <c r="A76" s="305" t="s">
        <v>84</v>
      </c>
      <c r="B76" s="306" t="s">
        <v>138</v>
      </c>
      <c r="C76" s="307"/>
      <c r="D76" s="307"/>
      <c r="E76" s="308" t="s">
        <v>22</v>
      </c>
      <c r="F76" s="309">
        <v>0</v>
      </c>
      <c r="G76" s="310">
        <v>0</v>
      </c>
      <c r="H76" s="311">
        <f t="shared" si="3"/>
        <v>0</v>
      </c>
    </row>
    <row r="77" spans="1:8" ht="20.149999999999999" customHeight="1" x14ac:dyDescent="0.35">
      <c r="A77" s="305" t="s">
        <v>86</v>
      </c>
      <c r="B77" s="306" t="s">
        <v>139</v>
      </c>
      <c r="C77" s="307"/>
      <c r="D77" s="307"/>
      <c r="E77" s="308" t="s">
        <v>22</v>
      </c>
      <c r="F77" s="309">
        <v>0</v>
      </c>
      <c r="G77" s="310">
        <v>0</v>
      </c>
      <c r="H77" s="311">
        <f t="shared" si="3"/>
        <v>0</v>
      </c>
    </row>
    <row r="78" spans="1:8" ht="20.149999999999999" customHeight="1" x14ac:dyDescent="0.35">
      <c r="A78" s="305" t="s">
        <v>88</v>
      </c>
      <c r="B78" s="306" t="s">
        <v>140</v>
      </c>
      <c r="C78" s="307"/>
      <c r="D78" s="307"/>
      <c r="E78" s="308" t="s">
        <v>20</v>
      </c>
      <c r="F78" s="309">
        <v>0</v>
      </c>
      <c r="G78" s="310">
        <v>0</v>
      </c>
      <c r="H78" s="311">
        <f t="shared" si="3"/>
        <v>0</v>
      </c>
    </row>
    <row r="79" spans="1:8" ht="20.149999999999999" customHeight="1" x14ac:dyDescent="0.35">
      <c r="A79" s="299"/>
      <c r="B79" s="300"/>
      <c r="C79" s="301"/>
      <c r="D79" s="301"/>
      <c r="E79" s="302"/>
      <c r="F79" s="302"/>
      <c r="G79" s="303" t="s">
        <v>141</v>
      </c>
      <c r="H79" s="304">
        <f>SUM(H69:H78)</f>
        <v>0</v>
      </c>
    </row>
    <row r="80" spans="1:8" ht="20.149999999999999" customHeight="1" x14ac:dyDescent="0.35">
      <c r="A80" s="280">
        <v>8</v>
      </c>
      <c r="B80" s="281" t="s">
        <v>142</v>
      </c>
      <c r="C80" s="282"/>
      <c r="D80" s="282"/>
      <c r="E80" s="283"/>
      <c r="F80" s="281"/>
      <c r="G80" s="284"/>
      <c r="H80" s="285"/>
    </row>
    <row r="81" spans="1:8" ht="20.149999999999999" customHeight="1" x14ac:dyDescent="0.35">
      <c r="A81" s="305" t="s">
        <v>54</v>
      </c>
      <c r="B81" s="306" t="s">
        <v>143</v>
      </c>
      <c r="C81" s="307"/>
      <c r="D81" s="307"/>
      <c r="E81" s="308" t="s">
        <v>20</v>
      </c>
      <c r="F81" s="309">
        <v>0</v>
      </c>
      <c r="G81" s="310">
        <v>0</v>
      </c>
      <c r="H81" s="311">
        <f>F81*G81</f>
        <v>0</v>
      </c>
    </row>
    <row r="82" spans="1:8" ht="20.149999999999999" customHeight="1" x14ac:dyDescent="0.35">
      <c r="A82" s="299"/>
      <c r="B82" s="300"/>
      <c r="C82" s="301"/>
      <c r="D82" s="301"/>
      <c r="E82" s="302"/>
      <c r="F82" s="302"/>
      <c r="G82" s="303" t="s">
        <v>144</v>
      </c>
      <c r="H82" s="304">
        <f>SUM(H81:H81)</f>
        <v>0</v>
      </c>
    </row>
    <row r="83" spans="1:8" ht="20.149999999999999" customHeight="1" x14ac:dyDescent="0.35">
      <c r="A83" s="280">
        <v>9</v>
      </c>
      <c r="B83" s="281" t="s">
        <v>145</v>
      </c>
      <c r="C83" s="282"/>
      <c r="D83" s="282"/>
      <c r="E83" s="283"/>
      <c r="F83" s="281"/>
      <c r="G83" s="284"/>
      <c r="H83" s="285"/>
    </row>
    <row r="84" spans="1:8" ht="20.149999999999999" customHeight="1" x14ac:dyDescent="0.35">
      <c r="A84" s="305" t="s">
        <v>54</v>
      </c>
      <c r="B84" s="306" t="s">
        <v>146</v>
      </c>
      <c r="C84" s="307"/>
      <c r="D84" s="307"/>
      <c r="E84" s="308" t="s">
        <v>22</v>
      </c>
      <c r="F84" s="309">
        <v>1</v>
      </c>
      <c r="G84" s="310">
        <v>150000</v>
      </c>
      <c r="H84" s="311">
        <f t="shared" ref="H84:H91" si="4">F84*G84</f>
        <v>150000</v>
      </c>
    </row>
    <row r="85" spans="1:8" ht="20.149999999999999" customHeight="1" x14ac:dyDescent="0.35">
      <c r="A85" s="305" t="s">
        <v>57</v>
      </c>
      <c r="B85" s="306" t="s">
        <v>147</v>
      </c>
      <c r="C85" s="307"/>
      <c r="D85" s="307"/>
      <c r="E85" s="308" t="s">
        <v>22</v>
      </c>
      <c r="F85" s="309">
        <v>0</v>
      </c>
      <c r="G85" s="310">
        <v>0</v>
      </c>
      <c r="H85" s="311">
        <f t="shared" si="4"/>
        <v>0</v>
      </c>
    </row>
    <row r="86" spans="1:8" ht="20.149999999999999" customHeight="1" x14ac:dyDescent="0.35">
      <c r="A86" s="305" t="s">
        <v>65</v>
      </c>
      <c r="B86" s="306" t="s">
        <v>148</v>
      </c>
      <c r="C86" s="307"/>
      <c r="D86" s="307"/>
      <c r="E86" s="308" t="s">
        <v>22</v>
      </c>
      <c r="F86" s="309">
        <v>1</v>
      </c>
      <c r="G86" s="310">
        <v>50000</v>
      </c>
      <c r="H86" s="311">
        <f t="shared" si="4"/>
        <v>50000</v>
      </c>
    </row>
    <row r="87" spans="1:8" ht="20.149999999999999" customHeight="1" x14ac:dyDescent="0.35">
      <c r="A87" s="305" t="s">
        <v>67</v>
      </c>
      <c r="B87" s="306" t="s">
        <v>149</v>
      </c>
      <c r="C87" s="307"/>
      <c r="D87" s="307"/>
      <c r="E87" s="308" t="s">
        <v>22</v>
      </c>
      <c r="F87" s="309">
        <v>0</v>
      </c>
      <c r="G87" s="310">
        <v>0</v>
      </c>
      <c r="H87" s="311">
        <f t="shared" si="4"/>
        <v>0</v>
      </c>
    </row>
    <row r="88" spans="1:8" ht="20.149999999999999" customHeight="1" x14ac:dyDescent="0.35">
      <c r="A88" s="305" t="s">
        <v>69</v>
      </c>
      <c r="B88" s="306" t="s">
        <v>150</v>
      </c>
      <c r="C88" s="307"/>
      <c r="D88" s="307"/>
      <c r="E88" s="308" t="s">
        <v>22</v>
      </c>
      <c r="F88" s="309">
        <v>0</v>
      </c>
      <c r="G88" s="310">
        <v>0</v>
      </c>
      <c r="H88" s="311">
        <f t="shared" si="4"/>
        <v>0</v>
      </c>
    </row>
    <row r="89" spans="1:8" ht="20.149999999999999" customHeight="1" x14ac:dyDescent="0.35">
      <c r="A89" s="305" t="s">
        <v>71</v>
      </c>
      <c r="B89" s="306" t="s">
        <v>151</v>
      </c>
      <c r="C89" s="307"/>
      <c r="D89" s="307"/>
      <c r="E89" s="308" t="s">
        <v>22</v>
      </c>
      <c r="F89" s="309">
        <v>0</v>
      </c>
      <c r="G89" s="310">
        <v>0</v>
      </c>
      <c r="H89" s="311">
        <f t="shared" si="4"/>
        <v>0</v>
      </c>
    </row>
    <row r="90" spans="1:8" ht="20.149999999999999" customHeight="1" x14ac:dyDescent="0.35">
      <c r="A90" s="305" t="s">
        <v>73</v>
      </c>
      <c r="B90" s="306" t="s">
        <v>152</v>
      </c>
      <c r="C90" s="307"/>
      <c r="D90" s="307"/>
      <c r="E90" s="308" t="s">
        <v>22</v>
      </c>
      <c r="F90" s="309">
        <v>0</v>
      </c>
      <c r="G90" s="310">
        <v>0</v>
      </c>
      <c r="H90" s="311">
        <f t="shared" si="4"/>
        <v>0</v>
      </c>
    </row>
    <row r="91" spans="1:8" ht="20.149999999999999" customHeight="1" x14ac:dyDescent="0.35">
      <c r="A91" s="305" t="s">
        <v>84</v>
      </c>
      <c r="B91" s="306" t="s">
        <v>153</v>
      </c>
      <c r="C91" s="307"/>
      <c r="D91" s="307"/>
      <c r="E91" s="308" t="s">
        <v>22</v>
      </c>
      <c r="F91" s="309">
        <v>0</v>
      </c>
      <c r="G91" s="310">
        <v>0</v>
      </c>
      <c r="H91" s="311">
        <f t="shared" si="4"/>
        <v>0</v>
      </c>
    </row>
    <row r="92" spans="1:8" ht="20.149999999999999" customHeight="1" x14ac:dyDescent="0.35">
      <c r="A92" s="299"/>
      <c r="B92" s="300"/>
      <c r="C92" s="301"/>
      <c r="D92" s="301"/>
      <c r="E92" s="302"/>
      <c r="F92" s="302"/>
      <c r="G92" s="303" t="s">
        <v>154</v>
      </c>
      <c r="H92" s="304">
        <f>SUM(H84:H91)</f>
        <v>200000</v>
      </c>
    </row>
    <row r="93" spans="1:8" ht="20.149999999999999" customHeight="1" x14ac:dyDescent="0.35">
      <c r="A93" s="316"/>
      <c r="B93" s="317"/>
      <c r="E93" s="318"/>
      <c r="F93" s="319"/>
      <c r="G93" s="320"/>
      <c r="H93" s="321"/>
    </row>
    <row r="94" spans="1:8" ht="20.149999999999999" customHeight="1" thickBot="1" x14ac:dyDescent="0.4">
      <c r="A94" s="322">
        <v>10</v>
      </c>
      <c r="B94" s="323" t="s">
        <v>155</v>
      </c>
      <c r="C94" s="324"/>
      <c r="D94" s="324"/>
      <c r="E94" s="325"/>
      <c r="F94" s="323"/>
      <c r="G94" s="326"/>
      <c r="H94" s="327">
        <f>H18+H27+H47+H53+H61+H67+H79+H82+H92</f>
        <v>5500000</v>
      </c>
    </row>
  </sheetData>
  <mergeCells count="8">
    <mergeCell ref="B52:D52"/>
    <mergeCell ref="B63:D63"/>
    <mergeCell ref="B64:D64"/>
    <mergeCell ref="A3:H3"/>
    <mergeCell ref="A4:H4"/>
    <mergeCell ref="B14:D14"/>
    <mergeCell ref="B16:D16"/>
    <mergeCell ref="B21:D21"/>
  </mergeCells>
  <printOptions horizontalCentered="1"/>
  <pageMargins left="0.78740157480314965" right="0.39370078740157483" top="0.34" bottom="0.39370078740157483" header="0.26" footer="0.31496062992125984"/>
  <pageSetup paperSize="256" scale="75" fitToHeight="0" orientation="portrait"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E2FC3-CE77-4443-8CC4-251CB5AAF934}">
  <dimension ref="B2:X527"/>
  <sheetViews>
    <sheetView view="pageBreakPreview" topLeftCell="A348" zoomScale="85" zoomScaleNormal="85" zoomScaleSheetLayoutView="85" workbookViewId="0">
      <selection activeCell="A110" sqref="A110:XFD208"/>
    </sheetView>
  </sheetViews>
  <sheetFormatPr defaultRowHeight="14.5" x14ac:dyDescent="0.35"/>
  <cols>
    <col min="1" max="1" width="2.1796875" customWidth="1"/>
    <col min="2" max="2" width="15.7265625" style="145" customWidth="1"/>
    <col min="3" max="3" width="2.36328125" style="145" customWidth="1"/>
    <col min="4" max="4" width="28.7265625" style="145" customWidth="1"/>
    <col min="5" max="5" width="13.453125" style="145" customWidth="1"/>
    <col min="6" max="6" width="7.7265625" style="145" customWidth="1"/>
    <col min="7" max="7" width="10.7265625" style="145" customWidth="1"/>
    <col min="8" max="9" width="15.7265625" style="145" customWidth="1"/>
    <col min="10" max="10" width="1.81640625" customWidth="1"/>
    <col min="12" max="12" width="11.81640625" bestFit="1" customWidth="1"/>
  </cols>
  <sheetData>
    <row r="2" spans="2:9" ht="30" customHeight="1" x14ac:dyDescent="0.35">
      <c r="B2" s="732" t="s">
        <v>156</v>
      </c>
      <c r="C2" s="732"/>
      <c r="D2" s="732"/>
      <c r="E2" s="732"/>
      <c r="F2" s="732"/>
      <c r="G2" s="732"/>
      <c r="H2" s="732"/>
      <c r="I2" s="732"/>
    </row>
    <row r="3" spans="2:9" ht="15" customHeight="1" x14ac:dyDescent="0.35">
      <c r="B3" s="71" t="s">
        <v>355</v>
      </c>
      <c r="C3" s="71" t="s">
        <v>44</v>
      </c>
      <c r="D3" s="71" t="str">
        <f>RAB!E3</f>
        <v xml:space="preserve">Penyediaan Prasarana, Sarana dan Utilitas Umum di Permukiman untuk Menunjang </v>
      </c>
      <c r="E3" s="54"/>
      <c r="F3" s="54"/>
      <c r="G3" s="54"/>
      <c r="H3" s="54"/>
      <c r="I3" s="54"/>
    </row>
    <row r="4" spans="2:9" ht="15" customHeight="1" x14ac:dyDescent="0.35">
      <c r="B4" s="71"/>
      <c r="C4" s="71"/>
      <c r="D4" s="71" t="str">
        <f>RAB!E4</f>
        <v>Fungsi Permukiman di Kabupaten Simalungun 1</v>
      </c>
      <c r="E4" s="54"/>
      <c r="F4" s="54"/>
      <c r="G4" s="54"/>
      <c r="H4" s="54"/>
      <c r="I4" s="54"/>
    </row>
    <row r="5" spans="2:9" ht="15" customHeight="1" x14ac:dyDescent="0.35">
      <c r="B5" s="71" t="s">
        <v>1</v>
      </c>
      <c r="C5" s="71" t="s">
        <v>44</v>
      </c>
      <c r="D5" s="71" t="str">
        <f>RAB!E5</f>
        <v>Dolok Maraja Kec. Tapin Dolok</v>
      </c>
      <c r="E5" s="54"/>
      <c r="F5" s="54"/>
      <c r="G5" s="54"/>
      <c r="H5" s="54"/>
      <c r="I5" s="54"/>
    </row>
    <row r="6" spans="2:9" ht="15" customHeight="1" x14ac:dyDescent="0.35">
      <c r="B6" s="71" t="s">
        <v>2</v>
      </c>
      <c r="C6" s="71" t="s">
        <v>44</v>
      </c>
      <c r="D6" s="71" t="str">
        <f>RAB!E6</f>
        <v>APBD Provsu</v>
      </c>
      <c r="E6" s="54"/>
      <c r="F6" s="54"/>
      <c r="G6" s="54"/>
      <c r="H6" s="54"/>
      <c r="I6" s="54"/>
    </row>
    <row r="7" spans="2:9" ht="15" customHeight="1" x14ac:dyDescent="0.35">
      <c r="B7" s="71" t="s">
        <v>3</v>
      </c>
      <c r="C7" s="71" t="s">
        <v>44</v>
      </c>
      <c r="D7" s="71" t="str">
        <f>RAB!E7</f>
        <v>2023</v>
      </c>
      <c r="E7" s="54"/>
      <c r="F7" s="54"/>
      <c r="G7" s="54"/>
      <c r="H7" s="54"/>
      <c r="I7" s="54"/>
    </row>
    <row r="8" spans="2:9" ht="14.5" customHeight="1" x14ac:dyDescent="0.35">
      <c r="B8" s="72"/>
      <c r="C8" s="72"/>
      <c r="D8" s="73"/>
      <c r="E8" s="73"/>
      <c r="F8" s="73"/>
      <c r="G8" s="74"/>
      <c r="H8" s="75"/>
      <c r="I8" s="76"/>
    </row>
    <row r="9" spans="2:9" ht="15" hidden="1" customHeight="1" x14ac:dyDescent="0.35">
      <c r="B9" s="77" t="s">
        <v>157</v>
      </c>
      <c r="C9" s="77"/>
      <c r="D9" s="78"/>
      <c r="E9" s="73"/>
      <c r="F9" s="73"/>
      <c r="G9" s="79"/>
      <c r="H9" s="80"/>
      <c r="I9" s="76"/>
    </row>
    <row r="10" spans="2:9" ht="30" hidden="1" customHeight="1" x14ac:dyDescent="0.35">
      <c r="B10" s="81" t="s">
        <v>158</v>
      </c>
      <c r="C10" s="626"/>
      <c r="D10" s="812" t="s">
        <v>159</v>
      </c>
      <c r="E10" s="812"/>
      <c r="F10" s="812"/>
      <c r="G10" s="812"/>
      <c r="H10" s="812"/>
      <c r="I10" s="812"/>
    </row>
    <row r="11" spans="2:9" ht="15" hidden="1" customHeight="1" x14ac:dyDescent="0.35">
      <c r="B11" s="807" t="s">
        <v>160</v>
      </c>
      <c r="C11" s="627"/>
      <c r="D11" s="807" t="s">
        <v>161</v>
      </c>
      <c r="E11" s="807"/>
      <c r="F11" s="807" t="s">
        <v>162</v>
      </c>
      <c r="G11" s="813" t="s">
        <v>163</v>
      </c>
      <c r="H11" s="82" t="s">
        <v>164</v>
      </c>
      <c r="I11" s="82" t="s">
        <v>165</v>
      </c>
    </row>
    <row r="12" spans="2:9" ht="15" hidden="1" customHeight="1" x14ac:dyDescent="0.35">
      <c r="B12" s="807"/>
      <c r="C12" s="627"/>
      <c r="D12" s="807"/>
      <c r="E12" s="807"/>
      <c r="F12" s="807"/>
      <c r="G12" s="813"/>
      <c r="H12" s="82" t="s">
        <v>17</v>
      </c>
      <c r="I12" s="82" t="s">
        <v>17</v>
      </c>
    </row>
    <row r="13" spans="2:9" ht="15" hidden="1" customHeight="1" x14ac:dyDescent="0.35">
      <c r="B13" s="83" t="s">
        <v>166</v>
      </c>
      <c r="C13" s="628"/>
      <c r="D13" s="84" t="s">
        <v>167</v>
      </c>
      <c r="E13" s="84"/>
      <c r="F13" s="83"/>
      <c r="G13" s="85"/>
      <c r="H13" s="86"/>
      <c r="I13" s="86"/>
    </row>
    <row r="14" spans="2:9" ht="15" hidden="1" customHeight="1" x14ac:dyDescent="0.35">
      <c r="B14" s="87"/>
      <c r="C14" s="333"/>
      <c r="D14" s="88" t="str">
        <f>'HRG SATUAN'!$C$5</f>
        <v>Pekerja</v>
      </c>
      <c r="E14" s="88"/>
      <c r="F14" s="87" t="s">
        <v>168</v>
      </c>
      <c r="G14" s="89">
        <v>0.3024</v>
      </c>
      <c r="H14" s="90">
        <f>VLOOKUP(D14,'HRG SATUAN'!$C$4:$D$46,2,0)</f>
        <v>100000</v>
      </c>
      <c r="I14" s="91">
        <f>G14*H14</f>
        <v>30240</v>
      </c>
    </row>
    <row r="15" spans="2:9" ht="15" hidden="1" customHeight="1" x14ac:dyDescent="0.35">
      <c r="B15" s="87"/>
      <c r="C15" s="333"/>
      <c r="D15" s="88" t="str">
        <f>'HRG SATUAN'!$C$8</f>
        <v>Mandor</v>
      </c>
      <c r="E15" s="88"/>
      <c r="F15" s="87" t="s">
        <v>168</v>
      </c>
      <c r="G15" s="89">
        <f>G14/10</f>
        <v>3.024E-2</v>
      </c>
      <c r="H15" s="90">
        <f>VLOOKUP(D15,'HRG SATUAN'!$C$4:$D$46,2,0)</f>
        <v>130000</v>
      </c>
      <c r="I15" s="91">
        <f>G15*H15</f>
        <v>3931.2</v>
      </c>
    </row>
    <row r="16" spans="2:9" ht="15" hidden="1" customHeight="1" x14ac:dyDescent="0.35">
      <c r="B16" s="87"/>
      <c r="C16" s="333"/>
      <c r="D16" s="811" t="s">
        <v>169</v>
      </c>
      <c r="E16" s="811"/>
      <c r="F16" s="811"/>
      <c r="G16" s="811"/>
      <c r="H16" s="811"/>
      <c r="I16" s="92">
        <f>SUBTOTAL(9,I13:I15)</f>
        <v>34171.199999999997</v>
      </c>
    </row>
    <row r="17" spans="2:9" ht="15" hidden="1" customHeight="1" x14ac:dyDescent="0.35">
      <c r="B17" s="83" t="s">
        <v>170</v>
      </c>
      <c r="C17" s="628"/>
      <c r="D17" s="84" t="s">
        <v>171</v>
      </c>
      <c r="E17" s="84"/>
      <c r="F17" s="83"/>
      <c r="G17" s="85"/>
      <c r="H17" s="86"/>
      <c r="I17" s="86"/>
    </row>
    <row r="18" spans="2:9" ht="15" hidden="1" customHeight="1" x14ac:dyDescent="0.35">
      <c r="B18" s="87"/>
      <c r="C18" s="333"/>
      <c r="D18" s="88"/>
      <c r="E18" s="88"/>
      <c r="F18" s="87"/>
      <c r="G18" s="85"/>
      <c r="H18" s="91"/>
      <c r="I18" s="91"/>
    </row>
    <row r="19" spans="2:9" ht="15" hidden="1" customHeight="1" x14ac:dyDescent="0.35">
      <c r="B19" s="87"/>
      <c r="C19" s="333"/>
      <c r="D19" s="811" t="s">
        <v>172</v>
      </c>
      <c r="E19" s="811"/>
      <c r="F19" s="811"/>
      <c r="G19" s="811"/>
      <c r="H19" s="811"/>
      <c r="I19" s="92">
        <f>SUBTOTAL(9,I17:I18)</f>
        <v>0</v>
      </c>
    </row>
    <row r="20" spans="2:9" ht="15" hidden="1" customHeight="1" x14ac:dyDescent="0.35">
      <c r="B20" s="83" t="s">
        <v>173</v>
      </c>
      <c r="C20" s="628"/>
      <c r="D20" s="84" t="s">
        <v>174</v>
      </c>
      <c r="E20" s="84"/>
      <c r="F20" s="83"/>
      <c r="G20" s="85"/>
      <c r="H20" s="86"/>
      <c r="I20" s="86"/>
    </row>
    <row r="21" spans="2:9" ht="15" hidden="1" customHeight="1" x14ac:dyDescent="0.35">
      <c r="B21" s="87"/>
      <c r="C21" s="629"/>
      <c r="D21" s="93" t="str">
        <f>'HRG SATUAN'!$C$43</f>
        <v>Jack Hammer</v>
      </c>
      <c r="E21" s="94"/>
      <c r="F21" s="87" t="s">
        <v>175</v>
      </c>
      <c r="G21" s="89">
        <v>7.5600000000000001E-2</v>
      </c>
      <c r="H21" s="90">
        <f>VLOOKUP(D21,'HRG SATUAN'!$C$4:$D$46,2,0)</f>
        <v>25000</v>
      </c>
      <c r="I21" s="91">
        <f t="shared" ref="I21" si="0">G21*H21</f>
        <v>1890</v>
      </c>
    </row>
    <row r="22" spans="2:9" ht="15" hidden="1" customHeight="1" x14ac:dyDescent="0.35">
      <c r="B22" s="87"/>
      <c r="C22" s="333"/>
      <c r="D22" s="811" t="s">
        <v>176</v>
      </c>
      <c r="E22" s="811"/>
      <c r="F22" s="811"/>
      <c r="G22" s="811"/>
      <c r="H22" s="811"/>
      <c r="I22" s="92">
        <f>SUBTOTAL(9,I20:I21)</f>
        <v>1890</v>
      </c>
    </row>
    <row r="23" spans="2:9" ht="15" hidden="1" customHeight="1" x14ac:dyDescent="0.35">
      <c r="B23" s="83" t="s">
        <v>177</v>
      </c>
      <c r="C23" s="628"/>
      <c r="D23" s="814" t="s">
        <v>178</v>
      </c>
      <c r="E23" s="814"/>
      <c r="F23" s="814"/>
      <c r="G23" s="814"/>
      <c r="H23" s="814"/>
      <c r="I23" s="91">
        <f>I16+I19+I22</f>
        <v>36061.199999999997</v>
      </c>
    </row>
    <row r="24" spans="2:9" ht="15" hidden="1" customHeight="1" x14ac:dyDescent="0.35">
      <c r="B24" s="83" t="s">
        <v>179</v>
      </c>
      <c r="C24" s="628"/>
      <c r="D24" s="95" t="s">
        <v>180</v>
      </c>
      <c r="E24" s="95"/>
      <c r="F24" s="95"/>
      <c r="G24" s="95"/>
      <c r="H24" s="96">
        <v>0.15</v>
      </c>
      <c r="I24" s="91">
        <f>I23*H24</f>
        <v>5409.1799999999994</v>
      </c>
    </row>
    <row r="25" spans="2:9" ht="15" hidden="1" customHeight="1" x14ac:dyDescent="0.35">
      <c r="B25" s="83" t="s">
        <v>181</v>
      </c>
      <c r="C25" s="628"/>
      <c r="D25" s="814" t="s">
        <v>182</v>
      </c>
      <c r="E25" s="814"/>
      <c r="F25" s="814"/>
      <c r="G25" s="814"/>
      <c r="H25" s="814"/>
      <c r="I25" s="92">
        <f>I23+I24</f>
        <v>41470.379999999997</v>
      </c>
    </row>
    <row r="26" spans="2:9" ht="15" hidden="1" customHeight="1" x14ac:dyDescent="0.35">
      <c r="B26" s="72"/>
      <c r="C26" s="72"/>
      <c r="D26" s="73"/>
      <c r="E26" s="73"/>
      <c r="F26" s="73"/>
      <c r="G26" s="74"/>
      <c r="H26" s="75"/>
      <c r="I26" s="76"/>
    </row>
    <row r="27" spans="2:9" ht="15" customHeight="1" x14ac:dyDescent="0.35">
      <c r="B27" s="810" t="s">
        <v>440</v>
      </c>
      <c r="C27" s="810"/>
      <c r="D27" s="812" t="s">
        <v>441</v>
      </c>
      <c r="E27" s="812"/>
      <c r="F27" s="812"/>
      <c r="G27" s="812"/>
      <c r="H27" s="812"/>
      <c r="I27" s="812"/>
    </row>
    <row r="28" spans="2:9" ht="15" customHeight="1" x14ac:dyDescent="0.35">
      <c r="B28" s="803" t="s">
        <v>160</v>
      </c>
      <c r="C28" s="804"/>
      <c r="D28" s="807" t="s">
        <v>161</v>
      </c>
      <c r="E28" s="807"/>
      <c r="F28" s="807" t="s">
        <v>162</v>
      </c>
      <c r="G28" s="813" t="s">
        <v>163</v>
      </c>
      <c r="H28" s="82" t="s">
        <v>164</v>
      </c>
      <c r="I28" s="82" t="s">
        <v>165</v>
      </c>
    </row>
    <row r="29" spans="2:9" ht="15" customHeight="1" x14ac:dyDescent="0.35">
      <c r="B29" s="805"/>
      <c r="C29" s="806"/>
      <c r="D29" s="807"/>
      <c r="E29" s="807"/>
      <c r="F29" s="807"/>
      <c r="G29" s="813"/>
      <c r="H29" s="82" t="s">
        <v>17</v>
      </c>
      <c r="I29" s="82" t="s">
        <v>17</v>
      </c>
    </row>
    <row r="30" spans="2:9" ht="15" customHeight="1" x14ac:dyDescent="0.35">
      <c r="B30" s="632" t="s">
        <v>166</v>
      </c>
      <c r="C30" s="636"/>
      <c r="D30" s="84" t="s">
        <v>167</v>
      </c>
      <c r="E30" s="84"/>
      <c r="F30" s="83"/>
      <c r="G30" s="85"/>
      <c r="H30" s="86"/>
      <c r="I30" s="86"/>
    </row>
    <row r="31" spans="2:9" ht="15" customHeight="1" x14ac:dyDescent="0.35">
      <c r="B31" s="629"/>
      <c r="C31" s="637"/>
      <c r="D31" s="88" t="str">
        <f>'HRG SATUAN'!$C$5</f>
        <v>Pekerja</v>
      </c>
      <c r="E31" s="99" t="s">
        <v>185</v>
      </c>
      <c r="F31" s="87" t="s">
        <v>168</v>
      </c>
      <c r="G31" s="329">
        <v>0.56299999999999994</v>
      </c>
      <c r="H31" s="90">
        <f>VLOOKUP(D31,'HRG SATUAN'!$C$4:$D$46,2,0)</f>
        <v>100000</v>
      </c>
      <c r="I31" s="91">
        <f>G31*H31</f>
        <v>56299.999999999993</v>
      </c>
    </row>
    <row r="32" spans="2:9" ht="15" customHeight="1" x14ac:dyDescent="0.35">
      <c r="B32" s="629"/>
      <c r="C32" s="637"/>
      <c r="D32" s="88" t="str">
        <f>'HRG SATUAN'!$C$8</f>
        <v>Mandor</v>
      </c>
      <c r="E32" s="99" t="s">
        <v>188</v>
      </c>
      <c r="F32" s="87" t="s">
        <v>168</v>
      </c>
      <c r="G32" s="329">
        <v>5.6300000000000003E-2</v>
      </c>
      <c r="H32" s="90">
        <f>VLOOKUP(D32,'HRG SATUAN'!$C$4:$D$46,2,0)</f>
        <v>130000</v>
      </c>
      <c r="I32" s="91">
        <f>G32*H32</f>
        <v>7319</v>
      </c>
    </row>
    <row r="33" spans="2:9" ht="15" customHeight="1" x14ac:dyDescent="0.35">
      <c r="B33" s="629"/>
      <c r="C33" s="637"/>
      <c r="D33" s="811" t="s">
        <v>169</v>
      </c>
      <c r="E33" s="811"/>
      <c r="F33" s="811"/>
      <c r="G33" s="811"/>
      <c r="H33" s="811"/>
      <c r="I33" s="92">
        <f>SUBTOTAL(9,I30:I32)</f>
        <v>63618.999999999993</v>
      </c>
    </row>
    <row r="34" spans="2:9" ht="15" customHeight="1" x14ac:dyDescent="0.35">
      <c r="B34" s="632" t="s">
        <v>170</v>
      </c>
      <c r="C34" s="636"/>
      <c r="D34" s="84" t="s">
        <v>171</v>
      </c>
      <c r="E34" s="84"/>
      <c r="F34" s="83"/>
      <c r="G34" s="85"/>
      <c r="H34" s="86"/>
      <c r="I34" s="86"/>
    </row>
    <row r="35" spans="2:9" ht="15" customHeight="1" x14ac:dyDescent="0.35">
      <c r="B35" s="629"/>
      <c r="C35" s="637"/>
      <c r="D35" s="88"/>
      <c r="E35" s="88"/>
      <c r="F35" s="87"/>
      <c r="G35" s="85"/>
      <c r="H35" s="91"/>
      <c r="I35" s="91"/>
    </row>
    <row r="36" spans="2:9" ht="15" customHeight="1" x14ac:dyDescent="0.35">
      <c r="B36" s="629"/>
      <c r="C36" s="637"/>
      <c r="D36" s="811" t="s">
        <v>172</v>
      </c>
      <c r="E36" s="811"/>
      <c r="F36" s="811"/>
      <c r="G36" s="811"/>
      <c r="H36" s="811"/>
      <c r="I36" s="92">
        <f>SUBTOTAL(9,I34:I35)</f>
        <v>0</v>
      </c>
    </row>
    <row r="37" spans="2:9" ht="15" customHeight="1" x14ac:dyDescent="0.35">
      <c r="B37" s="632" t="s">
        <v>173</v>
      </c>
      <c r="C37" s="636"/>
      <c r="D37" s="84" t="s">
        <v>174</v>
      </c>
      <c r="E37" s="84"/>
      <c r="F37" s="83"/>
      <c r="G37" s="85"/>
      <c r="H37" s="86"/>
      <c r="I37" s="86"/>
    </row>
    <row r="38" spans="2:9" ht="15" customHeight="1" x14ac:dyDescent="0.35">
      <c r="B38" s="629"/>
      <c r="C38" s="637"/>
      <c r="D38" s="93"/>
      <c r="E38" s="94"/>
      <c r="F38" s="87"/>
      <c r="G38" s="89"/>
      <c r="H38" s="90"/>
      <c r="I38" s="91"/>
    </row>
    <row r="39" spans="2:9" ht="15" customHeight="1" x14ac:dyDescent="0.35">
      <c r="B39" s="629"/>
      <c r="C39" s="637"/>
      <c r="D39" s="811" t="s">
        <v>176</v>
      </c>
      <c r="E39" s="811"/>
      <c r="F39" s="811"/>
      <c r="G39" s="811"/>
      <c r="H39" s="811"/>
      <c r="I39" s="92">
        <f>SUBTOTAL(9,I37:I38)</f>
        <v>0</v>
      </c>
    </row>
    <row r="40" spans="2:9" ht="15" customHeight="1" x14ac:dyDescent="0.35">
      <c r="B40" s="632" t="s">
        <v>177</v>
      </c>
      <c r="C40" s="636"/>
      <c r="D40" s="814" t="s">
        <v>178</v>
      </c>
      <c r="E40" s="814"/>
      <c r="F40" s="814"/>
      <c r="G40" s="814"/>
      <c r="H40" s="814"/>
      <c r="I40" s="91">
        <f>I33+I36+I39</f>
        <v>63618.999999999993</v>
      </c>
    </row>
    <row r="41" spans="2:9" ht="15" customHeight="1" x14ac:dyDescent="0.35">
      <c r="B41" s="632" t="s">
        <v>179</v>
      </c>
      <c r="C41" s="636"/>
      <c r="D41" s="95" t="s">
        <v>180</v>
      </c>
      <c r="E41" s="95"/>
      <c r="F41" s="95"/>
      <c r="G41" s="95"/>
      <c r="H41" s="96">
        <v>0.15</v>
      </c>
      <c r="I41" s="91">
        <f>I40*H41</f>
        <v>9542.8499999999985</v>
      </c>
    </row>
    <row r="42" spans="2:9" ht="15" customHeight="1" x14ac:dyDescent="0.35">
      <c r="B42" s="632" t="s">
        <v>181</v>
      </c>
      <c r="C42" s="636"/>
      <c r="D42" s="814" t="s">
        <v>182</v>
      </c>
      <c r="E42" s="814"/>
      <c r="F42" s="814"/>
      <c r="G42" s="814"/>
      <c r="H42" s="814"/>
      <c r="I42" s="92">
        <f>ROUNDDOWN(I40+I41,0)</f>
        <v>73161</v>
      </c>
    </row>
    <row r="43" spans="2:9" ht="15" customHeight="1" x14ac:dyDescent="0.35">
      <c r="B43" s="72"/>
      <c r="C43" s="72"/>
      <c r="D43" s="73"/>
      <c r="E43" s="73"/>
      <c r="F43" s="73"/>
      <c r="G43" s="74"/>
      <c r="H43" s="75"/>
      <c r="I43" s="76"/>
    </row>
    <row r="44" spans="2:9" ht="15" customHeight="1" x14ac:dyDescent="0.35">
      <c r="B44" s="810" t="s">
        <v>442</v>
      </c>
      <c r="C44" s="810"/>
      <c r="D44" s="812" t="s">
        <v>443</v>
      </c>
      <c r="E44" s="812"/>
      <c r="F44" s="812"/>
      <c r="G44" s="812"/>
      <c r="H44" s="812"/>
      <c r="I44" s="812"/>
    </row>
    <row r="45" spans="2:9" ht="15" customHeight="1" x14ac:dyDescent="0.35">
      <c r="B45" s="803" t="s">
        <v>160</v>
      </c>
      <c r="C45" s="804"/>
      <c r="D45" s="807" t="s">
        <v>161</v>
      </c>
      <c r="E45" s="807"/>
      <c r="F45" s="807" t="s">
        <v>162</v>
      </c>
      <c r="G45" s="813" t="s">
        <v>163</v>
      </c>
      <c r="H45" s="82" t="s">
        <v>164</v>
      </c>
      <c r="I45" s="82" t="s">
        <v>165</v>
      </c>
    </row>
    <row r="46" spans="2:9" ht="15" customHeight="1" x14ac:dyDescent="0.35">
      <c r="B46" s="805"/>
      <c r="C46" s="806"/>
      <c r="D46" s="807"/>
      <c r="E46" s="807"/>
      <c r="F46" s="807"/>
      <c r="G46" s="813"/>
      <c r="H46" s="82" t="s">
        <v>17</v>
      </c>
      <c r="I46" s="82" t="s">
        <v>17</v>
      </c>
    </row>
    <row r="47" spans="2:9" ht="15" customHeight="1" x14ac:dyDescent="0.35">
      <c r="B47" s="632" t="s">
        <v>166</v>
      </c>
      <c r="C47" s="636"/>
      <c r="D47" s="84" t="s">
        <v>167</v>
      </c>
      <c r="E47" s="84"/>
      <c r="F47" s="83"/>
      <c r="G47" s="85"/>
      <c r="H47" s="86"/>
      <c r="I47" s="86"/>
    </row>
    <row r="48" spans="2:9" ht="15" customHeight="1" x14ac:dyDescent="0.35">
      <c r="B48" s="629"/>
      <c r="C48" s="637"/>
      <c r="D48" s="88" t="str">
        <f>'HRG SATUAN'!$C$5</f>
        <v>Pekerja</v>
      </c>
      <c r="E48" s="99" t="s">
        <v>185</v>
      </c>
      <c r="F48" s="87" t="s">
        <v>168</v>
      </c>
      <c r="G48" s="330">
        <v>0.01</v>
      </c>
      <c r="H48" s="90">
        <f>VLOOKUP(D48,'HRG SATUAN'!$C$4:$D$46,2,0)</f>
        <v>100000</v>
      </c>
      <c r="I48" s="91">
        <f>G48*H48</f>
        <v>1000</v>
      </c>
    </row>
    <row r="49" spans="2:9" ht="15" customHeight="1" x14ac:dyDescent="0.35">
      <c r="B49" s="629"/>
      <c r="C49" s="637"/>
      <c r="D49" s="88" t="str">
        <f>'HRG SATUAN'!$C$8</f>
        <v>Mandor</v>
      </c>
      <c r="E49" s="99" t="s">
        <v>188</v>
      </c>
      <c r="F49" s="87" t="s">
        <v>168</v>
      </c>
      <c r="G49" s="330">
        <v>5.0000000000000001E-3</v>
      </c>
      <c r="H49" s="90">
        <f>VLOOKUP(D49,'HRG SATUAN'!$C$4:$D$46,2,0)</f>
        <v>130000</v>
      </c>
      <c r="I49" s="91">
        <f>G49*H49</f>
        <v>650</v>
      </c>
    </row>
    <row r="50" spans="2:9" ht="15" customHeight="1" x14ac:dyDescent="0.35">
      <c r="B50" s="629"/>
      <c r="C50" s="637"/>
      <c r="D50" s="811" t="s">
        <v>169</v>
      </c>
      <c r="E50" s="811"/>
      <c r="F50" s="811"/>
      <c r="G50" s="811"/>
      <c r="H50" s="811"/>
      <c r="I50" s="92">
        <f>SUBTOTAL(9,I47:I49)</f>
        <v>1650</v>
      </c>
    </row>
    <row r="51" spans="2:9" ht="15" customHeight="1" x14ac:dyDescent="0.35">
      <c r="B51" s="632" t="s">
        <v>170</v>
      </c>
      <c r="C51" s="636"/>
      <c r="D51" s="84" t="s">
        <v>171</v>
      </c>
      <c r="E51" s="84"/>
      <c r="F51" s="83"/>
      <c r="G51" s="85"/>
      <c r="H51" s="86"/>
      <c r="I51" s="86"/>
    </row>
    <row r="52" spans="2:9" ht="15" customHeight="1" x14ac:dyDescent="0.35">
      <c r="B52" s="629"/>
      <c r="C52" s="637"/>
      <c r="D52" s="88"/>
      <c r="E52" s="88"/>
      <c r="F52" s="87"/>
      <c r="G52" s="85"/>
      <c r="H52" s="91"/>
      <c r="I52" s="91"/>
    </row>
    <row r="53" spans="2:9" ht="15" customHeight="1" x14ac:dyDescent="0.35">
      <c r="B53" s="629"/>
      <c r="C53" s="637"/>
      <c r="D53" s="811" t="s">
        <v>172</v>
      </c>
      <c r="E53" s="811"/>
      <c r="F53" s="811"/>
      <c r="G53" s="811"/>
      <c r="H53" s="811"/>
      <c r="I53" s="92">
        <f>SUBTOTAL(9,I51:I52)</f>
        <v>0</v>
      </c>
    </row>
    <row r="54" spans="2:9" ht="15" customHeight="1" x14ac:dyDescent="0.35">
      <c r="B54" s="632" t="s">
        <v>173</v>
      </c>
      <c r="C54" s="636"/>
      <c r="D54" s="84" t="s">
        <v>174</v>
      </c>
      <c r="E54" s="84"/>
      <c r="F54" s="83"/>
      <c r="G54" s="85"/>
      <c r="H54" s="86"/>
      <c r="I54" s="86"/>
    </row>
    <row r="55" spans="2:9" ht="15" customHeight="1" x14ac:dyDescent="0.35">
      <c r="B55" s="629"/>
      <c r="C55" s="630"/>
      <c r="D55" s="331" t="s">
        <v>366</v>
      </c>
      <c r="E55" s="332"/>
      <c r="F55" s="87" t="s">
        <v>20</v>
      </c>
      <c r="G55" s="330">
        <v>1</v>
      </c>
      <c r="H55" s="90">
        <v>1000</v>
      </c>
      <c r="I55" s="91">
        <f>G55*H55</f>
        <v>1000</v>
      </c>
    </row>
    <row r="56" spans="2:9" ht="15" customHeight="1" x14ac:dyDescent="0.35">
      <c r="B56" s="629"/>
      <c r="C56" s="637"/>
      <c r="D56" s="811" t="s">
        <v>176</v>
      </c>
      <c r="E56" s="811"/>
      <c r="F56" s="811"/>
      <c r="G56" s="811"/>
      <c r="H56" s="811"/>
      <c r="I56" s="92">
        <f>SUBTOTAL(9,I54:I55)</f>
        <v>1000</v>
      </c>
    </row>
    <row r="57" spans="2:9" ht="15" customHeight="1" x14ac:dyDescent="0.35">
      <c r="B57" s="632" t="s">
        <v>177</v>
      </c>
      <c r="C57" s="636"/>
      <c r="D57" s="814" t="s">
        <v>178</v>
      </c>
      <c r="E57" s="814"/>
      <c r="F57" s="814"/>
      <c r="G57" s="814"/>
      <c r="H57" s="814"/>
      <c r="I57" s="91">
        <f>I50+I53+I56</f>
        <v>2650</v>
      </c>
    </row>
    <row r="58" spans="2:9" ht="15" customHeight="1" x14ac:dyDescent="0.35">
      <c r="B58" s="632" t="s">
        <v>179</v>
      </c>
      <c r="C58" s="636"/>
      <c r="D58" s="95" t="s">
        <v>180</v>
      </c>
      <c r="E58" s="95"/>
      <c r="F58" s="95"/>
      <c r="G58" s="95"/>
      <c r="H58" s="96">
        <v>0.15</v>
      </c>
      <c r="I58" s="91">
        <f>I57*H58</f>
        <v>397.5</v>
      </c>
    </row>
    <row r="59" spans="2:9" ht="15" customHeight="1" x14ac:dyDescent="0.35">
      <c r="B59" s="632" t="s">
        <v>181</v>
      </c>
      <c r="C59" s="636"/>
      <c r="D59" s="814" t="s">
        <v>182</v>
      </c>
      <c r="E59" s="814"/>
      <c r="F59" s="814"/>
      <c r="G59" s="814"/>
      <c r="H59" s="814"/>
      <c r="I59" s="92">
        <f>ROUNDDOWN(I57+I58,0)</f>
        <v>3047</v>
      </c>
    </row>
    <row r="60" spans="2:9" ht="15" customHeight="1" x14ac:dyDescent="0.35">
      <c r="B60" s="72"/>
      <c r="C60" s="72"/>
      <c r="D60" s="73"/>
      <c r="E60" s="73"/>
      <c r="F60" s="73"/>
      <c r="G60" s="74"/>
      <c r="H60" s="75"/>
      <c r="I60" s="76"/>
    </row>
    <row r="61" spans="2:9" s="554" customFormat="1" ht="15" hidden="1" customHeight="1" x14ac:dyDescent="0.35">
      <c r="B61" s="549" t="s">
        <v>372</v>
      </c>
      <c r="C61" s="549"/>
      <c r="D61" s="549" t="s">
        <v>373</v>
      </c>
      <c r="E61" s="550"/>
      <c r="F61" s="551"/>
      <c r="G61" s="552"/>
      <c r="H61" s="553"/>
      <c r="I61" s="553"/>
    </row>
    <row r="62" spans="2:9" ht="15" hidden="1" customHeight="1" x14ac:dyDescent="0.35">
      <c r="B62" s="807" t="s">
        <v>160</v>
      </c>
      <c r="C62" s="627"/>
      <c r="D62" s="807" t="s">
        <v>161</v>
      </c>
      <c r="E62" s="807"/>
      <c r="F62" s="807" t="s">
        <v>162</v>
      </c>
      <c r="G62" s="813" t="s">
        <v>163</v>
      </c>
      <c r="H62" s="82" t="s">
        <v>164</v>
      </c>
      <c r="I62" s="82" t="s">
        <v>165</v>
      </c>
    </row>
    <row r="63" spans="2:9" ht="15" hidden="1" customHeight="1" x14ac:dyDescent="0.35">
      <c r="B63" s="807"/>
      <c r="C63" s="627"/>
      <c r="D63" s="807"/>
      <c r="E63" s="807"/>
      <c r="F63" s="807"/>
      <c r="G63" s="813"/>
      <c r="H63" s="82" t="s">
        <v>17</v>
      </c>
      <c r="I63" s="82" t="s">
        <v>17</v>
      </c>
    </row>
    <row r="64" spans="2:9" ht="15" hidden="1" customHeight="1" x14ac:dyDescent="0.35">
      <c r="B64" s="83" t="s">
        <v>166</v>
      </c>
      <c r="C64" s="628"/>
      <c r="D64" s="84" t="s">
        <v>167</v>
      </c>
      <c r="E64" s="84"/>
      <c r="F64" s="83"/>
      <c r="G64" s="85"/>
      <c r="H64" s="86"/>
      <c r="I64" s="86"/>
    </row>
    <row r="65" spans="2:9" ht="15" hidden="1" customHeight="1" x14ac:dyDescent="0.35">
      <c r="B65" s="87"/>
      <c r="C65" s="333"/>
      <c r="D65" s="88" t="str">
        <f>'HRG SATUAN'!$C$5</f>
        <v>Pekerja</v>
      </c>
      <c r="E65" s="99" t="s">
        <v>185</v>
      </c>
      <c r="F65" s="87" t="s">
        <v>168</v>
      </c>
      <c r="G65" s="346">
        <v>1</v>
      </c>
      <c r="H65" s="90">
        <f>VLOOKUP(D65,'HRG SATUAN'!$C$4:$D$46,2,0)</f>
        <v>100000</v>
      </c>
      <c r="I65" s="91">
        <f t="shared" ref="I65:I68" si="1">G65*H65</f>
        <v>100000</v>
      </c>
    </row>
    <row r="66" spans="2:9" ht="15" hidden="1" customHeight="1" x14ac:dyDescent="0.35">
      <c r="B66" s="87"/>
      <c r="C66" s="333"/>
      <c r="D66" s="88" t="str">
        <f>'HRG SATUAN'!$C$6</f>
        <v xml:space="preserve">Tukang </v>
      </c>
      <c r="E66" s="99" t="s">
        <v>186</v>
      </c>
      <c r="F66" s="87" t="s">
        <v>168</v>
      </c>
      <c r="G66" s="346">
        <v>0.25</v>
      </c>
      <c r="H66" s="90">
        <f>VLOOKUP(D66,'HRG SATUAN'!$C$4:$D$46,2,0)</f>
        <v>120000</v>
      </c>
      <c r="I66" s="91">
        <f t="shared" si="1"/>
        <v>30000</v>
      </c>
    </row>
    <row r="67" spans="2:9" ht="15" hidden="1" customHeight="1" x14ac:dyDescent="0.35">
      <c r="B67" s="87"/>
      <c r="C67" s="333"/>
      <c r="D67" s="88" t="str">
        <f>'HRG SATUAN'!$C$7</f>
        <v>Kepala Tukang</v>
      </c>
      <c r="E67" s="99" t="s">
        <v>187</v>
      </c>
      <c r="F67" s="87" t="s">
        <v>168</v>
      </c>
      <c r="G67" s="346">
        <v>2.5000000000000001E-2</v>
      </c>
      <c r="H67" s="90">
        <f>VLOOKUP(D67,'HRG SATUAN'!$C$4:$D$46,2,0)</f>
        <v>130000</v>
      </c>
      <c r="I67" s="91">
        <f t="shared" si="1"/>
        <v>3250</v>
      </c>
    </row>
    <row r="68" spans="2:9" ht="15" hidden="1" customHeight="1" x14ac:dyDescent="0.35">
      <c r="B68" s="87"/>
      <c r="C68" s="333"/>
      <c r="D68" s="88" t="str">
        <f>'HRG SATUAN'!$C$8</f>
        <v>Mandor</v>
      </c>
      <c r="E68" s="99" t="s">
        <v>188</v>
      </c>
      <c r="F68" s="87" t="s">
        <v>168</v>
      </c>
      <c r="G68" s="346">
        <v>0.05</v>
      </c>
      <c r="H68" s="90">
        <f>VLOOKUP(D68,'HRG SATUAN'!$C$4:$D$46,2,0)</f>
        <v>130000</v>
      </c>
      <c r="I68" s="91">
        <f t="shared" si="1"/>
        <v>6500</v>
      </c>
    </row>
    <row r="69" spans="2:9" ht="15" hidden="1" customHeight="1" x14ac:dyDescent="0.35">
      <c r="B69" s="87"/>
      <c r="C69" s="333"/>
      <c r="D69" s="811" t="s">
        <v>169</v>
      </c>
      <c r="E69" s="811"/>
      <c r="F69" s="811"/>
      <c r="G69" s="811"/>
      <c r="H69" s="811"/>
      <c r="I69" s="92">
        <f>SUBTOTAL(9,I64:I68)</f>
        <v>139750</v>
      </c>
    </row>
    <row r="70" spans="2:9" ht="15" hidden="1" customHeight="1" x14ac:dyDescent="0.35">
      <c r="B70" s="83" t="s">
        <v>170</v>
      </c>
      <c r="C70" s="628"/>
      <c r="D70" s="84" t="s">
        <v>189</v>
      </c>
      <c r="E70" s="84"/>
      <c r="F70" s="83"/>
      <c r="G70" s="85"/>
      <c r="H70" s="86"/>
      <c r="I70" s="86"/>
    </row>
    <row r="71" spans="2:9" ht="15" hidden="1" customHeight="1" x14ac:dyDescent="0.35">
      <c r="B71" s="87"/>
      <c r="C71" s="333"/>
      <c r="D71" s="88" t="s">
        <v>374</v>
      </c>
      <c r="E71" s="100"/>
      <c r="F71" s="87" t="s">
        <v>36</v>
      </c>
      <c r="G71" s="345">
        <v>371</v>
      </c>
      <c r="H71" s="90">
        <f>'HRG SATUAN'!D14</f>
        <v>1625</v>
      </c>
      <c r="I71" s="91">
        <f t="shared" ref="I71:I73" si="2">G71*H71</f>
        <v>602875</v>
      </c>
    </row>
    <row r="72" spans="2:9" ht="15" hidden="1" customHeight="1" x14ac:dyDescent="0.35">
      <c r="B72" s="87"/>
      <c r="C72" s="333"/>
      <c r="D72" s="88" t="s">
        <v>375</v>
      </c>
      <c r="E72" s="88"/>
      <c r="F72" s="87" t="s">
        <v>36</v>
      </c>
      <c r="G72" s="345">
        <v>698</v>
      </c>
      <c r="H72" s="90">
        <f>'HRG SATUAN'!D16</f>
        <v>113.57142857142857</v>
      </c>
      <c r="I72" s="91">
        <f t="shared" si="2"/>
        <v>79272.857142857145</v>
      </c>
    </row>
    <row r="73" spans="2:9" ht="15" hidden="1" customHeight="1" x14ac:dyDescent="0.35">
      <c r="B73" s="87"/>
      <c r="C73" s="333"/>
      <c r="D73" s="88" t="s">
        <v>376</v>
      </c>
      <c r="E73" s="100"/>
      <c r="F73" s="87" t="s">
        <v>36</v>
      </c>
      <c r="G73" s="345">
        <v>1047</v>
      </c>
      <c r="H73" s="90">
        <f>'HRG SATUAN'!D20</f>
        <v>369.62962962962962</v>
      </c>
      <c r="I73" s="91">
        <f t="shared" si="2"/>
        <v>387002.22222222219</v>
      </c>
    </row>
    <row r="74" spans="2:9" ht="15" hidden="1" customHeight="1" x14ac:dyDescent="0.35">
      <c r="B74" s="333"/>
      <c r="C74" s="333"/>
      <c r="D74" s="334" t="s">
        <v>246</v>
      </c>
      <c r="E74" s="344"/>
      <c r="F74" s="333" t="s">
        <v>204</v>
      </c>
      <c r="G74" s="347">
        <v>215</v>
      </c>
      <c r="H74" s="341"/>
      <c r="I74" s="335"/>
    </row>
    <row r="75" spans="2:9" ht="15" hidden="1" customHeight="1" x14ac:dyDescent="0.35">
      <c r="B75" s="87"/>
      <c r="C75" s="333"/>
      <c r="D75" s="811" t="s">
        <v>172</v>
      </c>
      <c r="E75" s="811"/>
      <c r="F75" s="811"/>
      <c r="G75" s="811"/>
      <c r="H75" s="811"/>
      <c r="I75" s="92">
        <f>SUBTOTAL(9,I70:I73)</f>
        <v>1069150.0793650793</v>
      </c>
    </row>
    <row r="76" spans="2:9" ht="15" hidden="1" customHeight="1" x14ac:dyDescent="0.35">
      <c r="B76" s="87"/>
      <c r="C76" s="333"/>
      <c r="D76" s="88"/>
      <c r="E76" s="101"/>
      <c r="F76" s="87"/>
      <c r="G76" s="102"/>
      <c r="H76" s="101"/>
      <c r="I76" s="103"/>
    </row>
    <row r="77" spans="2:9" ht="15" hidden="1" customHeight="1" x14ac:dyDescent="0.35">
      <c r="B77" s="83" t="s">
        <v>173</v>
      </c>
      <c r="C77" s="628"/>
      <c r="D77" s="84" t="s">
        <v>174</v>
      </c>
      <c r="E77" s="84"/>
      <c r="F77" s="83"/>
      <c r="G77" s="85"/>
      <c r="H77" s="86"/>
      <c r="I77" s="86"/>
    </row>
    <row r="78" spans="2:9" ht="15" hidden="1" customHeight="1" x14ac:dyDescent="0.35">
      <c r="B78" s="87"/>
      <c r="C78" s="333"/>
      <c r="D78" s="88" t="str">
        <f>'HRG SATUAN'!$C$45</f>
        <v>Molen</v>
      </c>
      <c r="E78" s="100"/>
      <c r="F78" s="87" t="s">
        <v>379</v>
      </c>
      <c r="G78" s="346">
        <v>0.23799999999999999</v>
      </c>
      <c r="H78" s="90">
        <f>'HRG SATUAN'!D45</f>
        <v>250000</v>
      </c>
      <c r="I78" s="91">
        <f t="shared" ref="I78" si="3">G78*H78</f>
        <v>59500</v>
      </c>
    </row>
    <row r="79" spans="2:9" ht="15" hidden="1" customHeight="1" x14ac:dyDescent="0.35">
      <c r="B79" s="87"/>
      <c r="C79" s="333"/>
      <c r="D79" s="811" t="s">
        <v>176</v>
      </c>
      <c r="E79" s="811"/>
      <c r="F79" s="811"/>
      <c r="G79" s="811"/>
      <c r="H79" s="811"/>
      <c r="I79" s="92">
        <f>SUBTOTAL(9,I77:I78)</f>
        <v>59500</v>
      </c>
    </row>
    <row r="80" spans="2:9" ht="15" hidden="1" customHeight="1" x14ac:dyDescent="0.35">
      <c r="B80" s="333"/>
      <c r="C80" s="333"/>
      <c r="D80" s="348"/>
      <c r="E80" s="348"/>
      <c r="F80" s="348"/>
      <c r="G80" s="348"/>
      <c r="H80" s="348"/>
      <c r="I80" s="349"/>
    </row>
    <row r="81" spans="2:9" ht="15" hidden="1" customHeight="1" x14ac:dyDescent="0.35">
      <c r="B81" s="83" t="s">
        <v>177</v>
      </c>
      <c r="C81" s="628"/>
      <c r="D81" s="814" t="s">
        <v>178</v>
      </c>
      <c r="E81" s="814"/>
      <c r="F81" s="814"/>
      <c r="G81" s="814"/>
      <c r="H81" s="814"/>
      <c r="I81" s="91">
        <f>I69+I75+I79</f>
        <v>1268400.0793650793</v>
      </c>
    </row>
    <row r="82" spans="2:9" ht="15" hidden="1" customHeight="1" x14ac:dyDescent="0.35">
      <c r="B82" s="83" t="s">
        <v>179</v>
      </c>
      <c r="C82" s="628"/>
      <c r="D82" s="95" t="s">
        <v>180</v>
      </c>
      <c r="E82" s="95"/>
      <c r="F82" s="95"/>
      <c r="G82" s="95"/>
      <c r="H82" s="96">
        <v>0.15</v>
      </c>
      <c r="I82" s="91">
        <f>I81*H82</f>
        <v>190260.01190476189</v>
      </c>
    </row>
    <row r="83" spans="2:9" ht="15" hidden="1" customHeight="1" x14ac:dyDescent="0.35">
      <c r="B83" s="105" t="s">
        <v>181</v>
      </c>
      <c r="C83" s="631"/>
      <c r="D83" s="816" t="s">
        <v>182</v>
      </c>
      <c r="E83" s="816"/>
      <c r="F83" s="816"/>
      <c r="G83" s="816"/>
      <c r="H83" s="816"/>
      <c r="I83" s="106">
        <f>ROUNDDOWN(I81+I82,0)</f>
        <v>1458660</v>
      </c>
    </row>
    <row r="84" spans="2:9" ht="15" customHeight="1" x14ac:dyDescent="0.35">
      <c r="B84" s="72"/>
      <c r="C84" s="72"/>
      <c r="D84" s="73"/>
      <c r="E84" s="73"/>
      <c r="F84" s="73"/>
      <c r="G84" s="74"/>
      <c r="H84" s="75"/>
      <c r="I84" s="76"/>
    </row>
    <row r="85" spans="2:9" ht="15" customHeight="1" x14ac:dyDescent="0.35">
      <c r="B85" s="809" t="s">
        <v>437</v>
      </c>
      <c r="C85" s="809"/>
      <c r="D85" s="678" t="s">
        <v>436</v>
      </c>
      <c r="E85" s="31"/>
      <c r="F85" s="679"/>
      <c r="G85" s="97"/>
      <c r="H85" s="98"/>
      <c r="I85" s="98"/>
    </row>
    <row r="86" spans="2:9" ht="15" customHeight="1" x14ac:dyDescent="0.35">
      <c r="B86" s="803" t="s">
        <v>160</v>
      </c>
      <c r="C86" s="804"/>
      <c r="D86" s="807" t="s">
        <v>161</v>
      </c>
      <c r="E86" s="807"/>
      <c r="F86" s="807" t="s">
        <v>162</v>
      </c>
      <c r="G86" s="813" t="s">
        <v>163</v>
      </c>
      <c r="H86" s="82" t="s">
        <v>164</v>
      </c>
      <c r="I86" s="82" t="s">
        <v>165</v>
      </c>
    </row>
    <row r="87" spans="2:9" ht="15" customHeight="1" x14ac:dyDescent="0.35">
      <c r="B87" s="805"/>
      <c r="C87" s="806"/>
      <c r="D87" s="807"/>
      <c r="E87" s="807"/>
      <c r="F87" s="807"/>
      <c r="G87" s="813"/>
      <c r="H87" s="82" t="s">
        <v>17</v>
      </c>
      <c r="I87" s="82" t="s">
        <v>17</v>
      </c>
    </row>
    <row r="88" spans="2:9" ht="15" customHeight="1" x14ac:dyDescent="0.35">
      <c r="B88" s="632" t="s">
        <v>166</v>
      </c>
      <c r="C88" s="636"/>
      <c r="D88" s="84" t="s">
        <v>167</v>
      </c>
      <c r="E88" s="84"/>
      <c r="F88" s="83"/>
      <c r="G88" s="85"/>
      <c r="H88" s="86"/>
      <c r="I88" s="86"/>
    </row>
    <row r="89" spans="2:9" ht="15" customHeight="1" x14ac:dyDescent="0.35">
      <c r="B89" s="629"/>
      <c r="C89" s="637"/>
      <c r="D89" s="88" t="str">
        <f>'HRG SATUAN'!$C$5</f>
        <v>Pekerja</v>
      </c>
      <c r="E89" s="99" t="s">
        <v>185</v>
      </c>
      <c r="F89" s="87" t="s">
        <v>168</v>
      </c>
      <c r="G89" s="346">
        <v>1</v>
      </c>
      <c r="H89" s="90">
        <f>VLOOKUP(D89,'HRG SATUAN'!$C$4:$D$46,2,0)</f>
        <v>100000</v>
      </c>
      <c r="I89" s="91">
        <f t="shared" ref="I89:I92" si="4">G89*H89</f>
        <v>100000</v>
      </c>
    </row>
    <row r="90" spans="2:9" ht="15" customHeight="1" x14ac:dyDescent="0.35">
      <c r="B90" s="629"/>
      <c r="C90" s="637"/>
      <c r="D90" s="88" t="str">
        <f>'HRG SATUAN'!$C$6</f>
        <v xml:space="preserve">Tukang </v>
      </c>
      <c r="E90" s="99" t="s">
        <v>186</v>
      </c>
      <c r="F90" s="87" t="s">
        <v>168</v>
      </c>
      <c r="G90" s="346">
        <v>0.25</v>
      </c>
      <c r="H90" s="90">
        <f>VLOOKUP(D90,'HRG SATUAN'!$C$4:$D$46,2,0)</f>
        <v>120000</v>
      </c>
      <c r="I90" s="91">
        <f t="shared" si="4"/>
        <v>30000</v>
      </c>
    </row>
    <row r="91" spans="2:9" ht="15" customHeight="1" x14ac:dyDescent="0.35">
      <c r="B91" s="629"/>
      <c r="C91" s="637"/>
      <c r="D91" s="88" t="str">
        <f>'HRG SATUAN'!$C$7</f>
        <v>Kepala Tukang</v>
      </c>
      <c r="E91" s="99" t="s">
        <v>187</v>
      </c>
      <c r="F91" s="87" t="s">
        <v>168</v>
      </c>
      <c r="G91" s="346">
        <v>2.5000000000000001E-2</v>
      </c>
      <c r="H91" s="90">
        <f>VLOOKUP(D91,'HRG SATUAN'!$C$4:$D$46,2,0)</f>
        <v>130000</v>
      </c>
      <c r="I91" s="91">
        <f t="shared" si="4"/>
        <v>3250</v>
      </c>
    </row>
    <row r="92" spans="2:9" ht="15" customHeight="1" x14ac:dyDescent="0.35">
      <c r="B92" s="629"/>
      <c r="C92" s="637"/>
      <c r="D92" s="88" t="str">
        <f>'HRG SATUAN'!$C$8</f>
        <v>Mandor</v>
      </c>
      <c r="E92" s="99" t="s">
        <v>188</v>
      </c>
      <c r="F92" s="87" t="s">
        <v>168</v>
      </c>
      <c r="G92" s="346">
        <v>0.1</v>
      </c>
      <c r="H92" s="90">
        <f>VLOOKUP(D92,'HRG SATUAN'!$C$4:$D$46,2,0)</f>
        <v>130000</v>
      </c>
      <c r="I92" s="91">
        <f t="shared" si="4"/>
        <v>13000</v>
      </c>
    </row>
    <row r="93" spans="2:9" ht="15" customHeight="1" x14ac:dyDescent="0.35">
      <c r="B93" s="629"/>
      <c r="C93" s="637"/>
      <c r="D93" s="811" t="s">
        <v>169</v>
      </c>
      <c r="E93" s="811"/>
      <c r="F93" s="811"/>
      <c r="G93" s="811"/>
      <c r="H93" s="811"/>
      <c r="I93" s="92">
        <f>SUBTOTAL(9,I88:I92)</f>
        <v>146250</v>
      </c>
    </row>
    <row r="94" spans="2:9" ht="15" customHeight="1" x14ac:dyDescent="0.35">
      <c r="B94" s="632" t="s">
        <v>170</v>
      </c>
      <c r="C94" s="636"/>
      <c r="D94" s="84" t="s">
        <v>189</v>
      </c>
      <c r="E94" s="84"/>
      <c r="F94" s="83"/>
      <c r="G94" s="85"/>
      <c r="H94" s="86"/>
      <c r="I94" s="86"/>
    </row>
    <row r="95" spans="2:9" ht="15" customHeight="1" x14ac:dyDescent="0.35">
      <c r="B95" s="629"/>
      <c r="C95" s="637"/>
      <c r="D95" s="88" t="s">
        <v>374</v>
      </c>
      <c r="E95" s="100"/>
      <c r="F95" s="87" t="s">
        <v>36</v>
      </c>
      <c r="G95" s="345">
        <v>326</v>
      </c>
      <c r="H95" s="90">
        <f>'HRG SATUAN'!D14</f>
        <v>1625</v>
      </c>
      <c r="I95" s="91">
        <f t="shared" ref="I95:I97" si="5">G95*H95</f>
        <v>529750</v>
      </c>
    </row>
    <row r="96" spans="2:9" ht="15" customHeight="1" x14ac:dyDescent="0.35">
      <c r="B96" s="629"/>
      <c r="C96" s="637"/>
      <c r="D96" s="88" t="s">
        <v>375</v>
      </c>
      <c r="E96" s="88"/>
      <c r="F96" s="87" t="s">
        <v>36</v>
      </c>
      <c r="G96" s="345">
        <v>760</v>
      </c>
      <c r="H96" s="90">
        <f>'HRG SATUAN'!D16</f>
        <v>113.57142857142857</v>
      </c>
      <c r="I96" s="91">
        <f t="shared" si="5"/>
        <v>86314.28571428571</v>
      </c>
    </row>
    <row r="97" spans="2:9" ht="15" customHeight="1" x14ac:dyDescent="0.35">
      <c r="B97" s="629"/>
      <c r="C97" s="637"/>
      <c r="D97" s="88" t="s">
        <v>376</v>
      </c>
      <c r="E97" s="100"/>
      <c r="F97" s="87" t="s">
        <v>36</v>
      </c>
      <c r="G97" s="345">
        <v>1029</v>
      </c>
      <c r="H97" s="90">
        <f>'HRG SATUAN'!D20</f>
        <v>369.62962962962962</v>
      </c>
      <c r="I97" s="91">
        <f t="shared" si="5"/>
        <v>380348.88888888888</v>
      </c>
    </row>
    <row r="98" spans="2:9" ht="15" customHeight="1" x14ac:dyDescent="0.35">
      <c r="B98" s="629"/>
      <c r="C98" s="637"/>
      <c r="D98" s="334" t="s">
        <v>246</v>
      </c>
      <c r="E98" s="344"/>
      <c r="F98" s="333" t="s">
        <v>204</v>
      </c>
      <c r="G98" s="347">
        <v>215</v>
      </c>
      <c r="H98" s="341"/>
      <c r="I98" s="335"/>
    </row>
    <row r="99" spans="2:9" ht="15" customHeight="1" x14ac:dyDescent="0.35">
      <c r="B99" s="629"/>
      <c r="C99" s="637"/>
      <c r="D99" s="811" t="s">
        <v>172</v>
      </c>
      <c r="E99" s="811"/>
      <c r="F99" s="811"/>
      <c r="G99" s="811"/>
      <c r="H99" s="811"/>
      <c r="I99" s="92">
        <f>SUBTOTAL(9,I94:I97)</f>
        <v>996413.17460317456</v>
      </c>
    </row>
    <row r="100" spans="2:9" ht="15" customHeight="1" x14ac:dyDescent="0.35">
      <c r="B100" s="629"/>
      <c r="C100" s="637"/>
      <c r="D100" s="88"/>
      <c r="E100" s="101"/>
      <c r="F100" s="87"/>
      <c r="G100" s="102"/>
      <c r="H100" s="101"/>
      <c r="I100" s="103"/>
    </row>
    <row r="101" spans="2:9" ht="15" customHeight="1" x14ac:dyDescent="0.35">
      <c r="B101" s="632" t="s">
        <v>173</v>
      </c>
      <c r="C101" s="636"/>
      <c r="D101" s="84" t="s">
        <v>174</v>
      </c>
      <c r="E101" s="84"/>
      <c r="F101" s="83"/>
      <c r="G101" s="85"/>
      <c r="H101" s="86"/>
      <c r="I101" s="86"/>
    </row>
    <row r="102" spans="2:9" ht="15" customHeight="1" x14ac:dyDescent="0.35">
      <c r="B102" s="629"/>
      <c r="C102" s="637"/>
      <c r="D102" s="88" t="str">
        <f>'HRG SATUAN'!$C$45</f>
        <v>Molen</v>
      </c>
      <c r="E102" s="100"/>
      <c r="F102" s="87" t="s">
        <v>379</v>
      </c>
      <c r="G102" s="346">
        <v>0.23799999999999999</v>
      </c>
      <c r="H102" s="90">
        <f>'HRG SATUAN'!D69</f>
        <v>0</v>
      </c>
      <c r="I102" s="91">
        <f t="shared" ref="I102" si="6">G102*H102</f>
        <v>0</v>
      </c>
    </row>
    <row r="103" spans="2:9" ht="15" customHeight="1" x14ac:dyDescent="0.35">
      <c r="B103" s="629"/>
      <c r="C103" s="637"/>
      <c r="D103" s="811" t="s">
        <v>176</v>
      </c>
      <c r="E103" s="811"/>
      <c r="F103" s="811"/>
      <c r="G103" s="811"/>
      <c r="H103" s="811"/>
      <c r="I103" s="92">
        <f>SUBTOTAL(9,I101:I102)</f>
        <v>0</v>
      </c>
    </row>
    <row r="104" spans="2:9" ht="15" customHeight="1" x14ac:dyDescent="0.35">
      <c r="B104" s="629"/>
      <c r="C104" s="637"/>
      <c r="D104" s="348"/>
      <c r="E104" s="348"/>
      <c r="F104" s="348"/>
      <c r="G104" s="348"/>
      <c r="H104" s="348"/>
      <c r="I104" s="349"/>
    </row>
    <row r="105" spans="2:9" ht="15" customHeight="1" x14ac:dyDescent="0.35">
      <c r="B105" s="632" t="s">
        <v>177</v>
      </c>
      <c r="C105" s="636"/>
      <c r="D105" s="814" t="s">
        <v>178</v>
      </c>
      <c r="E105" s="814"/>
      <c r="F105" s="814"/>
      <c r="G105" s="814"/>
      <c r="H105" s="814"/>
      <c r="I105" s="91">
        <f>I93+I99+I103</f>
        <v>1142663.1746031744</v>
      </c>
    </row>
    <row r="106" spans="2:9" ht="15" customHeight="1" x14ac:dyDescent="0.35">
      <c r="B106" s="632" t="s">
        <v>179</v>
      </c>
      <c r="C106" s="636"/>
      <c r="D106" s="95" t="s">
        <v>180</v>
      </c>
      <c r="E106" s="95"/>
      <c r="F106" s="95"/>
      <c r="G106" s="95"/>
      <c r="H106" s="96">
        <v>0.15</v>
      </c>
      <c r="I106" s="91">
        <f>I105*H106</f>
        <v>171399.47619047615</v>
      </c>
    </row>
    <row r="107" spans="2:9" ht="15" customHeight="1" x14ac:dyDescent="0.35">
      <c r="B107" s="670" t="s">
        <v>181</v>
      </c>
      <c r="C107" s="671"/>
      <c r="D107" s="816" t="s">
        <v>182</v>
      </c>
      <c r="E107" s="816"/>
      <c r="F107" s="816"/>
      <c r="G107" s="816"/>
      <c r="H107" s="816"/>
      <c r="I107" s="106">
        <f>ROUNDDOWN(I105+I106,0)</f>
        <v>1314062</v>
      </c>
    </row>
    <row r="108" spans="2:9" ht="15" customHeight="1" x14ac:dyDescent="0.35">
      <c r="B108" s="72"/>
      <c r="C108" s="72"/>
      <c r="D108" s="73"/>
      <c r="E108" s="73"/>
      <c r="F108" s="73"/>
      <c r="G108" s="74"/>
      <c r="H108" s="75"/>
      <c r="I108" s="76"/>
    </row>
    <row r="109" spans="2:9" ht="15" customHeight="1" x14ac:dyDescent="0.35">
      <c r="B109" s="72"/>
      <c r="C109" s="72"/>
      <c r="D109" s="73"/>
      <c r="E109" s="73"/>
      <c r="F109" s="73"/>
      <c r="G109" s="74"/>
      <c r="H109" s="75"/>
      <c r="I109" s="76"/>
    </row>
    <row r="110" spans="2:9" ht="15" hidden="1" customHeight="1" x14ac:dyDescent="0.35">
      <c r="B110" s="809" t="s">
        <v>380</v>
      </c>
      <c r="C110" s="809"/>
      <c r="D110" s="678" t="s">
        <v>381</v>
      </c>
      <c r="E110" s="31"/>
      <c r="F110" s="679"/>
      <c r="G110" s="97"/>
      <c r="H110" s="98"/>
      <c r="I110" s="98"/>
    </row>
    <row r="111" spans="2:9" ht="15" hidden="1" customHeight="1" x14ac:dyDescent="0.35">
      <c r="B111" s="803" t="s">
        <v>160</v>
      </c>
      <c r="C111" s="804"/>
      <c r="D111" s="807" t="s">
        <v>161</v>
      </c>
      <c r="E111" s="807"/>
      <c r="F111" s="807" t="s">
        <v>162</v>
      </c>
      <c r="G111" s="813" t="s">
        <v>163</v>
      </c>
      <c r="H111" s="82" t="s">
        <v>164</v>
      </c>
      <c r="I111" s="82" t="s">
        <v>165</v>
      </c>
    </row>
    <row r="112" spans="2:9" ht="15" hidden="1" customHeight="1" x14ac:dyDescent="0.35">
      <c r="B112" s="805"/>
      <c r="C112" s="806"/>
      <c r="D112" s="807"/>
      <c r="E112" s="807"/>
      <c r="F112" s="807"/>
      <c r="G112" s="813"/>
      <c r="H112" s="82" t="s">
        <v>17</v>
      </c>
      <c r="I112" s="82" t="s">
        <v>17</v>
      </c>
    </row>
    <row r="113" spans="2:9" ht="15" hidden="1" customHeight="1" x14ac:dyDescent="0.35">
      <c r="B113" s="687" t="s">
        <v>166</v>
      </c>
      <c r="C113" s="636"/>
      <c r="D113" s="84" t="s">
        <v>167</v>
      </c>
      <c r="E113" s="84"/>
      <c r="F113" s="83"/>
      <c r="G113" s="85"/>
      <c r="H113" s="86"/>
      <c r="I113" s="86"/>
    </row>
    <row r="114" spans="2:9" ht="15" hidden="1" customHeight="1" x14ac:dyDescent="0.35">
      <c r="B114" s="688"/>
      <c r="C114" s="637"/>
      <c r="D114" s="88" t="str">
        <f>'HRG SATUAN'!$C$5</f>
        <v>Pekerja</v>
      </c>
      <c r="E114" s="99" t="s">
        <v>185</v>
      </c>
      <c r="F114" s="87" t="s">
        <v>168</v>
      </c>
      <c r="G114" s="346">
        <v>0.2</v>
      </c>
      <c r="H114" s="90">
        <f>VLOOKUP(D114,'HRG SATUAN'!$C$4:$D$46,2,0)</f>
        <v>100000</v>
      </c>
      <c r="I114" s="91">
        <f t="shared" ref="I114:I117" si="7">G114*H114</f>
        <v>20000</v>
      </c>
    </row>
    <row r="115" spans="2:9" ht="15" hidden="1" customHeight="1" x14ac:dyDescent="0.35">
      <c r="B115" s="688"/>
      <c r="C115" s="637"/>
      <c r="D115" s="88" t="str">
        <f>'HRG SATUAN'!$C$6</f>
        <v xml:space="preserve">Tukang </v>
      </c>
      <c r="E115" s="99" t="s">
        <v>186</v>
      </c>
      <c r="F115" s="87" t="s">
        <v>168</v>
      </c>
      <c r="G115" s="346">
        <v>0.1</v>
      </c>
      <c r="H115" s="90">
        <f>VLOOKUP(D115,'HRG SATUAN'!$C$4:$D$46,2,0)</f>
        <v>120000</v>
      </c>
      <c r="I115" s="91">
        <f t="shared" si="7"/>
        <v>12000</v>
      </c>
    </row>
    <row r="116" spans="2:9" ht="15" hidden="1" customHeight="1" x14ac:dyDescent="0.35">
      <c r="B116" s="688"/>
      <c r="C116" s="637"/>
      <c r="D116" s="88" t="str">
        <f>'HRG SATUAN'!$C$7</f>
        <v>Kepala Tukang</v>
      </c>
      <c r="E116" s="99" t="s">
        <v>187</v>
      </c>
      <c r="F116" s="87" t="s">
        <v>168</v>
      </c>
      <c r="G116" s="346">
        <v>0.01</v>
      </c>
      <c r="H116" s="90">
        <f>VLOOKUP(D116,'HRG SATUAN'!$C$4:$D$46,2,0)</f>
        <v>130000</v>
      </c>
      <c r="I116" s="91">
        <f t="shared" si="7"/>
        <v>1300</v>
      </c>
    </row>
    <row r="117" spans="2:9" ht="15" hidden="1" customHeight="1" x14ac:dyDescent="0.35">
      <c r="B117" s="688"/>
      <c r="C117" s="637"/>
      <c r="D117" s="88" t="str">
        <f>'HRG SATUAN'!$C$8</f>
        <v>Mandor</v>
      </c>
      <c r="E117" s="99" t="s">
        <v>188</v>
      </c>
      <c r="F117" s="87" t="s">
        <v>168</v>
      </c>
      <c r="G117" s="346">
        <v>0.02</v>
      </c>
      <c r="H117" s="90">
        <f>VLOOKUP(D117,'HRG SATUAN'!$C$4:$D$46,2,0)</f>
        <v>130000</v>
      </c>
      <c r="I117" s="91">
        <f t="shared" si="7"/>
        <v>2600</v>
      </c>
    </row>
    <row r="118" spans="2:9" ht="15" hidden="1" customHeight="1" x14ac:dyDescent="0.35">
      <c r="B118" s="688"/>
      <c r="C118" s="637"/>
      <c r="D118" s="811" t="s">
        <v>169</v>
      </c>
      <c r="E118" s="811"/>
      <c r="F118" s="811"/>
      <c r="G118" s="811"/>
      <c r="H118" s="811"/>
      <c r="I118" s="92">
        <f>SUBTOTAL(9,I113:I117)</f>
        <v>35900</v>
      </c>
    </row>
    <row r="119" spans="2:9" ht="15" hidden="1" customHeight="1" x14ac:dyDescent="0.35">
      <c r="B119" s="687" t="s">
        <v>170</v>
      </c>
      <c r="C119" s="636"/>
      <c r="D119" s="84" t="s">
        <v>189</v>
      </c>
      <c r="E119" s="84"/>
      <c r="F119" s="83"/>
      <c r="G119" s="85"/>
      <c r="H119" s="86"/>
      <c r="I119" s="86"/>
    </row>
    <row r="120" spans="2:9" ht="15" hidden="1" customHeight="1" x14ac:dyDescent="0.35">
      <c r="B120" s="688"/>
      <c r="C120" s="637"/>
      <c r="D120" s="88" t="s">
        <v>382</v>
      </c>
      <c r="E120" s="100"/>
      <c r="F120" s="87" t="s">
        <v>383</v>
      </c>
      <c r="G120" s="345">
        <v>0.128</v>
      </c>
      <c r="H120" s="90">
        <f>'HRG SATUAN'!D29</f>
        <v>157000</v>
      </c>
      <c r="I120" s="91">
        <f t="shared" ref="I120:I123" si="8">G120*H120</f>
        <v>20096</v>
      </c>
    </row>
    <row r="121" spans="2:9" ht="15" hidden="1" customHeight="1" x14ac:dyDescent="0.35">
      <c r="B121" s="688"/>
      <c r="C121" s="637"/>
      <c r="D121" s="88" t="s">
        <v>384</v>
      </c>
      <c r="E121" s="88"/>
      <c r="F121" s="87" t="s">
        <v>385</v>
      </c>
      <c r="G121" s="345">
        <v>5.0000000000000001E-3</v>
      </c>
      <c r="H121" s="90">
        <f>'HRG SATUAN'!D27</f>
        <v>3825000</v>
      </c>
      <c r="I121" s="91">
        <f t="shared" si="8"/>
        <v>19125</v>
      </c>
    </row>
    <row r="122" spans="2:9" ht="15" hidden="1" customHeight="1" x14ac:dyDescent="0.35">
      <c r="B122" s="688"/>
      <c r="C122" s="637"/>
      <c r="D122" s="88" t="s">
        <v>386</v>
      </c>
      <c r="E122" s="100"/>
      <c r="F122" s="87" t="s">
        <v>377</v>
      </c>
      <c r="G122" s="345">
        <v>0.22</v>
      </c>
      <c r="H122" s="90">
        <f>'HRG SATUAN'!D28</f>
        <v>21000</v>
      </c>
      <c r="I122" s="91">
        <f t="shared" si="8"/>
        <v>4620</v>
      </c>
    </row>
    <row r="123" spans="2:9" ht="15" hidden="1" customHeight="1" x14ac:dyDescent="0.35">
      <c r="B123" s="688"/>
      <c r="C123" s="637"/>
      <c r="D123" s="334" t="s">
        <v>253</v>
      </c>
      <c r="E123" s="344"/>
      <c r="F123" s="87" t="s">
        <v>204</v>
      </c>
      <c r="G123" s="345">
        <v>0.2</v>
      </c>
      <c r="H123" s="341">
        <f>'HRG SATUAN'!D32</f>
        <v>36000</v>
      </c>
      <c r="I123" s="91">
        <f t="shared" si="8"/>
        <v>7200</v>
      </c>
    </row>
    <row r="124" spans="2:9" ht="15" hidden="1" customHeight="1" x14ac:dyDescent="0.35">
      <c r="B124" s="688"/>
      <c r="C124" s="637"/>
      <c r="D124" s="811" t="s">
        <v>172</v>
      </c>
      <c r="E124" s="811"/>
      <c r="F124" s="811"/>
      <c r="G124" s="811"/>
      <c r="H124" s="811"/>
      <c r="I124" s="92">
        <f>SUBTOTAL(9,I119:I123)</f>
        <v>51041</v>
      </c>
    </row>
    <row r="125" spans="2:9" ht="15" hidden="1" customHeight="1" x14ac:dyDescent="0.35">
      <c r="B125" s="688"/>
      <c r="C125" s="637"/>
      <c r="D125" s="88"/>
      <c r="E125" s="101"/>
      <c r="F125" s="87"/>
      <c r="G125" s="102"/>
      <c r="H125" s="101"/>
      <c r="I125" s="103"/>
    </row>
    <row r="126" spans="2:9" ht="15" hidden="1" customHeight="1" x14ac:dyDescent="0.35">
      <c r="B126" s="687" t="s">
        <v>173</v>
      </c>
      <c r="C126" s="636"/>
      <c r="D126" s="84" t="s">
        <v>174</v>
      </c>
      <c r="E126" s="84"/>
      <c r="F126" s="83"/>
      <c r="G126" s="85"/>
      <c r="H126" s="86"/>
      <c r="I126" s="86"/>
    </row>
    <row r="127" spans="2:9" ht="15" hidden="1" customHeight="1" x14ac:dyDescent="0.35">
      <c r="B127" s="688"/>
      <c r="C127" s="637"/>
      <c r="D127" s="88"/>
      <c r="E127" s="100"/>
      <c r="F127" s="87"/>
      <c r="G127" s="346"/>
      <c r="H127" s="90">
        <f>'HRG SATUAN'!D69</f>
        <v>0</v>
      </c>
      <c r="I127" s="91">
        <f t="shared" ref="I127" si="9">G127*H127</f>
        <v>0</v>
      </c>
    </row>
    <row r="128" spans="2:9" ht="15" hidden="1" customHeight="1" x14ac:dyDescent="0.35">
      <c r="B128" s="688"/>
      <c r="C128" s="637"/>
      <c r="D128" s="811" t="s">
        <v>176</v>
      </c>
      <c r="E128" s="811"/>
      <c r="F128" s="811"/>
      <c r="G128" s="811"/>
      <c r="H128" s="811"/>
      <c r="I128" s="92">
        <f>SUBTOTAL(9,I126:I127)</f>
        <v>0</v>
      </c>
    </row>
    <row r="129" spans="2:9" ht="15" hidden="1" customHeight="1" x14ac:dyDescent="0.35">
      <c r="B129" s="688"/>
      <c r="C129" s="637"/>
      <c r="D129" s="348"/>
      <c r="E129" s="348"/>
      <c r="F129" s="348"/>
      <c r="G129" s="348"/>
      <c r="H129" s="348"/>
      <c r="I129" s="349"/>
    </row>
    <row r="130" spans="2:9" ht="15" hidden="1" customHeight="1" x14ac:dyDescent="0.35">
      <c r="B130" s="687" t="s">
        <v>177</v>
      </c>
      <c r="C130" s="636"/>
      <c r="D130" s="814" t="s">
        <v>178</v>
      </c>
      <c r="E130" s="814"/>
      <c r="F130" s="814"/>
      <c r="G130" s="814"/>
      <c r="H130" s="814"/>
      <c r="I130" s="91">
        <f>I118+I124+I128</f>
        <v>86941</v>
      </c>
    </row>
    <row r="131" spans="2:9" ht="15" hidden="1" customHeight="1" x14ac:dyDescent="0.35">
      <c r="B131" s="687" t="s">
        <v>179</v>
      </c>
      <c r="C131" s="636"/>
      <c r="D131" s="95" t="s">
        <v>180</v>
      </c>
      <c r="E131" s="95"/>
      <c r="F131" s="95"/>
      <c r="G131" s="95"/>
      <c r="H131" s="96">
        <v>0.15</v>
      </c>
      <c r="I131" s="91">
        <f>I130*H131</f>
        <v>13041.15</v>
      </c>
    </row>
    <row r="132" spans="2:9" ht="15" hidden="1" customHeight="1" x14ac:dyDescent="0.35">
      <c r="B132" s="691" t="s">
        <v>181</v>
      </c>
      <c r="C132" s="671"/>
      <c r="D132" s="816" t="s">
        <v>182</v>
      </c>
      <c r="E132" s="816"/>
      <c r="F132" s="816"/>
      <c r="G132" s="816"/>
      <c r="H132" s="816"/>
      <c r="I132" s="106">
        <f>ROUNDDOWN(I130+I131,0)</f>
        <v>99982</v>
      </c>
    </row>
    <row r="133" spans="2:9" ht="15" hidden="1" customHeight="1" x14ac:dyDescent="0.35">
      <c r="B133" s="72"/>
      <c r="C133" s="72"/>
      <c r="D133" s="73"/>
      <c r="E133" s="73"/>
      <c r="F133" s="73"/>
      <c r="G133" s="74"/>
      <c r="H133" s="75"/>
      <c r="I133" s="76"/>
    </row>
    <row r="134" spans="2:9" ht="15" hidden="1" customHeight="1" x14ac:dyDescent="0.35">
      <c r="B134" s="809" t="s">
        <v>387</v>
      </c>
      <c r="C134" s="809"/>
      <c r="D134" s="678" t="s">
        <v>388</v>
      </c>
      <c r="E134" s="31"/>
      <c r="F134" s="679"/>
      <c r="G134" s="97"/>
      <c r="H134" s="98"/>
      <c r="I134" s="98"/>
    </row>
    <row r="135" spans="2:9" ht="15" hidden="1" customHeight="1" x14ac:dyDescent="0.35">
      <c r="B135" s="803" t="s">
        <v>160</v>
      </c>
      <c r="C135" s="804"/>
      <c r="D135" s="807" t="s">
        <v>161</v>
      </c>
      <c r="E135" s="807"/>
      <c r="F135" s="807" t="s">
        <v>162</v>
      </c>
      <c r="G135" s="813" t="s">
        <v>163</v>
      </c>
      <c r="H135" s="82" t="s">
        <v>164</v>
      </c>
      <c r="I135" s="82" t="s">
        <v>165</v>
      </c>
    </row>
    <row r="136" spans="2:9" ht="15" hidden="1" customHeight="1" x14ac:dyDescent="0.35">
      <c r="B136" s="805"/>
      <c r="C136" s="806"/>
      <c r="D136" s="807"/>
      <c r="E136" s="807"/>
      <c r="F136" s="807"/>
      <c r="G136" s="813"/>
      <c r="H136" s="82" t="s">
        <v>17</v>
      </c>
      <c r="I136" s="82" t="s">
        <v>17</v>
      </c>
    </row>
    <row r="137" spans="2:9" ht="15" hidden="1" customHeight="1" x14ac:dyDescent="0.35">
      <c r="B137" s="687" t="s">
        <v>166</v>
      </c>
      <c r="C137" s="636"/>
      <c r="D137" s="84" t="s">
        <v>167</v>
      </c>
      <c r="E137" s="84"/>
      <c r="F137" s="83"/>
      <c r="G137" s="85"/>
      <c r="H137" s="86"/>
      <c r="I137" s="86"/>
    </row>
    <row r="138" spans="2:9" ht="15" hidden="1" customHeight="1" x14ac:dyDescent="0.35">
      <c r="B138" s="688"/>
      <c r="C138" s="637"/>
      <c r="D138" s="88" t="str">
        <f>'HRG SATUAN'!$C$5</f>
        <v>Pekerja</v>
      </c>
      <c r="E138" s="99" t="s">
        <v>185</v>
      </c>
      <c r="F138" s="87" t="s">
        <v>168</v>
      </c>
      <c r="G138" s="346">
        <v>0.7</v>
      </c>
      <c r="H138" s="90">
        <f>VLOOKUP(D138,'HRG SATUAN'!$C$4:$D$46,2,0)</f>
        <v>100000</v>
      </c>
      <c r="I138" s="91">
        <f t="shared" ref="I138:I141" si="10">G138*H138</f>
        <v>70000</v>
      </c>
    </row>
    <row r="139" spans="2:9" ht="15" hidden="1" customHeight="1" x14ac:dyDescent="0.35">
      <c r="B139" s="688"/>
      <c r="C139" s="637"/>
      <c r="D139" s="88" t="str">
        <f>'HRG SATUAN'!$C$6</f>
        <v xml:space="preserve">Tukang </v>
      </c>
      <c r="E139" s="99" t="s">
        <v>186</v>
      </c>
      <c r="F139" s="87" t="s">
        <v>168</v>
      </c>
      <c r="G139" s="346">
        <v>0.7</v>
      </c>
      <c r="H139" s="90">
        <f>VLOOKUP(D139,'HRG SATUAN'!$C$4:$D$46,2,0)</f>
        <v>120000</v>
      </c>
      <c r="I139" s="91">
        <f t="shared" si="10"/>
        <v>84000</v>
      </c>
    </row>
    <row r="140" spans="2:9" ht="15" hidden="1" customHeight="1" x14ac:dyDescent="0.35">
      <c r="B140" s="688"/>
      <c r="C140" s="637"/>
      <c r="D140" s="88" t="str">
        <f>'HRG SATUAN'!$C$7</f>
        <v>Kepala Tukang</v>
      </c>
      <c r="E140" s="99" t="s">
        <v>187</v>
      </c>
      <c r="F140" s="87" t="s">
        <v>168</v>
      </c>
      <c r="G140" s="346">
        <v>7.0000000000000007E-2</v>
      </c>
      <c r="H140" s="90">
        <f>VLOOKUP(D140,'HRG SATUAN'!$C$4:$D$46,2,0)</f>
        <v>130000</v>
      </c>
      <c r="I140" s="91">
        <f t="shared" si="10"/>
        <v>9100</v>
      </c>
    </row>
    <row r="141" spans="2:9" ht="15" hidden="1" customHeight="1" x14ac:dyDescent="0.35">
      <c r="B141" s="688"/>
      <c r="C141" s="637"/>
      <c r="D141" s="88" t="str">
        <f>'HRG SATUAN'!$C$8</f>
        <v>Mandor</v>
      </c>
      <c r="E141" s="99" t="s">
        <v>188</v>
      </c>
      <c r="F141" s="87" t="s">
        <v>168</v>
      </c>
      <c r="G141" s="346">
        <v>0.04</v>
      </c>
      <c r="H141" s="90">
        <f>VLOOKUP(D141,'HRG SATUAN'!$C$4:$D$46,2,0)</f>
        <v>130000</v>
      </c>
      <c r="I141" s="91">
        <f t="shared" si="10"/>
        <v>5200</v>
      </c>
    </row>
    <row r="142" spans="2:9" ht="15" hidden="1" customHeight="1" x14ac:dyDescent="0.35">
      <c r="B142" s="688"/>
      <c r="C142" s="637"/>
      <c r="D142" s="811" t="s">
        <v>169</v>
      </c>
      <c r="E142" s="811"/>
      <c r="F142" s="811"/>
      <c r="G142" s="811"/>
      <c r="H142" s="811"/>
      <c r="I142" s="92">
        <f>SUBTOTAL(9,I137:I141)</f>
        <v>168300</v>
      </c>
    </row>
    <row r="143" spans="2:9" ht="15" hidden="1" customHeight="1" x14ac:dyDescent="0.35">
      <c r="B143" s="687" t="s">
        <v>170</v>
      </c>
      <c r="C143" s="636"/>
      <c r="D143" s="84" t="s">
        <v>189</v>
      </c>
      <c r="E143" s="84"/>
      <c r="F143" s="83"/>
      <c r="G143" s="85"/>
      <c r="H143" s="86"/>
      <c r="I143" s="86"/>
    </row>
    <row r="144" spans="2:9" ht="15" hidden="1" customHeight="1" x14ac:dyDescent="0.35">
      <c r="B144" s="688"/>
      <c r="C144" s="637"/>
      <c r="D144" s="88" t="s">
        <v>389</v>
      </c>
      <c r="E144" s="100"/>
      <c r="F144" s="87" t="s">
        <v>36</v>
      </c>
      <c r="G144" s="345">
        <v>105</v>
      </c>
      <c r="H144" s="90">
        <f>'HRG SATUAN'!D30</f>
        <v>11500</v>
      </c>
      <c r="I144" s="91">
        <f t="shared" ref="I144:I145" si="11">G144*H144</f>
        <v>1207500</v>
      </c>
    </row>
    <row r="145" spans="2:9" ht="15" hidden="1" customHeight="1" x14ac:dyDescent="0.35">
      <c r="B145" s="688"/>
      <c r="C145" s="637"/>
      <c r="D145" s="88" t="s">
        <v>390</v>
      </c>
      <c r="E145" s="88"/>
      <c r="F145" s="87" t="s">
        <v>36</v>
      </c>
      <c r="G145" s="345">
        <v>1.5</v>
      </c>
      <c r="H145" s="90">
        <f>'HRG SATUAN'!D31</f>
        <v>24000</v>
      </c>
      <c r="I145" s="91">
        <f t="shared" si="11"/>
        <v>36000</v>
      </c>
    </row>
    <row r="146" spans="2:9" ht="15" hidden="1" customHeight="1" x14ac:dyDescent="0.35">
      <c r="B146" s="688"/>
      <c r="C146" s="637"/>
      <c r="D146" s="88"/>
      <c r="E146" s="100"/>
      <c r="F146" s="87"/>
      <c r="G146" s="345"/>
      <c r="H146" s="90"/>
      <c r="I146" s="91"/>
    </row>
    <row r="147" spans="2:9" ht="15" hidden="1" customHeight="1" x14ac:dyDescent="0.35">
      <c r="B147" s="688"/>
      <c r="C147" s="637"/>
      <c r="D147" s="334"/>
      <c r="E147" s="344"/>
      <c r="F147" s="87"/>
      <c r="G147" s="345"/>
      <c r="H147" s="341"/>
      <c r="I147" s="91"/>
    </row>
    <row r="148" spans="2:9" ht="15" hidden="1" customHeight="1" x14ac:dyDescent="0.35">
      <c r="B148" s="688"/>
      <c r="C148" s="637"/>
      <c r="D148" s="811" t="s">
        <v>172</v>
      </c>
      <c r="E148" s="811"/>
      <c r="F148" s="811"/>
      <c r="G148" s="811"/>
      <c r="H148" s="811"/>
      <c r="I148" s="92">
        <f>SUBTOTAL(9,I143:I147)</f>
        <v>1243500</v>
      </c>
    </row>
    <row r="149" spans="2:9" ht="15" hidden="1" customHeight="1" x14ac:dyDescent="0.35">
      <c r="B149" s="688"/>
      <c r="C149" s="637"/>
      <c r="D149" s="88"/>
      <c r="E149" s="101"/>
      <c r="F149" s="87"/>
      <c r="G149" s="102"/>
      <c r="H149" s="101"/>
      <c r="I149" s="103"/>
    </row>
    <row r="150" spans="2:9" ht="15" hidden="1" customHeight="1" x14ac:dyDescent="0.35">
      <c r="B150" s="687" t="s">
        <v>173</v>
      </c>
      <c r="C150" s="636"/>
      <c r="D150" s="84" t="s">
        <v>174</v>
      </c>
      <c r="E150" s="84"/>
      <c r="F150" s="83"/>
      <c r="G150" s="85"/>
      <c r="H150" s="86"/>
      <c r="I150" s="86"/>
    </row>
    <row r="151" spans="2:9" ht="15" hidden="1" customHeight="1" x14ac:dyDescent="0.35">
      <c r="B151" s="688"/>
      <c r="C151" s="637"/>
      <c r="D151" s="88"/>
      <c r="E151" s="100"/>
      <c r="F151" s="87"/>
      <c r="G151" s="346"/>
      <c r="H151" s="90">
        <f>'HRG SATUAN'!D93</f>
        <v>0</v>
      </c>
      <c r="I151" s="91">
        <f t="shared" ref="I151" si="12">G151*H151</f>
        <v>0</v>
      </c>
    </row>
    <row r="152" spans="2:9" ht="15" hidden="1" customHeight="1" x14ac:dyDescent="0.35">
      <c r="B152" s="688"/>
      <c r="C152" s="637"/>
      <c r="D152" s="811" t="s">
        <v>176</v>
      </c>
      <c r="E152" s="811"/>
      <c r="F152" s="811"/>
      <c r="G152" s="811"/>
      <c r="H152" s="811"/>
      <c r="I152" s="92">
        <f>SUBTOTAL(9,I150:I151)</f>
        <v>0</v>
      </c>
    </row>
    <row r="153" spans="2:9" ht="15" hidden="1" customHeight="1" x14ac:dyDescent="0.35">
      <c r="B153" s="688"/>
      <c r="C153" s="637"/>
      <c r="D153" s="348"/>
      <c r="E153" s="348"/>
      <c r="F153" s="348"/>
      <c r="G153" s="348"/>
      <c r="H153" s="348"/>
      <c r="I153" s="349"/>
    </row>
    <row r="154" spans="2:9" ht="15" hidden="1" customHeight="1" x14ac:dyDescent="0.35">
      <c r="B154" s="687" t="s">
        <v>177</v>
      </c>
      <c r="C154" s="636"/>
      <c r="D154" s="814" t="s">
        <v>178</v>
      </c>
      <c r="E154" s="814"/>
      <c r="F154" s="814"/>
      <c r="G154" s="814"/>
      <c r="H154" s="814"/>
      <c r="I154" s="91">
        <f>I142+I148+I152</f>
        <v>1411800</v>
      </c>
    </row>
    <row r="155" spans="2:9" ht="15" hidden="1" customHeight="1" x14ac:dyDescent="0.35">
      <c r="B155" s="687" t="s">
        <v>179</v>
      </c>
      <c r="C155" s="636"/>
      <c r="D155" s="95" t="s">
        <v>180</v>
      </c>
      <c r="E155" s="95"/>
      <c r="F155" s="95"/>
      <c r="G155" s="95"/>
      <c r="H155" s="96">
        <v>0.15</v>
      </c>
      <c r="I155" s="91">
        <f>I154*H155</f>
        <v>211770</v>
      </c>
    </row>
    <row r="156" spans="2:9" ht="15" hidden="1" customHeight="1" x14ac:dyDescent="0.35">
      <c r="B156" s="691" t="s">
        <v>181</v>
      </c>
      <c r="C156" s="671"/>
      <c r="D156" s="816" t="s">
        <v>392</v>
      </c>
      <c r="E156" s="816"/>
      <c r="F156" s="816"/>
      <c r="G156" s="816"/>
      <c r="H156" s="816"/>
      <c r="I156" s="351">
        <f>I154+I155</f>
        <v>1623570</v>
      </c>
    </row>
    <row r="157" spans="2:9" ht="15" hidden="1" customHeight="1" x14ac:dyDescent="0.35">
      <c r="B157" s="691" t="s">
        <v>391</v>
      </c>
      <c r="C157" s="671"/>
      <c r="D157" s="816" t="s">
        <v>393</v>
      </c>
      <c r="E157" s="816"/>
      <c r="F157" s="816"/>
      <c r="G157" s="816"/>
      <c r="H157" s="816"/>
      <c r="I157" s="106">
        <f>ROUNDDOWN(I156/100,0)</f>
        <v>16235</v>
      </c>
    </row>
    <row r="158" spans="2:9" ht="15" hidden="1" customHeight="1" x14ac:dyDescent="0.35">
      <c r="B158" s="72"/>
      <c r="C158" s="72"/>
      <c r="D158" s="73"/>
      <c r="E158" s="73"/>
      <c r="F158" s="73"/>
      <c r="G158" s="74"/>
      <c r="H158" s="75"/>
      <c r="I158" s="76"/>
    </row>
    <row r="159" spans="2:9" ht="15" hidden="1" customHeight="1" x14ac:dyDescent="0.35">
      <c r="B159" s="72"/>
      <c r="C159" s="72"/>
      <c r="D159" s="73"/>
      <c r="E159" s="73"/>
      <c r="F159" s="73"/>
      <c r="G159" s="74"/>
      <c r="H159" s="75"/>
      <c r="I159" s="76"/>
    </row>
    <row r="160" spans="2:9" s="67" customFormat="1" ht="15" hidden="1" customHeight="1" x14ac:dyDescent="0.35">
      <c r="B160" s="809" t="s">
        <v>446</v>
      </c>
      <c r="C160" s="809"/>
      <c r="D160" s="518" t="s">
        <v>447</v>
      </c>
      <c r="E160" s="519"/>
      <c r="F160" s="520"/>
      <c r="G160" s="521"/>
      <c r="H160" s="522"/>
      <c r="I160" s="522"/>
    </row>
    <row r="161" spans="2:9" ht="15" hidden="1" customHeight="1" x14ac:dyDescent="0.35">
      <c r="B161" s="803" t="s">
        <v>160</v>
      </c>
      <c r="C161" s="804"/>
      <c r="D161" s="807" t="s">
        <v>161</v>
      </c>
      <c r="E161" s="807"/>
      <c r="F161" s="807" t="s">
        <v>162</v>
      </c>
      <c r="G161" s="813" t="s">
        <v>163</v>
      </c>
      <c r="H161" s="82" t="s">
        <v>164</v>
      </c>
      <c r="I161" s="82" t="s">
        <v>165</v>
      </c>
    </row>
    <row r="162" spans="2:9" ht="15" hidden="1" customHeight="1" x14ac:dyDescent="0.35">
      <c r="B162" s="805"/>
      <c r="C162" s="806"/>
      <c r="D162" s="807"/>
      <c r="E162" s="807"/>
      <c r="F162" s="807"/>
      <c r="G162" s="813"/>
      <c r="H162" s="82" t="s">
        <v>17</v>
      </c>
      <c r="I162" s="82" t="s">
        <v>17</v>
      </c>
    </row>
    <row r="163" spans="2:9" ht="15" hidden="1" customHeight="1" x14ac:dyDescent="0.35">
      <c r="B163" s="687" t="s">
        <v>166</v>
      </c>
      <c r="C163" s="636"/>
      <c r="D163" s="84" t="s">
        <v>167</v>
      </c>
      <c r="E163" s="84"/>
      <c r="F163" s="83"/>
      <c r="G163" s="85"/>
      <c r="H163" s="86"/>
      <c r="I163" s="86"/>
    </row>
    <row r="164" spans="2:9" ht="15" hidden="1" customHeight="1" x14ac:dyDescent="0.35">
      <c r="B164" s="688"/>
      <c r="C164" s="637"/>
      <c r="D164" s="88" t="str">
        <f>'HRG SATUAN'!$C$5</f>
        <v>Pekerja</v>
      </c>
      <c r="E164" s="99" t="s">
        <v>185</v>
      </c>
      <c r="F164" s="87" t="s">
        <v>168</v>
      </c>
      <c r="G164" s="346">
        <v>1</v>
      </c>
      <c r="H164" s="90">
        <f>VLOOKUP(D164,'HRG SATUAN'!$C$4:$D$46,2,0)</f>
        <v>100000</v>
      </c>
      <c r="I164" s="91">
        <f t="shared" ref="I164:I166" si="13">G164*H164</f>
        <v>100000</v>
      </c>
    </row>
    <row r="165" spans="2:9" ht="15" hidden="1" customHeight="1" x14ac:dyDescent="0.35">
      <c r="B165" s="688"/>
      <c r="C165" s="637"/>
      <c r="D165" s="88" t="str">
        <f>'HRG SATUAN'!$C$6</f>
        <v xml:space="preserve">Tukang </v>
      </c>
      <c r="E165" s="99" t="s">
        <v>186</v>
      </c>
      <c r="F165" s="87" t="s">
        <v>168</v>
      </c>
      <c r="G165" s="346">
        <v>0.5</v>
      </c>
      <c r="H165" s="90">
        <f>VLOOKUP(D165,'HRG SATUAN'!$C$4:$D$46,2,0)</f>
        <v>120000</v>
      </c>
      <c r="I165" s="91">
        <f t="shared" si="13"/>
        <v>60000</v>
      </c>
    </row>
    <row r="166" spans="2:9" ht="15" hidden="1" customHeight="1" x14ac:dyDescent="0.35">
      <c r="B166" s="688"/>
      <c r="C166" s="637"/>
      <c r="D166" s="88" t="str">
        <f>'HRG SATUAN'!$C$8</f>
        <v>Mandor</v>
      </c>
      <c r="E166" s="99" t="s">
        <v>188</v>
      </c>
      <c r="F166" s="87" t="s">
        <v>168</v>
      </c>
      <c r="G166" s="346">
        <v>0.1</v>
      </c>
      <c r="H166" s="90">
        <f>VLOOKUP(D166,'HRG SATUAN'!$C$4:$D$46,2,0)</f>
        <v>130000</v>
      </c>
      <c r="I166" s="91">
        <f t="shared" si="13"/>
        <v>13000</v>
      </c>
    </row>
    <row r="167" spans="2:9" ht="15" hidden="1" customHeight="1" x14ac:dyDescent="0.35">
      <c r="B167" s="688"/>
      <c r="C167" s="637"/>
      <c r="D167" s="811" t="s">
        <v>169</v>
      </c>
      <c r="E167" s="811"/>
      <c r="F167" s="811"/>
      <c r="G167" s="811"/>
      <c r="H167" s="811"/>
      <c r="I167" s="92">
        <f>SUBTOTAL(9,I163:I166)</f>
        <v>173000</v>
      </c>
    </row>
    <row r="168" spans="2:9" ht="15" hidden="1" customHeight="1" x14ac:dyDescent="0.35">
      <c r="B168" s="687" t="s">
        <v>170</v>
      </c>
      <c r="C168" s="636"/>
      <c r="D168" s="84" t="s">
        <v>189</v>
      </c>
      <c r="E168" s="84"/>
      <c r="F168" s="83"/>
      <c r="G168" s="85"/>
      <c r="H168" s="86"/>
      <c r="I168" s="86"/>
    </row>
    <row r="169" spans="2:9" ht="15" hidden="1" customHeight="1" x14ac:dyDescent="0.35">
      <c r="B169" s="688"/>
      <c r="C169" s="637"/>
      <c r="D169" s="88" t="s">
        <v>448</v>
      </c>
      <c r="E169" s="100"/>
      <c r="F169" s="87" t="s">
        <v>29</v>
      </c>
      <c r="G169" s="345">
        <v>1.2</v>
      </c>
      <c r="H169" s="523">
        <v>33</v>
      </c>
      <c r="I169" s="91">
        <f t="shared" ref="I169:I171" si="14">G169*H169</f>
        <v>39.6</v>
      </c>
    </row>
    <row r="170" spans="2:9" ht="15" hidden="1" customHeight="1" x14ac:dyDescent="0.35">
      <c r="B170" s="688"/>
      <c r="C170" s="637"/>
      <c r="D170" s="88" t="s">
        <v>453</v>
      </c>
      <c r="E170" s="100"/>
      <c r="F170" s="87" t="s">
        <v>29</v>
      </c>
      <c r="G170" s="345">
        <v>0.52</v>
      </c>
      <c r="H170" s="90">
        <f>'HRG SATUAN'!D15</f>
        <v>159000</v>
      </c>
      <c r="I170" s="91">
        <f t="shared" si="14"/>
        <v>82680</v>
      </c>
    </row>
    <row r="171" spans="2:9" ht="15" hidden="1" customHeight="1" x14ac:dyDescent="0.35">
      <c r="B171" s="688"/>
      <c r="C171" s="637"/>
      <c r="D171" s="88" t="s">
        <v>455</v>
      </c>
      <c r="E171" s="88"/>
      <c r="F171" s="87" t="s">
        <v>36</v>
      </c>
      <c r="G171" s="345">
        <v>163</v>
      </c>
      <c r="H171" s="90">
        <f>'HRG SATUAN'!D14</f>
        <v>1625</v>
      </c>
      <c r="I171" s="91">
        <f t="shared" si="14"/>
        <v>264875</v>
      </c>
    </row>
    <row r="172" spans="2:9" ht="15" hidden="1" customHeight="1" x14ac:dyDescent="0.35">
      <c r="B172" s="688"/>
      <c r="C172" s="637"/>
      <c r="D172" s="88"/>
      <c r="E172" s="344"/>
      <c r="F172" s="87"/>
      <c r="G172" s="345"/>
      <c r="H172" s="341"/>
      <c r="I172" s="91"/>
    </row>
    <row r="173" spans="2:9" ht="15" hidden="1" customHeight="1" x14ac:dyDescent="0.35">
      <c r="B173" s="688"/>
      <c r="C173" s="637"/>
      <c r="D173" s="811" t="s">
        <v>172</v>
      </c>
      <c r="E173" s="811"/>
      <c r="F173" s="811"/>
      <c r="G173" s="811"/>
      <c r="H173" s="811"/>
      <c r="I173" s="92">
        <f>SUBTOTAL(9,I168:I172)</f>
        <v>347594.6</v>
      </c>
    </row>
    <row r="174" spans="2:9" ht="15" hidden="1" customHeight="1" x14ac:dyDescent="0.35">
      <c r="B174" s="688"/>
      <c r="C174" s="637"/>
      <c r="D174" s="88"/>
      <c r="E174" s="101"/>
      <c r="F174" s="87"/>
      <c r="G174" s="102"/>
      <c r="H174" s="101"/>
      <c r="I174" s="103"/>
    </row>
    <row r="175" spans="2:9" ht="15" hidden="1" customHeight="1" x14ac:dyDescent="0.35">
      <c r="B175" s="687" t="s">
        <v>173</v>
      </c>
      <c r="C175" s="636"/>
      <c r="D175" s="84" t="s">
        <v>174</v>
      </c>
      <c r="E175" s="84"/>
      <c r="F175" s="83"/>
      <c r="G175" s="85"/>
      <c r="H175" s="86"/>
      <c r="I175" s="86"/>
    </row>
    <row r="176" spans="2:9" ht="15" hidden="1" customHeight="1" x14ac:dyDescent="0.35">
      <c r="B176" s="688"/>
      <c r="C176" s="637"/>
      <c r="D176" s="88" t="s">
        <v>449</v>
      </c>
      <c r="E176" s="100"/>
      <c r="F176" s="87" t="s">
        <v>450</v>
      </c>
      <c r="G176" s="346">
        <v>7.2599999999999998E-2</v>
      </c>
      <c r="H176" s="523">
        <v>200000</v>
      </c>
      <c r="I176" s="91">
        <f t="shared" ref="I176" si="15">G176*H176</f>
        <v>14520</v>
      </c>
    </row>
    <row r="177" spans="2:9" ht="15" hidden="1" customHeight="1" x14ac:dyDescent="0.35">
      <c r="B177" s="688"/>
      <c r="C177" s="637"/>
      <c r="D177" s="811" t="s">
        <v>176</v>
      </c>
      <c r="E177" s="811"/>
      <c r="F177" s="811"/>
      <c r="G177" s="811"/>
      <c r="H177" s="811"/>
      <c r="I177" s="92">
        <f>SUBTOTAL(9,I175:I176)</f>
        <v>14520</v>
      </c>
    </row>
    <row r="178" spans="2:9" ht="15" hidden="1" customHeight="1" x14ac:dyDescent="0.35">
      <c r="B178" s="688"/>
      <c r="C178" s="637"/>
      <c r="D178" s="348"/>
      <c r="E178" s="348"/>
      <c r="F178" s="348"/>
      <c r="G178" s="348"/>
      <c r="H178" s="348"/>
      <c r="I178" s="349"/>
    </row>
    <row r="179" spans="2:9" ht="15" hidden="1" customHeight="1" x14ac:dyDescent="0.35">
      <c r="B179" s="687" t="s">
        <v>177</v>
      </c>
      <c r="C179" s="636"/>
      <c r="D179" s="814" t="s">
        <v>178</v>
      </c>
      <c r="E179" s="814"/>
      <c r="F179" s="814"/>
      <c r="G179" s="814"/>
      <c r="H179" s="814"/>
      <c r="I179" s="91">
        <f>I167+I173+I177</f>
        <v>535114.6</v>
      </c>
    </row>
    <row r="180" spans="2:9" ht="15" hidden="1" customHeight="1" x14ac:dyDescent="0.35">
      <c r="B180" s="687" t="s">
        <v>179</v>
      </c>
      <c r="C180" s="636"/>
      <c r="D180" s="95" t="s">
        <v>180</v>
      </c>
      <c r="E180" s="95"/>
      <c r="F180" s="95"/>
      <c r="G180" s="95"/>
      <c r="H180" s="96">
        <v>0.15</v>
      </c>
      <c r="I180" s="91">
        <f>I179*H180</f>
        <v>80267.189999999988</v>
      </c>
    </row>
    <row r="181" spans="2:9" ht="15" hidden="1" customHeight="1" x14ac:dyDescent="0.35">
      <c r="B181" s="691" t="s">
        <v>181</v>
      </c>
      <c r="C181" s="671"/>
      <c r="D181" s="816" t="s">
        <v>392</v>
      </c>
      <c r="E181" s="816"/>
      <c r="F181" s="816"/>
      <c r="G181" s="816"/>
      <c r="H181" s="816"/>
      <c r="I181" s="92">
        <f>ROUNDDOWN(I179+I180,0)</f>
        <v>615381</v>
      </c>
    </row>
    <row r="182" spans="2:9" ht="15" hidden="1" customHeight="1" x14ac:dyDescent="0.35">
      <c r="B182" s="72"/>
      <c r="C182" s="72"/>
      <c r="D182" s="73"/>
      <c r="E182" s="73"/>
      <c r="F182" s="73"/>
      <c r="G182" s="74"/>
      <c r="H182" s="75"/>
      <c r="I182" s="76"/>
    </row>
    <row r="183" spans="2:9" ht="15" hidden="1" customHeight="1" x14ac:dyDescent="0.35">
      <c r="B183" s="72"/>
      <c r="C183" s="72"/>
      <c r="D183" s="73"/>
      <c r="E183" s="73"/>
      <c r="F183" s="73"/>
      <c r="G183" s="74"/>
      <c r="H183" s="75"/>
      <c r="I183" s="76"/>
    </row>
    <row r="184" spans="2:9" ht="15" hidden="1" customHeight="1" x14ac:dyDescent="0.35">
      <c r="B184" s="809" t="s">
        <v>451</v>
      </c>
      <c r="C184" s="809"/>
      <c r="D184" s="678" t="s">
        <v>452</v>
      </c>
      <c r="E184" s="31"/>
      <c r="F184" s="679"/>
      <c r="G184" s="97"/>
      <c r="H184" s="98"/>
      <c r="I184" s="98"/>
    </row>
    <row r="185" spans="2:9" ht="15" hidden="1" customHeight="1" x14ac:dyDescent="0.35">
      <c r="B185" s="803" t="s">
        <v>160</v>
      </c>
      <c r="C185" s="804"/>
      <c r="D185" s="807" t="s">
        <v>161</v>
      </c>
      <c r="E185" s="807"/>
      <c r="F185" s="807" t="s">
        <v>162</v>
      </c>
      <c r="G185" s="813" t="s">
        <v>163</v>
      </c>
      <c r="H185" s="82" t="s">
        <v>164</v>
      </c>
      <c r="I185" s="82" t="s">
        <v>165</v>
      </c>
    </row>
    <row r="186" spans="2:9" ht="15" hidden="1" customHeight="1" x14ac:dyDescent="0.35">
      <c r="B186" s="805"/>
      <c r="C186" s="806"/>
      <c r="D186" s="807"/>
      <c r="E186" s="807"/>
      <c r="F186" s="807"/>
      <c r="G186" s="813"/>
      <c r="H186" s="82" t="s">
        <v>17</v>
      </c>
      <c r="I186" s="82" t="s">
        <v>17</v>
      </c>
    </row>
    <row r="187" spans="2:9" ht="15" hidden="1" customHeight="1" x14ac:dyDescent="0.35">
      <c r="B187" s="687" t="s">
        <v>166</v>
      </c>
      <c r="C187" s="636"/>
      <c r="D187" s="84" t="s">
        <v>167</v>
      </c>
      <c r="E187" s="84"/>
      <c r="F187" s="83"/>
      <c r="G187" s="85"/>
      <c r="H187" s="86"/>
      <c r="I187" s="86"/>
    </row>
    <row r="188" spans="2:9" ht="15" hidden="1" customHeight="1" x14ac:dyDescent="0.35">
      <c r="B188" s="688"/>
      <c r="C188" s="637"/>
      <c r="D188" s="88" t="str">
        <f>'HRG SATUAN'!$C$5</f>
        <v>Pekerja</v>
      </c>
      <c r="E188" s="99" t="s">
        <v>185</v>
      </c>
      <c r="F188" s="87" t="s">
        <v>168</v>
      </c>
      <c r="G188" s="346">
        <v>0.1</v>
      </c>
      <c r="H188" s="90">
        <f>VLOOKUP(D188,'HRG SATUAN'!$C$4:$D$46,2,0)</f>
        <v>100000</v>
      </c>
      <c r="I188" s="91">
        <f t="shared" ref="I188:I191" si="16">G188*H188</f>
        <v>10000</v>
      </c>
    </row>
    <row r="189" spans="2:9" ht="15" hidden="1" customHeight="1" x14ac:dyDescent="0.35">
      <c r="B189" s="688"/>
      <c r="C189" s="637"/>
      <c r="D189" s="88" t="str">
        <f>'HRG SATUAN'!$C$6</f>
        <v xml:space="preserve">Tukang </v>
      </c>
      <c r="E189" s="99" t="s">
        <v>186</v>
      </c>
      <c r="F189" s="87" t="s">
        <v>168</v>
      </c>
      <c r="G189" s="346">
        <v>0.1</v>
      </c>
      <c r="H189" s="90">
        <f>VLOOKUP(D189,'HRG SATUAN'!$C$4:$D$46,2,0)</f>
        <v>120000</v>
      </c>
      <c r="I189" s="91">
        <f t="shared" si="16"/>
        <v>12000</v>
      </c>
    </row>
    <row r="190" spans="2:9" ht="15" hidden="1" customHeight="1" x14ac:dyDescent="0.35">
      <c r="B190" s="688"/>
      <c r="C190" s="637"/>
      <c r="D190" s="88" t="str">
        <f>'HRG SATUAN'!$C$7</f>
        <v>Kepala Tukang</v>
      </c>
      <c r="E190" s="99" t="s">
        <v>187</v>
      </c>
      <c r="F190" s="87" t="s">
        <v>168</v>
      </c>
      <c r="G190" s="346">
        <v>0.01</v>
      </c>
      <c r="H190" s="90">
        <f>VLOOKUP(D190,'HRG SATUAN'!$C$4:$D$46,2,0)</f>
        <v>130000</v>
      </c>
      <c r="I190" s="91">
        <f t="shared" si="16"/>
        <v>1300</v>
      </c>
    </row>
    <row r="191" spans="2:9" ht="15" hidden="1" customHeight="1" x14ac:dyDescent="0.35">
      <c r="B191" s="688"/>
      <c r="C191" s="637"/>
      <c r="D191" s="88" t="str">
        <f>'HRG SATUAN'!$C$8</f>
        <v>Mandor</v>
      </c>
      <c r="E191" s="99" t="s">
        <v>188</v>
      </c>
      <c r="F191" s="87" t="s">
        <v>168</v>
      </c>
      <c r="G191" s="346">
        <v>0.01</v>
      </c>
      <c r="H191" s="90">
        <f>VLOOKUP(D191,'HRG SATUAN'!$C$4:$D$46,2,0)</f>
        <v>130000</v>
      </c>
      <c r="I191" s="91">
        <f t="shared" si="16"/>
        <v>1300</v>
      </c>
    </row>
    <row r="192" spans="2:9" ht="15" hidden="1" customHeight="1" x14ac:dyDescent="0.35">
      <c r="B192" s="688"/>
      <c r="C192" s="637"/>
      <c r="D192" s="811" t="s">
        <v>169</v>
      </c>
      <c r="E192" s="811"/>
      <c r="F192" s="811"/>
      <c r="G192" s="811"/>
      <c r="H192" s="811"/>
      <c r="I192" s="92">
        <f>SUBTOTAL(9,I187:I191)</f>
        <v>24600</v>
      </c>
    </row>
    <row r="193" spans="2:9" ht="15" hidden="1" customHeight="1" x14ac:dyDescent="0.35">
      <c r="B193" s="687" t="s">
        <v>170</v>
      </c>
      <c r="C193" s="636"/>
      <c r="D193" s="84" t="s">
        <v>189</v>
      </c>
      <c r="E193" s="84"/>
      <c r="F193" s="83"/>
      <c r="G193" s="85"/>
      <c r="H193" s="86"/>
      <c r="I193" s="86"/>
    </row>
    <row r="194" spans="2:9" ht="15" hidden="1" customHeight="1" x14ac:dyDescent="0.35">
      <c r="B194" s="688"/>
      <c r="C194" s="637"/>
      <c r="D194" s="88" t="s">
        <v>454</v>
      </c>
      <c r="E194" s="100"/>
      <c r="F194" s="87" t="s">
        <v>29</v>
      </c>
      <c r="G194" s="346">
        <v>1.54E-2</v>
      </c>
      <c r="H194" s="90">
        <f>'HRG SATUAN'!D15</f>
        <v>159000</v>
      </c>
      <c r="I194" s="91">
        <f t="shared" ref="I194:I195" si="17">G194*H194</f>
        <v>2448.6</v>
      </c>
    </row>
    <row r="195" spans="2:9" ht="15" hidden="1" customHeight="1" x14ac:dyDescent="0.35">
      <c r="B195" s="688"/>
      <c r="C195" s="637"/>
      <c r="D195" s="88" t="s">
        <v>455</v>
      </c>
      <c r="E195" s="88"/>
      <c r="F195" s="87" t="s">
        <v>36</v>
      </c>
      <c r="G195" s="346">
        <v>5.1840000000000002</v>
      </c>
      <c r="H195" s="90">
        <f>'HRG SATUAN'!D14</f>
        <v>1625</v>
      </c>
      <c r="I195" s="91">
        <f t="shared" si="17"/>
        <v>8424</v>
      </c>
    </row>
    <row r="196" spans="2:9" ht="15" hidden="1" customHeight="1" x14ac:dyDescent="0.35">
      <c r="B196" s="688"/>
      <c r="C196" s="637"/>
      <c r="D196" s="88"/>
      <c r="E196" s="100"/>
      <c r="F196" s="87"/>
      <c r="G196" s="345"/>
      <c r="H196" s="90"/>
      <c r="I196" s="91"/>
    </row>
    <row r="197" spans="2:9" ht="15" hidden="1" customHeight="1" x14ac:dyDescent="0.35">
      <c r="B197" s="688"/>
      <c r="C197" s="637"/>
      <c r="D197" s="334"/>
      <c r="E197" s="344"/>
      <c r="F197" s="87"/>
      <c r="G197" s="345"/>
      <c r="H197" s="341"/>
      <c r="I197" s="91"/>
    </row>
    <row r="198" spans="2:9" ht="15" hidden="1" customHeight="1" x14ac:dyDescent="0.35">
      <c r="B198" s="688"/>
      <c r="C198" s="637"/>
      <c r="D198" s="811" t="s">
        <v>172</v>
      </c>
      <c r="E198" s="811"/>
      <c r="F198" s="811"/>
      <c r="G198" s="811"/>
      <c r="H198" s="811"/>
      <c r="I198" s="92">
        <f>SUBTOTAL(9,I193:I197)</f>
        <v>10872.6</v>
      </c>
    </row>
    <row r="199" spans="2:9" ht="8.5" hidden="1" customHeight="1" x14ac:dyDescent="0.35">
      <c r="B199" s="688"/>
      <c r="C199" s="637"/>
      <c r="D199" s="88"/>
      <c r="E199" s="101"/>
      <c r="F199" s="87"/>
      <c r="G199" s="102"/>
      <c r="H199" s="101"/>
      <c r="I199" s="103"/>
    </row>
    <row r="200" spans="2:9" ht="15" hidden="1" customHeight="1" x14ac:dyDescent="0.35">
      <c r="B200" s="687" t="s">
        <v>173</v>
      </c>
      <c r="C200" s="636"/>
      <c r="D200" s="84" t="s">
        <v>174</v>
      </c>
      <c r="E200" s="84"/>
      <c r="F200" s="83"/>
      <c r="G200" s="85"/>
      <c r="H200" s="86"/>
      <c r="I200" s="86"/>
    </row>
    <row r="201" spans="2:9" ht="7.5" hidden="1" customHeight="1" x14ac:dyDescent="0.35">
      <c r="B201" s="688"/>
      <c r="C201" s="637"/>
      <c r="D201" s="88"/>
      <c r="E201" s="100"/>
      <c r="F201" s="87"/>
      <c r="G201" s="346"/>
      <c r="H201" s="90">
        <f>'HRG SATUAN'!D143</f>
        <v>0</v>
      </c>
      <c r="I201" s="91">
        <f t="shared" ref="I201" si="18">G201*H201</f>
        <v>0</v>
      </c>
    </row>
    <row r="202" spans="2:9" ht="15" hidden="1" customHeight="1" x14ac:dyDescent="0.35">
      <c r="B202" s="688"/>
      <c r="C202" s="637"/>
      <c r="D202" s="811" t="s">
        <v>176</v>
      </c>
      <c r="E202" s="811"/>
      <c r="F202" s="811"/>
      <c r="G202" s="811"/>
      <c r="H202" s="811"/>
      <c r="I202" s="92">
        <f>SUBTOTAL(9,I200:I201)</f>
        <v>0</v>
      </c>
    </row>
    <row r="203" spans="2:9" ht="15" hidden="1" customHeight="1" x14ac:dyDescent="0.35">
      <c r="B203" s="688"/>
      <c r="C203" s="637"/>
      <c r="D203" s="348"/>
      <c r="E203" s="348"/>
      <c r="F203" s="348"/>
      <c r="G203" s="348"/>
      <c r="H203" s="348"/>
      <c r="I203" s="349"/>
    </row>
    <row r="204" spans="2:9" ht="15" hidden="1" customHeight="1" x14ac:dyDescent="0.35">
      <c r="B204" s="687" t="s">
        <v>177</v>
      </c>
      <c r="C204" s="636"/>
      <c r="D204" s="814" t="s">
        <v>178</v>
      </c>
      <c r="E204" s="814"/>
      <c r="F204" s="814"/>
      <c r="G204" s="814"/>
      <c r="H204" s="814"/>
      <c r="I204" s="91">
        <f>I192+I198+I202</f>
        <v>35472.6</v>
      </c>
    </row>
    <row r="205" spans="2:9" ht="15" hidden="1" customHeight="1" x14ac:dyDescent="0.35">
      <c r="B205" s="687" t="s">
        <v>179</v>
      </c>
      <c r="C205" s="636"/>
      <c r="D205" s="95" t="s">
        <v>180</v>
      </c>
      <c r="E205" s="95"/>
      <c r="F205" s="95"/>
      <c r="G205" s="95"/>
      <c r="H205" s="96">
        <v>0.15</v>
      </c>
      <c r="I205" s="91">
        <f>I204*H205</f>
        <v>5320.8899999999994</v>
      </c>
    </row>
    <row r="206" spans="2:9" ht="15" hidden="1" customHeight="1" x14ac:dyDescent="0.35">
      <c r="B206" s="691" t="s">
        <v>181</v>
      </c>
      <c r="C206" s="671"/>
      <c r="D206" s="816" t="s">
        <v>182</v>
      </c>
      <c r="E206" s="816"/>
      <c r="F206" s="816"/>
      <c r="G206" s="816"/>
      <c r="H206" s="816"/>
      <c r="I206" s="106">
        <f>ROUNDDOWN(I204+I205,0)</f>
        <v>40793</v>
      </c>
    </row>
    <row r="207" spans="2:9" ht="9.5" hidden="1" customHeight="1" x14ac:dyDescent="0.35">
      <c r="B207" s="72"/>
      <c r="C207" s="72"/>
      <c r="D207" s="73"/>
      <c r="E207" s="73"/>
      <c r="F207" s="73"/>
      <c r="G207" s="74"/>
      <c r="H207" s="75"/>
      <c r="I207" s="76"/>
    </row>
    <row r="208" spans="2:9" ht="9.5" hidden="1" customHeight="1" x14ac:dyDescent="0.35">
      <c r="B208" s="72"/>
      <c r="C208" s="72"/>
      <c r="D208" s="73"/>
      <c r="E208" s="73"/>
      <c r="F208" s="73"/>
      <c r="G208" s="74"/>
      <c r="H208" s="75"/>
      <c r="I208" s="76"/>
    </row>
    <row r="209" spans="2:9" ht="15" customHeight="1" x14ac:dyDescent="0.35">
      <c r="B209" s="809" t="s">
        <v>394</v>
      </c>
      <c r="C209" s="809"/>
      <c r="D209" s="678" t="s">
        <v>456</v>
      </c>
      <c r="E209" s="31"/>
      <c r="F209" s="679"/>
      <c r="G209" s="97"/>
      <c r="H209" s="98"/>
      <c r="I209" s="98"/>
    </row>
    <row r="210" spans="2:9" ht="15" customHeight="1" x14ac:dyDescent="0.35">
      <c r="B210" s="803" t="s">
        <v>160</v>
      </c>
      <c r="C210" s="804"/>
      <c r="D210" s="807" t="s">
        <v>161</v>
      </c>
      <c r="E210" s="807"/>
      <c r="F210" s="807" t="s">
        <v>162</v>
      </c>
      <c r="G210" s="813" t="s">
        <v>163</v>
      </c>
      <c r="H210" s="82" t="s">
        <v>164</v>
      </c>
      <c r="I210" s="82" t="s">
        <v>165</v>
      </c>
    </row>
    <row r="211" spans="2:9" ht="15" customHeight="1" x14ac:dyDescent="0.35">
      <c r="B211" s="805"/>
      <c r="C211" s="806"/>
      <c r="D211" s="807"/>
      <c r="E211" s="807"/>
      <c r="F211" s="807"/>
      <c r="G211" s="813"/>
      <c r="H211" s="82" t="s">
        <v>17</v>
      </c>
      <c r="I211" s="82" t="s">
        <v>17</v>
      </c>
    </row>
    <row r="212" spans="2:9" ht="15" customHeight="1" x14ac:dyDescent="0.35">
      <c r="B212" s="632" t="s">
        <v>166</v>
      </c>
      <c r="C212" s="636"/>
      <c r="D212" s="84" t="s">
        <v>167</v>
      </c>
      <c r="E212" s="84"/>
      <c r="F212" s="83"/>
      <c r="G212" s="85"/>
      <c r="H212" s="86"/>
      <c r="I212" s="86"/>
    </row>
    <row r="213" spans="2:9" ht="15" customHeight="1" x14ac:dyDescent="0.35">
      <c r="B213" s="629"/>
      <c r="C213" s="637"/>
      <c r="D213" s="88" t="str">
        <f>'HRG SATUAN'!$C$5</f>
        <v>Pekerja</v>
      </c>
      <c r="E213" s="99" t="s">
        <v>185</v>
      </c>
      <c r="F213" s="87" t="s">
        <v>168</v>
      </c>
      <c r="G213" s="346">
        <v>0.1</v>
      </c>
      <c r="H213" s="90">
        <f>VLOOKUP(D213,'HRG SATUAN'!$C$4:$D$46,2,0)</f>
        <v>100000</v>
      </c>
      <c r="I213" s="91">
        <f t="shared" ref="I213:I216" si="19">G213*H213</f>
        <v>10000</v>
      </c>
    </row>
    <row r="214" spans="2:9" ht="15" customHeight="1" x14ac:dyDescent="0.35">
      <c r="B214" s="629"/>
      <c r="C214" s="637"/>
      <c r="D214" s="88" t="str">
        <f>'HRG SATUAN'!$C$6</f>
        <v xml:space="preserve">Tukang </v>
      </c>
      <c r="E214" s="99" t="s">
        <v>186</v>
      </c>
      <c r="F214" s="87" t="s">
        <v>168</v>
      </c>
      <c r="G214" s="346">
        <v>0.1</v>
      </c>
      <c r="H214" s="90">
        <f>VLOOKUP(D214,'HRG SATUAN'!$C$4:$D$46,2,0)</f>
        <v>120000</v>
      </c>
      <c r="I214" s="91">
        <f t="shared" si="19"/>
        <v>12000</v>
      </c>
    </row>
    <row r="215" spans="2:9" ht="15" customHeight="1" x14ac:dyDescent="0.35">
      <c r="B215" s="629"/>
      <c r="C215" s="637"/>
      <c r="D215" s="88" t="str">
        <f>'HRG SATUAN'!$C$7</f>
        <v>Kepala Tukang</v>
      </c>
      <c r="E215" s="99" t="s">
        <v>187</v>
      </c>
      <c r="F215" s="87" t="s">
        <v>168</v>
      </c>
      <c r="G215" s="346">
        <v>0.01</v>
      </c>
      <c r="H215" s="90">
        <f>VLOOKUP(D215,'HRG SATUAN'!$C$4:$D$46,2,0)</f>
        <v>130000</v>
      </c>
      <c r="I215" s="91">
        <f t="shared" si="19"/>
        <v>1300</v>
      </c>
    </row>
    <row r="216" spans="2:9" ht="15" customHeight="1" x14ac:dyDescent="0.35">
      <c r="B216" s="629"/>
      <c r="C216" s="637"/>
      <c r="D216" s="88" t="str">
        <f>'HRG SATUAN'!$C$8</f>
        <v>Mandor</v>
      </c>
      <c r="E216" s="99" t="s">
        <v>188</v>
      </c>
      <c r="F216" s="87" t="s">
        <v>168</v>
      </c>
      <c r="G216" s="346">
        <v>0.01</v>
      </c>
      <c r="H216" s="90">
        <f>VLOOKUP(D216,'HRG SATUAN'!$C$4:$D$46,2,0)</f>
        <v>130000</v>
      </c>
      <c r="I216" s="91">
        <f t="shared" si="19"/>
        <v>1300</v>
      </c>
    </row>
    <row r="217" spans="2:9" ht="15" customHeight="1" x14ac:dyDescent="0.35">
      <c r="B217" s="629"/>
      <c r="C217" s="637"/>
      <c r="D217" s="811" t="s">
        <v>169</v>
      </c>
      <c r="E217" s="811"/>
      <c r="F217" s="811"/>
      <c r="G217" s="811"/>
      <c r="H217" s="811"/>
      <c r="I217" s="92">
        <f>SUBTOTAL(9,I212:I216)</f>
        <v>24600</v>
      </c>
    </row>
    <row r="218" spans="2:9" ht="15" customHeight="1" x14ac:dyDescent="0.35">
      <c r="B218" s="632" t="s">
        <v>170</v>
      </c>
      <c r="C218" s="636"/>
      <c r="D218" s="84" t="s">
        <v>189</v>
      </c>
      <c r="E218" s="84"/>
      <c r="F218" s="83"/>
      <c r="G218" s="85"/>
      <c r="H218" s="86"/>
      <c r="I218" s="86"/>
    </row>
    <row r="219" spans="2:9" ht="15" customHeight="1" x14ac:dyDescent="0.35">
      <c r="B219" s="629"/>
      <c r="C219" s="637"/>
      <c r="D219" s="88" t="s">
        <v>455</v>
      </c>
      <c r="E219" s="88"/>
      <c r="F219" s="87" t="s">
        <v>36</v>
      </c>
      <c r="G219" s="346">
        <v>3.25</v>
      </c>
      <c r="H219" s="90">
        <f>'HRG SATUAN'!D14</f>
        <v>1625</v>
      </c>
      <c r="I219" s="91">
        <f t="shared" ref="I219" si="20">G219*H219</f>
        <v>5281.25</v>
      </c>
    </row>
    <row r="220" spans="2:9" ht="15" customHeight="1" x14ac:dyDescent="0.35">
      <c r="B220" s="629"/>
      <c r="C220" s="637"/>
      <c r="D220" s="88"/>
      <c r="E220" s="100"/>
      <c r="F220" s="87"/>
      <c r="G220" s="345"/>
      <c r="H220" s="90"/>
      <c r="I220" s="91"/>
    </row>
    <row r="221" spans="2:9" ht="15" customHeight="1" x14ac:dyDescent="0.35">
      <c r="B221" s="629"/>
      <c r="C221" s="637"/>
      <c r="D221" s="334"/>
      <c r="E221" s="344"/>
      <c r="F221" s="87"/>
      <c r="G221" s="345"/>
      <c r="H221" s="341"/>
      <c r="I221" s="91"/>
    </row>
    <row r="222" spans="2:9" ht="15" customHeight="1" x14ac:dyDescent="0.35">
      <c r="B222" s="629"/>
      <c r="C222" s="637"/>
      <c r="D222" s="811" t="s">
        <v>172</v>
      </c>
      <c r="E222" s="811"/>
      <c r="F222" s="811"/>
      <c r="G222" s="811"/>
      <c r="H222" s="811"/>
      <c r="I222" s="92">
        <f>SUBTOTAL(9,I218:I221)</f>
        <v>5281.25</v>
      </c>
    </row>
    <row r="223" spans="2:9" ht="15" customHeight="1" x14ac:dyDescent="0.35">
      <c r="B223" s="629"/>
      <c r="C223" s="637"/>
      <c r="D223" s="88"/>
      <c r="E223" s="101"/>
      <c r="F223" s="87"/>
      <c r="G223" s="102"/>
      <c r="H223" s="101"/>
      <c r="I223" s="103"/>
    </row>
    <row r="224" spans="2:9" ht="15" customHeight="1" x14ac:dyDescent="0.35">
      <c r="B224" s="632" t="s">
        <v>173</v>
      </c>
      <c r="C224" s="636"/>
      <c r="D224" s="84" t="s">
        <v>174</v>
      </c>
      <c r="E224" s="84"/>
      <c r="F224" s="83"/>
      <c r="G224" s="85"/>
      <c r="H224" s="86"/>
      <c r="I224" s="86"/>
    </row>
    <row r="225" spans="2:12" ht="15" customHeight="1" x14ac:dyDescent="0.35">
      <c r="B225" s="629"/>
      <c r="C225" s="637"/>
      <c r="D225" s="88"/>
      <c r="E225" s="100"/>
      <c r="F225" s="87"/>
      <c r="G225" s="346"/>
      <c r="H225" s="90">
        <f>'HRG SATUAN'!D168</f>
        <v>0</v>
      </c>
      <c r="I225" s="91">
        <f t="shared" ref="I225" si="21">G225*H225</f>
        <v>0</v>
      </c>
    </row>
    <row r="226" spans="2:12" ht="15" customHeight="1" x14ac:dyDescent="0.35">
      <c r="B226" s="629"/>
      <c r="C226" s="637"/>
      <c r="D226" s="811" t="s">
        <v>176</v>
      </c>
      <c r="E226" s="811"/>
      <c r="F226" s="811"/>
      <c r="G226" s="811"/>
      <c r="H226" s="811"/>
      <c r="I226" s="92">
        <f>SUBTOTAL(9,I224:I225)</f>
        <v>0</v>
      </c>
    </row>
    <row r="227" spans="2:12" ht="15" customHeight="1" x14ac:dyDescent="0.35">
      <c r="B227" s="629"/>
      <c r="C227" s="637"/>
      <c r="D227" s="348"/>
      <c r="E227" s="348"/>
      <c r="F227" s="348"/>
      <c r="G227" s="348"/>
      <c r="H227" s="348"/>
      <c r="I227" s="349"/>
    </row>
    <row r="228" spans="2:12" ht="15" customHeight="1" x14ac:dyDescent="0.35">
      <c r="B228" s="632" t="s">
        <v>177</v>
      </c>
      <c r="C228" s="636"/>
      <c r="D228" s="814" t="s">
        <v>178</v>
      </c>
      <c r="E228" s="814"/>
      <c r="F228" s="814"/>
      <c r="G228" s="814"/>
      <c r="H228" s="814"/>
      <c r="I228" s="91">
        <f>I217+I222+I226</f>
        <v>29881.25</v>
      </c>
    </row>
    <row r="229" spans="2:12" ht="15" customHeight="1" x14ac:dyDescent="0.35">
      <c r="B229" s="632" t="s">
        <v>179</v>
      </c>
      <c r="C229" s="636"/>
      <c r="D229" s="95" t="s">
        <v>180</v>
      </c>
      <c r="E229" s="95"/>
      <c r="F229" s="95"/>
      <c r="G229" s="95"/>
      <c r="H229" s="96">
        <v>0.15</v>
      </c>
      <c r="I229" s="91">
        <f>I228*H229</f>
        <v>4482.1875</v>
      </c>
    </row>
    <row r="230" spans="2:12" ht="15" customHeight="1" x14ac:dyDescent="0.35">
      <c r="B230" s="670" t="s">
        <v>181</v>
      </c>
      <c r="C230" s="671"/>
      <c r="D230" s="816" t="s">
        <v>182</v>
      </c>
      <c r="E230" s="816"/>
      <c r="F230" s="816"/>
      <c r="G230" s="816"/>
      <c r="H230" s="816"/>
      <c r="I230" s="106">
        <f>ROUNDDOWN(I228+I229,0)</f>
        <v>34363</v>
      </c>
    </row>
    <row r="231" spans="2:12" ht="10.5" customHeight="1" x14ac:dyDescent="0.35">
      <c r="B231" s="72"/>
      <c r="C231" s="72"/>
      <c r="D231" s="73"/>
      <c r="E231" s="73"/>
      <c r="F231" s="73"/>
      <c r="G231" s="74"/>
      <c r="H231" s="75"/>
      <c r="I231" s="76"/>
    </row>
    <row r="232" spans="2:12" ht="10.5" customHeight="1" x14ac:dyDescent="0.35">
      <c r="B232" s="72"/>
      <c r="C232" s="72"/>
      <c r="D232" s="73"/>
      <c r="E232" s="73"/>
      <c r="F232" s="73"/>
      <c r="G232" s="74"/>
      <c r="H232" s="75"/>
      <c r="I232" s="76"/>
    </row>
    <row r="233" spans="2:12" ht="15" hidden="1" customHeight="1" x14ac:dyDescent="0.35">
      <c r="B233" s="809" t="s">
        <v>445</v>
      </c>
      <c r="C233" s="809"/>
      <c r="D233" s="678" t="s">
        <v>537</v>
      </c>
      <c r="E233" s="31"/>
      <c r="F233" s="679"/>
      <c r="G233" s="97"/>
      <c r="H233" s="98"/>
      <c r="I233" s="98"/>
      <c r="L233">
        <f>5*11*22</f>
        <v>1210</v>
      </c>
    </row>
    <row r="234" spans="2:12" ht="15" hidden="1" customHeight="1" x14ac:dyDescent="0.35">
      <c r="B234" s="803" t="s">
        <v>160</v>
      </c>
      <c r="C234" s="804"/>
      <c r="D234" s="822" t="s">
        <v>161</v>
      </c>
      <c r="E234" s="822"/>
      <c r="F234" s="822" t="s">
        <v>162</v>
      </c>
      <c r="G234" s="823" t="s">
        <v>163</v>
      </c>
      <c r="H234" s="483" t="s">
        <v>164</v>
      </c>
      <c r="I234" s="483" t="s">
        <v>165</v>
      </c>
    </row>
    <row r="235" spans="2:12" ht="15" hidden="1" customHeight="1" x14ac:dyDescent="0.35">
      <c r="B235" s="805"/>
      <c r="C235" s="806"/>
      <c r="D235" s="822"/>
      <c r="E235" s="822"/>
      <c r="F235" s="822"/>
      <c r="G235" s="823"/>
      <c r="H235" s="483" t="s">
        <v>17</v>
      </c>
      <c r="I235" s="483" t="s">
        <v>17</v>
      </c>
    </row>
    <row r="236" spans="2:12" ht="15" hidden="1" customHeight="1" x14ac:dyDescent="0.35">
      <c r="B236" s="687" t="s">
        <v>166</v>
      </c>
      <c r="C236" s="636"/>
      <c r="D236" s="485" t="s">
        <v>167</v>
      </c>
      <c r="E236" s="486"/>
      <c r="F236" s="487"/>
      <c r="G236" s="488"/>
      <c r="H236" s="489"/>
      <c r="I236" s="490"/>
    </row>
    <row r="237" spans="2:12" ht="15" hidden="1" customHeight="1" x14ac:dyDescent="0.35">
      <c r="B237" s="688"/>
      <c r="C237" s="637"/>
      <c r="D237" s="88" t="str">
        <f>'HRG SATUAN'!$C$5</f>
        <v>Pekerja</v>
      </c>
      <c r="E237" s="487" t="s">
        <v>185</v>
      </c>
      <c r="F237" s="487" t="s">
        <v>168</v>
      </c>
      <c r="G237" s="488">
        <v>0.3</v>
      </c>
      <c r="H237" s="90">
        <f>VLOOKUP(D237,'HRG SATUAN'!$C$4:$D$46,2,0)</f>
        <v>100000</v>
      </c>
      <c r="I237" s="493">
        <f>G237*H237</f>
        <v>30000</v>
      </c>
    </row>
    <row r="238" spans="2:12" ht="15" hidden="1" customHeight="1" x14ac:dyDescent="0.35">
      <c r="B238" s="688"/>
      <c r="C238" s="637"/>
      <c r="D238" s="88" t="str">
        <f>'HRG SATUAN'!$C$6</f>
        <v xml:space="preserve">Tukang </v>
      </c>
      <c r="E238" s="487" t="s">
        <v>186</v>
      </c>
      <c r="F238" s="487" t="s">
        <v>168</v>
      </c>
      <c r="G238" s="488">
        <v>0.1</v>
      </c>
      <c r="H238" s="90">
        <f>VLOOKUP(D238,'HRG SATUAN'!$C$4:$D$46,2,0)</f>
        <v>120000</v>
      </c>
      <c r="I238" s="493">
        <f t="shared" ref="I238:I240" si="22">G238*H238</f>
        <v>12000</v>
      </c>
    </row>
    <row r="239" spans="2:12" ht="15" hidden="1" customHeight="1" x14ac:dyDescent="0.35">
      <c r="B239" s="688"/>
      <c r="C239" s="637"/>
      <c r="D239" s="88" t="str">
        <f>'HRG SATUAN'!$C$7</f>
        <v>Kepala Tukang</v>
      </c>
      <c r="E239" s="487" t="s">
        <v>187</v>
      </c>
      <c r="F239" s="487" t="s">
        <v>168</v>
      </c>
      <c r="G239" s="488">
        <v>0.01</v>
      </c>
      <c r="H239" s="90">
        <f>VLOOKUP(D239,'HRG SATUAN'!$C$4:$D$46,2,0)</f>
        <v>130000</v>
      </c>
      <c r="I239" s="493">
        <f t="shared" si="22"/>
        <v>1300</v>
      </c>
    </row>
    <row r="240" spans="2:12" ht="15" hidden="1" customHeight="1" x14ac:dyDescent="0.35">
      <c r="B240" s="688"/>
      <c r="C240" s="637"/>
      <c r="D240" s="88" t="str">
        <f>'HRG SATUAN'!$C$8</f>
        <v>Mandor</v>
      </c>
      <c r="E240" s="487" t="s">
        <v>188</v>
      </c>
      <c r="F240" s="487" t="s">
        <v>168</v>
      </c>
      <c r="G240" s="488">
        <v>1.4999999999999999E-2</v>
      </c>
      <c r="H240" s="90">
        <f>VLOOKUP(D240,'HRG SATUAN'!$C$4:$D$46,2,0)</f>
        <v>130000</v>
      </c>
      <c r="I240" s="493">
        <f t="shared" si="22"/>
        <v>1950</v>
      </c>
    </row>
    <row r="241" spans="2:12" ht="15" hidden="1" customHeight="1" x14ac:dyDescent="0.35">
      <c r="B241" s="688"/>
      <c r="C241" s="637"/>
      <c r="D241" s="815" t="s">
        <v>169</v>
      </c>
      <c r="E241" s="815"/>
      <c r="F241" s="815"/>
      <c r="G241" s="815"/>
      <c r="H241" s="815"/>
      <c r="I241" s="494">
        <f>SUBTOTAL(9,I236:I240)</f>
        <v>45250</v>
      </c>
    </row>
    <row r="242" spans="2:12" ht="15" hidden="1" customHeight="1" x14ac:dyDescent="0.35">
      <c r="B242" s="687" t="s">
        <v>170</v>
      </c>
      <c r="C242" s="636"/>
      <c r="D242" s="485" t="s">
        <v>171</v>
      </c>
      <c r="E242" s="486"/>
      <c r="F242" s="487"/>
      <c r="G242" s="495"/>
      <c r="H242" s="489"/>
      <c r="I242" s="496"/>
    </row>
    <row r="243" spans="2:12" ht="15" hidden="1" customHeight="1" x14ac:dyDescent="0.35">
      <c r="B243" s="688"/>
      <c r="C243" s="637"/>
      <c r="D243" s="492" t="str">
        <f>'[506]HRG SATUAN'!$C$21</f>
        <v>Batu Bata</v>
      </c>
      <c r="E243" s="492"/>
      <c r="F243" s="491" t="s">
        <v>22</v>
      </c>
      <c r="G243" s="488">
        <v>70</v>
      </c>
      <c r="H243" s="638">
        <f>'HRG SATUAN'!D38</f>
        <v>620</v>
      </c>
      <c r="I243" s="493">
        <f t="shared" ref="I243:I245" si="23">G243*H243</f>
        <v>43400</v>
      </c>
    </row>
    <row r="244" spans="2:12" ht="15" hidden="1" customHeight="1" x14ac:dyDescent="0.35">
      <c r="B244" s="688"/>
      <c r="C244" s="637"/>
      <c r="D244" s="497" t="s">
        <v>242</v>
      </c>
      <c r="E244" s="492"/>
      <c r="F244" s="491" t="s">
        <v>36</v>
      </c>
      <c r="G244" s="488">
        <v>11.5</v>
      </c>
      <c r="H244" s="90">
        <f>'HRG SATUAN'!D14</f>
        <v>1625</v>
      </c>
      <c r="I244" s="493">
        <f t="shared" si="23"/>
        <v>18687.5</v>
      </c>
    </row>
    <row r="245" spans="2:12" ht="15" hidden="1" customHeight="1" x14ac:dyDescent="0.35">
      <c r="B245" s="688"/>
      <c r="C245" s="637"/>
      <c r="D245" s="497" t="s">
        <v>245</v>
      </c>
      <c r="E245" s="498" t="s">
        <v>205</v>
      </c>
      <c r="F245" s="499" t="s">
        <v>29</v>
      </c>
      <c r="G245" s="500">
        <v>4.2999999999999997E-2</v>
      </c>
      <c r="H245" s="90">
        <f>'HRG SATUAN'!D15</f>
        <v>159000</v>
      </c>
      <c r="I245" s="493">
        <f t="shared" si="23"/>
        <v>6836.9999999999991</v>
      </c>
    </row>
    <row r="246" spans="2:12" ht="15" hidden="1" customHeight="1" x14ac:dyDescent="0.35">
      <c r="B246" s="688"/>
      <c r="C246" s="637"/>
      <c r="D246" s="815" t="s">
        <v>172</v>
      </c>
      <c r="E246" s="815"/>
      <c r="F246" s="815"/>
      <c r="G246" s="815"/>
      <c r="H246" s="815"/>
      <c r="I246" s="494">
        <f>SUBTOTAL(9,I242:I245)</f>
        <v>68924.5</v>
      </c>
    </row>
    <row r="247" spans="2:12" ht="15" hidden="1" customHeight="1" x14ac:dyDescent="0.35">
      <c r="B247" s="687" t="s">
        <v>173</v>
      </c>
      <c r="C247" s="636"/>
      <c r="D247" s="485" t="s">
        <v>174</v>
      </c>
      <c r="E247" s="485"/>
      <c r="F247" s="484"/>
      <c r="G247" s="488"/>
      <c r="H247" s="501"/>
      <c r="I247" s="502"/>
    </row>
    <row r="248" spans="2:12" ht="15" hidden="1" customHeight="1" x14ac:dyDescent="0.35">
      <c r="B248" s="687"/>
      <c r="C248" s="636"/>
      <c r="D248" s="503"/>
      <c r="E248" s="504"/>
      <c r="F248" s="491"/>
      <c r="G248" s="488"/>
      <c r="H248" s="501"/>
      <c r="I248" s="493">
        <f t="shared" ref="I248" si="24">G248*H248</f>
        <v>0</v>
      </c>
    </row>
    <row r="249" spans="2:12" ht="15" hidden="1" customHeight="1" x14ac:dyDescent="0.35">
      <c r="B249" s="689"/>
      <c r="C249" s="690"/>
      <c r="D249" s="815" t="s">
        <v>176</v>
      </c>
      <c r="E249" s="815"/>
      <c r="F249" s="815"/>
      <c r="G249" s="815"/>
      <c r="H249" s="815"/>
      <c r="I249" s="494">
        <f>SUBTOTAL(9,I247:I248)</f>
        <v>0</v>
      </c>
    </row>
    <row r="250" spans="2:12" ht="15" hidden="1" customHeight="1" x14ac:dyDescent="0.35">
      <c r="B250" s="687" t="s">
        <v>177</v>
      </c>
      <c r="C250" s="636"/>
      <c r="D250" s="821" t="s">
        <v>178</v>
      </c>
      <c r="E250" s="821"/>
      <c r="F250" s="821"/>
      <c r="G250" s="821"/>
      <c r="H250" s="821"/>
      <c r="I250" s="493">
        <f>I241+I246+I249</f>
        <v>114174.5</v>
      </c>
    </row>
    <row r="251" spans="2:12" ht="15" hidden="1" customHeight="1" x14ac:dyDescent="0.35">
      <c r="B251" s="687" t="s">
        <v>179</v>
      </c>
      <c r="C251" s="636"/>
      <c r="D251" s="505" t="s">
        <v>203</v>
      </c>
      <c r="E251" s="505"/>
      <c r="F251" s="505"/>
      <c r="G251" s="505"/>
      <c r="H251" s="506">
        <v>0.15</v>
      </c>
      <c r="I251" s="493">
        <f>I250*H251</f>
        <v>17126.174999999999</v>
      </c>
    </row>
    <row r="252" spans="2:12" ht="15" hidden="1" customHeight="1" x14ac:dyDescent="0.35">
      <c r="B252" s="687" t="s">
        <v>181</v>
      </c>
      <c r="C252" s="636"/>
      <c r="D252" s="821" t="s">
        <v>182</v>
      </c>
      <c r="E252" s="821"/>
      <c r="F252" s="821"/>
      <c r="G252" s="821"/>
      <c r="H252" s="821"/>
      <c r="I252" s="507">
        <f>ROUNDDOWN(I250+I251,0)</f>
        <v>131300</v>
      </c>
      <c r="L252" s="234"/>
    </row>
    <row r="253" spans="2:12" ht="15" hidden="1" customHeight="1" x14ac:dyDescent="0.35">
      <c r="B253" s="72"/>
      <c r="C253" s="72"/>
      <c r="D253" s="73"/>
      <c r="E253" s="73"/>
      <c r="F253" s="73"/>
      <c r="G253" s="74"/>
      <c r="H253" s="75"/>
      <c r="I253" s="76"/>
    </row>
    <row r="254" spans="2:12" ht="15" hidden="1" customHeight="1" x14ac:dyDescent="0.35">
      <c r="B254" s="72"/>
      <c r="C254" s="72"/>
      <c r="D254" s="73"/>
      <c r="E254" s="73"/>
      <c r="F254" s="73"/>
      <c r="G254" s="74"/>
      <c r="H254" s="75"/>
      <c r="I254" s="76"/>
    </row>
    <row r="255" spans="2:12" ht="15" hidden="1" customHeight="1" x14ac:dyDescent="0.35">
      <c r="B255" s="77" t="s">
        <v>183</v>
      </c>
      <c r="C255" s="77"/>
      <c r="D255" s="78"/>
      <c r="E255" s="73"/>
      <c r="F255" s="73"/>
      <c r="G255" s="74"/>
      <c r="H255" s="75"/>
      <c r="I255" s="76"/>
    </row>
    <row r="256" spans="2:12" s="65" customFormat="1" ht="15" hidden="1" customHeight="1" x14ac:dyDescent="0.35">
      <c r="B256" s="482" t="s">
        <v>444</v>
      </c>
      <c r="C256" s="482"/>
      <c r="D256" s="477" t="s">
        <v>184</v>
      </c>
      <c r="E256" s="478"/>
      <c r="F256" s="479"/>
      <c r="G256" s="480"/>
      <c r="H256" s="481"/>
      <c r="I256" s="481"/>
    </row>
    <row r="257" spans="2:9" ht="15" hidden="1" customHeight="1" x14ac:dyDescent="0.35">
      <c r="B257" s="807" t="s">
        <v>160</v>
      </c>
      <c r="C257" s="627"/>
      <c r="D257" s="807" t="s">
        <v>161</v>
      </c>
      <c r="E257" s="807"/>
      <c r="F257" s="807" t="s">
        <v>162</v>
      </c>
      <c r="G257" s="813" t="s">
        <v>163</v>
      </c>
      <c r="H257" s="82" t="s">
        <v>164</v>
      </c>
      <c r="I257" s="82" t="s">
        <v>165</v>
      </c>
    </row>
    <row r="258" spans="2:9" ht="15" hidden="1" customHeight="1" x14ac:dyDescent="0.35">
      <c r="B258" s="807"/>
      <c r="C258" s="627"/>
      <c r="D258" s="807"/>
      <c r="E258" s="807"/>
      <c r="F258" s="807"/>
      <c r="G258" s="813"/>
      <c r="H258" s="82" t="s">
        <v>17</v>
      </c>
      <c r="I258" s="82" t="s">
        <v>17</v>
      </c>
    </row>
    <row r="259" spans="2:9" ht="15" hidden="1" customHeight="1" x14ac:dyDescent="0.35">
      <c r="B259" s="83" t="s">
        <v>166</v>
      </c>
      <c r="C259" s="628"/>
      <c r="D259" s="84" t="s">
        <v>167</v>
      </c>
      <c r="E259" s="84"/>
      <c r="F259" s="83"/>
      <c r="G259" s="85"/>
      <c r="H259" s="86"/>
      <c r="I259" s="86"/>
    </row>
    <row r="260" spans="2:9" ht="15" hidden="1" customHeight="1" x14ac:dyDescent="0.35">
      <c r="B260" s="87"/>
      <c r="C260" s="333"/>
      <c r="D260" s="88" t="str">
        <f>'HRG SATUAN'!$C$5</f>
        <v>Pekerja</v>
      </c>
      <c r="E260" s="99" t="s">
        <v>185</v>
      </c>
      <c r="F260" s="87" t="s">
        <v>168</v>
      </c>
      <c r="G260" s="85">
        <v>0.1</v>
      </c>
      <c r="H260" s="90">
        <f>VLOOKUP(D260,'HRG SATUAN'!$C$4:$D$46,2,0)</f>
        <v>100000</v>
      </c>
      <c r="I260" s="91">
        <f t="shared" ref="I260:I263" si="25">G260*H260</f>
        <v>10000</v>
      </c>
    </row>
    <row r="261" spans="2:9" ht="15" hidden="1" customHeight="1" x14ac:dyDescent="0.35">
      <c r="B261" s="87"/>
      <c r="C261" s="333"/>
      <c r="D261" s="88" t="str">
        <f>'HRG SATUAN'!C6</f>
        <v xml:space="preserve">Tukang </v>
      </c>
      <c r="E261" s="99" t="s">
        <v>186</v>
      </c>
      <c r="F261" s="87" t="s">
        <v>168</v>
      </c>
      <c r="G261" s="85">
        <v>0.1</v>
      </c>
      <c r="H261" s="90">
        <f>VLOOKUP(D261,'HRG SATUAN'!$C$4:$D$46,2,0)</f>
        <v>120000</v>
      </c>
      <c r="I261" s="91">
        <f t="shared" si="25"/>
        <v>12000</v>
      </c>
    </row>
    <row r="262" spans="2:9" ht="15" hidden="1" customHeight="1" x14ac:dyDescent="0.35">
      <c r="B262" s="87"/>
      <c r="C262" s="333"/>
      <c r="D262" s="88" t="str">
        <f>'HRG SATUAN'!$C$7</f>
        <v>Kepala Tukang</v>
      </c>
      <c r="E262" s="99" t="s">
        <v>187</v>
      </c>
      <c r="F262" s="87" t="s">
        <v>168</v>
      </c>
      <c r="G262" s="85">
        <v>0.01</v>
      </c>
      <c r="H262" s="90">
        <f>VLOOKUP(D262,'HRG SATUAN'!$C$4:$D$46,2,0)</f>
        <v>130000</v>
      </c>
      <c r="I262" s="91">
        <f t="shared" si="25"/>
        <v>1300</v>
      </c>
    </row>
    <row r="263" spans="2:9" ht="15" hidden="1" customHeight="1" x14ac:dyDescent="0.35">
      <c r="B263" s="87"/>
      <c r="C263" s="333"/>
      <c r="D263" s="88" t="str">
        <f>'HRG SATUAN'!$C$8</f>
        <v>Mandor</v>
      </c>
      <c r="E263" s="99" t="s">
        <v>188</v>
      </c>
      <c r="F263" s="87" t="s">
        <v>168</v>
      </c>
      <c r="G263" s="85">
        <v>5.0000000000000001E-3</v>
      </c>
      <c r="H263" s="90">
        <f>VLOOKUP(D263,'HRG SATUAN'!$C$4:$D$46,2,0)</f>
        <v>130000</v>
      </c>
      <c r="I263" s="91">
        <f t="shared" si="25"/>
        <v>650</v>
      </c>
    </row>
    <row r="264" spans="2:9" ht="15" hidden="1" customHeight="1" x14ac:dyDescent="0.35">
      <c r="B264" s="87"/>
      <c r="C264" s="333"/>
      <c r="D264" s="811" t="s">
        <v>169</v>
      </c>
      <c r="E264" s="811"/>
      <c r="F264" s="811"/>
      <c r="G264" s="811"/>
      <c r="H264" s="811"/>
      <c r="I264" s="92">
        <f>SUBTOTAL(9,I259:I263)</f>
        <v>23950</v>
      </c>
    </row>
    <row r="265" spans="2:9" ht="15" hidden="1" customHeight="1" x14ac:dyDescent="0.35">
      <c r="B265" s="83" t="s">
        <v>170</v>
      </c>
      <c r="C265" s="628"/>
      <c r="D265" s="84" t="s">
        <v>189</v>
      </c>
      <c r="E265" s="84"/>
      <c r="F265" s="83"/>
      <c r="G265" s="85"/>
      <c r="H265" s="86"/>
      <c r="I265" s="86"/>
    </row>
    <row r="266" spans="2:9" ht="15" hidden="1" customHeight="1" x14ac:dyDescent="0.35">
      <c r="B266" s="87"/>
      <c r="C266" s="333"/>
      <c r="D266" s="88" t="s">
        <v>190</v>
      </c>
      <c r="E266" s="100" t="s">
        <v>191</v>
      </c>
      <c r="F266" s="87" t="s">
        <v>192</v>
      </c>
      <c r="G266" s="85">
        <f>0.012</f>
        <v>1.2E-2</v>
      </c>
      <c r="H266" s="90">
        <f>'HRG SATUAN'!D27</f>
        <v>3825000</v>
      </c>
      <c r="I266" s="91">
        <f t="shared" ref="I266:I268" si="26">G266*H266</f>
        <v>45900</v>
      </c>
    </row>
    <row r="267" spans="2:9" ht="15" hidden="1" customHeight="1" x14ac:dyDescent="0.35">
      <c r="B267" s="87"/>
      <c r="C267" s="333"/>
      <c r="D267" s="88" t="str">
        <f>'HRG SATUAN'!$C$28</f>
        <v>Paku Biasa 2"- 4"</v>
      </c>
      <c r="E267" s="88"/>
      <c r="F267" s="87" t="s">
        <v>36</v>
      </c>
      <c r="G267" s="85">
        <v>0.02</v>
      </c>
      <c r="H267" s="90">
        <f>VLOOKUP(D267,'HRG SATUAN'!$C$4:$D$46,2,0)</f>
        <v>21000</v>
      </c>
      <c r="I267" s="91">
        <f t="shared" si="26"/>
        <v>420</v>
      </c>
    </row>
    <row r="268" spans="2:9" ht="15" hidden="1" customHeight="1" x14ac:dyDescent="0.35">
      <c r="B268" s="87"/>
      <c r="C268" s="333"/>
      <c r="D268" s="88" t="s">
        <v>193</v>
      </c>
      <c r="E268" s="100" t="s">
        <v>191</v>
      </c>
      <c r="F268" s="87" t="s">
        <v>192</v>
      </c>
      <c r="G268" s="85">
        <f>0.007</f>
        <v>7.0000000000000001E-3</v>
      </c>
      <c r="H268" s="90">
        <f>H266</f>
        <v>3825000</v>
      </c>
      <c r="I268" s="91">
        <f t="shared" si="26"/>
        <v>26775</v>
      </c>
    </row>
    <row r="269" spans="2:9" ht="15" hidden="1" customHeight="1" x14ac:dyDescent="0.35">
      <c r="B269" s="87"/>
      <c r="C269" s="333"/>
      <c r="D269" s="811" t="s">
        <v>172</v>
      </c>
      <c r="E269" s="811"/>
      <c r="F269" s="811"/>
      <c r="G269" s="811"/>
      <c r="H269" s="811"/>
      <c r="I269" s="92">
        <f>SUBTOTAL(9,I265:I268)</f>
        <v>73095</v>
      </c>
    </row>
    <row r="270" spans="2:9" ht="15" hidden="1" customHeight="1" x14ac:dyDescent="0.35">
      <c r="B270" s="87"/>
      <c r="C270" s="333"/>
      <c r="D270" s="88" t="s">
        <v>194</v>
      </c>
      <c r="E270" s="101"/>
      <c r="F270" s="87" t="s">
        <v>195</v>
      </c>
      <c r="G270" s="102">
        <v>5</v>
      </c>
      <c r="H270" s="101"/>
      <c r="I270" s="103">
        <f>I269/G270</f>
        <v>14619</v>
      </c>
    </row>
    <row r="271" spans="2:9" ht="15" hidden="1" customHeight="1" x14ac:dyDescent="0.35">
      <c r="B271" s="83" t="s">
        <v>173</v>
      </c>
      <c r="C271" s="628"/>
      <c r="D271" s="84" t="s">
        <v>174</v>
      </c>
      <c r="E271" s="84"/>
      <c r="F271" s="83"/>
      <c r="G271" s="85"/>
      <c r="H271" s="86"/>
      <c r="I271" s="86"/>
    </row>
    <row r="272" spans="2:9" ht="15" hidden="1" customHeight="1" x14ac:dyDescent="0.35">
      <c r="B272" s="87"/>
      <c r="C272" s="333"/>
      <c r="D272" s="94"/>
      <c r="E272" s="104"/>
      <c r="F272" s="87"/>
      <c r="G272" s="85"/>
      <c r="H272" s="91"/>
      <c r="I272" s="91">
        <f t="shared" ref="I272" si="27">G272*H272</f>
        <v>0</v>
      </c>
    </row>
    <row r="273" spans="2:9" ht="15" hidden="1" customHeight="1" x14ac:dyDescent="0.35">
      <c r="B273" s="87"/>
      <c r="C273" s="333"/>
      <c r="D273" s="811" t="s">
        <v>176</v>
      </c>
      <c r="E273" s="811"/>
      <c r="F273" s="811"/>
      <c r="G273" s="811"/>
      <c r="H273" s="811"/>
      <c r="I273" s="92">
        <f>SUBTOTAL(9,I271:I272)</f>
        <v>0</v>
      </c>
    </row>
    <row r="274" spans="2:9" ht="15" hidden="1" customHeight="1" x14ac:dyDescent="0.35">
      <c r="B274" s="83" t="s">
        <v>177</v>
      </c>
      <c r="C274" s="628"/>
      <c r="D274" s="814" t="s">
        <v>178</v>
      </c>
      <c r="E274" s="814"/>
      <c r="F274" s="814"/>
      <c r="G274" s="814"/>
      <c r="H274" s="814"/>
      <c r="I274" s="91">
        <f>I264+I270+I273</f>
        <v>38569</v>
      </c>
    </row>
    <row r="275" spans="2:9" ht="15" hidden="1" customHeight="1" x14ac:dyDescent="0.35">
      <c r="B275" s="83" t="s">
        <v>179</v>
      </c>
      <c r="C275" s="628"/>
      <c r="D275" s="95" t="s">
        <v>180</v>
      </c>
      <c r="E275" s="95"/>
      <c r="F275" s="95"/>
      <c r="G275" s="95"/>
      <c r="H275" s="96">
        <v>0.15</v>
      </c>
      <c r="I275" s="91">
        <f>I274*H275</f>
        <v>5785.3499999999995</v>
      </c>
    </row>
    <row r="276" spans="2:9" ht="15" hidden="1" customHeight="1" x14ac:dyDescent="0.35">
      <c r="B276" s="105" t="s">
        <v>181</v>
      </c>
      <c r="C276" s="631"/>
      <c r="D276" s="816" t="s">
        <v>182</v>
      </c>
      <c r="E276" s="816"/>
      <c r="F276" s="816"/>
      <c r="G276" s="816"/>
      <c r="H276" s="816"/>
      <c r="I276" s="106">
        <f>ROUNDDOWN(I274+I275,0)</f>
        <v>44354</v>
      </c>
    </row>
    <row r="277" spans="2:9" ht="15" hidden="1" customHeight="1" x14ac:dyDescent="0.35">
      <c r="B277" s="107"/>
      <c r="C277" s="107"/>
      <c r="D277" s="108"/>
      <c r="E277" s="108"/>
      <c r="F277" s="108"/>
      <c r="G277" s="109"/>
      <c r="H277" s="110"/>
      <c r="I277" s="111"/>
    </row>
    <row r="278" spans="2:9" s="515" customFormat="1" hidden="1" x14ac:dyDescent="0.35">
      <c r="B278" s="510" t="s">
        <v>196</v>
      </c>
      <c r="C278" s="633"/>
      <c r="D278" s="510" t="s">
        <v>197</v>
      </c>
      <c r="E278" s="511"/>
      <c r="F278" s="512"/>
      <c r="G278" s="513"/>
      <c r="H278" s="514"/>
      <c r="I278" s="514"/>
    </row>
    <row r="279" spans="2:9" hidden="1" x14ac:dyDescent="0.35">
      <c r="B279" s="807" t="s">
        <v>160</v>
      </c>
      <c r="C279" s="627"/>
      <c r="D279" s="807" t="s">
        <v>161</v>
      </c>
      <c r="E279" s="807"/>
      <c r="F279" s="807" t="s">
        <v>162</v>
      </c>
      <c r="G279" s="813" t="s">
        <v>163</v>
      </c>
      <c r="H279" s="82" t="s">
        <v>164</v>
      </c>
      <c r="I279" s="82" t="s">
        <v>165</v>
      </c>
    </row>
    <row r="280" spans="2:9" hidden="1" x14ac:dyDescent="0.35">
      <c r="B280" s="807"/>
      <c r="C280" s="627"/>
      <c r="D280" s="807"/>
      <c r="E280" s="807"/>
      <c r="F280" s="807"/>
      <c r="G280" s="813"/>
      <c r="H280" s="82" t="s">
        <v>17</v>
      </c>
      <c r="I280" s="82" t="s">
        <v>17</v>
      </c>
    </row>
    <row r="281" spans="2:9" hidden="1" x14ac:dyDescent="0.35">
      <c r="B281" s="83" t="s">
        <v>166</v>
      </c>
      <c r="C281" s="628"/>
      <c r="D281" s="84" t="s">
        <v>167</v>
      </c>
      <c r="E281" s="84"/>
      <c r="F281" s="83"/>
      <c r="G281" s="85"/>
      <c r="H281" s="86"/>
      <c r="I281" s="86"/>
    </row>
    <row r="282" spans="2:9" hidden="1" x14ac:dyDescent="0.35">
      <c r="B282" s="87"/>
      <c r="C282" s="333"/>
      <c r="D282" s="88" t="str">
        <f>'HRG SATUAN'!$C$5</f>
        <v>Pekerja</v>
      </c>
      <c r="E282" s="87" t="s">
        <v>185</v>
      </c>
      <c r="F282" s="87" t="s">
        <v>168</v>
      </c>
      <c r="G282" s="89">
        <v>0.05</v>
      </c>
      <c r="H282" s="116">
        <f>VLOOKUP(D282,'HRG SATUAN'!$C$4:$D$46,2,0)</f>
        <v>100000</v>
      </c>
      <c r="I282" s="91">
        <f>G282*H282</f>
        <v>5000</v>
      </c>
    </row>
    <row r="283" spans="2:9" hidden="1" x14ac:dyDescent="0.35">
      <c r="B283" s="87"/>
      <c r="C283" s="333"/>
      <c r="D283" s="88" t="str">
        <f>'HRG SATUAN'!$C$8</f>
        <v>Mandor</v>
      </c>
      <c r="E283" s="87" t="s">
        <v>188</v>
      </c>
      <c r="F283" s="87" t="s">
        <v>168</v>
      </c>
      <c r="G283" s="89">
        <f>G282/10</f>
        <v>5.0000000000000001E-3</v>
      </c>
      <c r="H283" s="116">
        <f>VLOOKUP(D283,'HRG SATUAN'!$C$4:$D$46,2,0)</f>
        <v>130000</v>
      </c>
      <c r="I283" s="91">
        <f>G283*H283</f>
        <v>650</v>
      </c>
    </row>
    <row r="284" spans="2:9" hidden="1" x14ac:dyDescent="0.35">
      <c r="B284" s="87"/>
      <c r="C284" s="333"/>
      <c r="D284" s="811" t="s">
        <v>169</v>
      </c>
      <c r="E284" s="811"/>
      <c r="F284" s="811"/>
      <c r="G284" s="811"/>
      <c r="H284" s="811"/>
      <c r="I284" s="92">
        <f>SUBTOTAL(9,I281:I283)</f>
        <v>5650</v>
      </c>
    </row>
    <row r="285" spans="2:9" hidden="1" x14ac:dyDescent="0.35">
      <c r="B285" s="83" t="s">
        <v>170</v>
      </c>
      <c r="C285" s="628"/>
      <c r="D285" s="84" t="s">
        <v>171</v>
      </c>
      <c r="E285" s="84"/>
      <c r="F285" s="83"/>
      <c r="G285" s="85"/>
      <c r="H285" s="86"/>
      <c r="I285" s="86"/>
    </row>
    <row r="286" spans="2:9" hidden="1" x14ac:dyDescent="0.35">
      <c r="B286" s="87"/>
      <c r="C286" s="333"/>
      <c r="D286" s="88"/>
      <c r="E286" s="88"/>
      <c r="F286" s="87"/>
      <c r="G286" s="85"/>
      <c r="H286" s="91"/>
      <c r="I286" s="91"/>
    </row>
    <row r="287" spans="2:9" hidden="1" x14ac:dyDescent="0.35">
      <c r="B287" s="87"/>
      <c r="C287" s="333"/>
      <c r="D287" s="811" t="s">
        <v>172</v>
      </c>
      <c r="E287" s="811"/>
      <c r="F287" s="811"/>
      <c r="G287" s="811"/>
      <c r="H287" s="811"/>
      <c r="I287" s="92">
        <f>SUBTOTAL(9,I285:I286)</f>
        <v>0</v>
      </c>
    </row>
    <row r="288" spans="2:9" hidden="1" x14ac:dyDescent="0.35">
      <c r="B288" s="83" t="s">
        <v>173</v>
      </c>
      <c r="C288" s="628"/>
      <c r="D288" s="84" t="s">
        <v>174</v>
      </c>
      <c r="E288" s="84"/>
      <c r="F288" s="83"/>
      <c r="G288" s="85"/>
      <c r="H288" s="86"/>
      <c r="I288" s="86"/>
    </row>
    <row r="289" spans="2:9" hidden="1" x14ac:dyDescent="0.35">
      <c r="B289" s="87"/>
      <c r="C289" s="629"/>
      <c r="D289" s="93"/>
      <c r="E289" s="94"/>
      <c r="F289" s="87"/>
      <c r="G289" s="85"/>
      <c r="H289" s="91"/>
      <c r="I289" s="91">
        <f t="shared" ref="I289" si="28">G289*H289</f>
        <v>0</v>
      </c>
    </row>
    <row r="290" spans="2:9" hidden="1" x14ac:dyDescent="0.35">
      <c r="B290" s="87"/>
      <c r="C290" s="333"/>
      <c r="D290" s="811" t="s">
        <v>176</v>
      </c>
      <c r="E290" s="811"/>
      <c r="F290" s="811"/>
      <c r="G290" s="811"/>
      <c r="H290" s="811"/>
      <c r="I290" s="92">
        <f>SUBTOTAL(9,I288:I289)</f>
        <v>0</v>
      </c>
    </row>
    <row r="291" spans="2:9" hidden="1" x14ac:dyDescent="0.35">
      <c r="B291" s="83" t="s">
        <v>177</v>
      </c>
      <c r="C291" s="628"/>
      <c r="D291" s="814" t="s">
        <v>178</v>
      </c>
      <c r="E291" s="814"/>
      <c r="F291" s="814"/>
      <c r="G291" s="814"/>
      <c r="H291" s="814"/>
      <c r="I291" s="91">
        <f>I284+I287+I290</f>
        <v>5650</v>
      </c>
    </row>
    <row r="292" spans="2:9" hidden="1" x14ac:dyDescent="0.35">
      <c r="B292" s="83" t="s">
        <v>179</v>
      </c>
      <c r="C292" s="628"/>
      <c r="D292" s="95" t="s">
        <v>180</v>
      </c>
      <c r="E292" s="95"/>
      <c r="F292" s="95"/>
      <c r="G292" s="95"/>
      <c r="H292" s="96">
        <v>0.15</v>
      </c>
      <c r="I292" s="91">
        <f>I291*H292</f>
        <v>847.5</v>
      </c>
    </row>
    <row r="293" spans="2:9" hidden="1" x14ac:dyDescent="0.35">
      <c r="B293" s="83" t="s">
        <v>181</v>
      </c>
      <c r="C293" s="628"/>
      <c r="D293" s="814" t="s">
        <v>182</v>
      </c>
      <c r="E293" s="814"/>
      <c r="F293" s="814"/>
      <c r="G293" s="814"/>
      <c r="H293" s="814"/>
      <c r="I293" s="92">
        <f>ROUNDDOWN(I291+I292,0)</f>
        <v>6497</v>
      </c>
    </row>
    <row r="294" spans="2:9" hidden="1" x14ac:dyDescent="0.35">
      <c r="B294" s="107"/>
      <c r="C294" s="107"/>
      <c r="D294" s="108"/>
      <c r="E294" s="108"/>
      <c r="F294" s="108"/>
      <c r="G294" s="109"/>
      <c r="H294" s="110"/>
      <c r="I294" s="111"/>
    </row>
    <row r="295" spans="2:9" ht="8.5" hidden="1" customHeight="1" x14ac:dyDescent="0.35">
      <c r="B295" s="107"/>
      <c r="C295" s="107"/>
      <c r="D295" s="108"/>
      <c r="E295" s="108"/>
      <c r="F295" s="108"/>
      <c r="G295" s="109"/>
      <c r="H295" s="110"/>
      <c r="I295" s="111"/>
    </row>
    <row r="296" spans="2:9" x14ac:dyDescent="0.35">
      <c r="B296" s="808" t="s">
        <v>458</v>
      </c>
      <c r="C296" s="808"/>
      <c r="D296" s="127" t="str">
        <f>"1 m3 Pengurugan "&amp;D304</f>
        <v>1 m3 Pengurugan Sirtu</v>
      </c>
      <c r="E296" s="112"/>
      <c r="F296" s="113"/>
      <c r="G296" s="114"/>
      <c r="H296" s="115"/>
      <c r="I296" s="115"/>
    </row>
    <row r="297" spans="2:9" x14ac:dyDescent="0.35">
      <c r="B297" s="803" t="s">
        <v>160</v>
      </c>
      <c r="C297" s="804"/>
      <c r="D297" s="807" t="s">
        <v>161</v>
      </c>
      <c r="E297" s="807"/>
      <c r="F297" s="807" t="s">
        <v>162</v>
      </c>
      <c r="G297" s="813" t="s">
        <v>163</v>
      </c>
      <c r="H297" s="82" t="s">
        <v>164</v>
      </c>
      <c r="I297" s="82" t="s">
        <v>165</v>
      </c>
    </row>
    <row r="298" spans="2:9" x14ac:dyDescent="0.35">
      <c r="B298" s="805"/>
      <c r="C298" s="806"/>
      <c r="D298" s="807"/>
      <c r="E298" s="807"/>
      <c r="F298" s="807"/>
      <c r="G298" s="813"/>
      <c r="H298" s="82" t="s">
        <v>17</v>
      </c>
      <c r="I298" s="82" t="s">
        <v>17</v>
      </c>
    </row>
    <row r="299" spans="2:9" x14ac:dyDescent="0.35">
      <c r="B299" s="632" t="s">
        <v>166</v>
      </c>
      <c r="C299" s="636"/>
      <c r="D299" s="84" t="s">
        <v>167</v>
      </c>
      <c r="E299" s="84"/>
      <c r="F299" s="83"/>
      <c r="G299" s="85"/>
      <c r="H299" s="86"/>
      <c r="I299" s="86"/>
    </row>
    <row r="300" spans="2:9" x14ac:dyDescent="0.35">
      <c r="B300" s="629"/>
      <c r="C300" s="637"/>
      <c r="D300" s="88" t="str">
        <f>'HRG SATUAN'!$C$5</f>
        <v>Pekerja</v>
      </c>
      <c r="E300" s="99" t="s">
        <v>185</v>
      </c>
      <c r="F300" s="87" t="s">
        <v>168</v>
      </c>
      <c r="G300" s="89">
        <v>0.25</v>
      </c>
      <c r="H300" s="90">
        <f>VLOOKUP(D300,'HRG SATUAN'!$C$4:$D$46,2,0)</f>
        <v>100000</v>
      </c>
      <c r="I300" s="91">
        <f t="shared" ref="I300:I301" si="29">G300*H300</f>
        <v>25000</v>
      </c>
    </row>
    <row r="301" spans="2:9" x14ac:dyDescent="0.35">
      <c r="B301" s="629"/>
      <c r="C301" s="637"/>
      <c r="D301" s="88" t="str">
        <f>'HRG SATUAN'!$C$6</f>
        <v xml:space="preserve">Tukang </v>
      </c>
      <c r="E301" s="99" t="s">
        <v>186</v>
      </c>
      <c r="F301" s="87" t="s">
        <v>168</v>
      </c>
      <c r="G301" s="89">
        <v>2.5000000000000001E-2</v>
      </c>
      <c r="H301" s="90">
        <f>VLOOKUP(D301,'HRG SATUAN'!$C$4:$D$46,2,0)</f>
        <v>120000</v>
      </c>
      <c r="I301" s="91">
        <f t="shared" si="29"/>
        <v>3000</v>
      </c>
    </row>
    <row r="302" spans="2:9" x14ac:dyDescent="0.35">
      <c r="B302" s="629"/>
      <c r="C302" s="637"/>
      <c r="D302" s="811" t="s">
        <v>169</v>
      </c>
      <c r="E302" s="811"/>
      <c r="F302" s="811"/>
      <c r="G302" s="811"/>
      <c r="H302" s="811"/>
      <c r="I302" s="92">
        <f>SUBTOTAL(9,I299:I301)</f>
        <v>28000</v>
      </c>
    </row>
    <row r="303" spans="2:9" x14ac:dyDescent="0.35">
      <c r="B303" s="632" t="s">
        <v>170</v>
      </c>
      <c r="C303" s="636"/>
      <c r="D303" s="84" t="s">
        <v>171</v>
      </c>
      <c r="E303" s="84"/>
      <c r="F303" s="83"/>
      <c r="G303" s="85"/>
      <c r="H303" s="86"/>
      <c r="I303" s="86"/>
    </row>
    <row r="304" spans="2:9" ht="18.5" x14ac:dyDescent="0.35">
      <c r="B304" s="629"/>
      <c r="C304" s="637"/>
      <c r="D304" s="88" t="str">
        <f>'HRG SATUAN'!$C$21</f>
        <v>Sirtu</v>
      </c>
      <c r="E304" s="336"/>
      <c r="F304" s="337" t="s">
        <v>371</v>
      </c>
      <c r="G304" s="89">
        <v>1.2</v>
      </c>
      <c r="H304" s="90">
        <f>VLOOKUP(D304,'HRG SATUAN'!$C$4:$D$46,2,0)</f>
        <v>435000</v>
      </c>
      <c r="I304" s="91">
        <f>H304*G304</f>
        <v>522000</v>
      </c>
    </row>
    <row r="305" spans="2:9" x14ac:dyDescent="0.35">
      <c r="B305" s="629"/>
      <c r="C305" s="637"/>
      <c r="D305" s="811" t="s">
        <v>172</v>
      </c>
      <c r="E305" s="811"/>
      <c r="F305" s="811"/>
      <c r="G305" s="811"/>
      <c r="H305" s="811"/>
      <c r="I305" s="92">
        <f>SUBTOTAL(9,I303:I304)</f>
        <v>522000</v>
      </c>
    </row>
    <row r="306" spans="2:9" x14ac:dyDescent="0.35">
      <c r="B306" s="632" t="s">
        <v>173</v>
      </c>
      <c r="C306" s="636"/>
      <c r="D306" s="84" t="s">
        <v>174</v>
      </c>
      <c r="E306" s="84"/>
      <c r="F306" s="117"/>
      <c r="G306" s="117"/>
      <c r="H306" s="117"/>
      <c r="I306" s="103"/>
    </row>
    <row r="307" spans="2:9" x14ac:dyDescent="0.35">
      <c r="B307" s="629"/>
      <c r="C307" s="637"/>
      <c r="D307" s="93"/>
      <c r="E307" s="94"/>
      <c r="F307" s="87"/>
      <c r="G307" s="89"/>
      <c r="H307" s="90"/>
      <c r="I307" s="91"/>
    </row>
    <row r="308" spans="2:9" x14ac:dyDescent="0.35">
      <c r="B308" s="629"/>
      <c r="C308" s="637"/>
      <c r="D308" s="339"/>
      <c r="E308" s="340"/>
      <c r="F308" s="87"/>
      <c r="G308" s="85"/>
      <c r="H308" s="90"/>
      <c r="I308" s="91"/>
    </row>
    <row r="309" spans="2:9" x14ac:dyDescent="0.35">
      <c r="B309" s="629"/>
      <c r="C309" s="637"/>
      <c r="D309" s="811" t="s">
        <v>176</v>
      </c>
      <c r="E309" s="811"/>
      <c r="F309" s="811"/>
      <c r="G309" s="811"/>
      <c r="H309" s="811"/>
      <c r="I309" s="92">
        <f>SUBTOTAL(9,I306:I308)</f>
        <v>0</v>
      </c>
    </row>
    <row r="310" spans="2:9" x14ac:dyDescent="0.35">
      <c r="B310" s="632" t="s">
        <v>177</v>
      </c>
      <c r="C310" s="636"/>
      <c r="D310" s="814" t="s">
        <v>178</v>
      </c>
      <c r="E310" s="814"/>
      <c r="F310" s="814"/>
      <c r="G310" s="814"/>
      <c r="H310" s="814"/>
      <c r="I310" s="91">
        <f>I302+I305+I309</f>
        <v>550000</v>
      </c>
    </row>
    <row r="311" spans="2:9" x14ac:dyDescent="0.35">
      <c r="B311" s="632" t="s">
        <v>179</v>
      </c>
      <c r="C311" s="636"/>
      <c r="D311" s="95" t="s">
        <v>180</v>
      </c>
      <c r="E311" s="95"/>
      <c r="F311" s="95"/>
      <c r="G311" s="95"/>
      <c r="H311" s="96">
        <v>0.15</v>
      </c>
      <c r="I311" s="91">
        <f>I310*H311</f>
        <v>82500</v>
      </c>
    </row>
    <row r="312" spans="2:9" x14ac:dyDescent="0.35">
      <c r="B312" s="632" t="s">
        <v>181</v>
      </c>
      <c r="C312" s="636"/>
      <c r="D312" s="814" t="s">
        <v>182</v>
      </c>
      <c r="E312" s="814"/>
      <c r="F312" s="814"/>
      <c r="G312" s="814"/>
      <c r="H312" s="814"/>
      <c r="I312" s="92">
        <f>ROUNDDOWN(I310+I311,0)</f>
        <v>632500</v>
      </c>
    </row>
    <row r="313" spans="2:9" x14ac:dyDescent="0.35">
      <c r="B313" s="107"/>
      <c r="C313" s="107"/>
      <c r="D313" s="108"/>
      <c r="E313" s="108"/>
      <c r="F313" s="108"/>
      <c r="G313" s="109"/>
      <c r="H313" s="110"/>
      <c r="I313" s="111"/>
    </row>
    <row r="314" spans="2:9" hidden="1" x14ac:dyDescent="0.35">
      <c r="B314" s="107"/>
      <c r="C314" s="107"/>
      <c r="D314" s="108"/>
      <c r="E314" s="108"/>
      <c r="F314" s="108"/>
      <c r="G314" s="109"/>
      <c r="H314" s="110"/>
      <c r="I314" s="111"/>
    </row>
    <row r="315" spans="2:9" s="65" customFormat="1" hidden="1" x14ac:dyDescent="0.35">
      <c r="B315" s="808" t="s">
        <v>457</v>
      </c>
      <c r="C315" s="808"/>
      <c r="D315" s="532" t="s">
        <v>459</v>
      </c>
      <c r="E315" s="533"/>
      <c r="F315" s="534"/>
      <c r="G315" s="535"/>
      <c r="H315" s="536"/>
      <c r="I315" s="536"/>
    </row>
    <row r="316" spans="2:9" hidden="1" x14ac:dyDescent="0.35">
      <c r="B316" s="803" t="s">
        <v>160</v>
      </c>
      <c r="C316" s="804"/>
      <c r="D316" s="807" t="s">
        <v>161</v>
      </c>
      <c r="E316" s="807"/>
      <c r="F316" s="807" t="s">
        <v>162</v>
      </c>
      <c r="G316" s="813" t="s">
        <v>163</v>
      </c>
      <c r="H316" s="82" t="s">
        <v>164</v>
      </c>
      <c r="I316" s="82" t="s">
        <v>165</v>
      </c>
    </row>
    <row r="317" spans="2:9" hidden="1" x14ac:dyDescent="0.35">
      <c r="B317" s="805"/>
      <c r="C317" s="806"/>
      <c r="D317" s="807"/>
      <c r="E317" s="807"/>
      <c r="F317" s="807"/>
      <c r="G317" s="813"/>
      <c r="H317" s="82" t="s">
        <v>17</v>
      </c>
      <c r="I317" s="82" t="s">
        <v>17</v>
      </c>
    </row>
    <row r="318" spans="2:9" hidden="1" x14ac:dyDescent="0.35">
      <c r="B318" s="687" t="s">
        <v>166</v>
      </c>
      <c r="C318" s="636"/>
      <c r="D318" s="84" t="s">
        <v>167</v>
      </c>
      <c r="E318" s="84"/>
      <c r="F318" s="83"/>
      <c r="G318" s="85"/>
      <c r="H318" s="86"/>
      <c r="I318" s="86"/>
    </row>
    <row r="319" spans="2:9" hidden="1" x14ac:dyDescent="0.35">
      <c r="B319" s="688"/>
      <c r="C319" s="637"/>
      <c r="D319" s="88" t="str">
        <f>'HRG SATUAN'!$C$5</f>
        <v>Pekerja</v>
      </c>
      <c r="E319" s="99" t="s">
        <v>185</v>
      </c>
      <c r="F319" s="87" t="s">
        <v>168</v>
      </c>
      <c r="G319" s="89">
        <v>0.318</v>
      </c>
      <c r="H319" s="90">
        <f>VLOOKUP(D319,'HRG SATUAN'!$C$4:$D$46,2,0)</f>
        <v>100000</v>
      </c>
      <c r="I319" s="91">
        <f t="shared" ref="I319:I320" si="30">G319*H319</f>
        <v>31800</v>
      </c>
    </row>
    <row r="320" spans="2:9" hidden="1" x14ac:dyDescent="0.35">
      <c r="B320" s="688"/>
      <c r="C320" s="637"/>
      <c r="D320" s="88" t="str">
        <f>'HRG SATUAN'!$C$6</f>
        <v xml:space="preserve">Tukang </v>
      </c>
      <c r="E320" s="99" t="s">
        <v>186</v>
      </c>
      <c r="F320" s="87" t="s">
        <v>168</v>
      </c>
      <c r="G320" s="89">
        <v>3.1800000000000002E-2</v>
      </c>
      <c r="H320" s="90">
        <f>VLOOKUP(D320,'HRG SATUAN'!$C$4:$D$46,2,0)</f>
        <v>120000</v>
      </c>
      <c r="I320" s="91">
        <f t="shared" si="30"/>
        <v>3816</v>
      </c>
    </row>
    <row r="321" spans="2:9" hidden="1" x14ac:dyDescent="0.35">
      <c r="B321" s="688"/>
      <c r="C321" s="637"/>
      <c r="D321" s="811" t="s">
        <v>169</v>
      </c>
      <c r="E321" s="811"/>
      <c r="F321" s="811"/>
      <c r="G321" s="811"/>
      <c r="H321" s="811"/>
      <c r="I321" s="92">
        <f>SUBTOTAL(9,I318:I320)</f>
        <v>35616</v>
      </c>
    </row>
    <row r="322" spans="2:9" hidden="1" x14ac:dyDescent="0.35">
      <c r="B322" s="687" t="s">
        <v>170</v>
      </c>
      <c r="C322" s="636"/>
      <c r="D322" s="84" t="s">
        <v>171</v>
      </c>
      <c r="E322" s="84"/>
      <c r="F322" s="83"/>
      <c r="G322" s="85"/>
      <c r="H322" s="86"/>
      <c r="I322" s="86"/>
    </row>
    <row r="323" spans="2:9" ht="18.5" hidden="1" x14ac:dyDescent="0.35">
      <c r="B323" s="688"/>
      <c r="C323" s="637"/>
      <c r="D323" s="88" t="str">
        <f>'HRG SATUAN'!C18</f>
        <v>Pasir Urug</v>
      </c>
      <c r="E323" s="336"/>
      <c r="F323" s="337" t="s">
        <v>371</v>
      </c>
      <c r="G323" s="89">
        <v>1.2</v>
      </c>
      <c r="H323" s="90">
        <f>VLOOKUP(D323,'HRG SATUAN'!$C$4:$D$46,2,0)</f>
        <v>125000</v>
      </c>
      <c r="I323" s="91">
        <f>H323*G323</f>
        <v>150000</v>
      </c>
    </row>
    <row r="324" spans="2:9" hidden="1" x14ac:dyDescent="0.35">
      <c r="B324" s="688"/>
      <c r="C324" s="637"/>
      <c r="D324" s="811" t="s">
        <v>172</v>
      </c>
      <c r="E324" s="811"/>
      <c r="F324" s="811"/>
      <c r="G324" s="811"/>
      <c r="H324" s="811"/>
      <c r="I324" s="92">
        <f>SUBTOTAL(9,I322:I323)</f>
        <v>150000</v>
      </c>
    </row>
    <row r="325" spans="2:9" hidden="1" x14ac:dyDescent="0.35">
      <c r="B325" s="687" t="s">
        <v>173</v>
      </c>
      <c r="C325" s="636"/>
      <c r="D325" s="84" t="s">
        <v>174</v>
      </c>
      <c r="E325" s="84"/>
      <c r="F325" s="117"/>
      <c r="G325" s="117"/>
      <c r="H325" s="117"/>
      <c r="I325" s="103"/>
    </row>
    <row r="326" spans="2:9" hidden="1" x14ac:dyDescent="0.35">
      <c r="B326" s="688"/>
      <c r="C326" s="637"/>
      <c r="D326" s="93"/>
      <c r="E326" s="94"/>
      <c r="F326" s="87"/>
      <c r="G326" s="89"/>
      <c r="H326" s="90"/>
      <c r="I326" s="91"/>
    </row>
    <row r="327" spans="2:9" hidden="1" x14ac:dyDescent="0.35">
      <c r="B327" s="688"/>
      <c r="C327" s="637"/>
      <c r="D327" s="339"/>
      <c r="E327" s="340"/>
      <c r="F327" s="87"/>
      <c r="G327" s="85"/>
      <c r="H327" s="90"/>
      <c r="I327" s="91"/>
    </row>
    <row r="328" spans="2:9" hidden="1" x14ac:dyDescent="0.35">
      <c r="B328" s="688"/>
      <c r="C328" s="637"/>
      <c r="D328" s="811" t="s">
        <v>176</v>
      </c>
      <c r="E328" s="811"/>
      <c r="F328" s="811"/>
      <c r="G328" s="811"/>
      <c r="H328" s="811"/>
      <c r="I328" s="92">
        <f>SUBTOTAL(9,I325:I327)</f>
        <v>0</v>
      </c>
    </row>
    <row r="329" spans="2:9" hidden="1" x14ac:dyDescent="0.35">
      <c r="B329" s="687" t="s">
        <v>177</v>
      </c>
      <c r="C329" s="636"/>
      <c r="D329" s="814" t="s">
        <v>178</v>
      </c>
      <c r="E329" s="814"/>
      <c r="F329" s="814"/>
      <c r="G329" s="814"/>
      <c r="H329" s="814"/>
      <c r="I329" s="91">
        <f>I321+I324+I328</f>
        <v>185616</v>
      </c>
    </row>
    <row r="330" spans="2:9" hidden="1" x14ac:dyDescent="0.35">
      <c r="B330" s="687" t="s">
        <v>179</v>
      </c>
      <c r="C330" s="636"/>
      <c r="D330" s="95" t="s">
        <v>180</v>
      </c>
      <c r="E330" s="95"/>
      <c r="F330" s="95"/>
      <c r="G330" s="95"/>
      <c r="H330" s="96">
        <v>0.15</v>
      </c>
      <c r="I330" s="91">
        <f>I329*H330</f>
        <v>27842.399999999998</v>
      </c>
    </row>
    <row r="331" spans="2:9" hidden="1" x14ac:dyDescent="0.35">
      <c r="B331" s="687" t="s">
        <v>181</v>
      </c>
      <c r="C331" s="636"/>
      <c r="D331" s="814" t="s">
        <v>182</v>
      </c>
      <c r="E331" s="814"/>
      <c r="F331" s="814"/>
      <c r="G331" s="814"/>
      <c r="H331" s="814"/>
      <c r="I331" s="92">
        <f>ROUNDDOWN(I329+I330,0)</f>
        <v>213458</v>
      </c>
    </row>
    <row r="332" spans="2:9" hidden="1" x14ac:dyDescent="0.35">
      <c r="B332" s="107"/>
      <c r="C332" s="107"/>
      <c r="D332" s="108"/>
      <c r="E332" s="108"/>
      <c r="F332" s="108"/>
      <c r="G332" s="109"/>
      <c r="H332" s="110"/>
      <c r="I332" s="111"/>
    </row>
    <row r="333" spans="2:9" x14ac:dyDescent="0.35">
      <c r="B333" s="107"/>
      <c r="C333" s="107"/>
      <c r="D333" s="108"/>
      <c r="E333" s="108"/>
      <c r="F333" s="108"/>
      <c r="G333" s="109"/>
      <c r="H333" s="110"/>
      <c r="I333" s="111"/>
    </row>
    <row r="334" spans="2:9" x14ac:dyDescent="0.35">
      <c r="B334" s="808" t="s">
        <v>460</v>
      </c>
      <c r="C334" s="808"/>
      <c r="D334" s="127" t="s">
        <v>461</v>
      </c>
      <c r="E334" s="112"/>
      <c r="F334" s="113"/>
      <c r="G334" s="114"/>
      <c r="H334" s="115"/>
      <c r="I334" s="115"/>
    </row>
    <row r="335" spans="2:9" x14ac:dyDescent="0.35">
      <c r="B335" s="803" t="s">
        <v>160</v>
      </c>
      <c r="C335" s="804"/>
      <c r="D335" s="807" t="s">
        <v>161</v>
      </c>
      <c r="E335" s="807"/>
      <c r="F335" s="807" t="s">
        <v>162</v>
      </c>
      <c r="G335" s="813" t="s">
        <v>163</v>
      </c>
      <c r="H335" s="82" t="s">
        <v>164</v>
      </c>
      <c r="I335" s="82" t="s">
        <v>165</v>
      </c>
    </row>
    <row r="336" spans="2:9" x14ac:dyDescent="0.35">
      <c r="B336" s="805"/>
      <c r="C336" s="806"/>
      <c r="D336" s="807"/>
      <c r="E336" s="807"/>
      <c r="F336" s="807"/>
      <c r="G336" s="813"/>
      <c r="H336" s="82" t="s">
        <v>17</v>
      </c>
      <c r="I336" s="82" t="s">
        <v>17</v>
      </c>
    </row>
    <row r="337" spans="2:12" x14ac:dyDescent="0.35">
      <c r="B337" s="632" t="s">
        <v>166</v>
      </c>
      <c r="C337" s="636"/>
      <c r="D337" s="84" t="s">
        <v>167</v>
      </c>
      <c r="E337" s="84"/>
      <c r="F337" s="83"/>
      <c r="G337" s="85"/>
      <c r="H337" s="86"/>
      <c r="I337" s="86"/>
    </row>
    <row r="338" spans="2:12" x14ac:dyDescent="0.35">
      <c r="B338" s="629"/>
      <c r="C338" s="637"/>
      <c r="D338" s="88" t="str">
        <f>'HRG SATUAN'!$C$5</f>
        <v>Pekerja</v>
      </c>
      <c r="E338" s="99" t="s">
        <v>185</v>
      </c>
      <c r="F338" s="87" t="s">
        <v>168</v>
      </c>
      <c r="G338" s="89">
        <v>4.4600000000000001E-2</v>
      </c>
      <c r="H338" s="90">
        <f>VLOOKUP(D338,'HRG SATUAN'!$C$4:$D$46,2,0)</f>
        <v>100000</v>
      </c>
      <c r="I338" s="91">
        <f t="shared" ref="I338:I339" si="31">G338*H338</f>
        <v>4460</v>
      </c>
    </row>
    <row r="339" spans="2:12" x14ac:dyDescent="0.35">
      <c r="B339" s="629"/>
      <c r="C339" s="637"/>
      <c r="D339" s="88" t="str">
        <f>'HRG SATUAN'!$C$6</f>
        <v xml:space="preserve">Tukang </v>
      </c>
      <c r="E339" s="99" t="s">
        <v>186</v>
      </c>
      <c r="F339" s="87" t="s">
        <v>168</v>
      </c>
      <c r="G339" s="89">
        <v>4.4999999999999997E-3</v>
      </c>
      <c r="H339" s="90">
        <f>VLOOKUP(D339,'HRG SATUAN'!$C$4:$D$46,2,0)</f>
        <v>120000</v>
      </c>
      <c r="I339" s="91">
        <f t="shared" si="31"/>
        <v>540</v>
      </c>
    </row>
    <row r="340" spans="2:12" x14ac:dyDescent="0.35">
      <c r="B340" s="629"/>
      <c r="C340" s="637"/>
      <c r="D340" s="811" t="s">
        <v>169</v>
      </c>
      <c r="E340" s="811"/>
      <c r="F340" s="811"/>
      <c r="G340" s="811"/>
      <c r="H340" s="811"/>
      <c r="I340" s="92">
        <f>SUBTOTAL(9,I337:I339)</f>
        <v>5000</v>
      </c>
    </row>
    <row r="341" spans="2:12" x14ac:dyDescent="0.35">
      <c r="B341" s="632" t="s">
        <v>170</v>
      </c>
      <c r="C341" s="636"/>
      <c r="D341" s="84" t="s">
        <v>171</v>
      </c>
      <c r="E341" s="84"/>
      <c r="F341" s="83"/>
      <c r="G341" s="85"/>
      <c r="H341" s="86"/>
      <c r="I341" s="86"/>
    </row>
    <row r="342" spans="2:12" ht="15.5" x14ac:dyDescent="0.35">
      <c r="B342" s="629"/>
      <c r="C342" s="637"/>
      <c r="D342" s="88"/>
      <c r="E342" s="336"/>
      <c r="F342" s="337"/>
      <c r="G342" s="89"/>
      <c r="H342" s="90"/>
      <c r="I342" s="91"/>
    </row>
    <row r="343" spans="2:12" x14ac:dyDescent="0.35">
      <c r="B343" s="629"/>
      <c r="C343" s="637"/>
      <c r="D343" s="811" t="s">
        <v>172</v>
      </c>
      <c r="E343" s="811"/>
      <c r="F343" s="811"/>
      <c r="G343" s="811"/>
      <c r="H343" s="811"/>
      <c r="I343" s="92">
        <f>SUBTOTAL(9,I341:I342)</f>
        <v>0</v>
      </c>
    </row>
    <row r="344" spans="2:12" x14ac:dyDescent="0.35">
      <c r="B344" s="632" t="s">
        <v>173</v>
      </c>
      <c r="C344" s="636"/>
      <c r="D344" s="84" t="s">
        <v>174</v>
      </c>
      <c r="E344" s="84"/>
      <c r="F344" s="117"/>
      <c r="G344" s="117"/>
      <c r="H344" s="117"/>
      <c r="I344" s="103"/>
    </row>
    <row r="345" spans="2:12" x14ac:dyDescent="0.35">
      <c r="B345" s="629"/>
      <c r="C345" s="637"/>
      <c r="D345" s="93" t="str">
        <f>'HRG SATUAN'!C42</f>
        <v>Stamper</v>
      </c>
      <c r="E345" s="94"/>
      <c r="F345" s="87" t="s">
        <v>450</v>
      </c>
      <c r="G345" s="89">
        <v>2.23E-2</v>
      </c>
      <c r="H345" s="90">
        <f>VLOOKUP(D345,'HRG SATUAN'!$C$4:$D$46,2,0)</f>
        <v>150000</v>
      </c>
      <c r="I345" s="91">
        <f t="shared" ref="I345" si="32">G345*H345</f>
        <v>3345</v>
      </c>
    </row>
    <row r="346" spans="2:12" x14ac:dyDescent="0.35">
      <c r="B346" s="629"/>
      <c r="C346" s="637"/>
      <c r="D346" s="339"/>
      <c r="E346" s="340"/>
      <c r="F346" s="87"/>
      <c r="G346" s="85"/>
      <c r="H346" s="90"/>
      <c r="I346" s="91"/>
    </row>
    <row r="347" spans="2:12" x14ac:dyDescent="0.35">
      <c r="B347" s="629"/>
      <c r="C347" s="637"/>
      <c r="D347" s="811" t="s">
        <v>176</v>
      </c>
      <c r="E347" s="811"/>
      <c r="F347" s="811"/>
      <c r="G347" s="811"/>
      <c r="H347" s="811"/>
      <c r="I347" s="92">
        <f>SUBTOTAL(9,I344:I346)</f>
        <v>3345</v>
      </c>
    </row>
    <row r="348" spans="2:12" x14ac:dyDescent="0.35">
      <c r="B348" s="632" t="s">
        <v>177</v>
      </c>
      <c r="C348" s="636"/>
      <c r="D348" s="814" t="s">
        <v>178</v>
      </c>
      <c r="E348" s="814"/>
      <c r="F348" s="814"/>
      <c r="G348" s="814"/>
      <c r="H348" s="814"/>
      <c r="I348" s="91">
        <f>I340+I343+I347</f>
        <v>8345</v>
      </c>
      <c r="L348" t="s">
        <v>518</v>
      </c>
    </row>
    <row r="349" spans="2:12" x14ac:dyDescent="0.35">
      <c r="B349" s="632" t="s">
        <v>179</v>
      </c>
      <c r="C349" s="636"/>
      <c r="D349" s="95" t="s">
        <v>180</v>
      </c>
      <c r="E349" s="95"/>
      <c r="F349" s="95"/>
      <c r="G349" s="95"/>
      <c r="H349" s="96">
        <v>0.15</v>
      </c>
      <c r="I349" s="91">
        <f>I348*H349</f>
        <v>1251.75</v>
      </c>
    </row>
    <row r="350" spans="2:12" x14ac:dyDescent="0.35">
      <c r="B350" s="632" t="s">
        <v>181</v>
      </c>
      <c r="C350" s="636"/>
      <c r="D350" s="814" t="s">
        <v>182</v>
      </c>
      <c r="E350" s="814"/>
      <c r="F350" s="814"/>
      <c r="G350" s="814"/>
      <c r="H350" s="814"/>
      <c r="I350" s="92">
        <f>ROUNDDOWN(I348+I349,0)</f>
        <v>9596</v>
      </c>
    </row>
    <row r="351" spans="2:12" x14ac:dyDescent="0.35">
      <c r="B351" s="107"/>
      <c r="C351" s="107"/>
      <c r="D351" s="108"/>
      <c r="E351" s="108"/>
      <c r="F351" s="108"/>
      <c r="G351" s="109"/>
      <c r="H351" s="110"/>
      <c r="I351" s="111"/>
    </row>
    <row r="352" spans="2:12" hidden="1" x14ac:dyDescent="0.35">
      <c r="B352" s="107"/>
      <c r="C352" s="107"/>
      <c r="D352" s="108"/>
      <c r="E352" s="108"/>
      <c r="F352" s="108"/>
      <c r="G352" s="109"/>
      <c r="H352" s="110"/>
      <c r="I352" s="111"/>
    </row>
    <row r="353" spans="2:9" hidden="1" x14ac:dyDescent="0.35">
      <c r="B353" s="686" t="s">
        <v>519</v>
      </c>
      <c r="C353" s="692"/>
      <c r="D353" s="516" t="s">
        <v>520</v>
      </c>
      <c r="E353" s="511"/>
      <c r="F353" s="512"/>
      <c r="G353" s="513"/>
      <c r="H353" s="514"/>
      <c r="I353" s="514"/>
    </row>
    <row r="354" spans="2:9" hidden="1" x14ac:dyDescent="0.35">
      <c r="B354" s="807" t="s">
        <v>160</v>
      </c>
      <c r="C354" s="627"/>
      <c r="D354" s="807" t="s">
        <v>161</v>
      </c>
      <c r="E354" s="807"/>
      <c r="F354" s="807" t="s">
        <v>162</v>
      </c>
      <c r="G354" s="813" t="s">
        <v>163</v>
      </c>
      <c r="H354" s="82" t="s">
        <v>164</v>
      </c>
      <c r="I354" s="82" t="s">
        <v>165</v>
      </c>
    </row>
    <row r="355" spans="2:9" hidden="1" x14ac:dyDescent="0.35">
      <c r="B355" s="807"/>
      <c r="C355" s="627"/>
      <c r="D355" s="807"/>
      <c r="E355" s="807"/>
      <c r="F355" s="807"/>
      <c r="G355" s="813"/>
      <c r="H355" s="82" t="s">
        <v>17</v>
      </c>
      <c r="I355" s="82" t="s">
        <v>17</v>
      </c>
    </row>
    <row r="356" spans="2:9" hidden="1" x14ac:dyDescent="0.35">
      <c r="B356" s="83" t="s">
        <v>166</v>
      </c>
      <c r="C356" s="628"/>
      <c r="D356" s="84" t="s">
        <v>167</v>
      </c>
      <c r="E356" s="84"/>
      <c r="F356" s="83"/>
      <c r="G356" s="85"/>
      <c r="H356" s="86"/>
      <c r="I356" s="86"/>
    </row>
    <row r="357" spans="2:9" hidden="1" x14ac:dyDescent="0.35">
      <c r="B357" s="87"/>
      <c r="C357" s="333"/>
      <c r="D357" s="88" t="str">
        <f>'HRG SATUAN'!$C$5</f>
        <v>Pekerja</v>
      </c>
      <c r="E357" s="99" t="s">
        <v>185</v>
      </c>
      <c r="F357" s="87" t="s">
        <v>168</v>
      </c>
      <c r="G357" s="89">
        <v>4.1799999999999997E-2</v>
      </c>
      <c r="H357" s="90">
        <f>VLOOKUP(D357,'HRG SATUAN'!$C$4:$D$46,2,0)</f>
        <v>100000</v>
      </c>
      <c r="I357" s="91">
        <f t="shared" ref="I357:I358" si="33">G357*H357</f>
        <v>4180</v>
      </c>
    </row>
    <row r="358" spans="2:9" hidden="1" x14ac:dyDescent="0.35">
      <c r="B358" s="333"/>
      <c r="C358" s="333"/>
      <c r="D358" s="88" t="str">
        <f>'HRG SATUAN'!$C$6</f>
        <v xml:space="preserve">Tukang </v>
      </c>
      <c r="E358" s="99" t="s">
        <v>186</v>
      </c>
      <c r="F358" s="87" t="s">
        <v>168</v>
      </c>
      <c r="G358" s="89">
        <v>4.1999999999999997E-3</v>
      </c>
      <c r="H358" s="90">
        <f>VLOOKUP(D358,'HRG SATUAN'!$C$4:$D$46,2,0)</f>
        <v>120000</v>
      </c>
      <c r="I358" s="91">
        <f t="shared" si="33"/>
        <v>503.99999999999994</v>
      </c>
    </row>
    <row r="359" spans="2:9" hidden="1" x14ac:dyDescent="0.35">
      <c r="B359" s="87"/>
      <c r="C359" s="333"/>
      <c r="D359" s="811" t="s">
        <v>169</v>
      </c>
      <c r="E359" s="811"/>
      <c r="F359" s="811"/>
      <c r="G359" s="811"/>
      <c r="H359" s="811"/>
      <c r="I359" s="92">
        <f>SUBTOTAL(9,I356:I358)</f>
        <v>4684</v>
      </c>
    </row>
    <row r="360" spans="2:9" hidden="1" x14ac:dyDescent="0.35">
      <c r="B360" s="83" t="s">
        <v>170</v>
      </c>
      <c r="C360" s="628"/>
      <c r="D360" s="84" t="s">
        <v>171</v>
      </c>
      <c r="E360" s="84"/>
      <c r="F360" s="83"/>
      <c r="G360" s="85"/>
      <c r="H360" s="86"/>
      <c r="I360" s="86"/>
    </row>
    <row r="361" spans="2:9" ht="15.5" hidden="1" x14ac:dyDescent="0.35">
      <c r="B361" s="87"/>
      <c r="C361" s="333"/>
      <c r="D361" s="88"/>
      <c r="E361" s="336"/>
      <c r="F361" s="337"/>
      <c r="G361" s="89"/>
      <c r="H361" s="90"/>
      <c r="I361" s="91"/>
    </row>
    <row r="362" spans="2:9" hidden="1" x14ac:dyDescent="0.35">
      <c r="B362" s="87"/>
      <c r="C362" s="333"/>
      <c r="D362" s="811" t="s">
        <v>172</v>
      </c>
      <c r="E362" s="811"/>
      <c r="F362" s="811"/>
      <c r="G362" s="811"/>
      <c r="H362" s="811"/>
      <c r="I362" s="92">
        <f>SUBTOTAL(9,I360:I361)</f>
        <v>0</v>
      </c>
    </row>
    <row r="363" spans="2:9" hidden="1" x14ac:dyDescent="0.35">
      <c r="B363" s="83" t="s">
        <v>173</v>
      </c>
      <c r="C363" s="628"/>
      <c r="D363" s="84" t="s">
        <v>174</v>
      </c>
      <c r="E363" s="84"/>
      <c r="F363" s="117"/>
      <c r="G363" s="117"/>
      <c r="H363" s="117"/>
      <c r="I363" s="103"/>
    </row>
    <row r="364" spans="2:9" hidden="1" x14ac:dyDescent="0.35">
      <c r="B364" s="87"/>
      <c r="C364" s="629"/>
      <c r="D364" s="93" t="str">
        <f>D345</f>
        <v>Stamper</v>
      </c>
      <c r="E364" s="94"/>
      <c r="F364" s="87" t="s">
        <v>450</v>
      </c>
      <c r="G364" s="89">
        <v>2.23E-2</v>
      </c>
      <c r="H364" s="90">
        <f>VLOOKUP(D364,'HRG SATUAN'!$C$4:$D$46,2,0)</f>
        <v>150000</v>
      </c>
      <c r="I364" s="91">
        <f t="shared" ref="I364" si="34">G364*H364</f>
        <v>3345</v>
      </c>
    </row>
    <row r="365" spans="2:9" hidden="1" x14ac:dyDescent="0.35">
      <c r="B365" s="333"/>
      <c r="C365" s="629"/>
      <c r="D365" s="339"/>
      <c r="E365" s="340"/>
      <c r="F365" s="87"/>
      <c r="G365" s="85"/>
      <c r="H365" s="90"/>
      <c r="I365" s="91"/>
    </row>
    <row r="366" spans="2:9" hidden="1" x14ac:dyDescent="0.35">
      <c r="B366" s="87"/>
      <c r="C366" s="333"/>
      <c r="D366" s="811" t="s">
        <v>176</v>
      </c>
      <c r="E366" s="811"/>
      <c r="F366" s="811"/>
      <c r="G366" s="811"/>
      <c r="H366" s="811"/>
      <c r="I366" s="92">
        <f>SUBTOTAL(9,I363:I365)</f>
        <v>3345</v>
      </c>
    </row>
    <row r="367" spans="2:9" hidden="1" x14ac:dyDescent="0.35">
      <c r="B367" s="83" t="s">
        <v>177</v>
      </c>
      <c r="C367" s="628"/>
      <c r="D367" s="814" t="s">
        <v>178</v>
      </c>
      <c r="E367" s="814"/>
      <c r="F367" s="814"/>
      <c r="G367" s="814"/>
      <c r="H367" s="814"/>
      <c r="I367" s="91">
        <f>I359+I362+I366</f>
        <v>8029</v>
      </c>
    </row>
    <row r="368" spans="2:9" hidden="1" x14ac:dyDescent="0.35">
      <c r="B368" s="83" t="s">
        <v>179</v>
      </c>
      <c r="C368" s="628"/>
      <c r="D368" s="95" t="s">
        <v>180</v>
      </c>
      <c r="E368" s="95"/>
      <c r="F368" s="95"/>
      <c r="G368" s="95"/>
      <c r="H368" s="96">
        <v>0.15</v>
      </c>
      <c r="I368" s="91">
        <f>I367*H368</f>
        <v>1204.3499999999999</v>
      </c>
    </row>
    <row r="369" spans="2:23" hidden="1" x14ac:dyDescent="0.35">
      <c r="B369" s="83" t="s">
        <v>181</v>
      </c>
      <c r="C369" s="628"/>
      <c r="D369" s="814" t="s">
        <v>182</v>
      </c>
      <c r="E369" s="814"/>
      <c r="F369" s="814"/>
      <c r="G369" s="814"/>
      <c r="H369" s="814"/>
      <c r="I369" s="92">
        <f>ROUNDDOWN(I367+I368,0)</f>
        <v>9233</v>
      </c>
    </row>
    <row r="370" spans="2:23" hidden="1" x14ac:dyDescent="0.35">
      <c r="B370" s="107"/>
      <c r="C370" s="107"/>
      <c r="D370" s="108"/>
      <c r="E370" s="108"/>
      <c r="F370" s="108"/>
      <c r="G370" s="109"/>
      <c r="H370" s="110"/>
      <c r="I370" s="111"/>
    </row>
    <row r="371" spans="2:23" hidden="1" x14ac:dyDescent="0.35">
      <c r="B371" s="107"/>
      <c r="C371" s="107"/>
      <c r="D371" s="108"/>
      <c r="E371" s="108"/>
      <c r="F371" s="108"/>
      <c r="G371" s="109"/>
      <c r="H371" s="110"/>
      <c r="I371" s="111"/>
    </row>
    <row r="372" spans="2:23" hidden="1" x14ac:dyDescent="0.35">
      <c r="B372" s="118"/>
      <c r="C372" s="118"/>
      <c r="D372" s="118"/>
      <c r="E372" s="118"/>
      <c r="F372" s="119"/>
      <c r="G372" s="97"/>
      <c r="H372" s="98"/>
      <c r="I372" s="98"/>
      <c r="R372" s="2" t="s">
        <v>199</v>
      </c>
      <c r="S372" s="2" t="s">
        <v>200</v>
      </c>
      <c r="W372">
        <v>0.83</v>
      </c>
    </row>
    <row r="373" spans="2:23" s="515" customFormat="1" hidden="1" x14ac:dyDescent="0.35">
      <c r="B373" s="127" t="s">
        <v>368</v>
      </c>
      <c r="C373" s="635"/>
      <c r="D373" s="516" t="s">
        <v>369</v>
      </c>
      <c r="E373" s="511"/>
      <c r="F373" s="512"/>
      <c r="G373" s="513"/>
      <c r="H373" s="514"/>
      <c r="I373" s="514"/>
      <c r="R373" s="517"/>
      <c r="S373" s="517"/>
    </row>
    <row r="374" spans="2:23" hidden="1" x14ac:dyDescent="0.35">
      <c r="B374" s="807" t="s">
        <v>160</v>
      </c>
      <c r="C374" s="627"/>
      <c r="D374" s="807" t="s">
        <v>161</v>
      </c>
      <c r="E374" s="807"/>
      <c r="F374" s="807" t="s">
        <v>162</v>
      </c>
      <c r="G374" s="813" t="s">
        <v>163</v>
      </c>
      <c r="H374" s="82" t="s">
        <v>164</v>
      </c>
      <c r="I374" s="82" t="s">
        <v>165</v>
      </c>
      <c r="R374" s="2"/>
      <c r="S374" s="2"/>
    </row>
    <row r="375" spans="2:23" hidden="1" x14ac:dyDescent="0.35">
      <c r="B375" s="807"/>
      <c r="C375" s="627"/>
      <c r="D375" s="807"/>
      <c r="E375" s="807"/>
      <c r="F375" s="807"/>
      <c r="G375" s="813"/>
      <c r="H375" s="82" t="s">
        <v>17</v>
      </c>
      <c r="I375" s="82" t="s">
        <v>17</v>
      </c>
      <c r="R375" s="2"/>
      <c r="S375" s="2"/>
    </row>
    <row r="376" spans="2:23" hidden="1" x14ac:dyDescent="0.35">
      <c r="B376" s="83" t="s">
        <v>166</v>
      </c>
      <c r="C376" s="628"/>
      <c r="D376" s="84" t="s">
        <v>167</v>
      </c>
      <c r="E376" s="84"/>
      <c r="F376" s="83"/>
      <c r="G376" s="85"/>
      <c r="H376" s="86"/>
      <c r="I376" s="86"/>
      <c r="R376" s="2"/>
      <c r="S376" s="2"/>
    </row>
    <row r="377" spans="2:23" hidden="1" x14ac:dyDescent="0.35">
      <c r="B377" s="87"/>
      <c r="C377" s="333"/>
      <c r="D377" s="88" t="str">
        <f>'HRG SATUAN'!$C$5</f>
        <v>Pekerja</v>
      </c>
      <c r="E377" s="99" t="s">
        <v>185</v>
      </c>
      <c r="F377" s="87" t="s">
        <v>370</v>
      </c>
      <c r="G377" s="89">
        <v>0.23330000000000001</v>
      </c>
      <c r="H377" s="90">
        <f>VLOOKUP(D377,'HRG SATUAN'!$C$4:$D$46,2,0)/8</f>
        <v>12500</v>
      </c>
      <c r="I377" s="91">
        <f t="shared" ref="I377:I379" si="35">G377*H377</f>
        <v>2916.25</v>
      </c>
      <c r="R377" s="2"/>
      <c r="S377" s="2"/>
    </row>
    <row r="378" spans="2:23" hidden="1" x14ac:dyDescent="0.35">
      <c r="B378" s="333"/>
      <c r="C378" s="333"/>
      <c r="D378" s="88" t="str">
        <f>'HRG SATUAN'!$C$6</f>
        <v xml:space="preserve">Tukang </v>
      </c>
      <c r="E378" s="99" t="s">
        <v>186</v>
      </c>
      <c r="F378" s="87" t="s">
        <v>370</v>
      </c>
      <c r="G378" s="89">
        <v>4.6699999999999998E-2</v>
      </c>
      <c r="H378" s="90">
        <f>VLOOKUP(D378,'HRG SATUAN'!$C$4:$D$46,2,0)/8</f>
        <v>15000</v>
      </c>
      <c r="I378" s="91">
        <f t="shared" si="35"/>
        <v>700.5</v>
      </c>
      <c r="R378" s="2"/>
      <c r="S378" s="2"/>
    </row>
    <row r="379" spans="2:23" hidden="1" x14ac:dyDescent="0.35">
      <c r="B379" s="87"/>
      <c r="C379" s="333"/>
      <c r="D379" s="88" t="str">
        <f>'HRG SATUAN'!$C$8</f>
        <v>Mandor</v>
      </c>
      <c r="E379" s="99" t="s">
        <v>188</v>
      </c>
      <c r="F379" s="87" t="s">
        <v>370</v>
      </c>
      <c r="G379" s="89">
        <v>2.3300000000000001E-2</v>
      </c>
      <c r="H379" s="90">
        <f>VLOOKUP(D379,'HRG SATUAN'!$C$4:$D$46,2,0)/8</f>
        <v>16250</v>
      </c>
      <c r="I379" s="91">
        <f t="shared" si="35"/>
        <v>378.625</v>
      </c>
      <c r="R379" s="2"/>
      <c r="S379" s="2"/>
    </row>
    <row r="380" spans="2:23" hidden="1" x14ac:dyDescent="0.35">
      <c r="B380" s="87"/>
      <c r="C380" s="333"/>
      <c r="D380" s="811" t="s">
        <v>169</v>
      </c>
      <c r="E380" s="811"/>
      <c r="F380" s="811"/>
      <c r="G380" s="811"/>
      <c r="H380" s="811"/>
      <c r="I380" s="92">
        <f>SUBTOTAL(9,I376:I379)</f>
        <v>3995.375</v>
      </c>
      <c r="R380" s="2"/>
      <c r="S380" s="2"/>
    </row>
    <row r="381" spans="2:23" hidden="1" x14ac:dyDescent="0.35">
      <c r="B381" s="83" t="s">
        <v>170</v>
      </c>
      <c r="C381" s="628"/>
      <c r="D381" s="84" t="s">
        <v>171</v>
      </c>
      <c r="E381" s="84"/>
      <c r="F381" s="83"/>
      <c r="G381" s="85"/>
      <c r="H381" s="86"/>
      <c r="I381" s="86"/>
      <c r="R381" s="2"/>
      <c r="S381" s="2"/>
    </row>
    <row r="382" spans="2:23" ht="18.5" hidden="1" x14ac:dyDescent="0.35">
      <c r="B382" s="87"/>
      <c r="C382" s="333"/>
      <c r="D382" s="88" t="str">
        <f>'HRG SATUAN'!$C$21</f>
        <v>Sirtu</v>
      </c>
      <c r="E382" s="336"/>
      <c r="F382" s="337" t="s">
        <v>371</v>
      </c>
      <c r="G382" s="89">
        <v>1.2</v>
      </c>
      <c r="H382" s="90">
        <f>VLOOKUP(D382,'HRG SATUAN'!$C$4:$D$46,2,0)</f>
        <v>435000</v>
      </c>
      <c r="I382" s="338">
        <f>H382*G382</f>
        <v>522000</v>
      </c>
      <c r="R382" s="2"/>
      <c r="S382" s="2"/>
    </row>
    <row r="383" spans="2:23" hidden="1" x14ac:dyDescent="0.35">
      <c r="B383" s="87"/>
      <c r="C383" s="333"/>
      <c r="D383" s="811" t="s">
        <v>172</v>
      </c>
      <c r="E383" s="811"/>
      <c r="F383" s="811"/>
      <c r="G383" s="811"/>
      <c r="H383" s="811"/>
      <c r="I383" s="92">
        <f>SUBTOTAL(9,I381:I382)</f>
        <v>522000</v>
      </c>
      <c r="R383" s="2"/>
      <c r="S383" s="2"/>
    </row>
    <row r="384" spans="2:23" hidden="1" x14ac:dyDescent="0.35">
      <c r="B384" s="83" t="s">
        <v>173</v>
      </c>
      <c r="C384" s="628"/>
      <c r="D384" s="84" t="s">
        <v>174</v>
      </c>
      <c r="E384" s="84"/>
      <c r="F384" s="117"/>
      <c r="G384" s="117"/>
      <c r="H384" s="117"/>
      <c r="I384" s="103"/>
      <c r="R384" s="2"/>
      <c r="S384" s="2"/>
    </row>
    <row r="385" spans="2:24" hidden="1" x14ac:dyDescent="0.35">
      <c r="B385" s="87"/>
      <c r="C385" s="629"/>
      <c r="D385" s="93" t="str">
        <f>'HRG SATUAN'!$C$41</f>
        <v>Pedestrian Roller/Baby Roller</v>
      </c>
      <c r="E385" s="94"/>
      <c r="F385" s="87" t="s">
        <v>175</v>
      </c>
      <c r="G385" s="89">
        <v>2.4619551000938631E-2</v>
      </c>
      <c r="H385" s="90">
        <f>VLOOKUP(D385,'HRG SATUAN'!$C$4:$D$46,2,0)</f>
        <v>250000</v>
      </c>
      <c r="I385" s="91">
        <f t="shared" ref="I385" si="36">G385*H385</f>
        <v>6154.8877502346577</v>
      </c>
      <c r="R385" s="2" t="s">
        <v>96</v>
      </c>
      <c r="S385" s="2" t="s">
        <v>201</v>
      </c>
      <c r="W385">
        <v>8</v>
      </c>
      <c r="X385" s="2" t="s">
        <v>202</v>
      </c>
    </row>
    <row r="386" spans="2:24" hidden="1" x14ac:dyDescent="0.35">
      <c r="B386" s="333"/>
      <c r="C386" s="629"/>
      <c r="D386" s="339" t="s">
        <v>366</v>
      </c>
      <c r="E386" s="340"/>
      <c r="F386" s="87" t="s">
        <v>175</v>
      </c>
      <c r="G386" s="85">
        <v>1</v>
      </c>
      <c r="H386" s="90">
        <v>2500</v>
      </c>
      <c r="I386" s="91">
        <f t="shared" ref="I386" si="37">G386*H386</f>
        <v>2500</v>
      </c>
      <c r="R386" s="2"/>
      <c r="S386" s="2"/>
      <c r="X386" s="2"/>
    </row>
    <row r="387" spans="2:24" hidden="1" x14ac:dyDescent="0.35">
      <c r="B387" s="87"/>
      <c r="C387" s="333"/>
      <c r="D387" s="811" t="s">
        <v>176</v>
      </c>
      <c r="E387" s="811"/>
      <c r="F387" s="811"/>
      <c r="G387" s="811"/>
      <c r="H387" s="811"/>
      <c r="I387" s="92">
        <f>SUBTOTAL(9,I384:I386)</f>
        <v>8654.8877502346586</v>
      </c>
    </row>
    <row r="388" spans="2:24" hidden="1" x14ac:dyDescent="0.35">
      <c r="B388" s="83" t="s">
        <v>177</v>
      </c>
      <c r="C388" s="628"/>
      <c r="D388" s="814" t="s">
        <v>178</v>
      </c>
      <c r="E388" s="814"/>
      <c r="F388" s="814"/>
      <c r="G388" s="814"/>
      <c r="H388" s="814"/>
      <c r="I388" s="91">
        <f>I380+I383+I387</f>
        <v>534650.26275023469</v>
      </c>
    </row>
    <row r="389" spans="2:24" hidden="1" x14ac:dyDescent="0.35">
      <c r="B389" s="83" t="s">
        <v>179</v>
      </c>
      <c r="C389" s="628"/>
      <c r="D389" s="95" t="s">
        <v>180</v>
      </c>
      <c r="E389" s="95"/>
      <c r="F389" s="95"/>
      <c r="G389" s="95"/>
      <c r="H389" s="96">
        <v>0.15</v>
      </c>
      <c r="I389" s="91">
        <f>I388*H389</f>
        <v>80197.539412535203</v>
      </c>
    </row>
    <row r="390" spans="2:24" hidden="1" x14ac:dyDescent="0.35">
      <c r="B390" s="83" t="s">
        <v>181</v>
      </c>
      <c r="C390" s="628"/>
      <c r="D390" s="814" t="s">
        <v>182</v>
      </c>
      <c r="E390" s="814"/>
      <c r="F390" s="814"/>
      <c r="G390" s="814"/>
      <c r="H390" s="814"/>
      <c r="I390" s="92">
        <f>ROUNDDOWN(I388+I389,0)</f>
        <v>614847</v>
      </c>
    </row>
    <row r="391" spans="2:24" hidden="1" x14ac:dyDescent="0.35">
      <c r="B391" s="118"/>
      <c r="C391" s="118"/>
      <c r="D391" s="118"/>
      <c r="E391" s="118"/>
      <c r="F391" s="119"/>
      <c r="G391" s="97"/>
      <c r="H391" s="98"/>
      <c r="I391" s="98"/>
    </row>
    <row r="392" spans="2:24" hidden="1" x14ac:dyDescent="0.35">
      <c r="B392" s="118"/>
      <c r="C392" s="118"/>
      <c r="D392" s="118"/>
      <c r="E392" s="118"/>
      <c r="F392" s="119"/>
      <c r="G392" s="97"/>
      <c r="H392" s="98"/>
      <c r="I392" s="98"/>
    </row>
    <row r="393" spans="2:24" hidden="1" x14ac:dyDescent="0.35">
      <c r="B393" s="2"/>
      <c r="C393" s="2"/>
      <c r="D393" s="2"/>
      <c r="E393" s="2"/>
      <c r="F393" s="2"/>
      <c r="G393" s="2"/>
      <c r="H393" s="2"/>
      <c r="I393" s="2"/>
    </row>
    <row r="394" spans="2:24" hidden="1" x14ac:dyDescent="0.35">
      <c r="B394" s="686" t="s">
        <v>462</v>
      </c>
      <c r="C394" s="692"/>
      <c r="D394" s="542" t="s">
        <v>463</v>
      </c>
      <c r="E394" s="543"/>
      <c r="F394" s="544"/>
      <c r="G394" s="545"/>
      <c r="H394" s="546"/>
      <c r="I394" s="546"/>
      <c r="J394" s="67"/>
      <c r="K394" s="67"/>
      <c r="L394" s="67"/>
      <c r="M394" s="67"/>
      <c r="N394" s="67"/>
      <c r="O394" s="67"/>
      <c r="P394" s="67"/>
      <c r="Q394" s="67"/>
      <c r="R394" s="67"/>
    </row>
    <row r="395" spans="2:24" hidden="1" x14ac:dyDescent="0.35">
      <c r="B395" s="807" t="s">
        <v>160</v>
      </c>
      <c r="C395" s="627"/>
      <c r="D395" s="807" t="s">
        <v>161</v>
      </c>
      <c r="E395" s="807"/>
      <c r="F395" s="807" t="s">
        <v>162</v>
      </c>
      <c r="G395" s="813" t="s">
        <v>163</v>
      </c>
      <c r="H395" s="82" t="s">
        <v>164</v>
      </c>
      <c r="I395" s="82" t="s">
        <v>165</v>
      </c>
    </row>
    <row r="396" spans="2:24" hidden="1" x14ac:dyDescent="0.35">
      <c r="B396" s="807"/>
      <c r="C396" s="627"/>
      <c r="D396" s="807"/>
      <c r="E396" s="807"/>
      <c r="F396" s="807"/>
      <c r="G396" s="813"/>
      <c r="H396" s="82" t="s">
        <v>17</v>
      </c>
      <c r="I396" s="82" t="s">
        <v>17</v>
      </c>
    </row>
    <row r="397" spans="2:24" hidden="1" x14ac:dyDescent="0.35">
      <c r="B397" s="83" t="s">
        <v>166</v>
      </c>
      <c r="C397" s="628"/>
      <c r="D397" s="84" t="s">
        <v>167</v>
      </c>
      <c r="E397" s="84"/>
      <c r="F397" s="83"/>
      <c r="G397" s="85"/>
      <c r="H397" s="86"/>
      <c r="I397" s="86"/>
    </row>
    <row r="398" spans="2:24" hidden="1" x14ac:dyDescent="0.35">
      <c r="B398" s="87"/>
      <c r="C398" s="333"/>
      <c r="D398" s="88" t="str">
        <f>'HRG SATUAN'!$C$5</f>
        <v>Pekerja</v>
      </c>
      <c r="E398" s="99" t="s">
        <v>185</v>
      </c>
      <c r="F398" s="87" t="s">
        <v>168</v>
      </c>
      <c r="G398" s="89">
        <v>0.05</v>
      </c>
      <c r="H398" s="90">
        <f>VLOOKUP(D398,'HRG SATUAN'!$C$4:$D$46,2,0)</f>
        <v>100000</v>
      </c>
      <c r="I398" s="91">
        <f t="shared" ref="I398:I399" si="38">G398*H398</f>
        <v>5000</v>
      </c>
    </row>
    <row r="399" spans="2:24" hidden="1" x14ac:dyDescent="0.35">
      <c r="B399" s="333"/>
      <c r="C399" s="333"/>
      <c r="D399" s="88" t="str">
        <f>'HRG SATUAN'!$C$6</f>
        <v xml:space="preserve">Tukang </v>
      </c>
      <c r="E399" s="99" t="s">
        <v>186</v>
      </c>
      <c r="F399" s="87" t="s">
        <v>168</v>
      </c>
      <c r="G399" s="89">
        <v>5.0000000000000001E-3</v>
      </c>
      <c r="H399" s="90">
        <f>VLOOKUP(D399,'HRG SATUAN'!$C$4:$D$46,2,0)</f>
        <v>120000</v>
      </c>
      <c r="I399" s="91">
        <f t="shared" si="38"/>
        <v>600</v>
      </c>
    </row>
    <row r="400" spans="2:24" hidden="1" x14ac:dyDescent="0.35">
      <c r="B400" s="87"/>
      <c r="C400" s="333"/>
      <c r="D400" s="811" t="s">
        <v>169</v>
      </c>
      <c r="E400" s="811"/>
      <c r="F400" s="811"/>
      <c r="G400" s="811"/>
      <c r="H400" s="811"/>
      <c r="I400" s="92">
        <f>SUBTOTAL(9,I397:I399)</f>
        <v>5600</v>
      </c>
    </row>
    <row r="401" spans="2:9" hidden="1" x14ac:dyDescent="0.35">
      <c r="B401" s="83" t="s">
        <v>170</v>
      </c>
      <c r="C401" s="628"/>
      <c r="D401" s="84" t="s">
        <v>171</v>
      </c>
      <c r="E401" s="84"/>
      <c r="F401" s="83"/>
      <c r="G401" s="85"/>
      <c r="H401" s="86"/>
      <c r="I401" s="86"/>
    </row>
    <row r="402" spans="2:9" ht="15.5" hidden="1" x14ac:dyDescent="0.35">
      <c r="B402" s="87"/>
      <c r="C402" s="333"/>
      <c r="D402" s="88"/>
      <c r="E402" s="336"/>
      <c r="F402" s="337"/>
      <c r="G402" s="89"/>
      <c r="H402" s="90"/>
      <c r="I402" s="91"/>
    </row>
    <row r="403" spans="2:9" hidden="1" x14ac:dyDescent="0.35">
      <c r="B403" s="87"/>
      <c r="C403" s="333"/>
      <c r="D403" s="811" t="s">
        <v>172</v>
      </c>
      <c r="E403" s="811"/>
      <c r="F403" s="811"/>
      <c r="G403" s="811"/>
      <c r="H403" s="811"/>
      <c r="I403" s="92">
        <f>SUBTOTAL(9,I401:I402)</f>
        <v>0</v>
      </c>
    </row>
    <row r="404" spans="2:9" hidden="1" x14ac:dyDescent="0.35">
      <c r="B404" s="83" t="s">
        <v>173</v>
      </c>
      <c r="C404" s="628"/>
      <c r="D404" s="84" t="s">
        <v>174</v>
      </c>
      <c r="E404" s="84"/>
      <c r="F404" s="117"/>
      <c r="G404" s="117"/>
      <c r="H404" s="117"/>
      <c r="I404" s="103"/>
    </row>
    <row r="405" spans="2:9" hidden="1" x14ac:dyDescent="0.35">
      <c r="B405" s="87"/>
      <c r="C405" s="629"/>
      <c r="D405" s="537" t="str">
        <f>'HRG SATUAN'!C41</f>
        <v>Pedestrian Roller/Baby Roller</v>
      </c>
      <c r="E405" s="538"/>
      <c r="F405" s="539" t="s">
        <v>450</v>
      </c>
      <c r="G405" s="540">
        <v>2.23E-2</v>
      </c>
      <c r="H405" s="90">
        <f>VLOOKUP(D405,'HRG SATUAN'!$C$4:$D$46,2,0)</f>
        <v>250000</v>
      </c>
      <c r="I405" s="541">
        <f t="shared" ref="I405" si="39">G405*H405</f>
        <v>5575</v>
      </c>
    </row>
    <row r="406" spans="2:9" hidden="1" x14ac:dyDescent="0.35">
      <c r="B406" s="333"/>
      <c r="C406" s="629"/>
      <c r="D406" s="339"/>
      <c r="E406" s="340"/>
      <c r="F406" s="87"/>
      <c r="G406" s="85"/>
      <c r="H406" s="90"/>
      <c r="I406" s="91"/>
    </row>
    <row r="407" spans="2:9" hidden="1" x14ac:dyDescent="0.35">
      <c r="B407" s="87"/>
      <c r="C407" s="333"/>
      <c r="D407" s="811" t="s">
        <v>176</v>
      </c>
      <c r="E407" s="811"/>
      <c r="F407" s="811"/>
      <c r="G407" s="811"/>
      <c r="H407" s="811"/>
      <c r="I407" s="92">
        <f>SUBTOTAL(9,I404:I406)</f>
        <v>5575</v>
      </c>
    </row>
    <row r="408" spans="2:9" hidden="1" x14ac:dyDescent="0.35">
      <c r="B408" s="83" t="s">
        <v>177</v>
      </c>
      <c r="C408" s="628"/>
      <c r="D408" s="814" t="s">
        <v>178</v>
      </c>
      <c r="E408" s="814"/>
      <c r="F408" s="814"/>
      <c r="G408" s="814"/>
      <c r="H408" s="814"/>
      <c r="I408" s="91">
        <f>I400+I403+I407</f>
        <v>11175</v>
      </c>
    </row>
    <row r="409" spans="2:9" hidden="1" x14ac:dyDescent="0.35">
      <c r="B409" s="83" t="s">
        <v>179</v>
      </c>
      <c r="C409" s="628"/>
      <c r="D409" s="95" t="s">
        <v>180</v>
      </c>
      <c r="E409" s="95"/>
      <c r="F409" s="95"/>
      <c r="G409" s="95"/>
      <c r="H409" s="96">
        <v>0.15</v>
      </c>
      <c r="I409" s="91">
        <f>I408*H409</f>
        <v>1676.25</v>
      </c>
    </row>
    <row r="410" spans="2:9" hidden="1" x14ac:dyDescent="0.35">
      <c r="B410" s="83" t="s">
        <v>181</v>
      </c>
      <c r="C410" s="628"/>
      <c r="D410" s="814" t="s">
        <v>182</v>
      </c>
      <c r="E410" s="814"/>
      <c r="F410" s="814"/>
      <c r="G410" s="814"/>
      <c r="H410" s="814"/>
      <c r="I410" s="92">
        <f>ROUNDDOWN(I408+I409,0)</f>
        <v>12851</v>
      </c>
    </row>
    <row r="411" spans="2:9" hidden="1" x14ac:dyDescent="0.35">
      <c r="B411" s="107"/>
      <c r="C411" s="107"/>
      <c r="D411" s="108"/>
      <c r="E411" s="108"/>
      <c r="F411" s="108"/>
      <c r="G411" s="109"/>
      <c r="H411" s="110"/>
      <c r="I411" s="111"/>
    </row>
    <row r="412" spans="2:9" x14ac:dyDescent="0.35">
      <c r="B412" s="2"/>
      <c r="C412" s="2"/>
      <c r="D412" s="2"/>
      <c r="E412" s="2"/>
      <c r="F412" s="2"/>
      <c r="G412" s="2"/>
      <c r="H412" s="2"/>
      <c r="I412" s="2"/>
    </row>
    <row r="413" spans="2:9" x14ac:dyDescent="0.35">
      <c r="B413" s="801" t="s">
        <v>209</v>
      </c>
      <c r="C413" s="801"/>
      <c r="D413" s="674" t="s">
        <v>206</v>
      </c>
      <c r="E413" s="675"/>
      <c r="F413" s="676"/>
      <c r="G413" s="675"/>
      <c r="H413" s="677"/>
      <c r="I413" s="677"/>
    </row>
    <row r="414" spans="2:9" x14ac:dyDescent="0.35">
      <c r="B414" s="803" t="s">
        <v>160</v>
      </c>
      <c r="C414" s="804"/>
      <c r="D414" s="807" t="s">
        <v>161</v>
      </c>
      <c r="E414" s="807"/>
      <c r="F414" s="807" t="s">
        <v>162</v>
      </c>
      <c r="G414" s="813" t="s">
        <v>163</v>
      </c>
      <c r="H414" s="82" t="s">
        <v>164</v>
      </c>
      <c r="I414" s="82" t="s">
        <v>165</v>
      </c>
    </row>
    <row r="415" spans="2:9" x14ac:dyDescent="0.35">
      <c r="B415" s="805"/>
      <c r="C415" s="806"/>
      <c r="D415" s="807"/>
      <c r="E415" s="807"/>
      <c r="F415" s="807"/>
      <c r="G415" s="813"/>
      <c r="H415" s="82" t="s">
        <v>17</v>
      </c>
      <c r="I415" s="82" t="s">
        <v>17</v>
      </c>
    </row>
    <row r="416" spans="2:9" x14ac:dyDescent="0.35">
      <c r="B416" s="632" t="s">
        <v>166</v>
      </c>
      <c r="C416" s="636"/>
      <c r="D416" s="84" t="s">
        <v>167</v>
      </c>
      <c r="E416" s="121"/>
      <c r="F416" s="121"/>
      <c r="G416" s="121"/>
      <c r="H416" s="122"/>
      <c r="I416" s="123"/>
    </row>
    <row r="417" spans="2:9" x14ac:dyDescent="0.35">
      <c r="B417" s="629"/>
      <c r="C417" s="637"/>
      <c r="D417" s="88" t="str">
        <f>'HRG SATUAN'!$C$5</f>
        <v>Pekerja</v>
      </c>
      <c r="E417" s="99" t="s">
        <v>185</v>
      </c>
      <c r="F417" s="124" t="s">
        <v>168</v>
      </c>
      <c r="G417" s="129">
        <v>0.25</v>
      </c>
      <c r="H417" s="90">
        <f>VLOOKUP(D417,'HRG SATUAN'!$C$4:$D$46,2,0)</f>
        <v>100000</v>
      </c>
      <c r="I417" s="120">
        <f t="shared" ref="I417:I420" si="40">G417*H417</f>
        <v>25000</v>
      </c>
    </row>
    <row r="418" spans="2:9" x14ac:dyDescent="0.35">
      <c r="B418" s="629"/>
      <c r="C418" s="637"/>
      <c r="D418" s="88" t="str">
        <f>'HRG SATUAN'!$C$6</f>
        <v xml:space="preserve">Tukang </v>
      </c>
      <c r="E418" s="99" t="s">
        <v>186</v>
      </c>
      <c r="F418" s="124" t="s">
        <v>168</v>
      </c>
      <c r="G418" s="129">
        <v>0.5</v>
      </c>
      <c r="H418" s="90">
        <f>VLOOKUP(D418,'HRG SATUAN'!$C$4:$D$46,2,0)</f>
        <v>120000</v>
      </c>
      <c r="I418" s="120">
        <f t="shared" si="40"/>
        <v>60000</v>
      </c>
    </row>
    <row r="419" spans="2:9" x14ac:dyDescent="0.35">
      <c r="B419" s="629"/>
      <c r="C419" s="637"/>
      <c r="D419" s="88" t="str">
        <f>'HRG SATUAN'!$C$7</f>
        <v>Kepala Tukang</v>
      </c>
      <c r="E419" s="99" t="s">
        <v>187</v>
      </c>
      <c r="F419" s="124" t="s">
        <v>168</v>
      </c>
      <c r="G419" s="129">
        <v>0.05</v>
      </c>
      <c r="H419" s="90">
        <f>VLOOKUP(D419,'HRG SATUAN'!$C$4:$D$46,2,0)</f>
        <v>130000</v>
      </c>
      <c r="I419" s="120">
        <f t="shared" si="40"/>
        <v>6500</v>
      </c>
    </row>
    <row r="420" spans="2:9" x14ac:dyDescent="0.35">
      <c r="B420" s="629"/>
      <c r="C420" s="637"/>
      <c r="D420" s="88" t="str">
        <f>'HRG SATUAN'!$C$8</f>
        <v>Mandor</v>
      </c>
      <c r="E420" s="99" t="s">
        <v>188</v>
      </c>
      <c r="F420" s="124" t="s">
        <v>168</v>
      </c>
      <c r="G420" s="129">
        <v>1.2999999999999999E-3</v>
      </c>
      <c r="H420" s="90">
        <f>VLOOKUP(D420,'HRG SATUAN'!$C$4:$D$46,2,0)</f>
        <v>130000</v>
      </c>
      <c r="I420" s="120">
        <f t="shared" si="40"/>
        <v>169</v>
      </c>
    </row>
    <row r="421" spans="2:9" x14ac:dyDescent="0.35">
      <c r="B421" s="629"/>
      <c r="C421" s="637"/>
      <c r="D421" s="811" t="s">
        <v>169</v>
      </c>
      <c r="E421" s="811"/>
      <c r="F421" s="811"/>
      <c r="G421" s="811"/>
      <c r="H421" s="811"/>
      <c r="I421" s="92">
        <f>SUBTOTAL(9,I416:I420)</f>
        <v>91669</v>
      </c>
    </row>
    <row r="422" spans="2:9" x14ac:dyDescent="0.35">
      <c r="B422" s="632" t="s">
        <v>170</v>
      </c>
      <c r="C422" s="636"/>
      <c r="D422" s="84" t="s">
        <v>171</v>
      </c>
      <c r="E422" s="128" t="s">
        <v>205</v>
      </c>
      <c r="F422" s="130" t="s">
        <v>205</v>
      </c>
      <c r="G422" s="131" t="s">
        <v>205</v>
      </c>
      <c r="H422" s="132" t="s">
        <v>205</v>
      </c>
      <c r="I422" s="133" t="s">
        <v>205</v>
      </c>
    </row>
    <row r="423" spans="2:9" x14ac:dyDescent="0.35">
      <c r="B423" s="629"/>
      <c r="C423" s="637"/>
      <c r="D423" s="121" t="str">
        <f>'HRG SATUAN'!C23</f>
        <v>Paving Block Natural tebal 6 cm Tipe B</v>
      </c>
      <c r="E423" s="128" t="s">
        <v>207</v>
      </c>
      <c r="F423" s="124" t="s">
        <v>24</v>
      </c>
      <c r="G423" s="129">
        <v>1.01</v>
      </c>
      <c r="H423" s="137">
        <f>'HRG SATUAN'!$D$23*44</f>
        <v>96800</v>
      </c>
      <c r="I423" s="120">
        <f t="shared" ref="I423:I424" si="41">G423*H423</f>
        <v>97768</v>
      </c>
    </row>
    <row r="424" spans="2:9" x14ac:dyDescent="0.35">
      <c r="B424" s="629"/>
      <c r="C424" s="637"/>
      <c r="D424" s="121" t="str">
        <f>'HRG SATUAN'!$C$17</f>
        <v>Pasir Pasang</v>
      </c>
      <c r="E424" s="128" t="s">
        <v>205</v>
      </c>
      <c r="F424" s="124" t="s">
        <v>29</v>
      </c>
      <c r="G424" s="129">
        <v>0.05</v>
      </c>
      <c r="H424" s="90">
        <f>VLOOKUP(D424,'HRG SATUAN'!$C$4:$D$46,2,0)</f>
        <v>159000</v>
      </c>
      <c r="I424" s="120">
        <f t="shared" si="41"/>
        <v>7950</v>
      </c>
    </row>
    <row r="425" spans="2:9" x14ac:dyDescent="0.35">
      <c r="B425" s="629"/>
      <c r="C425" s="637"/>
      <c r="D425" s="811" t="s">
        <v>172</v>
      </c>
      <c r="E425" s="811"/>
      <c r="F425" s="811"/>
      <c r="G425" s="811"/>
      <c r="H425" s="811"/>
      <c r="I425" s="92">
        <f>SUBTOTAL(9,I422:I424)</f>
        <v>105718</v>
      </c>
    </row>
    <row r="426" spans="2:9" x14ac:dyDescent="0.35">
      <c r="B426" s="632" t="s">
        <v>173</v>
      </c>
      <c r="C426" s="636"/>
      <c r="D426" s="84" t="s">
        <v>174</v>
      </c>
      <c r="E426" s="128" t="s">
        <v>205</v>
      </c>
      <c r="F426" s="130" t="s">
        <v>205</v>
      </c>
      <c r="G426" s="131" t="s">
        <v>205</v>
      </c>
      <c r="H426" s="132" t="s">
        <v>205</v>
      </c>
      <c r="I426" s="133" t="s">
        <v>205</v>
      </c>
    </row>
    <row r="427" spans="2:9" x14ac:dyDescent="0.35">
      <c r="B427" s="632"/>
      <c r="C427" s="636"/>
      <c r="D427" s="88" t="s">
        <v>208</v>
      </c>
      <c r="E427" s="128"/>
      <c r="F427" s="130" t="s">
        <v>367</v>
      </c>
      <c r="G427" s="129">
        <v>0.1</v>
      </c>
      <c r="H427" s="134">
        <f>I425</f>
        <v>105718</v>
      </c>
      <c r="I427" s="120">
        <f t="shared" ref="I427" si="42">G427*H427</f>
        <v>10571.800000000001</v>
      </c>
    </row>
    <row r="428" spans="2:9" x14ac:dyDescent="0.35">
      <c r="B428" s="672" t="s">
        <v>205</v>
      </c>
      <c r="C428" s="673"/>
      <c r="D428" s="811" t="s">
        <v>176</v>
      </c>
      <c r="E428" s="811"/>
      <c r="F428" s="811"/>
      <c r="G428" s="811"/>
      <c r="H428" s="811"/>
      <c r="I428" s="92">
        <f>SUBTOTAL(9,I426:I427)</f>
        <v>10571.800000000001</v>
      </c>
    </row>
    <row r="429" spans="2:9" x14ac:dyDescent="0.35">
      <c r="B429" s="632" t="s">
        <v>177</v>
      </c>
      <c r="C429" s="636"/>
      <c r="D429" s="814" t="s">
        <v>178</v>
      </c>
      <c r="E429" s="814"/>
      <c r="F429" s="814"/>
      <c r="G429" s="814"/>
      <c r="H429" s="814"/>
      <c r="I429" s="92">
        <f>I421+I425+I428</f>
        <v>207958.8</v>
      </c>
    </row>
    <row r="430" spans="2:9" x14ac:dyDescent="0.35">
      <c r="B430" s="632" t="s">
        <v>179</v>
      </c>
      <c r="C430" s="636"/>
      <c r="D430" s="95" t="s">
        <v>203</v>
      </c>
      <c r="E430" s="95"/>
      <c r="F430" s="95"/>
      <c r="G430" s="95"/>
      <c r="H430" s="96">
        <v>0.15</v>
      </c>
      <c r="I430" s="136">
        <f>I429*H430</f>
        <v>31193.819999999996</v>
      </c>
    </row>
    <row r="431" spans="2:9" x14ac:dyDescent="0.35">
      <c r="B431" s="632" t="s">
        <v>181</v>
      </c>
      <c r="C431" s="636"/>
      <c r="D431" s="814" t="s">
        <v>182</v>
      </c>
      <c r="E431" s="814"/>
      <c r="F431" s="814"/>
      <c r="G431" s="814"/>
      <c r="H431" s="814"/>
      <c r="I431" s="370">
        <f>ROUNDDOWN(I429+I430,0)</f>
        <v>239152</v>
      </c>
    </row>
    <row r="432" spans="2:9" x14ac:dyDescent="0.35">
      <c r="B432" s="2"/>
      <c r="C432" s="2"/>
      <c r="D432" s="2"/>
      <c r="E432" s="2"/>
      <c r="F432" s="2"/>
      <c r="G432" s="2"/>
      <c r="H432" s="2"/>
      <c r="I432" s="2"/>
    </row>
    <row r="433" spans="2:9" hidden="1" x14ac:dyDescent="0.35">
      <c r="B433" s="2"/>
      <c r="C433" s="2"/>
      <c r="D433" s="2"/>
      <c r="E433" s="2"/>
      <c r="F433" s="2"/>
      <c r="G433" s="2"/>
      <c r="H433" s="2"/>
      <c r="I433" s="2"/>
    </row>
    <row r="434" spans="2:9" hidden="1" x14ac:dyDescent="0.35">
      <c r="B434" s="472" t="s">
        <v>438</v>
      </c>
      <c r="C434" s="472"/>
      <c r="D434" s="473" t="s">
        <v>439</v>
      </c>
      <c r="E434" s="474"/>
      <c r="F434" s="475"/>
      <c r="G434" s="474"/>
      <c r="H434" s="476"/>
      <c r="I434" s="476"/>
    </row>
    <row r="435" spans="2:9" hidden="1" x14ac:dyDescent="0.35">
      <c r="B435" s="807" t="s">
        <v>160</v>
      </c>
      <c r="C435" s="627"/>
      <c r="D435" s="807" t="s">
        <v>161</v>
      </c>
      <c r="E435" s="807"/>
      <c r="F435" s="807" t="s">
        <v>162</v>
      </c>
      <c r="G435" s="813" t="s">
        <v>163</v>
      </c>
      <c r="H435" s="82" t="s">
        <v>164</v>
      </c>
      <c r="I435" s="82" t="s">
        <v>165</v>
      </c>
    </row>
    <row r="436" spans="2:9" hidden="1" x14ac:dyDescent="0.35">
      <c r="B436" s="807"/>
      <c r="C436" s="627"/>
      <c r="D436" s="807"/>
      <c r="E436" s="807"/>
      <c r="F436" s="807"/>
      <c r="G436" s="813"/>
      <c r="H436" s="82" t="s">
        <v>17</v>
      </c>
      <c r="I436" s="82" t="s">
        <v>17</v>
      </c>
    </row>
    <row r="437" spans="2:9" hidden="1" x14ac:dyDescent="0.35">
      <c r="B437" s="83" t="s">
        <v>166</v>
      </c>
      <c r="C437" s="628"/>
      <c r="D437" s="84" t="s">
        <v>167</v>
      </c>
      <c r="E437" s="121"/>
      <c r="F437" s="121"/>
      <c r="G437" s="121"/>
      <c r="H437" s="122"/>
      <c r="I437" s="123"/>
    </row>
    <row r="438" spans="2:9" hidden="1" x14ac:dyDescent="0.35">
      <c r="B438" s="87"/>
      <c r="C438" s="333"/>
      <c r="D438" s="88" t="str">
        <f>'HRG SATUAN'!$C$5</f>
        <v>Pekerja</v>
      </c>
      <c r="E438" s="99" t="s">
        <v>185</v>
      </c>
      <c r="F438" s="124" t="s">
        <v>168</v>
      </c>
      <c r="G438" s="129">
        <v>0.25</v>
      </c>
      <c r="H438" s="90">
        <f>VLOOKUP(D438,'HRG SATUAN'!$C$4:$D$46,2,0)</f>
        <v>100000</v>
      </c>
      <c r="I438" s="120">
        <f t="shared" ref="I438:I441" si="43">G438*H438</f>
        <v>25000</v>
      </c>
    </row>
    <row r="439" spans="2:9" hidden="1" x14ac:dyDescent="0.35">
      <c r="B439" s="87"/>
      <c r="C439" s="333"/>
      <c r="D439" s="88" t="str">
        <f>'HRG SATUAN'!$C$6</f>
        <v xml:space="preserve">Tukang </v>
      </c>
      <c r="E439" s="99" t="s">
        <v>186</v>
      </c>
      <c r="F439" s="124" t="s">
        <v>168</v>
      </c>
      <c r="G439" s="129">
        <v>0.5</v>
      </c>
      <c r="H439" s="90">
        <f>VLOOKUP(D439,'HRG SATUAN'!$C$4:$D$46,2,0)</f>
        <v>120000</v>
      </c>
      <c r="I439" s="120">
        <f t="shared" si="43"/>
        <v>60000</v>
      </c>
    </row>
    <row r="440" spans="2:9" hidden="1" x14ac:dyDescent="0.35">
      <c r="B440" s="87"/>
      <c r="C440" s="333"/>
      <c r="D440" s="88" t="str">
        <f>'HRG SATUAN'!$C$7</f>
        <v>Kepala Tukang</v>
      </c>
      <c r="E440" s="99" t="s">
        <v>187</v>
      </c>
      <c r="F440" s="124" t="s">
        <v>168</v>
      </c>
      <c r="G440" s="129">
        <v>0.05</v>
      </c>
      <c r="H440" s="90">
        <f>VLOOKUP(D440,'HRG SATUAN'!$C$4:$D$46,2,0)</f>
        <v>130000</v>
      </c>
      <c r="I440" s="120">
        <f t="shared" si="43"/>
        <v>6500</v>
      </c>
    </row>
    <row r="441" spans="2:9" hidden="1" x14ac:dyDescent="0.35">
      <c r="B441" s="87"/>
      <c r="C441" s="333"/>
      <c r="D441" s="88" t="str">
        <f>'HRG SATUAN'!$C$8</f>
        <v>Mandor</v>
      </c>
      <c r="E441" s="99" t="s">
        <v>188</v>
      </c>
      <c r="F441" s="124" t="s">
        <v>168</v>
      </c>
      <c r="G441" s="129">
        <v>1.2999999999999999E-3</v>
      </c>
      <c r="H441" s="90">
        <f>VLOOKUP(D441,'HRG SATUAN'!$C$4:$D$46,2,0)</f>
        <v>130000</v>
      </c>
      <c r="I441" s="120">
        <f t="shared" si="43"/>
        <v>169</v>
      </c>
    </row>
    <row r="442" spans="2:9" hidden="1" x14ac:dyDescent="0.35">
      <c r="B442" s="87"/>
      <c r="C442" s="333"/>
      <c r="D442" s="811" t="s">
        <v>169</v>
      </c>
      <c r="E442" s="811"/>
      <c r="F442" s="811"/>
      <c r="G442" s="811"/>
      <c r="H442" s="811"/>
      <c r="I442" s="92">
        <f>SUBTOTAL(9,I437:I441)</f>
        <v>91669</v>
      </c>
    </row>
    <row r="443" spans="2:9" hidden="1" x14ac:dyDescent="0.35">
      <c r="B443" s="83" t="s">
        <v>170</v>
      </c>
      <c r="C443" s="628"/>
      <c r="D443" s="84" t="s">
        <v>171</v>
      </c>
      <c r="E443" s="128" t="s">
        <v>205</v>
      </c>
      <c r="F443" s="130" t="s">
        <v>205</v>
      </c>
      <c r="G443" s="131" t="s">
        <v>205</v>
      </c>
      <c r="H443" s="132" t="s">
        <v>205</v>
      </c>
      <c r="I443" s="133" t="s">
        <v>205</v>
      </c>
    </row>
    <row r="444" spans="2:9" hidden="1" x14ac:dyDescent="0.35">
      <c r="B444" s="87"/>
      <c r="C444" s="333"/>
      <c r="D444" s="121" t="str">
        <f>'HRG SATUAN'!C25</f>
        <v>Paving Block Natural tebal 8 cm Tipe B</v>
      </c>
      <c r="E444" s="128" t="s">
        <v>207</v>
      </c>
      <c r="F444" s="124" t="s">
        <v>24</v>
      </c>
      <c r="G444" s="129">
        <v>1.01</v>
      </c>
      <c r="H444" s="137">
        <f>'HRG SATUAN'!$D$25*44</f>
        <v>145200</v>
      </c>
      <c r="I444" s="120">
        <f t="shared" ref="I444:I445" si="44">G444*H444</f>
        <v>146652</v>
      </c>
    </row>
    <row r="445" spans="2:9" hidden="1" x14ac:dyDescent="0.35">
      <c r="B445" s="87"/>
      <c r="C445" s="333"/>
      <c r="D445" s="121" t="str">
        <f>'HRG SATUAN'!$C$17</f>
        <v>Pasir Pasang</v>
      </c>
      <c r="E445" s="128" t="s">
        <v>205</v>
      </c>
      <c r="F445" s="124" t="s">
        <v>29</v>
      </c>
      <c r="G445" s="129">
        <v>0.05</v>
      </c>
      <c r="H445" s="90">
        <f>VLOOKUP(D445,'HRG SATUAN'!$C$4:$D$46,2,0)</f>
        <v>159000</v>
      </c>
      <c r="I445" s="120">
        <f t="shared" si="44"/>
        <v>7950</v>
      </c>
    </row>
    <row r="446" spans="2:9" hidden="1" x14ac:dyDescent="0.35">
      <c r="B446" s="87"/>
      <c r="C446" s="333"/>
      <c r="D446" s="811" t="s">
        <v>172</v>
      </c>
      <c r="E446" s="811"/>
      <c r="F446" s="811"/>
      <c r="G446" s="811"/>
      <c r="H446" s="811"/>
      <c r="I446" s="92">
        <f>SUBTOTAL(9,I443:I445)</f>
        <v>154602</v>
      </c>
    </row>
    <row r="447" spans="2:9" hidden="1" x14ac:dyDescent="0.35">
      <c r="B447" s="83" t="s">
        <v>173</v>
      </c>
      <c r="C447" s="628"/>
      <c r="D447" s="84" t="s">
        <v>174</v>
      </c>
      <c r="E447" s="128" t="s">
        <v>205</v>
      </c>
      <c r="F447" s="130" t="s">
        <v>205</v>
      </c>
      <c r="G447" s="131" t="s">
        <v>205</v>
      </c>
      <c r="H447" s="132" t="s">
        <v>205</v>
      </c>
      <c r="I447" s="133" t="s">
        <v>205</v>
      </c>
    </row>
    <row r="448" spans="2:9" hidden="1" x14ac:dyDescent="0.35">
      <c r="B448" s="83"/>
      <c r="C448" s="628"/>
      <c r="D448" s="88" t="s">
        <v>208</v>
      </c>
      <c r="E448" s="128"/>
      <c r="F448" s="130" t="s">
        <v>367</v>
      </c>
      <c r="G448" s="129">
        <v>0.1</v>
      </c>
      <c r="H448" s="134">
        <f>I446</f>
        <v>154602</v>
      </c>
      <c r="I448" s="120">
        <f t="shared" ref="I448" si="45">G448*H448</f>
        <v>15460.2</v>
      </c>
    </row>
    <row r="449" spans="2:12" hidden="1" x14ac:dyDescent="0.35">
      <c r="B449" s="135" t="s">
        <v>205</v>
      </c>
      <c r="C449" s="634"/>
      <c r="D449" s="811" t="s">
        <v>176</v>
      </c>
      <c r="E449" s="811"/>
      <c r="F449" s="811"/>
      <c r="G449" s="811"/>
      <c r="H449" s="811"/>
      <c r="I449" s="92">
        <f>SUBTOTAL(9,I447:I448)</f>
        <v>15460.2</v>
      </c>
    </row>
    <row r="450" spans="2:12" hidden="1" x14ac:dyDescent="0.35">
      <c r="B450" s="83" t="s">
        <v>177</v>
      </c>
      <c r="C450" s="628"/>
      <c r="D450" s="814" t="s">
        <v>178</v>
      </c>
      <c r="E450" s="814"/>
      <c r="F450" s="814"/>
      <c r="G450" s="814"/>
      <c r="H450" s="814"/>
      <c r="I450" s="92">
        <f>I442+I446+I449</f>
        <v>261731.20000000001</v>
      </c>
    </row>
    <row r="451" spans="2:12" hidden="1" x14ac:dyDescent="0.35">
      <c r="B451" s="83" t="s">
        <v>179</v>
      </c>
      <c r="C451" s="628"/>
      <c r="D451" s="95" t="s">
        <v>203</v>
      </c>
      <c r="E451" s="95"/>
      <c r="F451" s="95"/>
      <c r="G451" s="95"/>
      <c r="H451" s="96">
        <v>0.15</v>
      </c>
      <c r="I451" s="136">
        <f>I450*H451</f>
        <v>39259.68</v>
      </c>
    </row>
    <row r="452" spans="2:12" hidden="1" x14ac:dyDescent="0.35">
      <c r="B452" s="83" t="s">
        <v>181</v>
      </c>
      <c r="C452" s="628"/>
      <c r="D452" s="814" t="s">
        <v>182</v>
      </c>
      <c r="E452" s="814"/>
      <c r="F452" s="814"/>
      <c r="G452" s="814"/>
      <c r="H452" s="814"/>
      <c r="I452" s="370">
        <f>ROUNDDOWN(I450+I451,0)</f>
        <v>300990</v>
      </c>
    </row>
    <row r="453" spans="2:12" hidden="1" x14ac:dyDescent="0.35">
      <c r="B453" s="77"/>
      <c r="C453" s="77"/>
      <c r="D453" s="138"/>
      <c r="E453" s="2"/>
      <c r="F453" s="2"/>
      <c r="G453" s="2"/>
      <c r="H453" s="2"/>
      <c r="I453" s="2"/>
    </row>
    <row r="454" spans="2:12" hidden="1" x14ac:dyDescent="0.35">
      <c r="B454" s="77"/>
      <c r="C454" s="77"/>
      <c r="D454" s="138"/>
      <c r="E454" s="2"/>
      <c r="F454" s="2"/>
      <c r="G454" s="2"/>
      <c r="H454" s="2"/>
      <c r="I454" s="2"/>
    </row>
    <row r="455" spans="2:12" x14ac:dyDescent="0.35">
      <c r="B455" s="118"/>
      <c r="C455" s="118"/>
      <c r="D455" s="118"/>
      <c r="E455" s="118"/>
      <c r="F455" s="119"/>
      <c r="G455" s="97"/>
      <c r="H455" s="98"/>
      <c r="I455" s="98"/>
    </row>
    <row r="456" spans="2:12" hidden="1" x14ac:dyDescent="0.35">
      <c r="B456" s="107" t="s">
        <v>210</v>
      </c>
      <c r="C456" s="107"/>
      <c r="D456" s="118"/>
      <c r="E456" s="118"/>
      <c r="F456" s="119"/>
      <c r="G456" s="97"/>
      <c r="H456" s="98"/>
      <c r="I456" s="98"/>
    </row>
    <row r="457" spans="2:12" x14ac:dyDescent="0.35">
      <c r="B457" s="802" t="s">
        <v>211</v>
      </c>
      <c r="C457" s="802"/>
      <c r="D457" s="139" t="s">
        <v>212</v>
      </c>
      <c r="E457" s="108"/>
      <c r="F457" s="108"/>
      <c r="G457" s="109"/>
      <c r="H457" s="110"/>
      <c r="I457" s="111"/>
    </row>
    <row r="458" spans="2:12" x14ac:dyDescent="0.35">
      <c r="B458" s="632" t="s">
        <v>166</v>
      </c>
      <c r="C458" s="636"/>
      <c r="D458" s="84" t="s">
        <v>167</v>
      </c>
      <c r="E458" s="125"/>
      <c r="F458" s="125"/>
      <c r="G458" s="126"/>
      <c r="H458" s="122"/>
      <c r="I458" s="123"/>
    </row>
    <row r="459" spans="2:12" x14ac:dyDescent="0.35">
      <c r="B459" s="629"/>
      <c r="C459" s="637"/>
      <c r="D459" s="88" t="str">
        <f>'HRG SATUAN'!$C$5</f>
        <v>Pekerja</v>
      </c>
      <c r="E459" s="125"/>
      <c r="F459" s="124" t="s">
        <v>168</v>
      </c>
      <c r="G459" s="140">
        <v>0.2</v>
      </c>
      <c r="H459" s="90">
        <f>VLOOKUP(D459,'HRG SATUAN'!$C$4:$D$46,2,0)</f>
        <v>100000</v>
      </c>
      <c r="I459" s="91">
        <f t="shared" ref="I459:I462" si="46">G459*H459</f>
        <v>20000</v>
      </c>
    </row>
    <row r="460" spans="2:12" x14ac:dyDescent="0.35">
      <c r="B460" s="629"/>
      <c r="C460" s="637"/>
      <c r="D460" s="88" t="str">
        <f>'HRG SATUAN'!$C$6</f>
        <v xml:space="preserve">Tukang </v>
      </c>
      <c r="E460" s="87"/>
      <c r="F460" s="87" t="s">
        <v>168</v>
      </c>
      <c r="G460" s="141">
        <v>1.6E-2</v>
      </c>
      <c r="H460" s="90">
        <f>VLOOKUP(D460,'HRG SATUAN'!$C$4:$D$46,2,0)</f>
        <v>120000</v>
      </c>
      <c r="I460" s="120">
        <f t="shared" si="46"/>
        <v>1920</v>
      </c>
    </row>
    <row r="461" spans="2:12" x14ac:dyDescent="0.35">
      <c r="B461" s="629"/>
      <c r="C461" s="637"/>
      <c r="D461" s="88" t="str">
        <f>'HRG SATUAN'!$C$7</f>
        <v>Kepala Tukang</v>
      </c>
      <c r="E461" s="87"/>
      <c r="F461" s="87" t="s">
        <v>168</v>
      </c>
      <c r="G461" s="141">
        <v>1.6E-2</v>
      </c>
      <c r="H461" s="90">
        <f>VLOOKUP(D461,'HRG SATUAN'!$C$4:$D$46,2,0)</f>
        <v>130000</v>
      </c>
      <c r="I461" s="120">
        <f t="shared" si="46"/>
        <v>2080</v>
      </c>
    </row>
    <row r="462" spans="2:12" x14ac:dyDescent="0.35">
      <c r="B462" s="629"/>
      <c r="C462" s="637"/>
      <c r="D462" s="88" t="str">
        <f>'HRG SATUAN'!$C$8</f>
        <v>Mandor</v>
      </c>
      <c r="E462" s="125"/>
      <c r="F462" s="124" t="s">
        <v>168</v>
      </c>
      <c r="G462" s="140">
        <v>2E-3</v>
      </c>
      <c r="H462" s="90">
        <f>VLOOKUP(D462,'HRG SATUAN'!$C$4:$D$46,2,0)</f>
        <v>130000</v>
      </c>
      <c r="I462" s="91">
        <f t="shared" si="46"/>
        <v>260</v>
      </c>
    </row>
    <row r="463" spans="2:12" x14ac:dyDescent="0.35">
      <c r="B463" s="629"/>
      <c r="C463" s="637"/>
      <c r="D463" s="811" t="s">
        <v>169</v>
      </c>
      <c r="E463" s="811"/>
      <c r="F463" s="811"/>
      <c r="G463" s="811"/>
      <c r="H463" s="811"/>
      <c r="I463" s="92">
        <f>SUBTOTAL(9,I458:I462)</f>
        <v>24260</v>
      </c>
    </row>
    <row r="464" spans="2:12" x14ac:dyDescent="0.35">
      <c r="B464" s="632" t="s">
        <v>170</v>
      </c>
      <c r="C464" s="636"/>
      <c r="D464" s="142" t="s">
        <v>171</v>
      </c>
      <c r="E464" s="125"/>
      <c r="F464" s="125"/>
      <c r="G464" s="143"/>
      <c r="H464" s="122"/>
      <c r="I464" s="123"/>
      <c r="L464" s="824">
        <v>0.6</v>
      </c>
    </row>
    <row r="465" spans="2:14" x14ac:dyDescent="0.35">
      <c r="B465" s="629"/>
      <c r="C465" s="637"/>
      <c r="D465" s="342" t="str">
        <f>'HRG SATUAN'!$C$33</f>
        <v>Kanstin 60x30x12/15 cm</v>
      </c>
      <c r="E465" s="125"/>
      <c r="F465" s="124" t="s">
        <v>22</v>
      </c>
      <c r="G465" s="144">
        <f>ROUNDDOWN(N466,3)</f>
        <v>1.6659999999999999</v>
      </c>
      <c r="H465" s="90">
        <f>VLOOKUP(D465,'HRG SATUAN'!$C$4:$D$46,2,0)</f>
        <v>47700</v>
      </c>
      <c r="I465" s="91">
        <f t="shared" ref="I465:I467" si="47">G465*H465</f>
        <v>79468.2</v>
      </c>
      <c r="L465" s="824"/>
      <c r="M465">
        <f>G465*L464</f>
        <v>0.99959999999999993</v>
      </c>
      <c r="N465">
        <v>1</v>
      </c>
    </row>
    <row r="466" spans="2:14" x14ac:dyDescent="0.35">
      <c r="B466" s="629"/>
      <c r="C466" s="637"/>
      <c r="D466" s="88" t="str">
        <f>'HRG SATUAN'!$C$14</f>
        <v>Semen Portland (PC)</v>
      </c>
      <c r="E466" s="88"/>
      <c r="F466" s="87" t="s">
        <v>36</v>
      </c>
      <c r="G466" s="85">
        <v>2.625</v>
      </c>
      <c r="H466" s="90">
        <f>VLOOKUP(D466,'HRG SATUAN'!$C$4:$D$46,2,0)</f>
        <v>1625</v>
      </c>
      <c r="I466" s="86">
        <f t="shared" si="47"/>
        <v>4265.625</v>
      </c>
      <c r="N466" s="471">
        <f>N465/L464</f>
        <v>1.6666666666666667</v>
      </c>
    </row>
    <row r="467" spans="2:14" x14ac:dyDescent="0.35">
      <c r="B467" s="629"/>
      <c r="C467" s="637"/>
      <c r="D467" s="88" t="str">
        <f>'HRG SATUAN'!$C$17</f>
        <v>Pasir Pasang</v>
      </c>
      <c r="E467" s="88"/>
      <c r="F467" s="87" t="s">
        <v>29</v>
      </c>
      <c r="G467" s="85">
        <v>7.4999999999999997E-2</v>
      </c>
      <c r="H467" s="90">
        <f>VLOOKUP(D467,'HRG SATUAN'!$C$4:$D$46,2,0)</f>
        <v>159000</v>
      </c>
      <c r="I467" s="86">
        <f t="shared" si="47"/>
        <v>11925</v>
      </c>
      <c r="N467">
        <v>320</v>
      </c>
    </row>
    <row r="468" spans="2:14" x14ac:dyDescent="0.35">
      <c r="B468" s="629"/>
      <c r="C468" s="637"/>
      <c r="D468" s="811" t="s">
        <v>172</v>
      </c>
      <c r="E468" s="811"/>
      <c r="F468" s="811"/>
      <c r="G468" s="811"/>
      <c r="H468" s="811"/>
      <c r="I468" s="92">
        <f>SUBTOTAL(9,I465:I467)</f>
        <v>95658.824999999997</v>
      </c>
    </row>
    <row r="469" spans="2:14" x14ac:dyDescent="0.35">
      <c r="B469" s="632" t="s">
        <v>173</v>
      </c>
      <c r="C469" s="636"/>
      <c r="D469" s="142" t="s">
        <v>174</v>
      </c>
      <c r="E469" s="125"/>
      <c r="F469" s="125"/>
      <c r="G469" s="143"/>
      <c r="H469" s="122"/>
      <c r="I469" s="123"/>
    </row>
    <row r="470" spans="2:14" x14ac:dyDescent="0.35">
      <c r="B470" s="632"/>
      <c r="C470" s="636"/>
      <c r="D470" s="142"/>
      <c r="E470" s="125"/>
      <c r="F470" s="125"/>
      <c r="G470" s="143"/>
      <c r="H470" s="90"/>
      <c r="I470" s="120">
        <f t="shared" ref="I470" si="48">G470*H470</f>
        <v>0</v>
      </c>
    </row>
    <row r="471" spans="2:14" x14ac:dyDescent="0.35">
      <c r="B471" s="629"/>
      <c r="C471" s="637"/>
      <c r="D471" s="818" t="s">
        <v>176</v>
      </c>
      <c r="E471" s="819"/>
      <c r="F471" s="819"/>
      <c r="G471" s="819"/>
      <c r="H471" s="820"/>
      <c r="I471" s="92">
        <f>SUBTOTAL(9,I469:I470)</f>
        <v>0</v>
      </c>
    </row>
    <row r="472" spans="2:14" x14ac:dyDescent="0.35">
      <c r="B472" s="632" t="s">
        <v>177</v>
      </c>
      <c r="C472" s="636"/>
      <c r="D472" s="814" t="s">
        <v>178</v>
      </c>
      <c r="E472" s="814"/>
      <c r="F472" s="814"/>
      <c r="G472" s="814"/>
      <c r="H472" s="814"/>
      <c r="I472" s="91">
        <f>I463+I468+I471</f>
        <v>119918.825</v>
      </c>
    </row>
    <row r="473" spans="2:14" x14ac:dyDescent="0.35">
      <c r="B473" s="632" t="s">
        <v>179</v>
      </c>
      <c r="C473" s="636"/>
      <c r="D473" s="95" t="s">
        <v>203</v>
      </c>
      <c r="E473" s="95"/>
      <c r="F473" s="95"/>
      <c r="G473" s="95"/>
      <c r="H473" s="96">
        <v>0.15</v>
      </c>
      <c r="I473" s="91">
        <f>I472*H473</f>
        <v>17987.82375</v>
      </c>
    </row>
    <row r="474" spans="2:14" x14ac:dyDescent="0.35">
      <c r="B474" s="632" t="s">
        <v>181</v>
      </c>
      <c r="C474" s="636"/>
      <c r="D474" s="814" t="s">
        <v>182</v>
      </c>
      <c r="E474" s="814"/>
      <c r="F474" s="814"/>
      <c r="G474" s="814"/>
      <c r="H474" s="814"/>
      <c r="I474" s="92">
        <f>ROUNDDOWN(I472+I473,0)</f>
        <v>137906</v>
      </c>
    </row>
    <row r="475" spans="2:14" x14ac:dyDescent="0.35">
      <c r="B475" s="118"/>
      <c r="C475" s="118"/>
      <c r="D475" s="118"/>
      <c r="E475" s="118"/>
      <c r="F475" s="119"/>
      <c r="G475" s="97"/>
      <c r="H475" s="98"/>
      <c r="I475" s="98"/>
    </row>
    <row r="476" spans="2:14" x14ac:dyDescent="0.35">
      <c r="B476" s="107" t="s">
        <v>213</v>
      </c>
      <c r="C476" s="107"/>
      <c r="D476" s="139" t="s">
        <v>214</v>
      </c>
      <c r="E476" s="108"/>
      <c r="F476" s="108"/>
      <c r="G476" s="109"/>
      <c r="H476" s="110"/>
      <c r="I476" s="111"/>
    </row>
    <row r="477" spans="2:14" x14ac:dyDescent="0.35">
      <c r="B477" s="83" t="s">
        <v>166</v>
      </c>
      <c r="C477" s="628"/>
      <c r="D477" s="84" t="s">
        <v>215</v>
      </c>
      <c r="E477" s="125"/>
      <c r="F477" s="125"/>
      <c r="G477" s="126"/>
      <c r="H477" s="122"/>
      <c r="I477" s="123"/>
    </row>
    <row r="478" spans="2:14" x14ac:dyDescent="0.35">
      <c r="B478" s="87"/>
      <c r="C478" s="333"/>
      <c r="D478" s="88" t="s">
        <v>216</v>
      </c>
      <c r="E478" s="125"/>
      <c r="F478" s="124" t="s">
        <v>20</v>
      </c>
      <c r="G478" s="144">
        <v>1</v>
      </c>
      <c r="H478" s="90">
        <v>1000000</v>
      </c>
      <c r="I478" s="91">
        <f t="shared" ref="I478" si="49">G478*H478</f>
        <v>1000000</v>
      </c>
    </row>
    <row r="479" spans="2:14" x14ac:dyDescent="0.35">
      <c r="B479" s="87"/>
      <c r="C479" s="333"/>
      <c r="D479" s="811" t="s">
        <v>217</v>
      </c>
      <c r="E479" s="811"/>
      <c r="F479" s="811"/>
      <c r="G479" s="811"/>
      <c r="H479" s="811"/>
      <c r="I479" s="92">
        <f>SUBTOTAL(9,I477:I478)</f>
        <v>1000000</v>
      </c>
    </row>
    <row r="480" spans="2:14" x14ac:dyDescent="0.35">
      <c r="B480" s="118"/>
      <c r="C480" s="118"/>
      <c r="D480" s="118"/>
      <c r="E480" s="118"/>
      <c r="F480" s="119"/>
      <c r="G480" s="97"/>
      <c r="H480" s="98"/>
      <c r="I480" s="98"/>
    </row>
    <row r="481" spans="2:9" x14ac:dyDescent="0.35">
      <c r="B481" s="118"/>
      <c r="C481" s="118"/>
      <c r="D481" s="118"/>
      <c r="E481" s="118"/>
      <c r="F481" s="119"/>
      <c r="G481" s="97"/>
      <c r="H481" s="98"/>
      <c r="I481" s="98"/>
    </row>
    <row r="482" spans="2:9" x14ac:dyDescent="0.35">
      <c r="B482" s="118"/>
      <c r="C482" s="118"/>
      <c r="D482" s="118"/>
      <c r="E482" s="118"/>
      <c r="F482" s="119"/>
      <c r="G482" s="97"/>
      <c r="H482" s="98"/>
      <c r="I482" s="98"/>
    </row>
    <row r="483" spans="2:9" x14ac:dyDescent="0.35">
      <c r="B483" s="118"/>
      <c r="C483" s="118"/>
      <c r="D483" s="118"/>
      <c r="E483" s="118"/>
      <c r="F483" s="119"/>
      <c r="G483" s="97"/>
      <c r="H483" s="98"/>
      <c r="I483" s="98"/>
    </row>
    <row r="484" spans="2:9" x14ac:dyDescent="0.35">
      <c r="B484" s="118"/>
      <c r="C484" s="118"/>
      <c r="D484" s="118"/>
      <c r="E484" s="118"/>
      <c r="F484" s="119"/>
      <c r="G484" s="97"/>
      <c r="H484" s="98"/>
      <c r="I484" s="98"/>
    </row>
    <row r="485" spans="2:9" x14ac:dyDescent="0.35">
      <c r="B485" s="118"/>
      <c r="C485" s="118"/>
      <c r="D485" s="118"/>
      <c r="E485" s="118"/>
      <c r="F485" s="119"/>
      <c r="G485" s="97"/>
      <c r="H485" s="98"/>
      <c r="I485" s="98"/>
    </row>
    <row r="486" spans="2:9" x14ac:dyDescent="0.35">
      <c r="B486" s="118"/>
      <c r="C486" s="118"/>
      <c r="D486" s="118"/>
      <c r="E486" s="118"/>
      <c r="F486" s="119"/>
      <c r="G486" s="97"/>
      <c r="H486" s="98"/>
      <c r="I486" s="98"/>
    </row>
    <row r="487" spans="2:9" x14ac:dyDescent="0.35">
      <c r="B487" s="118"/>
      <c r="C487" s="118"/>
      <c r="D487" s="118"/>
      <c r="E487" s="118"/>
      <c r="F487" s="119"/>
      <c r="G487" s="97"/>
      <c r="H487" s="98"/>
      <c r="I487" s="98"/>
    </row>
    <row r="488" spans="2:9" x14ac:dyDescent="0.35">
      <c r="B488" s="118"/>
      <c r="C488" s="118"/>
      <c r="D488" s="118"/>
      <c r="E488" s="118"/>
      <c r="F488" s="119"/>
      <c r="G488" s="97"/>
      <c r="H488" s="98"/>
      <c r="I488" s="98"/>
    </row>
    <row r="489" spans="2:9" x14ac:dyDescent="0.35">
      <c r="B489" s="118"/>
      <c r="C489" s="118"/>
      <c r="D489" s="118"/>
      <c r="E489" s="118"/>
      <c r="F489" s="119"/>
      <c r="G489" s="97"/>
      <c r="H489" s="98"/>
      <c r="I489" s="98"/>
    </row>
    <row r="490" spans="2:9" x14ac:dyDescent="0.35">
      <c r="B490" s="118"/>
      <c r="C490" s="118"/>
      <c r="D490" s="118"/>
      <c r="E490" s="118"/>
      <c r="F490" s="119"/>
      <c r="G490" s="97"/>
      <c r="H490" s="98"/>
      <c r="I490" s="98"/>
    </row>
    <row r="491" spans="2:9" x14ac:dyDescent="0.35">
      <c r="B491" s="118"/>
      <c r="C491" s="118"/>
      <c r="D491" s="118"/>
      <c r="E491" s="118"/>
      <c r="F491" s="119"/>
      <c r="G491" s="97"/>
      <c r="H491" s="98"/>
      <c r="I491" s="98"/>
    </row>
    <row r="492" spans="2:9" x14ac:dyDescent="0.35">
      <c r="B492" s="118"/>
      <c r="C492" s="118"/>
      <c r="D492" s="118"/>
      <c r="E492" s="118"/>
      <c r="F492" s="119"/>
      <c r="G492" s="97"/>
      <c r="H492" s="98"/>
      <c r="I492" s="98"/>
    </row>
    <row r="493" spans="2:9" x14ac:dyDescent="0.35">
      <c r="B493" s="118"/>
      <c r="C493" s="118"/>
      <c r="D493" s="118"/>
      <c r="E493" s="118"/>
      <c r="F493" s="119"/>
      <c r="G493" s="97"/>
      <c r="H493" s="98"/>
      <c r="I493" s="98"/>
    </row>
    <row r="494" spans="2:9" x14ac:dyDescent="0.35">
      <c r="B494" s="118"/>
      <c r="C494" s="118"/>
      <c r="D494" s="118"/>
      <c r="E494" s="118"/>
      <c r="F494" s="119"/>
      <c r="G494" s="97"/>
      <c r="H494" s="98"/>
      <c r="I494" s="98"/>
    </row>
    <row r="495" spans="2:9" x14ac:dyDescent="0.35">
      <c r="B495" s="118"/>
      <c r="C495" s="118"/>
      <c r="D495" s="118"/>
      <c r="E495" s="118"/>
      <c r="F495" s="119"/>
      <c r="G495" s="97"/>
      <c r="H495" s="98"/>
      <c r="I495" s="98"/>
    </row>
    <row r="496" spans="2:9" x14ac:dyDescent="0.35">
      <c r="B496" s="118"/>
      <c r="C496" s="118"/>
      <c r="D496" s="118"/>
      <c r="E496" s="118"/>
      <c r="F496" s="119"/>
      <c r="G496" s="97"/>
      <c r="H496" s="98"/>
      <c r="I496" s="98"/>
    </row>
    <row r="497" spans="2:9" x14ac:dyDescent="0.35">
      <c r="B497" s="118"/>
      <c r="C497" s="118"/>
      <c r="D497" s="118"/>
      <c r="E497" s="118"/>
      <c r="F497" s="119"/>
      <c r="G497" s="97"/>
      <c r="H497" s="98"/>
      <c r="I497" s="98"/>
    </row>
    <row r="498" spans="2:9" x14ac:dyDescent="0.35">
      <c r="B498" s="118"/>
      <c r="C498" s="118"/>
      <c r="D498" s="118"/>
      <c r="E498" s="118"/>
      <c r="F498" s="119"/>
      <c r="G498" s="97"/>
      <c r="H498" s="98"/>
      <c r="I498" s="98"/>
    </row>
    <row r="499" spans="2:9" x14ac:dyDescent="0.35">
      <c r="B499" s="118"/>
      <c r="C499" s="118"/>
      <c r="D499" s="118"/>
      <c r="E499" s="118"/>
      <c r="F499" s="119"/>
      <c r="G499" s="97"/>
      <c r="H499" s="98"/>
      <c r="I499" s="98"/>
    </row>
    <row r="500" spans="2:9" x14ac:dyDescent="0.35">
      <c r="B500" s="118"/>
      <c r="C500" s="118"/>
      <c r="D500" s="118"/>
      <c r="E500" s="118"/>
      <c r="F500" s="119"/>
      <c r="G500" s="97"/>
      <c r="H500" s="98"/>
      <c r="I500" s="98"/>
    </row>
    <row r="501" spans="2:9" x14ac:dyDescent="0.35">
      <c r="B501" s="118"/>
      <c r="C501" s="118"/>
      <c r="D501" s="118"/>
      <c r="E501" s="118"/>
      <c r="F501" s="119"/>
      <c r="G501" s="97"/>
      <c r="H501" s="98"/>
      <c r="I501" s="98"/>
    </row>
    <row r="502" spans="2:9" ht="16.5" hidden="1" x14ac:dyDescent="0.35">
      <c r="B502" s="127" t="s">
        <v>218</v>
      </c>
      <c r="C502" s="635"/>
      <c r="D502" s="127" t="s">
        <v>219</v>
      </c>
      <c r="E502" s="112"/>
      <c r="F502" s="113"/>
      <c r="G502" s="114"/>
      <c r="H502" s="115"/>
      <c r="I502" s="115"/>
    </row>
    <row r="503" spans="2:9" hidden="1" x14ac:dyDescent="0.35">
      <c r="B503" s="807" t="s">
        <v>160</v>
      </c>
      <c r="C503" s="627"/>
      <c r="D503" s="807" t="s">
        <v>161</v>
      </c>
      <c r="E503" s="807"/>
      <c r="F503" s="807" t="s">
        <v>162</v>
      </c>
      <c r="G503" s="813" t="s">
        <v>163</v>
      </c>
      <c r="H503" s="82" t="s">
        <v>164</v>
      </c>
      <c r="I503" s="82" t="s">
        <v>165</v>
      </c>
    </row>
    <row r="504" spans="2:9" hidden="1" x14ac:dyDescent="0.35">
      <c r="B504" s="807"/>
      <c r="C504" s="627"/>
      <c r="D504" s="807"/>
      <c r="E504" s="807"/>
      <c r="F504" s="807"/>
      <c r="G504" s="813"/>
      <c r="H504" s="82" t="s">
        <v>17</v>
      </c>
      <c r="I504" s="82" t="s">
        <v>17</v>
      </c>
    </row>
    <row r="505" spans="2:9" hidden="1" x14ac:dyDescent="0.35">
      <c r="B505" s="83" t="s">
        <v>166</v>
      </c>
      <c r="C505" s="628"/>
      <c r="D505" s="84" t="s">
        <v>167</v>
      </c>
      <c r="E505" s="84"/>
      <c r="F505" s="83"/>
      <c r="G505" s="85"/>
      <c r="H505" s="86"/>
      <c r="I505" s="86"/>
    </row>
    <row r="506" spans="2:9" hidden="1" x14ac:dyDescent="0.35">
      <c r="B506" s="87"/>
      <c r="C506" s="333"/>
      <c r="D506" s="88" t="s">
        <v>220</v>
      </c>
      <c r="E506" s="88"/>
      <c r="F506" s="87" t="s">
        <v>168</v>
      </c>
      <c r="G506" s="85">
        <v>0.66</v>
      </c>
      <c r="H506" s="122">
        <f>'HRG SATUAN'!$D$5</f>
        <v>100000</v>
      </c>
      <c r="I506" s="86">
        <f t="shared" ref="I506:I509" si="50">G506*H506</f>
        <v>66000</v>
      </c>
    </row>
    <row r="507" spans="2:9" hidden="1" x14ac:dyDescent="0.35">
      <c r="B507" s="87"/>
      <c r="C507" s="333"/>
      <c r="D507" s="88" t="s">
        <v>221</v>
      </c>
      <c r="E507" s="88"/>
      <c r="F507" s="87" t="s">
        <v>168</v>
      </c>
      <c r="G507" s="85">
        <v>0.33</v>
      </c>
      <c r="H507" s="122">
        <f>'HRG SATUAN'!$D$6</f>
        <v>120000</v>
      </c>
      <c r="I507" s="86">
        <f t="shared" si="50"/>
        <v>39600</v>
      </c>
    </row>
    <row r="508" spans="2:9" hidden="1" x14ac:dyDescent="0.35">
      <c r="B508" s="87"/>
      <c r="C508" s="333"/>
      <c r="D508" s="88" t="s">
        <v>222</v>
      </c>
      <c r="E508" s="88"/>
      <c r="F508" s="87" t="s">
        <v>168</v>
      </c>
      <c r="G508" s="85">
        <v>3.3000000000000002E-2</v>
      </c>
      <c r="H508" s="122">
        <f>'HRG SATUAN'!$D$7</f>
        <v>130000</v>
      </c>
      <c r="I508" s="86">
        <f t="shared" si="50"/>
        <v>4290</v>
      </c>
    </row>
    <row r="509" spans="2:9" hidden="1" x14ac:dyDescent="0.35">
      <c r="B509" s="87"/>
      <c r="C509" s="333"/>
      <c r="D509" s="88" t="s">
        <v>223</v>
      </c>
      <c r="E509" s="88"/>
      <c r="F509" s="87" t="s">
        <v>168</v>
      </c>
      <c r="G509" s="85">
        <v>3.3000000000000002E-2</v>
      </c>
      <c r="H509" s="122">
        <f>'HRG SATUAN'!$D$8</f>
        <v>130000</v>
      </c>
      <c r="I509" s="86">
        <f t="shared" si="50"/>
        <v>4290</v>
      </c>
    </row>
    <row r="510" spans="2:9" hidden="1" x14ac:dyDescent="0.35">
      <c r="B510" s="87"/>
      <c r="C510" s="333"/>
      <c r="D510" s="811" t="s">
        <v>169</v>
      </c>
      <c r="E510" s="811"/>
      <c r="F510" s="811"/>
      <c r="G510" s="811"/>
      <c r="H510" s="811"/>
      <c r="I510" s="103">
        <f>SUBTOTAL(9,I506:I509)</f>
        <v>114180</v>
      </c>
    </row>
    <row r="511" spans="2:9" hidden="1" x14ac:dyDescent="0.35">
      <c r="B511" s="83" t="s">
        <v>170</v>
      </c>
      <c r="C511" s="628"/>
      <c r="D511" s="84" t="s">
        <v>189</v>
      </c>
      <c r="E511" s="84"/>
      <c r="F511" s="83"/>
      <c r="G511" s="85"/>
      <c r="H511" s="86"/>
      <c r="I511" s="86"/>
    </row>
    <row r="512" spans="2:9" ht="16.5" hidden="1" x14ac:dyDescent="0.35">
      <c r="B512" s="87"/>
      <c r="C512" s="333"/>
      <c r="D512" s="88" t="s">
        <v>224</v>
      </c>
      <c r="E512" s="88"/>
      <c r="F512" s="87" t="s">
        <v>192</v>
      </c>
      <c r="G512" s="85">
        <f>0.04/2</f>
        <v>0.02</v>
      </c>
      <c r="H512" s="86">
        <f>'HRG SATUAN'!D27</f>
        <v>3825000</v>
      </c>
      <c r="I512" s="86">
        <f t="shared" ref="I512:I516" si="51">G512*H512</f>
        <v>76500</v>
      </c>
    </row>
    <row r="513" spans="2:9" hidden="1" x14ac:dyDescent="0.35">
      <c r="B513" s="87"/>
      <c r="C513" s="333"/>
      <c r="D513" s="88" t="s">
        <v>225</v>
      </c>
      <c r="E513" s="88"/>
      <c r="F513" s="87" t="s">
        <v>36</v>
      </c>
      <c r="G513" s="85">
        <v>0.4</v>
      </c>
      <c r="H513" s="86">
        <f>'HRG SATUAN'!D28</f>
        <v>21000</v>
      </c>
      <c r="I513" s="86">
        <f t="shared" si="51"/>
        <v>8400</v>
      </c>
    </row>
    <row r="514" spans="2:9" hidden="1" x14ac:dyDescent="0.35">
      <c r="B514" s="87"/>
      <c r="C514" s="333"/>
      <c r="D514" s="88" t="s">
        <v>226</v>
      </c>
      <c r="E514" s="88"/>
      <c r="F514" s="87" t="s">
        <v>204</v>
      </c>
      <c r="G514" s="85">
        <v>0.2</v>
      </c>
      <c r="H514" s="86">
        <f>'HRG SATUAN'!D32</f>
        <v>36000</v>
      </c>
      <c r="I514" s="86">
        <f t="shared" si="51"/>
        <v>7200</v>
      </c>
    </row>
    <row r="515" spans="2:9" ht="16.5" hidden="1" x14ac:dyDescent="0.35">
      <c r="B515" s="87"/>
      <c r="C515" s="333"/>
      <c r="D515" s="88" t="s">
        <v>227</v>
      </c>
      <c r="E515" s="88"/>
      <c r="F515" s="87" t="s">
        <v>192</v>
      </c>
      <c r="G515" s="85">
        <f>0.015/2</f>
        <v>7.4999999999999997E-3</v>
      </c>
      <c r="H515" s="86">
        <f>'HRG SATUAN'!D27</f>
        <v>3825000</v>
      </c>
      <c r="I515" s="86">
        <f t="shared" si="51"/>
        <v>28687.5</v>
      </c>
    </row>
    <row r="516" spans="2:9" hidden="1" x14ac:dyDescent="0.35">
      <c r="B516" s="87"/>
      <c r="C516" s="333"/>
      <c r="D516" s="88" t="s">
        <v>228</v>
      </c>
      <c r="E516" s="88"/>
      <c r="F516" s="87" t="s">
        <v>229</v>
      </c>
      <c r="G516" s="85">
        <f>0.35</f>
        <v>0.35</v>
      </c>
      <c r="H516" s="86" t="e">
        <f>'HRG SATUAN'!#REF!</f>
        <v>#REF!</v>
      </c>
      <c r="I516" s="86" t="e">
        <f t="shared" si="51"/>
        <v>#REF!</v>
      </c>
    </row>
    <row r="517" spans="2:9" hidden="1" x14ac:dyDescent="0.35">
      <c r="B517" s="87"/>
      <c r="C517" s="333"/>
      <c r="D517" s="88" t="s">
        <v>230</v>
      </c>
      <c r="E517" s="88"/>
      <c r="F517" s="87" t="s">
        <v>231</v>
      </c>
      <c r="G517" s="85">
        <f>6/2</f>
        <v>3</v>
      </c>
      <c r="H517" s="86"/>
      <c r="I517" s="86"/>
    </row>
    <row r="518" spans="2:9" hidden="1" x14ac:dyDescent="0.35">
      <c r="B518" s="87"/>
      <c r="C518" s="333"/>
      <c r="D518" s="811" t="s">
        <v>172</v>
      </c>
      <c r="E518" s="811"/>
      <c r="F518" s="811"/>
      <c r="G518" s="811"/>
      <c r="H518" s="811"/>
      <c r="I518" s="103" t="e">
        <f>SUBTOTAL(9,I512:I517)</f>
        <v>#REF!</v>
      </c>
    </row>
    <row r="519" spans="2:9" hidden="1" x14ac:dyDescent="0.35">
      <c r="B519" s="83" t="s">
        <v>173</v>
      </c>
      <c r="C519" s="628"/>
      <c r="D519" s="84" t="s">
        <v>174</v>
      </c>
      <c r="E519" s="84"/>
      <c r="F519" s="83"/>
      <c r="G519" s="85"/>
      <c r="H519" s="86"/>
      <c r="I519" s="86"/>
    </row>
    <row r="520" spans="2:9" hidden="1" x14ac:dyDescent="0.35">
      <c r="B520" s="87"/>
      <c r="C520" s="333"/>
      <c r="D520" s="817"/>
      <c r="E520" s="817"/>
      <c r="F520" s="87"/>
      <c r="G520" s="85"/>
      <c r="H520" s="86"/>
      <c r="I520" s="86"/>
    </row>
    <row r="521" spans="2:9" hidden="1" x14ac:dyDescent="0.35">
      <c r="B521" s="87"/>
      <c r="C521" s="333"/>
      <c r="D521" s="811" t="s">
        <v>176</v>
      </c>
      <c r="E521" s="811"/>
      <c r="F521" s="811"/>
      <c r="G521" s="811"/>
      <c r="H521" s="811"/>
      <c r="I521" s="103">
        <f>SUBTOTAL(9,I519:I520)</f>
        <v>0</v>
      </c>
    </row>
    <row r="522" spans="2:9" hidden="1" x14ac:dyDescent="0.35">
      <c r="B522" s="87"/>
      <c r="C522" s="333"/>
      <c r="D522" s="817"/>
      <c r="E522" s="817"/>
      <c r="F522" s="87"/>
      <c r="G522" s="85"/>
      <c r="H522" s="86"/>
      <c r="I522" s="86"/>
    </row>
    <row r="523" spans="2:9" hidden="1" x14ac:dyDescent="0.35">
      <c r="B523" s="83" t="s">
        <v>177</v>
      </c>
      <c r="C523" s="628"/>
      <c r="D523" s="814" t="s">
        <v>178</v>
      </c>
      <c r="E523" s="814"/>
      <c r="F523" s="814"/>
      <c r="G523" s="814"/>
      <c r="H523" s="814"/>
      <c r="I523" s="86" t="e">
        <f>I510+I518+I521</f>
        <v>#REF!</v>
      </c>
    </row>
    <row r="524" spans="2:9" hidden="1" x14ac:dyDescent="0.35">
      <c r="B524" s="83" t="s">
        <v>179</v>
      </c>
      <c r="C524" s="628"/>
      <c r="D524" s="95" t="s">
        <v>203</v>
      </c>
      <c r="E524" s="95"/>
      <c r="F524" s="95"/>
      <c r="G524" s="95"/>
      <c r="H524" s="96">
        <v>0.15</v>
      </c>
      <c r="I524" s="86" t="e">
        <f>I523*H524</f>
        <v>#REF!</v>
      </c>
    </row>
    <row r="525" spans="2:9" hidden="1" x14ac:dyDescent="0.35">
      <c r="B525" s="83" t="s">
        <v>181</v>
      </c>
      <c r="C525" s="628"/>
      <c r="D525" s="814" t="s">
        <v>182</v>
      </c>
      <c r="E525" s="814"/>
      <c r="F525" s="814"/>
      <c r="G525" s="814"/>
      <c r="H525" s="814"/>
      <c r="I525" s="103" t="e">
        <f>I523+I524</f>
        <v>#REF!</v>
      </c>
    </row>
    <row r="526" spans="2:9" hidden="1" x14ac:dyDescent="0.35">
      <c r="B526" s="107"/>
      <c r="C526" s="107"/>
      <c r="D526" s="108"/>
      <c r="E526" s="108"/>
      <c r="F526" s="108"/>
      <c r="G526" s="109"/>
      <c r="H526" s="110"/>
      <c r="I526" s="111"/>
    </row>
    <row r="527" spans="2:9" hidden="1" x14ac:dyDescent="0.35"/>
  </sheetData>
  <mergeCells count="226">
    <mergeCell ref="B111:C112"/>
    <mergeCell ref="D128:H128"/>
    <mergeCell ref="D130:H130"/>
    <mergeCell ref="D132:H132"/>
    <mergeCell ref="D103:H103"/>
    <mergeCell ref="D105:H105"/>
    <mergeCell ref="D107:H107"/>
    <mergeCell ref="D135:E136"/>
    <mergeCell ref="F135:F136"/>
    <mergeCell ref="G135:G136"/>
    <mergeCell ref="L464:L465"/>
    <mergeCell ref="B435:B436"/>
    <mergeCell ref="D435:E436"/>
    <mergeCell ref="F435:F436"/>
    <mergeCell ref="G435:G436"/>
    <mergeCell ref="D442:H442"/>
    <mergeCell ref="D446:H446"/>
    <mergeCell ref="D449:H449"/>
    <mergeCell ref="D450:H450"/>
    <mergeCell ref="D452:H452"/>
    <mergeCell ref="D463:H463"/>
    <mergeCell ref="D142:H142"/>
    <mergeCell ref="D148:H148"/>
    <mergeCell ref="D152:H152"/>
    <mergeCell ref="D154:H154"/>
    <mergeCell ref="D57:H57"/>
    <mergeCell ref="D59:H59"/>
    <mergeCell ref="D156:H156"/>
    <mergeCell ref="B257:B258"/>
    <mergeCell ref="D257:E258"/>
    <mergeCell ref="F257:F258"/>
    <mergeCell ref="G257:G258"/>
    <mergeCell ref="D157:H157"/>
    <mergeCell ref="D234:E235"/>
    <mergeCell ref="F234:F235"/>
    <mergeCell ref="G234:G235"/>
    <mergeCell ref="D173:H173"/>
    <mergeCell ref="D177:H177"/>
    <mergeCell ref="D179:H179"/>
    <mergeCell ref="D181:H181"/>
    <mergeCell ref="D241:H241"/>
    <mergeCell ref="D185:E186"/>
    <mergeCell ref="D230:H230"/>
    <mergeCell ref="D192:H192"/>
    <mergeCell ref="D198:H198"/>
    <mergeCell ref="D202:H202"/>
    <mergeCell ref="D204:H204"/>
    <mergeCell ref="D23:H23"/>
    <mergeCell ref="D25:H25"/>
    <mergeCell ref="D42:H42"/>
    <mergeCell ref="D45:E46"/>
    <mergeCell ref="F45:F46"/>
    <mergeCell ref="G45:G46"/>
    <mergeCell ref="D50:H50"/>
    <mergeCell ref="D53:H53"/>
    <mergeCell ref="D56:H56"/>
    <mergeCell ref="D111:E112"/>
    <mergeCell ref="F111:F112"/>
    <mergeCell ref="G111:G112"/>
    <mergeCell ref="D118:H118"/>
    <mergeCell ref="D124:H124"/>
    <mergeCell ref="D62:E63"/>
    <mergeCell ref="F62:F63"/>
    <mergeCell ref="G62:G63"/>
    <mergeCell ref="D69:H69"/>
    <mergeCell ref="D75:H75"/>
    <mergeCell ref="D79:H79"/>
    <mergeCell ref="D81:H81"/>
    <mergeCell ref="D83:H83"/>
    <mergeCell ref="B2:I2"/>
    <mergeCell ref="D10:I10"/>
    <mergeCell ref="B11:B12"/>
    <mergeCell ref="D11:E12"/>
    <mergeCell ref="F11:F12"/>
    <mergeCell ref="G11:G12"/>
    <mergeCell ref="D16:H16"/>
    <mergeCell ref="D19:H19"/>
    <mergeCell ref="D22:H22"/>
    <mergeCell ref="D86:E87"/>
    <mergeCell ref="F86:F87"/>
    <mergeCell ref="G86:G87"/>
    <mergeCell ref="D93:H93"/>
    <mergeCell ref="D99:H99"/>
    <mergeCell ref="D329:H329"/>
    <mergeCell ref="D331:H331"/>
    <mergeCell ref="D324:H324"/>
    <mergeCell ref="D269:H269"/>
    <mergeCell ref="D273:H273"/>
    <mergeCell ref="D274:H274"/>
    <mergeCell ref="D276:H276"/>
    <mergeCell ref="D250:H250"/>
    <mergeCell ref="D252:H252"/>
    <mergeCell ref="D264:H264"/>
    <mergeCell ref="F161:F162"/>
    <mergeCell ref="G161:G162"/>
    <mergeCell ref="D167:H167"/>
    <mergeCell ref="G210:G211"/>
    <mergeCell ref="D217:H217"/>
    <mergeCell ref="D222:H222"/>
    <mergeCell ref="D226:H226"/>
    <mergeCell ref="D228:H228"/>
    <mergeCell ref="F185:F186"/>
    <mergeCell ref="D279:E280"/>
    <mergeCell ref="F279:F280"/>
    <mergeCell ref="G279:G280"/>
    <mergeCell ref="D284:H284"/>
    <mergeCell ref="D316:E317"/>
    <mergeCell ref="F316:F317"/>
    <mergeCell ref="G316:G317"/>
    <mergeCell ref="D321:H321"/>
    <mergeCell ref="D287:H287"/>
    <mergeCell ref="D290:H290"/>
    <mergeCell ref="D291:H291"/>
    <mergeCell ref="D293:H293"/>
    <mergeCell ref="D297:E298"/>
    <mergeCell ref="F297:F298"/>
    <mergeCell ref="G297:G298"/>
    <mergeCell ref="B503:B504"/>
    <mergeCell ref="D503:E504"/>
    <mergeCell ref="F503:F504"/>
    <mergeCell ref="G503:G504"/>
    <mergeCell ref="D421:H421"/>
    <mergeCell ref="D425:H425"/>
    <mergeCell ref="D428:H428"/>
    <mergeCell ref="D429:H429"/>
    <mergeCell ref="D431:H431"/>
    <mergeCell ref="D468:H468"/>
    <mergeCell ref="D471:H471"/>
    <mergeCell ref="D472:H472"/>
    <mergeCell ref="D474:H474"/>
    <mergeCell ref="D479:H479"/>
    <mergeCell ref="D362:H362"/>
    <mergeCell ref="D374:E375"/>
    <mergeCell ref="F374:F375"/>
    <mergeCell ref="G374:G375"/>
    <mergeCell ref="D395:E396"/>
    <mergeCell ref="F395:F396"/>
    <mergeCell ref="G395:G396"/>
    <mergeCell ref="D400:H400"/>
    <mergeCell ref="D403:H403"/>
    <mergeCell ref="D366:H366"/>
    <mergeCell ref="D367:H367"/>
    <mergeCell ref="D369:H369"/>
    <mergeCell ref="D380:H380"/>
    <mergeCell ref="D383:H383"/>
    <mergeCell ref="D340:H340"/>
    <mergeCell ref="D343:H343"/>
    <mergeCell ref="D347:H347"/>
    <mergeCell ref="D348:H348"/>
    <mergeCell ref="D350:H350"/>
    <mergeCell ref="D354:E355"/>
    <mergeCell ref="F354:F355"/>
    <mergeCell ref="G354:G355"/>
    <mergeCell ref="D359:H359"/>
    <mergeCell ref="G185:G186"/>
    <mergeCell ref="D206:H206"/>
    <mergeCell ref="D161:E162"/>
    <mergeCell ref="D210:E211"/>
    <mergeCell ref="F210:F211"/>
    <mergeCell ref="D525:H525"/>
    <mergeCell ref="D518:H518"/>
    <mergeCell ref="D520:E520"/>
    <mergeCell ref="D521:H521"/>
    <mergeCell ref="D522:E522"/>
    <mergeCell ref="D523:H523"/>
    <mergeCell ref="D407:H407"/>
    <mergeCell ref="D408:H408"/>
    <mergeCell ref="D410:H410"/>
    <mergeCell ref="D510:H510"/>
    <mergeCell ref="D414:E415"/>
    <mergeCell ref="F414:F415"/>
    <mergeCell ref="G414:G415"/>
    <mergeCell ref="D387:H387"/>
    <mergeCell ref="D388:H388"/>
    <mergeCell ref="D390:H390"/>
    <mergeCell ref="D335:E336"/>
    <mergeCell ref="F335:F336"/>
    <mergeCell ref="G335:G336"/>
    <mergeCell ref="B27:C27"/>
    <mergeCell ref="B44:C44"/>
    <mergeCell ref="B85:C85"/>
    <mergeCell ref="B209:C209"/>
    <mergeCell ref="B296:C296"/>
    <mergeCell ref="B334:C334"/>
    <mergeCell ref="B28:C29"/>
    <mergeCell ref="D328:H328"/>
    <mergeCell ref="D27:I27"/>
    <mergeCell ref="D28:E29"/>
    <mergeCell ref="F28:F29"/>
    <mergeCell ref="G28:G29"/>
    <mergeCell ref="D33:H33"/>
    <mergeCell ref="D36:H36"/>
    <mergeCell ref="D39:H39"/>
    <mergeCell ref="D40:H40"/>
    <mergeCell ref="D44:I44"/>
    <mergeCell ref="D302:H302"/>
    <mergeCell ref="D305:H305"/>
    <mergeCell ref="D309:H309"/>
    <mergeCell ref="D310:H310"/>
    <mergeCell ref="D312:H312"/>
    <mergeCell ref="D246:H246"/>
    <mergeCell ref="D249:H249"/>
    <mergeCell ref="B413:C413"/>
    <mergeCell ref="B457:C457"/>
    <mergeCell ref="B414:C415"/>
    <mergeCell ref="B335:C336"/>
    <mergeCell ref="B297:C298"/>
    <mergeCell ref="B210:C211"/>
    <mergeCell ref="B86:C87"/>
    <mergeCell ref="B45:C46"/>
    <mergeCell ref="B62:B63"/>
    <mergeCell ref="B395:B396"/>
    <mergeCell ref="B354:B355"/>
    <mergeCell ref="B374:B375"/>
    <mergeCell ref="B316:C317"/>
    <mergeCell ref="B315:C315"/>
    <mergeCell ref="B234:C235"/>
    <mergeCell ref="B233:C233"/>
    <mergeCell ref="B184:C184"/>
    <mergeCell ref="B185:C186"/>
    <mergeCell ref="B160:C160"/>
    <mergeCell ref="B161:C162"/>
    <mergeCell ref="B134:C134"/>
    <mergeCell ref="B279:B280"/>
    <mergeCell ref="B135:C136"/>
    <mergeCell ref="B110:C110"/>
  </mergeCells>
  <pageMargins left="0.98425196850393704" right="0.39370078740157483" top="0.59055118110236227" bottom="0.59055118110236227" header="0.31496062992125984" footer="0.31496062992125984"/>
  <pageSetup paperSize="256" scale="75" orientation="portrait" r:id="rId1"/>
  <rowBreaks count="2" manualBreakCount="2">
    <brk id="108" max="9" man="1"/>
    <brk id="411" max="9" man="1"/>
  </rowBreaks>
  <drawing r:id="rId2"/>
  <legacyDrawing r:id="rId3"/>
  <oleObjects>
    <mc:AlternateContent xmlns:mc="http://schemas.openxmlformats.org/markup-compatibility/2006">
      <mc:Choice Requires="x14">
        <oleObject progId="PBrush" shapeId="5122" r:id="rId4">
          <objectPr defaultSize="0" autoPict="0" r:id="rId5">
            <anchor moveWithCells="1">
              <from>
                <xdr:col>10</xdr:col>
                <xdr:colOff>406400</xdr:colOff>
                <xdr:row>435</xdr:row>
                <xdr:rowOff>133350</xdr:rowOff>
              </from>
              <to>
                <xdr:col>19</xdr:col>
                <xdr:colOff>400050</xdr:colOff>
                <xdr:row>474</xdr:row>
                <xdr:rowOff>107950</xdr:rowOff>
              </to>
            </anchor>
          </objectPr>
        </oleObject>
      </mc:Choice>
      <mc:Fallback>
        <oleObject progId="PBrush" shapeId="5122" r:id="rId4"/>
      </mc:Fallback>
    </mc:AlternateContent>
    <mc:AlternateContent xmlns:mc="http://schemas.openxmlformats.org/markup-compatibility/2006">
      <mc:Choice Requires="x14">
        <oleObject progId="PBrush" shapeId="5123" r:id="rId6">
          <objectPr defaultSize="0" autoPict="0" r:id="rId7">
            <anchor moveWithCells="1">
              <from>
                <xdr:col>10</xdr:col>
                <xdr:colOff>501650</xdr:colOff>
                <xdr:row>413</xdr:row>
                <xdr:rowOff>12700</xdr:rowOff>
              </from>
              <to>
                <xdr:col>20</xdr:col>
                <xdr:colOff>57150</xdr:colOff>
                <xdr:row>456</xdr:row>
                <xdr:rowOff>177800</xdr:rowOff>
              </to>
            </anchor>
          </objectPr>
        </oleObject>
      </mc:Choice>
      <mc:Fallback>
        <oleObject progId="PBrush" shapeId="5123" r:id="rId6"/>
      </mc:Fallback>
    </mc:AlternateContent>
    <mc:AlternateContent xmlns:mc="http://schemas.openxmlformats.org/markup-compatibility/2006">
      <mc:Choice Requires="x14">
        <oleObject progId="PBrush" shapeId="5124" r:id="rId8">
          <objectPr defaultSize="0" autoPict="0" r:id="rId9">
            <anchor moveWithCells="1">
              <from>
                <xdr:col>11</xdr:col>
                <xdr:colOff>114300</xdr:colOff>
                <xdr:row>378</xdr:row>
                <xdr:rowOff>177800</xdr:rowOff>
              </from>
              <to>
                <xdr:col>19</xdr:col>
                <xdr:colOff>565150</xdr:colOff>
                <xdr:row>427</xdr:row>
                <xdr:rowOff>38100</xdr:rowOff>
              </to>
            </anchor>
          </objectPr>
        </oleObject>
      </mc:Choice>
      <mc:Fallback>
        <oleObject progId="PBrush" shapeId="5124" r:id="rId8"/>
      </mc:Fallback>
    </mc:AlternateContent>
    <mc:AlternateContent xmlns:mc="http://schemas.openxmlformats.org/markup-compatibility/2006">
      <mc:Choice Requires="x14">
        <oleObject progId="PBrush" shapeId="5127" r:id="rId10">
          <objectPr defaultSize="0" autoPict="0" r:id="rId11">
            <anchor moveWithCells="1">
              <from>
                <xdr:col>20</xdr:col>
                <xdr:colOff>584200</xdr:colOff>
                <xdr:row>392</xdr:row>
                <xdr:rowOff>0</xdr:rowOff>
              </from>
              <to>
                <xdr:col>32</xdr:col>
                <xdr:colOff>127000</xdr:colOff>
                <xdr:row>454</xdr:row>
                <xdr:rowOff>12700</xdr:rowOff>
              </to>
            </anchor>
          </objectPr>
        </oleObject>
      </mc:Choice>
      <mc:Fallback>
        <oleObject progId="PBrush" shapeId="5127" r:id="rId10"/>
      </mc:Fallback>
    </mc:AlternateContent>
    <mc:AlternateContent xmlns:mc="http://schemas.openxmlformats.org/markup-compatibility/2006">
      <mc:Choice Requires="x14">
        <oleObject progId="PBrush" shapeId="5129" r:id="rId12">
          <objectPr defaultSize="0" autoPict="0" r:id="rId13">
            <anchor moveWithCells="1">
              <from>
                <xdr:col>11</xdr:col>
                <xdr:colOff>285750</xdr:colOff>
                <xdr:row>357</xdr:row>
                <xdr:rowOff>114300</xdr:rowOff>
              </from>
              <to>
                <xdr:col>19</xdr:col>
                <xdr:colOff>444500</xdr:colOff>
                <xdr:row>430</xdr:row>
                <xdr:rowOff>101600</xdr:rowOff>
              </to>
            </anchor>
          </objectPr>
        </oleObject>
      </mc:Choice>
      <mc:Fallback>
        <oleObject progId="PBrush" shapeId="5129" r:id="rId12"/>
      </mc:Fallback>
    </mc:AlternateContent>
    <mc:AlternateContent xmlns:mc="http://schemas.openxmlformats.org/markup-compatibility/2006">
      <mc:Choice Requires="x14">
        <oleObject progId="PBrush" shapeId="5130" r:id="rId14">
          <objectPr defaultSize="0" autoPict="0" r:id="rId15">
            <anchor moveWithCells="1">
              <from>
                <xdr:col>21</xdr:col>
                <xdr:colOff>203200</xdr:colOff>
                <xdr:row>430</xdr:row>
                <xdr:rowOff>57150</xdr:rowOff>
              </from>
              <to>
                <xdr:col>31</xdr:col>
                <xdr:colOff>120650</xdr:colOff>
                <xdr:row>476</xdr:row>
                <xdr:rowOff>44450</xdr:rowOff>
              </to>
            </anchor>
          </objectPr>
        </oleObject>
      </mc:Choice>
      <mc:Fallback>
        <oleObject progId="PBrush" shapeId="5130" r:id="rId14"/>
      </mc:Fallback>
    </mc:AlternateContent>
    <mc:AlternateContent xmlns:mc="http://schemas.openxmlformats.org/markup-compatibility/2006">
      <mc:Choice Requires="x14">
        <oleObject progId="PBrush" shapeId="5131" r:id="rId16">
          <objectPr defaultSize="0" autoPict="0" r:id="rId17">
            <anchor moveWithCells="1">
              <from>
                <xdr:col>21</xdr:col>
                <xdr:colOff>69850</xdr:colOff>
                <xdr:row>419</xdr:row>
                <xdr:rowOff>152400</xdr:rowOff>
              </from>
              <to>
                <xdr:col>31</xdr:col>
                <xdr:colOff>50800</xdr:colOff>
                <xdr:row>463</xdr:row>
                <xdr:rowOff>171450</xdr:rowOff>
              </to>
            </anchor>
          </objectPr>
        </oleObject>
      </mc:Choice>
      <mc:Fallback>
        <oleObject progId="PBrush" shapeId="5131" r:id="rId16"/>
      </mc:Fallback>
    </mc:AlternateContent>
    <mc:AlternateContent xmlns:mc="http://schemas.openxmlformats.org/markup-compatibility/2006">
      <mc:Choice Requires="x14">
        <oleObject progId="PBrush" shapeId="5132" r:id="rId18">
          <objectPr defaultSize="0" autoPict="0" r:id="rId19">
            <anchor moveWithCells="1">
              <from>
                <xdr:col>22</xdr:col>
                <xdr:colOff>514350</xdr:colOff>
                <xdr:row>392</xdr:row>
                <xdr:rowOff>0</xdr:rowOff>
              </from>
              <to>
                <xdr:col>33</xdr:col>
                <xdr:colOff>311150</xdr:colOff>
                <xdr:row>458</xdr:row>
                <xdr:rowOff>12700</xdr:rowOff>
              </to>
            </anchor>
          </objectPr>
        </oleObject>
      </mc:Choice>
      <mc:Fallback>
        <oleObject progId="PBrush" shapeId="5132" r:id="rId18"/>
      </mc:Fallback>
    </mc:AlternateContent>
    <mc:AlternateContent xmlns:mc="http://schemas.openxmlformats.org/markup-compatibility/2006">
      <mc:Choice Requires="x14">
        <oleObject progId="PBrush" shapeId="5134" r:id="rId20">
          <objectPr defaultSize="0" r:id="rId21">
            <anchor moveWithCells="1">
              <from>
                <xdr:col>10</xdr:col>
                <xdr:colOff>184150</xdr:colOff>
                <xdr:row>411</xdr:row>
                <xdr:rowOff>0</xdr:rowOff>
              </from>
              <to>
                <xdr:col>20</xdr:col>
                <xdr:colOff>368300</xdr:colOff>
                <xdr:row>429</xdr:row>
                <xdr:rowOff>57150</xdr:rowOff>
              </to>
            </anchor>
          </objectPr>
        </oleObject>
      </mc:Choice>
      <mc:Fallback>
        <oleObject progId="PBrush" shapeId="5134" r:id="rId2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836B9-C9E4-413E-8145-0A49AD31509F}">
  <dimension ref="A1:L46"/>
  <sheetViews>
    <sheetView view="pageBreakPreview" topLeftCell="C16" zoomScaleNormal="100" zoomScaleSheetLayoutView="100" workbookViewId="0">
      <selection activeCell="F19" sqref="F19"/>
    </sheetView>
  </sheetViews>
  <sheetFormatPr defaultColWidth="9" defaultRowHeight="14.5" x14ac:dyDescent="0.35"/>
  <cols>
    <col min="1" max="1" width="1.54296875" customWidth="1"/>
    <col min="2" max="2" width="7.7265625" customWidth="1"/>
    <col min="3" max="3" width="43.54296875" customWidth="1"/>
    <col min="4" max="4" width="27" customWidth="1"/>
    <col min="5" max="5" width="12.7265625" style="171" customWidth="1"/>
    <col min="6" max="6" width="29.36328125" style="171" customWidth="1"/>
    <col min="7" max="8" width="12.7265625" style="171" customWidth="1"/>
    <col min="9" max="9" width="12.1796875" style="171" bestFit="1" customWidth="1"/>
    <col min="10" max="10" width="12.54296875" style="234" bestFit="1" customWidth="1"/>
    <col min="11" max="11" width="11.08984375" bestFit="1" customWidth="1"/>
    <col min="12" max="12" width="14.81640625" style="234" bestFit="1" customWidth="1"/>
    <col min="13" max="13" width="12.81640625" bestFit="1" customWidth="1"/>
  </cols>
  <sheetData>
    <row r="1" spans="1:12" ht="21" x14ac:dyDescent="0.5">
      <c r="B1" s="825" t="s">
        <v>232</v>
      </c>
      <c r="C1" s="825"/>
      <c r="D1" s="825"/>
      <c r="E1" s="825"/>
      <c r="F1" s="641"/>
      <c r="G1" s="146"/>
      <c r="H1" s="146"/>
      <c r="I1" s="146"/>
    </row>
    <row r="2" spans="1:12" ht="21.5" thickBot="1" x14ac:dyDescent="0.55000000000000004">
      <c r="B2" s="146"/>
      <c r="C2" s="146"/>
      <c r="D2" s="146"/>
      <c r="E2" s="146"/>
      <c r="F2" s="641"/>
      <c r="G2" s="146"/>
      <c r="H2" s="146"/>
      <c r="I2" s="146"/>
    </row>
    <row r="3" spans="1:12" ht="30" customHeight="1" thickBot="1" x14ac:dyDescent="0.4">
      <c r="A3" s="147"/>
      <c r="B3" s="55" t="s">
        <v>233</v>
      </c>
      <c r="C3" s="56" t="s">
        <v>234</v>
      </c>
      <c r="D3" s="148" t="s">
        <v>235</v>
      </c>
      <c r="E3" s="149" t="s">
        <v>49</v>
      </c>
      <c r="F3" s="642"/>
      <c r="G3" s="354"/>
      <c r="H3" s="354"/>
      <c r="I3" s="354"/>
    </row>
    <row r="4" spans="1:12" ht="18" customHeight="1" x14ac:dyDescent="0.35">
      <c r="B4" s="150" t="s">
        <v>18</v>
      </c>
      <c r="C4" s="61" t="s">
        <v>236</v>
      </c>
      <c r="D4" s="151"/>
      <c r="E4" s="152"/>
      <c r="F4" s="355"/>
      <c r="G4" s="355"/>
      <c r="H4" s="355"/>
      <c r="I4" s="355"/>
    </row>
    <row r="5" spans="1:12" ht="18" customHeight="1" x14ac:dyDescent="0.35">
      <c r="A5" s="147"/>
      <c r="B5" s="153">
        <v>1</v>
      </c>
      <c r="C5" s="154" t="s">
        <v>220</v>
      </c>
      <c r="D5" s="155">
        <f>J5</f>
        <v>100000</v>
      </c>
      <c r="E5" s="156" t="s">
        <v>237</v>
      </c>
      <c r="F5" s="643" t="s">
        <v>220</v>
      </c>
      <c r="G5" s="640">
        <v>100000</v>
      </c>
      <c r="H5" s="356"/>
      <c r="I5" s="356"/>
      <c r="J5" s="640">
        <v>100000</v>
      </c>
      <c r="K5" s="65"/>
    </row>
    <row r="6" spans="1:12" ht="18" customHeight="1" x14ac:dyDescent="0.35">
      <c r="A6" s="147"/>
      <c r="B6" s="153">
        <f>B5+1</f>
        <v>2</v>
      </c>
      <c r="C6" s="154" t="s">
        <v>221</v>
      </c>
      <c r="D6" s="155">
        <f>J6</f>
        <v>120000</v>
      </c>
      <c r="E6" s="156" t="s">
        <v>237</v>
      </c>
      <c r="F6" s="643" t="s">
        <v>221</v>
      </c>
      <c r="G6" s="640">
        <v>120000</v>
      </c>
      <c r="H6" s="356"/>
      <c r="I6" s="356"/>
      <c r="J6" s="640">
        <v>120000</v>
      </c>
      <c r="K6" s="353">
        <v>0</v>
      </c>
    </row>
    <row r="7" spans="1:12" ht="18" customHeight="1" x14ac:dyDescent="0.35">
      <c r="A7" s="147"/>
      <c r="B7" s="153">
        <f t="shared" ref="B7:B8" si="0">B6+1</f>
        <v>3</v>
      </c>
      <c r="C7" s="154" t="s">
        <v>222</v>
      </c>
      <c r="D7" s="155">
        <f>J7</f>
        <v>130000</v>
      </c>
      <c r="E7" s="156" t="s">
        <v>237</v>
      </c>
      <c r="F7" s="643" t="s">
        <v>222</v>
      </c>
      <c r="G7" s="640">
        <v>130000</v>
      </c>
      <c r="H7" s="356"/>
      <c r="I7" s="356"/>
      <c r="J7" s="640">
        <v>130000</v>
      </c>
      <c r="K7" s="65"/>
    </row>
    <row r="8" spans="1:12" ht="18" customHeight="1" x14ac:dyDescent="0.35">
      <c r="A8" s="147"/>
      <c r="B8" s="153">
        <f t="shared" si="0"/>
        <v>4</v>
      </c>
      <c r="C8" s="154" t="s">
        <v>223</v>
      </c>
      <c r="D8" s="155">
        <f>J8</f>
        <v>130000</v>
      </c>
      <c r="E8" s="156" t="s">
        <v>237</v>
      </c>
      <c r="F8" s="643" t="s">
        <v>223</v>
      </c>
      <c r="G8" s="640">
        <v>130000</v>
      </c>
      <c r="H8" s="356"/>
      <c r="I8" s="356"/>
      <c r="J8" s="640">
        <v>130000</v>
      </c>
      <c r="K8" s="65"/>
    </row>
    <row r="9" spans="1:12" ht="18" hidden="1" customHeight="1" x14ac:dyDescent="0.35">
      <c r="A9" s="147"/>
      <c r="B9" s="153">
        <v>3</v>
      </c>
      <c r="C9" s="154" t="s">
        <v>238</v>
      </c>
      <c r="D9" s="157">
        <v>175000</v>
      </c>
      <c r="E9" s="156" t="s">
        <v>237</v>
      </c>
      <c r="F9" s="643" t="s">
        <v>238</v>
      </c>
      <c r="G9" s="640">
        <v>175000</v>
      </c>
      <c r="H9" s="356"/>
      <c r="I9" s="356"/>
      <c r="K9" s="65"/>
    </row>
    <row r="10" spans="1:12" ht="18" hidden="1" customHeight="1" x14ac:dyDescent="0.35">
      <c r="A10" s="147"/>
      <c r="B10" s="153">
        <f t="shared" ref="B10" si="1">B9+1</f>
        <v>4</v>
      </c>
      <c r="C10" s="154" t="s">
        <v>239</v>
      </c>
      <c r="D10" s="157">
        <v>130000</v>
      </c>
      <c r="E10" s="156" t="s">
        <v>237</v>
      </c>
      <c r="F10" s="643" t="s">
        <v>239</v>
      </c>
      <c r="G10" s="640">
        <v>130000</v>
      </c>
      <c r="H10" s="356"/>
      <c r="I10" s="356"/>
      <c r="K10" s="65"/>
    </row>
    <row r="11" spans="1:12" s="2" customFormat="1" ht="18" customHeight="1" x14ac:dyDescent="0.35">
      <c r="A11" s="51"/>
      <c r="B11" s="153"/>
      <c r="C11" s="158"/>
      <c r="D11" s="159"/>
      <c r="E11" s="160"/>
      <c r="F11" s="643">
        <v>0</v>
      </c>
      <c r="G11" s="640">
        <v>0</v>
      </c>
      <c r="H11" s="357"/>
      <c r="I11" s="357"/>
      <c r="J11" s="234"/>
      <c r="L11" s="234"/>
    </row>
    <row r="12" spans="1:12" ht="18" customHeight="1" x14ac:dyDescent="0.35">
      <c r="A12" s="147"/>
      <c r="B12" s="66" t="s">
        <v>26</v>
      </c>
      <c r="C12" s="161" t="s">
        <v>171</v>
      </c>
      <c r="D12" s="159"/>
      <c r="E12" s="160"/>
      <c r="F12" s="643" t="s">
        <v>171</v>
      </c>
      <c r="G12" s="640">
        <v>0</v>
      </c>
      <c r="H12" s="357"/>
      <c r="I12" s="357"/>
    </row>
    <row r="13" spans="1:12" ht="18" customHeight="1" x14ac:dyDescent="0.35">
      <c r="A13" s="147"/>
      <c r="B13" s="153">
        <v>1</v>
      </c>
      <c r="C13" s="158" t="s">
        <v>240</v>
      </c>
      <c r="D13" s="162">
        <f>$D$14*40</f>
        <v>65000</v>
      </c>
      <c r="E13" s="156" t="s">
        <v>241</v>
      </c>
      <c r="F13" s="643" t="s">
        <v>240</v>
      </c>
      <c r="G13" s="640">
        <v>65000</v>
      </c>
      <c r="H13" s="356"/>
      <c r="I13" s="356"/>
      <c r="J13" s="681">
        <f>J14*40</f>
        <v>65000</v>
      </c>
    </row>
    <row r="14" spans="1:12" ht="18" customHeight="1" x14ac:dyDescent="0.35">
      <c r="A14" s="147"/>
      <c r="B14" s="153">
        <f>B13+1</f>
        <v>2</v>
      </c>
      <c r="C14" s="158" t="s">
        <v>242</v>
      </c>
      <c r="D14" s="155">
        <f>J14</f>
        <v>1625</v>
      </c>
      <c r="E14" s="163" t="s">
        <v>36</v>
      </c>
      <c r="F14" s="643" t="s">
        <v>242</v>
      </c>
      <c r="G14" s="640">
        <v>1625</v>
      </c>
      <c r="H14" s="358"/>
      <c r="I14" s="358"/>
      <c r="J14" s="640">
        <v>1625</v>
      </c>
    </row>
    <row r="15" spans="1:12" ht="18" customHeight="1" x14ac:dyDescent="0.35">
      <c r="A15" s="147"/>
      <c r="B15" s="153">
        <f>B14+1</f>
        <v>3</v>
      </c>
      <c r="C15" s="154" t="s">
        <v>243</v>
      </c>
      <c r="D15" s="155">
        <f>ROUND(J15,-2)</f>
        <v>159000</v>
      </c>
      <c r="E15" s="163" t="s">
        <v>29</v>
      </c>
      <c r="F15" s="643" t="s">
        <v>243</v>
      </c>
      <c r="G15" s="640">
        <v>159000</v>
      </c>
      <c r="H15" s="358"/>
      <c r="I15" s="359">
        <f t="shared" ref="I15:I32" si="2">J15-K15</f>
        <v>159000</v>
      </c>
      <c r="J15" s="640">
        <v>159000</v>
      </c>
      <c r="K15" s="15">
        <f t="shared" ref="K15:K32" si="3">J15*$K$6</f>
        <v>0</v>
      </c>
    </row>
    <row r="16" spans="1:12" ht="18" customHeight="1" x14ac:dyDescent="0.35">
      <c r="A16" s="147"/>
      <c r="B16" s="153">
        <f t="shared" ref="B16:B38" si="4">B15+1</f>
        <v>4</v>
      </c>
      <c r="C16" s="154" t="s">
        <v>244</v>
      </c>
      <c r="D16" s="155">
        <f>D15/1400</f>
        <v>113.57142857142857</v>
      </c>
      <c r="E16" s="163" t="s">
        <v>36</v>
      </c>
      <c r="F16" s="643" t="s">
        <v>244</v>
      </c>
      <c r="G16" s="640">
        <v>113.57142857142857</v>
      </c>
      <c r="H16" s="358"/>
      <c r="I16" s="359">
        <f t="shared" si="2"/>
        <v>113.57142857142857</v>
      </c>
      <c r="J16" s="680">
        <f>J15/1400</f>
        <v>113.57142857142857</v>
      </c>
      <c r="K16" s="15">
        <f t="shared" si="3"/>
        <v>0</v>
      </c>
      <c r="L16" s="470"/>
    </row>
    <row r="17" spans="1:12" ht="18" customHeight="1" x14ac:dyDescent="0.35">
      <c r="A17" s="147"/>
      <c r="B17" s="153">
        <f t="shared" si="4"/>
        <v>5</v>
      </c>
      <c r="C17" s="164" t="s">
        <v>245</v>
      </c>
      <c r="D17" s="155">
        <f>ROUND(J17,-2)</f>
        <v>159000</v>
      </c>
      <c r="E17" s="156" t="s">
        <v>29</v>
      </c>
      <c r="F17" s="643" t="s">
        <v>245</v>
      </c>
      <c r="G17" s="640">
        <v>159000</v>
      </c>
      <c r="H17" s="356"/>
      <c r="I17" s="359">
        <f t="shared" si="2"/>
        <v>159000</v>
      </c>
      <c r="J17" s="640">
        <v>159000</v>
      </c>
      <c r="K17" s="15">
        <f t="shared" si="3"/>
        <v>0</v>
      </c>
    </row>
    <row r="18" spans="1:12" ht="18" customHeight="1" x14ac:dyDescent="0.35">
      <c r="A18" s="147"/>
      <c r="B18" s="153">
        <f t="shared" si="4"/>
        <v>6</v>
      </c>
      <c r="C18" s="164" t="s">
        <v>32</v>
      </c>
      <c r="D18" s="155">
        <f>ROUND(J18,-2)</f>
        <v>125000</v>
      </c>
      <c r="E18" s="156" t="s">
        <v>29</v>
      </c>
      <c r="F18" s="643" t="s">
        <v>32</v>
      </c>
      <c r="G18" s="640">
        <v>125000</v>
      </c>
      <c r="H18" s="356"/>
      <c r="I18" s="359">
        <f t="shared" si="2"/>
        <v>125000</v>
      </c>
      <c r="J18" s="640">
        <v>125000</v>
      </c>
      <c r="K18" s="15">
        <f t="shared" si="3"/>
        <v>0</v>
      </c>
    </row>
    <row r="19" spans="1:12" ht="18" customHeight="1" x14ac:dyDescent="0.35">
      <c r="A19" s="147"/>
      <c r="B19" s="153">
        <f t="shared" si="4"/>
        <v>7</v>
      </c>
      <c r="C19" s="352" t="s">
        <v>396</v>
      </c>
      <c r="D19" s="155">
        <f>ROUND(J19,-2)</f>
        <v>499000</v>
      </c>
      <c r="E19" s="163" t="s">
        <v>29</v>
      </c>
      <c r="F19" s="643" t="s">
        <v>396</v>
      </c>
      <c r="G19" s="640">
        <v>499000</v>
      </c>
      <c r="H19" s="358"/>
      <c r="I19" s="359">
        <f t="shared" si="2"/>
        <v>499000</v>
      </c>
      <c r="J19" s="640">
        <v>499000</v>
      </c>
      <c r="K19" s="15">
        <f t="shared" si="3"/>
        <v>0</v>
      </c>
    </row>
    <row r="20" spans="1:12" ht="18" customHeight="1" x14ac:dyDescent="0.35">
      <c r="A20" s="147"/>
      <c r="B20" s="153">
        <f t="shared" si="4"/>
        <v>8</v>
      </c>
      <c r="C20" s="352" t="s">
        <v>396</v>
      </c>
      <c r="D20" s="155">
        <f>D19/1350</f>
        <v>369.62962962962962</v>
      </c>
      <c r="E20" s="163" t="s">
        <v>36</v>
      </c>
      <c r="F20" s="643" t="s">
        <v>396</v>
      </c>
      <c r="G20" s="640">
        <v>369.62962962962962</v>
      </c>
      <c r="H20" s="358"/>
      <c r="I20" s="359">
        <f t="shared" si="2"/>
        <v>369.62962962962962</v>
      </c>
      <c r="J20" s="680">
        <f>J19/1350</f>
        <v>369.62962962962962</v>
      </c>
      <c r="K20" s="15">
        <f t="shared" si="3"/>
        <v>0</v>
      </c>
      <c r="L20" s="470"/>
    </row>
    <row r="21" spans="1:12" ht="18" customHeight="1" x14ac:dyDescent="0.35">
      <c r="A21" s="147"/>
      <c r="B21" s="153">
        <f t="shared" si="4"/>
        <v>9</v>
      </c>
      <c r="C21" s="164" t="s">
        <v>395</v>
      </c>
      <c r="D21" s="155">
        <f>ROUND(J21,-2)</f>
        <v>435000</v>
      </c>
      <c r="E21" s="156" t="s">
        <v>29</v>
      </c>
      <c r="F21" s="643" t="s">
        <v>395</v>
      </c>
      <c r="G21" s="640">
        <v>435000</v>
      </c>
      <c r="H21" s="356"/>
      <c r="I21" s="359">
        <f t="shared" si="2"/>
        <v>435000</v>
      </c>
      <c r="J21" s="640">
        <v>435000</v>
      </c>
      <c r="K21" s="15">
        <f t="shared" si="3"/>
        <v>0</v>
      </c>
      <c r="L21" s="470"/>
    </row>
    <row r="22" spans="1:12" ht="18" customHeight="1" x14ac:dyDescent="0.35">
      <c r="A22" s="147"/>
      <c r="B22" s="153">
        <f t="shared" si="4"/>
        <v>10</v>
      </c>
      <c r="C22" s="154" t="s">
        <v>246</v>
      </c>
      <c r="D22" s="155">
        <v>54</v>
      </c>
      <c r="E22" s="163" t="s">
        <v>247</v>
      </c>
      <c r="F22" s="643" t="s">
        <v>246</v>
      </c>
      <c r="G22" s="640">
        <v>54</v>
      </c>
      <c r="H22" s="358"/>
      <c r="I22" s="359">
        <f t="shared" si="2"/>
        <v>54</v>
      </c>
      <c r="J22" s="680">
        <v>54</v>
      </c>
      <c r="K22" s="15">
        <f t="shared" si="3"/>
        <v>0</v>
      </c>
      <c r="L22" s="470"/>
    </row>
    <row r="23" spans="1:12" ht="18" customHeight="1" x14ac:dyDescent="0.35">
      <c r="A23" s="147"/>
      <c r="B23" s="153">
        <f t="shared" si="4"/>
        <v>11</v>
      </c>
      <c r="C23" s="165" t="s">
        <v>248</v>
      </c>
      <c r="D23" s="361">
        <f>'Analisa Angkut'!G78</f>
        <v>2200</v>
      </c>
      <c r="E23" s="163" t="s">
        <v>22</v>
      </c>
      <c r="F23" s="643" t="s">
        <v>523</v>
      </c>
      <c r="G23" s="640">
        <v>2300</v>
      </c>
      <c r="H23" s="358"/>
      <c r="I23" s="359">
        <f t="shared" si="2"/>
        <v>0</v>
      </c>
      <c r="K23" s="15">
        <f t="shared" si="3"/>
        <v>0</v>
      </c>
    </row>
    <row r="24" spans="1:12" ht="18" customHeight="1" x14ac:dyDescent="0.35">
      <c r="A24" s="147"/>
      <c r="B24" s="153">
        <f t="shared" si="4"/>
        <v>12</v>
      </c>
      <c r="C24" s="165" t="s">
        <v>248</v>
      </c>
      <c r="D24" s="361">
        <f>D23*44</f>
        <v>96800</v>
      </c>
      <c r="E24" s="163" t="s">
        <v>24</v>
      </c>
      <c r="F24" s="643" t="s">
        <v>523</v>
      </c>
      <c r="G24" s="640">
        <v>101200</v>
      </c>
      <c r="H24" s="358"/>
      <c r="I24" s="359">
        <f t="shared" si="2"/>
        <v>0</v>
      </c>
      <c r="K24" s="15">
        <f t="shared" si="3"/>
        <v>0</v>
      </c>
    </row>
    <row r="25" spans="1:12" ht="18" hidden="1" customHeight="1" x14ac:dyDescent="0.35">
      <c r="A25" s="147"/>
      <c r="B25" s="153">
        <f t="shared" si="4"/>
        <v>13</v>
      </c>
      <c r="C25" s="165" t="s">
        <v>464</v>
      </c>
      <c r="D25" s="361">
        <f>'Analisa Angkut'!G142</f>
        <v>3300</v>
      </c>
      <c r="E25" s="163" t="s">
        <v>22</v>
      </c>
      <c r="F25" s="643" t="s">
        <v>539</v>
      </c>
      <c r="G25" s="640">
        <v>3300</v>
      </c>
      <c r="H25" s="358"/>
      <c r="I25" s="359"/>
      <c r="K25" s="15"/>
    </row>
    <row r="26" spans="1:12" ht="18" hidden="1" customHeight="1" x14ac:dyDescent="0.35">
      <c r="A26" s="147"/>
      <c r="B26" s="153">
        <f t="shared" si="4"/>
        <v>14</v>
      </c>
      <c r="C26" s="165" t="s">
        <v>464</v>
      </c>
      <c r="D26" s="361">
        <f>D25*44</f>
        <v>145200</v>
      </c>
      <c r="E26" s="163" t="s">
        <v>24</v>
      </c>
      <c r="F26" s="643" t="s">
        <v>539</v>
      </c>
      <c r="G26" s="640">
        <v>145200</v>
      </c>
      <c r="H26" s="358"/>
      <c r="I26" s="359"/>
      <c r="K26" s="15"/>
    </row>
    <row r="27" spans="1:12" ht="18" customHeight="1" x14ac:dyDescent="0.35">
      <c r="A27" s="147"/>
      <c r="B27" s="153">
        <f>B24+1</f>
        <v>13</v>
      </c>
      <c r="C27" s="166" t="s">
        <v>249</v>
      </c>
      <c r="D27" s="155">
        <f>ROUND(I27,-3)</f>
        <v>3825000</v>
      </c>
      <c r="E27" s="156" t="s">
        <v>29</v>
      </c>
      <c r="F27" s="643" t="s">
        <v>249</v>
      </c>
      <c r="G27" s="640">
        <v>3825000</v>
      </c>
      <c r="H27" s="356"/>
      <c r="I27" s="359">
        <f t="shared" si="2"/>
        <v>3825000</v>
      </c>
      <c r="J27" s="640">
        <v>3825000</v>
      </c>
      <c r="K27" s="15">
        <f t="shared" si="3"/>
        <v>0</v>
      </c>
    </row>
    <row r="28" spans="1:12" ht="18" customHeight="1" x14ac:dyDescent="0.35">
      <c r="A28" s="147"/>
      <c r="B28" s="153">
        <f t="shared" si="4"/>
        <v>14</v>
      </c>
      <c r="C28" s="166" t="s">
        <v>250</v>
      </c>
      <c r="D28" s="155">
        <f>ROUND(I28,-3)</f>
        <v>21000</v>
      </c>
      <c r="E28" s="156" t="s">
        <v>36</v>
      </c>
      <c r="F28" s="643" t="s">
        <v>250</v>
      </c>
      <c r="G28" s="640">
        <v>21000</v>
      </c>
      <c r="H28" s="356"/>
      <c r="I28" s="359">
        <f t="shared" si="2"/>
        <v>21000</v>
      </c>
      <c r="J28" s="640">
        <v>21000</v>
      </c>
      <c r="K28" s="15">
        <f t="shared" si="3"/>
        <v>0</v>
      </c>
    </row>
    <row r="29" spans="1:12" ht="18" customHeight="1" x14ac:dyDescent="0.35">
      <c r="A29" s="147"/>
      <c r="B29" s="153">
        <f t="shared" si="4"/>
        <v>15</v>
      </c>
      <c r="C29" s="166" t="s">
        <v>397</v>
      </c>
      <c r="D29" s="155">
        <f>ROUND(J29,-2)</f>
        <v>157000</v>
      </c>
      <c r="E29" s="350" t="s">
        <v>229</v>
      </c>
      <c r="F29" s="643" t="s">
        <v>397</v>
      </c>
      <c r="G29" s="640">
        <v>157000</v>
      </c>
      <c r="H29" s="639"/>
      <c r="I29" s="359">
        <f t="shared" si="2"/>
        <v>157000</v>
      </c>
      <c r="J29" s="640">
        <v>157000</v>
      </c>
      <c r="K29" s="15">
        <f t="shared" si="3"/>
        <v>0</v>
      </c>
    </row>
    <row r="30" spans="1:12" ht="18" customHeight="1" x14ac:dyDescent="0.35">
      <c r="A30" s="147"/>
      <c r="B30" s="153">
        <f t="shared" si="4"/>
        <v>16</v>
      </c>
      <c r="C30" s="166" t="s">
        <v>251</v>
      </c>
      <c r="D30" s="155">
        <f>ROUND(J30,-2)</f>
        <v>11500</v>
      </c>
      <c r="E30" s="156" t="s">
        <v>36</v>
      </c>
      <c r="F30" s="643" t="s">
        <v>251</v>
      </c>
      <c r="G30" s="640">
        <v>11500</v>
      </c>
      <c r="H30" s="356"/>
      <c r="I30" s="359">
        <f t="shared" si="2"/>
        <v>11500</v>
      </c>
      <c r="J30" s="640">
        <v>11500</v>
      </c>
      <c r="K30" s="15">
        <f t="shared" si="3"/>
        <v>0</v>
      </c>
    </row>
    <row r="31" spans="1:12" ht="18" customHeight="1" x14ac:dyDescent="0.35">
      <c r="A31" s="147"/>
      <c r="B31" s="153">
        <f t="shared" si="4"/>
        <v>17</v>
      </c>
      <c r="C31" s="166" t="s">
        <v>252</v>
      </c>
      <c r="D31" s="155">
        <f>ROUND(J31,-2)</f>
        <v>24000</v>
      </c>
      <c r="E31" s="156" t="s">
        <v>36</v>
      </c>
      <c r="F31" s="643" t="s">
        <v>252</v>
      </c>
      <c r="G31" s="640">
        <v>24000</v>
      </c>
      <c r="H31" s="356"/>
      <c r="I31" s="359">
        <f t="shared" si="2"/>
        <v>24000</v>
      </c>
      <c r="J31" s="640">
        <v>24000</v>
      </c>
      <c r="K31" s="15">
        <f t="shared" si="3"/>
        <v>0</v>
      </c>
    </row>
    <row r="32" spans="1:12" ht="18" customHeight="1" x14ac:dyDescent="0.35">
      <c r="A32" s="147"/>
      <c r="B32" s="153">
        <f t="shared" si="4"/>
        <v>18</v>
      </c>
      <c r="C32" s="166" t="s">
        <v>253</v>
      </c>
      <c r="D32" s="155">
        <f>ROUND(J32,-2)</f>
        <v>36000</v>
      </c>
      <c r="E32" s="156" t="s">
        <v>247</v>
      </c>
      <c r="F32" s="643" t="s">
        <v>253</v>
      </c>
      <c r="G32" s="640">
        <v>36000</v>
      </c>
      <c r="H32" s="356"/>
      <c r="I32" s="359">
        <f t="shared" si="2"/>
        <v>36000</v>
      </c>
      <c r="J32" s="640">
        <v>36000</v>
      </c>
      <c r="K32" s="15">
        <f t="shared" si="3"/>
        <v>0</v>
      </c>
    </row>
    <row r="33" spans="1:11" ht="18" customHeight="1" x14ac:dyDescent="0.35">
      <c r="A33" s="147"/>
      <c r="B33" s="153">
        <f t="shared" si="4"/>
        <v>19</v>
      </c>
      <c r="C33" s="166" t="s">
        <v>536</v>
      </c>
      <c r="D33" s="362">
        <f>'Analisa Angkut'!G220</f>
        <v>47700</v>
      </c>
      <c r="E33" s="156" t="s">
        <v>22</v>
      </c>
      <c r="F33" s="643" t="s">
        <v>536</v>
      </c>
      <c r="G33" s="640">
        <v>49100</v>
      </c>
      <c r="H33" s="356"/>
      <c r="I33" s="356"/>
    </row>
    <row r="34" spans="1:11" ht="18" hidden="1" customHeight="1" x14ac:dyDescent="0.35">
      <c r="A34" s="147"/>
      <c r="B34" s="153">
        <f t="shared" si="4"/>
        <v>20</v>
      </c>
      <c r="C34" s="166" t="s">
        <v>35</v>
      </c>
      <c r="D34" s="162">
        <v>61000</v>
      </c>
      <c r="E34" s="156" t="s">
        <v>22</v>
      </c>
      <c r="F34" s="643" t="s">
        <v>35</v>
      </c>
      <c r="G34" s="640">
        <v>61000</v>
      </c>
      <c r="H34" s="356"/>
      <c r="I34" s="356"/>
    </row>
    <row r="35" spans="1:11" ht="18" hidden="1" customHeight="1" x14ac:dyDescent="0.35">
      <c r="A35" s="147"/>
      <c r="B35" s="153">
        <f t="shared" si="4"/>
        <v>21</v>
      </c>
      <c r="C35" s="166" t="s">
        <v>254</v>
      </c>
      <c r="D35" s="162">
        <v>7650</v>
      </c>
      <c r="E35" s="156" t="s">
        <v>204</v>
      </c>
      <c r="F35" s="643" t="s">
        <v>254</v>
      </c>
      <c r="G35" s="640">
        <v>7650</v>
      </c>
      <c r="H35" s="356"/>
      <c r="I35" s="356"/>
    </row>
    <row r="36" spans="1:11" ht="18" hidden="1" customHeight="1" x14ac:dyDescent="0.35">
      <c r="A36" s="147"/>
      <c r="B36" s="153">
        <f t="shared" si="4"/>
        <v>22</v>
      </c>
      <c r="C36" s="166" t="s">
        <v>255</v>
      </c>
      <c r="D36" s="162">
        <v>5150</v>
      </c>
      <c r="E36" s="156" t="s">
        <v>204</v>
      </c>
      <c r="F36" s="643" t="s">
        <v>255</v>
      </c>
      <c r="G36" s="640">
        <v>5150</v>
      </c>
      <c r="H36" s="356"/>
      <c r="I36" s="356"/>
    </row>
    <row r="37" spans="1:11" ht="18" hidden="1" customHeight="1" x14ac:dyDescent="0.35">
      <c r="A37" s="147"/>
      <c r="B37" s="153">
        <f t="shared" si="4"/>
        <v>23</v>
      </c>
      <c r="C37" s="166" t="s">
        <v>256</v>
      </c>
      <c r="D37" s="162">
        <v>35000</v>
      </c>
      <c r="E37" s="156" t="s">
        <v>204</v>
      </c>
      <c r="F37" s="643" t="s">
        <v>256</v>
      </c>
      <c r="G37" s="640">
        <v>35000</v>
      </c>
      <c r="H37" s="356"/>
      <c r="I37" s="356"/>
    </row>
    <row r="38" spans="1:11" ht="18" customHeight="1" x14ac:dyDescent="0.35">
      <c r="A38" s="147"/>
      <c r="B38" s="153">
        <f t="shared" si="4"/>
        <v>24</v>
      </c>
      <c r="C38" s="166" t="s">
        <v>517</v>
      </c>
      <c r="D38" s="362">
        <v>620</v>
      </c>
      <c r="E38" s="156" t="s">
        <v>22</v>
      </c>
      <c r="F38" s="643" t="s">
        <v>517</v>
      </c>
      <c r="G38" s="640">
        <v>620</v>
      </c>
      <c r="H38" s="356"/>
      <c r="I38" s="356"/>
    </row>
    <row r="39" spans="1:11" ht="18" customHeight="1" x14ac:dyDescent="0.35">
      <c r="A39" s="147"/>
      <c r="B39" s="153"/>
      <c r="C39" s="158"/>
      <c r="D39" s="162"/>
      <c r="E39" s="156"/>
      <c r="F39" s="643">
        <v>0</v>
      </c>
      <c r="G39" s="640">
        <v>0</v>
      </c>
      <c r="H39" s="356"/>
      <c r="I39" s="356"/>
    </row>
    <row r="40" spans="1:11" ht="18" customHeight="1" x14ac:dyDescent="0.35">
      <c r="A40" s="147"/>
      <c r="B40" s="66" t="s">
        <v>34</v>
      </c>
      <c r="C40" s="161" t="s">
        <v>257</v>
      </c>
      <c r="D40" s="159"/>
      <c r="E40" s="160"/>
      <c r="F40" s="643" t="s">
        <v>257</v>
      </c>
      <c r="G40" s="640">
        <v>0</v>
      </c>
      <c r="H40" s="357"/>
      <c r="I40" s="357"/>
    </row>
    <row r="41" spans="1:11" ht="18" customHeight="1" x14ac:dyDescent="0.35">
      <c r="A41" s="147"/>
      <c r="B41" s="153">
        <v>1</v>
      </c>
      <c r="C41" s="158" t="s">
        <v>258</v>
      </c>
      <c r="D41" s="162">
        <v>250000</v>
      </c>
      <c r="E41" s="160" t="s">
        <v>237</v>
      </c>
      <c r="F41" s="643" t="s">
        <v>258</v>
      </c>
      <c r="G41" s="640">
        <v>250000</v>
      </c>
      <c r="H41" s="357"/>
      <c r="I41" s="357"/>
    </row>
    <row r="42" spans="1:11" ht="18" customHeight="1" x14ac:dyDescent="0.35">
      <c r="A42" s="147"/>
      <c r="B42" s="153">
        <v>2</v>
      </c>
      <c r="C42" s="8" t="s">
        <v>518</v>
      </c>
      <c r="D42" s="162">
        <v>150000</v>
      </c>
      <c r="E42" s="160" t="s">
        <v>237</v>
      </c>
      <c r="F42" s="643" t="s">
        <v>518</v>
      </c>
      <c r="G42" s="640">
        <v>150000</v>
      </c>
      <c r="H42" s="357"/>
      <c r="I42" s="357"/>
    </row>
    <row r="43" spans="1:11" ht="18" customHeight="1" x14ac:dyDescent="0.35">
      <c r="A43" s="147"/>
      <c r="B43" s="153">
        <v>3</v>
      </c>
      <c r="C43" s="8" t="s">
        <v>259</v>
      </c>
      <c r="D43" s="159">
        <v>25000</v>
      </c>
      <c r="E43" s="160" t="s">
        <v>237</v>
      </c>
      <c r="F43" s="643" t="s">
        <v>259</v>
      </c>
      <c r="G43" s="640">
        <v>25000</v>
      </c>
      <c r="H43" s="357"/>
      <c r="I43" s="357"/>
      <c r="K43" s="65"/>
    </row>
    <row r="44" spans="1:11" ht="18" customHeight="1" x14ac:dyDescent="0.35">
      <c r="A44" s="147"/>
      <c r="B44" s="153">
        <v>4</v>
      </c>
      <c r="C44" s="158" t="s">
        <v>260</v>
      </c>
      <c r="D44" s="159">
        <v>900000</v>
      </c>
      <c r="E44" s="160" t="s">
        <v>237</v>
      </c>
      <c r="F44" s="643" t="s">
        <v>260</v>
      </c>
      <c r="G44" s="640">
        <v>900000</v>
      </c>
      <c r="H44" s="357"/>
      <c r="I44" s="357"/>
      <c r="K44" s="65"/>
    </row>
    <row r="45" spans="1:11" ht="18" customHeight="1" x14ac:dyDescent="0.35">
      <c r="A45" s="147"/>
      <c r="B45" s="153">
        <v>5</v>
      </c>
      <c r="C45" s="8" t="s">
        <v>378</v>
      </c>
      <c r="D45" s="159">
        <v>250000</v>
      </c>
      <c r="E45" s="160" t="s">
        <v>237</v>
      </c>
      <c r="F45" s="643" t="s">
        <v>378</v>
      </c>
      <c r="G45" s="640">
        <v>250000</v>
      </c>
      <c r="H45" s="357"/>
      <c r="I45" s="357"/>
      <c r="K45" s="65"/>
    </row>
    <row r="46" spans="1:11" ht="18" customHeight="1" thickBot="1" x14ac:dyDescent="0.4">
      <c r="A46" s="147"/>
      <c r="B46" s="167"/>
      <c r="C46" s="168"/>
      <c r="D46" s="169"/>
      <c r="E46" s="170"/>
      <c r="F46" s="643">
        <v>0</v>
      </c>
      <c r="G46" s="640">
        <v>0</v>
      </c>
      <c r="H46" s="356"/>
      <c r="I46" s="356"/>
    </row>
  </sheetData>
  <mergeCells count="1">
    <mergeCell ref="B1:E1"/>
  </mergeCells>
  <printOptions horizontalCentered="1"/>
  <pageMargins left="0.98425196850393704" right="0.39370078740157499" top="0.59055118110236204" bottom="0.59055118110236204" header="0.31496062992126" footer="0.31496062992126"/>
  <pageSetup paperSize="256"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509FA-A507-4D9C-A3E1-BEAA13DFF76D}">
  <dimension ref="B3:P225"/>
  <sheetViews>
    <sheetView view="pageBreakPreview" topLeftCell="A5" zoomScale="80" zoomScaleNormal="100" zoomScaleSheetLayoutView="80" workbookViewId="0">
      <selection activeCell="K25" sqref="K25"/>
    </sheetView>
  </sheetViews>
  <sheetFormatPr defaultRowHeight="14.5" x14ac:dyDescent="0.35"/>
  <cols>
    <col min="1" max="1" width="9.36328125" customWidth="1"/>
    <col min="3" max="3" width="2.1796875" customWidth="1"/>
    <col min="4" max="4" width="30.54296875" customWidth="1"/>
    <col min="7" max="7" width="15" customWidth="1"/>
    <col min="9" max="9" width="14.453125" customWidth="1"/>
    <col min="10" max="10" width="4.453125" customWidth="1"/>
    <col min="11" max="11" width="13" customWidth="1"/>
    <col min="12" max="12" width="11.36328125" bestFit="1" customWidth="1"/>
    <col min="13" max="13" width="9.26953125" bestFit="1" customWidth="1"/>
  </cols>
  <sheetData>
    <row r="3" spans="2:16" ht="20" x14ac:dyDescent="0.4">
      <c r="B3" s="172" t="s">
        <v>261</v>
      </c>
      <c r="C3" s="173"/>
      <c r="D3" s="173"/>
      <c r="E3" s="173"/>
      <c r="F3" s="173"/>
      <c r="G3" s="173"/>
      <c r="H3" s="173"/>
      <c r="I3" s="173"/>
      <c r="L3" t="s">
        <v>398</v>
      </c>
    </row>
    <row r="4" spans="2:16" ht="20" x14ac:dyDescent="0.4">
      <c r="B4" s="172" t="s">
        <v>262</v>
      </c>
      <c r="C4" s="173"/>
      <c r="D4" s="173"/>
      <c r="E4" s="173"/>
      <c r="F4" s="173"/>
      <c r="G4" s="173"/>
      <c r="H4" s="173"/>
      <c r="I4" s="173"/>
      <c r="L4" t="s">
        <v>399</v>
      </c>
    </row>
    <row r="5" spans="2:16" ht="15" thickBot="1" x14ac:dyDescent="0.4">
      <c r="B5" s="174"/>
      <c r="C5" s="174"/>
      <c r="D5" s="174"/>
      <c r="E5" s="174"/>
      <c r="F5" s="174"/>
      <c r="G5" s="174"/>
      <c r="H5" s="174"/>
      <c r="I5" s="174"/>
      <c r="L5" t="s">
        <v>399</v>
      </c>
    </row>
    <row r="6" spans="2:16" ht="15" thickTop="1" x14ac:dyDescent="0.35">
      <c r="B6" s="175"/>
      <c r="C6" s="176"/>
      <c r="D6" s="177"/>
      <c r="E6" s="178"/>
      <c r="F6" s="176"/>
      <c r="G6" s="179" t="s">
        <v>263</v>
      </c>
      <c r="H6" s="179" t="s">
        <v>264</v>
      </c>
      <c r="I6" s="180"/>
    </row>
    <row r="7" spans="2:16" x14ac:dyDescent="0.35">
      <c r="B7" s="181" t="s">
        <v>160</v>
      </c>
      <c r="C7" s="182" t="s">
        <v>265</v>
      </c>
      <c r="D7" s="183"/>
      <c r="E7" s="184" t="s">
        <v>266</v>
      </c>
      <c r="F7" s="184" t="s">
        <v>49</v>
      </c>
      <c r="G7" s="185" t="s">
        <v>267</v>
      </c>
      <c r="H7" s="185" t="s">
        <v>268</v>
      </c>
      <c r="I7" s="186" t="s">
        <v>269</v>
      </c>
    </row>
    <row r="8" spans="2:16" ht="15" thickBot="1" x14ac:dyDescent="0.4">
      <c r="B8" s="187"/>
      <c r="C8" s="188"/>
      <c r="D8" s="189"/>
      <c r="E8" s="190" t="s">
        <v>270</v>
      </c>
      <c r="F8" s="188"/>
      <c r="G8" s="191" t="s">
        <v>17</v>
      </c>
      <c r="H8" s="191" t="s">
        <v>271</v>
      </c>
      <c r="I8" s="192"/>
    </row>
    <row r="9" spans="2:16" ht="15" thickTop="1" x14ac:dyDescent="0.35">
      <c r="B9" s="193"/>
      <c r="C9" s="194"/>
      <c r="D9" s="174"/>
      <c r="E9" s="195"/>
      <c r="F9" s="194"/>
      <c r="G9" s="194"/>
      <c r="H9" s="196"/>
      <c r="I9" s="197"/>
      <c r="O9" s="548">
        <v>0.1</v>
      </c>
    </row>
    <row r="10" spans="2:16" x14ac:dyDescent="0.35">
      <c r="B10" s="198" t="s">
        <v>272</v>
      </c>
      <c r="C10" s="194"/>
      <c r="D10" s="174" t="s">
        <v>273</v>
      </c>
      <c r="E10" s="195">
        <v>3</v>
      </c>
      <c r="F10" s="199" t="s">
        <v>22</v>
      </c>
      <c r="G10" s="200">
        <v>1600</v>
      </c>
      <c r="H10" s="201">
        <v>110</v>
      </c>
      <c r="I10" s="202" t="s">
        <v>274</v>
      </c>
      <c r="K10" s="203">
        <f>G78</f>
        <v>2200</v>
      </c>
      <c r="L10" s="234">
        <v>75000</v>
      </c>
      <c r="M10" s="15">
        <f>L10/44</f>
        <v>1704.5454545454545</v>
      </c>
      <c r="N10">
        <v>1400</v>
      </c>
      <c r="O10">
        <f>N10*$O$9</f>
        <v>140</v>
      </c>
      <c r="P10">
        <f>N10+O10</f>
        <v>1540</v>
      </c>
    </row>
    <row r="11" spans="2:16" x14ac:dyDescent="0.35">
      <c r="B11" s="193"/>
      <c r="C11" s="194"/>
      <c r="D11" s="174"/>
      <c r="E11" s="195"/>
      <c r="F11" s="199"/>
      <c r="G11" s="204"/>
      <c r="H11" s="205"/>
      <c r="I11" s="206"/>
    </row>
    <row r="12" spans="2:16" hidden="1" x14ac:dyDescent="0.35">
      <c r="B12" s="198" t="s">
        <v>272</v>
      </c>
      <c r="C12" s="194"/>
      <c r="D12" s="174" t="s">
        <v>465</v>
      </c>
      <c r="E12" s="195">
        <v>4</v>
      </c>
      <c r="F12" s="199" t="s">
        <v>22</v>
      </c>
      <c r="G12" s="200">
        <v>2400</v>
      </c>
      <c r="H12" s="201">
        <f>H10</f>
        <v>110</v>
      </c>
      <c r="I12" s="202" t="s">
        <v>274</v>
      </c>
      <c r="N12">
        <v>2200</v>
      </c>
      <c r="O12">
        <f>N12*$O$9</f>
        <v>220</v>
      </c>
      <c r="P12">
        <f>N12+O12</f>
        <v>2420</v>
      </c>
    </row>
    <row r="13" spans="2:16" hidden="1" x14ac:dyDescent="0.35">
      <c r="B13" s="193"/>
      <c r="C13" s="194"/>
      <c r="D13" s="174"/>
      <c r="E13" s="195"/>
      <c r="F13" s="199"/>
      <c r="G13" s="204"/>
      <c r="H13" s="205"/>
      <c r="I13" s="206"/>
    </row>
    <row r="14" spans="2:16" x14ac:dyDescent="0.35">
      <c r="B14" s="198" t="s">
        <v>275</v>
      </c>
      <c r="C14" s="194"/>
      <c r="D14" s="174" t="s">
        <v>466</v>
      </c>
      <c r="E14" s="195">
        <v>60</v>
      </c>
      <c r="F14" s="199" t="s">
        <v>22</v>
      </c>
      <c r="G14" s="200">
        <v>35000</v>
      </c>
      <c r="H14" s="201">
        <f>H10</f>
        <v>110</v>
      </c>
      <c r="I14" s="202" t="s">
        <v>274</v>
      </c>
      <c r="K14" s="203">
        <f>G220</f>
        <v>47700</v>
      </c>
      <c r="N14">
        <v>32000</v>
      </c>
      <c r="O14">
        <f>N14*$O$9</f>
        <v>3200</v>
      </c>
      <c r="P14">
        <f>N14+O14</f>
        <v>35200</v>
      </c>
    </row>
    <row r="15" spans="2:16" x14ac:dyDescent="0.35">
      <c r="B15" s="193"/>
      <c r="C15" s="194"/>
      <c r="D15" s="174"/>
      <c r="E15" s="195"/>
      <c r="F15" s="194"/>
      <c r="G15" s="207"/>
      <c r="H15" s="208"/>
      <c r="I15" s="209"/>
    </row>
    <row r="16" spans="2:16" ht="15" thickBot="1" x14ac:dyDescent="0.4">
      <c r="B16" s="210"/>
      <c r="C16" s="211"/>
      <c r="D16" s="212"/>
      <c r="E16" s="213"/>
      <c r="F16" s="211"/>
      <c r="G16" s="214"/>
      <c r="H16" s="214"/>
      <c r="I16" s="215" t="s">
        <v>276</v>
      </c>
      <c r="L16">
        <f>G12/E12</f>
        <v>600</v>
      </c>
    </row>
    <row r="17" spans="2:12" ht="10.5" customHeight="1" thickTop="1" x14ac:dyDescent="0.35">
      <c r="B17" s="177"/>
      <c r="C17" s="216"/>
      <c r="D17" s="216"/>
      <c r="E17" s="216"/>
      <c r="F17" s="216"/>
      <c r="G17" s="217"/>
      <c r="H17" s="217"/>
      <c r="I17" s="218"/>
      <c r="L17">
        <f>G10/E10</f>
        <v>533.33333333333337</v>
      </c>
    </row>
    <row r="18" spans="2:12" ht="10.5" customHeight="1" x14ac:dyDescent="0.35">
      <c r="B18" s="219"/>
      <c r="C18" s="174"/>
      <c r="D18" s="174"/>
      <c r="E18" s="174"/>
      <c r="F18" s="174"/>
      <c r="G18" s="220"/>
      <c r="H18" s="220"/>
      <c r="I18" s="221"/>
      <c r="L18">
        <f>G14/E14</f>
        <v>583.33333333333337</v>
      </c>
    </row>
    <row r="19" spans="2:12" ht="18" x14ac:dyDescent="0.4">
      <c r="B19" s="222" t="s">
        <v>277</v>
      </c>
      <c r="C19" s="183"/>
      <c r="D19" s="183"/>
      <c r="E19" s="183"/>
      <c r="F19" s="183"/>
      <c r="G19" s="183"/>
      <c r="H19" s="183"/>
      <c r="I19" s="183"/>
    </row>
    <row r="20" spans="2:12" ht="11.5" customHeight="1" x14ac:dyDescent="0.35">
      <c r="B20" s="221"/>
      <c r="C20" s="174"/>
      <c r="D20" s="174"/>
      <c r="E20" s="174"/>
      <c r="F20" s="174"/>
      <c r="G20" s="174"/>
      <c r="H20" s="174"/>
      <c r="I20" s="174"/>
    </row>
    <row r="21" spans="2:12" x14ac:dyDescent="0.35">
      <c r="B21" s="174" t="s">
        <v>278</v>
      </c>
      <c r="C21" s="174" t="s">
        <v>44</v>
      </c>
      <c r="D21" s="174" t="str">
        <f>D10</f>
        <v>M01  -  Paving Block Tebal 6 cm</v>
      </c>
      <c r="E21" s="174"/>
      <c r="F21" s="174"/>
      <c r="G21" s="174"/>
      <c r="H21" s="174"/>
      <c r="I21" s="174"/>
    </row>
    <row r="22" spans="2:12" x14ac:dyDescent="0.35">
      <c r="B22" s="174" t="s">
        <v>1</v>
      </c>
      <c r="C22" s="174" t="s">
        <v>44</v>
      </c>
      <c r="D22" s="174" t="s">
        <v>279</v>
      </c>
      <c r="E22" s="174"/>
      <c r="F22" s="174"/>
      <c r="G22" s="174"/>
      <c r="H22" s="174"/>
      <c r="I22" s="174"/>
    </row>
    <row r="23" spans="2:12" x14ac:dyDescent="0.35">
      <c r="B23" s="174" t="s">
        <v>280</v>
      </c>
      <c r="C23" s="174" t="s">
        <v>44</v>
      </c>
      <c r="D23" s="174" t="s">
        <v>281</v>
      </c>
      <c r="E23" s="174"/>
      <c r="F23" s="174"/>
      <c r="G23" s="174"/>
      <c r="H23" s="174"/>
      <c r="I23" s="174"/>
    </row>
    <row r="24" spans="2:12" ht="12" customHeight="1" x14ac:dyDescent="0.35">
      <c r="B24" s="174"/>
      <c r="C24" s="174"/>
      <c r="D24" s="174"/>
      <c r="E24" s="174"/>
      <c r="F24" s="174"/>
      <c r="G24" s="174"/>
      <c r="H24" s="174"/>
      <c r="I24" s="174"/>
    </row>
    <row r="25" spans="2:12" ht="12" customHeight="1" thickBot="1" x14ac:dyDescent="0.4">
      <c r="B25" s="174"/>
      <c r="C25" s="174"/>
      <c r="D25" s="174"/>
      <c r="E25" s="174"/>
      <c r="F25" s="174"/>
      <c r="G25" s="174"/>
      <c r="H25" s="220"/>
      <c r="I25" s="174"/>
    </row>
    <row r="26" spans="2:12" ht="15" thickTop="1" x14ac:dyDescent="0.35">
      <c r="B26" s="175"/>
      <c r="C26" s="176"/>
      <c r="D26" s="177"/>
      <c r="E26" s="177"/>
      <c r="F26" s="176"/>
      <c r="G26" s="176"/>
      <c r="H26" s="223"/>
      <c r="I26" s="224" t="s">
        <v>263</v>
      </c>
    </row>
    <row r="27" spans="2:12" x14ac:dyDescent="0.35">
      <c r="B27" s="181" t="s">
        <v>160</v>
      </c>
      <c r="C27" s="182" t="s">
        <v>48</v>
      </c>
      <c r="D27" s="183"/>
      <c r="E27" s="183"/>
      <c r="F27" s="182" t="s">
        <v>282</v>
      </c>
      <c r="G27" s="185" t="s">
        <v>283</v>
      </c>
      <c r="H27" s="225" t="s">
        <v>49</v>
      </c>
      <c r="I27" s="186" t="s">
        <v>49</v>
      </c>
    </row>
    <row r="28" spans="2:12" ht="15" thickBot="1" x14ac:dyDescent="0.4">
      <c r="B28" s="187"/>
      <c r="C28" s="188"/>
      <c r="D28" s="189"/>
      <c r="E28" s="189"/>
      <c r="F28" s="188"/>
      <c r="G28" s="188"/>
      <c r="H28" s="226"/>
      <c r="I28" s="227" t="s">
        <v>284</v>
      </c>
    </row>
    <row r="29" spans="2:12" ht="15" thickTop="1" x14ac:dyDescent="0.35">
      <c r="B29" s="193"/>
      <c r="C29" s="194"/>
      <c r="D29" s="174"/>
      <c r="E29" s="174"/>
      <c r="F29" s="194"/>
      <c r="G29" s="194"/>
      <c r="H29" s="196"/>
      <c r="I29" s="228"/>
    </row>
    <row r="30" spans="2:12" x14ac:dyDescent="0.35">
      <c r="B30" s="181" t="s">
        <v>285</v>
      </c>
      <c r="C30" s="229"/>
      <c r="D30" s="219" t="s">
        <v>286</v>
      </c>
      <c r="E30" s="174"/>
      <c r="F30" s="194"/>
      <c r="G30" s="194"/>
      <c r="H30" s="230"/>
      <c r="I30" s="228"/>
    </row>
    <row r="31" spans="2:12" x14ac:dyDescent="0.35">
      <c r="B31" s="193">
        <v>1</v>
      </c>
      <c r="C31" s="194"/>
      <c r="D31" s="174" t="s">
        <v>287</v>
      </c>
      <c r="E31" s="174"/>
      <c r="F31" s="194"/>
      <c r="G31" s="231"/>
      <c r="H31" s="230"/>
      <c r="I31" s="228"/>
    </row>
    <row r="32" spans="2:12" x14ac:dyDescent="0.35">
      <c r="B32" s="193">
        <f>B31+1</f>
        <v>2</v>
      </c>
      <c r="C32" s="194"/>
      <c r="D32" s="174" t="s">
        <v>288</v>
      </c>
      <c r="E32" s="174"/>
      <c r="F32" s="194"/>
      <c r="G32" s="231"/>
      <c r="H32" s="230"/>
      <c r="I32" s="228"/>
    </row>
    <row r="33" spans="2:12" x14ac:dyDescent="0.35">
      <c r="B33" s="193">
        <f>B32+1</f>
        <v>3</v>
      </c>
      <c r="C33" s="194"/>
      <c r="D33" s="174" t="s">
        <v>289</v>
      </c>
      <c r="E33" s="174"/>
      <c r="F33" s="199" t="s">
        <v>290</v>
      </c>
      <c r="G33" s="230">
        <f>$H$10</f>
        <v>110</v>
      </c>
      <c r="H33" s="232" t="s">
        <v>291</v>
      </c>
      <c r="I33" s="233"/>
    </row>
    <row r="34" spans="2:12" x14ac:dyDescent="0.35">
      <c r="B34" s="193">
        <f>B33+1</f>
        <v>4</v>
      </c>
      <c r="C34" s="194"/>
      <c r="D34" s="174" t="s">
        <v>292</v>
      </c>
      <c r="E34" s="174"/>
      <c r="F34" s="199" t="s">
        <v>293</v>
      </c>
      <c r="G34" s="230">
        <f>$G$10</f>
        <v>1600</v>
      </c>
      <c r="H34" s="232" t="s">
        <v>22</v>
      </c>
      <c r="I34" s="233"/>
      <c r="K34" s="234">
        <v>1200000</v>
      </c>
    </row>
    <row r="35" spans="2:12" x14ac:dyDescent="0.35">
      <c r="B35" s="193">
        <v>5</v>
      </c>
      <c r="C35" s="194"/>
      <c r="D35" s="174" t="s">
        <v>294</v>
      </c>
      <c r="E35" s="174"/>
      <c r="F35" s="199" t="s">
        <v>295</v>
      </c>
      <c r="G35" s="230">
        <f>900000/8</f>
        <v>112500</v>
      </c>
      <c r="H35" s="232" t="s">
        <v>175</v>
      </c>
      <c r="I35" s="233" t="s">
        <v>296</v>
      </c>
      <c r="K35" s="234">
        <v>112500</v>
      </c>
      <c r="L35" s="234">
        <f>K35*8</f>
        <v>900000</v>
      </c>
    </row>
    <row r="36" spans="2:12" x14ac:dyDescent="0.35">
      <c r="B36" s="193">
        <v>6</v>
      </c>
      <c r="C36" s="194"/>
      <c r="D36" s="174" t="s">
        <v>297</v>
      </c>
      <c r="E36" s="174"/>
      <c r="F36" s="199" t="s">
        <v>298</v>
      </c>
      <c r="G36" s="235">
        <v>2.2000000000000002</v>
      </c>
      <c r="H36" s="232" t="s">
        <v>299</v>
      </c>
      <c r="I36" s="233"/>
    </row>
    <row r="37" spans="2:12" x14ac:dyDescent="0.35">
      <c r="B37" s="193">
        <v>7</v>
      </c>
      <c r="C37" s="194"/>
      <c r="D37" s="174" t="s">
        <v>300</v>
      </c>
      <c r="E37" s="174"/>
      <c r="F37" s="199" t="s">
        <v>301</v>
      </c>
      <c r="G37" s="230">
        <f>(G48*1000)/E10</f>
        <v>3000</v>
      </c>
      <c r="H37" s="232" t="s">
        <v>22</v>
      </c>
      <c r="I37" s="233"/>
    </row>
    <row r="38" spans="2:12" x14ac:dyDescent="0.35">
      <c r="B38" s="193"/>
      <c r="C38" s="194"/>
      <c r="D38" s="174"/>
      <c r="E38" s="174"/>
      <c r="F38" s="194"/>
      <c r="G38" s="194"/>
      <c r="H38" s="230"/>
      <c r="I38" s="233"/>
    </row>
    <row r="39" spans="2:12" x14ac:dyDescent="0.35">
      <c r="B39" s="181" t="s">
        <v>302</v>
      </c>
      <c r="C39" s="229"/>
      <c r="D39" s="219" t="s">
        <v>303</v>
      </c>
      <c r="E39" s="174"/>
      <c r="F39" s="194"/>
      <c r="G39" s="194"/>
      <c r="H39" s="230"/>
      <c r="I39" s="228"/>
    </row>
    <row r="40" spans="2:12" x14ac:dyDescent="0.35">
      <c r="B40" s="193">
        <v>1</v>
      </c>
      <c r="C40" s="194"/>
      <c r="D40" s="174" t="s">
        <v>304</v>
      </c>
      <c r="E40" s="174"/>
      <c r="F40" s="194"/>
      <c r="G40" s="194"/>
      <c r="H40" s="230"/>
      <c r="I40" s="228"/>
    </row>
    <row r="41" spans="2:12" x14ac:dyDescent="0.35">
      <c r="B41" s="193">
        <v>2</v>
      </c>
      <c r="C41" s="194"/>
      <c r="D41" s="174" t="s">
        <v>305</v>
      </c>
      <c r="E41" s="174"/>
      <c r="F41" s="194"/>
      <c r="G41" s="194"/>
      <c r="H41" s="230"/>
      <c r="I41" s="228"/>
    </row>
    <row r="42" spans="2:12" ht="6.5" customHeight="1" x14ac:dyDescent="0.35">
      <c r="B42" s="193"/>
      <c r="C42" s="194"/>
      <c r="D42" s="174"/>
      <c r="E42" s="174"/>
      <c r="F42" s="194"/>
      <c r="G42" s="194"/>
      <c r="H42" s="230"/>
      <c r="I42" s="228"/>
    </row>
    <row r="43" spans="2:12" ht="6.5" customHeight="1" x14ac:dyDescent="0.35">
      <c r="B43" s="193"/>
      <c r="C43" s="194"/>
      <c r="D43" s="174"/>
      <c r="E43" s="174"/>
      <c r="F43" s="194"/>
      <c r="G43" s="194"/>
      <c r="H43" s="230"/>
      <c r="I43" s="228"/>
    </row>
    <row r="44" spans="2:12" x14ac:dyDescent="0.35">
      <c r="B44" s="181" t="s">
        <v>306</v>
      </c>
      <c r="C44" s="229"/>
      <c r="D44" s="219" t="s">
        <v>307</v>
      </c>
      <c r="E44" s="174"/>
      <c r="F44" s="194"/>
      <c r="G44" s="194"/>
      <c r="H44" s="230"/>
      <c r="I44" s="228"/>
    </row>
    <row r="45" spans="2:12" ht="9.5" customHeight="1" x14ac:dyDescent="0.35">
      <c r="B45" s="193"/>
      <c r="C45" s="194"/>
      <c r="D45" s="174"/>
      <c r="E45" s="174"/>
      <c r="F45" s="194"/>
      <c r="G45" s="194"/>
      <c r="H45" s="230"/>
      <c r="I45" s="228"/>
    </row>
    <row r="46" spans="2:12" ht="9.5" customHeight="1" x14ac:dyDescent="0.35">
      <c r="B46" s="193"/>
      <c r="C46" s="194"/>
      <c r="D46" s="174"/>
      <c r="E46" s="174"/>
      <c r="F46" s="194"/>
      <c r="G46" s="194"/>
      <c r="H46" s="196"/>
      <c r="I46" s="228"/>
    </row>
    <row r="47" spans="2:12" x14ac:dyDescent="0.35">
      <c r="B47" s="193"/>
      <c r="C47" s="194"/>
      <c r="D47" s="236" t="s">
        <v>308</v>
      </c>
      <c r="E47" s="219"/>
      <c r="F47" s="237" t="s">
        <v>309</v>
      </c>
      <c r="G47" s="194"/>
      <c r="H47" s="196"/>
      <c r="I47" s="228"/>
    </row>
    <row r="48" spans="2:12" x14ac:dyDescent="0.35">
      <c r="B48" s="193"/>
      <c r="C48" s="194"/>
      <c r="D48" s="174" t="s">
        <v>310</v>
      </c>
      <c r="E48" s="174"/>
      <c r="F48" s="199" t="s">
        <v>198</v>
      </c>
      <c r="G48" s="238">
        <v>9</v>
      </c>
      <c r="H48" s="199" t="s">
        <v>311</v>
      </c>
      <c r="I48" s="197"/>
    </row>
    <row r="49" spans="2:9" x14ac:dyDescent="0.35">
      <c r="B49" s="193"/>
      <c r="C49" s="194"/>
      <c r="D49" s="174" t="s">
        <v>312</v>
      </c>
      <c r="E49" s="174"/>
      <c r="F49" s="199" t="s">
        <v>199</v>
      </c>
      <c r="G49" s="239">
        <f>Fa</f>
        <v>0.83</v>
      </c>
      <c r="H49" s="199" t="s">
        <v>313</v>
      </c>
      <c r="I49" s="197"/>
    </row>
    <row r="50" spans="2:9" x14ac:dyDescent="0.35">
      <c r="B50" s="193"/>
      <c r="C50" s="194"/>
      <c r="D50" s="174" t="s">
        <v>314</v>
      </c>
      <c r="E50" s="174"/>
      <c r="F50" s="199" t="s">
        <v>315</v>
      </c>
      <c r="G50" s="235">
        <v>30</v>
      </c>
      <c r="H50" s="199" t="s">
        <v>316</v>
      </c>
      <c r="I50" s="197"/>
    </row>
    <row r="51" spans="2:9" x14ac:dyDescent="0.35">
      <c r="B51" s="193"/>
      <c r="C51" s="194"/>
      <c r="D51" s="174" t="s">
        <v>317</v>
      </c>
      <c r="E51" s="219"/>
      <c r="F51" s="199" t="s">
        <v>318</v>
      </c>
      <c r="G51" s="235">
        <v>40</v>
      </c>
      <c r="H51" s="199" t="s">
        <v>316</v>
      </c>
      <c r="I51" s="197"/>
    </row>
    <row r="52" spans="2:9" x14ac:dyDescent="0.35">
      <c r="B52" s="193"/>
      <c r="C52" s="194"/>
      <c r="D52" s="174" t="s">
        <v>319</v>
      </c>
      <c r="E52" s="174"/>
      <c r="F52" s="199" t="s">
        <v>320</v>
      </c>
      <c r="G52" s="196"/>
      <c r="H52" s="194"/>
      <c r="I52" s="197"/>
    </row>
    <row r="53" spans="2:9" x14ac:dyDescent="0.35">
      <c r="B53" s="193"/>
      <c r="C53" s="194"/>
      <c r="D53" s="174" t="s">
        <v>321</v>
      </c>
      <c r="E53" s="174"/>
      <c r="F53" s="199" t="s">
        <v>322</v>
      </c>
      <c r="G53" s="230">
        <f>ROUND(G33/G50*60,2)</f>
        <v>220</v>
      </c>
      <c r="H53" s="199" t="s">
        <v>323</v>
      </c>
      <c r="I53" s="197"/>
    </row>
    <row r="54" spans="2:9" x14ac:dyDescent="0.35">
      <c r="B54" s="193"/>
      <c r="C54" s="194"/>
      <c r="D54" s="174" t="s">
        <v>324</v>
      </c>
      <c r="E54" s="174"/>
      <c r="F54" s="199" t="s">
        <v>325</v>
      </c>
      <c r="G54" s="230">
        <f>ROUND(G33/G51*60,2)</f>
        <v>165</v>
      </c>
      <c r="H54" s="199" t="s">
        <v>323</v>
      </c>
      <c r="I54" s="197"/>
    </row>
    <row r="55" spans="2:9" x14ac:dyDescent="0.35">
      <c r="B55" s="193"/>
      <c r="C55" s="194"/>
      <c r="D55" s="174" t="s">
        <v>326</v>
      </c>
      <c r="E55" s="174"/>
      <c r="F55" s="240" t="s">
        <v>327</v>
      </c>
      <c r="G55" s="241">
        <v>1</v>
      </c>
      <c r="H55" s="240" t="s">
        <v>323</v>
      </c>
      <c r="I55" s="228"/>
    </row>
    <row r="56" spans="2:9" x14ac:dyDescent="0.35">
      <c r="B56" s="242"/>
      <c r="C56" s="194"/>
      <c r="D56" s="174"/>
      <c r="E56" s="174"/>
      <c r="F56" s="199" t="s">
        <v>320</v>
      </c>
      <c r="G56" s="230">
        <f>SUM(G53:G55)</f>
        <v>386</v>
      </c>
      <c r="H56" s="199" t="s">
        <v>323</v>
      </c>
      <c r="I56" s="228"/>
    </row>
    <row r="57" spans="2:9" ht="9" customHeight="1" x14ac:dyDescent="0.35">
      <c r="B57" s="193"/>
      <c r="C57" s="194"/>
      <c r="D57" s="174"/>
      <c r="E57" s="174"/>
      <c r="F57" s="194"/>
      <c r="G57" s="194"/>
      <c r="H57" s="196"/>
      <c r="I57" s="228"/>
    </row>
    <row r="58" spans="2:9" x14ac:dyDescent="0.35">
      <c r="B58" s="193"/>
      <c r="C58" s="194"/>
      <c r="D58" s="174" t="s">
        <v>328</v>
      </c>
      <c r="E58" s="174"/>
      <c r="F58" s="194"/>
      <c r="G58" s="194"/>
      <c r="H58" s="230"/>
      <c r="I58" s="228"/>
    </row>
    <row r="59" spans="2:9" x14ac:dyDescent="0.35">
      <c r="B59" s="193"/>
      <c r="C59" s="194"/>
      <c r="D59" s="243" t="s">
        <v>329</v>
      </c>
      <c r="E59" s="174"/>
      <c r="F59" s="199" t="s">
        <v>330</v>
      </c>
      <c r="G59" s="230">
        <f>ROUND((G48*G49*60)/(G56*G36),2)</f>
        <v>0.53</v>
      </c>
      <c r="H59" s="232" t="s">
        <v>331</v>
      </c>
      <c r="I59" s="228"/>
    </row>
    <row r="60" spans="2:9" x14ac:dyDescent="0.35">
      <c r="B60" s="193"/>
      <c r="C60" s="194"/>
      <c r="D60" s="173" t="s">
        <v>332</v>
      </c>
      <c r="E60" s="174"/>
      <c r="F60" s="244"/>
      <c r="G60" s="231"/>
      <c r="H60" s="230"/>
      <c r="I60" s="228"/>
    </row>
    <row r="61" spans="2:9" x14ac:dyDescent="0.35">
      <c r="B61" s="193"/>
      <c r="C61" s="194"/>
      <c r="D61" s="174"/>
      <c r="E61" s="174"/>
      <c r="F61" s="194"/>
      <c r="G61" s="196"/>
      <c r="H61" s="230"/>
      <c r="I61" s="228"/>
    </row>
    <row r="62" spans="2:9" x14ac:dyDescent="0.35">
      <c r="B62" s="193"/>
      <c r="C62" s="194"/>
      <c r="D62" s="174" t="s">
        <v>333</v>
      </c>
      <c r="E62" s="174"/>
      <c r="F62" s="199" t="s">
        <v>334</v>
      </c>
      <c r="G62" s="230">
        <f>ROUND((1/G59)*G35,2)</f>
        <v>212264.15</v>
      </c>
      <c r="H62" s="232" t="s">
        <v>335</v>
      </c>
      <c r="I62" s="228"/>
    </row>
    <row r="63" spans="2:9" x14ac:dyDescent="0.35">
      <c r="B63" s="193"/>
      <c r="C63" s="194"/>
      <c r="D63" s="219"/>
      <c r="E63" s="219"/>
      <c r="F63" s="229"/>
      <c r="G63" s="196"/>
      <c r="H63" s="230"/>
      <c r="I63" s="228"/>
    </row>
    <row r="64" spans="2:9" x14ac:dyDescent="0.35">
      <c r="B64" s="193"/>
      <c r="C64" s="194"/>
      <c r="D64" s="174" t="s">
        <v>336</v>
      </c>
      <c r="E64" s="219"/>
      <c r="F64" s="229"/>
      <c r="G64" s="245">
        <f>G62*G48</f>
        <v>1910377.3499999999</v>
      </c>
      <c r="H64" s="232" t="s">
        <v>335</v>
      </c>
      <c r="I64" s="228"/>
    </row>
    <row r="65" spans="2:9" x14ac:dyDescent="0.35">
      <c r="B65" s="193"/>
      <c r="C65" s="194"/>
      <c r="D65" s="219"/>
      <c r="E65" s="219"/>
      <c r="F65" s="229"/>
      <c r="G65" s="196"/>
      <c r="H65" s="230"/>
      <c r="I65" s="228"/>
    </row>
    <row r="66" spans="2:9" x14ac:dyDescent="0.35">
      <c r="B66" s="193"/>
      <c r="C66" s="194"/>
      <c r="D66" s="174" t="s">
        <v>337</v>
      </c>
      <c r="E66" s="219"/>
      <c r="F66" s="229"/>
      <c r="G66" s="196">
        <f>G37</f>
        <v>3000</v>
      </c>
      <c r="H66" s="232" t="s">
        <v>22</v>
      </c>
      <c r="I66" s="228"/>
    </row>
    <row r="67" spans="2:9" x14ac:dyDescent="0.35">
      <c r="B67" s="193"/>
      <c r="C67" s="194"/>
      <c r="D67" s="219"/>
      <c r="E67" s="219"/>
      <c r="F67" s="229"/>
      <c r="G67" s="196"/>
      <c r="H67" s="230"/>
      <c r="I67" s="228"/>
    </row>
    <row r="68" spans="2:9" x14ac:dyDescent="0.35">
      <c r="B68" s="193"/>
      <c r="C68" s="194"/>
      <c r="D68" s="174" t="s">
        <v>338</v>
      </c>
      <c r="E68" s="219"/>
      <c r="F68" s="229"/>
      <c r="G68" s="245">
        <f>G64/G66</f>
        <v>636.79244999999992</v>
      </c>
      <c r="H68" s="232" t="s">
        <v>335</v>
      </c>
      <c r="I68" s="228"/>
    </row>
    <row r="69" spans="2:9" ht="10.5" customHeight="1" x14ac:dyDescent="0.35">
      <c r="B69" s="193"/>
      <c r="C69" s="194"/>
      <c r="D69" s="219"/>
      <c r="E69" s="219"/>
      <c r="F69" s="229"/>
      <c r="G69" s="196"/>
      <c r="H69" s="230"/>
      <c r="I69" s="228"/>
    </row>
    <row r="70" spans="2:9" ht="10.5" customHeight="1" x14ac:dyDescent="0.35">
      <c r="B70" s="193"/>
      <c r="C70" s="194"/>
      <c r="D70" s="174"/>
      <c r="E70" s="174"/>
      <c r="F70" s="194"/>
      <c r="G70" s="196"/>
      <c r="H70" s="230"/>
      <c r="I70" s="228"/>
    </row>
    <row r="71" spans="2:9" x14ac:dyDescent="0.35">
      <c r="B71" s="181" t="s">
        <v>339</v>
      </c>
      <c r="C71" s="229"/>
      <c r="D71" s="219" t="s">
        <v>340</v>
      </c>
      <c r="E71" s="174"/>
      <c r="F71" s="194"/>
      <c r="G71" s="194"/>
      <c r="H71" s="230"/>
      <c r="I71" s="228"/>
    </row>
    <row r="72" spans="2:9" x14ac:dyDescent="0.35">
      <c r="B72" s="193"/>
      <c r="C72" s="194"/>
      <c r="D72" s="219" t="s">
        <v>341</v>
      </c>
      <c r="E72" s="174"/>
      <c r="F72" s="194"/>
      <c r="G72" s="194"/>
      <c r="H72" s="230"/>
      <c r="I72" s="228"/>
    </row>
    <row r="73" spans="2:9" ht="9.5" customHeight="1" x14ac:dyDescent="0.35">
      <c r="B73" s="193"/>
      <c r="C73" s="194"/>
      <c r="D73" s="174"/>
      <c r="E73" s="174"/>
      <c r="F73" s="194"/>
      <c r="G73" s="194"/>
      <c r="H73" s="230"/>
      <c r="I73" s="228"/>
    </row>
    <row r="74" spans="2:9" x14ac:dyDescent="0.35">
      <c r="B74" s="193"/>
      <c r="C74" s="194"/>
      <c r="D74" s="174" t="s">
        <v>342</v>
      </c>
      <c r="E74" s="174"/>
      <c r="F74" s="194"/>
      <c r="G74" s="194"/>
      <c r="H74" s="230"/>
      <c r="I74" s="228"/>
    </row>
    <row r="75" spans="2:9" x14ac:dyDescent="0.35">
      <c r="B75" s="193"/>
      <c r="C75" s="194"/>
      <c r="D75" s="174"/>
      <c r="E75" s="174"/>
      <c r="F75" s="194"/>
      <c r="G75" s="194"/>
      <c r="H75" s="230"/>
      <c r="I75" s="228"/>
    </row>
    <row r="76" spans="2:9" x14ac:dyDescent="0.35">
      <c r="B76" s="193"/>
      <c r="C76" s="194"/>
      <c r="D76" s="246" t="s">
        <v>343</v>
      </c>
      <c r="E76" s="174"/>
      <c r="F76" s="199" t="s">
        <v>344</v>
      </c>
      <c r="G76" s="230">
        <f>G34+G68</f>
        <v>2236.7924499999999</v>
      </c>
      <c r="H76" s="232" t="s">
        <v>335</v>
      </c>
      <c r="I76" s="228"/>
    </row>
    <row r="77" spans="2:9" x14ac:dyDescent="0.35">
      <c r="B77" s="193"/>
      <c r="C77" s="194"/>
      <c r="D77" s="174"/>
      <c r="E77" s="174"/>
      <c r="F77" s="194"/>
      <c r="G77" s="194"/>
      <c r="H77" s="230"/>
      <c r="I77" s="228"/>
    </row>
    <row r="78" spans="2:9" ht="15" thickBot="1" x14ac:dyDescent="0.4">
      <c r="B78" s="193"/>
      <c r="C78" s="194"/>
      <c r="D78" s="219" t="s">
        <v>345</v>
      </c>
      <c r="E78" s="174"/>
      <c r="F78" s="185" t="s">
        <v>344</v>
      </c>
      <c r="G78" s="247">
        <f>ROUNDDOWN(G76,-2)</f>
        <v>2200</v>
      </c>
      <c r="H78" s="225" t="s">
        <v>335</v>
      </c>
      <c r="I78" s="228"/>
    </row>
    <row r="79" spans="2:9" ht="15" thickTop="1" x14ac:dyDescent="0.35">
      <c r="B79" s="193"/>
      <c r="C79" s="194"/>
      <c r="D79" s="174"/>
      <c r="E79" s="174"/>
      <c r="F79" s="194"/>
      <c r="G79" s="194"/>
      <c r="H79" s="230"/>
      <c r="I79" s="228"/>
    </row>
    <row r="80" spans="2:9" ht="15" thickBot="1" x14ac:dyDescent="0.4">
      <c r="B80" s="210"/>
      <c r="C80" s="211"/>
      <c r="D80" s="212"/>
      <c r="E80" s="189"/>
      <c r="F80" s="211"/>
      <c r="G80" s="211"/>
      <c r="H80" s="211"/>
      <c r="I80" s="248"/>
    </row>
    <row r="81" spans="2:9" ht="15" thickTop="1" x14ac:dyDescent="0.35">
      <c r="B81" s="174"/>
      <c r="C81" s="174"/>
      <c r="D81" s="174"/>
      <c r="E81" s="174"/>
      <c r="F81" s="174"/>
      <c r="G81" s="174"/>
      <c r="H81" s="174"/>
      <c r="I81" s="249"/>
    </row>
    <row r="82" spans="2:9" hidden="1" x14ac:dyDescent="0.35">
      <c r="B82" s="174"/>
      <c r="C82" s="174"/>
      <c r="D82" s="174"/>
      <c r="E82" s="174"/>
      <c r="F82" s="174"/>
      <c r="G82" s="174"/>
      <c r="H82" s="174"/>
      <c r="I82" s="249"/>
    </row>
    <row r="83" spans="2:9" ht="18" hidden="1" x14ac:dyDescent="0.4">
      <c r="B83" s="222" t="s">
        <v>277</v>
      </c>
      <c r="C83" s="183"/>
      <c r="D83" s="183"/>
      <c r="E83" s="183"/>
      <c r="F83" s="183"/>
      <c r="G83" s="183"/>
      <c r="H83" s="183"/>
      <c r="I83" s="183"/>
    </row>
    <row r="84" spans="2:9" hidden="1" x14ac:dyDescent="0.35">
      <c r="B84" s="221"/>
      <c r="C84" s="174"/>
      <c r="D84" s="174"/>
      <c r="E84" s="174"/>
      <c r="F84" s="174"/>
      <c r="G84" s="174"/>
      <c r="H84" s="174"/>
      <c r="I84" s="174"/>
    </row>
    <row r="85" spans="2:9" hidden="1" x14ac:dyDescent="0.35">
      <c r="B85" s="174" t="s">
        <v>278</v>
      </c>
      <c r="C85" s="174" t="s">
        <v>44</v>
      </c>
      <c r="D85" s="174" t="str">
        <f>D12</f>
        <v>M02  -  Paving Block Tebal 8 cm</v>
      </c>
      <c r="E85" s="174"/>
      <c r="F85" s="174"/>
      <c r="G85" s="174"/>
      <c r="H85" s="174"/>
      <c r="I85" s="174"/>
    </row>
    <row r="86" spans="2:9" hidden="1" x14ac:dyDescent="0.35">
      <c r="B86" s="174" t="s">
        <v>1</v>
      </c>
      <c r="C86" s="174" t="s">
        <v>44</v>
      </c>
      <c r="D86" s="174" t="s">
        <v>279</v>
      </c>
      <c r="E86" s="174"/>
      <c r="F86" s="174"/>
      <c r="G86" s="174"/>
      <c r="H86" s="174"/>
      <c r="I86" s="174"/>
    </row>
    <row r="87" spans="2:9" hidden="1" x14ac:dyDescent="0.35">
      <c r="B87" s="174" t="s">
        <v>280</v>
      </c>
      <c r="C87" s="174" t="s">
        <v>44</v>
      </c>
      <c r="D87" s="174" t="s">
        <v>281</v>
      </c>
      <c r="E87" s="174"/>
      <c r="F87" s="174"/>
      <c r="G87" s="174"/>
      <c r="H87" s="174"/>
      <c r="I87" s="174"/>
    </row>
    <row r="88" spans="2:9" hidden="1" x14ac:dyDescent="0.35">
      <c r="B88" s="174"/>
      <c r="C88" s="174"/>
      <c r="D88" s="174"/>
      <c r="E88" s="174"/>
      <c r="F88" s="174"/>
      <c r="G88" s="174"/>
      <c r="H88" s="174"/>
      <c r="I88" s="174"/>
    </row>
    <row r="89" spans="2:9" ht="15" hidden="1" thickBot="1" x14ac:dyDescent="0.4">
      <c r="B89" s="174"/>
      <c r="C89" s="174"/>
      <c r="D89" s="174"/>
      <c r="E89" s="174"/>
      <c r="F89" s="174"/>
      <c r="G89" s="174"/>
      <c r="H89" s="220"/>
      <c r="I89" s="174"/>
    </row>
    <row r="90" spans="2:9" ht="15" hidden="1" thickTop="1" x14ac:dyDescent="0.35">
      <c r="B90" s="175"/>
      <c r="C90" s="176"/>
      <c r="D90" s="177"/>
      <c r="E90" s="177"/>
      <c r="F90" s="176"/>
      <c r="G90" s="176"/>
      <c r="H90" s="223"/>
      <c r="I90" s="224" t="s">
        <v>263</v>
      </c>
    </row>
    <row r="91" spans="2:9" hidden="1" x14ac:dyDescent="0.35">
      <c r="B91" s="181" t="s">
        <v>160</v>
      </c>
      <c r="C91" s="182" t="s">
        <v>48</v>
      </c>
      <c r="D91" s="183"/>
      <c r="E91" s="183"/>
      <c r="F91" s="182" t="s">
        <v>282</v>
      </c>
      <c r="G91" s="185" t="s">
        <v>283</v>
      </c>
      <c r="H91" s="225" t="s">
        <v>49</v>
      </c>
      <c r="I91" s="186" t="s">
        <v>49</v>
      </c>
    </row>
    <row r="92" spans="2:9" ht="15" hidden="1" thickBot="1" x14ac:dyDescent="0.4">
      <c r="B92" s="187"/>
      <c r="C92" s="188"/>
      <c r="D92" s="189"/>
      <c r="E92" s="189"/>
      <c r="F92" s="188"/>
      <c r="G92" s="188"/>
      <c r="H92" s="226"/>
      <c r="I92" s="227" t="s">
        <v>284</v>
      </c>
    </row>
    <row r="93" spans="2:9" ht="15" hidden="1" thickTop="1" x14ac:dyDescent="0.35">
      <c r="B93" s="193"/>
      <c r="C93" s="194"/>
      <c r="D93" s="174"/>
      <c r="E93" s="174"/>
      <c r="F93" s="194"/>
      <c r="G93" s="194"/>
      <c r="H93" s="196"/>
      <c r="I93" s="228"/>
    </row>
    <row r="94" spans="2:9" hidden="1" x14ac:dyDescent="0.35">
      <c r="B94" s="181" t="s">
        <v>285</v>
      </c>
      <c r="C94" s="229"/>
      <c r="D94" s="219" t="s">
        <v>286</v>
      </c>
      <c r="E94" s="174"/>
      <c r="F94" s="194"/>
      <c r="G94" s="194"/>
      <c r="H94" s="230"/>
      <c r="I94" s="228"/>
    </row>
    <row r="95" spans="2:9" hidden="1" x14ac:dyDescent="0.35">
      <c r="B95" s="193">
        <v>1</v>
      </c>
      <c r="C95" s="194"/>
      <c r="D95" s="174" t="s">
        <v>287</v>
      </c>
      <c r="E95" s="174"/>
      <c r="F95" s="194"/>
      <c r="G95" s="231"/>
      <c r="H95" s="230"/>
      <c r="I95" s="228"/>
    </row>
    <row r="96" spans="2:9" hidden="1" x14ac:dyDescent="0.35">
      <c r="B96" s="193">
        <f>B95+1</f>
        <v>2</v>
      </c>
      <c r="C96" s="194"/>
      <c r="D96" s="174" t="s">
        <v>288</v>
      </c>
      <c r="E96" s="174"/>
      <c r="F96" s="194"/>
      <c r="G96" s="231"/>
      <c r="H96" s="230"/>
      <c r="I96" s="228"/>
    </row>
    <row r="97" spans="2:9" hidden="1" x14ac:dyDescent="0.35">
      <c r="B97" s="193">
        <f>B96+1</f>
        <v>3</v>
      </c>
      <c r="C97" s="194"/>
      <c r="D97" s="174" t="s">
        <v>289</v>
      </c>
      <c r="E97" s="174"/>
      <c r="F97" s="199" t="s">
        <v>290</v>
      </c>
      <c r="G97" s="230">
        <f>$H$10</f>
        <v>110</v>
      </c>
      <c r="H97" s="232" t="s">
        <v>291</v>
      </c>
      <c r="I97" s="233"/>
    </row>
    <row r="98" spans="2:9" hidden="1" x14ac:dyDescent="0.35">
      <c r="B98" s="193">
        <f>B97+1</f>
        <v>4</v>
      </c>
      <c r="C98" s="194"/>
      <c r="D98" s="174" t="s">
        <v>292</v>
      </c>
      <c r="E98" s="174"/>
      <c r="F98" s="199" t="s">
        <v>467</v>
      </c>
      <c r="G98" s="230">
        <f>$G$12</f>
        <v>2400</v>
      </c>
      <c r="H98" s="232" t="s">
        <v>22</v>
      </c>
      <c r="I98" s="233"/>
    </row>
    <row r="99" spans="2:9" hidden="1" x14ac:dyDescent="0.35">
      <c r="B99" s="193">
        <v>5</v>
      </c>
      <c r="C99" s="194"/>
      <c r="D99" s="174" t="s">
        <v>294</v>
      </c>
      <c r="E99" s="174"/>
      <c r="F99" s="199" t="s">
        <v>295</v>
      </c>
      <c r="G99" s="230">
        <f>1200000/8</f>
        <v>150000</v>
      </c>
      <c r="H99" s="232" t="s">
        <v>175</v>
      </c>
      <c r="I99" s="233"/>
    </row>
    <row r="100" spans="2:9" hidden="1" x14ac:dyDescent="0.35">
      <c r="B100" s="193">
        <v>6</v>
      </c>
      <c r="C100" s="194"/>
      <c r="D100" s="174" t="s">
        <v>297</v>
      </c>
      <c r="E100" s="174"/>
      <c r="F100" s="199" t="s">
        <v>298</v>
      </c>
      <c r="G100" s="235">
        <v>2.2000000000000002</v>
      </c>
      <c r="H100" s="232" t="s">
        <v>299</v>
      </c>
      <c r="I100" s="233"/>
    </row>
    <row r="101" spans="2:9" hidden="1" x14ac:dyDescent="0.35">
      <c r="B101" s="193">
        <v>7</v>
      </c>
      <c r="C101" s="194"/>
      <c r="D101" s="174" t="s">
        <v>300</v>
      </c>
      <c r="E101" s="174"/>
      <c r="F101" s="199" t="s">
        <v>301</v>
      </c>
      <c r="G101" s="230">
        <f>(G112*1000)/E12</f>
        <v>2250</v>
      </c>
      <c r="H101" s="232" t="s">
        <v>22</v>
      </c>
      <c r="I101" s="233"/>
    </row>
    <row r="102" spans="2:9" hidden="1" x14ac:dyDescent="0.35">
      <c r="B102" s="193"/>
      <c r="C102" s="194"/>
      <c r="D102" s="174"/>
      <c r="E102" s="174"/>
      <c r="F102" s="194"/>
      <c r="G102" s="194"/>
      <c r="H102" s="230"/>
      <c r="I102" s="233"/>
    </row>
    <row r="103" spans="2:9" hidden="1" x14ac:dyDescent="0.35">
      <c r="B103" s="181" t="s">
        <v>302</v>
      </c>
      <c r="C103" s="229"/>
      <c r="D103" s="219" t="s">
        <v>303</v>
      </c>
      <c r="E103" s="174"/>
      <c r="F103" s="194"/>
      <c r="G103" s="194"/>
      <c r="H103" s="230"/>
      <c r="I103" s="228"/>
    </row>
    <row r="104" spans="2:9" hidden="1" x14ac:dyDescent="0.35">
      <c r="B104" s="193">
        <v>1</v>
      </c>
      <c r="C104" s="194"/>
      <c r="D104" s="174" t="s">
        <v>304</v>
      </c>
      <c r="E104" s="174"/>
      <c r="F104" s="194"/>
      <c r="G104" s="194"/>
      <c r="H104" s="230"/>
      <c r="I104" s="228"/>
    </row>
    <row r="105" spans="2:9" hidden="1" x14ac:dyDescent="0.35">
      <c r="B105" s="193">
        <v>2</v>
      </c>
      <c r="C105" s="194"/>
      <c r="D105" s="174" t="s">
        <v>305</v>
      </c>
      <c r="E105" s="174"/>
      <c r="F105" s="194"/>
      <c r="G105" s="194"/>
      <c r="H105" s="230"/>
      <c r="I105" s="228"/>
    </row>
    <row r="106" spans="2:9" hidden="1" x14ac:dyDescent="0.35">
      <c r="B106" s="193"/>
      <c r="C106" s="194"/>
      <c r="D106" s="174"/>
      <c r="E106" s="174"/>
      <c r="F106" s="194"/>
      <c r="G106" s="194"/>
      <c r="H106" s="230"/>
      <c r="I106" s="228"/>
    </row>
    <row r="107" spans="2:9" hidden="1" x14ac:dyDescent="0.35">
      <c r="B107" s="193"/>
      <c r="C107" s="194"/>
      <c r="D107" s="174"/>
      <c r="E107" s="174"/>
      <c r="F107" s="194"/>
      <c r="G107" s="194"/>
      <c r="H107" s="230"/>
      <c r="I107" s="228"/>
    </row>
    <row r="108" spans="2:9" hidden="1" x14ac:dyDescent="0.35">
      <c r="B108" s="181" t="s">
        <v>306</v>
      </c>
      <c r="C108" s="229"/>
      <c r="D108" s="219" t="s">
        <v>307</v>
      </c>
      <c r="E108" s="174"/>
      <c r="F108" s="194"/>
      <c r="G108" s="194"/>
      <c r="H108" s="230"/>
      <c r="I108" s="228"/>
    </row>
    <row r="109" spans="2:9" hidden="1" x14ac:dyDescent="0.35">
      <c r="B109" s="193"/>
      <c r="C109" s="194"/>
      <c r="D109" s="174"/>
      <c r="E109" s="174"/>
      <c r="F109" s="194"/>
      <c r="G109" s="194"/>
      <c r="H109" s="230"/>
      <c r="I109" s="228"/>
    </row>
    <row r="110" spans="2:9" hidden="1" x14ac:dyDescent="0.35">
      <c r="B110" s="193"/>
      <c r="C110" s="194"/>
      <c r="D110" s="174"/>
      <c r="E110" s="174"/>
      <c r="F110" s="194"/>
      <c r="G110" s="194"/>
      <c r="H110" s="196"/>
      <c r="I110" s="228"/>
    </row>
    <row r="111" spans="2:9" hidden="1" x14ac:dyDescent="0.35">
      <c r="B111" s="193"/>
      <c r="C111" s="194"/>
      <c r="D111" s="236" t="s">
        <v>308</v>
      </c>
      <c r="E111" s="219"/>
      <c r="F111" s="237" t="s">
        <v>309</v>
      </c>
      <c r="G111" s="194"/>
      <c r="H111" s="196"/>
      <c r="I111" s="228"/>
    </row>
    <row r="112" spans="2:9" hidden="1" x14ac:dyDescent="0.35">
      <c r="B112" s="193"/>
      <c r="C112" s="194"/>
      <c r="D112" s="174" t="s">
        <v>310</v>
      </c>
      <c r="E112" s="174"/>
      <c r="F112" s="199" t="s">
        <v>198</v>
      </c>
      <c r="G112" s="238">
        <v>9</v>
      </c>
      <c r="H112" s="199" t="s">
        <v>311</v>
      </c>
      <c r="I112" s="197"/>
    </row>
    <row r="113" spans="2:9" hidden="1" x14ac:dyDescent="0.35">
      <c r="B113" s="193"/>
      <c r="C113" s="194"/>
      <c r="D113" s="174" t="s">
        <v>312</v>
      </c>
      <c r="E113" s="174"/>
      <c r="F113" s="199" t="s">
        <v>199</v>
      </c>
      <c r="G113" s="239">
        <f>Fa</f>
        <v>0.83</v>
      </c>
      <c r="H113" s="199" t="s">
        <v>313</v>
      </c>
      <c r="I113" s="197"/>
    </row>
    <row r="114" spans="2:9" hidden="1" x14ac:dyDescent="0.35">
      <c r="B114" s="193"/>
      <c r="C114" s="194"/>
      <c r="D114" s="174" t="s">
        <v>314</v>
      </c>
      <c r="E114" s="174"/>
      <c r="F114" s="199" t="s">
        <v>315</v>
      </c>
      <c r="G114" s="235">
        <v>40</v>
      </c>
      <c r="H114" s="199" t="s">
        <v>316</v>
      </c>
      <c r="I114" s="197"/>
    </row>
    <row r="115" spans="2:9" hidden="1" x14ac:dyDescent="0.35">
      <c r="B115" s="193"/>
      <c r="C115" s="194"/>
      <c r="D115" s="174" t="s">
        <v>317</v>
      </c>
      <c r="E115" s="219"/>
      <c r="F115" s="199" t="s">
        <v>318</v>
      </c>
      <c r="G115" s="235">
        <v>60</v>
      </c>
      <c r="H115" s="199" t="s">
        <v>316</v>
      </c>
      <c r="I115" s="197"/>
    </row>
    <row r="116" spans="2:9" hidden="1" x14ac:dyDescent="0.35">
      <c r="B116" s="193"/>
      <c r="C116" s="194"/>
      <c r="D116" s="174" t="s">
        <v>319</v>
      </c>
      <c r="E116" s="174"/>
      <c r="F116" s="199" t="s">
        <v>320</v>
      </c>
      <c r="G116" s="196"/>
      <c r="H116" s="194"/>
      <c r="I116" s="197"/>
    </row>
    <row r="117" spans="2:9" hidden="1" x14ac:dyDescent="0.35">
      <c r="B117" s="193"/>
      <c r="C117" s="194"/>
      <c r="D117" s="174" t="s">
        <v>321</v>
      </c>
      <c r="E117" s="174"/>
      <c r="F117" s="199" t="s">
        <v>322</v>
      </c>
      <c r="G117" s="230">
        <f>ROUND(G97/G114*60,2)</f>
        <v>165</v>
      </c>
      <c r="H117" s="199" t="s">
        <v>323</v>
      </c>
      <c r="I117" s="197"/>
    </row>
    <row r="118" spans="2:9" hidden="1" x14ac:dyDescent="0.35">
      <c r="B118" s="193"/>
      <c r="C118" s="194"/>
      <c r="D118" s="174" t="s">
        <v>324</v>
      </c>
      <c r="E118" s="174"/>
      <c r="F118" s="199" t="s">
        <v>325</v>
      </c>
      <c r="G118" s="230">
        <f>ROUND(G97/G115*60,2)</f>
        <v>110</v>
      </c>
      <c r="H118" s="199" t="s">
        <v>323</v>
      </c>
      <c r="I118" s="197"/>
    </row>
    <row r="119" spans="2:9" hidden="1" x14ac:dyDescent="0.35">
      <c r="B119" s="193"/>
      <c r="C119" s="194"/>
      <c r="D119" s="174" t="s">
        <v>326</v>
      </c>
      <c r="E119" s="174"/>
      <c r="F119" s="240" t="s">
        <v>327</v>
      </c>
      <c r="G119" s="241">
        <v>1</v>
      </c>
      <c r="H119" s="240" t="s">
        <v>323</v>
      </c>
      <c r="I119" s="228"/>
    </row>
    <row r="120" spans="2:9" hidden="1" x14ac:dyDescent="0.35">
      <c r="B120" s="242"/>
      <c r="C120" s="194"/>
      <c r="D120" s="174"/>
      <c r="E120" s="174"/>
      <c r="F120" s="199" t="s">
        <v>320</v>
      </c>
      <c r="G120" s="230">
        <f>SUM(G117:G119)</f>
        <v>276</v>
      </c>
      <c r="H120" s="199" t="s">
        <v>323</v>
      </c>
      <c r="I120" s="228"/>
    </row>
    <row r="121" spans="2:9" hidden="1" x14ac:dyDescent="0.35">
      <c r="B121" s="193"/>
      <c r="C121" s="194"/>
      <c r="D121" s="174"/>
      <c r="E121" s="174"/>
      <c r="F121" s="194"/>
      <c r="G121" s="194"/>
      <c r="H121" s="196"/>
      <c r="I121" s="228"/>
    </row>
    <row r="122" spans="2:9" hidden="1" x14ac:dyDescent="0.35">
      <c r="B122" s="193"/>
      <c r="C122" s="194"/>
      <c r="D122" s="174" t="s">
        <v>328</v>
      </c>
      <c r="E122" s="174"/>
      <c r="F122" s="194"/>
      <c r="G122" s="194"/>
      <c r="H122" s="230"/>
      <c r="I122" s="228"/>
    </row>
    <row r="123" spans="2:9" hidden="1" x14ac:dyDescent="0.35">
      <c r="B123" s="193"/>
      <c r="C123" s="194"/>
      <c r="D123" s="243" t="s">
        <v>329</v>
      </c>
      <c r="E123" s="174"/>
      <c r="F123" s="199" t="s">
        <v>330</v>
      </c>
      <c r="G123" s="230">
        <f>ROUND((G112*G113*60)/(G120*G100),2)</f>
        <v>0.74</v>
      </c>
      <c r="H123" s="232" t="s">
        <v>331</v>
      </c>
      <c r="I123" s="228"/>
    </row>
    <row r="124" spans="2:9" hidden="1" x14ac:dyDescent="0.35">
      <c r="B124" s="193"/>
      <c r="C124" s="194"/>
      <c r="D124" s="173" t="s">
        <v>332</v>
      </c>
      <c r="E124" s="174"/>
      <c r="F124" s="244"/>
      <c r="G124" s="231"/>
      <c r="H124" s="230"/>
      <c r="I124" s="228"/>
    </row>
    <row r="125" spans="2:9" hidden="1" x14ac:dyDescent="0.35">
      <c r="B125" s="193"/>
      <c r="C125" s="194"/>
      <c r="D125" s="174"/>
      <c r="E125" s="174"/>
      <c r="F125" s="194"/>
      <c r="G125" s="196"/>
      <c r="H125" s="230"/>
      <c r="I125" s="228"/>
    </row>
    <row r="126" spans="2:9" hidden="1" x14ac:dyDescent="0.35">
      <c r="B126" s="193"/>
      <c r="C126" s="194"/>
      <c r="D126" s="174" t="s">
        <v>333</v>
      </c>
      <c r="E126" s="174"/>
      <c r="F126" s="199" t="s">
        <v>334</v>
      </c>
      <c r="G126" s="230">
        <f>ROUND((1/G123)*G99,2)</f>
        <v>202702.7</v>
      </c>
      <c r="H126" s="232" t="s">
        <v>335</v>
      </c>
      <c r="I126" s="228"/>
    </row>
    <row r="127" spans="2:9" hidden="1" x14ac:dyDescent="0.35">
      <c r="B127" s="193"/>
      <c r="C127" s="194"/>
      <c r="D127" s="219"/>
      <c r="E127" s="219"/>
      <c r="F127" s="229"/>
      <c r="G127" s="196"/>
      <c r="H127" s="230"/>
      <c r="I127" s="228"/>
    </row>
    <row r="128" spans="2:9" hidden="1" x14ac:dyDescent="0.35">
      <c r="B128" s="193"/>
      <c r="C128" s="194"/>
      <c r="D128" s="174" t="s">
        <v>336</v>
      </c>
      <c r="E128" s="219"/>
      <c r="F128" s="229"/>
      <c r="G128" s="245">
        <f>G126*G112</f>
        <v>1824324.3</v>
      </c>
      <c r="H128" s="232" t="s">
        <v>335</v>
      </c>
      <c r="I128" s="228"/>
    </row>
    <row r="129" spans="2:9" hidden="1" x14ac:dyDescent="0.35">
      <c r="B129" s="193"/>
      <c r="C129" s="194"/>
      <c r="D129" s="219"/>
      <c r="E129" s="219"/>
      <c r="F129" s="229"/>
      <c r="G129" s="196"/>
      <c r="H129" s="230"/>
      <c r="I129" s="228"/>
    </row>
    <row r="130" spans="2:9" hidden="1" x14ac:dyDescent="0.35">
      <c r="B130" s="193"/>
      <c r="C130" s="194"/>
      <c r="D130" s="174" t="s">
        <v>337</v>
      </c>
      <c r="E130" s="219"/>
      <c r="F130" s="229"/>
      <c r="G130" s="196">
        <f>G101</f>
        <v>2250</v>
      </c>
      <c r="H130" s="232" t="s">
        <v>22</v>
      </c>
      <c r="I130" s="228"/>
    </row>
    <row r="131" spans="2:9" hidden="1" x14ac:dyDescent="0.35">
      <c r="B131" s="193"/>
      <c r="C131" s="194"/>
      <c r="D131" s="219"/>
      <c r="E131" s="219"/>
      <c r="F131" s="229"/>
      <c r="G131" s="196"/>
      <c r="H131" s="230"/>
      <c r="I131" s="228"/>
    </row>
    <row r="132" spans="2:9" hidden="1" x14ac:dyDescent="0.35">
      <c r="B132" s="193"/>
      <c r="C132" s="194"/>
      <c r="D132" s="174" t="s">
        <v>338</v>
      </c>
      <c r="E132" s="219"/>
      <c r="F132" s="229"/>
      <c r="G132" s="245">
        <f>G128/G130</f>
        <v>810.81079999999997</v>
      </c>
      <c r="H132" s="232" t="s">
        <v>335</v>
      </c>
      <c r="I132" s="228"/>
    </row>
    <row r="133" spans="2:9" hidden="1" x14ac:dyDescent="0.35">
      <c r="B133" s="193"/>
      <c r="C133" s="194"/>
      <c r="D133" s="219"/>
      <c r="E133" s="219"/>
      <c r="F133" s="229"/>
      <c r="G133" s="196"/>
      <c r="H133" s="230"/>
      <c r="I133" s="228"/>
    </row>
    <row r="134" spans="2:9" hidden="1" x14ac:dyDescent="0.35">
      <c r="B134" s="193"/>
      <c r="C134" s="194"/>
      <c r="D134" s="174"/>
      <c r="E134" s="174"/>
      <c r="F134" s="194"/>
      <c r="G134" s="196"/>
      <c r="H134" s="230"/>
      <c r="I134" s="228"/>
    </row>
    <row r="135" spans="2:9" hidden="1" x14ac:dyDescent="0.35">
      <c r="B135" s="181" t="s">
        <v>339</v>
      </c>
      <c r="C135" s="229"/>
      <c r="D135" s="219" t="s">
        <v>340</v>
      </c>
      <c r="E135" s="174"/>
      <c r="F135" s="194"/>
      <c r="G135" s="194"/>
      <c r="H135" s="230"/>
      <c r="I135" s="228"/>
    </row>
    <row r="136" spans="2:9" hidden="1" x14ac:dyDescent="0.35">
      <c r="B136" s="193"/>
      <c r="C136" s="194"/>
      <c r="D136" s="219" t="s">
        <v>341</v>
      </c>
      <c r="E136" s="174"/>
      <c r="F136" s="194"/>
      <c r="G136" s="194"/>
      <c r="H136" s="230"/>
      <c r="I136" s="228"/>
    </row>
    <row r="137" spans="2:9" hidden="1" x14ac:dyDescent="0.35">
      <c r="B137" s="193"/>
      <c r="C137" s="194"/>
      <c r="D137" s="174"/>
      <c r="E137" s="174"/>
      <c r="F137" s="194"/>
      <c r="G137" s="194"/>
      <c r="H137" s="230"/>
      <c r="I137" s="228"/>
    </row>
    <row r="138" spans="2:9" hidden="1" x14ac:dyDescent="0.35">
      <c r="B138" s="193"/>
      <c r="C138" s="194"/>
      <c r="D138" s="174" t="s">
        <v>342</v>
      </c>
      <c r="E138" s="174"/>
      <c r="F138" s="194"/>
      <c r="G138" s="194"/>
      <c r="H138" s="230"/>
      <c r="I138" s="228"/>
    </row>
    <row r="139" spans="2:9" hidden="1" x14ac:dyDescent="0.35">
      <c r="B139" s="193"/>
      <c r="C139" s="194"/>
      <c r="D139" s="174"/>
      <c r="E139" s="174"/>
      <c r="F139" s="194"/>
      <c r="G139" s="194"/>
      <c r="H139" s="230"/>
      <c r="I139" s="228"/>
    </row>
    <row r="140" spans="2:9" hidden="1" x14ac:dyDescent="0.35">
      <c r="B140" s="193"/>
      <c r="C140" s="194"/>
      <c r="D140" s="246" t="s">
        <v>468</v>
      </c>
      <c r="E140" s="174"/>
      <c r="F140" s="199" t="s">
        <v>469</v>
      </c>
      <c r="G140" s="230">
        <f>G98+G132</f>
        <v>3210.8108000000002</v>
      </c>
      <c r="H140" s="232" t="s">
        <v>335</v>
      </c>
      <c r="I140" s="228"/>
    </row>
    <row r="141" spans="2:9" hidden="1" x14ac:dyDescent="0.35">
      <c r="B141" s="193"/>
      <c r="C141" s="194"/>
      <c r="D141" s="174"/>
      <c r="E141" s="174"/>
      <c r="F141" s="194"/>
      <c r="G141" s="194"/>
      <c r="H141" s="230"/>
      <c r="I141" s="228"/>
    </row>
    <row r="142" spans="2:9" ht="15" hidden="1" thickBot="1" x14ac:dyDescent="0.4">
      <c r="B142" s="193"/>
      <c r="C142" s="194"/>
      <c r="D142" s="219" t="s">
        <v>345</v>
      </c>
      <c r="E142" s="174"/>
      <c r="F142" s="185" t="s">
        <v>469</v>
      </c>
      <c r="G142" s="547">
        <f>ROUNDUP(G140,-2)</f>
        <v>3300</v>
      </c>
      <c r="H142" s="225" t="s">
        <v>335</v>
      </c>
      <c r="I142" s="228"/>
    </row>
    <row r="143" spans="2:9" ht="15" hidden="1" thickTop="1" x14ac:dyDescent="0.35">
      <c r="B143" s="193"/>
      <c r="C143" s="194"/>
      <c r="D143" s="174"/>
      <c r="E143" s="174"/>
      <c r="F143" s="194"/>
      <c r="G143" s="194"/>
      <c r="H143" s="230"/>
      <c r="I143" s="228"/>
    </row>
    <row r="144" spans="2:9" hidden="1" x14ac:dyDescent="0.35">
      <c r="B144" s="193"/>
      <c r="C144" s="194"/>
      <c r="D144" s="174"/>
      <c r="E144" s="174"/>
      <c r="F144" s="194"/>
      <c r="G144" s="194"/>
      <c r="H144" s="230"/>
      <c r="I144" s="228"/>
    </row>
    <row r="145" spans="2:9" hidden="1" x14ac:dyDescent="0.35">
      <c r="B145" s="193"/>
      <c r="C145" s="194"/>
      <c r="D145" s="174"/>
      <c r="E145" s="174"/>
      <c r="F145" s="194"/>
      <c r="G145" s="230"/>
      <c r="H145" s="230"/>
      <c r="I145" s="228"/>
    </row>
    <row r="146" spans="2:9" ht="15" hidden="1" thickBot="1" x14ac:dyDescent="0.4">
      <c r="B146" s="210"/>
      <c r="C146" s="211"/>
      <c r="D146" s="212"/>
      <c r="E146" s="189"/>
      <c r="F146" s="211"/>
      <c r="G146" s="211"/>
      <c r="H146" s="211"/>
      <c r="I146" s="248"/>
    </row>
    <row r="147" spans="2:9" ht="15" hidden="1" thickTop="1" x14ac:dyDescent="0.35">
      <c r="B147" s="174"/>
      <c r="C147" s="174"/>
      <c r="D147" s="174"/>
      <c r="E147" s="174"/>
      <c r="F147" s="174"/>
      <c r="G147" s="174"/>
      <c r="H147" s="174"/>
      <c r="I147" s="249"/>
    </row>
    <row r="148" spans="2:9" hidden="1" x14ac:dyDescent="0.35">
      <c r="B148" s="174"/>
      <c r="C148" s="174"/>
      <c r="D148" s="174"/>
      <c r="E148" s="174"/>
      <c r="F148" s="174"/>
      <c r="G148" s="174"/>
      <c r="H148" s="174"/>
      <c r="I148" s="249"/>
    </row>
    <row r="149" spans="2:9" hidden="1" x14ac:dyDescent="0.35">
      <c r="B149" s="174"/>
      <c r="C149" s="174"/>
      <c r="D149" s="174"/>
      <c r="E149" s="174"/>
      <c r="F149" s="174"/>
      <c r="G149" s="174"/>
      <c r="H149" s="174"/>
      <c r="I149" s="249"/>
    </row>
    <row r="150" spans="2:9" hidden="1" x14ac:dyDescent="0.35">
      <c r="B150" s="174"/>
      <c r="C150" s="174"/>
      <c r="D150" s="174"/>
      <c r="E150" s="174"/>
      <c r="F150" s="174"/>
      <c r="G150" s="174"/>
      <c r="H150" s="174"/>
      <c r="I150" s="249"/>
    </row>
    <row r="151" spans="2:9" hidden="1" x14ac:dyDescent="0.35">
      <c r="B151" s="174"/>
      <c r="C151" s="174"/>
      <c r="D151" s="174"/>
      <c r="E151" s="174"/>
      <c r="F151" s="174"/>
      <c r="G151" s="174"/>
      <c r="H151" s="174"/>
      <c r="I151" s="249"/>
    </row>
    <row r="152" spans="2:9" hidden="1" x14ac:dyDescent="0.35">
      <c r="B152" s="174"/>
      <c r="C152" s="174"/>
      <c r="D152" s="174"/>
      <c r="E152" s="174"/>
      <c r="F152" s="174"/>
      <c r="G152" s="174"/>
      <c r="H152" s="174"/>
      <c r="I152" s="249"/>
    </row>
    <row r="153" spans="2:9" hidden="1" x14ac:dyDescent="0.35">
      <c r="B153" s="174"/>
      <c r="C153" s="174"/>
      <c r="D153" s="174"/>
      <c r="E153" s="174"/>
      <c r="F153" s="174"/>
      <c r="G153" s="174"/>
      <c r="H153" s="174"/>
      <c r="I153" s="249"/>
    </row>
    <row r="154" spans="2:9" hidden="1" x14ac:dyDescent="0.35">
      <c r="B154" s="174"/>
      <c r="C154" s="174"/>
      <c r="D154" s="174"/>
      <c r="E154" s="174"/>
      <c r="F154" s="174"/>
      <c r="G154" s="174"/>
      <c r="H154" s="174"/>
      <c r="I154" s="249"/>
    </row>
    <row r="155" spans="2:9" hidden="1" x14ac:dyDescent="0.35">
      <c r="B155" s="174"/>
      <c r="C155" s="174"/>
      <c r="D155" s="174"/>
      <c r="E155" s="174"/>
      <c r="F155" s="174"/>
      <c r="G155" s="174"/>
      <c r="H155" s="174"/>
      <c r="I155" s="249"/>
    </row>
    <row r="156" spans="2:9" hidden="1" x14ac:dyDescent="0.35">
      <c r="B156" s="174"/>
      <c r="C156" s="174"/>
      <c r="D156" s="174"/>
      <c r="E156" s="174"/>
      <c r="F156" s="174"/>
      <c r="G156" s="174"/>
      <c r="H156" s="174"/>
      <c r="I156" s="249"/>
    </row>
    <row r="157" spans="2:9" hidden="1" x14ac:dyDescent="0.35">
      <c r="B157" s="174"/>
      <c r="C157" s="174"/>
      <c r="D157" s="174"/>
      <c r="E157" s="174"/>
      <c r="F157" s="174"/>
      <c r="G157" s="174"/>
      <c r="H157" s="174"/>
      <c r="I157" s="249"/>
    </row>
    <row r="158" spans="2:9" hidden="1" x14ac:dyDescent="0.35">
      <c r="B158" s="174"/>
      <c r="C158" s="174"/>
      <c r="D158" s="174"/>
      <c r="E158" s="174"/>
      <c r="F158" s="174"/>
      <c r="G158" s="174"/>
      <c r="H158" s="174"/>
      <c r="I158" s="249"/>
    </row>
    <row r="159" spans="2:9" hidden="1" x14ac:dyDescent="0.35">
      <c r="B159" s="174"/>
      <c r="C159" s="174"/>
      <c r="D159" s="174"/>
      <c r="E159" s="174"/>
      <c r="F159" s="174"/>
      <c r="G159" s="174"/>
      <c r="H159" s="174"/>
      <c r="I159" s="249"/>
    </row>
    <row r="160" spans="2:9" x14ac:dyDescent="0.35">
      <c r="B160" s="174"/>
      <c r="C160" s="174"/>
      <c r="D160" s="174"/>
      <c r="E160" s="174"/>
      <c r="F160" s="174"/>
      <c r="G160" s="174"/>
      <c r="H160" s="174"/>
      <c r="I160" s="249"/>
    </row>
    <row r="161" spans="2:9" ht="18" x14ac:dyDescent="0.4">
      <c r="B161" s="222" t="s">
        <v>277</v>
      </c>
      <c r="C161" s="183"/>
      <c r="D161" s="183"/>
      <c r="E161" s="183"/>
      <c r="F161" s="183"/>
      <c r="G161" s="183"/>
      <c r="H161" s="183"/>
      <c r="I161" s="183"/>
    </row>
    <row r="162" spans="2:9" x14ac:dyDescent="0.35">
      <c r="B162" s="221"/>
      <c r="C162" s="174"/>
      <c r="D162" s="174"/>
      <c r="E162" s="174"/>
      <c r="F162" s="174"/>
      <c r="G162" s="174"/>
      <c r="H162" s="174"/>
      <c r="I162" s="174"/>
    </row>
    <row r="163" spans="2:9" x14ac:dyDescent="0.35">
      <c r="B163" s="174" t="s">
        <v>278</v>
      </c>
      <c r="C163" s="174" t="s">
        <v>44</v>
      </c>
      <c r="D163" s="174" t="str">
        <f>D14</f>
        <v>M03  -  Kansteen</v>
      </c>
      <c r="E163" s="174"/>
      <c r="F163" s="174"/>
      <c r="G163" s="174"/>
      <c r="H163" s="174"/>
      <c r="I163" s="174"/>
    </row>
    <row r="164" spans="2:9" x14ac:dyDescent="0.35">
      <c r="B164" s="174" t="s">
        <v>1</v>
      </c>
      <c r="C164" s="174" t="s">
        <v>44</v>
      </c>
      <c r="D164" s="174" t="s">
        <v>279</v>
      </c>
      <c r="E164" s="174"/>
      <c r="F164" s="174"/>
      <c r="G164" s="174"/>
      <c r="H164" s="174"/>
      <c r="I164" s="174"/>
    </row>
    <row r="165" spans="2:9" x14ac:dyDescent="0.35">
      <c r="B165" s="174" t="s">
        <v>280</v>
      </c>
      <c r="C165" s="174" t="s">
        <v>44</v>
      </c>
      <c r="D165" s="174" t="s">
        <v>281</v>
      </c>
      <c r="E165" s="174"/>
      <c r="F165" s="174"/>
      <c r="G165" s="174"/>
      <c r="H165" s="174"/>
      <c r="I165" s="174"/>
    </row>
    <row r="166" spans="2:9" x14ac:dyDescent="0.35">
      <c r="B166" s="174"/>
      <c r="C166" s="174"/>
      <c r="D166" s="174"/>
      <c r="E166" s="174"/>
      <c r="F166" s="174"/>
      <c r="G166" s="174"/>
      <c r="H166" s="174"/>
      <c r="I166" s="174"/>
    </row>
    <row r="167" spans="2:9" ht="15" thickBot="1" x14ac:dyDescent="0.4">
      <c r="B167" s="174"/>
      <c r="C167" s="174"/>
      <c r="D167" s="174"/>
      <c r="E167" s="174"/>
      <c r="F167" s="174"/>
      <c r="G167" s="174"/>
      <c r="H167" s="220"/>
      <c r="I167" s="174"/>
    </row>
    <row r="168" spans="2:9" ht="15" thickTop="1" x14ac:dyDescent="0.35">
      <c r="B168" s="175"/>
      <c r="C168" s="176"/>
      <c r="D168" s="177"/>
      <c r="E168" s="177"/>
      <c r="F168" s="176"/>
      <c r="G168" s="176"/>
      <c r="H168" s="223"/>
      <c r="I168" s="224" t="s">
        <v>263</v>
      </c>
    </row>
    <row r="169" spans="2:9" x14ac:dyDescent="0.35">
      <c r="B169" s="181" t="s">
        <v>160</v>
      </c>
      <c r="C169" s="182" t="s">
        <v>48</v>
      </c>
      <c r="D169" s="183"/>
      <c r="E169" s="183"/>
      <c r="F169" s="182" t="s">
        <v>282</v>
      </c>
      <c r="G169" s="185" t="s">
        <v>283</v>
      </c>
      <c r="H169" s="225" t="s">
        <v>49</v>
      </c>
      <c r="I169" s="186" t="s">
        <v>49</v>
      </c>
    </row>
    <row r="170" spans="2:9" ht="15" thickBot="1" x14ac:dyDescent="0.4">
      <c r="B170" s="187"/>
      <c r="C170" s="188"/>
      <c r="D170" s="189"/>
      <c r="E170" s="189"/>
      <c r="F170" s="188"/>
      <c r="G170" s="188"/>
      <c r="H170" s="226"/>
      <c r="I170" s="227" t="s">
        <v>284</v>
      </c>
    </row>
    <row r="171" spans="2:9" ht="15" thickTop="1" x14ac:dyDescent="0.35">
      <c r="B171" s="193"/>
      <c r="C171" s="194"/>
      <c r="D171" s="174"/>
      <c r="E171" s="174"/>
      <c r="F171" s="194"/>
      <c r="G171" s="194"/>
      <c r="H171" s="196"/>
      <c r="I171" s="228"/>
    </row>
    <row r="172" spans="2:9" x14ac:dyDescent="0.35">
      <c r="B172" s="181" t="s">
        <v>285</v>
      </c>
      <c r="C172" s="229"/>
      <c r="D172" s="219" t="s">
        <v>286</v>
      </c>
      <c r="E172" s="174"/>
      <c r="F172" s="194"/>
      <c r="G172" s="194"/>
      <c r="H172" s="230"/>
      <c r="I172" s="228"/>
    </row>
    <row r="173" spans="2:9" x14ac:dyDescent="0.35">
      <c r="B173" s="193">
        <v>1</v>
      </c>
      <c r="C173" s="194"/>
      <c r="D173" s="174" t="s">
        <v>287</v>
      </c>
      <c r="E173" s="174"/>
      <c r="F173" s="194"/>
      <c r="G173" s="231"/>
      <c r="H173" s="230"/>
      <c r="I173" s="228"/>
    </row>
    <row r="174" spans="2:9" x14ac:dyDescent="0.35">
      <c r="B174" s="193">
        <f>B173+1</f>
        <v>2</v>
      </c>
      <c r="C174" s="194"/>
      <c r="D174" s="174" t="s">
        <v>288</v>
      </c>
      <c r="E174" s="174"/>
      <c r="F174" s="194"/>
      <c r="G174" s="231"/>
      <c r="H174" s="230"/>
      <c r="I174" s="228"/>
    </row>
    <row r="175" spans="2:9" x14ac:dyDescent="0.35">
      <c r="B175" s="193">
        <f>B174+1</f>
        <v>3</v>
      </c>
      <c r="C175" s="194"/>
      <c r="D175" s="174" t="s">
        <v>289</v>
      </c>
      <c r="E175" s="174"/>
      <c r="F175" s="199" t="s">
        <v>290</v>
      </c>
      <c r="G175" s="230">
        <f>$H$10</f>
        <v>110</v>
      </c>
      <c r="H175" s="232" t="s">
        <v>291</v>
      </c>
      <c r="I175" s="228"/>
    </row>
    <row r="176" spans="2:9" x14ac:dyDescent="0.35">
      <c r="B176" s="193">
        <f>B175+1</f>
        <v>4</v>
      </c>
      <c r="C176" s="194"/>
      <c r="D176" s="174" t="s">
        <v>346</v>
      </c>
      <c r="E176" s="174"/>
      <c r="F176" s="199" t="s">
        <v>470</v>
      </c>
      <c r="G176" s="230">
        <f>G14</f>
        <v>35000</v>
      </c>
      <c r="H176" s="232" t="s">
        <v>22</v>
      </c>
      <c r="I176" s="250"/>
    </row>
    <row r="177" spans="2:9" x14ac:dyDescent="0.35">
      <c r="B177" s="193">
        <v>5</v>
      </c>
      <c r="C177" s="194"/>
      <c r="D177" s="174" t="s">
        <v>294</v>
      </c>
      <c r="E177" s="174"/>
      <c r="F177" s="199" t="s">
        <v>295</v>
      </c>
      <c r="G177" s="230">
        <f>G35</f>
        <v>112500</v>
      </c>
      <c r="H177" s="232" t="s">
        <v>175</v>
      </c>
      <c r="I177" s="250"/>
    </row>
    <row r="178" spans="2:9" x14ac:dyDescent="0.35">
      <c r="B178" s="193">
        <v>6</v>
      </c>
      <c r="C178" s="194"/>
      <c r="D178" s="174" t="s">
        <v>347</v>
      </c>
      <c r="E178" s="174"/>
      <c r="F178" s="199" t="s">
        <v>298</v>
      </c>
      <c r="G178" s="235">
        <v>2.2000000000000002</v>
      </c>
      <c r="H178" s="232" t="s">
        <v>299</v>
      </c>
      <c r="I178" s="250"/>
    </row>
    <row r="179" spans="2:9" x14ac:dyDescent="0.35">
      <c r="B179" s="193">
        <v>7</v>
      </c>
      <c r="C179" s="194"/>
      <c r="D179" s="174" t="s">
        <v>348</v>
      </c>
      <c r="E179" s="174"/>
      <c r="F179" s="199" t="s">
        <v>301</v>
      </c>
      <c r="G179" s="230">
        <f>(G190*1000)/E14</f>
        <v>150</v>
      </c>
      <c r="H179" s="232" t="s">
        <v>22</v>
      </c>
      <c r="I179" s="250"/>
    </row>
    <row r="180" spans="2:9" x14ac:dyDescent="0.35">
      <c r="B180" s="193"/>
      <c r="C180" s="194"/>
      <c r="D180" s="174"/>
      <c r="E180" s="174"/>
      <c r="F180" s="194"/>
      <c r="G180" s="194"/>
      <c r="H180" s="230"/>
      <c r="I180" s="228"/>
    </row>
    <row r="181" spans="2:9" x14ac:dyDescent="0.35">
      <c r="B181" s="181" t="s">
        <v>302</v>
      </c>
      <c r="C181" s="229"/>
      <c r="D181" s="219" t="s">
        <v>303</v>
      </c>
      <c r="E181" s="174"/>
      <c r="F181" s="194"/>
      <c r="G181" s="194"/>
      <c r="H181" s="230"/>
      <c r="I181" s="228"/>
    </row>
    <row r="182" spans="2:9" x14ac:dyDescent="0.35">
      <c r="B182" s="193">
        <v>1</v>
      </c>
      <c r="C182" s="194"/>
      <c r="D182" s="174" t="s">
        <v>349</v>
      </c>
      <c r="E182" s="174"/>
      <c r="F182" s="194"/>
      <c r="G182" s="194"/>
      <c r="H182" s="230"/>
      <c r="I182" s="228"/>
    </row>
    <row r="183" spans="2:9" x14ac:dyDescent="0.35">
      <c r="B183" s="193">
        <v>2</v>
      </c>
      <c r="C183" s="194"/>
      <c r="D183" s="174" t="s">
        <v>350</v>
      </c>
      <c r="E183" s="174"/>
      <c r="F183" s="194"/>
      <c r="G183" s="194"/>
      <c r="H183" s="230"/>
      <c r="I183" s="228"/>
    </row>
    <row r="184" spans="2:9" ht="10" customHeight="1" x14ac:dyDescent="0.35">
      <c r="B184" s="193"/>
      <c r="C184" s="194"/>
      <c r="D184" s="174"/>
      <c r="E184" s="174"/>
      <c r="F184" s="194"/>
      <c r="G184" s="194"/>
      <c r="H184" s="230"/>
      <c r="I184" s="228"/>
    </row>
    <row r="185" spans="2:9" ht="10" customHeight="1" x14ac:dyDescent="0.35">
      <c r="B185" s="193"/>
      <c r="C185" s="194"/>
      <c r="D185" s="174"/>
      <c r="E185" s="174"/>
      <c r="F185" s="194"/>
      <c r="G185" s="194"/>
      <c r="H185" s="230"/>
      <c r="I185" s="228"/>
    </row>
    <row r="186" spans="2:9" x14ac:dyDescent="0.35">
      <c r="B186" s="181" t="s">
        <v>306</v>
      </c>
      <c r="C186" s="229"/>
      <c r="D186" s="219" t="s">
        <v>307</v>
      </c>
      <c r="E186" s="174"/>
      <c r="F186" s="194"/>
      <c r="G186" s="194"/>
      <c r="H186" s="230"/>
      <c r="I186" s="228"/>
    </row>
    <row r="187" spans="2:9" ht="10" customHeight="1" x14ac:dyDescent="0.35">
      <c r="B187" s="193"/>
      <c r="C187" s="194"/>
      <c r="D187" s="174"/>
      <c r="E187" s="174"/>
      <c r="F187" s="194"/>
      <c r="G187" s="194"/>
      <c r="H187" s="230"/>
      <c r="I187" s="228"/>
    </row>
    <row r="188" spans="2:9" ht="10" customHeight="1" x14ac:dyDescent="0.35">
      <c r="B188" s="193"/>
      <c r="C188" s="194"/>
      <c r="D188" s="174"/>
      <c r="E188" s="174"/>
      <c r="F188" s="194"/>
      <c r="G188" s="194"/>
      <c r="H188" s="196"/>
      <c r="I188" s="228"/>
    </row>
    <row r="189" spans="2:9" x14ac:dyDescent="0.35">
      <c r="B189" s="193"/>
      <c r="C189" s="194"/>
      <c r="D189" s="236" t="s">
        <v>308</v>
      </c>
      <c r="E189" s="219"/>
      <c r="F189" s="237" t="s">
        <v>309</v>
      </c>
      <c r="G189" s="194"/>
      <c r="H189" s="196"/>
      <c r="I189" s="228"/>
    </row>
    <row r="190" spans="2:9" x14ac:dyDescent="0.35">
      <c r="B190" s="193"/>
      <c r="C190" s="194"/>
      <c r="D190" s="174" t="s">
        <v>310</v>
      </c>
      <c r="E190" s="174"/>
      <c r="F190" s="199" t="s">
        <v>198</v>
      </c>
      <c r="G190" s="238">
        <f>$G$48</f>
        <v>9</v>
      </c>
      <c r="H190" s="199" t="s">
        <v>311</v>
      </c>
      <c r="I190" s="197"/>
    </row>
    <row r="191" spans="2:9" x14ac:dyDescent="0.35">
      <c r="B191" s="193"/>
      <c r="C191" s="194"/>
      <c r="D191" s="174" t="s">
        <v>312</v>
      </c>
      <c r="E191" s="174"/>
      <c r="F191" s="199" t="s">
        <v>199</v>
      </c>
      <c r="G191" s="239">
        <f>Fa</f>
        <v>0.83</v>
      </c>
      <c r="H191" s="199" t="s">
        <v>313</v>
      </c>
      <c r="I191" s="197"/>
    </row>
    <row r="192" spans="2:9" x14ac:dyDescent="0.35">
      <c r="B192" s="193"/>
      <c r="C192" s="194"/>
      <c r="D192" s="174" t="s">
        <v>314</v>
      </c>
      <c r="E192" s="174"/>
      <c r="F192" s="199" t="s">
        <v>315</v>
      </c>
      <c r="G192" s="235">
        <f>G50</f>
        <v>30</v>
      </c>
      <c r="H192" s="199" t="s">
        <v>316</v>
      </c>
      <c r="I192" s="197"/>
    </row>
    <row r="193" spans="2:9" x14ac:dyDescent="0.35">
      <c r="B193" s="193"/>
      <c r="C193" s="194"/>
      <c r="D193" s="174" t="s">
        <v>317</v>
      </c>
      <c r="E193" s="219"/>
      <c r="F193" s="199" t="s">
        <v>318</v>
      </c>
      <c r="G193" s="235">
        <f>G51</f>
        <v>40</v>
      </c>
      <c r="H193" s="199" t="s">
        <v>316</v>
      </c>
      <c r="I193" s="197"/>
    </row>
    <row r="194" spans="2:9" x14ac:dyDescent="0.35">
      <c r="B194" s="193"/>
      <c r="C194" s="194"/>
      <c r="D194" s="174" t="s">
        <v>319</v>
      </c>
      <c r="E194" s="174"/>
      <c r="F194" s="199" t="s">
        <v>320</v>
      </c>
      <c r="G194" s="196"/>
      <c r="H194" s="194"/>
      <c r="I194" s="197"/>
    </row>
    <row r="195" spans="2:9" x14ac:dyDescent="0.35">
      <c r="B195" s="193"/>
      <c r="C195" s="194"/>
      <c r="D195" s="174" t="s">
        <v>321</v>
      </c>
      <c r="E195" s="174"/>
      <c r="F195" s="199" t="s">
        <v>322</v>
      </c>
      <c r="G195" s="230">
        <f>ROUND(G175/G192*60,2)</f>
        <v>220</v>
      </c>
      <c r="H195" s="199" t="s">
        <v>323</v>
      </c>
      <c r="I195" s="197"/>
    </row>
    <row r="196" spans="2:9" x14ac:dyDescent="0.35">
      <c r="B196" s="193"/>
      <c r="C196" s="194"/>
      <c r="D196" s="174" t="s">
        <v>324</v>
      </c>
      <c r="E196" s="174"/>
      <c r="F196" s="199" t="s">
        <v>325</v>
      </c>
      <c r="G196" s="230">
        <f>ROUND(G175/G193*60,2)</f>
        <v>165</v>
      </c>
      <c r="H196" s="199" t="s">
        <v>323</v>
      </c>
      <c r="I196" s="197"/>
    </row>
    <row r="197" spans="2:9" x14ac:dyDescent="0.35">
      <c r="B197" s="193"/>
      <c r="C197" s="194"/>
      <c r="D197" s="174" t="s">
        <v>326</v>
      </c>
      <c r="E197" s="174"/>
      <c r="F197" s="240" t="s">
        <v>327</v>
      </c>
      <c r="G197" s="241">
        <v>2</v>
      </c>
      <c r="H197" s="240" t="s">
        <v>323</v>
      </c>
      <c r="I197" s="228"/>
    </row>
    <row r="198" spans="2:9" x14ac:dyDescent="0.35">
      <c r="B198" s="242"/>
      <c r="C198" s="194"/>
      <c r="D198" s="174"/>
      <c r="E198" s="174"/>
      <c r="F198" s="199" t="s">
        <v>320</v>
      </c>
      <c r="G198" s="230">
        <f>SUM(G195:G197)</f>
        <v>387</v>
      </c>
      <c r="H198" s="199" t="s">
        <v>323</v>
      </c>
      <c r="I198" s="228"/>
    </row>
    <row r="199" spans="2:9" ht="10" customHeight="1" x14ac:dyDescent="0.35">
      <c r="B199" s="193"/>
      <c r="C199" s="194"/>
      <c r="D199" s="174"/>
      <c r="E199" s="174"/>
      <c r="F199" s="194"/>
      <c r="G199" s="194"/>
      <c r="H199" s="196"/>
      <c r="I199" s="228"/>
    </row>
    <row r="200" spans="2:9" x14ac:dyDescent="0.35">
      <c r="B200" s="193"/>
      <c r="C200" s="194"/>
      <c r="D200" s="174" t="s">
        <v>328</v>
      </c>
      <c r="E200" s="174"/>
      <c r="F200" s="194"/>
      <c r="G200" s="194"/>
      <c r="H200" s="230"/>
      <c r="I200" s="228"/>
    </row>
    <row r="201" spans="2:9" x14ac:dyDescent="0.35">
      <c r="B201" s="193"/>
      <c r="C201" s="194"/>
      <c r="D201" s="243" t="s">
        <v>329</v>
      </c>
      <c r="E201" s="174"/>
      <c r="F201" s="199" t="s">
        <v>330</v>
      </c>
      <c r="G201" s="230">
        <f>ROUND((G190*G191*60)/(G198*G178),2)</f>
        <v>0.53</v>
      </c>
      <c r="H201" s="232" t="s">
        <v>331</v>
      </c>
      <c r="I201" s="228"/>
    </row>
    <row r="202" spans="2:9" x14ac:dyDescent="0.35">
      <c r="B202" s="193"/>
      <c r="C202" s="194"/>
      <c r="D202" s="173" t="s">
        <v>332</v>
      </c>
      <c r="E202" s="174"/>
      <c r="F202" s="244"/>
      <c r="G202" s="231"/>
      <c r="H202" s="230"/>
      <c r="I202" s="228"/>
    </row>
    <row r="203" spans="2:9" ht="8" customHeight="1" x14ac:dyDescent="0.35">
      <c r="B203" s="193"/>
      <c r="C203" s="194"/>
      <c r="D203" s="174"/>
      <c r="E203" s="174"/>
      <c r="F203" s="194"/>
      <c r="G203" s="196"/>
      <c r="H203" s="230"/>
      <c r="I203" s="228"/>
    </row>
    <row r="204" spans="2:9" x14ac:dyDescent="0.35">
      <c r="B204" s="193"/>
      <c r="C204" s="194"/>
      <c r="D204" s="174" t="s">
        <v>333</v>
      </c>
      <c r="E204" s="174"/>
      <c r="F204" s="199" t="s">
        <v>334</v>
      </c>
      <c r="G204" s="230">
        <f>ROUND((1/G201)*G177,2)</f>
        <v>212264.15</v>
      </c>
      <c r="H204" s="232" t="s">
        <v>335</v>
      </c>
      <c r="I204" s="228"/>
    </row>
    <row r="205" spans="2:9" x14ac:dyDescent="0.35">
      <c r="B205" s="193"/>
      <c r="C205" s="194"/>
      <c r="D205" s="219"/>
      <c r="E205" s="219"/>
      <c r="F205" s="229"/>
      <c r="G205" s="196"/>
      <c r="H205" s="230"/>
      <c r="I205" s="228"/>
    </row>
    <row r="206" spans="2:9" x14ac:dyDescent="0.35">
      <c r="B206" s="193"/>
      <c r="C206" s="194"/>
      <c r="D206" s="174" t="str">
        <f>$D$64</f>
        <v>Biaya Dump Truck kapasitas 10 Ton</v>
      </c>
      <c r="E206" s="219"/>
      <c r="F206" s="229"/>
      <c r="G206" s="245">
        <f>G204*G190</f>
        <v>1910377.3499999999</v>
      </c>
      <c r="H206" s="232" t="s">
        <v>335</v>
      </c>
      <c r="I206" s="228"/>
    </row>
    <row r="207" spans="2:9" x14ac:dyDescent="0.35">
      <c r="B207" s="193"/>
      <c r="C207" s="194"/>
      <c r="D207" s="219"/>
      <c r="E207" s="219"/>
      <c r="F207" s="229"/>
      <c r="G207" s="196"/>
      <c r="H207" s="230"/>
      <c r="I207" s="228"/>
    </row>
    <row r="208" spans="2:9" x14ac:dyDescent="0.35">
      <c r="B208" s="193"/>
      <c r="C208" s="194"/>
      <c r="D208" s="174" t="s">
        <v>351</v>
      </c>
      <c r="E208" s="219"/>
      <c r="F208" s="229"/>
      <c r="G208" s="196">
        <f>G179</f>
        <v>150</v>
      </c>
      <c r="H208" s="232" t="s">
        <v>22</v>
      </c>
      <c r="I208" s="228"/>
    </row>
    <row r="209" spans="2:9" x14ac:dyDescent="0.35">
      <c r="B209" s="193"/>
      <c r="C209" s="194"/>
      <c r="D209" s="219"/>
      <c r="E209" s="219"/>
      <c r="F209" s="229"/>
      <c r="G209" s="196"/>
      <c r="H209" s="230"/>
      <c r="I209" s="228"/>
    </row>
    <row r="210" spans="2:9" x14ac:dyDescent="0.35">
      <c r="B210" s="193"/>
      <c r="C210" s="194"/>
      <c r="D210" s="174" t="s">
        <v>352</v>
      </c>
      <c r="E210" s="219"/>
      <c r="F210" s="229"/>
      <c r="G210" s="245">
        <f>G206/G208</f>
        <v>12735.848999999998</v>
      </c>
      <c r="H210" s="232" t="s">
        <v>335</v>
      </c>
      <c r="I210" s="228"/>
    </row>
    <row r="211" spans="2:9" x14ac:dyDescent="0.35">
      <c r="B211" s="193"/>
      <c r="C211" s="194"/>
      <c r="D211" s="219"/>
      <c r="E211" s="219"/>
      <c r="F211" s="229"/>
      <c r="G211" s="196"/>
      <c r="H211" s="230"/>
      <c r="I211" s="228"/>
    </row>
    <row r="212" spans="2:9" ht="7" customHeight="1" x14ac:dyDescent="0.35">
      <c r="B212" s="193"/>
      <c r="C212" s="194"/>
      <c r="D212" s="174"/>
      <c r="E212" s="174"/>
      <c r="F212" s="194"/>
      <c r="G212" s="196"/>
      <c r="H212" s="230"/>
      <c r="I212" s="228"/>
    </row>
    <row r="213" spans="2:9" x14ac:dyDescent="0.35">
      <c r="B213" s="181" t="s">
        <v>339</v>
      </c>
      <c r="C213" s="229"/>
      <c r="D213" s="219" t="s">
        <v>340</v>
      </c>
      <c r="E213" s="174"/>
      <c r="F213" s="194"/>
      <c r="G213" s="194"/>
      <c r="H213" s="230"/>
      <c r="I213" s="228"/>
    </row>
    <row r="214" spans="2:9" x14ac:dyDescent="0.35">
      <c r="B214" s="193"/>
      <c r="C214" s="194"/>
      <c r="D214" s="219" t="s">
        <v>341</v>
      </c>
      <c r="E214" s="174"/>
      <c r="F214" s="194"/>
      <c r="G214" s="194"/>
      <c r="H214" s="230"/>
      <c r="I214" s="228"/>
    </row>
    <row r="215" spans="2:9" x14ac:dyDescent="0.35">
      <c r="B215" s="193"/>
      <c r="C215" s="194"/>
      <c r="D215" s="174"/>
      <c r="E215" s="174"/>
      <c r="F215" s="194"/>
      <c r="G215" s="194"/>
      <c r="H215" s="230"/>
      <c r="I215" s="228"/>
    </row>
    <row r="216" spans="2:9" x14ac:dyDescent="0.35">
      <c r="B216" s="193"/>
      <c r="C216" s="194"/>
      <c r="D216" s="174" t="s">
        <v>353</v>
      </c>
      <c r="E216" s="174"/>
      <c r="F216" s="194"/>
      <c r="G216" s="194"/>
      <c r="H216" s="230"/>
      <c r="I216" s="228"/>
    </row>
    <row r="217" spans="2:9" x14ac:dyDescent="0.35">
      <c r="B217" s="193"/>
      <c r="C217" s="194"/>
      <c r="D217" s="174"/>
      <c r="E217" s="174"/>
      <c r="F217" s="194"/>
      <c r="G217" s="194"/>
      <c r="H217" s="230"/>
      <c r="I217" s="228"/>
    </row>
    <row r="218" spans="2:9" x14ac:dyDescent="0.35">
      <c r="B218" s="193"/>
      <c r="C218" s="194"/>
      <c r="D218" s="246" t="s">
        <v>472</v>
      </c>
      <c r="E218" s="174"/>
      <c r="F218" s="199" t="s">
        <v>471</v>
      </c>
      <c r="G218" s="230">
        <f>G176+G210</f>
        <v>47735.849000000002</v>
      </c>
      <c r="H218" s="232" t="s">
        <v>335</v>
      </c>
      <c r="I218" s="228"/>
    </row>
    <row r="219" spans="2:9" x14ac:dyDescent="0.35">
      <c r="B219" s="193"/>
      <c r="C219" s="194"/>
      <c r="D219" s="174"/>
      <c r="E219" s="174"/>
      <c r="F219" s="194"/>
      <c r="G219" s="194"/>
      <c r="H219" s="230"/>
      <c r="I219" s="228"/>
    </row>
    <row r="220" spans="2:9" ht="15" thickBot="1" x14ac:dyDescent="0.4">
      <c r="B220" s="193"/>
      <c r="C220" s="194"/>
      <c r="D220" s="219" t="s">
        <v>345</v>
      </c>
      <c r="E220" s="174"/>
      <c r="F220" s="185" t="s">
        <v>471</v>
      </c>
      <c r="G220" s="247">
        <f>ROUNDDOWN(G218,-2)</f>
        <v>47700</v>
      </c>
      <c r="H220" s="225" t="s">
        <v>335</v>
      </c>
      <c r="I220" s="228"/>
    </row>
    <row r="221" spans="2:9" ht="15" thickTop="1" x14ac:dyDescent="0.35">
      <c r="B221" s="193"/>
      <c r="C221" s="194"/>
      <c r="D221" s="174"/>
      <c r="E221" s="174"/>
      <c r="F221" s="194"/>
      <c r="G221" s="194"/>
      <c r="H221" s="230"/>
      <c r="I221" s="228"/>
    </row>
    <row r="222" spans="2:9" ht="10" customHeight="1" x14ac:dyDescent="0.35">
      <c r="B222" s="193"/>
      <c r="C222" s="194"/>
      <c r="D222" s="174"/>
      <c r="E222" s="174"/>
      <c r="F222" s="194"/>
      <c r="G222" s="194"/>
      <c r="H222" s="230"/>
      <c r="I222" s="228"/>
    </row>
    <row r="223" spans="2:9" ht="10" customHeight="1" x14ac:dyDescent="0.35">
      <c r="B223" s="193"/>
      <c r="C223" s="194"/>
      <c r="D223" s="174"/>
      <c r="E223" s="174"/>
      <c r="F223" s="194"/>
      <c r="G223" s="230"/>
      <c r="H223" s="230"/>
      <c r="I223" s="228"/>
    </row>
    <row r="224" spans="2:9" ht="15" thickBot="1" x14ac:dyDescent="0.4">
      <c r="B224" s="210"/>
      <c r="C224" s="211"/>
      <c r="D224" s="212"/>
      <c r="E224" s="189"/>
      <c r="F224" s="211"/>
      <c r="G224" s="211"/>
      <c r="H224" s="211"/>
      <c r="I224" s="248"/>
    </row>
    <row r="225" ht="15" thickTop="1" x14ac:dyDescent="0.35"/>
  </sheetData>
  <printOptions horizontalCentered="1"/>
  <pageMargins left="0.7" right="0.7" top="0.75" bottom="0.75" header="0.3" footer="0.3"/>
  <pageSetup paperSize="256" scale="75" orientation="portrait" r:id="rId1"/>
  <rowBreaks count="2" manualBreakCount="2">
    <brk id="1" max="8" man="1"/>
    <brk id="160" max="8" man="1"/>
  </rowBreaks>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KONVERSI (2)</vt:lpstr>
      <vt:lpstr>Sampul</vt:lpstr>
      <vt:lpstr>REKAP</vt:lpstr>
      <vt:lpstr>RAB</vt:lpstr>
      <vt:lpstr>Rekap Analisa</vt:lpstr>
      <vt:lpstr>Biaya K3</vt:lpstr>
      <vt:lpstr>analisa</vt:lpstr>
      <vt:lpstr>HRG SATUAN</vt:lpstr>
      <vt:lpstr>Analisa Angkut</vt:lpstr>
      <vt:lpstr>Volume</vt:lpstr>
      <vt:lpstr>Volume (2)</vt:lpstr>
      <vt:lpstr>analisa!Print_Area</vt:lpstr>
      <vt:lpstr>'Analisa Angkut'!Print_Area</vt:lpstr>
      <vt:lpstr>'HRG SATUAN'!Print_Area</vt:lpstr>
      <vt:lpstr>RAB!Print_Area</vt:lpstr>
      <vt:lpstr>REKAP!Print_Area</vt:lpstr>
      <vt:lpstr>'Rekap Analisa'!Print_Area</vt:lpstr>
      <vt:lpstr>Sampul!Print_Area</vt:lpstr>
      <vt:lpstr>Volume!Print_Area</vt:lpstr>
      <vt:lpstr>'Volume (2)'!Print_Area</vt:lpstr>
      <vt:lpstr>analisa!Print_Titles</vt:lpstr>
      <vt:lpstr>'HRG SATUAN'!Print_Titles</vt:lpstr>
      <vt:lpstr>'Rekap Analisa'!Print_Titles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ARDIANSYAH PUTRA</dc:creator>
  <cp:lastModifiedBy>ARDIANSYAH PUTRA</cp:lastModifiedBy>
  <cp:lastPrinted>2023-02-02T03:24:53Z</cp:lastPrinted>
  <dcterms:created xsi:type="dcterms:W3CDTF">2022-09-26T16:15:47Z</dcterms:created>
  <dcterms:modified xsi:type="dcterms:W3CDTF">2023-02-02T04:58:30Z</dcterms:modified>
</cp:coreProperties>
</file>